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L:\CONTRACT\Forms\FY26\Rosters - Hourly and others - more to do see notes\"/>
    </mc:Choice>
  </mc:AlternateContent>
  <xr:revisionPtr revIDLastSave="0" documentId="13_ncr:1_{822B2336-EA8A-43C4-9C2F-1856D762DC4D}" xr6:coauthVersionLast="47" xr6:coauthVersionMax="47" xr10:uidLastSave="{00000000-0000-0000-0000-000000000000}"/>
  <bookViews>
    <workbookView xWindow="-110" yWindow="-110" windowWidth="19420" windowHeight="10300" tabRatio="913" firstSheet="2" activeTab="2" xr2:uid="{00000000-000D-0000-FFFF-FFFF00000000}"/>
  </bookViews>
  <sheets>
    <sheet name="Instructions - edits" sheetId="9" state="hidden" r:id="rId1"/>
    <sheet name="Adj factor list" sheetId="33" r:id="rId2"/>
    <sheet name="Instructions" sheetId="31" r:id="rId3"/>
    <sheet name="Residential" sheetId="4" r:id="rId4"/>
    <sheet name="Shared Living" sheetId="8" r:id="rId5"/>
    <sheet name="Cost Reimbursement" sheetId="2" r:id="rId6"/>
    <sheet name="AWC" sheetId="10" r:id="rId7"/>
    <sheet name="DESE" sheetId="11" r:id="rId8"/>
    <sheet name="Daily" sheetId="7" r:id="rId9"/>
    <sheet name="Monthly" sheetId="23" r:id="rId10"/>
    <sheet name="Transportation" sheetId="1" r:id="rId11"/>
    <sheet name="AT_3289" sheetId="19" r:id="rId12"/>
    <sheet name="AT_3282" sheetId="20" r:id="rId13"/>
    <sheet name="RSM_3786" sheetId="21" r:id="rId14"/>
    <sheet name="RSM_3782" sheetId="22" r:id="rId15"/>
    <sheet name="Lookup" sheetId="6" r:id="rId16"/>
    <sheet name="Svc Auth" sheetId="18" state="hidden" r:id="rId17"/>
    <sheet name="Rate Reference" sheetId="14" r:id="rId18"/>
    <sheet name="Sheet2" sheetId="29" r:id="rId19"/>
    <sheet name="Sheet1" sheetId="17" r:id="rId20"/>
  </sheets>
  <definedNames>
    <definedName name="_xlnm._FilterDatabase" localSheetId="12" hidden="1">AT_3282!$B$48:$M$1700</definedName>
    <definedName name="_xlnm._FilterDatabase" localSheetId="11" hidden="1">AT_3289!$B$49:$R$1700</definedName>
    <definedName name="_xlnm._FilterDatabase" localSheetId="8" hidden="1">Daily!$B$45:$S$1700</definedName>
    <definedName name="_xlnm._FilterDatabase" localSheetId="2" hidden="1">Instructions!$A$31:$E$83</definedName>
    <definedName name="_xlnm._FilterDatabase" localSheetId="0" hidden="1">'Instructions - edits'!$A$31:$E$86</definedName>
    <definedName name="_xlnm._FilterDatabase" localSheetId="9" hidden="1">Monthly!$B$46:$R$1700</definedName>
    <definedName name="_xlnm._FilterDatabase" localSheetId="14" hidden="1">RSM_3782!$B$46:$M$1700</definedName>
    <definedName name="_xlnm._FilterDatabase" localSheetId="13" hidden="1">RSM_3786!$B$47:$R$1700</definedName>
    <definedName name="_xlnm._FilterDatabase" localSheetId="19" hidden="1">Sheet1!$A$1:$D$67</definedName>
    <definedName name="_xlnm._FilterDatabase" localSheetId="18" hidden="1">Sheet2!$A$1:$E$57</definedName>
    <definedName name="_xlnm._FilterDatabase" localSheetId="16" hidden="1">'Svc Auth'!$A$1:$B$20</definedName>
    <definedName name="_xlnm._FilterDatabase" localSheetId="10" hidden="1">Transportation!$B$50:$X$1705</definedName>
    <definedName name="AT3282ActCode">AT_3282!$K$6</definedName>
    <definedName name="AT3282AltProvider">AT_3282!$D$7</definedName>
    <definedName name="AT3282AmndNum">AT_3282!$K$10</definedName>
    <definedName name="AT3282DocID">AT_3282!$D$8</definedName>
    <definedName name="AT3282FY">AT_3282!$D$45</definedName>
    <definedName name="AT3282Provider">AT_3282!$D$6</definedName>
    <definedName name="AT3282RegOffApprvl">AT_3282!$D$15</definedName>
    <definedName name="AT3282RegOffApprvlDT">AT_3282!$H$15</definedName>
    <definedName name="AT3282SubDate">AT_3282!$D$10</definedName>
    <definedName name="AT3282UnitType">AT_3282!$K$8</definedName>
    <definedName name="AT3289ActCode">AT_3289!$M$6</definedName>
    <definedName name="AT3289AltProvider">AT_3289!$D$7</definedName>
    <definedName name="AT3289AmndNum">AT_3289!$M$12</definedName>
    <definedName name="AT3289DocID">AT_3289!$D$8</definedName>
    <definedName name="AT3289FY">AT_3289!$D$47</definedName>
    <definedName name="AT3289Provider">AT_3289!$D$6</definedName>
    <definedName name="AT3289RegOffAppprvlDT">AT_3289!$H$17</definedName>
    <definedName name="AT3289RegOffApprvl">AT_3289!$D$17</definedName>
    <definedName name="AT3289SubDate">AT_3289!$D$10</definedName>
    <definedName name="AT3289UnitRate">AT_3289!$M$8</definedName>
    <definedName name="AT3289UnitType">AT_3289!$M$10</definedName>
    <definedName name="DailyActCode">Daily!$K$4</definedName>
    <definedName name="DailyAddr">Daily!$D$10</definedName>
    <definedName name="DailyAltProvider">Daily!$D$7</definedName>
    <definedName name="DailyAmndNum">Daily!$K$10</definedName>
    <definedName name="DailyDocID">Daily!$D$6</definedName>
    <definedName name="DailyFY">Daily!$D$43</definedName>
    <definedName name="DailyProvider">Daily!$D$4</definedName>
    <definedName name="DailyRegOffApprvlDT">Daily!$H$13</definedName>
    <definedName name="DailyRegOfffApprvl">Daily!$D$13</definedName>
    <definedName name="DailySubDate">Daily!$D$8</definedName>
    <definedName name="DailyUnitRate">Daily!$K$6</definedName>
    <definedName name="DailyUnitType">Daily!$K$8</definedName>
    <definedName name="LUProvider">Lookup!$A$45:$A$344</definedName>
    <definedName name="LUProviderVC">Lookup!$A$45:$B$344</definedName>
    <definedName name="MoActCode">Monthly!$K$4</definedName>
    <definedName name="MoAddr">Monthly!$D$10</definedName>
    <definedName name="MoAmndNum">Monthly!$K$10</definedName>
    <definedName name="MoDocID">Monthly!$D$6</definedName>
    <definedName name="MoFY">Monthly!$D$44</definedName>
    <definedName name="MonthlyAltProvider">Monthly!$D$7</definedName>
    <definedName name="MoProvider">Monthly!$D$4</definedName>
    <definedName name="MoRefOffApprvlDT">Monthly!$H$15</definedName>
    <definedName name="MoRegOffApprvl">Monthly!$D$15</definedName>
    <definedName name="MoSubDate">Monthly!$D$8</definedName>
    <definedName name="MoUnitRate">Monthly!$K$6</definedName>
    <definedName name="MoUnitType">Monthly!$K$8</definedName>
    <definedName name="_xlnm.Print_Area" localSheetId="12">AT_3282!$B$2:$M$1700</definedName>
    <definedName name="_xlnm.Print_Area" localSheetId="11">AT_3289!$B$2:$O$1700</definedName>
    <definedName name="_xlnm.Print_Area" localSheetId="6">AWC!$A$1:$S$30</definedName>
    <definedName name="_xlnm.Print_Area" localSheetId="5">'Cost Reimbursement'!$A:$H</definedName>
    <definedName name="_xlnm.Print_Area" localSheetId="8">Daily!$B$2:$P$1700</definedName>
    <definedName name="_xlnm.Print_Area" localSheetId="7">DESE!$A$1:$L$28</definedName>
    <definedName name="_xlnm.Print_Area" localSheetId="9">Monthly!$B$2:$O$1700</definedName>
    <definedName name="_xlnm.Print_Area" localSheetId="3">Residential!$A:$M</definedName>
    <definedName name="_xlnm.Print_Area" localSheetId="14">RSM_3782!$B$2:$M$1701</definedName>
    <definedName name="_xlnm.Print_Area" localSheetId="13">RSM_3786!$A$2:$O$1700</definedName>
    <definedName name="_xlnm.Print_Area" localSheetId="10">Transportation!$B$1:$U$1705</definedName>
    <definedName name="_xlnm.Print_Titles" localSheetId="12">AT_3282!$47:$48</definedName>
    <definedName name="_xlnm.Print_Titles" localSheetId="11">AT_3289!$49:$49</definedName>
    <definedName name="_xlnm.Print_Titles" localSheetId="8">Daily!$44:$45</definedName>
    <definedName name="_xlnm.Print_Titles" localSheetId="9">Monthly!$45:$46</definedName>
    <definedName name="_xlnm.Print_Titles" localSheetId="14">RSM_3782!$45:$46</definedName>
    <definedName name="_xlnm.Print_Titles" localSheetId="13">RSM_3786!$46:$47</definedName>
    <definedName name="RSM3782ActCode">RSM_3782!$K$6</definedName>
    <definedName name="RSM3782AltProvider">RSM_3782!$D$7</definedName>
    <definedName name="RSM3782AmndNum">RSM_3782!$K$10</definedName>
    <definedName name="RSM3782DocID">RSM_3782!$D$8</definedName>
    <definedName name="RSM3782Provider">RSM_3782!$D$6</definedName>
    <definedName name="RSM3782RegOffApprvl">RSM_3782!$D$15</definedName>
    <definedName name="RSM3782RegOffApprvlDT">RSM_3782!$H$15</definedName>
    <definedName name="RSM3782SubDate">RSM_3782!$D$10</definedName>
    <definedName name="RSM3782UnitType">RSM_3782!$K$8</definedName>
    <definedName name="RSM3786ActCode">RSM_3786!$L$6</definedName>
    <definedName name="RSM3786AltProvider">RSM_3786!$D$7</definedName>
    <definedName name="RSM3786AmndNum">RSM_3786!$L$12</definedName>
    <definedName name="RSM3786DocID">RSM_3786!$D$8</definedName>
    <definedName name="RSM3786FY">RSM_3786!$D$45</definedName>
    <definedName name="RSM3786Provider">RSM_3786!$D$6</definedName>
    <definedName name="RSM3786RegOffApprvl">RSM_3786!$D$17</definedName>
    <definedName name="RSM3786RegOffApprvlDT">RSM_3786!$H$17</definedName>
    <definedName name="RSM3786SubDate">RSM_3786!$D$10</definedName>
    <definedName name="RSM3786UnitRate">RSM_3786!$L$8</definedName>
    <definedName name="RSM3786UnitType">RSM_3786!$L$10</definedName>
    <definedName name="TripActivity">Transportation!$L$4</definedName>
    <definedName name="TripAltProvider">Transportation!$D$7</definedName>
    <definedName name="TripAmndNum">Transportation!$L$8</definedName>
    <definedName name="TripDocID">Transportation!$D$6</definedName>
    <definedName name="TripFY">Transportation!$D$48</definedName>
    <definedName name="TripProvider">Transportation!$D$4</definedName>
    <definedName name="TripRegOffApprvl">Transportation!$D$13</definedName>
    <definedName name="TripRegOffApprvlDate">Transportation!$I$13</definedName>
    <definedName name="TripSubDate">Transportation!$D$8</definedName>
    <definedName name="TripUnitType">Transportation!$L$6</definedName>
    <definedName name="Version">Lookup!$Z$1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0" i="21" l="1"/>
  <c r="R61" i="21"/>
  <c r="R62" i="21"/>
  <c r="R63" i="21"/>
  <c r="R64" i="21"/>
  <c r="R65" i="21"/>
  <c r="R66" i="21"/>
  <c r="R67" i="21"/>
  <c r="R68" i="21"/>
  <c r="R69" i="21"/>
  <c r="R70" i="21"/>
  <c r="R71" i="21"/>
  <c r="R72" i="21"/>
  <c r="R73" i="21"/>
  <c r="R74" i="21"/>
  <c r="R75" i="21"/>
  <c r="R76" i="21"/>
  <c r="R77" i="21"/>
  <c r="R78" i="21"/>
  <c r="R79" i="21"/>
  <c r="R80" i="21"/>
  <c r="R81" i="21"/>
  <c r="R82" i="21"/>
  <c r="R83" i="21"/>
  <c r="R84" i="21"/>
  <c r="R85" i="21"/>
  <c r="R86" i="21"/>
  <c r="R87" i="21"/>
  <c r="R88" i="21"/>
  <c r="R89" i="21"/>
  <c r="R90" i="21"/>
  <c r="R91" i="21"/>
  <c r="R92" i="21"/>
  <c r="R93" i="21"/>
  <c r="R94" i="21"/>
  <c r="R95" i="21"/>
  <c r="R96" i="21"/>
  <c r="R97" i="21"/>
  <c r="R98" i="21"/>
  <c r="R99" i="21"/>
  <c r="R100" i="21"/>
  <c r="R101" i="21"/>
  <c r="R102" i="21"/>
  <c r="R103" i="21"/>
  <c r="R104" i="21"/>
  <c r="R105" i="21"/>
  <c r="R106" i="21"/>
  <c r="R107" i="21"/>
  <c r="R108" i="21"/>
  <c r="R109" i="21"/>
  <c r="R110" i="21"/>
  <c r="R111" i="21"/>
  <c r="R112" i="21"/>
  <c r="R113" i="21"/>
  <c r="R114" i="21"/>
  <c r="R115" i="21"/>
  <c r="R116" i="21"/>
  <c r="R117" i="21"/>
  <c r="R118" i="21"/>
  <c r="R119" i="21"/>
  <c r="R120" i="21"/>
  <c r="R121" i="21"/>
  <c r="R122" i="21"/>
  <c r="R123" i="21"/>
  <c r="R124" i="21"/>
  <c r="R125" i="21"/>
  <c r="R126" i="21"/>
  <c r="R127" i="21"/>
  <c r="R128" i="21"/>
  <c r="R129" i="21"/>
  <c r="R130" i="21"/>
  <c r="R131" i="21"/>
  <c r="R132" i="21"/>
  <c r="R133" i="21"/>
  <c r="R134" i="21"/>
  <c r="R135" i="21"/>
  <c r="R136" i="21"/>
  <c r="R137" i="21"/>
  <c r="R138" i="21"/>
  <c r="R139" i="21"/>
  <c r="R140" i="21"/>
  <c r="R141" i="21"/>
  <c r="R142" i="21"/>
  <c r="R143" i="21"/>
  <c r="R144" i="21"/>
  <c r="R145" i="21"/>
  <c r="R146" i="21"/>
  <c r="R147" i="21"/>
  <c r="R148" i="21"/>
  <c r="R149" i="21"/>
  <c r="R150" i="21"/>
  <c r="R151" i="21"/>
  <c r="R152" i="21"/>
  <c r="R153" i="21"/>
  <c r="R154" i="21"/>
  <c r="R155" i="21"/>
  <c r="R156" i="21"/>
  <c r="R157" i="21"/>
  <c r="R158" i="21"/>
  <c r="R159" i="21"/>
  <c r="R160" i="21"/>
  <c r="R161" i="21"/>
  <c r="R162" i="21"/>
  <c r="R163" i="21"/>
  <c r="R164" i="21"/>
  <c r="R165" i="21"/>
  <c r="R166" i="21"/>
  <c r="R167" i="21"/>
  <c r="R168" i="21"/>
  <c r="R169" i="21"/>
  <c r="R170" i="21"/>
  <c r="R171" i="21"/>
  <c r="R172" i="21"/>
  <c r="R173" i="21"/>
  <c r="R174" i="21"/>
  <c r="R175" i="21"/>
  <c r="R176" i="21"/>
  <c r="R177" i="21"/>
  <c r="R178" i="21"/>
  <c r="R179" i="21"/>
  <c r="R180" i="21"/>
  <c r="R181" i="21"/>
  <c r="R182" i="21"/>
  <c r="R183" i="21"/>
  <c r="R184" i="21"/>
  <c r="R185" i="21"/>
  <c r="R186" i="21"/>
  <c r="R187" i="21"/>
  <c r="R188" i="21"/>
  <c r="R189" i="21"/>
  <c r="R190" i="21"/>
  <c r="R191" i="21"/>
  <c r="R192" i="21"/>
  <c r="R193" i="21"/>
  <c r="R194" i="21"/>
  <c r="R195" i="21"/>
  <c r="R196" i="21"/>
  <c r="R197" i="21"/>
  <c r="R198" i="21"/>
  <c r="R199" i="21"/>
  <c r="R200" i="21"/>
  <c r="R201" i="21"/>
  <c r="R202" i="21"/>
  <c r="R203" i="21"/>
  <c r="R204" i="21"/>
  <c r="R205" i="21"/>
  <c r="R206" i="21"/>
  <c r="R207" i="21"/>
  <c r="R208" i="21"/>
  <c r="R209" i="21"/>
  <c r="R210" i="21"/>
  <c r="R211" i="21"/>
  <c r="R212" i="21"/>
  <c r="R213" i="21"/>
  <c r="R214" i="21"/>
  <c r="R215" i="21"/>
  <c r="R216" i="21"/>
  <c r="R217" i="21"/>
  <c r="R218" i="21"/>
  <c r="R219" i="21"/>
  <c r="R220" i="21"/>
  <c r="R221" i="21"/>
  <c r="R222" i="21"/>
  <c r="R223" i="21"/>
  <c r="R224" i="21"/>
  <c r="R225" i="21"/>
  <c r="R226" i="21"/>
  <c r="R227" i="21"/>
  <c r="R228" i="21"/>
  <c r="R229" i="21"/>
  <c r="R230" i="21"/>
  <c r="R231" i="21"/>
  <c r="R232" i="21"/>
  <c r="R233" i="21"/>
  <c r="R234" i="21"/>
  <c r="R235" i="21"/>
  <c r="R236" i="21"/>
  <c r="R237" i="21"/>
  <c r="R238" i="21"/>
  <c r="R239" i="21"/>
  <c r="R240" i="21"/>
  <c r="R241" i="21"/>
  <c r="R242" i="21"/>
  <c r="R243" i="21"/>
  <c r="R244" i="21"/>
  <c r="R245" i="21"/>
  <c r="R246" i="21"/>
  <c r="R247" i="21"/>
  <c r="R248" i="21"/>
  <c r="R249" i="21"/>
  <c r="R250" i="21"/>
  <c r="R251" i="21"/>
  <c r="R252" i="21"/>
  <c r="R253" i="21"/>
  <c r="R254" i="21"/>
  <c r="R255" i="21"/>
  <c r="R256" i="21"/>
  <c r="R257" i="21"/>
  <c r="R258" i="21"/>
  <c r="R259" i="21"/>
  <c r="R260" i="21"/>
  <c r="R261" i="21"/>
  <c r="R262" i="21"/>
  <c r="R263" i="21"/>
  <c r="R264" i="21"/>
  <c r="R265" i="21"/>
  <c r="R266" i="21"/>
  <c r="R267" i="21"/>
  <c r="R268" i="21"/>
  <c r="R269" i="21"/>
  <c r="R270" i="21"/>
  <c r="R271" i="21"/>
  <c r="R272" i="21"/>
  <c r="R273" i="21"/>
  <c r="R274" i="21"/>
  <c r="R275" i="21"/>
  <c r="R276" i="21"/>
  <c r="R277" i="21"/>
  <c r="R278" i="21"/>
  <c r="R279" i="21"/>
  <c r="R280" i="21"/>
  <c r="R281" i="21"/>
  <c r="R282" i="21"/>
  <c r="R283" i="21"/>
  <c r="R284" i="21"/>
  <c r="R285" i="21"/>
  <c r="R286" i="21"/>
  <c r="R287" i="21"/>
  <c r="R288" i="21"/>
  <c r="R289" i="21"/>
  <c r="R290" i="21"/>
  <c r="R291" i="21"/>
  <c r="R292" i="21"/>
  <c r="R293" i="21"/>
  <c r="R294" i="21"/>
  <c r="R295" i="21"/>
  <c r="R296" i="21"/>
  <c r="R297" i="21"/>
  <c r="R298" i="21"/>
  <c r="R299" i="21"/>
  <c r="R300" i="21"/>
  <c r="R301" i="21"/>
  <c r="R302" i="21"/>
  <c r="R303" i="21"/>
  <c r="R304" i="21"/>
  <c r="R305" i="21"/>
  <c r="R306" i="21"/>
  <c r="R307" i="21"/>
  <c r="R308" i="21"/>
  <c r="R309" i="21"/>
  <c r="R310" i="21"/>
  <c r="R311" i="21"/>
  <c r="R312" i="21"/>
  <c r="R313" i="21"/>
  <c r="R314" i="21"/>
  <c r="R315" i="21"/>
  <c r="R316" i="21"/>
  <c r="R317" i="21"/>
  <c r="R318" i="21"/>
  <c r="R319" i="21"/>
  <c r="R320" i="21"/>
  <c r="R321" i="21"/>
  <c r="R322" i="21"/>
  <c r="R323" i="21"/>
  <c r="R324" i="21"/>
  <c r="R325" i="21"/>
  <c r="R326" i="21"/>
  <c r="R327" i="21"/>
  <c r="R328" i="21"/>
  <c r="R329" i="21"/>
  <c r="R330" i="21"/>
  <c r="R331" i="21"/>
  <c r="R332" i="21"/>
  <c r="R333" i="21"/>
  <c r="R334" i="21"/>
  <c r="R335" i="21"/>
  <c r="R336" i="21"/>
  <c r="R337" i="21"/>
  <c r="R338" i="21"/>
  <c r="R339" i="21"/>
  <c r="R340" i="21"/>
  <c r="R341" i="21"/>
  <c r="R342" i="21"/>
  <c r="R343" i="21"/>
  <c r="R344" i="21"/>
  <c r="R345" i="21"/>
  <c r="R346" i="21"/>
  <c r="R347" i="21"/>
  <c r="R348" i="21"/>
  <c r="R349" i="21"/>
  <c r="R350" i="21"/>
  <c r="R351" i="21"/>
  <c r="R352" i="21"/>
  <c r="R353" i="21"/>
  <c r="R354" i="21"/>
  <c r="R355" i="21"/>
  <c r="R356" i="21"/>
  <c r="R357" i="21"/>
  <c r="R358" i="21"/>
  <c r="R359" i="21"/>
  <c r="R360" i="21"/>
  <c r="R361" i="21"/>
  <c r="R362" i="21"/>
  <c r="R363" i="21"/>
  <c r="R364" i="21"/>
  <c r="R365" i="21"/>
  <c r="R366" i="21"/>
  <c r="R367" i="21"/>
  <c r="R368" i="21"/>
  <c r="R369" i="21"/>
  <c r="R370" i="21"/>
  <c r="R371" i="21"/>
  <c r="R372" i="21"/>
  <c r="R373" i="21"/>
  <c r="R374" i="21"/>
  <c r="R375" i="21"/>
  <c r="R376" i="21"/>
  <c r="R377" i="21"/>
  <c r="R378" i="21"/>
  <c r="R379" i="21"/>
  <c r="R380" i="21"/>
  <c r="R381" i="21"/>
  <c r="R382" i="21"/>
  <c r="R383" i="21"/>
  <c r="R384" i="21"/>
  <c r="R385" i="21"/>
  <c r="R386" i="21"/>
  <c r="R387" i="21"/>
  <c r="R388" i="21"/>
  <c r="R389" i="21"/>
  <c r="R390" i="21"/>
  <c r="R391" i="21"/>
  <c r="R392" i="21"/>
  <c r="R393" i="21"/>
  <c r="R394" i="21"/>
  <c r="R395" i="21"/>
  <c r="R396" i="21"/>
  <c r="R397" i="21"/>
  <c r="R398" i="21"/>
  <c r="R399" i="21"/>
  <c r="R400" i="21"/>
  <c r="R401" i="21"/>
  <c r="R402" i="21"/>
  <c r="R403" i="21"/>
  <c r="R404" i="21"/>
  <c r="R405" i="21"/>
  <c r="R406" i="21"/>
  <c r="R407" i="21"/>
  <c r="R408" i="21"/>
  <c r="R409" i="21"/>
  <c r="R410" i="21"/>
  <c r="R411" i="21"/>
  <c r="R412" i="21"/>
  <c r="R413" i="21"/>
  <c r="R414" i="21"/>
  <c r="R415" i="21"/>
  <c r="R416" i="21"/>
  <c r="R417" i="21"/>
  <c r="R418" i="21"/>
  <c r="R419" i="21"/>
  <c r="R420" i="21"/>
  <c r="R421" i="21"/>
  <c r="R422" i="21"/>
  <c r="R423" i="21"/>
  <c r="R424" i="21"/>
  <c r="R425" i="21"/>
  <c r="R426" i="21"/>
  <c r="R427" i="21"/>
  <c r="R428" i="21"/>
  <c r="R429" i="21"/>
  <c r="R430" i="21"/>
  <c r="R431" i="21"/>
  <c r="R432" i="21"/>
  <c r="R433" i="21"/>
  <c r="R434" i="21"/>
  <c r="R435" i="21"/>
  <c r="R436" i="21"/>
  <c r="R437" i="21"/>
  <c r="R438" i="21"/>
  <c r="R439" i="21"/>
  <c r="R440" i="21"/>
  <c r="R441" i="21"/>
  <c r="R442" i="21"/>
  <c r="R443" i="21"/>
  <c r="R444" i="21"/>
  <c r="R445" i="21"/>
  <c r="R446" i="21"/>
  <c r="R447" i="21"/>
  <c r="R448" i="21"/>
  <c r="R449" i="21"/>
  <c r="R450" i="21"/>
  <c r="R451" i="21"/>
  <c r="R452" i="21"/>
  <c r="R453" i="21"/>
  <c r="R454" i="21"/>
  <c r="R455" i="21"/>
  <c r="R456" i="21"/>
  <c r="R457" i="21"/>
  <c r="R458" i="21"/>
  <c r="R459" i="21"/>
  <c r="R460" i="21"/>
  <c r="R461" i="21"/>
  <c r="R462" i="21"/>
  <c r="R463" i="21"/>
  <c r="R464" i="21"/>
  <c r="R465" i="21"/>
  <c r="R466" i="21"/>
  <c r="R467" i="21"/>
  <c r="R468" i="21"/>
  <c r="R469" i="21"/>
  <c r="R470" i="21"/>
  <c r="R471" i="21"/>
  <c r="R472" i="21"/>
  <c r="R473" i="21"/>
  <c r="R474" i="21"/>
  <c r="R475" i="21"/>
  <c r="R476" i="21"/>
  <c r="R477" i="21"/>
  <c r="R478" i="21"/>
  <c r="R479" i="21"/>
  <c r="R480" i="21"/>
  <c r="R481" i="21"/>
  <c r="R482" i="21"/>
  <c r="R483" i="21"/>
  <c r="R484" i="21"/>
  <c r="R485" i="21"/>
  <c r="R486" i="21"/>
  <c r="R487" i="21"/>
  <c r="R488" i="21"/>
  <c r="R489" i="21"/>
  <c r="R490" i="21"/>
  <c r="R491" i="21"/>
  <c r="R492" i="21"/>
  <c r="R493" i="21"/>
  <c r="R494" i="21"/>
  <c r="R495" i="21"/>
  <c r="R496" i="21"/>
  <c r="R497" i="21"/>
  <c r="R498" i="21"/>
  <c r="R499" i="21"/>
  <c r="R500" i="21"/>
  <c r="R501" i="21"/>
  <c r="R502" i="21"/>
  <c r="R503" i="21"/>
  <c r="R504" i="21"/>
  <c r="R505" i="21"/>
  <c r="R506" i="21"/>
  <c r="R507" i="21"/>
  <c r="R508" i="21"/>
  <c r="R509" i="21"/>
  <c r="R510" i="21"/>
  <c r="R511" i="21"/>
  <c r="R512" i="21"/>
  <c r="R513" i="21"/>
  <c r="R514" i="21"/>
  <c r="R515" i="21"/>
  <c r="R516" i="21"/>
  <c r="R517" i="21"/>
  <c r="R518" i="21"/>
  <c r="R519" i="21"/>
  <c r="R520" i="21"/>
  <c r="R521" i="21"/>
  <c r="R522" i="21"/>
  <c r="R523" i="21"/>
  <c r="R524" i="21"/>
  <c r="R525" i="21"/>
  <c r="R526" i="21"/>
  <c r="R527" i="21"/>
  <c r="R528" i="21"/>
  <c r="R529" i="21"/>
  <c r="R530" i="21"/>
  <c r="R531" i="21"/>
  <c r="R532" i="21"/>
  <c r="R533" i="21"/>
  <c r="R534" i="21"/>
  <c r="R535" i="21"/>
  <c r="R536" i="21"/>
  <c r="R537" i="21"/>
  <c r="R538" i="21"/>
  <c r="R539" i="21"/>
  <c r="R540" i="21"/>
  <c r="R541" i="21"/>
  <c r="R542" i="21"/>
  <c r="R543" i="21"/>
  <c r="R544" i="21"/>
  <c r="R545" i="21"/>
  <c r="R546" i="21"/>
  <c r="R547" i="21"/>
  <c r="R548" i="21"/>
  <c r="R549" i="21"/>
  <c r="R550" i="21"/>
  <c r="R551" i="21"/>
  <c r="R552" i="21"/>
  <c r="R553" i="21"/>
  <c r="R554" i="21"/>
  <c r="R555" i="21"/>
  <c r="R556" i="21"/>
  <c r="R557" i="21"/>
  <c r="R558" i="21"/>
  <c r="R559" i="21"/>
  <c r="R560" i="21"/>
  <c r="R561" i="21"/>
  <c r="R562" i="21"/>
  <c r="R563" i="21"/>
  <c r="R564" i="21"/>
  <c r="R565" i="21"/>
  <c r="R566" i="21"/>
  <c r="R567" i="21"/>
  <c r="R568" i="21"/>
  <c r="R569" i="21"/>
  <c r="R570" i="21"/>
  <c r="R571" i="21"/>
  <c r="R572" i="21"/>
  <c r="R573" i="21"/>
  <c r="R574" i="21"/>
  <c r="R575" i="21"/>
  <c r="R576" i="21"/>
  <c r="R577" i="21"/>
  <c r="R578" i="21"/>
  <c r="R579" i="21"/>
  <c r="R580" i="21"/>
  <c r="R581" i="21"/>
  <c r="R582" i="21"/>
  <c r="R583" i="21"/>
  <c r="R584" i="21"/>
  <c r="R585" i="21"/>
  <c r="R586" i="21"/>
  <c r="R587" i="21"/>
  <c r="R588" i="21"/>
  <c r="R589" i="21"/>
  <c r="R590" i="21"/>
  <c r="R591" i="21"/>
  <c r="R592" i="21"/>
  <c r="R593" i="21"/>
  <c r="R594" i="21"/>
  <c r="R595" i="21"/>
  <c r="R596" i="21"/>
  <c r="R597" i="21"/>
  <c r="R598" i="21"/>
  <c r="R599" i="21"/>
  <c r="R600" i="21"/>
  <c r="R601" i="21"/>
  <c r="R602" i="21"/>
  <c r="R603" i="21"/>
  <c r="R604" i="21"/>
  <c r="R605" i="21"/>
  <c r="R606" i="21"/>
  <c r="R607" i="21"/>
  <c r="R608" i="21"/>
  <c r="R609" i="21"/>
  <c r="R610" i="21"/>
  <c r="R611" i="21"/>
  <c r="R612" i="21"/>
  <c r="R613" i="21"/>
  <c r="R614" i="21"/>
  <c r="R615" i="21"/>
  <c r="R616" i="21"/>
  <c r="R617" i="21"/>
  <c r="R618" i="21"/>
  <c r="R619" i="21"/>
  <c r="R620" i="21"/>
  <c r="R621" i="21"/>
  <c r="R622" i="21"/>
  <c r="R623" i="21"/>
  <c r="R624" i="21"/>
  <c r="R625" i="21"/>
  <c r="R626" i="21"/>
  <c r="R627" i="21"/>
  <c r="R628" i="21"/>
  <c r="R629" i="21"/>
  <c r="R630" i="21"/>
  <c r="R631" i="21"/>
  <c r="R632" i="21"/>
  <c r="R633" i="21"/>
  <c r="R634" i="21"/>
  <c r="R635" i="21"/>
  <c r="R636" i="21"/>
  <c r="R637" i="21"/>
  <c r="R638" i="21"/>
  <c r="R639" i="21"/>
  <c r="R640" i="21"/>
  <c r="R641" i="21"/>
  <c r="R642" i="21"/>
  <c r="R643" i="21"/>
  <c r="R644" i="21"/>
  <c r="R645" i="21"/>
  <c r="R646" i="21"/>
  <c r="R647" i="21"/>
  <c r="R648" i="21"/>
  <c r="R649" i="21"/>
  <c r="R650" i="21"/>
  <c r="R651" i="21"/>
  <c r="R652" i="21"/>
  <c r="R653" i="21"/>
  <c r="R654" i="21"/>
  <c r="R655" i="21"/>
  <c r="R656" i="21"/>
  <c r="R657" i="21"/>
  <c r="R658" i="21"/>
  <c r="R659" i="21"/>
  <c r="R660" i="21"/>
  <c r="R661" i="21"/>
  <c r="R662" i="21"/>
  <c r="R663" i="21"/>
  <c r="R664" i="21"/>
  <c r="R665" i="21"/>
  <c r="R666" i="21"/>
  <c r="R667" i="21"/>
  <c r="R668" i="21"/>
  <c r="R669" i="21"/>
  <c r="R670" i="21"/>
  <c r="R671" i="21"/>
  <c r="R672" i="21"/>
  <c r="R673" i="21"/>
  <c r="R674" i="21"/>
  <c r="R675" i="21"/>
  <c r="R676" i="21"/>
  <c r="R677" i="21"/>
  <c r="R678" i="21"/>
  <c r="R679" i="21"/>
  <c r="R680" i="21"/>
  <c r="R681" i="21"/>
  <c r="R682" i="21"/>
  <c r="R683" i="21"/>
  <c r="R684" i="21"/>
  <c r="R685" i="21"/>
  <c r="R686" i="21"/>
  <c r="R687" i="21"/>
  <c r="R688" i="21"/>
  <c r="R689" i="21"/>
  <c r="R690" i="21"/>
  <c r="R691" i="21"/>
  <c r="R692" i="21"/>
  <c r="R693" i="21"/>
  <c r="R694" i="21"/>
  <c r="R695" i="21"/>
  <c r="R696" i="21"/>
  <c r="R697" i="21"/>
  <c r="R698" i="21"/>
  <c r="R699" i="21"/>
  <c r="R700" i="21"/>
  <c r="R701" i="21"/>
  <c r="R702" i="21"/>
  <c r="R703" i="21"/>
  <c r="R704" i="21"/>
  <c r="R705" i="21"/>
  <c r="R706" i="21"/>
  <c r="R707" i="21"/>
  <c r="R708" i="21"/>
  <c r="R709" i="21"/>
  <c r="R710" i="21"/>
  <c r="R711" i="21"/>
  <c r="R712" i="21"/>
  <c r="R713" i="21"/>
  <c r="R714" i="21"/>
  <c r="R715" i="21"/>
  <c r="R716" i="21"/>
  <c r="R717" i="21"/>
  <c r="R718" i="21"/>
  <c r="R719" i="21"/>
  <c r="R720" i="21"/>
  <c r="R721" i="21"/>
  <c r="R722" i="21"/>
  <c r="R723" i="21"/>
  <c r="R724" i="21"/>
  <c r="R725" i="21"/>
  <c r="R726" i="21"/>
  <c r="R727" i="21"/>
  <c r="R728" i="21"/>
  <c r="R729" i="21"/>
  <c r="R730" i="21"/>
  <c r="R731" i="21"/>
  <c r="R732" i="21"/>
  <c r="R733" i="21"/>
  <c r="R734" i="21"/>
  <c r="R735" i="21"/>
  <c r="R736" i="21"/>
  <c r="R737" i="21"/>
  <c r="R738" i="21"/>
  <c r="R739" i="21"/>
  <c r="R740" i="21"/>
  <c r="R741" i="21"/>
  <c r="R742" i="21"/>
  <c r="R743" i="21"/>
  <c r="R744" i="21"/>
  <c r="R745" i="21"/>
  <c r="R746" i="21"/>
  <c r="R747" i="21"/>
  <c r="R748" i="21"/>
  <c r="R749" i="21"/>
  <c r="R750" i="21"/>
  <c r="R751" i="21"/>
  <c r="R752" i="21"/>
  <c r="R753" i="21"/>
  <c r="R754" i="21"/>
  <c r="R755" i="21"/>
  <c r="R756" i="21"/>
  <c r="R757" i="21"/>
  <c r="R758" i="21"/>
  <c r="R759" i="21"/>
  <c r="R760" i="21"/>
  <c r="R761" i="21"/>
  <c r="R762" i="21"/>
  <c r="R763" i="21"/>
  <c r="R764" i="21"/>
  <c r="R765" i="21"/>
  <c r="R766" i="21"/>
  <c r="R767" i="21"/>
  <c r="R768" i="21"/>
  <c r="R769" i="21"/>
  <c r="R770" i="21"/>
  <c r="R771" i="21"/>
  <c r="R772" i="21"/>
  <c r="R773" i="21"/>
  <c r="R774" i="21"/>
  <c r="R775" i="21"/>
  <c r="R776" i="21"/>
  <c r="R777" i="21"/>
  <c r="R778" i="21"/>
  <c r="R779" i="21"/>
  <c r="R780" i="21"/>
  <c r="R781" i="21"/>
  <c r="R782" i="21"/>
  <c r="R783" i="21"/>
  <c r="R784" i="21"/>
  <c r="R785" i="21"/>
  <c r="R786" i="21"/>
  <c r="R787" i="21"/>
  <c r="R788" i="21"/>
  <c r="R789" i="21"/>
  <c r="R790" i="21"/>
  <c r="R791" i="21"/>
  <c r="R792" i="21"/>
  <c r="R793" i="21"/>
  <c r="R794" i="21"/>
  <c r="R795" i="21"/>
  <c r="R796" i="21"/>
  <c r="R797" i="21"/>
  <c r="R798" i="21"/>
  <c r="R799" i="21"/>
  <c r="R800" i="21"/>
  <c r="R801" i="21"/>
  <c r="R802" i="21"/>
  <c r="R803" i="21"/>
  <c r="R804" i="21"/>
  <c r="R805" i="21"/>
  <c r="R806" i="21"/>
  <c r="R807" i="21"/>
  <c r="R808" i="21"/>
  <c r="R809" i="21"/>
  <c r="R810" i="21"/>
  <c r="R811" i="21"/>
  <c r="R812" i="21"/>
  <c r="R813" i="21"/>
  <c r="R814" i="21"/>
  <c r="R815" i="21"/>
  <c r="R816" i="21"/>
  <c r="R817" i="21"/>
  <c r="R818" i="21"/>
  <c r="R819" i="21"/>
  <c r="R820" i="21"/>
  <c r="R821" i="21"/>
  <c r="R822" i="21"/>
  <c r="R823" i="21"/>
  <c r="R824" i="21"/>
  <c r="R825" i="21"/>
  <c r="R826" i="21"/>
  <c r="R827" i="21"/>
  <c r="R828" i="21"/>
  <c r="R829" i="21"/>
  <c r="R830" i="21"/>
  <c r="R831" i="21"/>
  <c r="R832" i="21"/>
  <c r="R833" i="21"/>
  <c r="R834" i="21"/>
  <c r="R835" i="21"/>
  <c r="R836" i="21"/>
  <c r="R837" i="21"/>
  <c r="R838" i="21"/>
  <c r="R839" i="21"/>
  <c r="R840" i="21"/>
  <c r="R841" i="21"/>
  <c r="R842" i="21"/>
  <c r="R843" i="21"/>
  <c r="R844" i="21"/>
  <c r="R845" i="21"/>
  <c r="R846" i="21"/>
  <c r="R847" i="21"/>
  <c r="R848" i="21"/>
  <c r="R849" i="21"/>
  <c r="R850" i="21"/>
  <c r="R851" i="21"/>
  <c r="R852" i="21"/>
  <c r="R853" i="21"/>
  <c r="R854" i="21"/>
  <c r="R855" i="21"/>
  <c r="R856" i="21"/>
  <c r="R857" i="21"/>
  <c r="R858" i="21"/>
  <c r="R859" i="21"/>
  <c r="R860" i="21"/>
  <c r="R861" i="21"/>
  <c r="R862" i="21"/>
  <c r="R863" i="21"/>
  <c r="R864" i="21"/>
  <c r="R865" i="21"/>
  <c r="R866" i="21"/>
  <c r="R867" i="21"/>
  <c r="R868" i="21"/>
  <c r="R869" i="21"/>
  <c r="R870" i="21"/>
  <c r="R871" i="21"/>
  <c r="R872" i="21"/>
  <c r="R873" i="21"/>
  <c r="R874" i="21"/>
  <c r="R875" i="21"/>
  <c r="R876" i="21"/>
  <c r="R877" i="21"/>
  <c r="R878" i="21"/>
  <c r="R879" i="21"/>
  <c r="R880" i="21"/>
  <c r="R881" i="21"/>
  <c r="R882" i="21"/>
  <c r="R883" i="21"/>
  <c r="R884" i="21"/>
  <c r="R885" i="21"/>
  <c r="R886" i="21"/>
  <c r="R887" i="21"/>
  <c r="R888" i="21"/>
  <c r="R889" i="21"/>
  <c r="R890" i="21"/>
  <c r="R891" i="21"/>
  <c r="R892" i="21"/>
  <c r="R893" i="21"/>
  <c r="R894" i="21"/>
  <c r="R895" i="21"/>
  <c r="R896" i="21"/>
  <c r="R897" i="21"/>
  <c r="R898" i="21"/>
  <c r="R899" i="21"/>
  <c r="R900" i="21"/>
  <c r="R901" i="21"/>
  <c r="R902" i="21"/>
  <c r="R903" i="21"/>
  <c r="R904" i="21"/>
  <c r="R905" i="21"/>
  <c r="R906" i="21"/>
  <c r="R907" i="21"/>
  <c r="R908" i="21"/>
  <c r="R909" i="21"/>
  <c r="R910" i="21"/>
  <c r="R911" i="21"/>
  <c r="R912" i="21"/>
  <c r="R913" i="21"/>
  <c r="R914" i="21"/>
  <c r="R915" i="21"/>
  <c r="R916" i="21"/>
  <c r="R917" i="21"/>
  <c r="R918" i="21"/>
  <c r="R919" i="21"/>
  <c r="R920" i="21"/>
  <c r="R921" i="21"/>
  <c r="R922" i="21"/>
  <c r="R923" i="21"/>
  <c r="R924" i="21"/>
  <c r="R925" i="21"/>
  <c r="R926" i="21"/>
  <c r="R927" i="21"/>
  <c r="R928" i="21"/>
  <c r="R929" i="21"/>
  <c r="R930" i="21"/>
  <c r="R931" i="21"/>
  <c r="R932" i="21"/>
  <c r="R933" i="21"/>
  <c r="R934" i="21"/>
  <c r="R935" i="21"/>
  <c r="R936" i="21"/>
  <c r="R937" i="21"/>
  <c r="R938" i="21"/>
  <c r="R939" i="21"/>
  <c r="R940" i="21"/>
  <c r="R941" i="21"/>
  <c r="R942" i="21"/>
  <c r="R943" i="21"/>
  <c r="R944" i="21"/>
  <c r="R945" i="21"/>
  <c r="R946" i="21"/>
  <c r="R947" i="21"/>
  <c r="R948" i="21"/>
  <c r="R949" i="21"/>
  <c r="R950" i="21"/>
  <c r="R951" i="21"/>
  <c r="R952" i="21"/>
  <c r="R953" i="21"/>
  <c r="R954" i="21"/>
  <c r="R955" i="21"/>
  <c r="R956" i="21"/>
  <c r="R957" i="21"/>
  <c r="R958" i="21"/>
  <c r="R959" i="21"/>
  <c r="R960" i="21"/>
  <c r="R961" i="21"/>
  <c r="R962" i="21"/>
  <c r="R963" i="21"/>
  <c r="R964" i="21"/>
  <c r="R965" i="21"/>
  <c r="R966" i="21"/>
  <c r="R967" i="21"/>
  <c r="R968" i="21"/>
  <c r="R969" i="21"/>
  <c r="R970" i="21"/>
  <c r="R971" i="21"/>
  <c r="R972" i="21"/>
  <c r="R973" i="21"/>
  <c r="R974" i="21"/>
  <c r="R975" i="21"/>
  <c r="R976" i="21"/>
  <c r="R977" i="21"/>
  <c r="R978" i="21"/>
  <c r="R979" i="21"/>
  <c r="R980" i="21"/>
  <c r="R981" i="21"/>
  <c r="R982" i="21"/>
  <c r="R983" i="21"/>
  <c r="R984" i="21"/>
  <c r="R985" i="21"/>
  <c r="R986" i="21"/>
  <c r="R987" i="21"/>
  <c r="R988" i="21"/>
  <c r="R989" i="21"/>
  <c r="R990" i="21"/>
  <c r="R991" i="21"/>
  <c r="R992" i="21"/>
  <c r="R993" i="21"/>
  <c r="R994" i="21"/>
  <c r="R995" i="21"/>
  <c r="R996" i="21"/>
  <c r="R997" i="21"/>
  <c r="R998" i="21"/>
  <c r="R999" i="21"/>
  <c r="R1000" i="21"/>
  <c r="R1001" i="21"/>
  <c r="R1002" i="21"/>
  <c r="R1003" i="21"/>
  <c r="R1004" i="21"/>
  <c r="R1005" i="21"/>
  <c r="R1006" i="21"/>
  <c r="R1007" i="21"/>
  <c r="R1008" i="21"/>
  <c r="R1009" i="21"/>
  <c r="R1010" i="21"/>
  <c r="R1011" i="21"/>
  <c r="R1012" i="21"/>
  <c r="R1013" i="21"/>
  <c r="R1014" i="21"/>
  <c r="R1015" i="21"/>
  <c r="R1016" i="21"/>
  <c r="R1017" i="21"/>
  <c r="R1018" i="21"/>
  <c r="R1019" i="21"/>
  <c r="R1020" i="21"/>
  <c r="R1021" i="21"/>
  <c r="R1022" i="21"/>
  <c r="R1023" i="21"/>
  <c r="R1024" i="21"/>
  <c r="R1025" i="21"/>
  <c r="R1026" i="21"/>
  <c r="R1027" i="21"/>
  <c r="R1028" i="21"/>
  <c r="R1029" i="21"/>
  <c r="R1030" i="21"/>
  <c r="R1031" i="21"/>
  <c r="R1032" i="21"/>
  <c r="R1033" i="21"/>
  <c r="R1034" i="21"/>
  <c r="R1035" i="21"/>
  <c r="R1036" i="21"/>
  <c r="R1037" i="21"/>
  <c r="R1038" i="21"/>
  <c r="R1039" i="21"/>
  <c r="R1040" i="21"/>
  <c r="R1041" i="21"/>
  <c r="R1042" i="21"/>
  <c r="R1043" i="21"/>
  <c r="R1044" i="21"/>
  <c r="R1045" i="21"/>
  <c r="R1046" i="21"/>
  <c r="R1047" i="21"/>
  <c r="R1048" i="21"/>
  <c r="R1049" i="21"/>
  <c r="R1050" i="21"/>
  <c r="R1051" i="21"/>
  <c r="R1052" i="21"/>
  <c r="R1053" i="21"/>
  <c r="R1054" i="21"/>
  <c r="R1055" i="21"/>
  <c r="R1056" i="21"/>
  <c r="R1057" i="21"/>
  <c r="R1058" i="21"/>
  <c r="R1059" i="21"/>
  <c r="R1060" i="21"/>
  <c r="R1061" i="21"/>
  <c r="R1062" i="21"/>
  <c r="R1063" i="21"/>
  <c r="R1064" i="21"/>
  <c r="R1065" i="21"/>
  <c r="R1066" i="21"/>
  <c r="R1067" i="21"/>
  <c r="R1068" i="21"/>
  <c r="R1069" i="21"/>
  <c r="R1070" i="21"/>
  <c r="R1071" i="21"/>
  <c r="R1072" i="21"/>
  <c r="R1073" i="21"/>
  <c r="R1074" i="21"/>
  <c r="R1075" i="21"/>
  <c r="R1076" i="21"/>
  <c r="R1077" i="21"/>
  <c r="R1078" i="21"/>
  <c r="R1079" i="21"/>
  <c r="R1080" i="21"/>
  <c r="R1081" i="21"/>
  <c r="R1082" i="21"/>
  <c r="R1083" i="21"/>
  <c r="R1084" i="21"/>
  <c r="R1085" i="21"/>
  <c r="R1086" i="21"/>
  <c r="R1087" i="21"/>
  <c r="R1088" i="21"/>
  <c r="R1089" i="21"/>
  <c r="R1090" i="21"/>
  <c r="R1091" i="21"/>
  <c r="R1092" i="21"/>
  <c r="R1093" i="21"/>
  <c r="R1094" i="21"/>
  <c r="R1095" i="21"/>
  <c r="R1096" i="21"/>
  <c r="R1097" i="21"/>
  <c r="R1098" i="21"/>
  <c r="R1099" i="21"/>
  <c r="R1100" i="21"/>
  <c r="R1101" i="21"/>
  <c r="R1102" i="21"/>
  <c r="R1103" i="21"/>
  <c r="R1104" i="21"/>
  <c r="R1105" i="21"/>
  <c r="R1106" i="21"/>
  <c r="R1107" i="21"/>
  <c r="R1108" i="21"/>
  <c r="R1109" i="21"/>
  <c r="R1110" i="21"/>
  <c r="R1111" i="21"/>
  <c r="R1112" i="21"/>
  <c r="R1113" i="21"/>
  <c r="R1114" i="21"/>
  <c r="R1115" i="21"/>
  <c r="R1116" i="21"/>
  <c r="R1117" i="21"/>
  <c r="R1118" i="21"/>
  <c r="R1119" i="21"/>
  <c r="R1120" i="21"/>
  <c r="R1121" i="21"/>
  <c r="R1122" i="21"/>
  <c r="R1123" i="21"/>
  <c r="R1124" i="21"/>
  <c r="R1125" i="21"/>
  <c r="R1126" i="21"/>
  <c r="R1127" i="21"/>
  <c r="R1128" i="21"/>
  <c r="R1129" i="21"/>
  <c r="R1130" i="21"/>
  <c r="R1131" i="21"/>
  <c r="R1132" i="21"/>
  <c r="R1133" i="21"/>
  <c r="R1134" i="21"/>
  <c r="R1135" i="21"/>
  <c r="R1136" i="21"/>
  <c r="R1137" i="21"/>
  <c r="R1138" i="21"/>
  <c r="R1139" i="21"/>
  <c r="R1140" i="21"/>
  <c r="R1141" i="21"/>
  <c r="R1142" i="21"/>
  <c r="R1143" i="21"/>
  <c r="R1144" i="21"/>
  <c r="R1145" i="21"/>
  <c r="R1146" i="21"/>
  <c r="R1147" i="21"/>
  <c r="R1148" i="21"/>
  <c r="R1149" i="21"/>
  <c r="R1150" i="21"/>
  <c r="R1151" i="21"/>
  <c r="R1152" i="21"/>
  <c r="R1153" i="21"/>
  <c r="R1154" i="21"/>
  <c r="R1155" i="21"/>
  <c r="R1156" i="21"/>
  <c r="R1157" i="21"/>
  <c r="R1158" i="21"/>
  <c r="R1159" i="21"/>
  <c r="R1160" i="21"/>
  <c r="R1161" i="21"/>
  <c r="R1162" i="21"/>
  <c r="R1163" i="21"/>
  <c r="R1164" i="21"/>
  <c r="R1165" i="21"/>
  <c r="R1166" i="21"/>
  <c r="R1167" i="21"/>
  <c r="R1168" i="21"/>
  <c r="R1169" i="21"/>
  <c r="R1170" i="21"/>
  <c r="R1171" i="21"/>
  <c r="R1172" i="21"/>
  <c r="R1173" i="21"/>
  <c r="R1174" i="21"/>
  <c r="R1175" i="21"/>
  <c r="R1176" i="21"/>
  <c r="R1177" i="21"/>
  <c r="R1178" i="21"/>
  <c r="R1179" i="21"/>
  <c r="R1180" i="21"/>
  <c r="R1181" i="21"/>
  <c r="R1182" i="21"/>
  <c r="R1183" i="21"/>
  <c r="R1184" i="21"/>
  <c r="R1185" i="21"/>
  <c r="R1186" i="21"/>
  <c r="R1187" i="21"/>
  <c r="R1188" i="21"/>
  <c r="R1189" i="21"/>
  <c r="R1190" i="21"/>
  <c r="R1191" i="21"/>
  <c r="R1192" i="21"/>
  <c r="R1193" i="21"/>
  <c r="R1194" i="21"/>
  <c r="R1195" i="21"/>
  <c r="R1196" i="21"/>
  <c r="R1197" i="21"/>
  <c r="R1198" i="21"/>
  <c r="R1199" i="21"/>
  <c r="R1200" i="21"/>
  <c r="R1201" i="21"/>
  <c r="R1202" i="21"/>
  <c r="R1203" i="21"/>
  <c r="R1204" i="21"/>
  <c r="R1205" i="21"/>
  <c r="R1206" i="21"/>
  <c r="R1207" i="21"/>
  <c r="R1208" i="21"/>
  <c r="R1209" i="21"/>
  <c r="R1210" i="21"/>
  <c r="R1211" i="21"/>
  <c r="R1212" i="21"/>
  <c r="R1213" i="21"/>
  <c r="R1214" i="21"/>
  <c r="R1215" i="21"/>
  <c r="R1216" i="21"/>
  <c r="R1217" i="21"/>
  <c r="R1218" i="21"/>
  <c r="R1219" i="21"/>
  <c r="R1220" i="21"/>
  <c r="R1221" i="21"/>
  <c r="R1222" i="21"/>
  <c r="R1223" i="21"/>
  <c r="R1224" i="21"/>
  <c r="R1225" i="21"/>
  <c r="R1226" i="21"/>
  <c r="R1227" i="21"/>
  <c r="R1228" i="21"/>
  <c r="R1229" i="21"/>
  <c r="R1230" i="21"/>
  <c r="R1231" i="21"/>
  <c r="R1232" i="21"/>
  <c r="R1233" i="21"/>
  <c r="R1234" i="21"/>
  <c r="R1235" i="21"/>
  <c r="R1236" i="21"/>
  <c r="R1237" i="21"/>
  <c r="R1238" i="21"/>
  <c r="R1239" i="21"/>
  <c r="R1240" i="21"/>
  <c r="R1241" i="21"/>
  <c r="R1242" i="21"/>
  <c r="R1243" i="21"/>
  <c r="R1244" i="21"/>
  <c r="R1245" i="21"/>
  <c r="R1246" i="21"/>
  <c r="R1247" i="21"/>
  <c r="R1248" i="21"/>
  <c r="R1249" i="21"/>
  <c r="R1250" i="21"/>
  <c r="R1251" i="21"/>
  <c r="R1252" i="21"/>
  <c r="R1253" i="21"/>
  <c r="R1254" i="21"/>
  <c r="R1255" i="21"/>
  <c r="R1256" i="21"/>
  <c r="R1257" i="21"/>
  <c r="R1258" i="21"/>
  <c r="R1259" i="21"/>
  <c r="R1260" i="21"/>
  <c r="R1261" i="21"/>
  <c r="R1262" i="21"/>
  <c r="R1263" i="21"/>
  <c r="R1264" i="21"/>
  <c r="R1265" i="21"/>
  <c r="R1266" i="21"/>
  <c r="R1267" i="21"/>
  <c r="R1268" i="21"/>
  <c r="R1269" i="21"/>
  <c r="R1270" i="21"/>
  <c r="R1271" i="21"/>
  <c r="R1272" i="21"/>
  <c r="R1273" i="21"/>
  <c r="R1274" i="21"/>
  <c r="R1275" i="21"/>
  <c r="R1276" i="21"/>
  <c r="R1277" i="21"/>
  <c r="R1278" i="21"/>
  <c r="R1279" i="21"/>
  <c r="R1280" i="21"/>
  <c r="R1281" i="21"/>
  <c r="R1282" i="21"/>
  <c r="R1283" i="21"/>
  <c r="R1284" i="21"/>
  <c r="R1285" i="21"/>
  <c r="R1286" i="21"/>
  <c r="R1287" i="21"/>
  <c r="R1288" i="21"/>
  <c r="R1289" i="21"/>
  <c r="R1290" i="21"/>
  <c r="R1291" i="21"/>
  <c r="R1292" i="21"/>
  <c r="R1293" i="21"/>
  <c r="R1294" i="21"/>
  <c r="R1295" i="21"/>
  <c r="R1296" i="21"/>
  <c r="R1297" i="21"/>
  <c r="R1298" i="21"/>
  <c r="R1299" i="21"/>
  <c r="R1300" i="21"/>
  <c r="R1301" i="21"/>
  <c r="R1302" i="21"/>
  <c r="R1303" i="21"/>
  <c r="R1304" i="21"/>
  <c r="R1305" i="21"/>
  <c r="R1306" i="21"/>
  <c r="R1307" i="21"/>
  <c r="R1308" i="21"/>
  <c r="R1309" i="21"/>
  <c r="R1310" i="21"/>
  <c r="R1311" i="21"/>
  <c r="R1312" i="21"/>
  <c r="R1313" i="21"/>
  <c r="R1314" i="21"/>
  <c r="R1315" i="21"/>
  <c r="R1316" i="21"/>
  <c r="R1317" i="21"/>
  <c r="R1318" i="21"/>
  <c r="R1319" i="21"/>
  <c r="R1320" i="21"/>
  <c r="R1321" i="21"/>
  <c r="R1322" i="21"/>
  <c r="R1323" i="21"/>
  <c r="R1324" i="21"/>
  <c r="R1325" i="21"/>
  <c r="R1326" i="21"/>
  <c r="R1327" i="21"/>
  <c r="R1328" i="21"/>
  <c r="R1329" i="21"/>
  <c r="R1330" i="21"/>
  <c r="R1331" i="21"/>
  <c r="R1332" i="21"/>
  <c r="R1333" i="21"/>
  <c r="R1334" i="21"/>
  <c r="R1335" i="21"/>
  <c r="R1336" i="21"/>
  <c r="R1337" i="21"/>
  <c r="R1338" i="21"/>
  <c r="R1339" i="21"/>
  <c r="R1340" i="21"/>
  <c r="R1341" i="21"/>
  <c r="R1342" i="21"/>
  <c r="R1343" i="21"/>
  <c r="R1344" i="21"/>
  <c r="R1345" i="21"/>
  <c r="R1346" i="21"/>
  <c r="R1347" i="21"/>
  <c r="R1348" i="21"/>
  <c r="R1349" i="21"/>
  <c r="R1350" i="21"/>
  <c r="R1351" i="21"/>
  <c r="R1352" i="21"/>
  <c r="R1353" i="21"/>
  <c r="R1354" i="21"/>
  <c r="R1355" i="21"/>
  <c r="R1356" i="21"/>
  <c r="R1357" i="21"/>
  <c r="R1358" i="21"/>
  <c r="R1359" i="21"/>
  <c r="R1360" i="21"/>
  <c r="R1361" i="21"/>
  <c r="R1362" i="21"/>
  <c r="R1363" i="21"/>
  <c r="R1364" i="21"/>
  <c r="R1365" i="21"/>
  <c r="R1366" i="21"/>
  <c r="R1367" i="21"/>
  <c r="R1368" i="21"/>
  <c r="R1369" i="21"/>
  <c r="R1370" i="21"/>
  <c r="R1371" i="21"/>
  <c r="R1372" i="21"/>
  <c r="R1373" i="21"/>
  <c r="R1374" i="21"/>
  <c r="R1375" i="21"/>
  <c r="R1376" i="21"/>
  <c r="R1377" i="21"/>
  <c r="R1378" i="21"/>
  <c r="R1379" i="21"/>
  <c r="R1380" i="21"/>
  <c r="R1381" i="21"/>
  <c r="R1382" i="21"/>
  <c r="R1383" i="21"/>
  <c r="R1384" i="21"/>
  <c r="R1385" i="21"/>
  <c r="R1386" i="21"/>
  <c r="R1387" i="21"/>
  <c r="R1388" i="21"/>
  <c r="R1389" i="21"/>
  <c r="R1390" i="21"/>
  <c r="R1391" i="21"/>
  <c r="R1392" i="21"/>
  <c r="R1393" i="21"/>
  <c r="R1394" i="21"/>
  <c r="R1395" i="21"/>
  <c r="R1396" i="21"/>
  <c r="R1397" i="21"/>
  <c r="R1398" i="21"/>
  <c r="R1399" i="21"/>
  <c r="R1400" i="21"/>
  <c r="R1401" i="21"/>
  <c r="R1402" i="21"/>
  <c r="R1403" i="21"/>
  <c r="R1404" i="21"/>
  <c r="R1405" i="21"/>
  <c r="R1406" i="21"/>
  <c r="R1407" i="21"/>
  <c r="R1408" i="21"/>
  <c r="R1409" i="21"/>
  <c r="R1410" i="21"/>
  <c r="R1411" i="21"/>
  <c r="R1412" i="21"/>
  <c r="R1413" i="21"/>
  <c r="R1414" i="21"/>
  <c r="R1415" i="21"/>
  <c r="R1416" i="21"/>
  <c r="R1417" i="21"/>
  <c r="R1418" i="21"/>
  <c r="R1419" i="21"/>
  <c r="R1420" i="21"/>
  <c r="R1421" i="21"/>
  <c r="R1422" i="21"/>
  <c r="R1423" i="21"/>
  <c r="R1424" i="21"/>
  <c r="R1425" i="21"/>
  <c r="R1426" i="21"/>
  <c r="R1427" i="21"/>
  <c r="R1428" i="21"/>
  <c r="R1429" i="21"/>
  <c r="R1430" i="21"/>
  <c r="R1431" i="21"/>
  <c r="R1432" i="21"/>
  <c r="R1433" i="21"/>
  <c r="R1434" i="21"/>
  <c r="R1435" i="21"/>
  <c r="R1436" i="21"/>
  <c r="R1437" i="21"/>
  <c r="R1438" i="21"/>
  <c r="R1439" i="21"/>
  <c r="R1440" i="21"/>
  <c r="R1441" i="21"/>
  <c r="R1442" i="21"/>
  <c r="R1443" i="21"/>
  <c r="R1444" i="21"/>
  <c r="R1445" i="21"/>
  <c r="R1446" i="21"/>
  <c r="R1447" i="21"/>
  <c r="R1448" i="21"/>
  <c r="R1449" i="21"/>
  <c r="R1450" i="21"/>
  <c r="R1451" i="21"/>
  <c r="R1452" i="21"/>
  <c r="R1453" i="21"/>
  <c r="R1454" i="21"/>
  <c r="R1455" i="21"/>
  <c r="R1456" i="21"/>
  <c r="R1457" i="21"/>
  <c r="R1458" i="21"/>
  <c r="R1459" i="21"/>
  <c r="R1460" i="21"/>
  <c r="R1461" i="21"/>
  <c r="R1462" i="21"/>
  <c r="R1463" i="21"/>
  <c r="R1464" i="21"/>
  <c r="R1465" i="21"/>
  <c r="R1466" i="21"/>
  <c r="R1467" i="21"/>
  <c r="R1468" i="21"/>
  <c r="R1469" i="21"/>
  <c r="R1470" i="21"/>
  <c r="R1471" i="21"/>
  <c r="R1472" i="21"/>
  <c r="R1473" i="21"/>
  <c r="R1474" i="21"/>
  <c r="R1475" i="21"/>
  <c r="R1476" i="21"/>
  <c r="R1477" i="21"/>
  <c r="R1478" i="21"/>
  <c r="R1479" i="21"/>
  <c r="R1480" i="21"/>
  <c r="R1481" i="21"/>
  <c r="R1482" i="21"/>
  <c r="R1483" i="21"/>
  <c r="R1484" i="21"/>
  <c r="R1485" i="21"/>
  <c r="R1486" i="21"/>
  <c r="R1487" i="21"/>
  <c r="R1488" i="21"/>
  <c r="R1489" i="21"/>
  <c r="R1490" i="21"/>
  <c r="R1491" i="21"/>
  <c r="R1492" i="21"/>
  <c r="R1493" i="21"/>
  <c r="R1494" i="21"/>
  <c r="R1495" i="21"/>
  <c r="R1496" i="21"/>
  <c r="R1497" i="21"/>
  <c r="R1498" i="21"/>
  <c r="R1499" i="21"/>
  <c r="R1500" i="21"/>
  <c r="R1501" i="21"/>
  <c r="R1502" i="21"/>
  <c r="R1503" i="21"/>
  <c r="R1504" i="21"/>
  <c r="R1505" i="21"/>
  <c r="R1506" i="21"/>
  <c r="R1507" i="21"/>
  <c r="R1508" i="21"/>
  <c r="R1509" i="21"/>
  <c r="R1510" i="21"/>
  <c r="R1511" i="21"/>
  <c r="R1512" i="21"/>
  <c r="R1513" i="21"/>
  <c r="R1514" i="21"/>
  <c r="R1515" i="21"/>
  <c r="R1516" i="21"/>
  <c r="R1517" i="21"/>
  <c r="R1518" i="21"/>
  <c r="R1519" i="21"/>
  <c r="R1520" i="21"/>
  <c r="R1521" i="21"/>
  <c r="R1522" i="21"/>
  <c r="R1523" i="21"/>
  <c r="R1524" i="21"/>
  <c r="R1525" i="21"/>
  <c r="R1526" i="21"/>
  <c r="R1527" i="21"/>
  <c r="R1528" i="21"/>
  <c r="R1529" i="21"/>
  <c r="R1530" i="21"/>
  <c r="R1531" i="21"/>
  <c r="R1532" i="21"/>
  <c r="R1533" i="21"/>
  <c r="R1534" i="21"/>
  <c r="R1535" i="21"/>
  <c r="R1536" i="21"/>
  <c r="R1537" i="21"/>
  <c r="R1538" i="21"/>
  <c r="R1539" i="21"/>
  <c r="R1540" i="21"/>
  <c r="R1541" i="21"/>
  <c r="R1542" i="21"/>
  <c r="R1543" i="21"/>
  <c r="R1544" i="21"/>
  <c r="R1545" i="21"/>
  <c r="R1546" i="21"/>
  <c r="R1547" i="21"/>
  <c r="R1548" i="21"/>
  <c r="R1549" i="21"/>
  <c r="R1550" i="21"/>
  <c r="R1551" i="21"/>
  <c r="R1552" i="21"/>
  <c r="R1553" i="21"/>
  <c r="R1554" i="21"/>
  <c r="R1555" i="21"/>
  <c r="R1556" i="21"/>
  <c r="R1557" i="21"/>
  <c r="R1558" i="21"/>
  <c r="R1559" i="21"/>
  <c r="R1560" i="21"/>
  <c r="R1561" i="21"/>
  <c r="R1562" i="21"/>
  <c r="R1563" i="21"/>
  <c r="R1564" i="21"/>
  <c r="R1565" i="21"/>
  <c r="R1566" i="21"/>
  <c r="R1567" i="21"/>
  <c r="R1568" i="21"/>
  <c r="R1569" i="21"/>
  <c r="R1570" i="21"/>
  <c r="R1571" i="21"/>
  <c r="R1572" i="21"/>
  <c r="R1573" i="21"/>
  <c r="R1574" i="21"/>
  <c r="R1575" i="21"/>
  <c r="R1576" i="21"/>
  <c r="R1577" i="21"/>
  <c r="R1578" i="21"/>
  <c r="R1579" i="21"/>
  <c r="R1580" i="21"/>
  <c r="R1581" i="21"/>
  <c r="R1582" i="21"/>
  <c r="R1583" i="21"/>
  <c r="R1584" i="21"/>
  <c r="R1585" i="21"/>
  <c r="R1586" i="21"/>
  <c r="R1587" i="21"/>
  <c r="R1588" i="21"/>
  <c r="R1589" i="21"/>
  <c r="R1590" i="21"/>
  <c r="R1591" i="21"/>
  <c r="R1592" i="21"/>
  <c r="R1593" i="21"/>
  <c r="R1594" i="21"/>
  <c r="R1595" i="21"/>
  <c r="R1596" i="21"/>
  <c r="R1597" i="21"/>
  <c r="R1598" i="21"/>
  <c r="R1599" i="21"/>
  <c r="R1600" i="21"/>
  <c r="R1601" i="21"/>
  <c r="R1602" i="21"/>
  <c r="R1603" i="21"/>
  <c r="R1604" i="21"/>
  <c r="R1605" i="21"/>
  <c r="R1606" i="21"/>
  <c r="R1607" i="21"/>
  <c r="R1608" i="21"/>
  <c r="R1609" i="21"/>
  <c r="R1610" i="21"/>
  <c r="R1611" i="21"/>
  <c r="R1612" i="21"/>
  <c r="R1613" i="21"/>
  <c r="R1614" i="21"/>
  <c r="R1615" i="21"/>
  <c r="R1616" i="21"/>
  <c r="R1617" i="21"/>
  <c r="R1618" i="21"/>
  <c r="R1619" i="21"/>
  <c r="R1620" i="21"/>
  <c r="R1621" i="21"/>
  <c r="R1622" i="21"/>
  <c r="R1623" i="21"/>
  <c r="R1624" i="21"/>
  <c r="R1625" i="21"/>
  <c r="R1626" i="21"/>
  <c r="R1627" i="21"/>
  <c r="R1628" i="21"/>
  <c r="R1629" i="21"/>
  <c r="R1630" i="21"/>
  <c r="R1631" i="21"/>
  <c r="R1632" i="21"/>
  <c r="R1633" i="21"/>
  <c r="R1634" i="21"/>
  <c r="R1635" i="21"/>
  <c r="R1636" i="21"/>
  <c r="R1637" i="21"/>
  <c r="R1638" i="21"/>
  <c r="R1639" i="21"/>
  <c r="R1640" i="21"/>
  <c r="R1641" i="21"/>
  <c r="R1642" i="21"/>
  <c r="R1643" i="21"/>
  <c r="R1644" i="21"/>
  <c r="R1645" i="21"/>
  <c r="R1646" i="21"/>
  <c r="R1647" i="21"/>
  <c r="R1648" i="21"/>
  <c r="R1649" i="21"/>
  <c r="R1650" i="21"/>
  <c r="R1651" i="21"/>
  <c r="R1652" i="21"/>
  <c r="R1653" i="21"/>
  <c r="R1654" i="21"/>
  <c r="R1655" i="21"/>
  <c r="R1656" i="21"/>
  <c r="R1657" i="21"/>
  <c r="R1658" i="21"/>
  <c r="R1659" i="21"/>
  <c r="R1660" i="21"/>
  <c r="R1661" i="21"/>
  <c r="R1662" i="21"/>
  <c r="R1663" i="21"/>
  <c r="R1664" i="21"/>
  <c r="R1665" i="21"/>
  <c r="R1666" i="21"/>
  <c r="R1667" i="21"/>
  <c r="R1668" i="21"/>
  <c r="R1669" i="21"/>
  <c r="R1670" i="21"/>
  <c r="R1671" i="21"/>
  <c r="R1672" i="21"/>
  <c r="R1673" i="21"/>
  <c r="R1674" i="21"/>
  <c r="R1675" i="21"/>
  <c r="R1676" i="21"/>
  <c r="R1677" i="21"/>
  <c r="R1678" i="21"/>
  <c r="R1679" i="21"/>
  <c r="R1680" i="21"/>
  <c r="R1681" i="21"/>
  <c r="R1682" i="21"/>
  <c r="R1683" i="21"/>
  <c r="R1684" i="21"/>
  <c r="R1685" i="21"/>
  <c r="R1686" i="21"/>
  <c r="R1687" i="21"/>
  <c r="R1688" i="21"/>
  <c r="R1689" i="21"/>
  <c r="R1690" i="21"/>
  <c r="R1691" i="21"/>
  <c r="R1692" i="21"/>
  <c r="R1693" i="21"/>
  <c r="R1694" i="21"/>
  <c r="R1695" i="21"/>
  <c r="R1696" i="21"/>
  <c r="R1697" i="21"/>
  <c r="R1698" i="21"/>
  <c r="R1699" i="21"/>
  <c r="R1700"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159" i="21"/>
  <c r="Q160" i="21"/>
  <c r="Q161" i="21"/>
  <c r="Q162" i="21"/>
  <c r="Q163" i="21"/>
  <c r="Q164" i="21"/>
  <c r="Q165" i="21"/>
  <c r="Q166" i="21"/>
  <c r="Q167" i="21"/>
  <c r="Q168" i="21"/>
  <c r="Q169" i="21"/>
  <c r="Q170" i="21"/>
  <c r="Q171" i="21"/>
  <c r="Q172" i="21"/>
  <c r="Q173" i="21"/>
  <c r="Q174" i="21"/>
  <c r="Q175" i="21"/>
  <c r="Q176" i="21"/>
  <c r="Q177" i="21"/>
  <c r="Q178" i="21"/>
  <c r="Q179" i="21"/>
  <c r="Q180" i="21"/>
  <c r="Q181" i="21"/>
  <c r="Q182" i="21"/>
  <c r="Q183" i="21"/>
  <c r="Q184" i="21"/>
  <c r="Q185" i="21"/>
  <c r="Q186" i="21"/>
  <c r="Q187" i="21"/>
  <c r="Q188" i="21"/>
  <c r="Q189" i="21"/>
  <c r="Q190" i="21"/>
  <c r="Q191" i="21"/>
  <c r="Q192" i="21"/>
  <c r="Q193" i="21"/>
  <c r="Q194" i="21"/>
  <c r="Q195" i="21"/>
  <c r="Q196" i="21"/>
  <c r="Q197" i="21"/>
  <c r="Q198" i="21"/>
  <c r="Q199" i="21"/>
  <c r="Q200" i="21"/>
  <c r="Q201" i="21"/>
  <c r="Q202" i="21"/>
  <c r="Q203" i="21"/>
  <c r="Q204" i="21"/>
  <c r="Q205" i="21"/>
  <c r="Q206" i="21"/>
  <c r="Q207" i="21"/>
  <c r="Q208" i="21"/>
  <c r="Q209" i="21"/>
  <c r="Q210" i="21"/>
  <c r="Q211" i="21"/>
  <c r="Q212" i="21"/>
  <c r="Q213" i="21"/>
  <c r="Q214" i="21"/>
  <c r="Q215" i="21"/>
  <c r="Q216" i="21"/>
  <c r="Q217" i="21"/>
  <c r="Q218" i="21"/>
  <c r="Q219" i="21"/>
  <c r="Q220" i="21"/>
  <c r="Q221" i="21"/>
  <c r="Q222" i="21"/>
  <c r="Q223" i="21"/>
  <c r="Q224" i="21"/>
  <c r="Q225" i="21"/>
  <c r="Q226" i="21"/>
  <c r="Q227" i="21"/>
  <c r="Q228" i="21"/>
  <c r="Q229" i="21"/>
  <c r="Q230" i="21"/>
  <c r="Q231" i="21"/>
  <c r="Q232" i="21"/>
  <c r="Q233" i="21"/>
  <c r="Q234" i="21"/>
  <c r="Q235" i="21"/>
  <c r="Q236" i="21"/>
  <c r="Q237" i="21"/>
  <c r="Q238" i="21"/>
  <c r="Q239" i="21"/>
  <c r="Q240" i="21"/>
  <c r="Q241" i="21"/>
  <c r="Q242" i="21"/>
  <c r="Q243" i="21"/>
  <c r="Q244" i="21"/>
  <c r="Q245" i="21"/>
  <c r="Q246" i="21"/>
  <c r="Q247" i="21"/>
  <c r="Q248" i="21"/>
  <c r="Q249" i="21"/>
  <c r="Q250" i="21"/>
  <c r="Q251" i="21"/>
  <c r="Q252" i="21"/>
  <c r="Q253" i="21"/>
  <c r="Q254" i="21"/>
  <c r="Q255" i="21"/>
  <c r="Q256" i="21"/>
  <c r="Q257" i="21"/>
  <c r="Q258" i="21"/>
  <c r="Q259" i="21"/>
  <c r="Q260" i="21"/>
  <c r="Q261" i="21"/>
  <c r="Q262" i="21"/>
  <c r="Q263" i="21"/>
  <c r="Q264" i="21"/>
  <c r="Q265" i="21"/>
  <c r="Q266" i="21"/>
  <c r="Q267" i="21"/>
  <c r="Q268" i="21"/>
  <c r="Q269" i="21"/>
  <c r="Q270" i="21"/>
  <c r="Q271" i="21"/>
  <c r="Q272" i="21"/>
  <c r="Q273" i="21"/>
  <c r="Q274" i="21"/>
  <c r="Q275" i="21"/>
  <c r="Q276" i="21"/>
  <c r="Q277" i="21"/>
  <c r="Q278" i="21"/>
  <c r="Q279" i="21"/>
  <c r="Q280" i="21"/>
  <c r="Q281" i="21"/>
  <c r="Q282" i="21"/>
  <c r="Q283" i="21"/>
  <c r="Q284" i="21"/>
  <c r="Q285" i="21"/>
  <c r="Q286" i="21"/>
  <c r="Q287" i="21"/>
  <c r="Q288" i="21"/>
  <c r="Q289" i="21"/>
  <c r="Q290" i="21"/>
  <c r="Q291" i="21"/>
  <c r="Q292" i="21"/>
  <c r="Q293" i="21"/>
  <c r="Q294" i="21"/>
  <c r="Q295" i="21"/>
  <c r="Q296" i="21"/>
  <c r="Q297" i="21"/>
  <c r="Q298" i="21"/>
  <c r="Q299" i="21"/>
  <c r="Q300" i="21"/>
  <c r="Q301" i="21"/>
  <c r="Q302" i="21"/>
  <c r="Q303" i="21"/>
  <c r="Q304" i="21"/>
  <c r="Q305" i="21"/>
  <c r="Q306" i="21"/>
  <c r="Q307" i="21"/>
  <c r="Q308" i="21"/>
  <c r="Q309" i="21"/>
  <c r="Q310" i="21"/>
  <c r="Q311" i="21"/>
  <c r="Q312" i="21"/>
  <c r="Q313" i="21"/>
  <c r="Q314" i="21"/>
  <c r="Q315" i="21"/>
  <c r="Q316" i="21"/>
  <c r="Q317" i="21"/>
  <c r="Q318" i="21"/>
  <c r="Q319" i="21"/>
  <c r="Q320" i="21"/>
  <c r="Q321" i="21"/>
  <c r="Q322" i="21"/>
  <c r="Q323" i="21"/>
  <c r="Q324" i="21"/>
  <c r="Q325" i="21"/>
  <c r="Q326" i="21"/>
  <c r="Q327" i="21"/>
  <c r="Q328" i="21"/>
  <c r="Q329" i="21"/>
  <c r="Q330" i="21"/>
  <c r="Q331" i="21"/>
  <c r="Q332" i="21"/>
  <c r="Q333" i="21"/>
  <c r="Q334" i="21"/>
  <c r="Q335" i="21"/>
  <c r="Q336" i="21"/>
  <c r="Q337" i="21"/>
  <c r="Q338" i="21"/>
  <c r="Q339" i="21"/>
  <c r="Q340" i="21"/>
  <c r="Q341" i="21"/>
  <c r="Q342" i="21"/>
  <c r="Q343" i="21"/>
  <c r="Q344" i="21"/>
  <c r="Q345" i="21"/>
  <c r="Q346" i="21"/>
  <c r="Q347" i="21"/>
  <c r="Q348" i="21"/>
  <c r="Q349" i="21"/>
  <c r="Q350" i="21"/>
  <c r="Q351" i="21"/>
  <c r="Q352" i="21"/>
  <c r="Q353" i="21"/>
  <c r="Q354" i="21"/>
  <c r="Q355" i="21"/>
  <c r="Q356" i="21"/>
  <c r="Q357" i="21"/>
  <c r="Q358" i="21"/>
  <c r="Q359" i="21"/>
  <c r="Q360" i="21"/>
  <c r="Q361" i="21"/>
  <c r="Q362" i="21"/>
  <c r="Q363" i="21"/>
  <c r="Q364" i="21"/>
  <c r="Q365" i="21"/>
  <c r="Q366" i="21"/>
  <c r="Q367" i="21"/>
  <c r="Q368" i="21"/>
  <c r="Q369" i="21"/>
  <c r="Q370" i="21"/>
  <c r="Q371" i="21"/>
  <c r="Q372" i="21"/>
  <c r="Q373" i="21"/>
  <c r="Q374" i="21"/>
  <c r="Q375" i="21"/>
  <c r="Q376" i="21"/>
  <c r="Q377" i="21"/>
  <c r="Q378" i="21"/>
  <c r="Q379" i="21"/>
  <c r="Q380" i="21"/>
  <c r="Q381" i="21"/>
  <c r="Q382" i="21"/>
  <c r="Q383" i="21"/>
  <c r="Q384" i="21"/>
  <c r="Q385" i="21"/>
  <c r="Q386" i="21"/>
  <c r="Q387" i="21"/>
  <c r="Q388" i="21"/>
  <c r="Q389" i="21"/>
  <c r="Q390" i="21"/>
  <c r="Q391" i="21"/>
  <c r="Q392" i="21"/>
  <c r="Q393" i="21"/>
  <c r="Q394" i="21"/>
  <c r="Q395" i="21"/>
  <c r="Q396" i="21"/>
  <c r="Q397" i="21"/>
  <c r="Q398" i="21"/>
  <c r="Q399" i="21"/>
  <c r="Q400" i="21"/>
  <c r="Q401" i="21"/>
  <c r="Q402" i="21"/>
  <c r="Q403" i="21"/>
  <c r="Q404" i="21"/>
  <c r="Q405" i="21"/>
  <c r="Q406" i="21"/>
  <c r="Q407" i="21"/>
  <c r="Q408" i="21"/>
  <c r="Q409" i="21"/>
  <c r="Q410" i="21"/>
  <c r="Q411" i="21"/>
  <c r="Q412" i="21"/>
  <c r="Q413" i="21"/>
  <c r="Q414" i="21"/>
  <c r="Q415" i="21"/>
  <c r="Q416" i="21"/>
  <c r="Q417" i="21"/>
  <c r="Q418" i="21"/>
  <c r="Q419" i="21"/>
  <c r="Q420" i="21"/>
  <c r="Q421" i="21"/>
  <c r="Q422" i="21"/>
  <c r="Q423" i="21"/>
  <c r="Q424" i="21"/>
  <c r="Q425" i="21"/>
  <c r="Q426" i="21"/>
  <c r="Q427" i="21"/>
  <c r="Q428" i="21"/>
  <c r="Q429" i="21"/>
  <c r="Q430" i="21"/>
  <c r="Q431" i="21"/>
  <c r="Q432" i="21"/>
  <c r="Q433" i="21"/>
  <c r="Q434" i="21"/>
  <c r="Q435" i="21"/>
  <c r="Q436" i="21"/>
  <c r="Q437" i="21"/>
  <c r="Q438" i="21"/>
  <c r="Q439" i="21"/>
  <c r="Q440" i="21"/>
  <c r="Q441" i="21"/>
  <c r="Q442" i="21"/>
  <c r="Q443" i="21"/>
  <c r="Q444" i="21"/>
  <c r="Q445" i="21"/>
  <c r="Q446" i="21"/>
  <c r="Q447" i="21"/>
  <c r="Q448" i="21"/>
  <c r="Q449" i="21"/>
  <c r="Q450" i="21"/>
  <c r="Q451" i="21"/>
  <c r="Q452" i="21"/>
  <c r="Q453" i="21"/>
  <c r="Q454" i="21"/>
  <c r="Q455" i="21"/>
  <c r="Q456" i="21"/>
  <c r="Q457" i="21"/>
  <c r="Q458" i="21"/>
  <c r="Q459" i="21"/>
  <c r="Q460" i="21"/>
  <c r="Q461" i="21"/>
  <c r="Q462" i="21"/>
  <c r="Q463" i="21"/>
  <c r="Q464" i="21"/>
  <c r="Q465" i="21"/>
  <c r="Q466" i="21"/>
  <c r="Q467" i="21"/>
  <c r="Q468" i="21"/>
  <c r="Q469" i="21"/>
  <c r="Q470" i="21"/>
  <c r="Q471" i="21"/>
  <c r="Q472" i="21"/>
  <c r="Q473" i="21"/>
  <c r="Q474" i="21"/>
  <c r="Q475" i="21"/>
  <c r="Q476" i="21"/>
  <c r="Q477" i="21"/>
  <c r="Q478" i="21"/>
  <c r="Q479" i="21"/>
  <c r="Q480" i="21"/>
  <c r="Q481" i="21"/>
  <c r="Q482" i="21"/>
  <c r="Q483" i="21"/>
  <c r="Q484" i="21"/>
  <c r="Q485" i="21"/>
  <c r="Q486" i="21"/>
  <c r="Q487" i="21"/>
  <c r="Q488" i="21"/>
  <c r="Q489" i="21"/>
  <c r="Q490" i="21"/>
  <c r="Q491" i="21"/>
  <c r="Q492" i="21"/>
  <c r="Q493" i="21"/>
  <c r="Q494" i="21"/>
  <c r="Q495" i="21"/>
  <c r="Q496" i="21"/>
  <c r="Q497" i="21"/>
  <c r="Q498" i="21"/>
  <c r="Q499" i="21"/>
  <c r="Q500" i="21"/>
  <c r="Q501" i="21"/>
  <c r="Q502" i="21"/>
  <c r="Q503" i="21"/>
  <c r="Q504" i="21"/>
  <c r="Q505" i="21"/>
  <c r="Q506" i="21"/>
  <c r="Q507" i="21"/>
  <c r="Q508" i="21"/>
  <c r="Q509" i="21"/>
  <c r="Q510" i="21"/>
  <c r="Q511" i="21"/>
  <c r="Q512" i="21"/>
  <c r="Q513" i="21"/>
  <c r="Q514" i="21"/>
  <c r="Q515" i="21"/>
  <c r="Q516" i="21"/>
  <c r="Q517" i="21"/>
  <c r="Q518" i="21"/>
  <c r="Q519" i="21"/>
  <c r="Q520" i="21"/>
  <c r="Q521" i="21"/>
  <c r="Q522" i="21"/>
  <c r="Q523" i="21"/>
  <c r="Q524" i="21"/>
  <c r="Q525" i="21"/>
  <c r="Q526" i="21"/>
  <c r="Q527" i="21"/>
  <c r="Q528" i="21"/>
  <c r="Q529" i="21"/>
  <c r="Q530" i="21"/>
  <c r="Q531" i="21"/>
  <c r="Q532" i="21"/>
  <c r="Q533" i="21"/>
  <c r="Q534" i="21"/>
  <c r="Q535" i="21"/>
  <c r="Q536" i="21"/>
  <c r="Q537" i="21"/>
  <c r="Q538" i="21"/>
  <c r="Q539" i="21"/>
  <c r="Q540" i="21"/>
  <c r="Q541" i="21"/>
  <c r="Q542" i="21"/>
  <c r="Q543" i="21"/>
  <c r="Q544" i="21"/>
  <c r="Q545" i="21"/>
  <c r="Q546" i="21"/>
  <c r="Q547" i="21"/>
  <c r="Q548" i="21"/>
  <c r="Q549" i="21"/>
  <c r="Q550" i="21"/>
  <c r="Q551" i="21"/>
  <c r="Q552" i="21"/>
  <c r="Q553" i="21"/>
  <c r="Q554" i="21"/>
  <c r="Q555" i="21"/>
  <c r="Q556" i="21"/>
  <c r="Q557" i="21"/>
  <c r="Q558" i="21"/>
  <c r="Q559" i="21"/>
  <c r="Q560" i="21"/>
  <c r="Q561" i="21"/>
  <c r="Q562" i="21"/>
  <c r="Q563" i="21"/>
  <c r="Q564" i="21"/>
  <c r="Q565" i="21"/>
  <c r="Q566" i="21"/>
  <c r="Q567" i="21"/>
  <c r="Q568" i="21"/>
  <c r="Q569" i="21"/>
  <c r="Q570" i="21"/>
  <c r="Q571" i="21"/>
  <c r="Q572" i="21"/>
  <c r="Q573" i="21"/>
  <c r="Q574" i="21"/>
  <c r="Q575" i="21"/>
  <c r="Q576" i="21"/>
  <c r="Q577" i="21"/>
  <c r="Q578" i="21"/>
  <c r="Q579" i="21"/>
  <c r="Q580" i="21"/>
  <c r="Q581" i="21"/>
  <c r="Q582" i="21"/>
  <c r="Q583" i="21"/>
  <c r="Q584" i="21"/>
  <c r="Q585" i="21"/>
  <c r="Q586" i="21"/>
  <c r="Q587" i="21"/>
  <c r="Q588" i="21"/>
  <c r="Q589" i="21"/>
  <c r="Q590" i="21"/>
  <c r="Q591" i="21"/>
  <c r="Q592" i="21"/>
  <c r="Q593" i="21"/>
  <c r="Q594" i="21"/>
  <c r="Q595" i="21"/>
  <c r="Q596" i="21"/>
  <c r="Q597" i="21"/>
  <c r="Q598" i="21"/>
  <c r="Q599" i="21"/>
  <c r="Q600" i="21"/>
  <c r="Q601" i="21"/>
  <c r="Q602" i="21"/>
  <c r="Q603" i="21"/>
  <c r="Q604" i="21"/>
  <c r="Q605" i="21"/>
  <c r="Q606" i="21"/>
  <c r="Q607" i="21"/>
  <c r="Q608" i="21"/>
  <c r="Q609" i="21"/>
  <c r="Q610" i="21"/>
  <c r="Q611" i="21"/>
  <c r="Q612" i="21"/>
  <c r="Q613" i="21"/>
  <c r="Q614" i="21"/>
  <c r="Q615" i="21"/>
  <c r="Q616" i="21"/>
  <c r="Q617" i="21"/>
  <c r="Q618" i="21"/>
  <c r="Q619" i="21"/>
  <c r="Q620" i="21"/>
  <c r="Q621" i="21"/>
  <c r="Q622" i="21"/>
  <c r="Q623" i="21"/>
  <c r="Q624" i="21"/>
  <c r="Q625" i="21"/>
  <c r="Q626" i="21"/>
  <c r="Q627" i="21"/>
  <c r="Q628" i="21"/>
  <c r="Q629" i="21"/>
  <c r="Q630" i="21"/>
  <c r="Q631" i="21"/>
  <c r="Q632" i="21"/>
  <c r="Q633" i="21"/>
  <c r="Q634" i="21"/>
  <c r="Q635" i="21"/>
  <c r="Q636" i="21"/>
  <c r="Q637" i="21"/>
  <c r="Q638" i="21"/>
  <c r="Q639" i="21"/>
  <c r="Q640" i="21"/>
  <c r="Q641" i="21"/>
  <c r="Q642" i="21"/>
  <c r="Q643" i="21"/>
  <c r="Q644" i="21"/>
  <c r="Q645" i="21"/>
  <c r="Q646" i="21"/>
  <c r="Q647" i="21"/>
  <c r="Q648" i="21"/>
  <c r="Q649" i="21"/>
  <c r="Q650" i="21"/>
  <c r="Q651" i="21"/>
  <c r="Q652" i="21"/>
  <c r="Q653" i="21"/>
  <c r="Q654" i="21"/>
  <c r="Q655" i="21"/>
  <c r="Q656" i="21"/>
  <c r="Q657" i="21"/>
  <c r="Q658" i="21"/>
  <c r="Q659" i="21"/>
  <c r="Q660" i="21"/>
  <c r="Q661" i="21"/>
  <c r="Q662" i="21"/>
  <c r="Q663" i="21"/>
  <c r="Q664" i="21"/>
  <c r="Q665" i="21"/>
  <c r="Q666" i="21"/>
  <c r="Q667" i="21"/>
  <c r="Q668" i="21"/>
  <c r="Q669" i="21"/>
  <c r="Q670" i="21"/>
  <c r="Q671" i="21"/>
  <c r="Q672" i="21"/>
  <c r="Q673" i="21"/>
  <c r="Q674" i="21"/>
  <c r="Q675" i="21"/>
  <c r="Q676" i="21"/>
  <c r="Q677" i="21"/>
  <c r="Q678" i="21"/>
  <c r="Q679" i="21"/>
  <c r="Q680" i="21"/>
  <c r="Q681" i="21"/>
  <c r="Q682" i="21"/>
  <c r="Q683" i="21"/>
  <c r="Q684" i="21"/>
  <c r="Q685" i="21"/>
  <c r="Q686" i="21"/>
  <c r="Q687" i="21"/>
  <c r="Q688" i="21"/>
  <c r="Q689" i="21"/>
  <c r="Q690" i="21"/>
  <c r="Q691" i="21"/>
  <c r="Q692" i="21"/>
  <c r="Q693" i="21"/>
  <c r="Q694" i="21"/>
  <c r="Q695" i="21"/>
  <c r="Q696" i="21"/>
  <c r="Q697" i="21"/>
  <c r="Q698" i="21"/>
  <c r="Q699" i="21"/>
  <c r="Q700" i="21"/>
  <c r="Q701" i="21"/>
  <c r="Q702" i="21"/>
  <c r="Q703" i="21"/>
  <c r="Q704" i="21"/>
  <c r="Q705" i="21"/>
  <c r="Q706" i="21"/>
  <c r="Q707" i="21"/>
  <c r="Q708" i="21"/>
  <c r="Q709" i="21"/>
  <c r="Q710" i="21"/>
  <c r="Q711" i="21"/>
  <c r="Q712" i="21"/>
  <c r="Q713" i="21"/>
  <c r="Q714" i="21"/>
  <c r="Q715" i="21"/>
  <c r="Q716" i="21"/>
  <c r="Q717" i="21"/>
  <c r="Q718" i="21"/>
  <c r="Q719" i="21"/>
  <c r="Q720" i="21"/>
  <c r="Q721" i="21"/>
  <c r="Q722" i="21"/>
  <c r="Q723" i="21"/>
  <c r="Q724" i="21"/>
  <c r="Q725" i="21"/>
  <c r="Q726" i="21"/>
  <c r="Q727" i="21"/>
  <c r="Q728" i="21"/>
  <c r="Q729" i="21"/>
  <c r="Q730" i="21"/>
  <c r="Q731" i="21"/>
  <c r="Q732" i="21"/>
  <c r="Q733" i="21"/>
  <c r="Q734" i="21"/>
  <c r="Q735" i="21"/>
  <c r="Q736" i="21"/>
  <c r="Q737" i="21"/>
  <c r="Q738" i="21"/>
  <c r="Q739" i="21"/>
  <c r="Q740" i="21"/>
  <c r="Q741" i="21"/>
  <c r="Q742" i="21"/>
  <c r="Q743" i="21"/>
  <c r="Q744" i="21"/>
  <c r="Q745" i="21"/>
  <c r="Q746" i="21"/>
  <c r="Q747" i="21"/>
  <c r="Q748" i="21"/>
  <c r="Q749" i="21"/>
  <c r="Q750" i="21"/>
  <c r="Q751" i="21"/>
  <c r="Q752" i="21"/>
  <c r="Q753" i="21"/>
  <c r="Q754" i="21"/>
  <c r="Q755" i="21"/>
  <c r="Q756" i="21"/>
  <c r="Q757" i="21"/>
  <c r="Q758" i="21"/>
  <c r="Q759" i="21"/>
  <c r="Q760" i="21"/>
  <c r="Q761" i="21"/>
  <c r="Q762" i="21"/>
  <c r="Q763" i="21"/>
  <c r="Q764" i="21"/>
  <c r="Q765" i="21"/>
  <c r="Q766" i="21"/>
  <c r="Q767" i="21"/>
  <c r="Q768" i="21"/>
  <c r="Q769" i="21"/>
  <c r="Q770" i="21"/>
  <c r="Q771" i="21"/>
  <c r="Q772" i="21"/>
  <c r="Q773" i="21"/>
  <c r="Q774" i="21"/>
  <c r="Q775" i="21"/>
  <c r="Q776" i="21"/>
  <c r="Q777" i="21"/>
  <c r="Q778" i="21"/>
  <c r="Q779" i="21"/>
  <c r="Q780" i="21"/>
  <c r="Q781" i="21"/>
  <c r="Q782" i="21"/>
  <c r="Q783" i="21"/>
  <c r="Q784" i="21"/>
  <c r="Q785" i="21"/>
  <c r="Q786" i="21"/>
  <c r="Q787" i="21"/>
  <c r="Q788" i="21"/>
  <c r="Q789" i="21"/>
  <c r="Q790" i="21"/>
  <c r="Q791" i="21"/>
  <c r="Q792" i="21"/>
  <c r="Q793" i="21"/>
  <c r="Q794" i="21"/>
  <c r="Q795" i="21"/>
  <c r="Q796" i="21"/>
  <c r="Q797" i="21"/>
  <c r="Q798" i="21"/>
  <c r="Q799" i="21"/>
  <c r="Q800" i="21"/>
  <c r="Q801" i="21"/>
  <c r="Q802" i="21"/>
  <c r="Q803" i="21"/>
  <c r="Q804" i="21"/>
  <c r="Q805" i="21"/>
  <c r="Q806" i="21"/>
  <c r="Q807" i="21"/>
  <c r="Q808" i="21"/>
  <c r="Q809" i="21"/>
  <c r="Q810" i="21"/>
  <c r="Q811" i="21"/>
  <c r="Q812" i="21"/>
  <c r="Q813" i="21"/>
  <c r="Q814" i="21"/>
  <c r="Q815" i="21"/>
  <c r="Q816" i="21"/>
  <c r="Q817" i="21"/>
  <c r="Q818" i="21"/>
  <c r="Q819" i="21"/>
  <c r="Q820" i="21"/>
  <c r="Q821" i="21"/>
  <c r="Q822" i="21"/>
  <c r="Q823" i="21"/>
  <c r="Q824" i="21"/>
  <c r="Q825" i="21"/>
  <c r="Q826" i="21"/>
  <c r="Q827" i="21"/>
  <c r="Q828" i="21"/>
  <c r="Q829" i="21"/>
  <c r="Q830" i="21"/>
  <c r="Q831" i="21"/>
  <c r="Q832" i="21"/>
  <c r="Q833" i="21"/>
  <c r="Q834" i="21"/>
  <c r="Q835" i="21"/>
  <c r="Q836" i="21"/>
  <c r="Q837" i="21"/>
  <c r="Q838" i="21"/>
  <c r="Q839" i="21"/>
  <c r="Q840" i="21"/>
  <c r="Q841" i="21"/>
  <c r="Q842" i="21"/>
  <c r="Q843" i="21"/>
  <c r="Q844" i="21"/>
  <c r="Q845" i="21"/>
  <c r="Q846" i="21"/>
  <c r="Q847" i="21"/>
  <c r="Q848" i="21"/>
  <c r="Q849" i="21"/>
  <c r="Q850" i="21"/>
  <c r="Q851" i="21"/>
  <c r="Q852" i="21"/>
  <c r="Q853" i="21"/>
  <c r="Q854" i="21"/>
  <c r="Q855" i="21"/>
  <c r="Q856" i="21"/>
  <c r="Q857" i="21"/>
  <c r="Q858" i="21"/>
  <c r="Q859" i="21"/>
  <c r="Q860" i="21"/>
  <c r="Q861" i="21"/>
  <c r="Q862" i="21"/>
  <c r="Q863" i="21"/>
  <c r="Q864" i="21"/>
  <c r="Q865" i="21"/>
  <c r="Q866" i="21"/>
  <c r="Q867" i="21"/>
  <c r="Q868" i="21"/>
  <c r="Q869" i="21"/>
  <c r="Q870" i="21"/>
  <c r="Q871" i="21"/>
  <c r="Q872" i="21"/>
  <c r="Q873" i="21"/>
  <c r="Q874" i="21"/>
  <c r="Q875" i="21"/>
  <c r="Q876" i="21"/>
  <c r="Q877" i="21"/>
  <c r="Q878" i="21"/>
  <c r="Q879" i="21"/>
  <c r="Q880" i="21"/>
  <c r="Q881" i="21"/>
  <c r="Q882" i="21"/>
  <c r="Q883" i="21"/>
  <c r="Q884" i="21"/>
  <c r="Q885" i="21"/>
  <c r="Q886" i="21"/>
  <c r="Q887" i="21"/>
  <c r="Q888" i="21"/>
  <c r="Q889" i="21"/>
  <c r="Q890" i="21"/>
  <c r="Q891" i="21"/>
  <c r="Q892" i="21"/>
  <c r="Q893" i="21"/>
  <c r="Q894" i="21"/>
  <c r="Q895" i="21"/>
  <c r="Q896" i="21"/>
  <c r="Q897" i="21"/>
  <c r="Q898" i="21"/>
  <c r="Q899" i="21"/>
  <c r="Q900" i="21"/>
  <c r="Q901" i="21"/>
  <c r="Q902" i="21"/>
  <c r="Q903" i="21"/>
  <c r="Q904" i="21"/>
  <c r="Q905" i="21"/>
  <c r="Q906" i="21"/>
  <c r="Q907" i="21"/>
  <c r="Q908" i="21"/>
  <c r="Q909" i="21"/>
  <c r="Q910" i="21"/>
  <c r="Q911" i="21"/>
  <c r="Q912" i="21"/>
  <c r="Q913" i="21"/>
  <c r="Q914" i="21"/>
  <c r="Q915" i="21"/>
  <c r="Q916" i="21"/>
  <c r="Q917" i="21"/>
  <c r="Q918" i="21"/>
  <c r="Q919" i="21"/>
  <c r="Q920" i="21"/>
  <c r="Q921" i="21"/>
  <c r="Q922" i="21"/>
  <c r="Q923" i="21"/>
  <c r="Q924" i="21"/>
  <c r="Q925" i="21"/>
  <c r="Q926" i="21"/>
  <c r="Q927" i="21"/>
  <c r="Q928" i="21"/>
  <c r="Q929" i="21"/>
  <c r="Q930" i="21"/>
  <c r="Q931" i="21"/>
  <c r="Q932" i="21"/>
  <c r="Q933" i="21"/>
  <c r="Q934" i="21"/>
  <c r="Q935" i="21"/>
  <c r="Q936" i="21"/>
  <c r="Q937" i="21"/>
  <c r="Q938" i="21"/>
  <c r="Q939" i="21"/>
  <c r="Q940" i="21"/>
  <c r="Q941" i="21"/>
  <c r="Q942" i="21"/>
  <c r="Q943" i="21"/>
  <c r="Q944" i="21"/>
  <c r="Q945" i="21"/>
  <c r="Q946" i="21"/>
  <c r="Q947" i="21"/>
  <c r="Q948" i="21"/>
  <c r="Q949" i="21"/>
  <c r="Q950" i="21"/>
  <c r="Q951" i="21"/>
  <c r="Q952" i="21"/>
  <c r="Q953" i="21"/>
  <c r="Q954" i="21"/>
  <c r="Q955" i="21"/>
  <c r="Q956" i="21"/>
  <c r="Q957" i="21"/>
  <c r="Q958" i="21"/>
  <c r="Q959" i="21"/>
  <c r="Q960" i="21"/>
  <c r="Q961" i="21"/>
  <c r="Q962" i="21"/>
  <c r="Q963" i="21"/>
  <c r="Q964" i="21"/>
  <c r="Q965" i="21"/>
  <c r="Q966" i="21"/>
  <c r="Q967" i="21"/>
  <c r="Q968" i="21"/>
  <c r="Q969" i="21"/>
  <c r="Q970" i="21"/>
  <c r="Q971" i="21"/>
  <c r="Q972" i="21"/>
  <c r="Q973" i="21"/>
  <c r="Q974" i="21"/>
  <c r="Q975" i="21"/>
  <c r="Q976" i="21"/>
  <c r="Q977" i="21"/>
  <c r="Q978" i="21"/>
  <c r="Q979" i="21"/>
  <c r="Q980" i="21"/>
  <c r="Q981" i="21"/>
  <c r="Q982" i="21"/>
  <c r="Q983" i="21"/>
  <c r="Q984" i="21"/>
  <c r="Q985" i="21"/>
  <c r="Q986" i="21"/>
  <c r="Q987" i="21"/>
  <c r="Q988" i="21"/>
  <c r="Q989" i="21"/>
  <c r="Q990" i="21"/>
  <c r="Q991" i="21"/>
  <c r="Q992" i="21"/>
  <c r="Q993" i="21"/>
  <c r="Q994" i="21"/>
  <c r="Q995" i="21"/>
  <c r="Q996" i="21"/>
  <c r="Q997" i="21"/>
  <c r="Q998" i="21"/>
  <c r="Q999" i="21"/>
  <c r="Q1000" i="21"/>
  <c r="Q1001" i="21"/>
  <c r="Q1002" i="21"/>
  <c r="Q1003" i="21"/>
  <c r="Q1004" i="21"/>
  <c r="Q1005" i="21"/>
  <c r="Q1006" i="21"/>
  <c r="Q1007" i="21"/>
  <c r="Q1008" i="21"/>
  <c r="Q1009" i="21"/>
  <c r="Q1010" i="21"/>
  <c r="Q1011" i="21"/>
  <c r="Q1012" i="21"/>
  <c r="Q1013" i="21"/>
  <c r="Q1014" i="21"/>
  <c r="Q1015" i="21"/>
  <c r="Q1016" i="21"/>
  <c r="Q1017" i="21"/>
  <c r="Q1018" i="21"/>
  <c r="Q1019" i="21"/>
  <c r="Q1020" i="21"/>
  <c r="Q1021" i="21"/>
  <c r="Q1022" i="21"/>
  <c r="Q1023" i="21"/>
  <c r="Q1024" i="21"/>
  <c r="Q1025" i="21"/>
  <c r="Q1026" i="21"/>
  <c r="Q1027" i="21"/>
  <c r="Q1028" i="21"/>
  <c r="Q1029" i="21"/>
  <c r="Q1030" i="21"/>
  <c r="Q1031" i="21"/>
  <c r="Q1032" i="21"/>
  <c r="Q1033" i="21"/>
  <c r="Q1034" i="21"/>
  <c r="Q1035" i="21"/>
  <c r="Q1036" i="21"/>
  <c r="Q1037" i="21"/>
  <c r="Q1038" i="21"/>
  <c r="Q1039" i="21"/>
  <c r="Q1040" i="21"/>
  <c r="Q1041" i="21"/>
  <c r="Q1042" i="21"/>
  <c r="Q1043" i="21"/>
  <c r="Q1044" i="21"/>
  <c r="Q1045" i="21"/>
  <c r="Q1046" i="21"/>
  <c r="Q1047" i="21"/>
  <c r="Q1048" i="21"/>
  <c r="Q1049" i="21"/>
  <c r="Q1050" i="21"/>
  <c r="Q1051" i="21"/>
  <c r="Q1052" i="21"/>
  <c r="Q1053" i="21"/>
  <c r="Q1054" i="21"/>
  <c r="Q1055" i="21"/>
  <c r="Q1056" i="21"/>
  <c r="Q1057" i="21"/>
  <c r="Q1058" i="21"/>
  <c r="Q1059" i="21"/>
  <c r="Q1060" i="21"/>
  <c r="Q1061" i="21"/>
  <c r="Q1062" i="21"/>
  <c r="Q1063" i="21"/>
  <c r="Q1064" i="21"/>
  <c r="Q1065" i="21"/>
  <c r="Q1066" i="21"/>
  <c r="Q1067" i="21"/>
  <c r="Q1068" i="21"/>
  <c r="Q1069" i="21"/>
  <c r="Q1070" i="21"/>
  <c r="Q1071" i="21"/>
  <c r="Q1072" i="21"/>
  <c r="Q1073" i="21"/>
  <c r="Q1074" i="21"/>
  <c r="Q1075" i="21"/>
  <c r="Q1076" i="21"/>
  <c r="Q1077" i="21"/>
  <c r="Q1078" i="21"/>
  <c r="Q1079" i="21"/>
  <c r="Q1080" i="21"/>
  <c r="Q1081" i="21"/>
  <c r="Q1082" i="21"/>
  <c r="Q1083" i="21"/>
  <c r="Q1084" i="21"/>
  <c r="Q1085" i="21"/>
  <c r="Q1086" i="21"/>
  <c r="Q1087" i="21"/>
  <c r="Q1088" i="21"/>
  <c r="Q1089" i="21"/>
  <c r="Q1090" i="21"/>
  <c r="Q1091" i="21"/>
  <c r="Q1092" i="21"/>
  <c r="Q1093" i="21"/>
  <c r="Q1094" i="21"/>
  <c r="Q1095" i="21"/>
  <c r="Q1096" i="21"/>
  <c r="Q1097" i="21"/>
  <c r="Q1098" i="21"/>
  <c r="Q1099" i="21"/>
  <c r="Q1100" i="21"/>
  <c r="Q1101" i="21"/>
  <c r="Q1102" i="21"/>
  <c r="Q1103" i="21"/>
  <c r="Q1104" i="21"/>
  <c r="Q1105" i="21"/>
  <c r="Q1106" i="21"/>
  <c r="Q1107" i="21"/>
  <c r="Q1108" i="21"/>
  <c r="Q1109" i="21"/>
  <c r="Q1110" i="21"/>
  <c r="Q1111" i="21"/>
  <c r="Q1112" i="21"/>
  <c r="Q1113" i="21"/>
  <c r="Q1114" i="21"/>
  <c r="Q1115" i="21"/>
  <c r="Q1116" i="21"/>
  <c r="Q1117" i="21"/>
  <c r="Q1118" i="21"/>
  <c r="Q1119" i="21"/>
  <c r="Q1120" i="21"/>
  <c r="Q1121" i="21"/>
  <c r="Q1122" i="21"/>
  <c r="Q1123" i="21"/>
  <c r="Q1124" i="21"/>
  <c r="Q1125" i="21"/>
  <c r="Q1126" i="21"/>
  <c r="Q1127" i="21"/>
  <c r="Q1128" i="21"/>
  <c r="Q1129" i="21"/>
  <c r="Q1130" i="21"/>
  <c r="Q1131" i="21"/>
  <c r="Q1132" i="21"/>
  <c r="Q1133" i="21"/>
  <c r="Q1134" i="21"/>
  <c r="Q1135" i="21"/>
  <c r="Q1136" i="21"/>
  <c r="Q1137" i="21"/>
  <c r="Q1138" i="21"/>
  <c r="Q1139" i="21"/>
  <c r="Q1140" i="21"/>
  <c r="Q1141" i="21"/>
  <c r="Q1142" i="21"/>
  <c r="Q1143" i="21"/>
  <c r="Q1144" i="21"/>
  <c r="Q1145" i="21"/>
  <c r="Q1146" i="21"/>
  <c r="Q1147" i="21"/>
  <c r="Q1148" i="21"/>
  <c r="Q1149" i="21"/>
  <c r="Q1150" i="21"/>
  <c r="Q1151" i="21"/>
  <c r="Q1152" i="21"/>
  <c r="Q1153" i="21"/>
  <c r="Q1154" i="21"/>
  <c r="Q1155" i="21"/>
  <c r="Q1156" i="21"/>
  <c r="Q1157" i="21"/>
  <c r="Q1158" i="21"/>
  <c r="Q1159" i="21"/>
  <c r="Q1160" i="21"/>
  <c r="Q1161" i="21"/>
  <c r="Q1162" i="21"/>
  <c r="Q1163" i="21"/>
  <c r="Q1164" i="21"/>
  <c r="Q1165" i="21"/>
  <c r="Q1166" i="21"/>
  <c r="Q1167" i="21"/>
  <c r="Q1168" i="21"/>
  <c r="Q1169" i="21"/>
  <c r="Q1170" i="21"/>
  <c r="Q1171" i="21"/>
  <c r="Q1172" i="21"/>
  <c r="Q1173" i="21"/>
  <c r="Q1174" i="21"/>
  <c r="Q1175" i="21"/>
  <c r="Q1176" i="21"/>
  <c r="Q1177" i="21"/>
  <c r="Q1178" i="21"/>
  <c r="Q1179" i="21"/>
  <c r="Q1180" i="21"/>
  <c r="Q1181" i="21"/>
  <c r="Q1182" i="21"/>
  <c r="Q1183" i="21"/>
  <c r="Q1184" i="21"/>
  <c r="Q1185" i="21"/>
  <c r="Q1186" i="21"/>
  <c r="Q1187" i="21"/>
  <c r="Q1188" i="21"/>
  <c r="Q1189" i="21"/>
  <c r="Q1190" i="21"/>
  <c r="Q1191" i="21"/>
  <c r="Q1192" i="21"/>
  <c r="Q1193" i="21"/>
  <c r="Q1194" i="21"/>
  <c r="Q1195" i="21"/>
  <c r="Q1196" i="21"/>
  <c r="Q1197" i="21"/>
  <c r="Q1198" i="21"/>
  <c r="Q1199" i="21"/>
  <c r="Q1200" i="21"/>
  <c r="Q1201" i="21"/>
  <c r="Q1202" i="21"/>
  <c r="Q1203" i="21"/>
  <c r="Q1204" i="21"/>
  <c r="Q1205" i="21"/>
  <c r="Q1206" i="21"/>
  <c r="Q1207" i="21"/>
  <c r="Q1208" i="21"/>
  <c r="Q1209" i="21"/>
  <c r="Q1210" i="21"/>
  <c r="Q1211" i="21"/>
  <c r="Q1212" i="21"/>
  <c r="Q1213" i="21"/>
  <c r="Q1214" i="21"/>
  <c r="Q1215" i="21"/>
  <c r="Q1216" i="21"/>
  <c r="Q1217" i="21"/>
  <c r="Q1218" i="21"/>
  <c r="Q1219" i="21"/>
  <c r="Q1220" i="21"/>
  <c r="Q1221" i="21"/>
  <c r="Q1222" i="21"/>
  <c r="Q1223" i="21"/>
  <c r="Q1224" i="21"/>
  <c r="Q1225" i="21"/>
  <c r="Q1226" i="21"/>
  <c r="Q1227" i="21"/>
  <c r="Q1228" i="21"/>
  <c r="Q1229" i="21"/>
  <c r="Q1230" i="21"/>
  <c r="Q1231" i="21"/>
  <c r="Q1232" i="21"/>
  <c r="Q1233" i="21"/>
  <c r="Q1234" i="21"/>
  <c r="Q1235" i="21"/>
  <c r="Q1236" i="21"/>
  <c r="Q1237" i="21"/>
  <c r="Q1238" i="21"/>
  <c r="Q1239" i="21"/>
  <c r="Q1240" i="21"/>
  <c r="Q1241" i="21"/>
  <c r="Q1242" i="21"/>
  <c r="Q1243" i="21"/>
  <c r="Q1244" i="21"/>
  <c r="Q1245" i="21"/>
  <c r="Q1246" i="21"/>
  <c r="Q1247" i="21"/>
  <c r="Q1248" i="21"/>
  <c r="Q1249" i="21"/>
  <c r="Q1250" i="21"/>
  <c r="Q1251" i="21"/>
  <c r="Q1252" i="21"/>
  <c r="Q1253" i="21"/>
  <c r="Q1254" i="21"/>
  <c r="Q1255" i="21"/>
  <c r="Q1256" i="21"/>
  <c r="Q1257" i="21"/>
  <c r="Q1258" i="21"/>
  <c r="Q1259" i="21"/>
  <c r="Q1260" i="21"/>
  <c r="Q1261" i="21"/>
  <c r="Q1262" i="21"/>
  <c r="Q1263" i="21"/>
  <c r="Q1264" i="21"/>
  <c r="Q1265" i="21"/>
  <c r="Q1266" i="21"/>
  <c r="Q1267" i="21"/>
  <c r="Q1268" i="21"/>
  <c r="Q1269" i="21"/>
  <c r="Q1270" i="21"/>
  <c r="Q1271" i="21"/>
  <c r="Q1272" i="21"/>
  <c r="Q1273" i="21"/>
  <c r="Q1274" i="21"/>
  <c r="Q1275" i="21"/>
  <c r="Q1276" i="21"/>
  <c r="Q1277" i="21"/>
  <c r="Q1278" i="21"/>
  <c r="Q1279" i="21"/>
  <c r="Q1280" i="21"/>
  <c r="Q1281" i="21"/>
  <c r="Q1282" i="21"/>
  <c r="Q1283" i="21"/>
  <c r="Q1284" i="21"/>
  <c r="Q1285" i="21"/>
  <c r="Q1286" i="21"/>
  <c r="Q1287" i="21"/>
  <c r="Q1288" i="21"/>
  <c r="Q1289" i="21"/>
  <c r="Q1290" i="21"/>
  <c r="Q1291" i="21"/>
  <c r="Q1292" i="21"/>
  <c r="Q1293" i="21"/>
  <c r="Q1294" i="21"/>
  <c r="Q1295" i="21"/>
  <c r="Q1296" i="21"/>
  <c r="Q1297" i="21"/>
  <c r="Q1298" i="21"/>
  <c r="Q1299" i="21"/>
  <c r="Q1300" i="21"/>
  <c r="Q1301" i="21"/>
  <c r="Q1302" i="21"/>
  <c r="Q1303" i="21"/>
  <c r="Q1304" i="21"/>
  <c r="Q1305" i="21"/>
  <c r="Q1306" i="21"/>
  <c r="Q1307" i="21"/>
  <c r="Q1308" i="21"/>
  <c r="Q1309" i="21"/>
  <c r="Q1310" i="21"/>
  <c r="Q1311" i="21"/>
  <c r="Q1312" i="21"/>
  <c r="Q1313" i="21"/>
  <c r="Q1314" i="21"/>
  <c r="Q1315" i="21"/>
  <c r="Q1316" i="21"/>
  <c r="Q1317" i="21"/>
  <c r="Q1318" i="21"/>
  <c r="Q1319" i="21"/>
  <c r="Q1320" i="21"/>
  <c r="Q1321" i="21"/>
  <c r="Q1322" i="21"/>
  <c r="Q1323" i="21"/>
  <c r="Q1324" i="21"/>
  <c r="Q1325" i="21"/>
  <c r="Q1326" i="21"/>
  <c r="Q1327" i="21"/>
  <c r="Q1328" i="21"/>
  <c r="Q1329" i="21"/>
  <c r="Q1330" i="21"/>
  <c r="Q1331" i="21"/>
  <c r="Q1332" i="21"/>
  <c r="Q1333" i="21"/>
  <c r="Q1334" i="21"/>
  <c r="Q1335" i="21"/>
  <c r="Q1336" i="21"/>
  <c r="Q1337" i="21"/>
  <c r="Q1338" i="21"/>
  <c r="Q1339" i="21"/>
  <c r="Q1340" i="21"/>
  <c r="Q1341" i="21"/>
  <c r="Q1342" i="21"/>
  <c r="Q1343" i="21"/>
  <c r="Q1344" i="21"/>
  <c r="Q1345" i="21"/>
  <c r="Q1346" i="21"/>
  <c r="Q1347" i="21"/>
  <c r="Q1348" i="21"/>
  <c r="Q1349" i="21"/>
  <c r="Q1350" i="21"/>
  <c r="Q1351" i="21"/>
  <c r="Q1352" i="21"/>
  <c r="Q1353" i="21"/>
  <c r="Q1354" i="21"/>
  <c r="Q1355" i="21"/>
  <c r="Q1356" i="21"/>
  <c r="Q1357" i="21"/>
  <c r="Q1358" i="21"/>
  <c r="Q1359" i="21"/>
  <c r="Q1360" i="21"/>
  <c r="Q1361" i="21"/>
  <c r="Q1362" i="21"/>
  <c r="Q1363" i="21"/>
  <c r="Q1364" i="21"/>
  <c r="Q1365" i="21"/>
  <c r="Q1366" i="21"/>
  <c r="Q1367" i="21"/>
  <c r="Q1368" i="21"/>
  <c r="Q1369" i="21"/>
  <c r="Q1370" i="21"/>
  <c r="Q1371" i="21"/>
  <c r="Q1372" i="21"/>
  <c r="Q1373" i="21"/>
  <c r="Q1374" i="21"/>
  <c r="Q1375" i="21"/>
  <c r="Q1376" i="21"/>
  <c r="Q1377" i="21"/>
  <c r="Q1378" i="21"/>
  <c r="Q1379" i="21"/>
  <c r="Q1380" i="21"/>
  <c r="Q1381" i="21"/>
  <c r="Q1382" i="21"/>
  <c r="Q1383" i="21"/>
  <c r="Q1384" i="21"/>
  <c r="Q1385" i="21"/>
  <c r="Q1386" i="21"/>
  <c r="Q1387" i="21"/>
  <c r="Q1388" i="21"/>
  <c r="Q1389" i="21"/>
  <c r="Q1390" i="21"/>
  <c r="Q1391" i="21"/>
  <c r="Q1392" i="21"/>
  <c r="Q1393" i="21"/>
  <c r="Q1394" i="21"/>
  <c r="Q1395" i="21"/>
  <c r="Q1396" i="21"/>
  <c r="Q1397" i="21"/>
  <c r="Q1398" i="21"/>
  <c r="Q1399" i="21"/>
  <c r="Q1400" i="21"/>
  <c r="Q1401" i="21"/>
  <c r="Q1402" i="21"/>
  <c r="Q1403" i="21"/>
  <c r="Q1404" i="21"/>
  <c r="Q1405" i="21"/>
  <c r="Q1406" i="21"/>
  <c r="Q1407" i="21"/>
  <c r="Q1408" i="21"/>
  <c r="Q1409" i="21"/>
  <c r="Q1410" i="21"/>
  <c r="Q1411" i="21"/>
  <c r="Q1412" i="21"/>
  <c r="Q1413" i="21"/>
  <c r="Q1414" i="21"/>
  <c r="Q1415" i="21"/>
  <c r="Q1416" i="21"/>
  <c r="Q1417" i="21"/>
  <c r="Q1418" i="21"/>
  <c r="Q1419" i="21"/>
  <c r="Q1420" i="21"/>
  <c r="Q1421" i="21"/>
  <c r="Q1422" i="21"/>
  <c r="Q1423" i="21"/>
  <c r="Q1424" i="21"/>
  <c r="Q1425" i="21"/>
  <c r="Q1426" i="21"/>
  <c r="Q1427" i="21"/>
  <c r="Q1428" i="21"/>
  <c r="Q1429" i="21"/>
  <c r="Q1430" i="21"/>
  <c r="Q1431" i="21"/>
  <c r="Q1432" i="21"/>
  <c r="Q1433" i="21"/>
  <c r="Q1434" i="21"/>
  <c r="Q1435" i="21"/>
  <c r="Q1436" i="21"/>
  <c r="Q1437" i="21"/>
  <c r="Q1438" i="21"/>
  <c r="Q1439" i="21"/>
  <c r="Q1440" i="21"/>
  <c r="Q1441" i="21"/>
  <c r="Q1442" i="21"/>
  <c r="Q1443" i="21"/>
  <c r="Q1444" i="21"/>
  <c r="Q1445" i="21"/>
  <c r="Q1446" i="21"/>
  <c r="Q1447" i="21"/>
  <c r="Q1448" i="21"/>
  <c r="Q1449" i="21"/>
  <c r="Q1450" i="21"/>
  <c r="Q1451" i="21"/>
  <c r="Q1452" i="21"/>
  <c r="Q1453" i="21"/>
  <c r="Q1454" i="21"/>
  <c r="Q1455" i="21"/>
  <c r="Q1456" i="21"/>
  <c r="Q1457" i="21"/>
  <c r="Q1458" i="21"/>
  <c r="Q1459" i="21"/>
  <c r="Q1460" i="21"/>
  <c r="Q1461" i="21"/>
  <c r="Q1462" i="21"/>
  <c r="Q1463" i="21"/>
  <c r="Q1464" i="21"/>
  <c r="Q1465" i="21"/>
  <c r="Q1466" i="21"/>
  <c r="Q1467" i="21"/>
  <c r="Q1468" i="21"/>
  <c r="Q1469" i="21"/>
  <c r="Q1470" i="21"/>
  <c r="Q1471" i="21"/>
  <c r="Q1472" i="21"/>
  <c r="Q1473" i="21"/>
  <c r="Q1474" i="21"/>
  <c r="Q1475" i="21"/>
  <c r="Q1476" i="21"/>
  <c r="Q1477" i="21"/>
  <c r="Q1478" i="21"/>
  <c r="Q1479" i="21"/>
  <c r="Q1480" i="21"/>
  <c r="Q1481" i="21"/>
  <c r="Q1482" i="21"/>
  <c r="Q1483" i="21"/>
  <c r="Q1484" i="21"/>
  <c r="Q1485" i="21"/>
  <c r="Q1486" i="21"/>
  <c r="Q1487" i="21"/>
  <c r="Q1488" i="21"/>
  <c r="Q1489" i="21"/>
  <c r="Q1490" i="21"/>
  <c r="Q1491" i="21"/>
  <c r="Q1492" i="21"/>
  <c r="Q1493" i="21"/>
  <c r="Q1494" i="21"/>
  <c r="Q1495" i="21"/>
  <c r="Q1496" i="21"/>
  <c r="Q1497" i="21"/>
  <c r="Q1498" i="21"/>
  <c r="Q1499" i="21"/>
  <c r="Q1500" i="21"/>
  <c r="Q1501" i="21"/>
  <c r="Q1502" i="21"/>
  <c r="Q1503" i="21"/>
  <c r="Q1504" i="21"/>
  <c r="Q1505" i="21"/>
  <c r="Q1506" i="21"/>
  <c r="Q1507" i="21"/>
  <c r="Q1508" i="21"/>
  <c r="Q1509" i="21"/>
  <c r="Q1510" i="21"/>
  <c r="Q1511" i="21"/>
  <c r="Q1512" i="21"/>
  <c r="Q1513" i="21"/>
  <c r="Q1514" i="21"/>
  <c r="Q1515" i="21"/>
  <c r="Q1516" i="21"/>
  <c r="Q1517" i="21"/>
  <c r="Q1518" i="21"/>
  <c r="Q1519" i="21"/>
  <c r="Q1520" i="21"/>
  <c r="Q1521" i="21"/>
  <c r="Q1522" i="21"/>
  <c r="Q1523" i="21"/>
  <c r="Q1524" i="21"/>
  <c r="Q1525" i="21"/>
  <c r="Q1526" i="21"/>
  <c r="Q1527" i="21"/>
  <c r="Q1528" i="21"/>
  <c r="Q1529" i="21"/>
  <c r="Q1530" i="21"/>
  <c r="Q1531" i="21"/>
  <c r="Q1532" i="21"/>
  <c r="Q1533" i="21"/>
  <c r="Q1534" i="21"/>
  <c r="Q1535" i="21"/>
  <c r="Q1536" i="21"/>
  <c r="Q1537" i="21"/>
  <c r="Q1538" i="21"/>
  <c r="Q1539" i="21"/>
  <c r="Q1540" i="21"/>
  <c r="Q1541" i="21"/>
  <c r="Q1542" i="21"/>
  <c r="Q1543" i="21"/>
  <c r="Q1544" i="21"/>
  <c r="Q1545" i="21"/>
  <c r="Q1546" i="21"/>
  <c r="Q1547" i="21"/>
  <c r="Q1548" i="21"/>
  <c r="Q1549" i="21"/>
  <c r="Q1550" i="21"/>
  <c r="Q1551" i="21"/>
  <c r="Q1552" i="21"/>
  <c r="Q1553" i="21"/>
  <c r="Q1554" i="21"/>
  <c r="Q1555" i="21"/>
  <c r="Q1556" i="21"/>
  <c r="Q1557" i="21"/>
  <c r="Q1558" i="21"/>
  <c r="Q1559" i="21"/>
  <c r="Q1560" i="21"/>
  <c r="Q1561" i="21"/>
  <c r="Q1562" i="21"/>
  <c r="Q1563" i="21"/>
  <c r="Q1564" i="21"/>
  <c r="Q1565" i="21"/>
  <c r="Q1566" i="21"/>
  <c r="Q1567" i="21"/>
  <c r="Q1568" i="21"/>
  <c r="Q1569" i="21"/>
  <c r="Q1570" i="21"/>
  <c r="Q1571" i="21"/>
  <c r="Q1572" i="21"/>
  <c r="Q1573" i="21"/>
  <c r="Q1574" i="21"/>
  <c r="Q1575" i="21"/>
  <c r="Q1576" i="21"/>
  <c r="Q1577" i="21"/>
  <c r="Q1578" i="21"/>
  <c r="Q1579" i="21"/>
  <c r="Q1580" i="21"/>
  <c r="Q1581" i="21"/>
  <c r="Q1582" i="21"/>
  <c r="Q1583" i="21"/>
  <c r="Q1584" i="21"/>
  <c r="Q1585" i="21"/>
  <c r="Q1586" i="21"/>
  <c r="Q1587" i="21"/>
  <c r="Q1588" i="21"/>
  <c r="Q1589" i="21"/>
  <c r="Q1590" i="21"/>
  <c r="Q1591" i="21"/>
  <c r="Q1592" i="21"/>
  <c r="Q1593" i="21"/>
  <c r="Q1594" i="21"/>
  <c r="Q1595" i="21"/>
  <c r="Q1596" i="21"/>
  <c r="Q1597" i="21"/>
  <c r="Q1598" i="21"/>
  <c r="Q1599" i="21"/>
  <c r="Q1600" i="21"/>
  <c r="Q1601" i="21"/>
  <c r="Q1602" i="21"/>
  <c r="Q1603" i="21"/>
  <c r="Q1604" i="21"/>
  <c r="Q1605" i="21"/>
  <c r="Q1606" i="21"/>
  <c r="Q1607" i="21"/>
  <c r="Q1608" i="21"/>
  <c r="Q1609" i="21"/>
  <c r="Q1610" i="21"/>
  <c r="Q1611" i="21"/>
  <c r="Q1612" i="21"/>
  <c r="Q1613" i="21"/>
  <c r="Q1614" i="21"/>
  <c r="Q1615" i="21"/>
  <c r="Q1616" i="21"/>
  <c r="Q1617" i="21"/>
  <c r="Q1618" i="21"/>
  <c r="Q1619" i="21"/>
  <c r="Q1620" i="21"/>
  <c r="Q1621" i="21"/>
  <c r="Q1622" i="21"/>
  <c r="Q1623" i="21"/>
  <c r="Q1624" i="21"/>
  <c r="Q1625" i="21"/>
  <c r="Q1626" i="21"/>
  <c r="Q1627" i="21"/>
  <c r="Q1628" i="21"/>
  <c r="Q1629" i="21"/>
  <c r="Q1630" i="21"/>
  <c r="Q1631" i="21"/>
  <c r="Q1632" i="21"/>
  <c r="Q1633" i="21"/>
  <c r="Q1634" i="21"/>
  <c r="Q1635" i="21"/>
  <c r="Q1636" i="21"/>
  <c r="Q1637" i="21"/>
  <c r="Q1638" i="21"/>
  <c r="Q1639" i="21"/>
  <c r="Q1640" i="21"/>
  <c r="Q1641" i="21"/>
  <c r="Q1642" i="21"/>
  <c r="Q1643" i="21"/>
  <c r="Q1644" i="21"/>
  <c r="Q1645" i="21"/>
  <c r="Q1646" i="21"/>
  <c r="Q1647" i="21"/>
  <c r="Q1648" i="21"/>
  <c r="Q1649" i="21"/>
  <c r="Q1650" i="21"/>
  <c r="Q1651" i="21"/>
  <c r="Q1652" i="21"/>
  <c r="Q1653" i="21"/>
  <c r="Q1654" i="21"/>
  <c r="Q1655" i="21"/>
  <c r="Q1656" i="21"/>
  <c r="Q1657" i="21"/>
  <c r="Q1658" i="21"/>
  <c r="Q1659" i="21"/>
  <c r="Q1660" i="21"/>
  <c r="Q1661" i="21"/>
  <c r="Q1662" i="21"/>
  <c r="Q1663" i="21"/>
  <c r="Q1664" i="21"/>
  <c r="Q1665" i="21"/>
  <c r="Q1666" i="21"/>
  <c r="Q1667" i="21"/>
  <c r="Q1668" i="21"/>
  <c r="Q1669" i="21"/>
  <c r="Q1670" i="21"/>
  <c r="Q1671" i="21"/>
  <c r="Q1672" i="21"/>
  <c r="Q1673" i="21"/>
  <c r="Q1674" i="21"/>
  <c r="Q1675" i="21"/>
  <c r="Q1676" i="21"/>
  <c r="Q1677" i="21"/>
  <c r="Q1678" i="21"/>
  <c r="Q1679" i="21"/>
  <c r="Q1680" i="21"/>
  <c r="Q1681" i="21"/>
  <c r="Q1682" i="21"/>
  <c r="Q1683" i="21"/>
  <c r="Q1684" i="21"/>
  <c r="Q1685" i="21"/>
  <c r="Q1686" i="21"/>
  <c r="Q1687" i="21"/>
  <c r="Q1688" i="21"/>
  <c r="Q1689" i="21"/>
  <c r="Q1690" i="21"/>
  <c r="Q1691" i="21"/>
  <c r="Q1692" i="21"/>
  <c r="Q1693" i="21"/>
  <c r="Q1694" i="21"/>
  <c r="Q1695" i="21"/>
  <c r="Q1696" i="21"/>
  <c r="Q1697" i="21"/>
  <c r="Q1698" i="21"/>
  <c r="Q1699" i="21"/>
  <c r="Q1700" i="21"/>
  <c r="W40" i="7" l="1"/>
  <c r="X40" i="7" s="1"/>
  <c r="V40" i="7"/>
  <c r="O33" i="10"/>
  <c r="M33" i="10"/>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X1165" i="1"/>
  <c r="X1166" i="1"/>
  <c r="X1167" i="1"/>
  <c r="X1168" i="1"/>
  <c r="X1169" i="1"/>
  <c r="X1170" i="1"/>
  <c r="X1171" i="1"/>
  <c r="X1172" i="1"/>
  <c r="X1173" i="1"/>
  <c r="X1174" i="1"/>
  <c r="X1175" i="1"/>
  <c r="X1176" i="1"/>
  <c r="X1177" i="1"/>
  <c r="X1178" i="1"/>
  <c r="X1179" i="1"/>
  <c r="X1180" i="1"/>
  <c r="X1181" i="1"/>
  <c r="X1182" i="1"/>
  <c r="X1183" i="1"/>
  <c r="X1184" i="1"/>
  <c r="X1185" i="1"/>
  <c r="X1186" i="1"/>
  <c r="X1187" i="1"/>
  <c r="X1188" i="1"/>
  <c r="X1189" i="1"/>
  <c r="X1190" i="1"/>
  <c r="X1191" i="1"/>
  <c r="X1192" i="1"/>
  <c r="X1193" i="1"/>
  <c r="X1194" i="1"/>
  <c r="X1195" i="1"/>
  <c r="X1196" i="1"/>
  <c r="X1197" i="1"/>
  <c r="X1198" i="1"/>
  <c r="X1199" i="1"/>
  <c r="X1200" i="1"/>
  <c r="X1201" i="1"/>
  <c r="X1202" i="1"/>
  <c r="X1203" i="1"/>
  <c r="X1204" i="1"/>
  <c r="X1205" i="1"/>
  <c r="X1206" i="1"/>
  <c r="X1207" i="1"/>
  <c r="X1208" i="1"/>
  <c r="X1209" i="1"/>
  <c r="X1210" i="1"/>
  <c r="X1211" i="1"/>
  <c r="X1212" i="1"/>
  <c r="X1213" i="1"/>
  <c r="X1214" i="1"/>
  <c r="X1215" i="1"/>
  <c r="X1216" i="1"/>
  <c r="X1217" i="1"/>
  <c r="X1218" i="1"/>
  <c r="X1219" i="1"/>
  <c r="X1220" i="1"/>
  <c r="X1221" i="1"/>
  <c r="X1222" i="1"/>
  <c r="X1223" i="1"/>
  <c r="X1224" i="1"/>
  <c r="X1225" i="1"/>
  <c r="X1226" i="1"/>
  <c r="X1227" i="1"/>
  <c r="X1228" i="1"/>
  <c r="X1229" i="1"/>
  <c r="X1230" i="1"/>
  <c r="X1231" i="1"/>
  <c r="X1232" i="1"/>
  <c r="X1233" i="1"/>
  <c r="X1234" i="1"/>
  <c r="X1235" i="1"/>
  <c r="X1236" i="1"/>
  <c r="X1237" i="1"/>
  <c r="X1238" i="1"/>
  <c r="X1239" i="1"/>
  <c r="X1240" i="1"/>
  <c r="X1241" i="1"/>
  <c r="X1242" i="1"/>
  <c r="X1243" i="1"/>
  <c r="X1244" i="1"/>
  <c r="X1245" i="1"/>
  <c r="X1246" i="1"/>
  <c r="X1247" i="1"/>
  <c r="X1248" i="1"/>
  <c r="X1249" i="1"/>
  <c r="X1250" i="1"/>
  <c r="X1251" i="1"/>
  <c r="X1252" i="1"/>
  <c r="X1253" i="1"/>
  <c r="X1254" i="1"/>
  <c r="X1255" i="1"/>
  <c r="X1256" i="1"/>
  <c r="X1257" i="1"/>
  <c r="X1258" i="1"/>
  <c r="X1259" i="1"/>
  <c r="X1260" i="1"/>
  <c r="X1261" i="1"/>
  <c r="X1262" i="1"/>
  <c r="X1263" i="1"/>
  <c r="X1264" i="1"/>
  <c r="X1265" i="1"/>
  <c r="X1266" i="1"/>
  <c r="X1267" i="1"/>
  <c r="X1268" i="1"/>
  <c r="X1269" i="1"/>
  <c r="X1270" i="1"/>
  <c r="X1271" i="1"/>
  <c r="X1272" i="1"/>
  <c r="X1273" i="1"/>
  <c r="X1274" i="1"/>
  <c r="X1275" i="1"/>
  <c r="X1276" i="1"/>
  <c r="X1277" i="1"/>
  <c r="X1278" i="1"/>
  <c r="X1279" i="1"/>
  <c r="X1280" i="1"/>
  <c r="X1281" i="1"/>
  <c r="X1282" i="1"/>
  <c r="X1283" i="1"/>
  <c r="X1284" i="1"/>
  <c r="X1285" i="1"/>
  <c r="X1286" i="1"/>
  <c r="X1287" i="1"/>
  <c r="X1288" i="1"/>
  <c r="X1289" i="1"/>
  <c r="X1290" i="1"/>
  <c r="X1291" i="1"/>
  <c r="X1292" i="1"/>
  <c r="X1293" i="1"/>
  <c r="X1294" i="1"/>
  <c r="X1295" i="1"/>
  <c r="X1296" i="1"/>
  <c r="X1297" i="1"/>
  <c r="X1298" i="1"/>
  <c r="X1299" i="1"/>
  <c r="X1300" i="1"/>
  <c r="X1301" i="1"/>
  <c r="X1302" i="1"/>
  <c r="X1303" i="1"/>
  <c r="X1304" i="1"/>
  <c r="X1305" i="1"/>
  <c r="X1306" i="1"/>
  <c r="X1307" i="1"/>
  <c r="X1308" i="1"/>
  <c r="X1309" i="1"/>
  <c r="X1310" i="1"/>
  <c r="X1311" i="1"/>
  <c r="X1312" i="1"/>
  <c r="X1313" i="1"/>
  <c r="X1314" i="1"/>
  <c r="X1315" i="1"/>
  <c r="X1316" i="1"/>
  <c r="X1317" i="1"/>
  <c r="X1318" i="1"/>
  <c r="X1319" i="1"/>
  <c r="X1320" i="1"/>
  <c r="X1321" i="1"/>
  <c r="X1322" i="1"/>
  <c r="X1323" i="1"/>
  <c r="X1324" i="1"/>
  <c r="X1325" i="1"/>
  <c r="X1326" i="1"/>
  <c r="X1327" i="1"/>
  <c r="X1328" i="1"/>
  <c r="X1329" i="1"/>
  <c r="X1330" i="1"/>
  <c r="X1331" i="1"/>
  <c r="X1332" i="1"/>
  <c r="X1333" i="1"/>
  <c r="X1334" i="1"/>
  <c r="X1335" i="1"/>
  <c r="X1336" i="1"/>
  <c r="X1337" i="1"/>
  <c r="X1338" i="1"/>
  <c r="X1339" i="1"/>
  <c r="X1340" i="1"/>
  <c r="X1341" i="1"/>
  <c r="X1342" i="1"/>
  <c r="X1343" i="1"/>
  <c r="X1344" i="1"/>
  <c r="X1345" i="1"/>
  <c r="X1346" i="1"/>
  <c r="X1347" i="1"/>
  <c r="X1348" i="1"/>
  <c r="X1349" i="1"/>
  <c r="X1350" i="1"/>
  <c r="X1351" i="1"/>
  <c r="X1352" i="1"/>
  <c r="X1353" i="1"/>
  <c r="X1354" i="1"/>
  <c r="X1355" i="1"/>
  <c r="X1356" i="1"/>
  <c r="X1357" i="1"/>
  <c r="X1358" i="1"/>
  <c r="X1359" i="1"/>
  <c r="X1360" i="1"/>
  <c r="X1361" i="1"/>
  <c r="X1362" i="1"/>
  <c r="X1363" i="1"/>
  <c r="X1364" i="1"/>
  <c r="X1365" i="1"/>
  <c r="X1366" i="1"/>
  <c r="X1367" i="1"/>
  <c r="X1368" i="1"/>
  <c r="X1369" i="1"/>
  <c r="X1370" i="1"/>
  <c r="X1371" i="1"/>
  <c r="X1372" i="1"/>
  <c r="X1373" i="1"/>
  <c r="X1374" i="1"/>
  <c r="X1375" i="1"/>
  <c r="X1376" i="1"/>
  <c r="X1377" i="1"/>
  <c r="X1378" i="1"/>
  <c r="X1379" i="1"/>
  <c r="X1380" i="1"/>
  <c r="X1381" i="1"/>
  <c r="X1382" i="1"/>
  <c r="X1383" i="1"/>
  <c r="X1384" i="1"/>
  <c r="X1385" i="1"/>
  <c r="X1386" i="1"/>
  <c r="X1387" i="1"/>
  <c r="X1388" i="1"/>
  <c r="X1389" i="1"/>
  <c r="X1390" i="1"/>
  <c r="X1391" i="1"/>
  <c r="X1392" i="1"/>
  <c r="X1393" i="1"/>
  <c r="X1394" i="1"/>
  <c r="X1395" i="1"/>
  <c r="X1396" i="1"/>
  <c r="X1397" i="1"/>
  <c r="X1398" i="1"/>
  <c r="X1399" i="1"/>
  <c r="X1400" i="1"/>
  <c r="X1401" i="1"/>
  <c r="X1402" i="1"/>
  <c r="X1403" i="1"/>
  <c r="X1404" i="1"/>
  <c r="X1405" i="1"/>
  <c r="X1406" i="1"/>
  <c r="X1407" i="1"/>
  <c r="X1408" i="1"/>
  <c r="X1409" i="1"/>
  <c r="X1410" i="1"/>
  <c r="X1411" i="1"/>
  <c r="X1412" i="1"/>
  <c r="X1413" i="1"/>
  <c r="X1414" i="1"/>
  <c r="X1415" i="1"/>
  <c r="X1416" i="1"/>
  <c r="X1417" i="1"/>
  <c r="X1418" i="1"/>
  <c r="X1419" i="1"/>
  <c r="X1420" i="1"/>
  <c r="X1421" i="1"/>
  <c r="X1422" i="1"/>
  <c r="X1423" i="1"/>
  <c r="X1424" i="1"/>
  <c r="X1425" i="1"/>
  <c r="X1426" i="1"/>
  <c r="X1427" i="1"/>
  <c r="X1428" i="1"/>
  <c r="X1429" i="1"/>
  <c r="X1430" i="1"/>
  <c r="X1431" i="1"/>
  <c r="X1432" i="1"/>
  <c r="X1433" i="1"/>
  <c r="X1434" i="1"/>
  <c r="X1435" i="1"/>
  <c r="X1436" i="1"/>
  <c r="X1437" i="1"/>
  <c r="X1438" i="1"/>
  <c r="X1439" i="1"/>
  <c r="X1440"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7" i="1"/>
  <c r="X1488" i="1"/>
  <c r="X1489" i="1"/>
  <c r="X1490" i="1"/>
  <c r="X1491" i="1"/>
  <c r="X1492" i="1"/>
  <c r="X1493" i="1"/>
  <c r="X1494" i="1"/>
  <c r="X1495" i="1"/>
  <c r="X1496" i="1"/>
  <c r="X1497" i="1"/>
  <c r="X1498" i="1"/>
  <c r="X1499" i="1"/>
  <c r="X1500" i="1"/>
  <c r="X1501" i="1"/>
  <c r="X1502" i="1"/>
  <c r="X1503" i="1"/>
  <c r="X1504" i="1"/>
  <c r="X1505" i="1"/>
  <c r="X1506" i="1"/>
  <c r="X1507" i="1"/>
  <c r="X1508" i="1"/>
  <c r="X1509" i="1"/>
  <c r="X1510" i="1"/>
  <c r="X1511" i="1"/>
  <c r="X1512" i="1"/>
  <c r="X1513" i="1"/>
  <c r="X1514" i="1"/>
  <c r="X1515" i="1"/>
  <c r="X1516" i="1"/>
  <c r="X1517" i="1"/>
  <c r="X1518" i="1"/>
  <c r="X1519" i="1"/>
  <c r="X1520" i="1"/>
  <c r="X1521" i="1"/>
  <c r="X1522" i="1"/>
  <c r="X1523" i="1"/>
  <c r="X1524" i="1"/>
  <c r="X1525" i="1"/>
  <c r="X1526" i="1"/>
  <c r="X1527" i="1"/>
  <c r="X1528" i="1"/>
  <c r="X1529" i="1"/>
  <c r="X1530" i="1"/>
  <c r="X1531" i="1"/>
  <c r="X1532" i="1"/>
  <c r="X1533" i="1"/>
  <c r="X1534" i="1"/>
  <c r="X1535" i="1"/>
  <c r="X1536" i="1"/>
  <c r="X1537" i="1"/>
  <c r="X1538" i="1"/>
  <c r="X1539" i="1"/>
  <c r="X1540" i="1"/>
  <c r="X1541" i="1"/>
  <c r="X1542" i="1"/>
  <c r="X1543" i="1"/>
  <c r="X1544" i="1"/>
  <c r="X1545" i="1"/>
  <c r="X1546" i="1"/>
  <c r="X1547" i="1"/>
  <c r="X1548" i="1"/>
  <c r="X1549" i="1"/>
  <c r="X1550" i="1"/>
  <c r="X1551" i="1"/>
  <c r="X1552" i="1"/>
  <c r="X1553" i="1"/>
  <c r="X1554" i="1"/>
  <c r="X1555" i="1"/>
  <c r="X1556" i="1"/>
  <c r="X1557" i="1"/>
  <c r="X1558" i="1"/>
  <c r="X1559" i="1"/>
  <c r="X1560" i="1"/>
  <c r="X1561" i="1"/>
  <c r="X1562" i="1"/>
  <c r="X1563" i="1"/>
  <c r="X1564" i="1"/>
  <c r="X1565" i="1"/>
  <c r="X1566" i="1"/>
  <c r="X1567" i="1"/>
  <c r="X1568" i="1"/>
  <c r="X1569" i="1"/>
  <c r="X1570" i="1"/>
  <c r="X1571" i="1"/>
  <c r="X1572" i="1"/>
  <c r="X1573" i="1"/>
  <c r="X1574" i="1"/>
  <c r="X1575" i="1"/>
  <c r="X1576" i="1"/>
  <c r="X1577" i="1"/>
  <c r="X1578" i="1"/>
  <c r="X1579" i="1"/>
  <c r="X1580" i="1"/>
  <c r="X1581" i="1"/>
  <c r="X1582" i="1"/>
  <c r="X1583" i="1"/>
  <c r="X1584" i="1"/>
  <c r="X1585" i="1"/>
  <c r="X1586" i="1"/>
  <c r="X1587" i="1"/>
  <c r="X1588" i="1"/>
  <c r="X1589" i="1"/>
  <c r="X1590" i="1"/>
  <c r="X1591" i="1"/>
  <c r="X1592" i="1"/>
  <c r="X1593" i="1"/>
  <c r="X1594" i="1"/>
  <c r="X1595" i="1"/>
  <c r="X1596" i="1"/>
  <c r="X1597" i="1"/>
  <c r="X1598" i="1"/>
  <c r="X1599" i="1"/>
  <c r="X1600" i="1"/>
  <c r="X1601" i="1"/>
  <c r="X1602" i="1"/>
  <c r="X1603" i="1"/>
  <c r="X1604" i="1"/>
  <c r="X1605" i="1"/>
  <c r="X1606" i="1"/>
  <c r="X1607" i="1"/>
  <c r="X1608" i="1"/>
  <c r="X1609" i="1"/>
  <c r="X1610" i="1"/>
  <c r="X1611" i="1"/>
  <c r="X1612" i="1"/>
  <c r="X1613" i="1"/>
  <c r="X1614" i="1"/>
  <c r="X1615" i="1"/>
  <c r="X1616" i="1"/>
  <c r="X1617" i="1"/>
  <c r="X1618" i="1"/>
  <c r="X1619" i="1"/>
  <c r="X1620" i="1"/>
  <c r="X1621" i="1"/>
  <c r="X1622" i="1"/>
  <c r="X1623" i="1"/>
  <c r="X1624" i="1"/>
  <c r="X1625" i="1"/>
  <c r="X1626" i="1"/>
  <c r="X1627" i="1"/>
  <c r="X1628" i="1"/>
  <c r="X1629" i="1"/>
  <c r="X1630" i="1"/>
  <c r="X1631" i="1"/>
  <c r="X1632" i="1"/>
  <c r="X1633" i="1"/>
  <c r="X1634" i="1"/>
  <c r="X1635" i="1"/>
  <c r="X1636" i="1"/>
  <c r="X1637" i="1"/>
  <c r="X1638" i="1"/>
  <c r="X1639" i="1"/>
  <c r="X1640" i="1"/>
  <c r="X1641" i="1"/>
  <c r="X1642" i="1"/>
  <c r="X1643" i="1"/>
  <c r="X1644" i="1"/>
  <c r="X1645" i="1"/>
  <c r="X1646" i="1"/>
  <c r="X1647" i="1"/>
  <c r="X1648" i="1"/>
  <c r="X1649" i="1"/>
  <c r="X1650" i="1"/>
  <c r="X1651" i="1"/>
  <c r="X1652" i="1"/>
  <c r="X1653" i="1"/>
  <c r="X1654" i="1"/>
  <c r="X1655" i="1"/>
  <c r="X1656" i="1"/>
  <c r="X1657" i="1"/>
  <c r="X1658" i="1"/>
  <c r="X1659" i="1"/>
  <c r="X1660" i="1"/>
  <c r="X1661" i="1"/>
  <c r="X1662" i="1"/>
  <c r="X1663" i="1"/>
  <c r="X1664" i="1"/>
  <c r="X1665" i="1"/>
  <c r="X1666" i="1"/>
  <c r="X1667" i="1"/>
  <c r="X1668" i="1"/>
  <c r="X1669" i="1"/>
  <c r="X1670" i="1"/>
  <c r="X1671" i="1"/>
  <c r="X1672" i="1"/>
  <c r="X1673" i="1"/>
  <c r="X1674" i="1"/>
  <c r="X1675" i="1"/>
  <c r="X1676" i="1"/>
  <c r="X1677" i="1"/>
  <c r="X1678" i="1"/>
  <c r="X1679" i="1"/>
  <c r="X1680" i="1"/>
  <c r="X1681" i="1"/>
  <c r="X1682" i="1"/>
  <c r="X1683" i="1"/>
  <c r="X1684" i="1"/>
  <c r="X1685" i="1"/>
  <c r="X1686" i="1"/>
  <c r="X1687" i="1"/>
  <c r="X1688" i="1"/>
  <c r="X1689" i="1"/>
  <c r="X1690" i="1"/>
  <c r="X1691" i="1"/>
  <c r="X1692" i="1"/>
  <c r="X1693" i="1"/>
  <c r="X1694" i="1"/>
  <c r="X1695" i="1"/>
  <c r="X1696" i="1"/>
  <c r="X1697" i="1"/>
  <c r="X1698" i="1"/>
  <c r="X1699" i="1"/>
  <c r="X1700" i="1"/>
  <c r="X1701" i="1"/>
  <c r="X1702" i="1"/>
  <c r="X1703" i="1"/>
  <c r="X1704" i="1"/>
  <c r="X1705"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I27" i="23" l="1"/>
  <c r="V28" i="23" s="1"/>
  <c r="C25" i="1" l="1" a="1"/>
  <c r="C25" i="1" s="1"/>
  <c r="AF32" i="1" s="1"/>
  <c r="C26" i="1" l="1" a="1"/>
  <c r="C26" i="1" s="1"/>
  <c r="AF33" i="1" s="1"/>
  <c r="C27" i="1" l="1" a="1"/>
  <c r="C27" i="1" s="1"/>
  <c r="AF34" i="1" s="1"/>
  <c r="O27" i="1" l="1"/>
  <c r="AH26" i="1" s="1"/>
  <c r="AI26" i="1" s="1"/>
  <c r="N27" i="1"/>
  <c r="AG26" i="1" s="1"/>
  <c r="P52" i="1"/>
  <c r="O28" i="1"/>
  <c r="AH27" i="1" s="1"/>
  <c r="AI27" i="1" s="1"/>
  <c r="N28" i="1"/>
  <c r="AG27" i="1" s="1"/>
  <c r="N52" i="1"/>
  <c r="N51" i="1"/>
  <c r="P51" i="1"/>
  <c r="L47" i="23"/>
  <c r="O26" i="1" l="1"/>
  <c r="AH24" i="1" s="1"/>
  <c r="N26" i="1"/>
  <c r="AG24" i="1" s="1"/>
  <c r="AI25" i="1" s="1"/>
  <c r="AI28" i="1" s="1"/>
  <c r="K18" i="10"/>
  <c r="Q18" i="10" s="1"/>
  <c r="M47" i="7" l="1"/>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3" i="7"/>
  <c r="M614" i="7"/>
  <c r="M615" i="7"/>
  <c r="M616" i="7"/>
  <c r="M617" i="7"/>
  <c r="M618" i="7"/>
  <c r="M619" i="7"/>
  <c r="M620" i="7"/>
  <c r="M621" i="7"/>
  <c r="M622" i="7"/>
  <c r="M623" i="7"/>
  <c r="M624" i="7"/>
  <c r="M625" i="7"/>
  <c r="M626" i="7"/>
  <c r="M627" i="7"/>
  <c r="M628" i="7"/>
  <c r="M629"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5"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3"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5" i="7"/>
  <c r="M946" i="7"/>
  <c r="M947" i="7"/>
  <c r="M948" i="7"/>
  <c r="M949" i="7"/>
  <c r="M950" i="7"/>
  <c r="M951" i="7"/>
  <c r="M952" i="7"/>
  <c r="M953" i="7"/>
  <c r="M954" i="7"/>
  <c r="M955"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M1001" i="7"/>
  <c r="M1002" i="7"/>
  <c r="M1003" i="7"/>
  <c r="M1004" i="7"/>
  <c r="M1005" i="7"/>
  <c r="M1006" i="7"/>
  <c r="M1007" i="7"/>
  <c r="M1008" i="7"/>
  <c r="M1009" i="7"/>
  <c r="M1010" i="7"/>
  <c r="M1011" i="7"/>
  <c r="M1012" i="7"/>
  <c r="M1013" i="7"/>
  <c r="M1014" i="7"/>
  <c r="M1015" i="7"/>
  <c r="M1016" i="7"/>
  <c r="M1017" i="7"/>
  <c r="M1018" i="7"/>
  <c r="M1019" i="7"/>
  <c r="M1020" i="7"/>
  <c r="M1021" i="7"/>
  <c r="M1022" i="7"/>
  <c r="M1023" i="7"/>
  <c r="M1024" i="7"/>
  <c r="M1025" i="7"/>
  <c r="M1026" i="7"/>
  <c r="M1027" i="7"/>
  <c r="M1028" i="7"/>
  <c r="M1029" i="7"/>
  <c r="M1030" i="7"/>
  <c r="M1031" i="7"/>
  <c r="M1032" i="7"/>
  <c r="M1033" i="7"/>
  <c r="M1034" i="7"/>
  <c r="M1035" i="7"/>
  <c r="M1036" i="7"/>
  <c r="M1037" i="7"/>
  <c r="M1038" i="7"/>
  <c r="M1039" i="7"/>
  <c r="M1040" i="7"/>
  <c r="M1041" i="7"/>
  <c r="M1042" i="7"/>
  <c r="M1043" i="7"/>
  <c r="M1044" i="7"/>
  <c r="M1045" i="7"/>
  <c r="M1046" i="7"/>
  <c r="M1047" i="7"/>
  <c r="M1048" i="7"/>
  <c r="M1049" i="7"/>
  <c r="M1050" i="7"/>
  <c r="M1051" i="7"/>
  <c r="M1052" i="7"/>
  <c r="M1053" i="7"/>
  <c r="M1054" i="7"/>
  <c r="M1055" i="7"/>
  <c r="M1056" i="7"/>
  <c r="M1057" i="7"/>
  <c r="M1058" i="7"/>
  <c r="M1059" i="7"/>
  <c r="M1060" i="7"/>
  <c r="M1061" i="7"/>
  <c r="M1062" i="7"/>
  <c r="M1063" i="7"/>
  <c r="M1064" i="7"/>
  <c r="M1065" i="7"/>
  <c r="M1066" i="7"/>
  <c r="M1067" i="7"/>
  <c r="M1068" i="7"/>
  <c r="M1069" i="7"/>
  <c r="M1070" i="7"/>
  <c r="M1071" i="7"/>
  <c r="M1072" i="7"/>
  <c r="M1073" i="7"/>
  <c r="M1074" i="7"/>
  <c r="M1075" i="7"/>
  <c r="M1076" i="7"/>
  <c r="M1077" i="7"/>
  <c r="M1078" i="7"/>
  <c r="M1079" i="7"/>
  <c r="M1080" i="7"/>
  <c r="M1081" i="7"/>
  <c r="M1082" i="7"/>
  <c r="M1083" i="7"/>
  <c r="M1084" i="7"/>
  <c r="M1085" i="7"/>
  <c r="M1086" i="7"/>
  <c r="M1087" i="7"/>
  <c r="M1088" i="7"/>
  <c r="M1089" i="7"/>
  <c r="M1090" i="7"/>
  <c r="M1091" i="7"/>
  <c r="M1092" i="7"/>
  <c r="M1093" i="7"/>
  <c r="M1094" i="7"/>
  <c r="M1095" i="7"/>
  <c r="M1096" i="7"/>
  <c r="M1097" i="7"/>
  <c r="M1098" i="7"/>
  <c r="M1099" i="7"/>
  <c r="M1100" i="7"/>
  <c r="M1101" i="7"/>
  <c r="M1102" i="7"/>
  <c r="M1103" i="7"/>
  <c r="M1104" i="7"/>
  <c r="M1105" i="7"/>
  <c r="M1106" i="7"/>
  <c r="M1107" i="7"/>
  <c r="M1108" i="7"/>
  <c r="M1109" i="7"/>
  <c r="M1110" i="7"/>
  <c r="M1111" i="7"/>
  <c r="M1112" i="7"/>
  <c r="M1113" i="7"/>
  <c r="M1114" i="7"/>
  <c r="M1115" i="7"/>
  <c r="M1116" i="7"/>
  <c r="M1117" i="7"/>
  <c r="M1118" i="7"/>
  <c r="M1119" i="7"/>
  <c r="M1120" i="7"/>
  <c r="M1121" i="7"/>
  <c r="M1122" i="7"/>
  <c r="M1123" i="7"/>
  <c r="M1124" i="7"/>
  <c r="M1125" i="7"/>
  <c r="M1126" i="7"/>
  <c r="M1127" i="7"/>
  <c r="M1128" i="7"/>
  <c r="M1129" i="7"/>
  <c r="M1130" i="7"/>
  <c r="M1131" i="7"/>
  <c r="M1132" i="7"/>
  <c r="M1133" i="7"/>
  <c r="M1134" i="7"/>
  <c r="M1135" i="7"/>
  <c r="M1136" i="7"/>
  <c r="M1137" i="7"/>
  <c r="M1138" i="7"/>
  <c r="M1139" i="7"/>
  <c r="M1140" i="7"/>
  <c r="M1141" i="7"/>
  <c r="M1142" i="7"/>
  <c r="M1143" i="7"/>
  <c r="M1144" i="7"/>
  <c r="M1145" i="7"/>
  <c r="M1146" i="7"/>
  <c r="M1147" i="7"/>
  <c r="M1148" i="7"/>
  <c r="M1149" i="7"/>
  <c r="M1150" i="7"/>
  <c r="M1151" i="7"/>
  <c r="M1152" i="7"/>
  <c r="M1153" i="7"/>
  <c r="M1154" i="7"/>
  <c r="M1155" i="7"/>
  <c r="M1156" i="7"/>
  <c r="M1157" i="7"/>
  <c r="M1158" i="7"/>
  <c r="M1159" i="7"/>
  <c r="M1160" i="7"/>
  <c r="M1161" i="7"/>
  <c r="M1162" i="7"/>
  <c r="M1163" i="7"/>
  <c r="M1164" i="7"/>
  <c r="M1165" i="7"/>
  <c r="M1166" i="7"/>
  <c r="M1167" i="7"/>
  <c r="M1168" i="7"/>
  <c r="M1169" i="7"/>
  <c r="M1170" i="7"/>
  <c r="M1171" i="7"/>
  <c r="M1172" i="7"/>
  <c r="M1173" i="7"/>
  <c r="M1174" i="7"/>
  <c r="M1175" i="7"/>
  <c r="M1176" i="7"/>
  <c r="M1177" i="7"/>
  <c r="M1178" i="7"/>
  <c r="M1179" i="7"/>
  <c r="M1180" i="7"/>
  <c r="M1181" i="7"/>
  <c r="M1182" i="7"/>
  <c r="M1183" i="7"/>
  <c r="M1184" i="7"/>
  <c r="M1185" i="7"/>
  <c r="M1186" i="7"/>
  <c r="M1187" i="7"/>
  <c r="M1188" i="7"/>
  <c r="M1189" i="7"/>
  <c r="M1190" i="7"/>
  <c r="M1191" i="7"/>
  <c r="M1192" i="7"/>
  <c r="M1193" i="7"/>
  <c r="M1194" i="7"/>
  <c r="M1195" i="7"/>
  <c r="M1196" i="7"/>
  <c r="M1197" i="7"/>
  <c r="M1198" i="7"/>
  <c r="M1199" i="7"/>
  <c r="M1200" i="7"/>
  <c r="M1201" i="7"/>
  <c r="M1202" i="7"/>
  <c r="M1203" i="7"/>
  <c r="M1204" i="7"/>
  <c r="M1205" i="7"/>
  <c r="M1206" i="7"/>
  <c r="M1207" i="7"/>
  <c r="M1208" i="7"/>
  <c r="M1209" i="7"/>
  <c r="M1210" i="7"/>
  <c r="M1211" i="7"/>
  <c r="M1212" i="7"/>
  <c r="M1213" i="7"/>
  <c r="M1214" i="7"/>
  <c r="M1215" i="7"/>
  <c r="M1216" i="7"/>
  <c r="M1217" i="7"/>
  <c r="M1218" i="7"/>
  <c r="M1219" i="7"/>
  <c r="M1220" i="7"/>
  <c r="M1221" i="7"/>
  <c r="M1222" i="7"/>
  <c r="M1223" i="7"/>
  <c r="M1224" i="7"/>
  <c r="M1225" i="7"/>
  <c r="M1226" i="7"/>
  <c r="M1227" i="7"/>
  <c r="M1228" i="7"/>
  <c r="M1229" i="7"/>
  <c r="M1230" i="7"/>
  <c r="M1231" i="7"/>
  <c r="M1232" i="7"/>
  <c r="M1233" i="7"/>
  <c r="M1234" i="7"/>
  <c r="M1235" i="7"/>
  <c r="M1236" i="7"/>
  <c r="M1237" i="7"/>
  <c r="M1238" i="7"/>
  <c r="M1239" i="7"/>
  <c r="M1240" i="7"/>
  <c r="M1241" i="7"/>
  <c r="M1242" i="7"/>
  <c r="M1243" i="7"/>
  <c r="M1244" i="7"/>
  <c r="M1245" i="7"/>
  <c r="M1246" i="7"/>
  <c r="M1247" i="7"/>
  <c r="M1248" i="7"/>
  <c r="M1249" i="7"/>
  <c r="M1250" i="7"/>
  <c r="M1251" i="7"/>
  <c r="M1252" i="7"/>
  <c r="M1253" i="7"/>
  <c r="M1254" i="7"/>
  <c r="M1255" i="7"/>
  <c r="M1256" i="7"/>
  <c r="M1257" i="7"/>
  <c r="M1258" i="7"/>
  <c r="M1259" i="7"/>
  <c r="M1260" i="7"/>
  <c r="M1261" i="7"/>
  <c r="M1262" i="7"/>
  <c r="M1263" i="7"/>
  <c r="M1264" i="7"/>
  <c r="M1265" i="7"/>
  <c r="M1266" i="7"/>
  <c r="M1267" i="7"/>
  <c r="M1268" i="7"/>
  <c r="M1269" i="7"/>
  <c r="M1270" i="7"/>
  <c r="M1271" i="7"/>
  <c r="M1272" i="7"/>
  <c r="M1273" i="7"/>
  <c r="M1274" i="7"/>
  <c r="M1275" i="7"/>
  <c r="M1276" i="7"/>
  <c r="M1277" i="7"/>
  <c r="M1278" i="7"/>
  <c r="M1279" i="7"/>
  <c r="M1280" i="7"/>
  <c r="M1281" i="7"/>
  <c r="M1282" i="7"/>
  <c r="M1283" i="7"/>
  <c r="M1284" i="7"/>
  <c r="M1285" i="7"/>
  <c r="M1286" i="7"/>
  <c r="M1287" i="7"/>
  <c r="M1288" i="7"/>
  <c r="M1289" i="7"/>
  <c r="M1290" i="7"/>
  <c r="M1291" i="7"/>
  <c r="M1292" i="7"/>
  <c r="M1293" i="7"/>
  <c r="M1294" i="7"/>
  <c r="M1295" i="7"/>
  <c r="M1296" i="7"/>
  <c r="M1297" i="7"/>
  <c r="M1298" i="7"/>
  <c r="M1299" i="7"/>
  <c r="M1300" i="7"/>
  <c r="M1301" i="7"/>
  <c r="M1302" i="7"/>
  <c r="M1303" i="7"/>
  <c r="M1304" i="7"/>
  <c r="M1305" i="7"/>
  <c r="M1306" i="7"/>
  <c r="M1307" i="7"/>
  <c r="M1308" i="7"/>
  <c r="M1309" i="7"/>
  <c r="M1310" i="7"/>
  <c r="M1311" i="7"/>
  <c r="M1312" i="7"/>
  <c r="M1313" i="7"/>
  <c r="M1314" i="7"/>
  <c r="M1315" i="7"/>
  <c r="M1316" i="7"/>
  <c r="M1317" i="7"/>
  <c r="M1318" i="7"/>
  <c r="M1319" i="7"/>
  <c r="M1320" i="7"/>
  <c r="M1321" i="7"/>
  <c r="M1322" i="7"/>
  <c r="M1323" i="7"/>
  <c r="M1324" i="7"/>
  <c r="M1325" i="7"/>
  <c r="M1326" i="7"/>
  <c r="M1327" i="7"/>
  <c r="M1328" i="7"/>
  <c r="M1329" i="7"/>
  <c r="M1330" i="7"/>
  <c r="M1331" i="7"/>
  <c r="M1332" i="7"/>
  <c r="M1333" i="7"/>
  <c r="M1334" i="7"/>
  <c r="M1335" i="7"/>
  <c r="M1336" i="7"/>
  <c r="M1337" i="7"/>
  <c r="M1338"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6" i="7"/>
  <c r="M1367" i="7"/>
  <c r="M1368" i="7"/>
  <c r="M1369" i="7"/>
  <c r="M1370" i="7"/>
  <c r="M1371" i="7"/>
  <c r="M1372" i="7"/>
  <c r="M1373" i="7"/>
  <c r="M1374" i="7"/>
  <c r="M1375" i="7"/>
  <c r="M1376" i="7"/>
  <c r="M1377" i="7"/>
  <c r="M1378" i="7"/>
  <c r="M1379" i="7"/>
  <c r="M1380" i="7"/>
  <c r="M1381" i="7"/>
  <c r="M1382" i="7"/>
  <c r="M1383" i="7"/>
  <c r="M1384" i="7"/>
  <c r="M1385" i="7"/>
  <c r="M1386" i="7"/>
  <c r="M1387" i="7"/>
  <c r="M1388" i="7"/>
  <c r="M1389" i="7"/>
  <c r="M1390" i="7"/>
  <c r="M1391" i="7"/>
  <c r="M1392" i="7"/>
  <c r="M1393" i="7"/>
  <c r="M1394" i="7"/>
  <c r="M1395" i="7"/>
  <c r="M1396" i="7"/>
  <c r="M1397" i="7"/>
  <c r="M1398" i="7"/>
  <c r="M1399" i="7"/>
  <c r="M1400" i="7"/>
  <c r="M1401" i="7"/>
  <c r="M1402" i="7"/>
  <c r="M1403" i="7"/>
  <c r="M1404" i="7"/>
  <c r="M1405" i="7"/>
  <c r="M1406" i="7"/>
  <c r="M1407" i="7"/>
  <c r="M1408" i="7"/>
  <c r="M1409" i="7"/>
  <c r="M1410" i="7"/>
  <c r="M1411" i="7"/>
  <c r="M1412" i="7"/>
  <c r="M1413" i="7"/>
  <c r="M1414" i="7"/>
  <c r="M1415" i="7"/>
  <c r="M1416" i="7"/>
  <c r="M1417" i="7"/>
  <c r="M1418" i="7"/>
  <c r="M1419" i="7"/>
  <c r="M1420" i="7"/>
  <c r="M1421" i="7"/>
  <c r="M1422" i="7"/>
  <c r="M1423" i="7"/>
  <c r="M1424" i="7"/>
  <c r="M1425" i="7"/>
  <c r="M1426" i="7"/>
  <c r="M1427" i="7"/>
  <c r="M1428" i="7"/>
  <c r="M1429" i="7"/>
  <c r="M1430" i="7"/>
  <c r="M1431" i="7"/>
  <c r="M1432" i="7"/>
  <c r="M1433" i="7"/>
  <c r="M1434" i="7"/>
  <c r="M1435" i="7"/>
  <c r="M1436" i="7"/>
  <c r="M1437" i="7"/>
  <c r="M1438" i="7"/>
  <c r="M1439" i="7"/>
  <c r="M1440" i="7"/>
  <c r="M1441" i="7"/>
  <c r="M1442" i="7"/>
  <c r="M1443" i="7"/>
  <c r="M1444" i="7"/>
  <c r="M1445" i="7"/>
  <c r="M1446" i="7"/>
  <c r="M1447" i="7"/>
  <c r="M1448" i="7"/>
  <c r="M1449" i="7"/>
  <c r="M1450" i="7"/>
  <c r="M1451" i="7"/>
  <c r="M1452" i="7"/>
  <c r="M1453" i="7"/>
  <c r="M1454" i="7"/>
  <c r="M1455" i="7"/>
  <c r="M1456" i="7"/>
  <c r="M1457" i="7"/>
  <c r="M1458" i="7"/>
  <c r="M1459" i="7"/>
  <c r="M1460" i="7"/>
  <c r="M1461" i="7"/>
  <c r="M1462" i="7"/>
  <c r="M1463" i="7"/>
  <c r="M1464" i="7"/>
  <c r="M1465" i="7"/>
  <c r="M1466" i="7"/>
  <c r="M1467" i="7"/>
  <c r="M1468" i="7"/>
  <c r="M1469" i="7"/>
  <c r="M1470" i="7"/>
  <c r="M1471" i="7"/>
  <c r="M1472" i="7"/>
  <c r="M1473" i="7"/>
  <c r="M1474" i="7"/>
  <c r="M1475" i="7"/>
  <c r="M1476" i="7"/>
  <c r="M1477" i="7"/>
  <c r="M1478" i="7"/>
  <c r="M1479" i="7"/>
  <c r="M1480" i="7"/>
  <c r="M1481" i="7"/>
  <c r="M1482" i="7"/>
  <c r="M1483" i="7"/>
  <c r="M1484" i="7"/>
  <c r="M1485" i="7"/>
  <c r="M1486" i="7"/>
  <c r="M1487" i="7"/>
  <c r="M1488" i="7"/>
  <c r="M1489" i="7"/>
  <c r="M1490" i="7"/>
  <c r="M1491" i="7"/>
  <c r="M1492" i="7"/>
  <c r="M1493" i="7"/>
  <c r="M1494" i="7"/>
  <c r="M1495" i="7"/>
  <c r="M1496" i="7"/>
  <c r="M1497" i="7"/>
  <c r="M1498" i="7"/>
  <c r="M1499" i="7"/>
  <c r="M1500" i="7"/>
  <c r="M1501" i="7"/>
  <c r="M1502" i="7"/>
  <c r="M1503" i="7"/>
  <c r="M1504" i="7"/>
  <c r="M1505" i="7"/>
  <c r="M1506" i="7"/>
  <c r="M1507" i="7"/>
  <c r="M1508" i="7"/>
  <c r="M1509" i="7"/>
  <c r="M1510" i="7"/>
  <c r="M1511" i="7"/>
  <c r="M1512" i="7"/>
  <c r="M1513" i="7"/>
  <c r="M1514" i="7"/>
  <c r="M1515" i="7"/>
  <c r="M1516" i="7"/>
  <c r="M1517" i="7"/>
  <c r="M1518" i="7"/>
  <c r="M1519" i="7"/>
  <c r="M1520" i="7"/>
  <c r="M1521" i="7"/>
  <c r="M1522" i="7"/>
  <c r="M1523" i="7"/>
  <c r="M1524" i="7"/>
  <c r="M1525" i="7"/>
  <c r="M1526" i="7"/>
  <c r="M1527" i="7"/>
  <c r="M1528" i="7"/>
  <c r="M1529" i="7"/>
  <c r="M1530" i="7"/>
  <c r="M1531" i="7"/>
  <c r="M1532" i="7"/>
  <c r="M1533" i="7"/>
  <c r="M1534" i="7"/>
  <c r="M1535" i="7"/>
  <c r="M1536" i="7"/>
  <c r="M1537" i="7"/>
  <c r="M1538" i="7"/>
  <c r="M1539" i="7"/>
  <c r="M1540" i="7"/>
  <c r="M1541" i="7"/>
  <c r="M1542" i="7"/>
  <c r="M1543" i="7"/>
  <c r="M1544" i="7"/>
  <c r="M1545" i="7"/>
  <c r="M1546" i="7"/>
  <c r="M1547" i="7"/>
  <c r="M1548" i="7"/>
  <c r="M1549" i="7"/>
  <c r="M1550" i="7"/>
  <c r="M1551" i="7"/>
  <c r="M1552" i="7"/>
  <c r="M1553" i="7"/>
  <c r="M1554" i="7"/>
  <c r="M1555" i="7"/>
  <c r="M1556" i="7"/>
  <c r="M1557" i="7"/>
  <c r="M1558" i="7"/>
  <c r="M1559" i="7"/>
  <c r="M1560" i="7"/>
  <c r="M1561" i="7"/>
  <c r="M1562" i="7"/>
  <c r="M1563" i="7"/>
  <c r="M1564" i="7"/>
  <c r="M1565" i="7"/>
  <c r="M1566" i="7"/>
  <c r="M1567" i="7"/>
  <c r="M1568" i="7"/>
  <c r="M1569" i="7"/>
  <c r="M1570" i="7"/>
  <c r="M1571" i="7"/>
  <c r="M1572" i="7"/>
  <c r="M1573" i="7"/>
  <c r="M1574" i="7"/>
  <c r="M1575" i="7"/>
  <c r="M1576" i="7"/>
  <c r="M1577" i="7"/>
  <c r="M1578" i="7"/>
  <c r="M1579" i="7"/>
  <c r="M1580" i="7"/>
  <c r="M1581" i="7"/>
  <c r="M1582" i="7"/>
  <c r="M1583" i="7"/>
  <c r="M1584" i="7"/>
  <c r="M1585" i="7"/>
  <c r="M1586" i="7"/>
  <c r="M1587" i="7"/>
  <c r="M1588" i="7"/>
  <c r="M1589" i="7"/>
  <c r="M1590" i="7"/>
  <c r="M1591" i="7"/>
  <c r="M1592" i="7"/>
  <c r="M1593" i="7"/>
  <c r="M1594" i="7"/>
  <c r="M1595" i="7"/>
  <c r="M1596" i="7"/>
  <c r="M1597" i="7"/>
  <c r="M1598" i="7"/>
  <c r="M1599" i="7"/>
  <c r="M1600" i="7"/>
  <c r="M1601" i="7"/>
  <c r="M1602" i="7"/>
  <c r="M1603" i="7"/>
  <c r="M1604" i="7"/>
  <c r="M1605" i="7"/>
  <c r="M1606" i="7"/>
  <c r="M1607" i="7"/>
  <c r="M1608" i="7"/>
  <c r="M1609" i="7"/>
  <c r="M1610" i="7"/>
  <c r="M1611" i="7"/>
  <c r="M1612" i="7"/>
  <c r="M1613" i="7"/>
  <c r="M1614" i="7"/>
  <c r="M1615" i="7"/>
  <c r="M1616" i="7"/>
  <c r="M1617" i="7"/>
  <c r="M1618" i="7"/>
  <c r="M1619" i="7"/>
  <c r="M1620" i="7"/>
  <c r="M1621" i="7"/>
  <c r="M1622" i="7"/>
  <c r="M1623" i="7"/>
  <c r="M1624" i="7"/>
  <c r="M1625" i="7"/>
  <c r="M1626" i="7"/>
  <c r="M1627" i="7"/>
  <c r="M1628" i="7"/>
  <c r="M1629" i="7"/>
  <c r="M1630" i="7"/>
  <c r="M1631" i="7"/>
  <c r="M1632" i="7"/>
  <c r="M1633" i="7"/>
  <c r="M1634" i="7"/>
  <c r="M1635" i="7"/>
  <c r="M1636" i="7"/>
  <c r="M1637" i="7"/>
  <c r="M1638" i="7"/>
  <c r="M1639" i="7"/>
  <c r="M1640" i="7"/>
  <c r="M1641" i="7"/>
  <c r="M1642" i="7"/>
  <c r="M1643" i="7"/>
  <c r="M1644" i="7"/>
  <c r="M1645" i="7"/>
  <c r="M1646" i="7"/>
  <c r="M1647" i="7"/>
  <c r="M1648" i="7"/>
  <c r="M1649" i="7"/>
  <c r="M1650" i="7"/>
  <c r="M1651" i="7"/>
  <c r="M1652" i="7"/>
  <c r="M1653" i="7"/>
  <c r="M1654" i="7"/>
  <c r="M1655" i="7"/>
  <c r="M1656" i="7"/>
  <c r="M1657" i="7"/>
  <c r="M1658" i="7"/>
  <c r="M1659" i="7"/>
  <c r="M1660" i="7"/>
  <c r="M1661" i="7"/>
  <c r="M1662" i="7"/>
  <c r="M1663" i="7"/>
  <c r="M1664" i="7"/>
  <c r="M1665" i="7"/>
  <c r="M1666" i="7"/>
  <c r="M1667" i="7"/>
  <c r="M1668" i="7"/>
  <c r="M1669" i="7"/>
  <c r="M1670" i="7"/>
  <c r="M1671" i="7"/>
  <c r="M1672" i="7"/>
  <c r="M1673" i="7"/>
  <c r="M1674" i="7"/>
  <c r="M1675" i="7"/>
  <c r="M1676" i="7"/>
  <c r="M1677" i="7"/>
  <c r="M1678" i="7"/>
  <c r="M1679" i="7"/>
  <c r="M1680" i="7"/>
  <c r="M1681" i="7"/>
  <c r="M1682" i="7"/>
  <c r="M1683" i="7"/>
  <c r="M1684" i="7"/>
  <c r="M1685" i="7"/>
  <c r="M1686" i="7"/>
  <c r="M1687" i="7"/>
  <c r="M1688" i="7"/>
  <c r="M1689" i="7"/>
  <c r="M1690" i="7"/>
  <c r="M1691" i="7"/>
  <c r="M1692" i="7"/>
  <c r="M1693" i="7"/>
  <c r="M1694" i="7"/>
  <c r="M1695" i="7"/>
  <c r="M1696" i="7"/>
  <c r="M1697" i="7"/>
  <c r="M1698" i="7"/>
  <c r="M1699" i="7"/>
  <c r="M1700" i="7"/>
  <c r="M46" i="7"/>
  <c r="K46" i="7"/>
  <c r="H40" i="22" l="1"/>
  <c r="H39" i="22"/>
  <c r="H40" i="20"/>
  <c r="H39" i="20"/>
  <c r="I42" i="19"/>
  <c r="V45" i="19" s="1"/>
  <c r="I41" i="19"/>
  <c r="V44" i="19" s="1"/>
  <c r="O37" i="7"/>
  <c r="L39" i="22"/>
  <c r="N39" i="21"/>
  <c r="L38" i="20"/>
  <c r="N40" i="19"/>
  <c r="S36" i="1"/>
  <c r="N36" i="23"/>
  <c r="O36" i="7"/>
  <c r="N30" i="19"/>
  <c r="J51" i="21"/>
  <c r="J52" i="21"/>
  <c r="J53" i="21"/>
  <c r="J54" i="21"/>
  <c r="J55" i="21"/>
  <c r="J56" i="21"/>
  <c r="J57" i="21"/>
  <c r="J58" i="21"/>
  <c r="J59" i="21"/>
  <c r="J60" i="21"/>
  <c r="J61" i="21"/>
  <c r="J62" i="21"/>
  <c r="J63" i="21"/>
  <c r="J64" i="21"/>
  <c r="J65" i="21"/>
  <c r="J66" i="21"/>
  <c r="J67" i="21"/>
  <c r="J68" i="21"/>
  <c r="J69" i="21"/>
  <c r="J70" i="21"/>
  <c r="J71" i="21"/>
  <c r="J72" i="21"/>
  <c r="J73" i="21"/>
  <c r="J74" i="21"/>
  <c r="J75" i="21"/>
  <c r="J76" i="21"/>
  <c r="J77" i="21"/>
  <c r="J78" i="21"/>
  <c r="J79" i="21"/>
  <c r="J80" i="21"/>
  <c r="J81" i="21"/>
  <c r="J82" i="21"/>
  <c r="J83" i="21"/>
  <c r="J84" i="21"/>
  <c r="J85" i="21"/>
  <c r="J86" i="21"/>
  <c r="J87" i="21"/>
  <c r="J88" i="21"/>
  <c r="J89" i="21"/>
  <c r="J90" i="21"/>
  <c r="J91" i="21"/>
  <c r="J92" i="21"/>
  <c r="J93" i="21"/>
  <c r="J94" i="21"/>
  <c r="J95" i="21"/>
  <c r="J96" i="21"/>
  <c r="J97" i="21"/>
  <c r="J98" i="21"/>
  <c r="J99" i="21"/>
  <c r="J100" i="21"/>
  <c r="J101" i="21"/>
  <c r="J102" i="21"/>
  <c r="J103" i="21"/>
  <c r="J104" i="21"/>
  <c r="J105" i="21"/>
  <c r="J106" i="21"/>
  <c r="J107" i="21"/>
  <c r="J108" i="21"/>
  <c r="J109" i="21"/>
  <c r="J110" i="21"/>
  <c r="J111" i="21"/>
  <c r="J112" i="21"/>
  <c r="J113" i="21"/>
  <c r="J114" i="21"/>
  <c r="J115" i="21"/>
  <c r="J116" i="21"/>
  <c r="J117" i="21"/>
  <c r="J118" i="21"/>
  <c r="J119" i="21"/>
  <c r="J120" i="21"/>
  <c r="J121" i="21"/>
  <c r="J122" i="21"/>
  <c r="J123" i="21"/>
  <c r="J124" i="21"/>
  <c r="J125" i="21"/>
  <c r="J126" i="21"/>
  <c r="J127" i="21"/>
  <c r="J128" i="21"/>
  <c r="J129" i="21"/>
  <c r="J130" i="21"/>
  <c r="J131" i="21"/>
  <c r="J132" i="21"/>
  <c r="J133" i="21"/>
  <c r="J134" i="21"/>
  <c r="J135" i="21"/>
  <c r="J136" i="21"/>
  <c r="J137" i="21"/>
  <c r="J138" i="21"/>
  <c r="J139" i="21"/>
  <c r="J140" i="21"/>
  <c r="J141" i="21"/>
  <c r="J142" i="21"/>
  <c r="J143" i="21"/>
  <c r="J144" i="21"/>
  <c r="J145" i="21"/>
  <c r="J146" i="21"/>
  <c r="J147" i="21"/>
  <c r="J148" i="21"/>
  <c r="J149" i="21"/>
  <c r="J150" i="21"/>
  <c r="J151" i="21"/>
  <c r="J152" i="21"/>
  <c r="J153" i="21"/>
  <c r="J154" i="21"/>
  <c r="J155" i="21"/>
  <c r="J156" i="21"/>
  <c r="J157" i="21"/>
  <c r="J158" i="21"/>
  <c r="J159" i="21"/>
  <c r="J160" i="21"/>
  <c r="J161" i="21"/>
  <c r="J162" i="21"/>
  <c r="J163" i="21"/>
  <c r="J164" i="21"/>
  <c r="J165" i="21"/>
  <c r="J166" i="21"/>
  <c r="J167" i="21"/>
  <c r="J168" i="21"/>
  <c r="J169" i="21"/>
  <c r="J170" i="21"/>
  <c r="J171" i="21"/>
  <c r="J172" i="21"/>
  <c r="J173" i="21"/>
  <c r="J174" i="21"/>
  <c r="J175" i="21"/>
  <c r="J176" i="21"/>
  <c r="J177" i="21"/>
  <c r="J178" i="21"/>
  <c r="J179" i="21"/>
  <c r="J180" i="21"/>
  <c r="J181" i="21"/>
  <c r="J182" i="21"/>
  <c r="J183" i="21"/>
  <c r="J184" i="21"/>
  <c r="J185" i="21"/>
  <c r="J186" i="21"/>
  <c r="J187" i="21"/>
  <c r="J188" i="21"/>
  <c r="J189" i="21"/>
  <c r="J190" i="21"/>
  <c r="J191" i="21"/>
  <c r="J192" i="21"/>
  <c r="J193" i="21"/>
  <c r="J194" i="21"/>
  <c r="J195" i="21"/>
  <c r="J196" i="21"/>
  <c r="J197" i="21"/>
  <c r="J198" i="21"/>
  <c r="J199" i="21"/>
  <c r="J200" i="21"/>
  <c r="J201" i="21"/>
  <c r="J202" i="21"/>
  <c r="J203" i="21"/>
  <c r="J204" i="21"/>
  <c r="J205" i="21"/>
  <c r="J206" i="21"/>
  <c r="J207" i="21"/>
  <c r="J208" i="21"/>
  <c r="J209" i="21"/>
  <c r="J210" i="21"/>
  <c r="J211" i="21"/>
  <c r="J212" i="21"/>
  <c r="J213" i="21"/>
  <c r="J214" i="21"/>
  <c r="J215" i="21"/>
  <c r="J216" i="21"/>
  <c r="J217" i="21"/>
  <c r="J218" i="21"/>
  <c r="J219" i="21"/>
  <c r="J220" i="21"/>
  <c r="J221" i="21"/>
  <c r="J222" i="21"/>
  <c r="J223" i="21"/>
  <c r="J224" i="21"/>
  <c r="J225" i="21"/>
  <c r="J226" i="21"/>
  <c r="J227" i="21"/>
  <c r="J228" i="21"/>
  <c r="J229" i="21"/>
  <c r="J230" i="21"/>
  <c r="J231" i="21"/>
  <c r="J232" i="21"/>
  <c r="J233" i="21"/>
  <c r="J234" i="21"/>
  <c r="J235" i="21"/>
  <c r="J236" i="21"/>
  <c r="J237" i="21"/>
  <c r="J238" i="21"/>
  <c r="J239" i="21"/>
  <c r="J240" i="21"/>
  <c r="J241" i="21"/>
  <c r="J242" i="21"/>
  <c r="J243" i="21"/>
  <c r="J244" i="21"/>
  <c r="J245" i="21"/>
  <c r="J246" i="21"/>
  <c r="J247" i="21"/>
  <c r="J248" i="21"/>
  <c r="J249" i="21"/>
  <c r="J250" i="21"/>
  <c r="J251" i="21"/>
  <c r="J252" i="21"/>
  <c r="J253" i="21"/>
  <c r="J254" i="21"/>
  <c r="J255" i="21"/>
  <c r="J256" i="21"/>
  <c r="J257" i="21"/>
  <c r="J258" i="21"/>
  <c r="J259" i="21"/>
  <c r="J260" i="21"/>
  <c r="J261" i="21"/>
  <c r="J262" i="21"/>
  <c r="J263" i="21"/>
  <c r="J264" i="21"/>
  <c r="J265" i="21"/>
  <c r="J266" i="21"/>
  <c r="J267" i="21"/>
  <c r="J268" i="21"/>
  <c r="J269" i="21"/>
  <c r="J270" i="21"/>
  <c r="J271" i="21"/>
  <c r="J272" i="21"/>
  <c r="J273" i="21"/>
  <c r="J274" i="21"/>
  <c r="J275" i="21"/>
  <c r="J276" i="21"/>
  <c r="J277" i="21"/>
  <c r="J278" i="21"/>
  <c r="J279" i="21"/>
  <c r="J280" i="21"/>
  <c r="J281" i="21"/>
  <c r="J282" i="21"/>
  <c r="J283" i="21"/>
  <c r="J284" i="21"/>
  <c r="J285" i="21"/>
  <c r="J286" i="21"/>
  <c r="J287" i="21"/>
  <c r="J288" i="21"/>
  <c r="J289" i="21"/>
  <c r="J290" i="21"/>
  <c r="J291" i="21"/>
  <c r="J292" i="21"/>
  <c r="J293" i="21"/>
  <c r="J294" i="21"/>
  <c r="J295" i="21"/>
  <c r="J296" i="21"/>
  <c r="J297" i="21"/>
  <c r="J298" i="21"/>
  <c r="J299" i="21"/>
  <c r="J300" i="21"/>
  <c r="J301" i="21"/>
  <c r="J302" i="21"/>
  <c r="J303" i="21"/>
  <c r="J304" i="21"/>
  <c r="J305" i="21"/>
  <c r="J306" i="21"/>
  <c r="J307" i="21"/>
  <c r="J308" i="21"/>
  <c r="J309" i="21"/>
  <c r="J310" i="21"/>
  <c r="J311" i="21"/>
  <c r="J312" i="21"/>
  <c r="J313" i="21"/>
  <c r="J314" i="21"/>
  <c r="J315" i="21"/>
  <c r="J316" i="21"/>
  <c r="J317" i="21"/>
  <c r="J318" i="21"/>
  <c r="J319" i="21"/>
  <c r="J320" i="21"/>
  <c r="J321" i="21"/>
  <c r="J322" i="21"/>
  <c r="J323" i="21"/>
  <c r="J324" i="21"/>
  <c r="J325" i="21"/>
  <c r="J326" i="21"/>
  <c r="J327" i="21"/>
  <c r="J328" i="21"/>
  <c r="J329" i="21"/>
  <c r="J330" i="21"/>
  <c r="J331" i="21"/>
  <c r="J332" i="21"/>
  <c r="J333" i="21"/>
  <c r="J334" i="21"/>
  <c r="J335" i="21"/>
  <c r="J336" i="21"/>
  <c r="J337" i="21"/>
  <c r="J338" i="21"/>
  <c r="J339" i="21"/>
  <c r="J340" i="21"/>
  <c r="J341" i="21"/>
  <c r="J342" i="21"/>
  <c r="J343" i="21"/>
  <c r="J344" i="21"/>
  <c r="J345" i="21"/>
  <c r="J346" i="21"/>
  <c r="J347" i="21"/>
  <c r="J348" i="21"/>
  <c r="J349" i="21"/>
  <c r="J350" i="21"/>
  <c r="J351" i="21"/>
  <c r="J352" i="21"/>
  <c r="J353" i="21"/>
  <c r="J354" i="21"/>
  <c r="J355" i="21"/>
  <c r="J356" i="21"/>
  <c r="J357" i="21"/>
  <c r="J358" i="21"/>
  <c r="J359" i="21"/>
  <c r="J360" i="21"/>
  <c r="J361" i="21"/>
  <c r="J362" i="21"/>
  <c r="J363" i="21"/>
  <c r="J364" i="21"/>
  <c r="J365" i="21"/>
  <c r="J366" i="21"/>
  <c r="J367" i="21"/>
  <c r="J368" i="21"/>
  <c r="J369" i="21"/>
  <c r="J370" i="21"/>
  <c r="J371" i="21"/>
  <c r="J372" i="21"/>
  <c r="J373" i="21"/>
  <c r="J374" i="21"/>
  <c r="J375" i="21"/>
  <c r="J376" i="21"/>
  <c r="J377" i="21"/>
  <c r="J378" i="21"/>
  <c r="J379" i="21"/>
  <c r="J380" i="21"/>
  <c r="J381" i="21"/>
  <c r="J382" i="21"/>
  <c r="J383" i="21"/>
  <c r="J384" i="21"/>
  <c r="J385" i="21"/>
  <c r="J386" i="21"/>
  <c r="J387" i="21"/>
  <c r="J388" i="21"/>
  <c r="J389" i="21"/>
  <c r="J390" i="21"/>
  <c r="J391" i="21"/>
  <c r="J392" i="21"/>
  <c r="J393" i="21"/>
  <c r="J394" i="21"/>
  <c r="J395" i="21"/>
  <c r="J396" i="21"/>
  <c r="J397" i="21"/>
  <c r="J398" i="21"/>
  <c r="J399" i="21"/>
  <c r="J400" i="21"/>
  <c r="J401" i="21"/>
  <c r="J402" i="21"/>
  <c r="J403" i="21"/>
  <c r="J404" i="21"/>
  <c r="J405" i="21"/>
  <c r="J406" i="21"/>
  <c r="J407" i="21"/>
  <c r="J408" i="21"/>
  <c r="J409" i="21"/>
  <c r="J410" i="21"/>
  <c r="J411" i="21"/>
  <c r="J412" i="21"/>
  <c r="J413" i="21"/>
  <c r="J414" i="21"/>
  <c r="J415" i="21"/>
  <c r="J416" i="21"/>
  <c r="J417" i="21"/>
  <c r="J418" i="21"/>
  <c r="J419" i="21"/>
  <c r="J420" i="21"/>
  <c r="J421" i="21"/>
  <c r="J422" i="21"/>
  <c r="J423" i="21"/>
  <c r="J424" i="21"/>
  <c r="J425" i="21"/>
  <c r="J426" i="21"/>
  <c r="J427" i="21"/>
  <c r="J428" i="21"/>
  <c r="J429" i="21"/>
  <c r="J430" i="21"/>
  <c r="J431" i="21"/>
  <c r="J432" i="21"/>
  <c r="J433" i="21"/>
  <c r="J434" i="21"/>
  <c r="J435" i="21"/>
  <c r="J436" i="21"/>
  <c r="J437" i="21"/>
  <c r="J438" i="21"/>
  <c r="J439" i="21"/>
  <c r="J440" i="21"/>
  <c r="J441" i="21"/>
  <c r="J442" i="21"/>
  <c r="J443" i="21"/>
  <c r="J444" i="21"/>
  <c r="J445" i="21"/>
  <c r="J446" i="21"/>
  <c r="J447" i="21"/>
  <c r="J448" i="21"/>
  <c r="J449" i="21"/>
  <c r="J450" i="21"/>
  <c r="J451" i="21"/>
  <c r="J452" i="21"/>
  <c r="J453" i="21"/>
  <c r="J454" i="21"/>
  <c r="J455" i="21"/>
  <c r="J456" i="21"/>
  <c r="J457" i="21"/>
  <c r="J458" i="21"/>
  <c r="J459" i="21"/>
  <c r="J460" i="21"/>
  <c r="J461" i="21"/>
  <c r="J462" i="21"/>
  <c r="J463" i="21"/>
  <c r="J464" i="21"/>
  <c r="J465" i="21"/>
  <c r="J466" i="21"/>
  <c r="J467" i="21"/>
  <c r="J468" i="21"/>
  <c r="J469" i="21"/>
  <c r="J470" i="21"/>
  <c r="J471" i="21"/>
  <c r="J472" i="21"/>
  <c r="J473" i="21"/>
  <c r="J474" i="21"/>
  <c r="J475" i="21"/>
  <c r="J476" i="21"/>
  <c r="J477" i="21"/>
  <c r="J478" i="21"/>
  <c r="J479" i="21"/>
  <c r="J480" i="21"/>
  <c r="J481" i="21"/>
  <c r="J482" i="21"/>
  <c r="J483" i="21"/>
  <c r="J484" i="21"/>
  <c r="J485" i="21"/>
  <c r="J486" i="21"/>
  <c r="J487" i="21"/>
  <c r="J488" i="21"/>
  <c r="J489" i="21"/>
  <c r="J490" i="21"/>
  <c r="J491" i="21"/>
  <c r="J492" i="21"/>
  <c r="J493" i="21"/>
  <c r="J494" i="21"/>
  <c r="J495" i="21"/>
  <c r="J496" i="21"/>
  <c r="J497" i="21"/>
  <c r="J498" i="21"/>
  <c r="J499" i="21"/>
  <c r="J500" i="21"/>
  <c r="J501" i="21"/>
  <c r="J502" i="21"/>
  <c r="J503" i="21"/>
  <c r="J504" i="21"/>
  <c r="J505" i="21"/>
  <c r="J506" i="21"/>
  <c r="J507" i="21"/>
  <c r="J508" i="21"/>
  <c r="J509" i="21"/>
  <c r="J510" i="21"/>
  <c r="J511" i="21"/>
  <c r="J512" i="21"/>
  <c r="J513" i="21"/>
  <c r="J514" i="21"/>
  <c r="J515" i="21"/>
  <c r="J516" i="21"/>
  <c r="J517" i="21"/>
  <c r="J518" i="21"/>
  <c r="J519" i="21"/>
  <c r="J520" i="21"/>
  <c r="J521" i="21"/>
  <c r="J522" i="21"/>
  <c r="J523" i="21"/>
  <c r="J524" i="21"/>
  <c r="J525" i="21"/>
  <c r="J526" i="21"/>
  <c r="J527" i="21"/>
  <c r="J528" i="21"/>
  <c r="J529" i="21"/>
  <c r="J530" i="21"/>
  <c r="J531" i="21"/>
  <c r="J532" i="21"/>
  <c r="J533" i="21"/>
  <c r="J534" i="21"/>
  <c r="J535" i="21"/>
  <c r="J536" i="21"/>
  <c r="J537" i="21"/>
  <c r="J538" i="21"/>
  <c r="J539" i="21"/>
  <c r="J540" i="21"/>
  <c r="J541" i="21"/>
  <c r="J542" i="21"/>
  <c r="J543" i="21"/>
  <c r="J544" i="21"/>
  <c r="J545" i="21"/>
  <c r="J546" i="21"/>
  <c r="J547" i="21"/>
  <c r="J548" i="21"/>
  <c r="J549" i="21"/>
  <c r="J550" i="21"/>
  <c r="J551" i="21"/>
  <c r="J552" i="21"/>
  <c r="J553" i="21"/>
  <c r="J554" i="21"/>
  <c r="J555" i="21"/>
  <c r="J556" i="21"/>
  <c r="J557" i="21"/>
  <c r="J558" i="21"/>
  <c r="J559" i="21"/>
  <c r="J560" i="21"/>
  <c r="J561" i="21"/>
  <c r="J562" i="21"/>
  <c r="J563" i="21"/>
  <c r="J564" i="21"/>
  <c r="J565" i="21"/>
  <c r="J566" i="21"/>
  <c r="J567" i="21"/>
  <c r="J568" i="21"/>
  <c r="J569" i="21"/>
  <c r="J570" i="21"/>
  <c r="J571" i="21"/>
  <c r="J572" i="21"/>
  <c r="J573" i="21"/>
  <c r="J574" i="21"/>
  <c r="J575" i="21"/>
  <c r="J576" i="21"/>
  <c r="J577" i="21"/>
  <c r="J578" i="21"/>
  <c r="J579" i="21"/>
  <c r="J580" i="21"/>
  <c r="J581" i="21"/>
  <c r="J582" i="21"/>
  <c r="J583" i="21"/>
  <c r="J584" i="21"/>
  <c r="J585" i="21"/>
  <c r="J586" i="21"/>
  <c r="J587" i="21"/>
  <c r="J588" i="21"/>
  <c r="J589" i="21"/>
  <c r="J590" i="21"/>
  <c r="J591" i="21"/>
  <c r="J592" i="21"/>
  <c r="J593" i="21"/>
  <c r="J594" i="21"/>
  <c r="J595" i="21"/>
  <c r="J596" i="21"/>
  <c r="J597" i="21"/>
  <c r="J598" i="21"/>
  <c r="J599" i="21"/>
  <c r="J600" i="21"/>
  <c r="J601" i="21"/>
  <c r="J602" i="21"/>
  <c r="J603" i="21"/>
  <c r="J604" i="21"/>
  <c r="J605" i="21"/>
  <c r="J606" i="21"/>
  <c r="J607" i="21"/>
  <c r="J608" i="21"/>
  <c r="J609" i="21"/>
  <c r="J610" i="21"/>
  <c r="J611" i="21"/>
  <c r="J612" i="21"/>
  <c r="J613" i="21"/>
  <c r="J614" i="21"/>
  <c r="J615" i="21"/>
  <c r="J616" i="21"/>
  <c r="J617" i="21"/>
  <c r="J618" i="21"/>
  <c r="J619" i="21"/>
  <c r="J620" i="21"/>
  <c r="J621" i="21"/>
  <c r="J622" i="21"/>
  <c r="J623" i="21"/>
  <c r="J624" i="21"/>
  <c r="J625" i="21"/>
  <c r="J626" i="21"/>
  <c r="J627" i="21"/>
  <c r="J628" i="21"/>
  <c r="J629" i="21"/>
  <c r="J630" i="21"/>
  <c r="J631" i="21"/>
  <c r="J632" i="21"/>
  <c r="J633" i="21"/>
  <c r="J634" i="21"/>
  <c r="J635" i="21"/>
  <c r="J636" i="21"/>
  <c r="J637" i="21"/>
  <c r="J638" i="21"/>
  <c r="J639" i="21"/>
  <c r="J640" i="21"/>
  <c r="J641" i="21"/>
  <c r="J642" i="21"/>
  <c r="J643" i="21"/>
  <c r="J644" i="21"/>
  <c r="J645" i="21"/>
  <c r="J646" i="21"/>
  <c r="J647" i="21"/>
  <c r="J648" i="21"/>
  <c r="J649" i="21"/>
  <c r="J650" i="21"/>
  <c r="J651" i="21"/>
  <c r="J652" i="21"/>
  <c r="J653" i="21"/>
  <c r="J654" i="21"/>
  <c r="J655" i="21"/>
  <c r="J656" i="21"/>
  <c r="J657" i="21"/>
  <c r="J658" i="21"/>
  <c r="J659" i="21"/>
  <c r="J660" i="21"/>
  <c r="J661" i="21"/>
  <c r="J662" i="21"/>
  <c r="J663" i="21"/>
  <c r="J664" i="21"/>
  <c r="J665" i="21"/>
  <c r="J666" i="21"/>
  <c r="J667" i="21"/>
  <c r="J668" i="21"/>
  <c r="J669" i="21"/>
  <c r="J670" i="21"/>
  <c r="J671" i="21"/>
  <c r="J672" i="21"/>
  <c r="J673" i="21"/>
  <c r="J674" i="21"/>
  <c r="J675" i="21"/>
  <c r="J676" i="21"/>
  <c r="J677" i="21"/>
  <c r="J678" i="21"/>
  <c r="J679" i="21"/>
  <c r="J680" i="21"/>
  <c r="J681" i="21"/>
  <c r="J682" i="21"/>
  <c r="J683" i="21"/>
  <c r="J684" i="21"/>
  <c r="J685" i="21"/>
  <c r="J686" i="21"/>
  <c r="J687" i="21"/>
  <c r="J688" i="21"/>
  <c r="J689" i="21"/>
  <c r="J690" i="21"/>
  <c r="J691" i="21"/>
  <c r="J692" i="21"/>
  <c r="J693" i="21"/>
  <c r="J694" i="21"/>
  <c r="J695" i="21"/>
  <c r="J696" i="21"/>
  <c r="J697" i="21"/>
  <c r="J698" i="21"/>
  <c r="J699" i="21"/>
  <c r="J700" i="21"/>
  <c r="J701" i="21"/>
  <c r="J702" i="21"/>
  <c r="J703" i="21"/>
  <c r="J704" i="21"/>
  <c r="J705" i="21"/>
  <c r="J706" i="21"/>
  <c r="J707" i="21"/>
  <c r="J708" i="21"/>
  <c r="J709" i="21"/>
  <c r="J710" i="21"/>
  <c r="J711" i="21"/>
  <c r="J712" i="21"/>
  <c r="J713" i="21"/>
  <c r="J714" i="21"/>
  <c r="J715" i="21"/>
  <c r="J716" i="21"/>
  <c r="J717" i="21"/>
  <c r="J718" i="21"/>
  <c r="J719" i="21"/>
  <c r="J720" i="21"/>
  <c r="J721" i="21"/>
  <c r="J722" i="21"/>
  <c r="J723" i="21"/>
  <c r="J724" i="21"/>
  <c r="J725" i="21"/>
  <c r="J726" i="21"/>
  <c r="J727" i="21"/>
  <c r="J728" i="21"/>
  <c r="J729" i="21"/>
  <c r="J730" i="21"/>
  <c r="J731" i="21"/>
  <c r="J732" i="21"/>
  <c r="J733" i="21"/>
  <c r="J734" i="21"/>
  <c r="J735" i="21"/>
  <c r="J736" i="21"/>
  <c r="J737" i="21"/>
  <c r="J738" i="21"/>
  <c r="J739" i="21"/>
  <c r="J740" i="21"/>
  <c r="J741" i="21"/>
  <c r="J742" i="21"/>
  <c r="J743" i="21"/>
  <c r="J744" i="21"/>
  <c r="J745" i="21"/>
  <c r="J746" i="21"/>
  <c r="J747" i="21"/>
  <c r="J748" i="21"/>
  <c r="J749" i="21"/>
  <c r="J750" i="21"/>
  <c r="J751" i="21"/>
  <c r="J752" i="21"/>
  <c r="J753" i="21"/>
  <c r="J754" i="21"/>
  <c r="J755" i="21"/>
  <c r="J756" i="21"/>
  <c r="J757" i="21"/>
  <c r="J758" i="21"/>
  <c r="J759" i="21"/>
  <c r="J760" i="21"/>
  <c r="J761" i="21"/>
  <c r="J762" i="21"/>
  <c r="J763" i="21"/>
  <c r="J764" i="21"/>
  <c r="J765" i="21"/>
  <c r="J766" i="21"/>
  <c r="J767" i="21"/>
  <c r="J768" i="21"/>
  <c r="J769" i="21"/>
  <c r="J770" i="21"/>
  <c r="J771" i="21"/>
  <c r="J772" i="21"/>
  <c r="J773" i="21"/>
  <c r="J774" i="21"/>
  <c r="J775" i="21"/>
  <c r="J776" i="21"/>
  <c r="J777" i="21"/>
  <c r="J778" i="21"/>
  <c r="J779" i="21"/>
  <c r="J780" i="21"/>
  <c r="J781" i="21"/>
  <c r="J782" i="21"/>
  <c r="J783" i="21"/>
  <c r="J784" i="21"/>
  <c r="J785" i="21"/>
  <c r="J786" i="21"/>
  <c r="J787" i="21"/>
  <c r="J788" i="21"/>
  <c r="J789" i="21"/>
  <c r="J790" i="21"/>
  <c r="J791" i="21"/>
  <c r="J792" i="21"/>
  <c r="J793" i="21"/>
  <c r="J794" i="21"/>
  <c r="J795" i="21"/>
  <c r="J796" i="21"/>
  <c r="J797" i="21"/>
  <c r="J798" i="21"/>
  <c r="J799" i="21"/>
  <c r="J800" i="21"/>
  <c r="J801" i="21"/>
  <c r="J802" i="21"/>
  <c r="J803" i="21"/>
  <c r="J804" i="21"/>
  <c r="J805" i="21"/>
  <c r="J806" i="21"/>
  <c r="J807" i="21"/>
  <c r="J808" i="21"/>
  <c r="J809" i="21"/>
  <c r="J810" i="21"/>
  <c r="J811" i="21"/>
  <c r="J812" i="21"/>
  <c r="J813" i="21"/>
  <c r="J814" i="21"/>
  <c r="J815" i="21"/>
  <c r="J816" i="21"/>
  <c r="J817" i="21"/>
  <c r="J818" i="21"/>
  <c r="J819" i="21"/>
  <c r="J820" i="21"/>
  <c r="J821" i="21"/>
  <c r="J822" i="21"/>
  <c r="J823" i="21"/>
  <c r="J824" i="21"/>
  <c r="J825" i="21"/>
  <c r="J826" i="21"/>
  <c r="J827" i="21"/>
  <c r="J828" i="21"/>
  <c r="J829" i="21"/>
  <c r="J830" i="21"/>
  <c r="J831" i="21"/>
  <c r="J832" i="21"/>
  <c r="J833" i="21"/>
  <c r="J834" i="21"/>
  <c r="J835" i="21"/>
  <c r="J836" i="21"/>
  <c r="J837" i="21"/>
  <c r="J838" i="21"/>
  <c r="J839" i="21"/>
  <c r="J840" i="21"/>
  <c r="J841" i="21"/>
  <c r="J842" i="21"/>
  <c r="J843" i="21"/>
  <c r="J844" i="21"/>
  <c r="J845" i="21"/>
  <c r="J846" i="21"/>
  <c r="J847" i="21"/>
  <c r="J848" i="21"/>
  <c r="J849" i="21"/>
  <c r="J850" i="21"/>
  <c r="J851" i="21"/>
  <c r="J852" i="21"/>
  <c r="J853" i="21"/>
  <c r="J854" i="21"/>
  <c r="J855" i="21"/>
  <c r="J856" i="21"/>
  <c r="J857" i="21"/>
  <c r="J858" i="21"/>
  <c r="J859" i="21"/>
  <c r="J860" i="21"/>
  <c r="J861" i="21"/>
  <c r="J862" i="21"/>
  <c r="J863" i="21"/>
  <c r="J864" i="21"/>
  <c r="J865" i="21"/>
  <c r="J866" i="21"/>
  <c r="J867" i="21"/>
  <c r="J868" i="21"/>
  <c r="J869" i="21"/>
  <c r="J870" i="21"/>
  <c r="J871" i="21"/>
  <c r="J872" i="21"/>
  <c r="J873" i="21"/>
  <c r="J874" i="21"/>
  <c r="J875" i="21"/>
  <c r="J876" i="21"/>
  <c r="J877" i="21"/>
  <c r="J878" i="21"/>
  <c r="J879" i="21"/>
  <c r="J880" i="21"/>
  <c r="J881" i="21"/>
  <c r="J882" i="21"/>
  <c r="J883" i="21"/>
  <c r="J884" i="21"/>
  <c r="J885" i="21"/>
  <c r="J886" i="21"/>
  <c r="J887" i="21"/>
  <c r="J888" i="21"/>
  <c r="J889" i="21"/>
  <c r="J890" i="21"/>
  <c r="J891" i="21"/>
  <c r="J892" i="21"/>
  <c r="J893" i="21"/>
  <c r="J894" i="21"/>
  <c r="J895" i="21"/>
  <c r="J896" i="21"/>
  <c r="J897" i="21"/>
  <c r="J898" i="21"/>
  <c r="J899" i="21"/>
  <c r="J900" i="21"/>
  <c r="J901" i="21"/>
  <c r="J902" i="21"/>
  <c r="J903" i="21"/>
  <c r="J904" i="21"/>
  <c r="J905" i="21"/>
  <c r="J906" i="21"/>
  <c r="J907" i="21"/>
  <c r="J908" i="21"/>
  <c r="J909" i="21"/>
  <c r="J910" i="21"/>
  <c r="J911" i="21"/>
  <c r="J912" i="21"/>
  <c r="J913" i="21"/>
  <c r="J914" i="21"/>
  <c r="J915" i="21"/>
  <c r="J916" i="21"/>
  <c r="J917" i="21"/>
  <c r="J918" i="21"/>
  <c r="J919" i="21"/>
  <c r="J920" i="21"/>
  <c r="J921" i="21"/>
  <c r="J922" i="21"/>
  <c r="J923" i="21"/>
  <c r="J924" i="21"/>
  <c r="J925" i="21"/>
  <c r="J926" i="21"/>
  <c r="J927" i="21"/>
  <c r="J928" i="21"/>
  <c r="J929" i="21"/>
  <c r="J930" i="21"/>
  <c r="J931" i="21"/>
  <c r="J932" i="21"/>
  <c r="J933" i="21"/>
  <c r="J934" i="21"/>
  <c r="J935" i="21"/>
  <c r="J936" i="21"/>
  <c r="J937" i="21"/>
  <c r="J938" i="21"/>
  <c r="J939" i="21"/>
  <c r="J940" i="21"/>
  <c r="J941" i="21"/>
  <c r="J942" i="21"/>
  <c r="J943" i="21"/>
  <c r="J944" i="21"/>
  <c r="J945" i="21"/>
  <c r="J946" i="21"/>
  <c r="J947" i="21"/>
  <c r="J948" i="21"/>
  <c r="J949" i="21"/>
  <c r="J950" i="21"/>
  <c r="J951" i="21"/>
  <c r="J952" i="21"/>
  <c r="J953" i="21"/>
  <c r="J954" i="21"/>
  <c r="J955" i="21"/>
  <c r="J956" i="21"/>
  <c r="J957" i="21"/>
  <c r="J958" i="21"/>
  <c r="J959" i="21"/>
  <c r="J960" i="21"/>
  <c r="J961" i="21"/>
  <c r="J962" i="21"/>
  <c r="J963" i="21"/>
  <c r="J964" i="21"/>
  <c r="J965" i="21"/>
  <c r="J966" i="21"/>
  <c r="J967" i="21"/>
  <c r="J968" i="21"/>
  <c r="J969" i="21"/>
  <c r="J970" i="21"/>
  <c r="J971" i="21"/>
  <c r="J972" i="21"/>
  <c r="J973" i="21"/>
  <c r="J974" i="21"/>
  <c r="J975" i="21"/>
  <c r="J976" i="21"/>
  <c r="J977" i="21"/>
  <c r="J978" i="21"/>
  <c r="J979" i="21"/>
  <c r="J980" i="21"/>
  <c r="J981" i="21"/>
  <c r="J982" i="21"/>
  <c r="J983" i="21"/>
  <c r="J984" i="21"/>
  <c r="J985" i="21"/>
  <c r="J986" i="21"/>
  <c r="J987" i="21"/>
  <c r="J988" i="21"/>
  <c r="J989" i="21"/>
  <c r="J990" i="21"/>
  <c r="J991" i="21"/>
  <c r="J992" i="21"/>
  <c r="J993" i="21"/>
  <c r="J994" i="21"/>
  <c r="J995" i="21"/>
  <c r="J996" i="21"/>
  <c r="J997" i="21"/>
  <c r="J998" i="21"/>
  <c r="J999" i="21"/>
  <c r="J1000" i="21"/>
  <c r="J1001" i="21"/>
  <c r="J1002" i="21"/>
  <c r="J1003" i="21"/>
  <c r="J1004" i="21"/>
  <c r="J1005" i="21"/>
  <c r="J1006" i="21"/>
  <c r="J1007" i="21"/>
  <c r="J1008" i="21"/>
  <c r="J1009" i="21"/>
  <c r="J1010" i="21"/>
  <c r="J1011" i="21"/>
  <c r="J1012" i="21"/>
  <c r="J1013" i="21"/>
  <c r="J1014" i="21"/>
  <c r="J1015" i="21"/>
  <c r="J1016" i="21"/>
  <c r="J1017" i="21"/>
  <c r="J1018" i="21"/>
  <c r="J1019" i="21"/>
  <c r="J1020" i="21"/>
  <c r="J1021" i="21"/>
  <c r="J1022" i="21"/>
  <c r="J1023" i="21"/>
  <c r="J1024" i="21"/>
  <c r="J1025" i="21"/>
  <c r="J1026" i="21"/>
  <c r="J1027" i="21"/>
  <c r="J1028" i="21"/>
  <c r="J1029" i="21"/>
  <c r="J1030" i="21"/>
  <c r="J1031" i="21"/>
  <c r="J1032" i="21"/>
  <c r="J1033" i="21"/>
  <c r="J1034" i="21"/>
  <c r="J1035" i="21"/>
  <c r="J1036" i="21"/>
  <c r="J1037" i="21"/>
  <c r="J1038" i="21"/>
  <c r="J1039" i="21"/>
  <c r="J1040" i="21"/>
  <c r="J1041" i="21"/>
  <c r="J1042" i="21"/>
  <c r="J1043" i="21"/>
  <c r="J1044" i="21"/>
  <c r="J1045" i="21"/>
  <c r="J1046" i="21"/>
  <c r="J1047" i="21"/>
  <c r="J1048" i="21"/>
  <c r="J1049" i="21"/>
  <c r="J1050" i="21"/>
  <c r="J1051" i="21"/>
  <c r="J1052" i="21"/>
  <c r="J1053" i="21"/>
  <c r="J1054" i="21"/>
  <c r="J1055" i="21"/>
  <c r="J1056" i="21"/>
  <c r="J1057" i="21"/>
  <c r="J1058" i="21"/>
  <c r="J1059" i="21"/>
  <c r="J1060" i="21"/>
  <c r="J1061" i="21"/>
  <c r="J1062" i="21"/>
  <c r="J1063" i="21"/>
  <c r="J1064" i="21"/>
  <c r="J1065" i="21"/>
  <c r="J1066" i="21"/>
  <c r="J1067" i="21"/>
  <c r="J1068" i="21"/>
  <c r="J1069" i="21"/>
  <c r="J1070" i="21"/>
  <c r="J1071" i="21"/>
  <c r="J1072" i="21"/>
  <c r="J1073" i="21"/>
  <c r="J1074" i="21"/>
  <c r="J1075" i="21"/>
  <c r="J1076" i="21"/>
  <c r="J1077" i="21"/>
  <c r="J1078" i="21"/>
  <c r="J1079" i="21"/>
  <c r="J1080" i="21"/>
  <c r="J1081" i="21"/>
  <c r="J1082" i="21"/>
  <c r="J1083" i="21"/>
  <c r="J1084" i="21"/>
  <c r="J1085" i="21"/>
  <c r="J1086" i="21"/>
  <c r="J1087" i="21"/>
  <c r="J1088" i="21"/>
  <c r="J1089" i="21"/>
  <c r="J1090" i="21"/>
  <c r="J1091" i="21"/>
  <c r="J1092" i="21"/>
  <c r="J1093" i="21"/>
  <c r="J1094" i="21"/>
  <c r="J1095" i="21"/>
  <c r="J1096" i="21"/>
  <c r="J1097" i="21"/>
  <c r="J1098" i="21"/>
  <c r="J1099" i="21"/>
  <c r="J1100" i="21"/>
  <c r="J1101" i="21"/>
  <c r="J1102" i="21"/>
  <c r="J1103" i="21"/>
  <c r="J1104" i="21"/>
  <c r="J1105" i="21"/>
  <c r="J1106" i="21"/>
  <c r="J1107" i="21"/>
  <c r="J1108" i="21"/>
  <c r="J1109" i="21"/>
  <c r="J1110" i="21"/>
  <c r="J1111" i="21"/>
  <c r="J1112" i="21"/>
  <c r="J1113" i="21"/>
  <c r="J1114" i="21"/>
  <c r="J1115" i="21"/>
  <c r="J1116" i="21"/>
  <c r="J1117" i="21"/>
  <c r="J1118" i="21"/>
  <c r="J1119" i="21"/>
  <c r="J1120" i="21"/>
  <c r="J1121" i="21"/>
  <c r="J1122" i="21"/>
  <c r="J1123" i="21"/>
  <c r="J1124" i="21"/>
  <c r="J1125" i="21"/>
  <c r="J1126" i="21"/>
  <c r="J1127" i="21"/>
  <c r="J1128" i="21"/>
  <c r="J1129" i="21"/>
  <c r="J1130" i="21"/>
  <c r="J1131" i="21"/>
  <c r="J1132" i="21"/>
  <c r="J1133" i="21"/>
  <c r="J1134" i="21"/>
  <c r="J1135" i="21"/>
  <c r="J1136" i="21"/>
  <c r="J1137" i="21"/>
  <c r="J1138" i="21"/>
  <c r="J1139" i="21"/>
  <c r="J1140" i="21"/>
  <c r="J1141" i="21"/>
  <c r="J1142" i="21"/>
  <c r="J1143" i="21"/>
  <c r="J1144" i="21"/>
  <c r="J1145" i="21"/>
  <c r="J1146" i="21"/>
  <c r="J1147" i="21"/>
  <c r="J1148" i="21"/>
  <c r="J1149" i="21"/>
  <c r="J1150" i="21"/>
  <c r="J1151" i="21"/>
  <c r="J1152" i="21"/>
  <c r="J1153" i="21"/>
  <c r="J1154" i="21"/>
  <c r="J1155" i="21"/>
  <c r="J1156" i="21"/>
  <c r="J1157" i="21"/>
  <c r="J1158" i="21"/>
  <c r="J1159" i="21"/>
  <c r="J1160" i="21"/>
  <c r="J1161" i="21"/>
  <c r="J1162" i="21"/>
  <c r="J1163" i="21"/>
  <c r="J1164" i="21"/>
  <c r="J1165" i="21"/>
  <c r="J1166" i="21"/>
  <c r="J1167" i="21"/>
  <c r="J1168" i="21"/>
  <c r="J1169" i="21"/>
  <c r="J1170" i="21"/>
  <c r="J1171" i="21"/>
  <c r="J1172" i="21"/>
  <c r="J1173" i="21"/>
  <c r="J1174" i="21"/>
  <c r="J1175" i="21"/>
  <c r="J1176" i="21"/>
  <c r="J1177" i="21"/>
  <c r="J1178" i="21"/>
  <c r="J1179" i="21"/>
  <c r="J1180" i="21"/>
  <c r="J1181" i="21"/>
  <c r="J1182" i="21"/>
  <c r="J1183" i="21"/>
  <c r="J1184" i="21"/>
  <c r="J1185" i="21"/>
  <c r="J1186" i="21"/>
  <c r="J1187" i="21"/>
  <c r="J1188" i="21"/>
  <c r="J1189" i="21"/>
  <c r="J1190" i="21"/>
  <c r="J1191" i="21"/>
  <c r="J1192" i="21"/>
  <c r="J1193" i="21"/>
  <c r="J1194" i="21"/>
  <c r="J1195" i="21"/>
  <c r="J1196" i="21"/>
  <c r="J1197" i="21"/>
  <c r="J1198" i="21"/>
  <c r="J1199" i="21"/>
  <c r="J1200" i="21"/>
  <c r="J1201" i="21"/>
  <c r="J1202" i="21"/>
  <c r="J1203" i="21"/>
  <c r="J1204" i="21"/>
  <c r="J1205" i="21"/>
  <c r="J1206" i="21"/>
  <c r="J1207" i="21"/>
  <c r="J1208" i="21"/>
  <c r="J1209" i="21"/>
  <c r="J1210" i="21"/>
  <c r="J1211" i="21"/>
  <c r="J1212" i="21"/>
  <c r="J1213" i="21"/>
  <c r="J1214" i="21"/>
  <c r="J1215" i="21"/>
  <c r="J1216" i="21"/>
  <c r="J1217" i="21"/>
  <c r="J1218" i="21"/>
  <c r="J1219" i="21"/>
  <c r="J1220" i="21"/>
  <c r="J1221" i="21"/>
  <c r="J1222" i="21"/>
  <c r="J1223" i="21"/>
  <c r="J1224" i="21"/>
  <c r="J1225" i="21"/>
  <c r="J1226" i="21"/>
  <c r="J1227" i="21"/>
  <c r="J1228" i="21"/>
  <c r="J1229" i="21"/>
  <c r="J1230" i="21"/>
  <c r="J1231" i="21"/>
  <c r="J1232" i="21"/>
  <c r="J1233" i="21"/>
  <c r="J1234" i="21"/>
  <c r="J1235" i="21"/>
  <c r="J1236" i="21"/>
  <c r="J1237" i="21"/>
  <c r="J1238" i="21"/>
  <c r="J1239" i="21"/>
  <c r="J1240" i="21"/>
  <c r="J1241" i="21"/>
  <c r="J1242" i="21"/>
  <c r="J1243" i="21"/>
  <c r="J1244" i="21"/>
  <c r="J1245" i="21"/>
  <c r="J1246" i="21"/>
  <c r="J1247" i="21"/>
  <c r="J1248" i="21"/>
  <c r="J1249" i="21"/>
  <c r="J1250" i="21"/>
  <c r="J1251" i="21"/>
  <c r="J1252" i="21"/>
  <c r="J1253" i="21"/>
  <c r="J1254" i="21"/>
  <c r="J1255" i="21"/>
  <c r="J1256" i="21"/>
  <c r="J1257" i="21"/>
  <c r="J1258" i="21"/>
  <c r="J1259" i="21"/>
  <c r="J1260" i="21"/>
  <c r="J1261" i="21"/>
  <c r="J1262" i="21"/>
  <c r="J1263" i="21"/>
  <c r="J1264" i="21"/>
  <c r="J1265" i="21"/>
  <c r="J1266" i="21"/>
  <c r="J1267" i="21"/>
  <c r="J1268" i="21"/>
  <c r="J1269" i="21"/>
  <c r="J1270" i="21"/>
  <c r="J1271" i="21"/>
  <c r="J1272" i="21"/>
  <c r="J1273" i="21"/>
  <c r="J1274" i="21"/>
  <c r="J1275" i="21"/>
  <c r="J1276" i="21"/>
  <c r="J1277" i="21"/>
  <c r="J1278" i="21"/>
  <c r="J1279" i="21"/>
  <c r="J1280" i="21"/>
  <c r="J1281" i="21"/>
  <c r="J1282" i="21"/>
  <c r="J1283" i="21"/>
  <c r="J1284" i="21"/>
  <c r="J1285" i="21"/>
  <c r="J1286" i="21"/>
  <c r="J1287" i="21"/>
  <c r="J1288" i="21"/>
  <c r="J1289" i="21"/>
  <c r="J1290" i="21"/>
  <c r="J1291" i="21"/>
  <c r="J1292" i="21"/>
  <c r="J1293" i="21"/>
  <c r="J1294" i="21"/>
  <c r="J1295" i="21"/>
  <c r="J1296" i="21"/>
  <c r="J1297" i="21"/>
  <c r="J1298" i="21"/>
  <c r="J1299" i="21"/>
  <c r="J1300" i="21"/>
  <c r="J1301" i="21"/>
  <c r="J1302" i="21"/>
  <c r="J1303" i="21"/>
  <c r="J1304" i="21"/>
  <c r="J1305" i="21"/>
  <c r="J1306" i="21"/>
  <c r="J1307" i="21"/>
  <c r="J1308" i="21"/>
  <c r="J1309" i="21"/>
  <c r="J1310" i="21"/>
  <c r="J1311" i="21"/>
  <c r="J1312" i="21"/>
  <c r="J1313" i="21"/>
  <c r="J1314" i="21"/>
  <c r="J1315" i="21"/>
  <c r="J1316" i="21"/>
  <c r="J1317" i="21"/>
  <c r="J1318" i="21"/>
  <c r="J1319" i="21"/>
  <c r="J1320" i="21"/>
  <c r="J1321" i="21"/>
  <c r="J1322" i="21"/>
  <c r="J1323" i="21"/>
  <c r="J1324" i="21"/>
  <c r="J1325" i="21"/>
  <c r="J1326" i="21"/>
  <c r="J1327" i="21"/>
  <c r="J1328" i="21"/>
  <c r="J1329" i="21"/>
  <c r="J1330" i="21"/>
  <c r="J1331" i="21"/>
  <c r="J1332" i="21"/>
  <c r="J1333" i="21"/>
  <c r="J1334" i="21"/>
  <c r="J1335" i="21"/>
  <c r="J1336" i="21"/>
  <c r="J1337" i="21"/>
  <c r="J1338" i="21"/>
  <c r="J1339" i="21"/>
  <c r="J1340" i="21"/>
  <c r="J1341" i="21"/>
  <c r="J1342" i="21"/>
  <c r="J1343" i="21"/>
  <c r="J1344" i="21"/>
  <c r="J1345" i="21"/>
  <c r="J1346" i="21"/>
  <c r="J1347" i="21"/>
  <c r="J1348" i="21"/>
  <c r="J1349" i="21"/>
  <c r="J1350" i="21"/>
  <c r="J1351" i="21"/>
  <c r="J1352" i="21"/>
  <c r="J1353" i="21"/>
  <c r="J1354" i="21"/>
  <c r="J1355" i="21"/>
  <c r="J1356" i="21"/>
  <c r="J1357" i="21"/>
  <c r="J1358" i="21"/>
  <c r="J1359" i="21"/>
  <c r="J1360" i="21"/>
  <c r="J1361" i="21"/>
  <c r="J1362" i="21"/>
  <c r="J1363" i="21"/>
  <c r="J1364" i="21"/>
  <c r="J1365" i="21"/>
  <c r="J1366" i="21"/>
  <c r="J1367" i="21"/>
  <c r="J1368" i="21"/>
  <c r="J1369" i="21"/>
  <c r="J1370" i="21"/>
  <c r="J1371" i="21"/>
  <c r="J1372" i="21"/>
  <c r="J1373" i="21"/>
  <c r="J1374" i="21"/>
  <c r="J1375" i="21"/>
  <c r="J1376" i="21"/>
  <c r="J1377" i="21"/>
  <c r="J1378" i="21"/>
  <c r="J1379" i="21"/>
  <c r="J1380" i="21"/>
  <c r="J1381" i="21"/>
  <c r="J1382" i="21"/>
  <c r="J1383" i="21"/>
  <c r="J1384" i="21"/>
  <c r="J1385" i="21"/>
  <c r="J1386" i="21"/>
  <c r="J1387" i="21"/>
  <c r="J1388" i="21"/>
  <c r="J1389" i="21"/>
  <c r="J1390" i="21"/>
  <c r="J1391" i="21"/>
  <c r="J1392" i="21"/>
  <c r="J1393" i="21"/>
  <c r="J1394" i="21"/>
  <c r="J1395" i="21"/>
  <c r="J1396" i="21"/>
  <c r="J1397" i="21"/>
  <c r="J1398" i="21"/>
  <c r="J1399" i="21"/>
  <c r="J1400" i="21"/>
  <c r="J1401" i="21"/>
  <c r="J1402" i="21"/>
  <c r="J1403" i="21"/>
  <c r="J1404" i="21"/>
  <c r="J1405" i="21"/>
  <c r="J1406" i="21"/>
  <c r="J1407" i="21"/>
  <c r="J1408" i="21"/>
  <c r="J1409" i="21"/>
  <c r="J1410" i="21"/>
  <c r="J1411" i="21"/>
  <c r="J1412" i="21"/>
  <c r="J1413" i="21"/>
  <c r="J1414" i="21"/>
  <c r="J1415" i="21"/>
  <c r="J1416" i="21"/>
  <c r="J1417" i="21"/>
  <c r="J1418" i="21"/>
  <c r="J1419" i="21"/>
  <c r="J1420" i="21"/>
  <c r="J1421" i="21"/>
  <c r="J1422" i="21"/>
  <c r="J1423" i="21"/>
  <c r="J1424" i="21"/>
  <c r="J1425" i="21"/>
  <c r="J1426" i="21"/>
  <c r="J1427" i="21"/>
  <c r="J1428" i="21"/>
  <c r="J1429" i="21"/>
  <c r="J1430" i="21"/>
  <c r="J1431" i="21"/>
  <c r="J1432" i="21"/>
  <c r="J1433" i="21"/>
  <c r="J1434" i="21"/>
  <c r="J1435" i="21"/>
  <c r="J1436" i="21"/>
  <c r="J1437" i="21"/>
  <c r="J1438" i="21"/>
  <c r="J1439" i="21"/>
  <c r="J1440" i="21"/>
  <c r="J1441" i="21"/>
  <c r="J1442" i="21"/>
  <c r="J1443" i="21"/>
  <c r="J1444" i="21"/>
  <c r="J1445" i="21"/>
  <c r="J1446" i="21"/>
  <c r="J1447" i="21"/>
  <c r="J1448" i="21"/>
  <c r="J1449" i="21"/>
  <c r="J1450" i="21"/>
  <c r="J1451" i="21"/>
  <c r="J1452" i="21"/>
  <c r="J1453" i="21"/>
  <c r="J1454" i="21"/>
  <c r="J1455" i="21"/>
  <c r="J1456" i="21"/>
  <c r="J1457" i="21"/>
  <c r="J1458" i="21"/>
  <c r="J1459" i="21"/>
  <c r="J1460" i="21"/>
  <c r="J1461" i="21"/>
  <c r="J1462" i="21"/>
  <c r="J1463" i="21"/>
  <c r="J1464" i="21"/>
  <c r="J1465" i="21"/>
  <c r="J1466" i="21"/>
  <c r="J1467" i="21"/>
  <c r="J1468" i="21"/>
  <c r="J1469" i="21"/>
  <c r="J1470" i="21"/>
  <c r="J1471" i="21"/>
  <c r="J1472" i="21"/>
  <c r="J1473" i="21"/>
  <c r="J1474" i="21"/>
  <c r="J1475" i="21"/>
  <c r="J1476" i="21"/>
  <c r="J1477" i="21"/>
  <c r="J1478" i="21"/>
  <c r="J1479" i="21"/>
  <c r="J1480" i="21"/>
  <c r="J1481" i="21"/>
  <c r="J1482" i="21"/>
  <c r="J1483" i="21"/>
  <c r="J1484" i="21"/>
  <c r="J1485" i="21"/>
  <c r="J1486" i="21"/>
  <c r="J1487" i="21"/>
  <c r="J1488" i="21"/>
  <c r="J1489" i="21"/>
  <c r="J1490" i="21"/>
  <c r="J1491" i="21"/>
  <c r="J1492" i="21"/>
  <c r="J1493" i="21"/>
  <c r="J1494" i="21"/>
  <c r="J1495" i="21"/>
  <c r="J1496" i="21"/>
  <c r="J1497" i="21"/>
  <c r="J1498" i="21"/>
  <c r="J1499" i="21"/>
  <c r="J1500" i="21"/>
  <c r="J1501" i="21"/>
  <c r="J1502" i="21"/>
  <c r="J1503" i="21"/>
  <c r="J1504" i="21"/>
  <c r="J1505" i="21"/>
  <c r="J1506" i="21"/>
  <c r="J1507" i="21"/>
  <c r="J1508" i="21"/>
  <c r="J1509" i="21"/>
  <c r="J1510" i="21"/>
  <c r="J1511" i="21"/>
  <c r="J1512" i="21"/>
  <c r="J1513" i="21"/>
  <c r="J1514" i="21"/>
  <c r="J1515" i="21"/>
  <c r="J1516" i="21"/>
  <c r="J1517" i="21"/>
  <c r="J1518" i="21"/>
  <c r="J1519" i="21"/>
  <c r="J1520" i="21"/>
  <c r="J1521" i="21"/>
  <c r="J1522" i="21"/>
  <c r="J1523" i="21"/>
  <c r="J1524" i="21"/>
  <c r="J1525" i="21"/>
  <c r="J1526" i="21"/>
  <c r="J1527" i="21"/>
  <c r="J1528" i="21"/>
  <c r="J1529" i="21"/>
  <c r="J1530" i="21"/>
  <c r="J1531" i="21"/>
  <c r="J1532" i="21"/>
  <c r="J1533" i="21"/>
  <c r="J1534" i="21"/>
  <c r="J1535" i="21"/>
  <c r="J1536" i="21"/>
  <c r="J1537" i="21"/>
  <c r="J1538" i="21"/>
  <c r="J1539" i="21"/>
  <c r="J1540" i="21"/>
  <c r="J1541" i="21"/>
  <c r="J1542" i="21"/>
  <c r="J1543" i="21"/>
  <c r="J1544" i="21"/>
  <c r="J1545" i="21"/>
  <c r="J1546" i="21"/>
  <c r="J1547" i="21"/>
  <c r="J1548" i="21"/>
  <c r="J1549" i="21"/>
  <c r="J1550" i="21"/>
  <c r="J1551" i="21"/>
  <c r="J1552" i="21"/>
  <c r="J1553" i="21"/>
  <c r="J1554" i="21"/>
  <c r="J1555" i="21"/>
  <c r="J1556" i="21"/>
  <c r="J1557" i="21"/>
  <c r="J1558" i="21"/>
  <c r="J1559" i="21"/>
  <c r="J1560" i="21"/>
  <c r="J1561" i="21"/>
  <c r="J1562" i="21"/>
  <c r="J1563" i="21"/>
  <c r="J1564" i="21"/>
  <c r="J1565" i="21"/>
  <c r="J1566" i="21"/>
  <c r="J1567" i="21"/>
  <c r="J1568" i="21"/>
  <c r="J1569" i="21"/>
  <c r="J1570" i="21"/>
  <c r="J1571" i="21"/>
  <c r="J1572" i="21"/>
  <c r="J1573" i="21"/>
  <c r="J1574" i="21"/>
  <c r="J1575" i="21"/>
  <c r="J1576" i="21"/>
  <c r="J1577" i="21"/>
  <c r="J1578" i="21"/>
  <c r="J1579" i="21"/>
  <c r="J1580" i="21"/>
  <c r="J1581" i="21"/>
  <c r="J1582" i="21"/>
  <c r="J1583" i="21"/>
  <c r="J1584" i="21"/>
  <c r="J1585" i="21"/>
  <c r="J1586" i="21"/>
  <c r="J1587" i="21"/>
  <c r="J1588" i="21"/>
  <c r="J1589" i="21"/>
  <c r="J1590" i="21"/>
  <c r="J1591" i="21"/>
  <c r="J1592" i="21"/>
  <c r="J1593" i="21"/>
  <c r="J1594" i="21"/>
  <c r="J1595" i="21"/>
  <c r="J1596" i="21"/>
  <c r="J1597" i="21"/>
  <c r="J1598" i="21"/>
  <c r="J1599" i="21"/>
  <c r="J1600" i="21"/>
  <c r="J1601" i="21"/>
  <c r="J1602" i="21"/>
  <c r="J1603" i="21"/>
  <c r="J1604" i="21"/>
  <c r="J1605" i="21"/>
  <c r="J1606" i="21"/>
  <c r="J1607" i="21"/>
  <c r="J1608" i="21"/>
  <c r="J1609" i="21"/>
  <c r="J1610" i="21"/>
  <c r="J1611" i="21"/>
  <c r="J1612" i="21"/>
  <c r="J1613" i="21"/>
  <c r="J1614" i="21"/>
  <c r="J1615" i="21"/>
  <c r="J1616" i="21"/>
  <c r="J1617" i="21"/>
  <c r="J1618" i="21"/>
  <c r="J1619" i="21"/>
  <c r="J1620" i="21"/>
  <c r="J1621" i="21"/>
  <c r="J1622" i="21"/>
  <c r="J1623" i="21"/>
  <c r="J1624" i="21"/>
  <c r="J1625" i="21"/>
  <c r="J1626" i="21"/>
  <c r="J1627" i="21"/>
  <c r="J1628" i="21"/>
  <c r="J1629" i="21"/>
  <c r="J1630" i="21"/>
  <c r="J1631" i="21"/>
  <c r="J1632" i="21"/>
  <c r="J1633" i="21"/>
  <c r="J1634" i="21"/>
  <c r="J1635" i="21"/>
  <c r="J1636" i="21"/>
  <c r="J1637" i="21"/>
  <c r="J1638" i="21"/>
  <c r="J1639" i="21"/>
  <c r="J1640" i="21"/>
  <c r="J1641" i="21"/>
  <c r="J1642" i="21"/>
  <c r="J1643" i="21"/>
  <c r="J1644" i="21"/>
  <c r="J1645" i="21"/>
  <c r="J1646" i="21"/>
  <c r="J1647" i="21"/>
  <c r="J1648" i="21"/>
  <c r="J1649" i="21"/>
  <c r="J1650" i="21"/>
  <c r="J1651" i="21"/>
  <c r="J1652" i="21"/>
  <c r="J1653" i="21"/>
  <c r="J1654" i="21"/>
  <c r="J1655" i="21"/>
  <c r="J1656" i="21"/>
  <c r="J1657" i="21"/>
  <c r="J1658" i="21"/>
  <c r="J1659" i="21"/>
  <c r="J1660" i="21"/>
  <c r="J1661" i="21"/>
  <c r="J1662" i="21"/>
  <c r="J1663" i="21"/>
  <c r="J1664" i="21"/>
  <c r="J1665" i="21"/>
  <c r="J1666" i="21"/>
  <c r="J1667" i="21"/>
  <c r="J1668" i="21"/>
  <c r="J1669" i="21"/>
  <c r="J1670" i="21"/>
  <c r="J1671" i="21"/>
  <c r="J1672" i="21"/>
  <c r="J1673" i="21"/>
  <c r="J1674" i="21"/>
  <c r="J1675" i="21"/>
  <c r="J1676" i="21"/>
  <c r="J1677" i="21"/>
  <c r="J1678" i="21"/>
  <c r="J1679" i="21"/>
  <c r="J1680" i="21"/>
  <c r="J1681" i="21"/>
  <c r="J1682" i="21"/>
  <c r="J1683" i="21"/>
  <c r="J1684" i="21"/>
  <c r="J1685" i="21"/>
  <c r="J1686" i="21"/>
  <c r="J1687" i="21"/>
  <c r="J1688" i="21"/>
  <c r="J1689" i="21"/>
  <c r="J1690" i="21"/>
  <c r="J1691" i="21"/>
  <c r="J1692" i="21"/>
  <c r="J1693" i="21"/>
  <c r="J1694" i="21"/>
  <c r="J1695" i="21"/>
  <c r="J1696" i="21"/>
  <c r="J1697" i="21"/>
  <c r="J1698" i="21"/>
  <c r="J1699" i="21"/>
  <c r="J1700" i="21"/>
  <c r="J49" i="21"/>
  <c r="K49" i="21" s="1"/>
  <c r="Q49" i="21" s="1"/>
  <c r="J50" i="21"/>
  <c r="K50" i="21" s="1"/>
  <c r="Q50" i="21" s="1"/>
  <c r="J48" i="21"/>
  <c r="K48" i="21" s="1"/>
  <c r="Q48" i="21" s="1"/>
  <c r="N29" i="1" l="1"/>
  <c r="AG28" i="1"/>
  <c r="O29" i="1"/>
  <c r="AH28" i="1"/>
  <c r="K47" i="23"/>
  <c r="Q47" i="23" s="1"/>
  <c r="L48" i="23"/>
  <c r="L49" i="23"/>
  <c r="L50" i="23"/>
  <c r="I36" i="23" s="1"/>
  <c r="V39" i="23" s="1"/>
  <c r="L51" i="23"/>
  <c r="L52" i="23"/>
  <c r="L53" i="23"/>
  <c r="L54" i="23"/>
  <c r="L55" i="23"/>
  <c r="L56" i="23"/>
  <c r="L57" i="23"/>
  <c r="L58" i="23"/>
  <c r="L59" i="23"/>
  <c r="L60" i="23"/>
  <c r="L61" i="23"/>
  <c r="L62" i="23"/>
  <c r="L63" i="23"/>
  <c r="L64" i="23"/>
  <c r="L65" i="23"/>
  <c r="L66" i="23"/>
  <c r="L67" i="23"/>
  <c r="L68" i="23"/>
  <c r="L69" i="23"/>
  <c r="L70" i="23"/>
  <c r="L71" i="23"/>
  <c r="L72" i="23"/>
  <c r="L73" i="23"/>
  <c r="L74" i="23"/>
  <c r="L75" i="23"/>
  <c r="L76" i="23"/>
  <c r="L77" i="23"/>
  <c r="L78" i="23"/>
  <c r="L79" i="23"/>
  <c r="L80" i="23"/>
  <c r="L81" i="23"/>
  <c r="L82" i="23"/>
  <c r="L83" i="23"/>
  <c r="L84" i="23"/>
  <c r="L85" i="23"/>
  <c r="L86" i="23"/>
  <c r="L87" i="23"/>
  <c r="L88" i="23"/>
  <c r="L89" i="23"/>
  <c r="L90" i="23"/>
  <c r="L91" i="23"/>
  <c r="L92" i="23"/>
  <c r="L93" i="23"/>
  <c r="L94" i="23"/>
  <c r="L95" i="23"/>
  <c r="L96" i="23"/>
  <c r="L97" i="23"/>
  <c r="L98" i="23"/>
  <c r="L99" i="23"/>
  <c r="L100" i="23"/>
  <c r="L101" i="23"/>
  <c r="L102" i="23"/>
  <c r="L103" i="23"/>
  <c r="L104" i="23"/>
  <c r="L105" i="23"/>
  <c r="L106" i="23"/>
  <c r="L107" i="23"/>
  <c r="L108" i="23"/>
  <c r="L109" i="23"/>
  <c r="L110" i="23"/>
  <c r="L111" i="23"/>
  <c r="L112" i="23"/>
  <c r="L113" i="23"/>
  <c r="L114" i="23"/>
  <c r="L115" i="23"/>
  <c r="L116" i="23"/>
  <c r="L117" i="23"/>
  <c r="L118" i="23"/>
  <c r="L119" i="23"/>
  <c r="L120" i="23"/>
  <c r="L121" i="23"/>
  <c r="L122" i="23"/>
  <c r="L123" i="23"/>
  <c r="L124" i="23"/>
  <c r="L125" i="23"/>
  <c r="L126" i="23"/>
  <c r="L127" i="23"/>
  <c r="L128" i="23"/>
  <c r="L129" i="23"/>
  <c r="L130" i="23"/>
  <c r="L131" i="23"/>
  <c r="L132" i="23"/>
  <c r="L133" i="23"/>
  <c r="L134" i="23"/>
  <c r="L135" i="23"/>
  <c r="L136" i="23"/>
  <c r="L137" i="23"/>
  <c r="L138" i="23"/>
  <c r="L139" i="23"/>
  <c r="L140" i="23"/>
  <c r="L141" i="23"/>
  <c r="L142" i="23"/>
  <c r="L143" i="23"/>
  <c r="L144" i="23"/>
  <c r="L145" i="23"/>
  <c r="L146" i="23"/>
  <c r="L147" i="23"/>
  <c r="L148" i="23"/>
  <c r="L149" i="23"/>
  <c r="L150" i="23"/>
  <c r="L151" i="23"/>
  <c r="L152" i="23"/>
  <c r="L153" i="23"/>
  <c r="L154" i="23"/>
  <c r="L155" i="23"/>
  <c r="L156" i="23"/>
  <c r="L157" i="23"/>
  <c r="L158" i="23"/>
  <c r="L159" i="23"/>
  <c r="L160" i="23"/>
  <c r="L161" i="23"/>
  <c r="L162" i="23"/>
  <c r="L163" i="23"/>
  <c r="L164" i="23"/>
  <c r="L165" i="23"/>
  <c r="L166" i="23"/>
  <c r="L167" i="23"/>
  <c r="L168" i="23"/>
  <c r="L169" i="23"/>
  <c r="L170" i="23"/>
  <c r="L171" i="23"/>
  <c r="L172" i="23"/>
  <c r="L173" i="23"/>
  <c r="L174" i="23"/>
  <c r="L175" i="23"/>
  <c r="L176" i="23"/>
  <c r="L177" i="23"/>
  <c r="L178" i="23"/>
  <c r="L179" i="23"/>
  <c r="L180" i="23"/>
  <c r="L181" i="23"/>
  <c r="L182" i="23"/>
  <c r="L183" i="23"/>
  <c r="L184" i="23"/>
  <c r="L185" i="23"/>
  <c r="L186" i="23"/>
  <c r="L187" i="23"/>
  <c r="L188" i="23"/>
  <c r="L189" i="23"/>
  <c r="L190" i="23"/>
  <c r="L191" i="23"/>
  <c r="L192" i="23"/>
  <c r="L193" i="23"/>
  <c r="L194" i="23"/>
  <c r="L195" i="23"/>
  <c r="L196" i="23"/>
  <c r="L197" i="23"/>
  <c r="L198" i="23"/>
  <c r="L199" i="23"/>
  <c r="L200" i="23"/>
  <c r="L201" i="23"/>
  <c r="L202" i="23"/>
  <c r="L203" i="23"/>
  <c r="L204" i="23"/>
  <c r="L205" i="23"/>
  <c r="L206" i="23"/>
  <c r="L207" i="23"/>
  <c r="L208" i="23"/>
  <c r="L209" i="23"/>
  <c r="L210" i="23"/>
  <c r="L211" i="23"/>
  <c r="L212" i="23"/>
  <c r="L213" i="23"/>
  <c r="L214" i="23"/>
  <c r="L215" i="23"/>
  <c r="L216" i="23"/>
  <c r="L217" i="23"/>
  <c r="L218" i="23"/>
  <c r="L219" i="23"/>
  <c r="L220" i="23"/>
  <c r="L221" i="23"/>
  <c r="L222" i="23"/>
  <c r="L223" i="23"/>
  <c r="L224" i="23"/>
  <c r="L225" i="23"/>
  <c r="L226" i="23"/>
  <c r="L227" i="23"/>
  <c r="L228" i="23"/>
  <c r="L229" i="23"/>
  <c r="L230" i="23"/>
  <c r="L231" i="23"/>
  <c r="L232" i="23"/>
  <c r="L233" i="23"/>
  <c r="L234" i="23"/>
  <c r="L235" i="23"/>
  <c r="L236" i="23"/>
  <c r="L237" i="23"/>
  <c r="L238" i="23"/>
  <c r="L239" i="23"/>
  <c r="L240" i="23"/>
  <c r="L241" i="23"/>
  <c r="L242" i="23"/>
  <c r="L243" i="23"/>
  <c r="L244" i="23"/>
  <c r="L245" i="23"/>
  <c r="L246" i="23"/>
  <c r="L247" i="23"/>
  <c r="L248" i="23"/>
  <c r="L249" i="23"/>
  <c r="L250" i="23"/>
  <c r="L251" i="23"/>
  <c r="L252" i="23"/>
  <c r="L253" i="23"/>
  <c r="L254" i="23"/>
  <c r="L255" i="23"/>
  <c r="L256" i="23"/>
  <c r="L257" i="23"/>
  <c r="L258" i="23"/>
  <c r="L259" i="23"/>
  <c r="L260" i="23"/>
  <c r="L261" i="23"/>
  <c r="L262" i="23"/>
  <c r="L263" i="23"/>
  <c r="L264" i="23"/>
  <c r="L265" i="23"/>
  <c r="L266" i="23"/>
  <c r="L267" i="23"/>
  <c r="L268" i="23"/>
  <c r="L269" i="23"/>
  <c r="L270" i="23"/>
  <c r="L271" i="23"/>
  <c r="L272" i="23"/>
  <c r="L273" i="23"/>
  <c r="L274" i="23"/>
  <c r="L275" i="23"/>
  <c r="L276" i="23"/>
  <c r="L277" i="23"/>
  <c r="L278" i="23"/>
  <c r="L279" i="23"/>
  <c r="L280" i="23"/>
  <c r="L281" i="23"/>
  <c r="L282" i="23"/>
  <c r="L283" i="23"/>
  <c r="L284" i="23"/>
  <c r="L285" i="23"/>
  <c r="L286" i="23"/>
  <c r="L287" i="23"/>
  <c r="L288" i="23"/>
  <c r="L289" i="23"/>
  <c r="L290" i="23"/>
  <c r="L291" i="23"/>
  <c r="L292" i="23"/>
  <c r="L293" i="23"/>
  <c r="L294" i="23"/>
  <c r="L295" i="23"/>
  <c r="L296" i="23"/>
  <c r="L297" i="23"/>
  <c r="L298" i="23"/>
  <c r="L299" i="23"/>
  <c r="L300" i="23"/>
  <c r="L301" i="23"/>
  <c r="L302" i="23"/>
  <c r="L303" i="23"/>
  <c r="L304" i="23"/>
  <c r="L305" i="23"/>
  <c r="L306" i="23"/>
  <c r="L307" i="23"/>
  <c r="L308" i="23"/>
  <c r="L309" i="23"/>
  <c r="L310" i="23"/>
  <c r="L311" i="23"/>
  <c r="L312" i="23"/>
  <c r="L313" i="23"/>
  <c r="L314" i="23"/>
  <c r="L315" i="23"/>
  <c r="L316" i="23"/>
  <c r="L317" i="23"/>
  <c r="L318" i="23"/>
  <c r="L319" i="23"/>
  <c r="L320" i="23"/>
  <c r="L321" i="23"/>
  <c r="L322" i="23"/>
  <c r="L323" i="23"/>
  <c r="L324" i="23"/>
  <c r="L325" i="23"/>
  <c r="L326" i="23"/>
  <c r="L327" i="23"/>
  <c r="L328" i="23"/>
  <c r="L329" i="23"/>
  <c r="L330" i="23"/>
  <c r="L331" i="23"/>
  <c r="L332" i="23"/>
  <c r="L333" i="23"/>
  <c r="L334" i="23"/>
  <c r="L335" i="23"/>
  <c r="L336" i="23"/>
  <c r="L337" i="23"/>
  <c r="L338" i="23"/>
  <c r="L339" i="23"/>
  <c r="L340" i="23"/>
  <c r="L341" i="23"/>
  <c r="L342" i="23"/>
  <c r="L343" i="23"/>
  <c r="L344" i="23"/>
  <c r="L345" i="23"/>
  <c r="L346" i="23"/>
  <c r="L347" i="23"/>
  <c r="L348" i="23"/>
  <c r="L349" i="23"/>
  <c r="L350" i="23"/>
  <c r="L351" i="23"/>
  <c r="L352" i="23"/>
  <c r="L353" i="23"/>
  <c r="L354" i="23"/>
  <c r="L355" i="23"/>
  <c r="L356" i="23"/>
  <c r="L357" i="23"/>
  <c r="L358" i="23"/>
  <c r="L359" i="23"/>
  <c r="L360" i="23"/>
  <c r="L361" i="23"/>
  <c r="L362" i="23"/>
  <c r="L363" i="23"/>
  <c r="L364" i="23"/>
  <c r="L365" i="23"/>
  <c r="L366" i="23"/>
  <c r="L367" i="23"/>
  <c r="L368" i="23"/>
  <c r="L369" i="23"/>
  <c r="L370" i="23"/>
  <c r="L371" i="23"/>
  <c r="L372" i="23"/>
  <c r="L373" i="23"/>
  <c r="L374" i="23"/>
  <c r="L375" i="23"/>
  <c r="L376" i="23"/>
  <c r="L377" i="23"/>
  <c r="L378" i="23"/>
  <c r="L379" i="23"/>
  <c r="L380" i="23"/>
  <c r="L381" i="23"/>
  <c r="L382" i="23"/>
  <c r="L383" i="23"/>
  <c r="L384" i="23"/>
  <c r="L385" i="23"/>
  <c r="L386" i="23"/>
  <c r="L387" i="23"/>
  <c r="L388" i="23"/>
  <c r="L389" i="23"/>
  <c r="L390" i="23"/>
  <c r="L391" i="23"/>
  <c r="L392" i="23"/>
  <c r="L393" i="23"/>
  <c r="L394" i="23"/>
  <c r="L395" i="23"/>
  <c r="L396" i="23"/>
  <c r="L397" i="23"/>
  <c r="L398" i="23"/>
  <c r="L399" i="23"/>
  <c r="L400" i="23"/>
  <c r="L401" i="23"/>
  <c r="L402" i="23"/>
  <c r="L403" i="23"/>
  <c r="L404" i="23"/>
  <c r="L405" i="23"/>
  <c r="L406" i="23"/>
  <c r="L407" i="23"/>
  <c r="L408" i="23"/>
  <c r="L409" i="23"/>
  <c r="L410" i="23"/>
  <c r="L411" i="23"/>
  <c r="L412" i="23"/>
  <c r="L413" i="23"/>
  <c r="L414" i="23"/>
  <c r="L415" i="23"/>
  <c r="L416" i="23"/>
  <c r="L417" i="23"/>
  <c r="L418" i="23"/>
  <c r="L419" i="23"/>
  <c r="L420" i="23"/>
  <c r="L421" i="23"/>
  <c r="L422" i="23"/>
  <c r="L423" i="23"/>
  <c r="L424" i="23"/>
  <c r="L425" i="23"/>
  <c r="L426" i="23"/>
  <c r="L427" i="23"/>
  <c r="L428" i="23"/>
  <c r="L429" i="23"/>
  <c r="L430" i="23"/>
  <c r="L431" i="23"/>
  <c r="L432" i="23"/>
  <c r="L433" i="23"/>
  <c r="L434" i="23"/>
  <c r="L435" i="23"/>
  <c r="L436" i="23"/>
  <c r="L437" i="23"/>
  <c r="L438" i="23"/>
  <c r="L439" i="23"/>
  <c r="L440" i="23"/>
  <c r="L441" i="23"/>
  <c r="L442" i="23"/>
  <c r="L443" i="23"/>
  <c r="L444" i="23"/>
  <c r="L445" i="23"/>
  <c r="L446" i="23"/>
  <c r="L447" i="23"/>
  <c r="L448" i="23"/>
  <c r="L449" i="23"/>
  <c r="L450" i="23"/>
  <c r="L451" i="23"/>
  <c r="L452" i="23"/>
  <c r="L453" i="23"/>
  <c r="L454" i="23"/>
  <c r="L455" i="23"/>
  <c r="L456" i="23"/>
  <c r="L457" i="23"/>
  <c r="L458" i="23"/>
  <c r="L459" i="23"/>
  <c r="L460" i="23"/>
  <c r="L461" i="23"/>
  <c r="L462" i="23"/>
  <c r="L463" i="23"/>
  <c r="L464" i="23"/>
  <c r="L465" i="23"/>
  <c r="L466" i="23"/>
  <c r="L467" i="23"/>
  <c r="L468" i="23"/>
  <c r="L469" i="23"/>
  <c r="L470" i="23"/>
  <c r="L471" i="23"/>
  <c r="L472" i="23"/>
  <c r="L473" i="23"/>
  <c r="L474" i="23"/>
  <c r="L475" i="23"/>
  <c r="L476" i="23"/>
  <c r="L477" i="23"/>
  <c r="L478" i="23"/>
  <c r="L479" i="23"/>
  <c r="L480" i="23"/>
  <c r="L481" i="23"/>
  <c r="L482" i="23"/>
  <c r="L483" i="23"/>
  <c r="L484" i="23"/>
  <c r="L485" i="23"/>
  <c r="L486" i="23"/>
  <c r="L487" i="23"/>
  <c r="L488" i="23"/>
  <c r="L489" i="23"/>
  <c r="L490" i="23"/>
  <c r="L491" i="23"/>
  <c r="L492" i="23"/>
  <c r="L493" i="23"/>
  <c r="L494" i="23"/>
  <c r="L495" i="23"/>
  <c r="L496" i="23"/>
  <c r="L497" i="23"/>
  <c r="L498" i="23"/>
  <c r="L499" i="23"/>
  <c r="L500" i="23"/>
  <c r="L501" i="23"/>
  <c r="L502" i="23"/>
  <c r="L503" i="23"/>
  <c r="L504" i="23"/>
  <c r="L505" i="23"/>
  <c r="L506" i="23"/>
  <c r="L507" i="23"/>
  <c r="L508" i="23"/>
  <c r="L509" i="23"/>
  <c r="L510" i="23"/>
  <c r="L511" i="23"/>
  <c r="L512" i="23"/>
  <c r="L513" i="23"/>
  <c r="L514" i="23"/>
  <c r="L515" i="23"/>
  <c r="L516" i="23"/>
  <c r="L517" i="23"/>
  <c r="L518" i="23"/>
  <c r="L519" i="23"/>
  <c r="L520" i="23"/>
  <c r="L521" i="23"/>
  <c r="L522" i="23"/>
  <c r="L523" i="23"/>
  <c r="L524" i="23"/>
  <c r="L525" i="23"/>
  <c r="L526" i="23"/>
  <c r="L527" i="23"/>
  <c r="L528" i="23"/>
  <c r="L529" i="23"/>
  <c r="L530" i="23"/>
  <c r="L531" i="23"/>
  <c r="L532" i="23"/>
  <c r="L533" i="23"/>
  <c r="L534" i="23"/>
  <c r="L535" i="23"/>
  <c r="L536" i="23"/>
  <c r="L537" i="23"/>
  <c r="L538" i="23"/>
  <c r="L539" i="23"/>
  <c r="L540" i="23"/>
  <c r="L541" i="23"/>
  <c r="L542" i="23"/>
  <c r="L543" i="23"/>
  <c r="L544" i="23"/>
  <c r="L545" i="23"/>
  <c r="L546" i="23"/>
  <c r="L547" i="23"/>
  <c r="L548" i="23"/>
  <c r="L549" i="23"/>
  <c r="L550" i="23"/>
  <c r="L551" i="23"/>
  <c r="L552" i="23"/>
  <c r="L553" i="23"/>
  <c r="L554" i="23"/>
  <c r="L555" i="23"/>
  <c r="L556" i="23"/>
  <c r="L557" i="23"/>
  <c r="L558" i="23"/>
  <c r="L559" i="23"/>
  <c r="L560" i="23"/>
  <c r="L561" i="23"/>
  <c r="L562" i="23"/>
  <c r="L563" i="23"/>
  <c r="L564" i="23"/>
  <c r="L565" i="23"/>
  <c r="L566" i="23"/>
  <c r="L567" i="23"/>
  <c r="L568" i="23"/>
  <c r="L569" i="23"/>
  <c r="L570" i="23"/>
  <c r="L571" i="23"/>
  <c r="L572" i="23"/>
  <c r="L573" i="23"/>
  <c r="L574" i="23"/>
  <c r="L575" i="23"/>
  <c r="L576" i="23"/>
  <c r="L577" i="23"/>
  <c r="L578" i="23"/>
  <c r="L579" i="23"/>
  <c r="L580" i="23"/>
  <c r="L581" i="23"/>
  <c r="L582" i="23"/>
  <c r="L583" i="23"/>
  <c r="L584" i="23"/>
  <c r="L585" i="23"/>
  <c r="L586" i="23"/>
  <c r="L587" i="23"/>
  <c r="L588" i="23"/>
  <c r="L589" i="23"/>
  <c r="L590" i="23"/>
  <c r="L591" i="23"/>
  <c r="L592" i="23"/>
  <c r="L593" i="23"/>
  <c r="L594" i="23"/>
  <c r="L595" i="23"/>
  <c r="L596" i="23"/>
  <c r="L597" i="23"/>
  <c r="L598" i="23"/>
  <c r="L599" i="23"/>
  <c r="L600" i="23"/>
  <c r="L601" i="23"/>
  <c r="L602" i="23"/>
  <c r="L603" i="23"/>
  <c r="L604" i="23"/>
  <c r="L605" i="23"/>
  <c r="L606" i="23"/>
  <c r="L607" i="23"/>
  <c r="L608" i="23"/>
  <c r="L609" i="23"/>
  <c r="L610" i="23"/>
  <c r="L611" i="23"/>
  <c r="L612" i="23"/>
  <c r="L613" i="23"/>
  <c r="L614" i="23"/>
  <c r="L615" i="23"/>
  <c r="L616" i="23"/>
  <c r="L617" i="23"/>
  <c r="L618" i="23"/>
  <c r="L619" i="23"/>
  <c r="L620" i="23"/>
  <c r="L621" i="23"/>
  <c r="L622" i="23"/>
  <c r="L623" i="23"/>
  <c r="L624" i="23"/>
  <c r="L625" i="23"/>
  <c r="L626" i="23"/>
  <c r="L627" i="23"/>
  <c r="L628" i="23"/>
  <c r="L629" i="23"/>
  <c r="L630" i="23"/>
  <c r="L631" i="23"/>
  <c r="L632" i="23"/>
  <c r="L633" i="23"/>
  <c r="L634" i="23"/>
  <c r="L635" i="23"/>
  <c r="L636" i="23"/>
  <c r="L637" i="23"/>
  <c r="L638" i="23"/>
  <c r="L639" i="23"/>
  <c r="L640" i="23"/>
  <c r="L641" i="23"/>
  <c r="L642" i="23"/>
  <c r="L643" i="23"/>
  <c r="L644" i="23"/>
  <c r="L645" i="23"/>
  <c r="L646" i="23"/>
  <c r="L647" i="23"/>
  <c r="L648" i="23"/>
  <c r="L649" i="23"/>
  <c r="L650" i="23"/>
  <c r="L651" i="23"/>
  <c r="L652" i="23"/>
  <c r="L653" i="23"/>
  <c r="L654" i="23"/>
  <c r="L655" i="23"/>
  <c r="L656" i="23"/>
  <c r="L657" i="23"/>
  <c r="L658" i="23"/>
  <c r="L659" i="23"/>
  <c r="L660" i="23"/>
  <c r="L661" i="23"/>
  <c r="L662" i="23"/>
  <c r="L663" i="23"/>
  <c r="L664" i="23"/>
  <c r="L665" i="23"/>
  <c r="L666" i="23"/>
  <c r="L667" i="23"/>
  <c r="L668" i="23"/>
  <c r="L669" i="23"/>
  <c r="L670" i="23"/>
  <c r="L671" i="23"/>
  <c r="L672" i="23"/>
  <c r="L673" i="23"/>
  <c r="L674" i="23"/>
  <c r="L675" i="23"/>
  <c r="L676" i="23"/>
  <c r="L677" i="23"/>
  <c r="L678" i="23"/>
  <c r="L679" i="23"/>
  <c r="L680" i="23"/>
  <c r="L681" i="23"/>
  <c r="L682" i="23"/>
  <c r="L683" i="23"/>
  <c r="L684" i="23"/>
  <c r="L685" i="23"/>
  <c r="L686" i="23"/>
  <c r="L687" i="23"/>
  <c r="L688" i="23"/>
  <c r="L689" i="23"/>
  <c r="L690" i="23"/>
  <c r="L691" i="23"/>
  <c r="L692" i="23"/>
  <c r="L693" i="23"/>
  <c r="L694" i="23"/>
  <c r="L695" i="23"/>
  <c r="L696" i="23"/>
  <c r="L697" i="23"/>
  <c r="L698" i="23"/>
  <c r="L699" i="23"/>
  <c r="L700" i="23"/>
  <c r="L701" i="23"/>
  <c r="L702" i="23"/>
  <c r="L703" i="23"/>
  <c r="L704" i="23"/>
  <c r="L705" i="23"/>
  <c r="L706" i="23"/>
  <c r="L707" i="23"/>
  <c r="L708" i="23"/>
  <c r="L709" i="23"/>
  <c r="L710" i="23"/>
  <c r="L711" i="23"/>
  <c r="L712" i="23"/>
  <c r="L713" i="23"/>
  <c r="L714" i="23"/>
  <c r="L715" i="23"/>
  <c r="L716" i="23"/>
  <c r="L717" i="23"/>
  <c r="L718" i="23"/>
  <c r="L719" i="23"/>
  <c r="L720" i="23"/>
  <c r="L721" i="23"/>
  <c r="L722" i="23"/>
  <c r="L723" i="23"/>
  <c r="L724" i="23"/>
  <c r="L725" i="23"/>
  <c r="L726" i="23"/>
  <c r="L727" i="23"/>
  <c r="L728" i="23"/>
  <c r="L729" i="23"/>
  <c r="L730" i="23"/>
  <c r="L731" i="23"/>
  <c r="L732" i="23"/>
  <c r="L733" i="23"/>
  <c r="L734" i="23"/>
  <c r="L735" i="23"/>
  <c r="L736" i="23"/>
  <c r="L737" i="23"/>
  <c r="L738" i="23"/>
  <c r="L739" i="23"/>
  <c r="L740" i="23"/>
  <c r="L741" i="23"/>
  <c r="L742" i="23"/>
  <c r="L743" i="23"/>
  <c r="L744" i="23"/>
  <c r="L745" i="23"/>
  <c r="L746" i="23"/>
  <c r="L747" i="23"/>
  <c r="L748" i="23"/>
  <c r="L749" i="23"/>
  <c r="L750" i="23"/>
  <c r="L751" i="23"/>
  <c r="L752" i="23"/>
  <c r="L753" i="23"/>
  <c r="L754" i="23"/>
  <c r="L755" i="23"/>
  <c r="L756" i="23"/>
  <c r="L757" i="23"/>
  <c r="L758" i="23"/>
  <c r="L759" i="23"/>
  <c r="L760" i="23"/>
  <c r="L761" i="23"/>
  <c r="L762" i="23"/>
  <c r="L763" i="23"/>
  <c r="L764" i="23"/>
  <c r="L765" i="23"/>
  <c r="L766" i="23"/>
  <c r="L767" i="23"/>
  <c r="L768" i="23"/>
  <c r="L769" i="23"/>
  <c r="L770" i="23"/>
  <c r="L771" i="23"/>
  <c r="L772" i="23"/>
  <c r="L773" i="23"/>
  <c r="L774" i="23"/>
  <c r="L775" i="23"/>
  <c r="L776" i="23"/>
  <c r="L777" i="23"/>
  <c r="L778" i="23"/>
  <c r="L779" i="23"/>
  <c r="L780" i="23"/>
  <c r="L781" i="23"/>
  <c r="L782" i="23"/>
  <c r="L783" i="23"/>
  <c r="L784" i="23"/>
  <c r="L785" i="23"/>
  <c r="L786" i="23"/>
  <c r="L787" i="23"/>
  <c r="L788" i="23"/>
  <c r="L789" i="23"/>
  <c r="L790" i="23"/>
  <c r="L791" i="23"/>
  <c r="L792" i="23"/>
  <c r="L793" i="23"/>
  <c r="L794" i="23"/>
  <c r="L795" i="23"/>
  <c r="L796" i="23"/>
  <c r="L797" i="23"/>
  <c r="L798" i="23"/>
  <c r="L799" i="23"/>
  <c r="L800" i="23"/>
  <c r="L801" i="23"/>
  <c r="L802" i="23"/>
  <c r="L803" i="23"/>
  <c r="L804" i="23"/>
  <c r="L805" i="23"/>
  <c r="L806" i="23"/>
  <c r="L807" i="23"/>
  <c r="L808" i="23"/>
  <c r="L809" i="23"/>
  <c r="L810" i="23"/>
  <c r="L811" i="23"/>
  <c r="L812" i="23"/>
  <c r="L813" i="23"/>
  <c r="L814" i="23"/>
  <c r="L815" i="23"/>
  <c r="L816" i="23"/>
  <c r="L817" i="23"/>
  <c r="L818" i="23"/>
  <c r="L819" i="23"/>
  <c r="L820" i="23"/>
  <c r="L821" i="23"/>
  <c r="L822" i="23"/>
  <c r="L823" i="23"/>
  <c r="L824" i="23"/>
  <c r="L825" i="23"/>
  <c r="L826" i="23"/>
  <c r="L827" i="23"/>
  <c r="L828" i="23"/>
  <c r="L829" i="23"/>
  <c r="L830" i="23"/>
  <c r="L831" i="23"/>
  <c r="L832" i="23"/>
  <c r="L833" i="23"/>
  <c r="L834" i="23"/>
  <c r="L835" i="23"/>
  <c r="L836" i="23"/>
  <c r="L837" i="23"/>
  <c r="L838" i="23"/>
  <c r="L839" i="23"/>
  <c r="L840" i="23"/>
  <c r="L841" i="23"/>
  <c r="L842" i="23"/>
  <c r="L843" i="23"/>
  <c r="L844" i="23"/>
  <c r="L845" i="23"/>
  <c r="L846" i="23"/>
  <c r="L847" i="23"/>
  <c r="L848" i="23"/>
  <c r="L849" i="23"/>
  <c r="L850" i="23"/>
  <c r="L851" i="23"/>
  <c r="L852" i="23"/>
  <c r="L853" i="23"/>
  <c r="L854" i="23"/>
  <c r="L855" i="23"/>
  <c r="L856" i="23"/>
  <c r="L857" i="23"/>
  <c r="L858" i="23"/>
  <c r="L859" i="23"/>
  <c r="L860" i="23"/>
  <c r="L861" i="23"/>
  <c r="L862" i="23"/>
  <c r="L863" i="23"/>
  <c r="L864" i="23"/>
  <c r="L865" i="23"/>
  <c r="L866" i="23"/>
  <c r="L867" i="23"/>
  <c r="L868" i="23"/>
  <c r="L869" i="23"/>
  <c r="L870" i="23"/>
  <c r="L871" i="23"/>
  <c r="L872" i="23"/>
  <c r="L873" i="23"/>
  <c r="L874" i="23"/>
  <c r="L875" i="23"/>
  <c r="L876" i="23"/>
  <c r="L877" i="23"/>
  <c r="L878" i="23"/>
  <c r="L879" i="23"/>
  <c r="L880" i="23"/>
  <c r="L881" i="23"/>
  <c r="L882" i="23"/>
  <c r="L883" i="23"/>
  <c r="L884" i="23"/>
  <c r="L885" i="23"/>
  <c r="L886" i="23"/>
  <c r="L887" i="23"/>
  <c r="L888" i="23"/>
  <c r="L889" i="23"/>
  <c r="L890" i="23"/>
  <c r="L891" i="23"/>
  <c r="L892" i="23"/>
  <c r="L893" i="23"/>
  <c r="L894" i="23"/>
  <c r="L895" i="23"/>
  <c r="L896" i="23"/>
  <c r="L897" i="23"/>
  <c r="L898" i="23"/>
  <c r="L899" i="23"/>
  <c r="L900" i="23"/>
  <c r="L901" i="23"/>
  <c r="L902" i="23"/>
  <c r="L903" i="23"/>
  <c r="L904" i="23"/>
  <c r="L905" i="23"/>
  <c r="L906" i="23"/>
  <c r="L907" i="23"/>
  <c r="L908" i="23"/>
  <c r="L909" i="23"/>
  <c r="L910" i="23"/>
  <c r="L911" i="23"/>
  <c r="L912" i="23"/>
  <c r="L913" i="23"/>
  <c r="L914" i="23"/>
  <c r="L915" i="23"/>
  <c r="L916" i="23"/>
  <c r="L917" i="23"/>
  <c r="L918" i="23"/>
  <c r="L919" i="23"/>
  <c r="L920" i="23"/>
  <c r="L921" i="23"/>
  <c r="L922" i="23"/>
  <c r="L923" i="23"/>
  <c r="L924" i="23"/>
  <c r="L925" i="23"/>
  <c r="L926" i="23"/>
  <c r="L927" i="23"/>
  <c r="L928" i="23"/>
  <c r="L929" i="23"/>
  <c r="L930" i="23"/>
  <c r="L931" i="23"/>
  <c r="L932" i="23"/>
  <c r="L933" i="23"/>
  <c r="L934" i="23"/>
  <c r="L935" i="23"/>
  <c r="L936" i="23"/>
  <c r="L937" i="23"/>
  <c r="L938" i="23"/>
  <c r="L939" i="23"/>
  <c r="L940" i="23"/>
  <c r="L941" i="23"/>
  <c r="L942" i="23"/>
  <c r="L943" i="23"/>
  <c r="L944" i="23"/>
  <c r="L945" i="23"/>
  <c r="L946" i="23"/>
  <c r="L947" i="23"/>
  <c r="L948" i="23"/>
  <c r="L949" i="23"/>
  <c r="L950" i="23"/>
  <c r="L951" i="23"/>
  <c r="L952" i="23"/>
  <c r="L953" i="23"/>
  <c r="L954" i="23"/>
  <c r="L955" i="23"/>
  <c r="L956" i="23"/>
  <c r="L957" i="23"/>
  <c r="L958" i="23"/>
  <c r="L959" i="23"/>
  <c r="L960" i="23"/>
  <c r="L961" i="23"/>
  <c r="L962" i="23"/>
  <c r="L963" i="23"/>
  <c r="L964" i="23"/>
  <c r="L965" i="23"/>
  <c r="L966" i="23"/>
  <c r="L967" i="23"/>
  <c r="L968" i="23"/>
  <c r="L969" i="23"/>
  <c r="L970" i="23"/>
  <c r="L971" i="23"/>
  <c r="L972" i="23"/>
  <c r="L973" i="23"/>
  <c r="L974" i="23"/>
  <c r="L975" i="23"/>
  <c r="L976" i="23"/>
  <c r="L977" i="23"/>
  <c r="L978" i="23"/>
  <c r="L979" i="23"/>
  <c r="L980" i="23"/>
  <c r="L981" i="23"/>
  <c r="L982" i="23"/>
  <c r="L983" i="23"/>
  <c r="L984" i="23"/>
  <c r="L985" i="23"/>
  <c r="L986" i="23"/>
  <c r="L987" i="23"/>
  <c r="L988" i="23"/>
  <c r="L989" i="23"/>
  <c r="L990" i="23"/>
  <c r="L991" i="23"/>
  <c r="L992" i="23"/>
  <c r="L993" i="23"/>
  <c r="L994" i="23"/>
  <c r="L995" i="23"/>
  <c r="L996" i="23"/>
  <c r="L997" i="23"/>
  <c r="L998" i="23"/>
  <c r="L999" i="23"/>
  <c r="L1000" i="23"/>
  <c r="L1001" i="23"/>
  <c r="L1002" i="23"/>
  <c r="L1003" i="23"/>
  <c r="L1004" i="23"/>
  <c r="L1005" i="23"/>
  <c r="L1006" i="23"/>
  <c r="L1007" i="23"/>
  <c r="L1008" i="23"/>
  <c r="L1009" i="23"/>
  <c r="L1010" i="23"/>
  <c r="L1011" i="23"/>
  <c r="L1012" i="23"/>
  <c r="L1013" i="23"/>
  <c r="L1014" i="23"/>
  <c r="L1015" i="23"/>
  <c r="L1016" i="23"/>
  <c r="L1017" i="23"/>
  <c r="L1018" i="23"/>
  <c r="L1019" i="23"/>
  <c r="L1020" i="23"/>
  <c r="L1021" i="23"/>
  <c r="L1022" i="23"/>
  <c r="L1023" i="23"/>
  <c r="L1024" i="23"/>
  <c r="L1025" i="23"/>
  <c r="L1026" i="23"/>
  <c r="L1027" i="23"/>
  <c r="L1028" i="23"/>
  <c r="L1029" i="23"/>
  <c r="L1030" i="23"/>
  <c r="L1031" i="23"/>
  <c r="L1032" i="23"/>
  <c r="L1033" i="23"/>
  <c r="L1034" i="23"/>
  <c r="L1035" i="23"/>
  <c r="L1036" i="23"/>
  <c r="L1037" i="23"/>
  <c r="L1038" i="23"/>
  <c r="L1039" i="23"/>
  <c r="L1040" i="23"/>
  <c r="L1041" i="23"/>
  <c r="L1042" i="23"/>
  <c r="L1043" i="23"/>
  <c r="L1044" i="23"/>
  <c r="L1045" i="23"/>
  <c r="L1046" i="23"/>
  <c r="L1047" i="23"/>
  <c r="L1048" i="23"/>
  <c r="L1049" i="23"/>
  <c r="L1050" i="23"/>
  <c r="L1051" i="23"/>
  <c r="L1052" i="23"/>
  <c r="L1053" i="23"/>
  <c r="L1054" i="23"/>
  <c r="L1055" i="23"/>
  <c r="L1056" i="23"/>
  <c r="L1057" i="23"/>
  <c r="L1058" i="23"/>
  <c r="L1059" i="23"/>
  <c r="L1060" i="23"/>
  <c r="L1061" i="23"/>
  <c r="L1062" i="23"/>
  <c r="L1063" i="23"/>
  <c r="L1064" i="23"/>
  <c r="L1065" i="23"/>
  <c r="L1066" i="23"/>
  <c r="L1067" i="23"/>
  <c r="L1068" i="23"/>
  <c r="L1069" i="23"/>
  <c r="L1070" i="23"/>
  <c r="L1071" i="23"/>
  <c r="L1072" i="23"/>
  <c r="L1073" i="23"/>
  <c r="L1074" i="23"/>
  <c r="L1075" i="23"/>
  <c r="L1076" i="23"/>
  <c r="L1077" i="23"/>
  <c r="L1078" i="23"/>
  <c r="L1079" i="23"/>
  <c r="L1080" i="23"/>
  <c r="L1081" i="23"/>
  <c r="L1082" i="23"/>
  <c r="L1083" i="23"/>
  <c r="L1084" i="23"/>
  <c r="L1085" i="23"/>
  <c r="L1086" i="23"/>
  <c r="L1087" i="23"/>
  <c r="L1088" i="23"/>
  <c r="L1089" i="23"/>
  <c r="L1090" i="23"/>
  <c r="L1091" i="23"/>
  <c r="L1092" i="23"/>
  <c r="L1093" i="23"/>
  <c r="L1094" i="23"/>
  <c r="L1095" i="23"/>
  <c r="L1096" i="23"/>
  <c r="L1097" i="23"/>
  <c r="L1098" i="23"/>
  <c r="L1099" i="23"/>
  <c r="L1100" i="23"/>
  <c r="L1101" i="23"/>
  <c r="L1102" i="23"/>
  <c r="L1103" i="23"/>
  <c r="L1104" i="23"/>
  <c r="L1105" i="23"/>
  <c r="L1106" i="23"/>
  <c r="L1107" i="23"/>
  <c r="L1108" i="23"/>
  <c r="L1109" i="23"/>
  <c r="L1110" i="23"/>
  <c r="L1111" i="23"/>
  <c r="L1112" i="23"/>
  <c r="L1113" i="23"/>
  <c r="L1114" i="23"/>
  <c r="L1115" i="23"/>
  <c r="L1116" i="23"/>
  <c r="L1117" i="23"/>
  <c r="L1118" i="23"/>
  <c r="L1119" i="23"/>
  <c r="L1120" i="23"/>
  <c r="L1121" i="23"/>
  <c r="L1122" i="23"/>
  <c r="L1123" i="23"/>
  <c r="L1124" i="23"/>
  <c r="L1125" i="23"/>
  <c r="L1126" i="23"/>
  <c r="L1127" i="23"/>
  <c r="L1128" i="23"/>
  <c r="L1129" i="23"/>
  <c r="L1130" i="23"/>
  <c r="L1131" i="23"/>
  <c r="L1132" i="23"/>
  <c r="L1133" i="23"/>
  <c r="L1134" i="23"/>
  <c r="L1135" i="23"/>
  <c r="L1136" i="23"/>
  <c r="L1137" i="23"/>
  <c r="L1138" i="23"/>
  <c r="L1139" i="23"/>
  <c r="L1140" i="23"/>
  <c r="L1141" i="23"/>
  <c r="L1142" i="23"/>
  <c r="L1143" i="23"/>
  <c r="L1144" i="23"/>
  <c r="L1145" i="23"/>
  <c r="L1146" i="23"/>
  <c r="L1147" i="23"/>
  <c r="L1148" i="23"/>
  <c r="L1149" i="23"/>
  <c r="L1150" i="23"/>
  <c r="L1151" i="23"/>
  <c r="L1152" i="23"/>
  <c r="L1153" i="23"/>
  <c r="L1154" i="23"/>
  <c r="L1155" i="23"/>
  <c r="L1156" i="23"/>
  <c r="L1157" i="23"/>
  <c r="L1158" i="23"/>
  <c r="L1159" i="23"/>
  <c r="L1160" i="23"/>
  <c r="L1161" i="23"/>
  <c r="L1162" i="23"/>
  <c r="L1163" i="23"/>
  <c r="L1164" i="23"/>
  <c r="L1165" i="23"/>
  <c r="L1166" i="23"/>
  <c r="L1167" i="23"/>
  <c r="L1168" i="23"/>
  <c r="L1169" i="23"/>
  <c r="L1170" i="23"/>
  <c r="L1171" i="23"/>
  <c r="L1172" i="23"/>
  <c r="L1173" i="23"/>
  <c r="L1174" i="23"/>
  <c r="L1175" i="23"/>
  <c r="L1176" i="23"/>
  <c r="L1177" i="23"/>
  <c r="L1178" i="23"/>
  <c r="L1179" i="23"/>
  <c r="L1180" i="23"/>
  <c r="L1181" i="23"/>
  <c r="L1182" i="23"/>
  <c r="L1183" i="23"/>
  <c r="L1184" i="23"/>
  <c r="L1185" i="23"/>
  <c r="L1186" i="23"/>
  <c r="L1187" i="23"/>
  <c r="L1188" i="23"/>
  <c r="L1189" i="23"/>
  <c r="L1190" i="23"/>
  <c r="L1191" i="23"/>
  <c r="L1192" i="23"/>
  <c r="L1193" i="23"/>
  <c r="L1194" i="23"/>
  <c r="L1195" i="23"/>
  <c r="L1196" i="23"/>
  <c r="L1197" i="23"/>
  <c r="L1198" i="23"/>
  <c r="L1199" i="23"/>
  <c r="L1200" i="23"/>
  <c r="L1201" i="23"/>
  <c r="L1202" i="23"/>
  <c r="L1203" i="23"/>
  <c r="L1204" i="23"/>
  <c r="L1205" i="23"/>
  <c r="L1206" i="23"/>
  <c r="L1207" i="23"/>
  <c r="L1208" i="23"/>
  <c r="L1209" i="23"/>
  <c r="L1210" i="23"/>
  <c r="L1211" i="23"/>
  <c r="L1212" i="23"/>
  <c r="L1213" i="23"/>
  <c r="L1214" i="23"/>
  <c r="L1215" i="23"/>
  <c r="L1216" i="23"/>
  <c r="L1217" i="23"/>
  <c r="L1218" i="23"/>
  <c r="L1219" i="23"/>
  <c r="L1220" i="23"/>
  <c r="L1221" i="23"/>
  <c r="L1222" i="23"/>
  <c r="L1223" i="23"/>
  <c r="L1224" i="23"/>
  <c r="L1225" i="23"/>
  <c r="L1226" i="23"/>
  <c r="L1227" i="23"/>
  <c r="L1228" i="23"/>
  <c r="L1229" i="23"/>
  <c r="L1230" i="23"/>
  <c r="L1231" i="23"/>
  <c r="L1232" i="23"/>
  <c r="L1233" i="23"/>
  <c r="L1234" i="23"/>
  <c r="L1235" i="23"/>
  <c r="L1236" i="23"/>
  <c r="L1237" i="23"/>
  <c r="L1238" i="23"/>
  <c r="L1239" i="23"/>
  <c r="L1240" i="23"/>
  <c r="L1241" i="23"/>
  <c r="L1242" i="23"/>
  <c r="L1243" i="23"/>
  <c r="L1244" i="23"/>
  <c r="L1245" i="23"/>
  <c r="L1246" i="23"/>
  <c r="L1247" i="23"/>
  <c r="L1248" i="23"/>
  <c r="L1249" i="23"/>
  <c r="L1250" i="23"/>
  <c r="L1251" i="23"/>
  <c r="L1252" i="23"/>
  <c r="L1253" i="23"/>
  <c r="L1254" i="23"/>
  <c r="L1255" i="23"/>
  <c r="L1256" i="23"/>
  <c r="L1257" i="23"/>
  <c r="L1258" i="23"/>
  <c r="L1259" i="23"/>
  <c r="L1260" i="23"/>
  <c r="L1261" i="23"/>
  <c r="L1262" i="23"/>
  <c r="L1263" i="23"/>
  <c r="L1264" i="23"/>
  <c r="L1265" i="23"/>
  <c r="L1266" i="23"/>
  <c r="L1267" i="23"/>
  <c r="L1268" i="23"/>
  <c r="L1269" i="23"/>
  <c r="L1270" i="23"/>
  <c r="L1271" i="23"/>
  <c r="L1272" i="23"/>
  <c r="L1273" i="23"/>
  <c r="L1274" i="23"/>
  <c r="L1275" i="23"/>
  <c r="L1276" i="23"/>
  <c r="L1277" i="23"/>
  <c r="L1278" i="23"/>
  <c r="L1279" i="23"/>
  <c r="L1280" i="23"/>
  <c r="L1281" i="23"/>
  <c r="L1282" i="23"/>
  <c r="L1283" i="23"/>
  <c r="L1284" i="23"/>
  <c r="L1285" i="23"/>
  <c r="L1286" i="23"/>
  <c r="L1287" i="23"/>
  <c r="L1288" i="23"/>
  <c r="L1289" i="23"/>
  <c r="L1290" i="23"/>
  <c r="L1291" i="23"/>
  <c r="L1292" i="23"/>
  <c r="L1293" i="23"/>
  <c r="L1294" i="23"/>
  <c r="L1295" i="23"/>
  <c r="L1296" i="23"/>
  <c r="L1297" i="23"/>
  <c r="L1298" i="23"/>
  <c r="L1299" i="23"/>
  <c r="L1300" i="23"/>
  <c r="L1301" i="23"/>
  <c r="L1302" i="23"/>
  <c r="L1303" i="23"/>
  <c r="L1304" i="23"/>
  <c r="L1305" i="23"/>
  <c r="L1306" i="23"/>
  <c r="L1307" i="23"/>
  <c r="L1308" i="23"/>
  <c r="L1309" i="23"/>
  <c r="L1310" i="23"/>
  <c r="L1311" i="23"/>
  <c r="L1312" i="23"/>
  <c r="L1313" i="23"/>
  <c r="L1314" i="23"/>
  <c r="L1315" i="23"/>
  <c r="L1316" i="23"/>
  <c r="L1317" i="23"/>
  <c r="L1318" i="23"/>
  <c r="L1319" i="23"/>
  <c r="L1320" i="23"/>
  <c r="L1321" i="23"/>
  <c r="L1322" i="23"/>
  <c r="L1323" i="23"/>
  <c r="L1324" i="23"/>
  <c r="L1325" i="23"/>
  <c r="L1326" i="23"/>
  <c r="L1327" i="23"/>
  <c r="L1328" i="23"/>
  <c r="L1329" i="23"/>
  <c r="L1330" i="23"/>
  <c r="L1331" i="23"/>
  <c r="L1332" i="23"/>
  <c r="L1333" i="23"/>
  <c r="L1334" i="23"/>
  <c r="L1335" i="23"/>
  <c r="L1336" i="23"/>
  <c r="L1337" i="23"/>
  <c r="L1338" i="23"/>
  <c r="L1339" i="23"/>
  <c r="L1340" i="23"/>
  <c r="L1341" i="23"/>
  <c r="L1342" i="23"/>
  <c r="L1343" i="23"/>
  <c r="L1344" i="23"/>
  <c r="L1345" i="23"/>
  <c r="L1346" i="23"/>
  <c r="L1347" i="23"/>
  <c r="L1348" i="23"/>
  <c r="L1349" i="23"/>
  <c r="L1350" i="23"/>
  <c r="L1351" i="23"/>
  <c r="L1352" i="23"/>
  <c r="L1353" i="23"/>
  <c r="L1354" i="23"/>
  <c r="L1355" i="23"/>
  <c r="L1356" i="23"/>
  <c r="L1357" i="23"/>
  <c r="L1358" i="23"/>
  <c r="L1359" i="23"/>
  <c r="L1360" i="23"/>
  <c r="L1361" i="23"/>
  <c r="L1362" i="23"/>
  <c r="L1363" i="23"/>
  <c r="L1364" i="23"/>
  <c r="L1365" i="23"/>
  <c r="L1366" i="23"/>
  <c r="L1367" i="23"/>
  <c r="L1368" i="23"/>
  <c r="L1369" i="23"/>
  <c r="L1370" i="23"/>
  <c r="L1371" i="23"/>
  <c r="L1372" i="23"/>
  <c r="L1373" i="23"/>
  <c r="L1374" i="23"/>
  <c r="L1375" i="23"/>
  <c r="L1376" i="23"/>
  <c r="L1377" i="23"/>
  <c r="L1378" i="23"/>
  <c r="L1379" i="23"/>
  <c r="L1380" i="23"/>
  <c r="L1381" i="23"/>
  <c r="L1382" i="23"/>
  <c r="L1383" i="23"/>
  <c r="L1384" i="23"/>
  <c r="L1385" i="23"/>
  <c r="L1386" i="23"/>
  <c r="L1387" i="23"/>
  <c r="L1388" i="23"/>
  <c r="L1389" i="23"/>
  <c r="L1390" i="23"/>
  <c r="L1391" i="23"/>
  <c r="L1392" i="23"/>
  <c r="L1393" i="23"/>
  <c r="L1394" i="23"/>
  <c r="L1395" i="23"/>
  <c r="L1396" i="23"/>
  <c r="L1397" i="23"/>
  <c r="L1398" i="23"/>
  <c r="L1399" i="23"/>
  <c r="L1400" i="23"/>
  <c r="L1401" i="23"/>
  <c r="L1402" i="23"/>
  <c r="L1403" i="23"/>
  <c r="L1404" i="23"/>
  <c r="L1405" i="23"/>
  <c r="L1406" i="23"/>
  <c r="L1407" i="23"/>
  <c r="L1408" i="23"/>
  <c r="L1409" i="23"/>
  <c r="L1410" i="23"/>
  <c r="L1411" i="23"/>
  <c r="L1412" i="23"/>
  <c r="L1413" i="23"/>
  <c r="L1414" i="23"/>
  <c r="L1415" i="23"/>
  <c r="L1416" i="23"/>
  <c r="L1417" i="23"/>
  <c r="L1418" i="23"/>
  <c r="L1419" i="23"/>
  <c r="L1420" i="23"/>
  <c r="L1421" i="23"/>
  <c r="L1422" i="23"/>
  <c r="L1423" i="23"/>
  <c r="L1424" i="23"/>
  <c r="L1425" i="23"/>
  <c r="L1426" i="23"/>
  <c r="L1427" i="23"/>
  <c r="L1428" i="23"/>
  <c r="L1429" i="23"/>
  <c r="L1430" i="23"/>
  <c r="L1431" i="23"/>
  <c r="L1432" i="23"/>
  <c r="L1433" i="23"/>
  <c r="L1434" i="23"/>
  <c r="L1435" i="23"/>
  <c r="L1436" i="23"/>
  <c r="L1437" i="23"/>
  <c r="L1438" i="23"/>
  <c r="L1439" i="23"/>
  <c r="L1440" i="23"/>
  <c r="L1441" i="23"/>
  <c r="L1442" i="23"/>
  <c r="L1443" i="23"/>
  <c r="L1444" i="23"/>
  <c r="L1445" i="23"/>
  <c r="L1446" i="23"/>
  <c r="L1447" i="23"/>
  <c r="L1448" i="23"/>
  <c r="L1449" i="23"/>
  <c r="L1450" i="23"/>
  <c r="L1451" i="23"/>
  <c r="L1452" i="23"/>
  <c r="L1453" i="23"/>
  <c r="L1454" i="23"/>
  <c r="L1455" i="23"/>
  <c r="L1456" i="23"/>
  <c r="L1457" i="23"/>
  <c r="L1458" i="23"/>
  <c r="L1459" i="23"/>
  <c r="L1460" i="23"/>
  <c r="L1461" i="23"/>
  <c r="L1462" i="23"/>
  <c r="L1463" i="23"/>
  <c r="L1464" i="23"/>
  <c r="L1465" i="23"/>
  <c r="L1466" i="23"/>
  <c r="L1467" i="23"/>
  <c r="L1468" i="23"/>
  <c r="L1469" i="23"/>
  <c r="L1470" i="23"/>
  <c r="L1471" i="23"/>
  <c r="L1472" i="23"/>
  <c r="L1473" i="23"/>
  <c r="L1474" i="23"/>
  <c r="L1475" i="23"/>
  <c r="L1476" i="23"/>
  <c r="L1477" i="23"/>
  <c r="L1478" i="23"/>
  <c r="L1479" i="23"/>
  <c r="L1480" i="23"/>
  <c r="L1481" i="23"/>
  <c r="L1482" i="23"/>
  <c r="L1483" i="23"/>
  <c r="L1484" i="23"/>
  <c r="L1485" i="23"/>
  <c r="L1486" i="23"/>
  <c r="L1487" i="23"/>
  <c r="L1488" i="23"/>
  <c r="L1489" i="23"/>
  <c r="L1490" i="23"/>
  <c r="L1491" i="23"/>
  <c r="L1492" i="23"/>
  <c r="L1493" i="23"/>
  <c r="L1494" i="23"/>
  <c r="L1495" i="23"/>
  <c r="L1496" i="23"/>
  <c r="L1497" i="23"/>
  <c r="L1498" i="23"/>
  <c r="L1499" i="23"/>
  <c r="L1500" i="23"/>
  <c r="L1501" i="23"/>
  <c r="L1502" i="23"/>
  <c r="L1503" i="23"/>
  <c r="L1504" i="23"/>
  <c r="L1505" i="23"/>
  <c r="L1506" i="23"/>
  <c r="L1507" i="23"/>
  <c r="L1508" i="23"/>
  <c r="L1509" i="23"/>
  <c r="L1510" i="23"/>
  <c r="L1511" i="23"/>
  <c r="L1512" i="23"/>
  <c r="L1513" i="23"/>
  <c r="L1514" i="23"/>
  <c r="L1515" i="23"/>
  <c r="L1516" i="23"/>
  <c r="L1517" i="23"/>
  <c r="L1518" i="23"/>
  <c r="L1519" i="23"/>
  <c r="L1520" i="23"/>
  <c r="L1521" i="23"/>
  <c r="L1522" i="23"/>
  <c r="L1523" i="23"/>
  <c r="L1524" i="23"/>
  <c r="L1525" i="23"/>
  <c r="L1526" i="23"/>
  <c r="L1527" i="23"/>
  <c r="L1528" i="23"/>
  <c r="L1529" i="23"/>
  <c r="L1530" i="23"/>
  <c r="L1531" i="23"/>
  <c r="L1532" i="23"/>
  <c r="L1533" i="23"/>
  <c r="L1534" i="23"/>
  <c r="L1535" i="23"/>
  <c r="L1536" i="23"/>
  <c r="L1537" i="23"/>
  <c r="L1538" i="23"/>
  <c r="L1539" i="23"/>
  <c r="L1540" i="23"/>
  <c r="L1541" i="23"/>
  <c r="L1542" i="23"/>
  <c r="L1543" i="23"/>
  <c r="L1544" i="23"/>
  <c r="L1545" i="23"/>
  <c r="L1546" i="23"/>
  <c r="L1547" i="23"/>
  <c r="L1548" i="23"/>
  <c r="L1549" i="23"/>
  <c r="L1550" i="23"/>
  <c r="L1551" i="23"/>
  <c r="L1552" i="23"/>
  <c r="L1553" i="23"/>
  <c r="L1554" i="23"/>
  <c r="L1555" i="23"/>
  <c r="L1556" i="23"/>
  <c r="L1557" i="23"/>
  <c r="L1558" i="23"/>
  <c r="L1559" i="23"/>
  <c r="L1560" i="23"/>
  <c r="L1561" i="23"/>
  <c r="L1562" i="23"/>
  <c r="L1563" i="23"/>
  <c r="L1564" i="23"/>
  <c r="L1565" i="23"/>
  <c r="L1566" i="23"/>
  <c r="L1567" i="23"/>
  <c r="L1568" i="23"/>
  <c r="L1569" i="23"/>
  <c r="L1570" i="23"/>
  <c r="L1571" i="23"/>
  <c r="L1572" i="23"/>
  <c r="L1573" i="23"/>
  <c r="L1574" i="23"/>
  <c r="L1575" i="23"/>
  <c r="L1576" i="23"/>
  <c r="L1577" i="23"/>
  <c r="L1578" i="23"/>
  <c r="L1579" i="23"/>
  <c r="L1580" i="23"/>
  <c r="L1581" i="23"/>
  <c r="L1582" i="23"/>
  <c r="L1583" i="23"/>
  <c r="L1584" i="23"/>
  <c r="L1585" i="23"/>
  <c r="L1586" i="23"/>
  <c r="L1587" i="23"/>
  <c r="L1588" i="23"/>
  <c r="L1589" i="23"/>
  <c r="L1590" i="23"/>
  <c r="L1591" i="23"/>
  <c r="L1592" i="23"/>
  <c r="L1593" i="23"/>
  <c r="L1594" i="23"/>
  <c r="L1595" i="23"/>
  <c r="L1596" i="23"/>
  <c r="L1597" i="23"/>
  <c r="L1598" i="23"/>
  <c r="L1599" i="23"/>
  <c r="L1600" i="23"/>
  <c r="L1601" i="23"/>
  <c r="L1602" i="23"/>
  <c r="L1603" i="23"/>
  <c r="L1604" i="23"/>
  <c r="L1605" i="23"/>
  <c r="L1606" i="23"/>
  <c r="L1607" i="23"/>
  <c r="L1608" i="23"/>
  <c r="L1609" i="23"/>
  <c r="L1610" i="23"/>
  <c r="L1611" i="23"/>
  <c r="L1612" i="23"/>
  <c r="L1613" i="23"/>
  <c r="L1614" i="23"/>
  <c r="L1615" i="23"/>
  <c r="L1616" i="23"/>
  <c r="L1617" i="23"/>
  <c r="L1618" i="23"/>
  <c r="L1619" i="23"/>
  <c r="L1620" i="23"/>
  <c r="L1621" i="23"/>
  <c r="L1622" i="23"/>
  <c r="L1623" i="23"/>
  <c r="L1624" i="23"/>
  <c r="L1625" i="23"/>
  <c r="L1626" i="23"/>
  <c r="L1627" i="23"/>
  <c r="L1628" i="23"/>
  <c r="L1629" i="23"/>
  <c r="L1630" i="23"/>
  <c r="L1631" i="23"/>
  <c r="L1632" i="23"/>
  <c r="L1633" i="23"/>
  <c r="L1634" i="23"/>
  <c r="L1635" i="23"/>
  <c r="L1636" i="23"/>
  <c r="L1637" i="23"/>
  <c r="L1638" i="23"/>
  <c r="L1639" i="23"/>
  <c r="L1640" i="23"/>
  <c r="L1641" i="23"/>
  <c r="L1642" i="23"/>
  <c r="L1643" i="23"/>
  <c r="L1644" i="23"/>
  <c r="L1645" i="23"/>
  <c r="L1646" i="23"/>
  <c r="L1647" i="23"/>
  <c r="L1648" i="23"/>
  <c r="L1649" i="23"/>
  <c r="L1650" i="23"/>
  <c r="L1651" i="23"/>
  <c r="L1652" i="23"/>
  <c r="L1653" i="23"/>
  <c r="L1654" i="23"/>
  <c r="L1655" i="23"/>
  <c r="L1656" i="23"/>
  <c r="L1657" i="23"/>
  <c r="L1658" i="23"/>
  <c r="L1659" i="23"/>
  <c r="L1660" i="23"/>
  <c r="L1661" i="23"/>
  <c r="L1662" i="23"/>
  <c r="L1663" i="23"/>
  <c r="L1664" i="23"/>
  <c r="L1665" i="23"/>
  <c r="L1666" i="23"/>
  <c r="L1667" i="23"/>
  <c r="L1668" i="23"/>
  <c r="L1669" i="23"/>
  <c r="L1670" i="23"/>
  <c r="L1671" i="23"/>
  <c r="L1672" i="23"/>
  <c r="L1673" i="23"/>
  <c r="L1674" i="23"/>
  <c r="L1675" i="23"/>
  <c r="L1676" i="23"/>
  <c r="L1677" i="23"/>
  <c r="L1678" i="23"/>
  <c r="L1679" i="23"/>
  <c r="L1680" i="23"/>
  <c r="L1681" i="23"/>
  <c r="L1682" i="23"/>
  <c r="L1683" i="23"/>
  <c r="L1684" i="23"/>
  <c r="L1685" i="23"/>
  <c r="L1686" i="23"/>
  <c r="L1687" i="23"/>
  <c r="L1688" i="23"/>
  <c r="L1689" i="23"/>
  <c r="L1690" i="23"/>
  <c r="L1691" i="23"/>
  <c r="L1692" i="23"/>
  <c r="L1693" i="23"/>
  <c r="L1694" i="23"/>
  <c r="L1695" i="23"/>
  <c r="L1696" i="23"/>
  <c r="L1697" i="23"/>
  <c r="L1698" i="23"/>
  <c r="L1699" i="23"/>
  <c r="L1700" i="23"/>
  <c r="L42" i="22"/>
  <c r="L41" i="22"/>
  <c r="L40" i="22"/>
  <c r="L33" i="22"/>
  <c r="L32" i="22"/>
  <c r="L31" i="22"/>
  <c r="L30" i="22"/>
  <c r="L29" i="22"/>
  <c r="N42" i="21"/>
  <c r="N41" i="21"/>
  <c r="N40" i="21"/>
  <c r="N34" i="21"/>
  <c r="N33" i="21"/>
  <c r="N32" i="21"/>
  <c r="N31" i="21"/>
  <c r="N30" i="21"/>
  <c r="L42" i="20"/>
  <c r="L41" i="20"/>
  <c r="L40" i="20"/>
  <c r="L39" i="20"/>
  <c r="L33" i="20"/>
  <c r="L32" i="20"/>
  <c r="L31" i="20"/>
  <c r="L30" i="20"/>
  <c r="L29" i="20"/>
  <c r="L28" i="20"/>
  <c r="N44" i="19"/>
  <c r="N43" i="19"/>
  <c r="N42" i="19"/>
  <c r="N41" i="19"/>
  <c r="N35" i="19"/>
  <c r="N34" i="19"/>
  <c r="N33" i="19"/>
  <c r="N32" i="19"/>
  <c r="N31" i="19"/>
  <c r="S40" i="1"/>
  <c r="S39" i="1"/>
  <c r="S38" i="1"/>
  <c r="S37" i="1"/>
  <c r="S31" i="1"/>
  <c r="S30" i="1"/>
  <c r="S29" i="1"/>
  <c r="S28" i="1"/>
  <c r="S27" i="1"/>
  <c r="S26" i="1"/>
  <c r="N40" i="23"/>
  <c r="N39" i="23"/>
  <c r="N38" i="23"/>
  <c r="N37" i="23"/>
  <c r="N31" i="23"/>
  <c r="N30" i="23"/>
  <c r="N29" i="23"/>
  <c r="N28" i="23"/>
  <c r="N27" i="23"/>
  <c r="N26" i="23"/>
  <c r="O31" i="7"/>
  <c r="O26" i="7"/>
  <c r="O38" i="7"/>
  <c r="O39" i="7"/>
  <c r="O40" i="7"/>
  <c r="O27" i="7"/>
  <c r="I37" i="23" l="1"/>
  <c r="V40" i="23" s="1"/>
  <c r="P54" i="1"/>
  <c r="AF4" i="6" l="1"/>
  <c r="AF5" i="6"/>
  <c r="AG5" i="6" s="1"/>
  <c r="AF6" i="6"/>
  <c r="AG6" i="6" s="1"/>
  <c r="AF7" i="6"/>
  <c r="AG7" i="6" s="1"/>
  <c r="AF8" i="6"/>
  <c r="AG8" i="6" s="1"/>
  <c r="AF9" i="6"/>
  <c r="AG9" i="6" s="1"/>
  <c r="AF10" i="6"/>
  <c r="AG10" i="6" s="1"/>
  <c r="AF11" i="6"/>
  <c r="AG11" i="6" s="1"/>
  <c r="AF12" i="6"/>
  <c r="AG12" i="6" s="1"/>
  <c r="AF13" i="6"/>
  <c r="AG13" i="6" s="1"/>
  <c r="AF14" i="6"/>
  <c r="AG14" i="6" s="1"/>
  <c r="AF15" i="6"/>
  <c r="AG15" i="6" s="1"/>
  <c r="AF16" i="6"/>
  <c r="AG16" i="6" s="1"/>
  <c r="AF17" i="6"/>
  <c r="AG17" i="6" s="1"/>
  <c r="AF18" i="6"/>
  <c r="AG18" i="6" s="1"/>
  <c r="AF19" i="6"/>
  <c r="AG19" i="6" s="1"/>
  <c r="AF20" i="6"/>
  <c r="AG20" i="6" s="1"/>
  <c r="AF21" i="6"/>
  <c r="AG21" i="6" s="1"/>
  <c r="AF22" i="6"/>
  <c r="AG22" i="6" s="1"/>
  <c r="AF23" i="6"/>
  <c r="AG23" i="6" s="1"/>
  <c r="AF24" i="6"/>
  <c r="AG24" i="6" s="1"/>
  <c r="AF25" i="6"/>
  <c r="AG25" i="6" s="1"/>
  <c r="AF26" i="6"/>
  <c r="AG26" i="6" s="1"/>
  <c r="AF27" i="6"/>
  <c r="AG27" i="6" s="1"/>
  <c r="AF28" i="6"/>
  <c r="AG28" i="6" s="1"/>
  <c r="AF29" i="6"/>
  <c r="AG29" i="6" s="1"/>
  <c r="AF30" i="6"/>
  <c r="AG30" i="6" s="1"/>
  <c r="AF3" i="6"/>
  <c r="L46" i="7" l="1"/>
  <c r="R46" i="7" s="1"/>
  <c r="I31" i="21"/>
  <c r="V31" i="21" s="1"/>
  <c r="B29" i="21" a="1"/>
  <c r="B29" i="21" s="1"/>
  <c r="AB29" i="21" s="1"/>
  <c r="H30" i="20"/>
  <c r="H29" i="20"/>
  <c r="C27" i="20" a="1"/>
  <c r="C27" i="20" s="1"/>
  <c r="D27" i="20" s="1"/>
  <c r="I26" i="23"/>
  <c r="V27" i="23" s="1"/>
  <c r="B25" i="23" a="1"/>
  <c r="B25" i="23" s="1"/>
  <c r="C25" i="7" a="1"/>
  <c r="C25" i="7" s="1"/>
  <c r="AB25" i="7" s="1"/>
  <c r="B26" i="23" l="1" a="1"/>
  <c r="B26" i="23" s="1"/>
  <c r="AB26" i="23" s="1"/>
  <c r="AB25" i="23"/>
  <c r="B30" i="21" a="1"/>
  <c r="B30" i="21" s="1"/>
  <c r="C28" i="20" a="1"/>
  <c r="C28" i="20" s="1"/>
  <c r="D28" i="20" s="1"/>
  <c r="C26" i="7" a="1"/>
  <c r="C26" i="7" s="1"/>
  <c r="AB26" i="7" s="1"/>
  <c r="H28" i="20"/>
  <c r="I25" i="23"/>
  <c r="V25" i="23" s="1"/>
  <c r="C25" i="23"/>
  <c r="K51" i="21"/>
  <c r="Q51" i="21" s="1"/>
  <c r="K171" i="21"/>
  <c r="K187" i="21"/>
  <c r="K411" i="21"/>
  <c r="K627" i="21"/>
  <c r="K1043" i="21"/>
  <c r="K1059" i="21"/>
  <c r="K1123" i="21"/>
  <c r="K1203" i="21"/>
  <c r="K1267" i="21"/>
  <c r="K1275" i="21"/>
  <c r="K1299" i="21"/>
  <c r="K1363" i="21"/>
  <c r="K1371" i="21"/>
  <c r="K1403" i="21"/>
  <c r="K1499" i="21"/>
  <c r="K1507" i="21"/>
  <c r="K1579" i="21"/>
  <c r="K1587" i="21"/>
  <c r="K1619" i="21"/>
  <c r="K1646" i="21"/>
  <c r="K1661" i="21"/>
  <c r="K1683" i="21"/>
  <c r="K1691" i="21"/>
  <c r="K1693" i="21"/>
  <c r="K1629" i="21"/>
  <c r="K1630" i="21"/>
  <c r="K1631" i="21"/>
  <c r="K1645" i="21"/>
  <c r="K1677" i="21"/>
  <c r="L49" i="21"/>
  <c r="L50" i="21"/>
  <c r="L51" i="21"/>
  <c r="K52" i="21"/>
  <c r="Q52" i="21" s="1"/>
  <c r="L52" i="21"/>
  <c r="K53" i="21"/>
  <c r="Q53" i="21" s="1"/>
  <c r="L53" i="21"/>
  <c r="K54" i="21"/>
  <c r="Q54" i="21" s="1"/>
  <c r="L54" i="21"/>
  <c r="L55" i="21"/>
  <c r="K56" i="21"/>
  <c r="Q56" i="21" s="1"/>
  <c r="L56" i="21"/>
  <c r="K57" i="21"/>
  <c r="Q57" i="21" s="1"/>
  <c r="L57" i="21"/>
  <c r="K58" i="21"/>
  <c r="Q58" i="21" s="1"/>
  <c r="L58" i="21"/>
  <c r="L59" i="21"/>
  <c r="K60" i="21"/>
  <c r="L60" i="21"/>
  <c r="K61" i="21"/>
  <c r="L61" i="21"/>
  <c r="K62" i="21"/>
  <c r="L62" i="21"/>
  <c r="K63" i="21"/>
  <c r="L63" i="21"/>
  <c r="K64" i="21"/>
  <c r="L64" i="21"/>
  <c r="K65" i="21"/>
  <c r="L65" i="21"/>
  <c r="K66" i="21"/>
  <c r="L66" i="21"/>
  <c r="L67" i="21"/>
  <c r="K68" i="21"/>
  <c r="L68" i="21"/>
  <c r="K69" i="21"/>
  <c r="L69" i="21"/>
  <c r="K70" i="21"/>
  <c r="L70" i="21"/>
  <c r="L71" i="21"/>
  <c r="K72" i="21"/>
  <c r="L72" i="21"/>
  <c r="K73" i="21"/>
  <c r="L73" i="21"/>
  <c r="K74" i="21"/>
  <c r="L74" i="21"/>
  <c r="L75" i="21"/>
  <c r="K76" i="21"/>
  <c r="L76" i="21"/>
  <c r="K77" i="21"/>
  <c r="L77" i="21"/>
  <c r="K78" i="21"/>
  <c r="L78" i="21"/>
  <c r="K79" i="21"/>
  <c r="L79" i="21"/>
  <c r="K80" i="21"/>
  <c r="L80" i="21"/>
  <c r="K81" i="21"/>
  <c r="L81" i="21"/>
  <c r="K82" i="21"/>
  <c r="L82" i="21"/>
  <c r="L83" i="21"/>
  <c r="K84" i="21"/>
  <c r="L84" i="21"/>
  <c r="K85" i="21"/>
  <c r="L85" i="21"/>
  <c r="K86" i="21"/>
  <c r="L86" i="21"/>
  <c r="L87" i="21"/>
  <c r="K88" i="21"/>
  <c r="L88" i="21"/>
  <c r="K89" i="21"/>
  <c r="L89" i="21"/>
  <c r="K90" i="21"/>
  <c r="L90" i="21"/>
  <c r="L91" i="21"/>
  <c r="K92" i="21"/>
  <c r="L92" i="21"/>
  <c r="K93" i="21"/>
  <c r="L93" i="21"/>
  <c r="K94" i="21"/>
  <c r="L94" i="21"/>
  <c r="K95" i="21"/>
  <c r="L95" i="21"/>
  <c r="K96" i="21"/>
  <c r="L96" i="21"/>
  <c r="K97" i="21"/>
  <c r="L97" i="21"/>
  <c r="K98" i="21"/>
  <c r="L98" i="21"/>
  <c r="L99" i="21"/>
  <c r="K100" i="21"/>
  <c r="L100" i="21"/>
  <c r="K101" i="21"/>
  <c r="L101" i="21"/>
  <c r="K102" i="21"/>
  <c r="L102" i="21"/>
  <c r="L103" i="21"/>
  <c r="K104" i="21"/>
  <c r="L104" i="21"/>
  <c r="K105" i="21"/>
  <c r="L105" i="21"/>
  <c r="K106" i="21"/>
  <c r="L106" i="21"/>
  <c r="L107" i="21"/>
  <c r="K108" i="21"/>
  <c r="L108" i="21"/>
  <c r="K109" i="21"/>
  <c r="L109" i="21"/>
  <c r="K110" i="21"/>
  <c r="L110" i="21"/>
  <c r="K111" i="21"/>
  <c r="L111" i="21"/>
  <c r="K112" i="21"/>
  <c r="L112" i="21"/>
  <c r="K113" i="21"/>
  <c r="L113" i="21"/>
  <c r="K114" i="21"/>
  <c r="L114" i="21"/>
  <c r="L115" i="21"/>
  <c r="K116" i="21"/>
  <c r="L116" i="21"/>
  <c r="K117" i="21"/>
  <c r="L117" i="21"/>
  <c r="K118" i="21"/>
  <c r="L118" i="21"/>
  <c r="L119" i="21"/>
  <c r="K120" i="21"/>
  <c r="L120" i="21"/>
  <c r="K121" i="21"/>
  <c r="L121" i="21"/>
  <c r="K122" i="21"/>
  <c r="L122" i="21"/>
  <c r="L123" i="21"/>
  <c r="K124" i="21"/>
  <c r="L124" i="21"/>
  <c r="K125" i="21"/>
  <c r="L125" i="21"/>
  <c r="K126" i="21"/>
  <c r="L126" i="21"/>
  <c r="K127" i="21"/>
  <c r="L127" i="21"/>
  <c r="K128" i="21"/>
  <c r="L128" i="21"/>
  <c r="K129" i="21"/>
  <c r="L129" i="21"/>
  <c r="K130" i="21"/>
  <c r="L130" i="21"/>
  <c r="L131" i="21"/>
  <c r="K132" i="21"/>
  <c r="L132" i="21"/>
  <c r="K133" i="21"/>
  <c r="L133" i="21"/>
  <c r="K134" i="21"/>
  <c r="L134" i="21"/>
  <c r="L135" i="21"/>
  <c r="K136" i="21"/>
  <c r="L136" i="21"/>
  <c r="K137" i="21"/>
  <c r="L137" i="21"/>
  <c r="K138" i="21"/>
  <c r="L138" i="21"/>
  <c r="L139" i="21"/>
  <c r="K140" i="21"/>
  <c r="L140" i="21"/>
  <c r="K141" i="21"/>
  <c r="L141" i="21"/>
  <c r="K142" i="21"/>
  <c r="L142" i="21"/>
  <c r="K143" i="21"/>
  <c r="L143" i="21"/>
  <c r="K144" i="21"/>
  <c r="L144" i="21"/>
  <c r="K145" i="21"/>
  <c r="L145" i="21"/>
  <c r="K146" i="21"/>
  <c r="L146" i="21"/>
  <c r="L147" i="21"/>
  <c r="K148" i="21"/>
  <c r="L148" i="21"/>
  <c r="K149" i="21"/>
  <c r="L149" i="21"/>
  <c r="K150" i="21"/>
  <c r="L150" i="21"/>
  <c r="L151" i="21"/>
  <c r="K152" i="21"/>
  <c r="L152" i="21"/>
  <c r="K153" i="21"/>
  <c r="L153" i="21"/>
  <c r="K154" i="21"/>
  <c r="L154" i="21"/>
  <c r="L155" i="21"/>
  <c r="K156" i="21"/>
  <c r="L156" i="21"/>
  <c r="K157" i="21"/>
  <c r="L157" i="21"/>
  <c r="K158" i="21"/>
  <c r="L158" i="21"/>
  <c r="K159" i="21"/>
  <c r="L159" i="21"/>
  <c r="K160" i="21"/>
  <c r="L160" i="21"/>
  <c r="K161" i="21"/>
  <c r="L161" i="21"/>
  <c r="K162" i="21"/>
  <c r="L162" i="21"/>
  <c r="L163" i="21"/>
  <c r="K164" i="21"/>
  <c r="L164" i="21"/>
  <c r="K165" i="21"/>
  <c r="L165" i="21"/>
  <c r="K166" i="21"/>
  <c r="L166" i="21"/>
  <c r="L167" i="21"/>
  <c r="K168" i="21"/>
  <c r="L168" i="21"/>
  <c r="K169" i="21"/>
  <c r="L169" i="21"/>
  <c r="K170" i="21"/>
  <c r="L170" i="21"/>
  <c r="L171" i="21"/>
  <c r="K172" i="21"/>
  <c r="L172" i="21"/>
  <c r="K173" i="21"/>
  <c r="L173" i="21"/>
  <c r="K174" i="21"/>
  <c r="L174" i="21"/>
  <c r="K175" i="21"/>
  <c r="L175" i="21"/>
  <c r="K176" i="21"/>
  <c r="L176" i="21"/>
  <c r="K177" i="21"/>
  <c r="L177" i="21"/>
  <c r="K178" i="21"/>
  <c r="L178" i="21"/>
  <c r="L179" i="21"/>
  <c r="K180" i="21"/>
  <c r="L180" i="21"/>
  <c r="K181" i="21"/>
  <c r="L181" i="21"/>
  <c r="K182" i="21"/>
  <c r="L182" i="21"/>
  <c r="L183" i="21"/>
  <c r="K184" i="21"/>
  <c r="L184" i="21"/>
  <c r="K185" i="21"/>
  <c r="L185" i="21"/>
  <c r="K186" i="21"/>
  <c r="L186" i="21"/>
  <c r="L187" i="21"/>
  <c r="K188" i="21"/>
  <c r="L188" i="21"/>
  <c r="K189" i="21"/>
  <c r="L189" i="21"/>
  <c r="K190" i="21"/>
  <c r="L190" i="21"/>
  <c r="K191" i="21"/>
  <c r="L191" i="21"/>
  <c r="K192" i="21"/>
  <c r="L192" i="21"/>
  <c r="K193" i="21"/>
  <c r="L193" i="21"/>
  <c r="K194" i="21"/>
  <c r="L194" i="21"/>
  <c r="L195" i="21"/>
  <c r="K196" i="21"/>
  <c r="L196" i="21"/>
  <c r="K197" i="21"/>
  <c r="L197" i="21"/>
  <c r="K198" i="21"/>
  <c r="L198" i="21"/>
  <c r="L199" i="21"/>
  <c r="K200" i="21"/>
  <c r="L200" i="21"/>
  <c r="K201" i="21"/>
  <c r="L201" i="21"/>
  <c r="K202" i="21"/>
  <c r="L202" i="21"/>
  <c r="L203" i="21"/>
  <c r="K204" i="21"/>
  <c r="L204" i="21"/>
  <c r="K205" i="21"/>
  <c r="L205" i="21"/>
  <c r="K206" i="21"/>
  <c r="L206" i="21"/>
  <c r="L207" i="21"/>
  <c r="K208" i="21"/>
  <c r="L208" i="21"/>
  <c r="K209" i="21"/>
  <c r="L209" i="21"/>
  <c r="K210" i="21"/>
  <c r="L210" i="21"/>
  <c r="L211" i="21"/>
  <c r="K212" i="21"/>
  <c r="L212" i="21"/>
  <c r="K213" i="21"/>
  <c r="L213" i="21"/>
  <c r="K214" i="21"/>
  <c r="L214" i="21"/>
  <c r="L215" i="21"/>
  <c r="K216" i="21"/>
  <c r="L216" i="21"/>
  <c r="K217" i="21"/>
  <c r="L217" i="21"/>
  <c r="K218" i="21"/>
  <c r="L218" i="21"/>
  <c r="L219" i="21"/>
  <c r="K220" i="21"/>
  <c r="L220" i="21"/>
  <c r="K221" i="21"/>
  <c r="L221" i="21"/>
  <c r="K222" i="21"/>
  <c r="L222" i="21"/>
  <c r="L223" i="21"/>
  <c r="K224" i="21"/>
  <c r="L224" i="21"/>
  <c r="K225" i="21"/>
  <c r="L225" i="21"/>
  <c r="K226" i="21"/>
  <c r="L226" i="21"/>
  <c r="L227" i="21"/>
  <c r="K228" i="21"/>
  <c r="L228" i="21"/>
  <c r="K229" i="21"/>
  <c r="L229" i="21"/>
  <c r="K230" i="21"/>
  <c r="L230" i="21"/>
  <c r="L231" i="21"/>
  <c r="K232" i="21"/>
  <c r="L232" i="21"/>
  <c r="K233" i="21"/>
  <c r="L233" i="21"/>
  <c r="K234" i="21"/>
  <c r="L234" i="21"/>
  <c r="L235" i="21"/>
  <c r="K236" i="21"/>
  <c r="L236" i="21"/>
  <c r="K237" i="21"/>
  <c r="L237" i="21"/>
  <c r="K238" i="21"/>
  <c r="L238" i="21"/>
  <c r="L239" i="21"/>
  <c r="K240" i="21"/>
  <c r="L240" i="21"/>
  <c r="K241" i="21"/>
  <c r="L241" i="21"/>
  <c r="K242" i="21"/>
  <c r="L242" i="21"/>
  <c r="L243" i="21"/>
  <c r="K244" i="21"/>
  <c r="L244" i="21"/>
  <c r="K245" i="21"/>
  <c r="L245" i="21"/>
  <c r="K246" i="21"/>
  <c r="L246" i="21"/>
  <c r="L247" i="21"/>
  <c r="K248" i="21"/>
  <c r="L248" i="21"/>
  <c r="K249" i="21"/>
  <c r="L249" i="21"/>
  <c r="K250" i="21"/>
  <c r="L250" i="21"/>
  <c r="L251" i="21"/>
  <c r="K252" i="21"/>
  <c r="L252" i="21"/>
  <c r="K253" i="21"/>
  <c r="L253" i="21"/>
  <c r="K254" i="21"/>
  <c r="L254" i="21"/>
  <c r="K255" i="21"/>
  <c r="L255" i="21"/>
  <c r="K256" i="21"/>
  <c r="L256" i="21"/>
  <c r="K257" i="21"/>
  <c r="L257" i="21"/>
  <c r="K258" i="21"/>
  <c r="L258" i="21"/>
  <c r="L259" i="21"/>
  <c r="K260" i="21"/>
  <c r="L260" i="21"/>
  <c r="K261" i="21"/>
  <c r="L261" i="21"/>
  <c r="K262" i="21"/>
  <c r="L262" i="21"/>
  <c r="L263" i="21"/>
  <c r="K264" i="21"/>
  <c r="L264" i="21"/>
  <c r="K265" i="21"/>
  <c r="L265" i="21"/>
  <c r="K266" i="21"/>
  <c r="L266" i="21"/>
  <c r="L267" i="21"/>
  <c r="K268" i="21"/>
  <c r="L268" i="21"/>
  <c r="K269" i="21"/>
  <c r="L269" i="21"/>
  <c r="K270" i="21"/>
  <c r="L270" i="21"/>
  <c r="L271" i="21"/>
  <c r="K272" i="21"/>
  <c r="L272" i="21"/>
  <c r="K273" i="21"/>
  <c r="L273" i="21"/>
  <c r="K274" i="21"/>
  <c r="L274" i="21"/>
  <c r="L275" i="21"/>
  <c r="K276" i="21"/>
  <c r="L276" i="21"/>
  <c r="K277" i="21"/>
  <c r="L277" i="21"/>
  <c r="K278" i="21"/>
  <c r="L278" i="21"/>
  <c r="L279" i="21"/>
  <c r="K280" i="21"/>
  <c r="L280" i="21"/>
  <c r="K281" i="21"/>
  <c r="L281" i="21"/>
  <c r="K282" i="21"/>
  <c r="L282" i="21"/>
  <c r="L283" i="21"/>
  <c r="K284" i="21"/>
  <c r="L284" i="21"/>
  <c r="K285" i="21"/>
  <c r="L285" i="21"/>
  <c r="K286" i="21"/>
  <c r="L286" i="21"/>
  <c r="L287" i="21"/>
  <c r="K288" i="21"/>
  <c r="L288" i="21"/>
  <c r="K289" i="21"/>
  <c r="L289" i="21"/>
  <c r="K290" i="21"/>
  <c r="L290" i="21"/>
  <c r="L291" i="21"/>
  <c r="K292" i="21"/>
  <c r="L292" i="21"/>
  <c r="K293" i="21"/>
  <c r="L293" i="21"/>
  <c r="K294" i="21"/>
  <c r="L294" i="21"/>
  <c r="L295" i="21"/>
  <c r="K296" i="21"/>
  <c r="L296" i="21"/>
  <c r="K297" i="21"/>
  <c r="L297" i="21"/>
  <c r="K298" i="21"/>
  <c r="L298" i="21"/>
  <c r="L299" i="21"/>
  <c r="K300" i="21"/>
  <c r="L300" i="21"/>
  <c r="K301" i="21"/>
  <c r="L301" i="21"/>
  <c r="K302" i="21"/>
  <c r="L302" i="21"/>
  <c r="L303" i="21"/>
  <c r="K304" i="21"/>
  <c r="L304" i="21"/>
  <c r="K305" i="21"/>
  <c r="L305" i="21"/>
  <c r="K306" i="21"/>
  <c r="L306" i="21"/>
  <c r="L307" i="21"/>
  <c r="K308" i="21"/>
  <c r="L308" i="21"/>
  <c r="K309" i="21"/>
  <c r="L309" i="21"/>
  <c r="K310" i="21"/>
  <c r="L310" i="21"/>
  <c r="L311" i="21"/>
  <c r="K312" i="21"/>
  <c r="L312" i="21"/>
  <c r="K313" i="21"/>
  <c r="L313" i="21"/>
  <c r="K314" i="21"/>
  <c r="L314" i="21"/>
  <c r="L315" i="21"/>
  <c r="K316" i="21"/>
  <c r="L316" i="21"/>
  <c r="K317" i="21"/>
  <c r="L317" i="21"/>
  <c r="K318" i="21"/>
  <c r="L318" i="21"/>
  <c r="L319" i="21"/>
  <c r="K320" i="21"/>
  <c r="L320" i="21"/>
  <c r="K321" i="21"/>
  <c r="L321" i="21"/>
  <c r="K322" i="21"/>
  <c r="L322" i="21"/>
  <c r="L323" i="21"/>
  <c r="K324" i="21"/>
  <c r="L324" i="21"/>
  <c r="K325" i="21"/>
  <c r="L325" i="21"/>
  <c r="K326" i="21"/>
  <c r="L326" i="21"/>
  <c r="L327" i="21"/>
  <c r="K328" i="21"/>
  <c r="L328" i="21"/>
  <c r="K329" i="21"/>
  <c r="L329" i="21"/>
  <c r="K330" i="21"/>
  <c r="L330" i="21"/>
  <c r="L331" i="21"/>
  <c r="K332" i="21"/>
  <c r="L332" i="21"/>
  <c r="K333" i="21"/>
  <c r="L333" i="21"/>
  <c r="K334" i="21"/>
  <c r="L334" i="21"/>
  <c r="L335" i="21"/>
  <c r="K336" i="21"/>
  <c r="L336" i="21"/>
  <c r="K337" i="21"/>
  <c r="L337" i="21"/>
  <c r="K338" i="21"/>
  <c r="L338" i="21"/>
  <c r="L339" i="21"/>
  <c r="K340" i="21"/>
  <c r="L340" i="21"/>
  <c r="K341" i="21"/>
  <c r="L341" i="21"/>
  <c r="K342" i="21"/>
  <c r="L342" i="21"/>
  <c r="L343" i="21"/>
  <c r="K344" i="21"/>
  <c r="L344" i="21"/>
  <c r="K345" i="21"/>
  <c r="L345" i="21"/>
  <c r="K346" i="21"/>
  <c r="L346" i="21"/>
  <c r="L347" i="21"/>
  <c r="K348" i="21"/>
  <c r="L348" i="21"/>
  <c r="K349" i="21"/>
  <c r="L349" i="21"/>
  <c r="K350" i="21"/>
  <c r="L350" i="21"/>
  <c r="L351" i="21"/>
  <c r="K352" i="21"/>
  <c r="L352" i="21"/>
  <c r="K353" i="21"/>
  <c r="L353" i="21"/>
  <c r="K354" i="21"/>
  <c r="L354" i="21"/>
  <c r="L355" i="21"/>
  <c r="K356" i="21"/>
  <c r="L356" i="21"/>
  <c r="K357" i="21"/>
  <c r="L357" i="21"/>
  <c r="K358" i="21"/>
  <c r="L358" i="21"/>
  <c r="L359" i="21"/>
  <c r="K360" i="21"/>
  <c r="L360" i="21"/>
  <c r="K361" i="21"/>
  <c r="L361" i="21"/>
  <c r="K362" i="21"/>
  <c r="L362" i="21"/>
  <c r="L363" i="21"/>
  <c r="K364" i="21"/>
  <c r="L364" i="21"/>
  <c r="K365" i="21"/>
  <c r="L365" i="21"/>
  <c r="K366" i="21"/>
  <c r="L366" i="21"/>
  <c r="L367" i="21"/>
  <c r="K368" i="21"/>
  <c r="L368" i="21"/>
  <c r="K369" i="21"/>
  <c r="L369" i="21"/>
  <c r="K370" i="21"/>
  <c r="L370" i="21"/>
  <c r="L371" i="21"/>
  <c r="K372" i="21"/>
  <c r="L372" i="21"/>
  <c r="K373" i="21"/>
  <c r="L373" i="21"/>
  <c r="K374" i="21"/>
  <c r="L374" i="21"/>
  <c r="L375" i="21"/>
  <c r="K376" i="21"/>
  <c r="L376" i="21"/>
  <c r="K377" i="21"/>
  <c r="L377" i="21"/>
  <c r="K378" i="21"/>
  <c r="L378" i="21"/>
  <c r="L379" i="21"/>
  <c r="K380" i="21"/>
  <c r="L380" i="21"/>
  <c r="K381" i="21"/>
  <c r="L381" i="21"/>
  <c r="K382" i="21"/>
  <c r="L382" i="21"/>
  <c r="L383" i="21"/>
  <c r="K384" i="21"/>
  <c r="L384" i="21"/>
  <c r="K385" i="21"/>
  <c r="L385" i="21"/>
  <c r="K386" i="21"/>
  <c r="L386" i="21"/>
  <c r="L387" i="21"/>
  <c r="K388" i="21"/>
  <c r="L388" i="21"/>
  <c r="K389" i="21"/>
  <c r="L389" i="21"/>
  <c r="K390" i="21"/>
  <c r="L390" i="21"/>
  <c r="L391" i="21"/>
  <c r="K392" i="21"/>
  <c r="L392" i="21"/>
  <c r="K393" i="21"/>
  <c r="L393" i="21"/>
  <c r="K394" i="21"/>
  <c r="L394" i="21"/>
  <c r="L395" i="21"/>
  <c r="K396" i="21"/>
  <c r="L396" i="21"/>
  <c r="K397" i="21"/>
  <c r="L397" i="21"/>
  <c r="K398" i="21"/>
  <c r="L398" i="21"/>
  <c r="L399" i="21"/>
  <c r="K400" i="21"/>
  <c r="L400" i="21"/>
  <c r="K401" i="21"/>
  <c r="L401" i="21"/>
  <c r="K402" i="21"/>
  <c r="L402" i="21"/>
  <c r="L403" i="21"/>
  <c r="K404" i="21"/>
  <c r="L404" i="21"/>
  <c r="K405" i="21"/>
  <c r="L405" i="21"/>
  <c r="K406" i="21"/>
  <c r="L406" i="21"/>
  <c r="L407" i="21"/>
  <c r="K408" i="21"/>
  <c r="L408" i="21"/>
  <c r="K409" i="21"/>
  <c r="L409" i="21"/>
  <c r="K410" i="21"/>
  <c r="L410" i="21"/>
  <c r="L411" i="21"/>
  <c r="K412" i="21"/>
  <c r="L412" i="21"/>
  <c r="K413" i="21"/>
  <c r="L413" i="21"/>
  <c r="K414" i="21"/>
  <c r="L414" i="21"/>
  <c r="L415" i="21"/>
  <c r="K416" i="21"/>
  <c r="L416" i="21"/>
  <c r="K417" i="21"/>
  <c r="L417" i="21"/>
  <c r="K418" i="21"/>
  <c r="L418" i="21"/>
  <c r="L419" i="21"/>
  <c r="K420" i="21"/>
  <c r="L420" i="21"/>
  <c r="K421" i="21"/>
  <c r="L421" i="21"/>
  <c r="K422" i="21"/>
  <c r="L422" i="21"/>
  <c r="L423" i="21"/>
  <c r="K424" i="21"/>
  <c r="L424" i="21"/>
  <c r="K425" i="21"/>
  <c r="L425" i="21"/>
  <c r="K426" i="21"/>
  <c r="L426" i="21"/>
  <c r="L427" i="21"/>
  <c r="K428" i="21"/>
  <c r="L428" i="21"/>
  <c r="K429" i="21"/>
  <c r="L429" i="21"/>
  <c r="K430" i="21"/>
  <c r="L430" i="21"/>
  <c r="L431" i="21"/>
  <c r="K432" i="21"/>
  <c r="L432" i="21"/>
  <c r="K433" i="21"/>
  <c r="L433" i="21"/>
  <c r="K434" i="21"/>
  <c r="L434" i="21"/>
  <c r="L435" i="21"/>
  <c r="K436" i="21"/>
  <c r="L436" i="21"/>
  <c r="K437" i="21"/>
  <c r="L437" i="21"/>
  <c r="K438" i="21"/>
  <c r="L438" i="21"/>
  <c r="L439" i="21"/>
  <c r="K440" i="21"/>
  <c r="L440" i="21"/>
  <c r="K441" i="21"/>
  <c r="L441" i="21"/>
  <c r="K442" i="21"/>
  <c r="L442" i="21"/>
  <c r="L443" i="21"/>
  <c r="K444" i="21"/>
  <c r="L444" i="21"/>
  <c r="K445" i="21"/>
  <c r="L445" i="21"/>
  <c r="K446" i="21"/>
  <c r="L446" i="21"/>
  <c r="L447" i="21"/>
  <c r="K448" i="21"/>
  <c r="L448" i="21"/>
  <c r="K449" i="21"/>
  <c r="L449" i="21"/>
  <c r="K450" i="21"/>
  <c r="L450" i="21"/>
  <c r="L451" i="21"/>
  <c r="K452" i="21"/>
  <c r="L452" i="21"/>
  <c r="K453" i="21"/>
  <c r="L453" i="21"/>
  <c r="K454" i="21"/>
  <c r="L454" i="21"/>
  <c r="L455" i="21"/>
  <c r="K456" i="21"/>
  <c r="L456" i="21"/>
  <c r="K457" i="21"/>
  <c r="L457" i="21"/>
  <c r="K458" i="21"/>
  <c r="L458" i="21"/>
  <c r="L459" i="21"/>
  <c r="K460" i="21"/>
  <c r="L460" i="21"/>
  <c r="K461" i="21"/>
  <c r="L461" i="21"/>
  <c r="K462" i="21"/>
  <c r="L462" i="21"/>
  <c r="L463" i="21"/>
  <c r="K464" i="21"/>
  <c r="L464" i="21"/>
  <c r="K465" i="21"/>
  <c r="L465" i="21"/>
  <c r="K466" i="21"/>
  <c r="L466" i="21"/>
  <c r="L467" i="21"/>
  <c r="K468" i="21"/>
  <c r="L468" i="21"/>
  <c r="K469" i="21"/>
  <c r="L469" i="21"/>
  <c r="K470" i="21"/>
  <c r="L470" i="21"/>
  <c r="L471" i="21"/>
  <c r="K472" i="21"/>
  <c r="L472" i="21"/>
  <c r="K473" i="21"/>
  <c r="L473" i="21"/>
  <c r="K474" i="21"/>
  <c r="L474" i="21"/>
  <c r="L475" i="21"/>
  <c r="K476" i="21"/>
  <c r="L476" i="21"/>
  <c r="K477" i="21"/>
  <c r="L477" i="21"/>
  <c r="K478" i="21"/>
  <c r="L478" i="21"/>
  <c r="L479" i="21"/>
  <c r="K480" i="21"/>
  <c r="L480" i="21"/>
  <c r="K481" i="21"/>
  <c r="L481" i="21"/>
  <c r="K482" i="21"/>
  <c r="L482" i="21"/>
  <c r="L483" i="21"/>
  <c r="K484" i="21"/>
  <c r="L484" i="21"/>
  <c r="K485" i="21"/>
  <c r="L485" i="21"/>
  <c r="K486" i="21"/>
  <c r="L486" i="21"/>
  <c r="L487" i="21"/>
  <c r="K488" i="21"/>
  <c r="L488" i="21"/>
  <c r="K489" i="21"/>
  <c r="L489" i="21"/>
  <c r="K490" i="21"/>
  <c r="L490" i="21"/>
  <c r="L491" i="21"/>
  <c r="K492" i="21"/>
  <c r="L492" i="21"/>
  <c r="K493" i="21"/>
  <c r="L493" i="21"/>
  <c r="K494" i="21"/>
  <c r="L494" i="21"/>
  <c r="L495" i="21"/>
  <c r="K496" i="21"/>
  <c r="L496" i="21"/>
  <c r="K497" i="21"/>
  <c r="L497" i="21"/>
  <c r="K498" i="21"/>
  <c r="L498" i="21"/>
  <c r="L499" i="21"/>
  <c r="K500" i="21"/>
  <c r="L500" i="21"/>
  <c r="K501" i="21"/>
  <c r="L501" i="21"/>
  <c r="K502" i="21"/>
  <c r="L502" i="21"/>
  <c r="L503" i="21"/>
  <c r="K504" i="21"/>
  <c r="L504" i="21"/>
  <c r="K505" i="21"/>
  <c r="L505" i="21"/>
  <c r="K506" i="21"/>
  <c r="L506" i="21"/>
  <c r="L507" i="21"/>
  <c r="K508" i="21"/>
  <c r="L508" i="21"/>
  <c r="K509" i="21"/>
  <c r="L509" i="21"/>
  <c r="K510" i="21"/>
  <c r="L510" i="21"/>
  <c r="L511" i="21"/>
  <c r="K512" i="21"/>
  <c r="L512" i="21"/>
  <c r="K513" i="21"/>
  <c r="L513" i="21"/>
  <c r="K514" i="21"/>
  <c r="L514" i="21"/>
  <c r="L515" i="21"/>
  <c r="K516" i="21"/>
  <c r="L516" i="21"/>
  <c r="K517" i="21"/>
  <c r="L517" i="21"/>
  <c r="K518" i="21"/>
  <c r="L518" i="21"/>
  <c r="L519" i="21"/>
  <c r="K520" i="21"/>
  <c r="L520" i="21"/>
  <c r="K521" i="21"/>
  <c r="L521" i="21"/>
  <c r="K522" i="21"/>
  <c r="L522" i="21"/>
  <c r="L523" i="21"/>
  <c r="K524" i="21"/>
  <c r="L524" i="21"/>
  <c r="K525" i="21"/>
  <c r="L525" i="21"/>
  <c r="K526" i="21"/>
  <c r="L526" i="21"/>
  <c r="L527" i="21"/>
  <c r="K528" i="21"/>
  <c r="L528" i="21"/>
  <c r="K529" i="21"/>
  <c r="L529" i="21"/>
  <c r="K530" i="21"/>
  <c r="L530" i="21"/>
  <c r="L531" i="21"/>
  <c r="K532" i="21"/>
  <c r="L532" i="21"/>
  <c r="K533" i="21"/>
  <c r="L533" i="21"/>
  <c r="K534" i="21"/>
  <c r="L534" i="21"/>
  <c r="L535" i="21"/>
  <c r="K536" i="21"/>
  <c r="L536" i="21"/>
  <c r="K537" i="21"/>
  <c r="L537" i="21"/>
  <c r="K538" i="21"/>
  <c r="L538" i="21"/>
  <c r="L539" i="21"/>
  <c r="K540" i="21"/>
  <c r="L540" i="21"/>
  <c r="K541" i="21"/>
  <c r="L541" i="21"/>
  <c r="K542" i="21"/>
  <c r="L542" i="21"/>
  <c r="L543" i="21"/>
  <c r="K544" i="21"/>
  <c r="L544" i="21"/>
  <c r="K545" i="21"/>
  <c r="L545" i="21"/>
  <c r="K546" i="21"/>
  <c r="L546" i="21"/>
  <c r="L547" i="21"/>
  <c r="K548" i="21"/>
  <c r="L548" i="21"/>
  <c r="K549" i="21"/>
  <c r="L549" i="21"/>
  <c r="K550" i="21"/>
  <c r="L550" i="21"/>
  <c r="L551" i="21"/>
  <c r="K552" i="21"/>
  <c r="L552" i="21"/>
  <c r="K553" i="21"/>
  <c r="L553" i="21"/>
  <c r="K554" i="21"/>
  <c r="L554" i="21"/>
  <c r="L555" i="21"/>
  <c r="K556" i="21"/>
  <c r="L556" i="21"/>
  <c r="K557" i="21"/>
  <c r="L557" i="21"/>
  <c r="K558" i="21"/>
  <c r="L558" i="21"/>
  <c r="L559" i="21"/>
  <c r="K560" i="21"/>
  <c r="L560" i="21"/>
  <c r="K561" i="21"/>
  <c r="L561" i="21"/>
  <c r="K562" i="21"/>
  <c r="L562" i="21"/>
  <c r="L563" i="21"/>
  <c r="K564" i="21"/>
  <c r="L564" i="21"/>
  <c r="K565" i="21"/>
  <c r="L565" i="21"/>
  <c r="K566" i="21"/>
  <c r="L566" i="21"/>
  <c r="L567" i="21"/>
  <c r="K568" i="21"/>
  <c r="L568" i="21"/>
  <c r="K569" i="21"/>
  <c r="L569" i="21"/>
  <c r="K570" i="21"/>
  <c r="L570" i="21"/>
  <c r="L571" i="21"/>
  <c r="K572" i="21"/>
  <c r="L572" i="21"/>
  <c r="K573" i="21"/>
  <c r="L573" i="21"/>
  <c r="K574" i="21"/>
  <c r="L574" i="21"/>
  <c r="L575" i="21"/>
  <c r="K576" i="21"/>
  <c r="L576" i="21"/>
  <c r="K577" i="21"/>
  <c r="L577" i="21"/>
  <c r="K578" i="21"/>
  <c r="L578" i="21"/>
  <c r="L579" i="21"/>
  <c r="K580" i="21"/>
  <c r="L580" i="21"/>
  <c r="K581" i="21"/>
  <c r="L581" i="21"/>
  <c r="K582" i="21"/>
  <c r="L582" i="21"/>
  <c r="L583" i="21"/>
  <c r="K584" i="21"/>
  <c r="L584" i="21"/>
  <c r="K585" i="21"/>
  <c r="L585" i="21"/>
  <c r="K586" i="21"/>
  <c r="L586" i="21"/>
  <c r="L587" i="21"/>
  <c r="K588" i="21"/>
  <c r="L588" i="21"/>
  <c r="K589" i="21"/>
  <c r="L589" i="21"/>
  <c r="K590" i="21"/>
  <c r="L590" i="21"/>
  <c r="L591" i="21"/>
  <c r="K592" i="21"/>
  <c r="L592" i="21"/>
  <c r="K593" i="21"/>
  <c r="L593" i="21"/>
  <c r="K594" i="21"/>
  <c r="L594" i="21"/>
  <c r="L595" i="21"/>
  <c r="K596" i="21"/>
  <c r="L596" i="21"/>
  <c r="K597" i="21"/>
  <c r="L597" i="21"/>
  <c r="K598" i="21"/>
  <c r="L598" i="21"/>
  <c r="K599" i="21"/>
  <c r="L599" i="21"/>
  <c r="K600" i="21"/>
  <c r="L600" i="21"/>
  <c r="K601" i="21"/>
  <c r="L601" i="21"/>
  <c r="K602" i="21"/>
  <c r="L602" i="21"/>
  <c r="L603" i="21"/>
  <c r="K604" i="21"/>
  <c r="L604" i="21"/>
  <c r="K605" i="21"/>
  <c r="L605" i="21"/>
  <c r="K606" i="21"/>
  <c r="L606" i="21"/>
  <c r="L607" i="21"/>
  <c r="K608" i="21"/>
  <c r="L608" i="21"/>
  <c r="K609" i="21"/>
  <c r="L609" i="21"/>
  <c r="K610" i="21"/>
  <c r="L610" i="21"/>
  <c r="L611" i="21"/>
  <c r="K612" i="21"/>
  <c r="L612" i="21"/>
  <c r="K613" i="21"/>
  <c r="L613" i="21"/>
  <c r="K614" i="21"/>
  <c r="L614" i="21"/>
  <c r="L615" i="21"/>
  <c r="K616" i="21"/>
  <c r="L616" i="21"/>
  <c r="K617" i="21"/>
  <c r="L617" i="21"/>
  <c r="K618" i="21"/>
  <c r="L618" i="21"/>
  <c r="L619" i="21"/>
  <c r="K620" i="21"/>
  <c r="L620" i="21"/>
  <c r="K621" i="21"/>
  <c r="L621" i="21"/>
  <c r="K622" i="21"/>
  <c r="L622" i="21"/>
  <c r="L623" i="21"/>
  <c r="K624" i="21"/>
  <c r="L624" i="21"/>
  <c r="K625" i="21"/>
  <c r="L625" i="21"/>
  <c r="K626" i="21"/>
  <c r="L626" i="21"/>
  <c r="L627" i="21"/>
  <c r="K628" i="21"/>
  <c r="L628" i="21"/>
  <c r="K629" i="21"/>
  <c r="L629" i="21"/>
  <c r="K630" i="21"/>
  <c r="L630" i="21"/>
  <c r="L631" i="21"/>
  <c r="K632" i="21"/>
  <c r="L632" i="21"/>
  <c r="K633" i="21"/>
  <c r="L633" i="21"/>
  <c r="K634" i="21"/>
  <c r="L634" i="21"/>
  <c r="L635" i="21"/>
  <c r="K636" i="21"/>
  <c r="L636" i="21"/>
  <c r="K637" i="21"/>
  <c r="L637" i="21"/>
  <c r="K638" i="21"/>
  <c r="L638" i="21"/>
  <c r="L639" i="21"/>
  <c r="K640" i="21"/>
  <c r="L640" i="21"/>
  <c r="K641" i="21"/>
  <c r="L641" i="21"/>
  <c r="K642" i="21"/>
  <c r="L642" i="21"/>
  <c r="L643" i="21"/>
  <c r="K644" i="21"/>
  <c r="L644" i="21"/>
  <c r="K645" i="21"/>
  <c r="L645" i="21"/>
  <c r="K646" i="21"/>
  <c r="L646" i="21"/>
  <c r="L647" i="21"/>
  <c r="K648" i="21"/>
  <c r="L648" i="21"/>
  <c r="K649" i="21"/>
  <c r="L649" i="21"/>
  <c r="K650" i="21"/>
  <c r="L650" i="21"/>
  <c r="L651" i="21"/>
  <c r="K652" i="21"/>
  <c r="L652" i="21"/>
  <c r="K653" i="21"/>
  <c r="L653" i="21"/>
  <c r="K654" i="21"/>
  <c r="L654" i="21"/>
  <c r="K655" i="21"/>
  <c r="L655" i="21"/>
  <c r="K656" i="21"/>
  <c r="L656" i="21"/>
  <c r="K657" i="21"/>
  <c r="L657" i="21"/>
  <c r="K658" i="21"/>
  <c r="L658" i="21"/>
  <c r="L659" i="21"/>
  <c r="K660" i="21"/>
  <c r="L660" i="21"/>
  <c r="K661" i="21"/>
  <c r="L661" i="21"/>
  <c r="K662" i="21"/>
  <c r="L662" i="21"/>
  <c r="L663" i="21"/>
  <c r="K664" i="21"/>
  <c r="L664" i="21"/>
  <c r="K665" i="21"/>
  <c r="L665" i="21"/>
  <c r="K666" i="21"/>
  <c r="L666" i="21"/>
  <c r="L667" i="21"/>
  <c r="K668" i="21"/>
  <c r="L668" i="21"/>
  <c r="K669" i="21"/>
  <c r="L669" i="21"/>
  <c r="K670" i="21"/>
  <c r="L670" i="21"/>
  <c r="L671" i="21"/>
  <c r="K672" i="21"/>
  <c r="L672" i="21"/>
  <c r="K673" i="21"/>
  <c r="L673" i="21"/>
  <c r="K674" i="21"/>
  <c r="L674" i="21"/>
  <c r="L675" i="21"/>
  <c r="K676" i="21"/>
  <c r="L676" i="21"/>
  <c r="K677" i="21"/>
  <c r="L677" i="21"/>
  <c r="K678" i="21"/>
  <c r="L678" i="21"/>
  <c r="L679" i="21"/>
  <c r="K680" i="21"/>
  <c r="L680" i="21"/>
  <c r="K681" i="21"/>
  <c r="L681" i="21"/>
  <c r="K682" i="21"/>
  <c r="L682" i="21"/>
  <c r="L683" i="21"/>
  <c r="K684" i="21"/>
  <c r="L684" i="21"/>
  <c r="K685" i="21"/>
  <c r="L685" i="21"/>
  <c r="K686" i="21"/>
  <c r="L686" i="21"/>
  <c r="L687" i="21"/>
  <c r="K688" i="21"/>
  <c r="L688" i="21"/>
  <c r="K689" i="21"/>
  <c r="L689" i="21"/>
  <c r="K690" i="21"/>
  <c r="L690" i="21"/>
  <c r="L691" i="21"/>
  <c r="K692" i="21"/>
  <c r="L692" i="21"/>
  <c r="K693" i="21"/>
  <c r="L693" i="21"/>
  <c r="K694" i="21"/>
  <c r="L694" i="21"/>
  <c r="L695" i="21"/>
  <c r="K696" i="21"/>
  <c r="L696" i="21"/>
  <c r="K697" i="21"/>
  <c r="L697" i="21"/>
  <c r="K698" i="21"/>
  <c r="L698" i="21"/>
  <c r="L699" i="21"/>
  <c r="K700" i="21"/>
  <c r="L700" i="21"/>
  <c r="K701" i="21"/>
  <c r="L701" i="21"/>
  <c r="K702" i="21"/>
  <c r="L702" i="21"/>
  <c r="L703" i="21"/>
  <c r="K704" i="21"/>
  <c r="L704" i="21"/>
  <c r="K705" i="21"/>
  <c r="L705" i="21"/>
  <c r="K706" i="21"/>
  <c r="L706" i="21"/>
  <c r="L707" i="21"/>
  <c r="K708" i="21"/>
  <c r="L708" i="21"/>
  <c r="K709" i="21"/>
  <c r="L709" i="21"/>
  <c r="K710" i="21"/>
  <c r="L710" i="21"/>
  <c r="L711" i="21"/>
  <c r="K712" i="21"/>
  <c r="L712" i="21"/>
  <c r="K713" i="21"/>
  <c r="L713" i="21"/>
  <c r="K714" i="21"/>
  <c r="L714" i="21"/>
  <c r="L715" i="21"/>
  <c r="K716" i="21"/>
  <c r="L716" i="21"/>
  <c r="K717" i="21"/>
  <c r="L717" i="21"/>
  <c r="K718" i="21"/>
  <c r="L718" i="21"/>
  <c r="L719" i="21"/>
  <c r="K720" i="21"/>
  <c r="L720" i="21"/>
  <c r="K721" i="21"/>
  <c r="L721" i="21"/>
  <c r="K722" i="21"/>
  <c r="L722" i="21"/>
  <c r="L723" i="21"/>
  <c r="K724" i="21"/>
  <c r="L724" i="21"/>
  <c r="K725" i="21"/>
  <c r="L725" i="21"/>
  <c r="K726" i="21"/>
  <c r="L726" i="21"/>
  <c r="K727" i="21"/>
  <c r="L727" i="21"/>
  <c r="K728" i="21"/>
  <c r="L728" i="21"/>
  <c r="K729" i="21"/>
  <c r="L729" i="21"/>
  <c r="K730" i="21"/>
  <c r="L730" i="21"/>
  <c r="L731" i="21"/>
  <c r="K732" i="21"/>
  <c r="L732" i="21"/>
  <c r="K733" i="21"/>
  <c r="L733" i="21"/>
  <c r="K734" i="21"/>
  <c r="L734" i="21"/>
  <c r="L735" i="21"/>
  <c r="K736" i="21"/>
  <c r="L736" i="21"/>
  <c r="K737" i="21"/>
  <c r="L737" i="21"/>
  <c r="K738" i="21"/>
  <c r="L738" i="21"/>
  <c r="L739" i="21"/>
  <c r="K740" i="21"/>
  <c r="L740" i="21"/>
  <c r="K741" i="21"/>
  <c r="L741" i="21"/>
  <c r="K742" i="21"/>
  <c r="L742" i="21"/>
  <c r="K743" i="21"/>
  <c r="L743" i="21"/>
  <c r="K744" i="21"/>
  <c r="L744" i="21"/>
  <c r="K745" i="21"/>
  <c r="L745" i="21"/>
  <c r="K746" i="21"/>
  <c r="L746" i="21"/>
  <c r="L747" i="21"/>
  <c r="K748" i="21"/>
  <c r="L748" i="21"/>
  <c r="K749" i="21"/>
  <c r="L749" i="21"/>
  <c r="K750" i="21"/>
  <c r="L750" i="21"/>
  <c r="L751" i="21"/>
  <c r="K752" i="21"/>
  <c r="L752" i="21"/>
  <c r="K753" i="21"/>
  <c r="L753" i="21"/>
  <c r="K754" i="21"/>
  <c r="L754" i="21"/>
  <c r="L755" i="21"/>
  <c r="K756" i="21"/>
  <c r="L756" i="21"/>
  <c r="K757" i="21"/>
  <c r="L757" i="21"/>
  <c r="K758" i="21"/>
  <c r="L758" i="21"/>
  <c r="K759" i="21"/>
  <c r="L759" i="21"/>
  <c r="K760" i="21"/>
  <c r="L760" i="21"/>
  <c r="K761" i="21"/>
  <c r="L761" i="21"/>
  <c r="K762" i="21"/>
  <c r="L762" i="21"/>
  <c r="L763" i="21"/>
  <c r="K764" i="21"/>
  <c r="L764" i="21"/>
  <c r="K765" i="21"/>
  <c r="L765" i="21"/>
  <c r="K766" i="21"/>
  <c r="L766" i="21"/>
  <c r="L767" i="21"/>
  <c r="K768" i="21"/>
  <c r="L768" i="21"/>
  <c r="K769" i="21"/>
  <c r="L769" i="21"/>
  <c r="K770" i="21"/>
  <c r="L770" i="21"/>
  <c r="L771" i="21"/>
  <c r="K772" i="21"/>
  <c r="L772" i="21"/>
  <c r="K773" i="21"/>
  <c r="L773" i="21"/>
  <c r="K774" i="21"/>
  <c r="L774" i="21"/>
  <c r="K775" i="21"/>
  <c r="L775" i="21"/>
  <c r="K776" i="21"/>
  <c r="L776" i="21"/>
  <c r="K777" i="21"/>
  <c r="L777" i="21"/>
  <c r="K778" i="21"/>
  <c r="L778" i="21"/>
  <c r="L779" i="21"/>
  <c r="K780" i="21"/>
  <c r="L780" i="21"/>
  <c r="K781" i="21"/>
  <c r="L781" i="21"/>
  <c r="K782" i="21"/>
  <c r="L782" i="21"/>
  <c r="L783" i="21"/>
  <c r="K784" i="21"/>
  <c r="L784" i="21"/>
  <c r="K785" i="21"/>
  <c r="L785" i="21"/>
  <c r="K786" i="21"/>
  <c r="L786" i="21"/>
  <c r="L787" i="21"/>
  <c r="K788" i="21"/>
  <c r="L788" i="21"/>
  <c r="K789" i="21"/>
  <c r="L789" i="21"/>
  <c r="K790" i="21"/>
  <c r="L790" i="21"/>
  <c r="K791" i="21"/>
  <c r="L791" i="21"/>
  <c r="K792" i="21"/>
  <c r="L792" i="21"/>
  <c r="K793" i="21"/>
  <c r="L793" i="21"/>
  <c r="K794" i="21"/>
  <c r="L794" i="21"/>
  <c r="L795" i="21"/>
  <c r="K796" i="21"/>
  <c r="L796" i="21"/>
  <c r="K797" i="21"/>
  <c r="L797" i="21"/>
  <c r="K798" i="21"/>
  <c r="L798" i="21"/>
  <c r="L799" i="21"/>
  <c r="K800" i="21"/>
  <c r="L800" i="21"/>
  <c r="K801" i="21"/>
  <c r="L801" i="21"/>
  <c r="K802" i="21"/>
  <c r="L802" i="21"/>
  <c r="L803" i="21"/>
  <c r="K804" i="21"/>
  <c r="L804" i="21"/>
  <c r="K805" i="21"/>
  <c r="L805" i="21"/>
  <c r="K806" i="21"/>
  <c r="L806" i="21"/>
  <c r="K807" i="21"/>
  <c r="L807" i="21"/>
  <c r="K808" i="21"/>
  <c r="L808" i="21"/>
  <c r="K809" i="21"/>
  <c r="L809" i="21"/>
  <c r="K810" i="21"/>
  <c r="L810" i="21"/>
  <c r="L811" i="21"/>
  <c r="K812" i="21"/>
  <c r="L812" i="21"/>
  <c r="K813" i="21"/>
  <c r="L813" i="21"/>
  <c r="K814" i="21"/>
  <c r="L814" i="21"/>
  <c r="L815" i="21"/>
  <c r="K816" i="21"/>
  <c r="L816" i="21"/>
  <c r="K817" i="21"/>
  <c r="L817" i="21"/>
  <c r="K818" i="21"/>
  <c r="L818" i="21"/>
  <c r="L819" i="21"/>
  <c r="K820" i="21"/>
  <c r="L820" i="21"/>
  <c r="K821" i="21"/>
  <c r="L821" i="21"/>
  <c r="K822" i="21"/>
  <c r="L822" i="21"/>
  <c r="L823" i="21"/>
  <c r="K824" i="21"/>
  <c r="L824" i="21"/>
  <c r="K825" i="21"/>
  <c r="L825" i="21"/>
  <c r="K826" i="21"/>
  <c r="L826" i="21"/>
  <c r="L827" i="21"/>
  <c r="K828" i="21"/>
  <c r="L828" i="21"/>
  <c r="K829" i="21"/>
  <c r="L829" i="21"/>
  <c r="K830" i="21"/>
  <c r="L830" i="21"/>
  <c r="L831" i="21"/>
  <c r="K832" i="21"/>
  <c r="L832" i="21"/>
  <c r="K833" i="21"/>
  <c r="L833" i="21"/>
  <c r="K834" i="21"/>
  <c r="L834" i="21"/>
  <c r="L835" i="21"/>
  <c r="K836" i="21"/>
  <c r="L836" i="21"/>
  <c r="K837" i="21"/>
  <c r="L837" i="21"/>
  <c r="K838" i="21"/>
  <c r="L838" i="21"/>
  <c r="L839" i="21"/>
  <c r="K840" i="21"/>
  <c r="L840" i="21"/>
  <c r="K841" i="21"/>
  <c r="L841" i="21"/>
  <c r="K842" i="21"/>
  <c r="L842" i="21"/>
  <c r="L843" i="21"/>
  <c r="K844" i="21"/>
  <c r="L844" i="21"/>
  <c r="K845" i="21"/>
  <c r="L845" i="21"/>
  <c r="K846" i="21"/>
  <c r="L846" i="21"/>
  <c r="L847" i="21"/>
  <c r="K848" i="21"/>
  <c r="L848" i="21"/>
  <c r="K849" i="21"/>
  <c r="L849" i="21"/>
  <c r="K850" i="21"/>
  <c r="L850" i="21"/>
  <c r="L851" i="21"/>
  <c r="K852" i="21"/>
  <c r="L852" i="21"/>
  <c r="K853" i="21"/>
  <c r="L853" i="21"/>
  <c r="K854" i="21"/>
  <c r="L854" i="21"/>
  <c r="L855" i="21"/>
  <c r="K856" i="21"/>
  <c r="L856" i="21"/>
  <c r="K857" i="21"/>
  <c r="L857" i="21"/>
  <c r="K858" i="21"/>
  <c r="L858" i="21"/>
  <c r="L859" i="21"/>
  <c r="K860" i="21"/>
  <c r="L860" i="21"/>
  <c r="K861" i="21"/>
  <c r="L861" i="21"/>
  <c r="K862" i="21"/>
  <c r="L862" i="21"/>
  <c r="L863" i="21"/>
  <c r="K864" i="21"/>
  <c r="L864" i="21"/>
  <c r="K865" i="21"/>
  <c r="L865" i="21"/>
  <c r="K866" i="21"/>
  <c r="L866" i="21"/>
  <c r="L867" i="21"/>
  <c r="K868" i="21"/>
  <c r="L868" i="21"/>
  <c r="K869" i="21"/>
  <c r="L869" i="21"/>
  <c r="K870" i="21"/>
  <c r="L870" i="21"/>
  <c r="L871" i="21"/>
  <c r="K872" i="21"/>
  <c r="L872" i="21"/>
  <c r="K873" i="21"/>
  <c r="L873" i="21"/>
  <c r="K874" i="21"/>
  <c r="L874" i="21"/>
  <c r="L875" i="21"/>
  <c r="K876" i="21"/>
  <c r="L876" i="21"/>
  <c r="K877" i="21"/>
  <c r="L877" i="21"/>
  <c r="K878" i="21"/>
  <c r="L878" i="21"/>
  <c r="L879" i="21"/>
  <c r="K880" i="21"/>
  <c r="L880" i="21"/>
  <c r="K881" i="21"/>
  <c r="L881" i="21"/>
  <c r="K882" i="21"/>
  <c r="L882" i="21"/>
  <c r="L883" i="21"/>
  <c r="K884" i="21"/>
  <c r="L884" i="21"/>
  <c r="K885" i="21"/>
  <c r="L885" i="21"/>
  <c r="K886" i="21"/>
  <c r="L886" i="21"/>
  <c r="L887" i="21"/>
  <c r="K888" i="21"/>
  <c r="L888" i="21"/>
  <c r="K889" i="21"/>
  <c r="L889" i="21"/>
  <c r="K890" i="21"/>
  <c r="L890" i="21"/>
  <c r="L891" i="21"/>
  <c r="K892" i="21"/>
  <c r="L892" i="21"/>
  <c r="K893" i="21"/>
  <c r="L893" i="21"/>
  <c r="K894" i="21"/>
  <c r="L894" i="21"/>
  <c r="L895" i="21"/>
  <c r="K896" i="21"/>
  <c r="L896" i="21"/>
  <c r="K897" i="21"/>
  <c r="L897" i="21"/>
  <c r="K898" i="21"/>
  <c r="L898" i="21"/>
  <c r="L899" i="21"/>
  <c r="K900" i="21"/>
  <c r="L900" i="21"/>
  <c r="K901" i="21"/>
  <c r="L901" i="21"/>
  <c r="K902" i="21"/>
  <c r="L902" i="21"/>
  <c r="L903" i="21"/>
  <c r="K904" i="21"/>
  <c r="L904" i="21"/>
  <c r="K905" i="21"/>
  <c r="L905" i="21"/>
  <c r="K906" i="21"/>
  <c r="L906" i="21"/>
  <c r="L907" i="21"/>
  <c r="K908" i="21"/>
  <c r="L908" i="21"/>
  <c r="K909" i="21"/>
  <c r="L909" i="21"/>
  <c r="K910" i="21"/>
  <c r="L910" i="21"/>
  <c r="L911" i="21"/>
  <c r="K912" i="21"/>
  <c r="L912" i="21"/>
  <c r="K913" i="21"/>
  <c r="L913" i="21"/>
  <c r="K914" i="21"/>
  <c r="L914" i="21"/>
  <c r="L915" i="21"/>
  <c r="K916" i="21"/>
  <c r="L916" i="21"/>
  <c r="K917" i="21"/>
  <c r="L917" i="21"/>
  <c r="K918" i="21"/>
  <c r="L918" i="21"/>
  <c r="L919" i="21"/>
  <c r="K920" i="21"/>
  <c r="L920" i="21"/>
  <c r="K921" i="21"/>
  <c r="L921" i="21"/>
  <c r="K922" i="21"/>
  <c r="L922" i="21"/>
  <c r="L923" i="21"/>
  <c r="K924" i="21"/>
  <c r="L924" i="21"/>
  <c r="K925" i="21"/>
  <c r="L925" i="21"/>
  <c r="K926" i="21"/>
  <c r="L926" i="21"/>
  <c r="L927" i="21"/>
  <c r="K928" i="21"/>
  <c r="L928" i="21"/>
  <c r="K929" i="21"/>
  <c r="L929" i="21"/>
  <c r="K930" i="21"/>
  <c r="L930" i="21"/>
  <c r="L931" i="21"/>
  <c r="K932" i="21"/>
  <c r="L932" i="21"/>
  <c r="K933" i="21"/>
  <c r="L933" i="21"/>
  <c r="K934" i="21"/>
  <c r="L934" i="21"/>
  <c r="L935" i="21"/>
  <c r="K936" i="21"/>
  <c r="L936" i="21"/>
  <c r="K937" i="21"/>
  <c r="L937" i="21"/>
  <c r="K938" i="21"/>
  <c r="L938" i="21"/>
  <c r="L939" i="21"/>
  <c r="K940" i="21"/>
  <c r="L940" i="21"/>
  <c r="K941" i="21"/>
  <c r="L941" i="21"/>
  <c r="K942" i="21"/>
  <c r="L942" i="21"/>
  <c r="L943" i="21"/>
  <c r="K944" i="21"/>
  <c r="L944" i="21"/>
  <c r="K945" i="21"/>
  <c r="L945" i="21"/>
  <c r="K946" i="21"/>
  <c r="L946" i="21"/>
  <c r="L947" i="21"/>
  <c r="K948" i="21"/>
  <c r="L948" i="21"/>
  <c r="K949" i="21"/>
  <c r="L949" i="21"/>
  <c r="K950" i="21"/>
  <c r="L950" i="21"/>
  <c r="L951" i="21"/>
  <c r="K952" i="21"/>
  <c r="L952" i="21"/>
  <c r="K953" i="21"/>
  <c r="L953" i="21"/>
  <c r="K954" i="21"/>
  <c r="L954" i="21"/>
  <c r="L955" i="21"/>
  <c r="K956" i="21"/>
  <c r="L956" i="21"/>
  <c r="K957" i="21"/>
  <c r="L957" i="21"/>
  <c r="K958" i="21"/>
  <c r="L958" i="21"/>
  <c r="L959" i="21"/>
  <c r="K960" i="21"/>
  <c r="L960" i="21"/>
  <c r="K961" i="21"/>
  <c r="L961" i="21"/>
  <c r="K962" i="21"/>
  <c r="L962" i="21"/>
  <c r="L963" i="21"/>
  <c r="K964" i="21"/>
  <c r="L964" i="21"/>
  <c r="K965" i="21"/>
  <c r="L965" i="21"/>
  <c r="K966" i="21"/>
  <c r="L966" i="21"/>
  <c r="L967" i="21"/>
  <c r="K968" i="21"/>
  <c r="L968" i="21"/>
  <c r="K969" i="21"/>
  <c r="L969" i="21"/>
  <c r="K970" i="21"/>
  <c r="L970" i="21"/>
  <c r="L971" i="21"/>
  <c r="K972" i="21"/>
  <c r="L972" i="21"/>
  <c r="K973" i="21"/>
  <c r="L973" i="21"/>
  <c r="K974" i="21"/>
  <c r="L974" i="21"/>
  <c r="K975" i="21"/>
  <c r="L975" i="21"/>
  <c r="K976" i="21"/>
  <c r="L976" i="21"/>
  <c r="K977" i="21"/>
  <c r="L977" i="21"/>
  <c r="K978" i="21"/>
  <c r="L978" i="21"/>
  <c r="L979" i="21"/>
  <c r="K980" i="21"/>
  <c r="L980" i="21"/>
  <c r="K981" i="21"/>
  <c r="L981" i="21"/>
  <c r="K982" i="21"/>
  <c r="L982" i="21"/>
  <c r="L983" i="21"/>
  <c r="K984" i="21"/>
  <c r="L984" i="21"/>
  <c r="K985" i="21"/>
  <c r="L985" i="21"/>
  <c r="K986" i="21"/>
  <c r="L986" i="21"/>
  <c r="L987" i="21"/>
  <c r="K988" i="21"/>
  <c r="L988" i="21"/>
  <c r="K989" i="21"/>
  <c r="L989" i="21"/>
  <c r="K990" i="21"/>
  <c r="L990" i="21"/>
  <c r="L991" i="21"/>
  <c r="K992" i="21"/>
  <c r="L992" i="21"/>
  <c r="K993" i="21"/>
  <c r="L993" i="21"/>
  <c r="K994" i="21"/>
  <c r="L994" i="21"/>
  <c r="L995" i="21"/>
  <c r="K996" i="21"/>
  <c r="L996" i="21"/>
  <c r="K997" i="21"/>
  <c r="L997" i="21"/>
  <c r="K998" i="21"/>
  <c r="L998" i="21"/>
  <c r="L999" i="21"/>
  <c r="K1000" i="21"/>
  <c r="L1000" i="21"/>
  <c r="K1001" i="21"/>
  <c r="L1001" i="21"/>
  <c r="K1002" i="21"/>
  <c r="L1002" i="21"/>
  <c r="L1003" i="21"/>
  <c r="K1004" i="21"/>
  <c r="L1004" i="21"/>
  <c r="K1005" i="21"/>
  <c r="L1005" i="21"/>
  <c r="K1006" i="21"/>
  <c r="L1006" i="21"/>
  <c r="L1007" i="21"/>
  <c r="K1008" i="21"/>
  <c r="L1008" i="21"/>
  <c r="K1009" i="21"/>
  <c r="L1009" i="21"/>
  <c r="K1010" i="21"/>
  <c r="L1010" i="21"/>
  <c r="L1011" i="21"/>
  <c r="K1012" i="21"/>
  <c r="L1012" i="21"/>
  <c r="K1013" i="21"/>
  <c r="L1013" i="21"/>
  <c r="K1014" i="21"/>
  <c r="L1014" i="21"/>
  <c r="L1015" i="21"/>
  <c r="K1016" i="21"/>
  <c r="L1016" i="21"/>
  <c r="K1017" i="21"/>
  <c r="L1017" i="21"/>
  <c r="K1018" i="21"/>
  <c r="L1018" i="21"/>
  <c r="L1019" i="21"/>
  <c r="K1020" i="21"/>
  <c r="L1020" i="21"/>
  <c r="K1021" i="21"/>
  <c r="L1021" i="21"/>
  <c r="K1022" i="21"/>
  <c r="L1022" i="21"/>
  <c r="L1023" i="21"/>
  <c r="K1024" i="21"/>
  <c r="L1024" i="21"/>
  <c r="K1025" i="21"/>
  <c r="L1025" i="21"/>
  <c r="K1026" i="21"/>
  <c r="L1026" i="21"/>
  <c r="L1027" i="21"/>
  <c r="K1028" i="21"/>
  <c r="L1028" i="21"/>
  <c r="K1029" i="21"/>
  <c r="L1029" i="21"/>
  <c r="K1030" i="21"/>
  <c r="L1030" i="21"/>
  <c r="L1031" i="21"/>
  <c r="K1032" i="21"/>
  <c r="L1032" i="21"/>
  <c r="K1033" i="21"/>
  <c r="L1033" i="21"/>
  <c r="K1034" i="21"/>
  <c r="L1034" i="21"/>
  <c r="L1035" i="21"/>
  <c r="K1036" i="21"/>
  <c r="L1036" i="21"/>
  <c r="K1037" i="21"/>
  <c r="L1037" i="21"/>
  <c r="K1038" i="21"/>
  <c r="L1038" i="21"/>
  <c r="L1039" i="21"/>
  <c r="K1040" i="21"/>
  <c r="L1040" i="21"/>
  <c r="K1041" i="21"/>
  <c r="L1041" i="21"/>
  <c r="K1042" i="21"/>
  <c r="L1042" i="21"/>
  <c r="L1043" i="21"/>
  <c r="K1044" i="21"/>
  <c r="L1044" i="21"/>
  <c r="K1045" i="21"/>
  <c r="L1045" i="21"/>
  <c r="K1046" i="21"/>
  <c r="L1046" i="21"/>
  <c r="K1047" i="21"/>
  <c r="L1047" i="21"/>
  <c r="K1048" i="21"/>
  <c r="L1048" i="21"/>
  <c r="K1049" i="21"/>
  <c r="L1049" i="21"/>
  <c r="K1050" i="21"/>
  <c r="L1050" i="21"/>
  <c r="L1051" i="21"/>
  <c r="K1052" i="21"/>
  <c r="L1052" i="21"/>
  <c r="K1053" i="21"/>
  <c r="L1053" i="21"/>
  <c r="K1054" i="21"/>
  <c r="L1054" i="21"/>
  <c r="L1055" i="21"/>
  <c r="K1056" i="21"/>
  <c r="L1056" i="21"/>
  <c r="K1057" i="21"/>
  <c r="L1057" i="21"/>
  <c r="K1058" i="21"/>
  <c r="L1058" i="21"/>
  <c r="L1059" i="21"/>
  <c r="K1060" i="21"/>
  <c r="L1060" i="21"/>
  <c r="K1061" i="21"/>
  <c r="L1061" i="21"/>
  <c r="K1062" i="21"/>
  <c r="L1062" i="21"/>
  <c r="L1063" i="21"/>
  <c r="K1064" i="21"/>
  <c r="L1064" i="21"/>
  <c r="K1065" i="21"/>
  <c r="L1065" i="21"/>
  <c r="K1066" i="21"/>
  <c r="L1066" i="21"/>
  <c r="L1067" i="21"/>
  <c r="K1068" i="21"/>
  <c r="L1068" i="21"/>
  <c r="K1069" i="21"/>
  <c r="L1069" i="21"/>
  <c r="K1070" i="21"/>
  <c r="L1070" i="21"/>
  <c r="L1071" i="21"/>
  <c r="K1072" i="21"/>
  <c r="L1072" i="21"/>
  <c r="K1073" i="21"/>
  <c r="L1073" i="21"/>
  <c r="K1074" i="21"/>
  <c r="L1074" i="21"/>
  <c r="L1075" i="21"/>
  <c r="K1076" i="21"/>
  <c r="L1076" i="21"/>
  <c r="K1077" i="21"/>
  <c r="L1077" i="21"/>
  <c r="K1078" i="21"/>
  <c r="L1078" i="21"/>
  <c r="L1079" i="21"/>
  <c r="K1080" i="21"/>
  <c r="L1080" i="21"/>
  <c r="K1081" i="21"/>
  <c r="L1081" i="21"/>
  <c r="K1082" i="21"/>
  <c r="L1082" i="21"/>
  <c r="L1083" i="21"/>
  <c r="K1084" i="21"/>
  <c r="L1084" i="21"/>
  <c r="K1085" i="21"/>
  <c r="L1085" i="21"/>
  <c r="K1086" i="21"/>
  <c r="L1086" i="21"/>
  <c r="L1087" i="21"/>
  <c r="K1088" i="21"/>
  <c r="L1088" i="21"/>
  <c r="K1089" i="21"/>
  <c r="L1089" i="21"/>
  <c r="K1090" i="21"/>
  <c r="L1090" i="21"/>
  <c r="L1091" i="21"/>
  <c r="K1092" i="21"/>
  <c r="L1092" i="21"/>
  <c r="K1093" i="21"/>
  <c r="L1093" i="21"/>
  <c r="K1094" i="21"/>
  <c r="L1094" i="21"/>
  <c r="L1095" i="21"/>
  <c r="K1096" i="21"/>
  <c r="L1096" i="21"/>
  <c r="K1097" i="21"/>
  <c r="L1097" i="21"/>
  <c r="K1098" i="21"/>
  <c r="L1098" i="21"/>
  <c r="L1099" i="21"/>
  <c r="K1100" i="21"/>
  <c r="L1100" i="21"/>
  <c r="K1101" i="21"/>
  <c r="L1101" i="21"/>
  <c r="K1102" i="21"/>
  <c r="L1102" i="21"/>
  <c r="L1103" i="21"/>
  <c r="K1104" i="21"/>
  <c r="L1104" i="21"/>
  <c r="K1105" i="21"/>
  <c r="L1105" i="21"/>
  <c r="K1106" i="21"/>
  <c r="L1106" i="21"/>
  <c r="L1107" i="21"/>
  <c r="K1108" i="21"/>
  <c r="L1108" i="21"/>
  <c r="K1109" i="21"/>
  <c r="L1109" i="21"/>
  <c r="K1110" i="21"/>
  <c r="L1110" i="21"/>
  <c r="L1111" i="21"/>
  <c r="K1112" i="21"/>
  <c r="L1112" i="21"/>
  <c r="K1113" i="21"/>
  <c r="L1113" i="21"/>
  <c r="K1114" i="21"/>
  <c r="L1114" i="21"/>
  <c r="L1115" i="21"/>
  <c r="K1116" i="21"/>
  <c r="L1116" i="21"/>
  <c r="K1117" i="21"/>
  <c r="L1117" i="21"/>
  <c r="K1118" i="21"/>
  <c r="L1118" i="21"/>
  <c r="L1119" i="21"/>
  <c r="K1120" i="21"/>
  <c r="L1120" i="21"/>
  <c r="K1121" i="21"/>
  <c r="L1121" i="21"/>
  <c r="K1122" i="21"/>
  <c r="L1122" i="21"/>
  <c r="L1123" i="21"/>
  <c r="K1124" i="21"/>
  <c r="L1124" i="21"/>
  <c r="K1125" i="21"/>
  <c r="L1125" i="21"/>
  <c r="K1126" i="21"/>
  <c r="L1126" i="21"/>
  <c r="L1127" i="21"/>
  <c r="K1128" i="21"/>
  <c r="L1128" i="21"/>
  <c r="K1129" i="21"/>
  <c r="L1129" i="21"/>
  <c r="K1130" i="21"/>
  <c r="L1130" i="21"/>
  <c r="L1131" i="21"/>
  <c r="K1132" i="21"/>
  <c r="L1132" i="21"/>
  <c r="K1133" i="21"/>
  <c r="L1133" i="21"/>
  <c r="K1134" i="21"/>
  <c r="L1134" i="21"/>
  <c r="L1135" i="21"/>
  <c r="K1136" i="21"/>
  <c r="L1136" i="21"/>
  <c r="K1137" i="21"/>
  <c r="L1137" i="21"/>
  <c r="K1138" i="21"/>
  <c r="L1138" i="21"/>
  <c r="L1139" i="21"/>
  <c r="K1140" i="21"/>
  <c r="L1140" i="21"/>
  <c r="K1141" i="21"/>
  <c r="L1141" i="21"/>
  <c r="K1142" i="21"/>
  <c r="L1142" i="21"/>
  <c r="L1143" i="21"/>
  <c r="K1144" i="21"/>
  <c r="L1144" i="21"/>
  <c r="K1145" i="21"/>
  <c r="L1145" i="21"/>
  <c r="K1146" i="21"/>
  <c r="L1146" i="21"/>
  <c r="L1147" i="21"/>
  <c r="K1148" i="21"/>
  <c r="L1148" i="21"/>
  <c r="K1149" i="21"/>
  <c r="L1149" i="21"/>
  <c r="K1150" i="21"/>
  <c r="L1150" i="21"/>
  <c r="L1151" i="21"/>
  <c r="K1152" i="21"/>
  <c r="L1152" i="21"/>
  <c r="K1153" i="21"/>
  <c r="L1153" i="21"/>
  <c r="K1154" i="21"/>
  <c r="L1154" i="21"/>
  <c r="L1155" i="21"/>
  <c r="K1156" i="21"/>
  <c r="L1156" i="21"/>
  <c r="K1157" i="21"/>
  <c r="L1157" i="21"/>
  <c r="K1158" i="21"/>
  <c r="L1158" i="21"/>
  <c r="L1159" i="21"/>
  <c r="K1160" i="21"/>
  <c r="L1160" i="21"/>
  <c r="K1161" i="21"/>
  <c r="L1161" i="21"/>
  <c r="K1162" i="21"/>
  <c r="L1162" i="21"/>
  <c r="L1163" i="21"/>
  <c r="K1164" i="21"/>
  <c r="L1164" i="21"/>
  <c r="K1165" i="21"/>
  <c r="L1165" i="21"/>
  <c r="K1166" i="21"/>
  <c r="L1166" i="21"/>
  <c r="K1167" i="21"/>
  <c r="L1167" i="21"/>
  <c r="K1168" i="21"/>
  <c r="L1168" i="21"/>
  <c r="K1169" i="21"/>
  <c r="L1169" i="21"/>
  <c r="K1170" i="21"/>
  <c r="L1170" i="21"/>
  <c r="L1171" i="21"/>
  <c r="K1172" i="21"/>
  <c r="L1172" i="21"/>
  <c r="K1173" i="21"/>
  <c r="L1173" i="21"/>
  <c r="K1174" i="21"/>
  <c r="L1174" i="21"/>
  <c r="L1175" i="21"/>
  <c r="K1176" i="21"/>
  <c r="L1176" i="21"/>
  <c r="K1177" i="21"/>
  <c r="L1177" i="21"/>
  <c r="K1178" i="21"/>
  <c r="L1178" i="21"/>
  <c r="L1179" i="21"/>
  <c r="K1180" i="21"/>
  <c r="L1180" i="21"/>
  <c r="K1181" i="21"/>
  <c r="L1181" i="21"/>
  <c r="K1182" i="21"/>
  <c r="L1182" i="21"/>
  <c r="L1183" i="21"/>
  <c r="K1184" i="21"/>
  <c r="L1184" i="21"/>
  <c r="K1185" i="21"/>
  <c r="L1185" i="21"/>
  <c r="K1186" i="21"/>
  <c r="L1186" i="21"/>
  <c r="L1187" i="21"/>
  <c r="K1188" i="21"/>
  <c r="L1188" i="21"/>
  <c r="K1189" i="21"/>
  <c r="L1189" i="21"/>
  <c r="K1190" i="21"/>
  <c r="L1190" i="21"/>
  <c r="L1191" i="21"/>
  <c r="K1192" i="21"/>
  <c r="L1192" i="21"/>
  <c r="K1193" i="21"/>
  <c r="L1193" i="21"/>
  <c r="K1194" i="21"/>
  <c r="L1194" i="21"/>
  <c r="L1195" i="21"/>
  <c r="K1196" i="21"/>
  <c r="L1196" i="21"/>
  <c r="K1197" i="21"/>
  <c r="L1197" i="21"/>
  <c r="K1198" i="21"/>
  <c r="L1198" i="21"/>
  <c r="L1199" i="21"/>
  <c r="K1200" i="21"/>
  <c r="L1200" i="21"/>
  <c r="K1201" i="21"/>
  <c r="L1201" i="21"/>
  <c r="K1202" i="21"/>
  <c r="L1202" i="21"/>
  <c r="L1203" i="21"/>
  <c r="K1204" i="21"/>
  <c r="L1204" i="21"/>
  <c r="K1205" i="21"/>
  <c r="L1205" i="21"/>
  <c r="K1206" i="21"/>
  <c r="L1206" i="21"/>
  <c r="L1207" i="21"/>
  <c r="K1208" i="21"/>
  <c r="L1208" i="21"/>
  <c r="K1209" i="21"/>
  <c r="L1209" i="21"/>
  <c r="K1210" i="21"/>
  <c r="L1210" i="21"/>
  <c r="L1211" i="21"/>
  <c r="K1212" i="21"/>
  <c r="L1212" i="21"/>
  <c r="K1213" i="21"/>
  <c r="L1213" i="21"/>
  <c r="K1214" i="21"/>
  <c r="L1214" i="21"/>
  <c r="L1215" i="21"/>
  <c r="K1216" i="21"/>
  <c r="L1216" i="21"/>
  <c r="K1217" i="21"/>
  <c r="L1217" i="21"/>
  <c r="K1218" i="21"/>
  <c r="L1218" i="21"/>
  <c r="L1219" i="21"/>
  <c r="K1220" i="21"/>
  <c r="L1220" i="21"/>
  <c r="K1221" i="21"/>
  <c r="L1221" i="21"/>
  <c r="K1222" i="21"/>
  <c r="L1222" i="21"/>
  <c r="L1223" i="21"/>
  <c r="K1224" i="21"/>
  <c r="L1224" i="21"/>
  <c r="K1225" i="21"/>
  <c r="L1225" i="21"/>
  <c r="K1226" i="21"/>
  <c r="L1226" i="21"/>
  <c r="L1227" i="21"/>
  <c r="K1228" i="21"/>
  <c r="L1228" i="21"/>
  <c r="K1229" i="21"/>
  <c r="L1229" i="21"/>
  <c r="K1230" i="21"/>
  <c r="L1230" i="21"/>
  <c r="L1231" i="21"/>
  <c r="K1232" i="21"/>
  <c r="L1232" i="21"/>
  <c r="K1233" i="21"/>
  <c r="L1233" i="21"/>
  <c r="K1234" i="21"/>
  <c r="L1234" i="21"/>
  <c r="L1235" i="21"/>
  <c r="K1236" i="21"/>
  <c r="L1236" i="21"/>
  <c r="K1237" i="21"/>
  <c r="L1237" i="21"/>
  <c r="K1238" i="21"/>
  <c r="L1238" i="21"/>
  <c r="L1239" i="21"/>
  <c r="K1240" i="21"/>
  <c r="L1240" i="21"/>
  <c r="K1241" i="21"/>
  <c r="L1241" i="21"/>
  <c r="K1242" i="21"/>
  <c r="L1242" i="21"/>
  <c r="L1243" i="21"/>
  <c r="K1244" i="21"/>
  <c r="L1244" i="21"/>
  <c r="K1245" i="21"/>
  <c r="L1245" i="21"/>
  <c r="K1246" i="21"/>
  <c r="L1246" i="21"/>
  <c r="L1247" i="21"/>
  <c r="K1248" i="21"/>
  <c r="L1248" i="21"/>
  <c r="K1249" i="21"/>
  <c r="L1249" i="21"/>
  <c r="K1250" i="21"/>
  <c r="L1250" i="21"/>
  <c r="L1251" i="21"/>
  <c r="K1252" i="21"/>
  <c r="L1252" i="21"/>
  <c r="K1253" i="21"/>
  <c r="L1253" i="21"/>
  <c r="K1254" i="21"/>
  <c r="L1254" i="21"/>
  <c r="L1255" i="21"/>
  <c r="K1256" i="21"/>
  <c r="L1256" i="21"/>
  <c r="K1257" i="21"/>
  <c r="L1257" i="21"/>
  <c r="K1258" i="21"/>
  <c r="L1258" i="21"/>
  <c r="L1259" i="21"/>
  <c r="K1260" i="21"/>
  <c r="L1260" i="21"/>
  <c r="K1261" i="21"/>
  <c r="L1261" i="21"/>
  <c r="K1262" i="21"/>
  <c r="L1262" i="21"/>
  <c r="L1263" i="21"/>
  <c r="K1264" i="21"/>
  <c r="L1264" i="21"/>
  <c r="K1265" i="21"/>
  <c r="L1265" i="21"/>
  <c r="K1266" i="21"/>
  <c r="L1266" i="21"/>
  <c r="L1267" i="21"/>
  <c r="K1268" i="21"/>
  <c r="L1268" i="21"/>
  <c r="K1269" i="21"/>
  <c r="L1269" i="21"/>
  <c r="K1270" i="21"/>
  <c r="L1270" i="21"/>
  <c r="L1271" i="21"/>
  <c r="K1272" i="21"/>
  <c r="L1272" i="21"/>
  <c r="K1273" i="21"/>
  <c r="L1273" i="21"/>
  <c r="K1274" i="21"/>
  <c r="L1274" i="21"/>
  <c r="L1275" i="21"/>
  <c r="K1276" i="21"/>
  <c r="L1276" i="21"/>
  <c r="K1277" i="21"/>
  <c r="L1277" i="21"/>
  <c r="K1278" i="21"/>
  <c r="L1278" i="21"/>
  <c r="K1279" i="21"/>
  <c r="L1279" i="21"/>
  <c r="K1280" i="21"/>
  <c r="L1280" i="21"/>
  <c r="K1281" i="21"/>
  <c r="L1281" i="21"/>
  <c r="K1282" i="21"/>
  <c r="L1282" i="21"/>
  <c r="L1283" i="21"/>
  <c r="K1284" i="21"/>
  <c r="L1284" i="21"/>
  <c r="K1285" i="21"/>
  <c r="L1285" i="21"/>
  <c r="K1286" i="21"/>
  <c r="L1286" i="21"/>
  <c r="L1287" i="21"/>
  <c r="K1288" i="21"/>
  <c r="L1288" i="21"/>
  <c r="K1289" i="21"/>
  <c r="L1289" i="21"/>
  <c r="K1290" i="21"/>
  <c r="L1290" i="21"/>
  <c r="L1291" i="21"/>
  <c r="K1292" i="21"/>
  <c r="L1292" i="21"/>
  <c r="K1293" i="21"/>
  <c r="L1293" i="21"/>
  <c r="K1294" i="21"/>
  <c r="L1294" i="21"/>
  <c r="L1295" i="21"/>
  <c r="K1296" i="21"/>
  <c r="L1296" i="21"/>
  <c r="K1297" i="21"/>
  <c r="L1297" i="21"/>
  <c r="K1298" i="21"/>
  <c r="L1298" i="21"/>
  <c r="L1299" i="21"/>
  <c r="K1300" i="21"/>
  <c r="L1300" i="21"/>
  <c r="K1301" i="21"/>
  <c r="L1301" i="21"/>
  <c r="K1302" i="21"/>
  <c r="L1302" i="21"/>
  <c r="L1303" i="21"/>
  <c r="K1304" i="21"/>
  <c r="L1304" i="21"/>
  <c r="K1305" i="21"/>
  <c r="L1305" i="21"/>
  <c r="K1306" i="21"/>
  <c r="L1306" i="21"/>
  <c r="L1307" i="21"/>
  <c r="K1308" i="21"/>
  <c r="L1308" i="21"/>
  <c r="K1309" i="21"/>
  <c r="L1309" i="21"/>
  <c r="K1310" i="21"/>
  <c r="L1310" i="21"/>
  <c r="L1311" i="21"/>
  <c r="K1312" i="21"/>
  <c r="L1312" i="21"/>
  <c r="K1313" i="21"/>
  <c r="L1313" i="21"/>
  <c r="K1314" i="21"/>
  <c r="L1314" i="21"/>
  <c r="L1315" i="21"/>
  <c r="K1316" i="21"/>
  <c r="L1316" i="21"/>
  <c r="K1317" i="21"/>
  <c r="L1317" i="21"/>
  <c r="K1318" i="21"/>
  <c r="L1318" i="21"/>
  <c r="L1319" i="21"/>
  <c r="K1320" i="21"/>
  <c r="L1320" i="21"/>
  <c r="K1321" i="21"/>
  <c r="L1321" i="21"/>
  <c r="K1322" i="21"/>
  <c r="L1322" i="21"/>
  <c r="L1323" i="21"/>
  <c r="K1324" i="21"/>
  <c r="L1324" i="21"/>
  <c r="K1325" i="21"/>
  <c r="L1325" i="21"/>
  <c r="K1326" i="21"/>
  <c r="L1326" i="21"/>
  <c r="L1327" i="21"/>
  <c r="K1328" i="21"/>
  <c r="L1328" i="21"/>
  <c r="K1329" i="21"/>
  <c r="L1329" i="21"/>
  <c r="K1330" i="21"/>
  <c r="L1330" i="21"/>
  <c r="L1331" i="21"/>
  <c r="K1332" i="21"/>
  <c r="L1332" i="21"/>
  <c r="K1333" i="21"/>
  <c r="L1333" i="21"/>
  <c r="K1334" i="21"/>
  <c r="L1334" i="21"/>
  <c r="L1335" i="21"/>
  <c r="K1336" i="21"/>
  <c r="L1336" i="21"/>
  <c r="K1337" i="21"/>
  <c r="L1337" i="21"/>
  <c r="K1338" i="21"/>
  <c r="L1338" i="21"/>
  <c r="L1339" i="21"/>
  <c r="K1340" i="21"/>
  <c r="L1340" i="21"/>
  <c r="K1341" i="21"/>
  <c r="L1341" i="21"/>
  <c r="K1342" i="21"/>
  <c r="L1342" i="21"/>
  <c r="L1343" i="21"/>
  <c r="K1344" i="21"/>
  <c r="L1344" i="21"/>
  <c r="K1345" i="21"/>
  <c r="L1345" i="21"/>
  <c r="K1346" i="21"/>
  <c r="L1346" i="21"/>
  <c r="L1347" i="21"/>
  <c r="K1348" i="21"/>
  <c r="L1348" i="21"/>
  <c r="K1349" i="21"/>
  <c r="L1349" i="21"/>
  <c r="K1350" i="21"/>
  <c r="L1350" i="21"/>
  <c r="K1351" i="21"/>
  <c r="L1351" i="21"/>
  <c r="K1352" i="21"/>
  <c r="L1352" i="21"/>
  <c r="K1353" i="21"/>
  <c r="L1353" i="21"/>
  <c r="K1354" i="21"/>
  <c r="L1354" i="21"/>
  <c r="L1355" i="21"/>
  <c r="K1356" i="21"/>
  <c r="L1356" i="21"/>
  <c r="K1357" i="21"/>
  <c r="L1357" i="21"/>
  <c r="K1358" i="21"/>
  <c r="L1358" i="21"/>
  <c r="L1359" i="21"/>
  <c r="K1360" i="21"/>
  <c r="L1360" i="21"/>
  <c r="K1361" i="21"/>
  <c r="L1361" i="21"/>
  <c r="K1362" i="21"/>
  <c r="L1362" i="21"/>
  <c r="L1363" i="21"/>
  <c r="K1364" i="21"/>
  <c r="L1364" i="21"/>
  <c r="K1365" i="21"/>
  <c r="L1365" i="21"/>
  <c r="K1366" i="21"/>
  <c r="L1366" i="21"/>
  <c r="L1367" i="21"/>
  <c r="K1368" i="21"/>
  <c r="L1368" i="21"/>
  <c r="K1369" i="21"/>
  <c r="L1369" i="21"/>
  <c r="K1370" i="21"/>
  <c r="L1370" i="21"/>
  <c r="L1371" i="21"/>
  <c r="K1372" i="21"/>
  <c r="L1372" i="21"/>
  <c r="K1373" i="21"/>
  <c r="L1373" i="21"/>
  <c r="K1374" i="21"/>
  <c r="L1374" i="21"/>
  <c r="L1375" i="21"/>
  <c r="K1376" i="21"/>
  <c r="L1376" i="21"/>
  <c r="K1377" i="21"/>
  <c r="L1377" i="21"/>
  <c r="K1378" i="21"/>
  <c r="L1378" i="21"/>
  <c r="L1379" i="21"/>
  <c r="K1380" i="21"/>
  <c r="L1380" i="21"/>
  <c r="K1381" i="21"/>
  <c r="L1381" i="21"/>
  <c r="K1382" i="21"/>
  <c r="L1382" i="21"/>
  <c r="L1383" i="21"/>
  <c r="K1384" i="21"/>
  <c r="L1384" i="21"/>
  <c r="K1385" i="21"/>
  <c r="L1385" i="21"/>
  <c r="K1386" i="21"/>
  <c r="L1386" i="21"/>
  <c r="L1387" i="21"/>
  <c r="K1388" i="21"/>
  <c r="L1388" i="21"/>
  <c r="K1389" i="21"/>
  <c r="L1389" i="21"/>
  <c r="K1390" i="21"/>
  <c r="L1390" i="21"/>
  <c r="L1391" i="21"/>
  <c r="K1392" i="21"/>
  <c r="L1392" i="21"/>
  <c r="K1393" i="21"/>
  <c r="L1393" i="21"/>
  <c r="K1394" i="21"/>
  <c r="L1394" i="21"/>
  <c r="L1395" i="21"/>
  <c r="K1396" i="21"/>
  <c r="L1396" i="21"/>
  <c r="K1397" i="21"/>
  <c r="L1397" i="21"/>
  <c r="K1398" i="21"/>
  <c r="L1398" i="21"/>
  <c r="L1399" i="21"/>
  <c r="K1400" i="21"/>
  <c r="L1400" i="21"/>
  <c r="K1401" i="21"/>
  <c r="L1401" i="21"/>
  <c r="K1402" i="21"/>
  <c r="L1402" i="21"/>
  <c r="L1403" i="21"/>
  <c r="K1404" i="21"/>
  <c r="L1404" i="21"/>
  <c r="K1405" i="21"/>
  <c r="L1405" i="21"/>
  <c r="K1406" i="21"/>
  <c r="L1406" i="21"/>
  <c r="L1407" i="21"/>
  <c r="K1408" i="21"/>
  <c r="L1408" i="21"/>
  <c r="K1409" i="21"/>
  <c r="L1409" i="21"/>
  <c r="K1410" i="21"/>
  <c r="L1410" i="21"/>
  <c r="L1411" i="21"/>
  <c r="K1412" i="21"/>
  <c r="L1412" i="21"/>
  <c r="K1413" i="21"/>
  <c r="L1413" i="21"/>
  <c r="K1414" i="21"/>
  <c r="L1414" i="21"/>
  <c r="L1415" i="21"/>
  <c r="K1416" i="21"/>
  <c r="L1416" i="21"/>
  <c r="K1417" i="21"/>
  <c r="L1417" i="21"/>
  <c r="K1418" i="21"/>
  <c r="L1418" i="21"/>
  <c r="L1419" i="21"/>
  <c r="K1420" i="21"/>
  <c r="L1420" i="21"/>
  <c r="K1421" i="21"/>
  <c r="L1421" i="21"/>
  <c r="K1422" i="21"/>
  <c r="L1422" i="21"/>
  <c r="L1423" i="21"/>
  <c r="K1424" i="21"/>
  <c r="L1424" i="21"/>
  <c r="K1425" i="21"/>
  <c r="L1425" i="21"/>
  <c r="K1426" i="21"/>
  <c r="L1426" i="21"/>
  <c r="L1427" i="21"/>
  <c r="K1428" i="21"/>
  <c r="L1428" i="21"/>
  <c r="K1429" i="21"/>
  <c r="L1429" i="21"/>
  <c r="K1430" i="21"/>
  <c r="L1430" i="21"/>
  <c r="L1431" i="21"/>
  <c r="K1432" i="21"/>
  <c r="L1432" i="21"/>
  <c r="K1433" i="21"/>
  <c r="L1433" i="21"/>
  <c r="K1434" i="21"/>
  <c r="L1434" i="21"/>
  <c r="L1435" i="21"/>
  <c r="K1436" i="21"/>
  <c r="L1436" i="21"/>
  <c r="K1437" i="21"/>
  <c r="L1437" i="21"/>
  <c r="K1438" i="21"/>
  <c r="L1438" i="21"/>
  <c r="L1439" i="21"/>
  <c r="K1440" i="21"/>
  <c r="L1440" i="21"/>
  <c r="K1441" i="21"/>
  <c r="L1441" i="21"/>
  <c r="K1442" i="21"/>
  <c r="L1442" i="21"/>
  <c r="L1443" i="21"/>
  <c r="K1444" i="21"/>
  <c r="L1444" i="21"/>
  <c r="K1445" i="21"/>
  <c r="L1445" i="21"/>
  <c r="K1446" i="21"/>
  <c r="L1446" i="21"/>
  <c r="K1447" i="21"/>
  <c r="L1447" i="21"/>
  <c r="K1448" i="21"/>
  <c r="L1448" i="21"/>
  <c r="K1449" i="21"/>
  <c r="L1449" i="21"/>
  <c r="K1450" i="21"/>
  <c r="L1450" i="21"/>
  <c r="L1451" i="21"/>
  <c r="K1452" i="21"/>
  <c r="L1452" i="21"/>
  <c r="K1453" i="21"/>
  <c r="L1453" i="21"/>
  <c r="K1454" i="21"/>
  <c r="L1454" i="21"/>
  <c r="L1455" i="21"/>
  <c r="K1456" i="21"/>
  <c r="L1456" i="21"/>
  <c r="K1457" i="21"/>
  <c r="L1457" i="21"/>
  <c r="K1458" i="21"/>
  <c r="L1458" i="21"/>
  <c r="L1459" i="21"/>
  <c r="K1460" i="21"/>
  <c r="L1460" i="21"/>
  <c r="K1461" i="21"/>
  <c r="L1461" i="21"/>
  <c r="K1462" i="21"/>
  <c r="L1462" i="21"/>
  <c r="L1463" i="21"/>
  <c r="K1464" i="21"/>
  <c r="L1464" i="21"/>
  <c r="K1465" i="21"/>
  <c r="L1465" i="21"/>
  <c r="K1466" i="21"/>
  <c r="L1466" i="21"/>
  <c r="L1467" i="21"/>
  <c r="K1468" i="21"/>
  <c r="L1468" i="21"/>
  <c r="K1469" i="21"/>
  <c r="L1469" i="21"/>
  <c r="K1470" i="21"/>
  <c r="L1470" i="21"/>
  <c r="L1471" i="21"/>
  <c r="K1472" i="21"/>
  <c r="L1472" i="21"/>
  <c r="K1473" i="21"/>
  <c r="L1473" i="21"/>
  <c r="K1474" i="21"/>
  <c r="L1474" i="21"/>
  <c r="L1475" i="21"/>
  <c r="K1476" i="21"/>
  <c r="L1476" i="21"/>
  <c r="K1477" i="21"/>
  <c r="L1477" i="21"/>
  <c r="K1478" i="21"/>
  <c r="L1478" i="21"/>
  <c r="L1479" i="21"/>
  <c r="K1480" i="21"/>
  <c r="L1480" i="21"/>
  <c r="K1481" i="21"/>
  <c r="L1481" i="21"/>
  <c r="K1482" i="21"/>
  <c r="L1482" i="21"/>
  <c r="L1483" i="21"/>
  <c r="K1484" i="21"/>
  <c r="L1484" i="21"/>
  <c r="K1485" i="21"/>
  <c r="L1485" i="21"/>
  <c r="K1486" i="21"/>
  <c r="L1486" i="21"/>
  <c r="L1487" i="21"/>
  <c r="K1488" i="21"/>
  <c r="L1488" i="21"/>
  <c r="K1489" i="21"/>
  <c r="L1489" i="21"/>
  <c r="K1490" i="21"/>
  <c r="L1490" i="21"/>
  <c r="L1491" i="21"/>
  <c r="K1492" i="21"/>
  <c r="L1492" i="21"/>
  <c r="K1493" i="21"/>
  <c r="L1493" i="21"/>
  <c r="K1494" i="21"/>
  <c r="L1494" i="21"/>
  <c r="L1495" i="21"/>
  <c r="K1496" i="21"/>
  <c r="L1496" i="21"/>
  <c r="K1497" i="21"/>
  <c r="L1497" i="21"/>
  <c r="K1498" i="21"/>
  <c r="L1498" i="21"/>
  <c r="L1499" i="21"/>
  <c r="K1500" i="21"/>
  <c r="L1500" i="21"/>
  <c r="K1501" i="21"/>
  <c r="L1501" i="21"/>
  <c r="K1502" i="21"/>
  <c r="L1502" i="21"/>
  <c r="L1503" i="21"/>
  <c r="K1504" i="21"/>
  <c r="L1504" i="21"/>
  <c r="K1505" i="21"/>
  <c r="L1505" i="21"/>
  <c r="K1506" i="21"/>
  <c r="L1506" i="21"/>
  <c r="L1507" i="21"/>
  <c r="K1508" i="21"/>
  <c r="L1508" i="21"/>
  <c r="K1509" i="21"/>
  <c r="L1509" i="21"/>
  <c r="K1510" i="21"/>
  <c r="L1510" i="21"/>
  <c r="L1511" i="21"/>
  <c r="K1512" i="21"/>
  <c r="L1512" i="21"/>
  <c r="K1513" i="21"/>
  <c r="L1513" i="21"/>
  <c r="K1514" i="21"/>
  <c r="L1514" i="21"/>
  <c r="L1515" i="21"/>
  <c r="K1516" i="21"/>
  <c r="L1516" i="21"/>
  <c r="K1517" i="21"/>
  <c r="L1517" i="21"/>
  <c r="K1518" i="21"/>
  <c r="L1518" i="21"/>
  <c r="L1519" i="21"/>
  <c r="K1520" i="21"/>
  <c r="L1520" i="21"/>
  <c r="K1521" i="21"/>
  <c r="L1521" i="21"/>
  <c r="K1522" i="21"/>
  <c r="L1522" i="21"/>
  <c r="L1523" i="21"/>
  <c r="K1524" i="21"/>
  <c r="L1524" i="21"/>
  <c r="K1525" i="21"/>
  <c r="L1525" i="21"/>
  <c r="K1526" i="21"/>
  <c r="L1526" i="21"/>
  <c r="L1527" i="21"/>
  <c r="K1528" i="21"/>
  <c r="L1528" i="21"/>
  <c r="K1529" i="21"/>
  <c r="L1529" i="21"/>
  <c r="K1530" i="21"/>
  <c r="L1530" i="21"/>
  <c r="L1531" i="21"/>
  <c r="K1532" i="21"/>
  <c r="L1532" i="21"/>
  <c r="K1533" i="21"/>
  <c r="L1533" i="21"/>
  <c r="K1534" i="21"/>
  <c r="L1534" i="21"/>
  <c r="L1535" i="21"/>
  <c r="K1536" i="21"/>
  <c r="L1536" i="21"/>
  <c r="K1537" i="21"/>
  <c r="L1537" i="21"/>
  <c r="K1538" i="21"/>
  <c r="L1538" i="21"/>
  <c r="L1539" i="21"/>
  <c r="K1540" i="21"/>
  <c r="L1540" i="21"/>
  <c r="K1541" i="21"/>
  <c r="L1541" i="21"/>
  <c r="K1542" i="21"/>
  <c r="L1542" i="21"/>
  <c r="L1543" i="21"/>
  <c r="K1544" i="21"/>
  <c r="L1544" i="21"/>
  <c r="K1545" i="21"/>
  <c r="L1545" i="21"/>
  <c r="K1546" i="21"/>
  <c r="L1546" i="21"/>
  <c r="L1547" i="21"/>
  <c r="K1548" i="21"/>
  <c r="L1548" i="21"/>
  <c r="K1549" i="21"/>
  <c r="L1549" i="21"/>
  <c r="K1550" i="21"/>
  <c r="L1550" i="21"/>
  <c r="L1551" i="21"/>
  <c r="K1552" i="21"/>
  <c r="L1552" i="21"/>
  <c r="K1553" i="21"/>
  <c r="L1553" i="21"/>
  <c r="K1554" i="21"/>
  <c r="L1554" i="21"/>
  <c r="L1555" i="21"/>
  <c r="K1556" i="21"/>
  <c r="L1556" i="21"/>
  <c r="K1557" i="21"/>
  <c r="L1557" i="21"/>
  <c r="K1558" i="21"/>
  <c r="L1558" i="21"/>
  <c r="L1559" i="21"/>
  <c r="K1560" i="21"/>
  <c r="L1560" i="21"/>
  <c r="K1561" i="21"/>
  <c r="L1561" i="21"/>
  <c r="K1562" i="21"/>
  <c r="L1562" i="21"/>
  <c r="L1563" i="21"/>
  <c r="K1564" i="21"/>
  <c r="L1564" i="21"/>
  <c r="K1565" i="21"/>
  <c r="L1565" i="21"/>
  <c r="K1566" i="21"/>
  <c r="L1566" i="21"/>
  <c r="L1567" i="21"/>
  <c r="K1568" i="21"/>
  <c r="L1568" i="21"/>
  <c r="K1569" i="21"/>
  <c r="L1569" i="21"/>
  <c r="K1570" i="21"/>
  <c r="L1570" i="21"/>
  <c r="L1571" i="21"/>
  <c r="K1572" i="21"/>
  <c r="L1572" i="21"/>
  <c r="K1573" i="21"/>
  <c r="L1573" i="21"/>
  <c r="K1574" i="21"/>
  <c r="L1574" i="21"/>
  <c r="L1575" i="21"/>
  <c r="K1576" i="21"/>
  <c r="L1576" i="21"/>
  <c r="K1577" i="21"/>
  <c r="L1577" i="21"/>
  <c r="K1578" i="21"/>
  <c r="L1578" i="21"/>
  <c r="L1579" i="21"/>
  <c r="K1580" i="21"/>
  <c r="L1580" i="21"/>
  <c r="K1581" i="21"/>
  <c r="L1581" i="21"/>
  <c r="K1582" i="21"/>
  <c r="L1582" i="21"/>
  <c r="L1583" i="21"/>
  <c r="K1584" i="21"/>
  <c r="L1584" i="21"/>
  <c r="K1585" i="21"/>
  <c r="L1585" i="21"/>
  <c r="K1586" i="21"/>
  <c r="L1586" i="21"/>
  <c r="L1587" i="21"/>
  <c r="K1588" i="21"/>
  <c r="L1588" i="21"/>
  <c r="K1589" i="21"/>
  <c r="L1589" i="21"/>
  <c r="K1590" i="21"/>
  <c r="L1590" i="21"/>
  <c r="L1591" i="21"/>
  <c r="K1592" i="21"/>
  <c r="L1592" i="21"/>
  <c r="K1593" i="21"/>
  <c r="L1593" i="21"/>
  <c r="K1594" i="21"/>
  <c r="L1594" i="21"/>
  <c r="L1595" i="21"/>
  <c r="K1596" i="21"/>
  <c r="L1596" i="21"/>
  <c r="K1597" i="21"/>
  <c r="L1597" i="21"/>
  <c r="K1598" i="21"/>
  <c r="L1598" i="21"/>
  <c r="L1599" i="21"/>
  <c r="K1600" i="21"/>
  <c r="L1600" i="21"/>
  <c r="K1601" i="21"/>
  <c r="L1601" i="21"/>
  <c r="K1602" i="21"/>
  <c r="L1602" i="21"/>
  <c r="L1603" i="21"/>
  <c r="K1604" i="21"/>
  <c r="L1604" i="21"/>
  <c r="K1605" i="21"/>
  <c r="L1605" i="21"/>
  <c r="K1606" i="21"/>
  <c r="L1606" i="21"/>
  <c r="L1607" i="21"/>
  <c r="K1608" i="21"/>
  <c r="L1608" i="21"/>
  <c r="K1609" i="21"/>
  <c r="L1609" i="21"/>
  <c r="K1610" i="21"/>
  <c r="L1610" i="21"/>
  <c r="L1611" i="21"/>
  <c r="K1612" i="21"/>
  <c r="L1612" i="21"/>
  <c r="K1613" i="21"/>
  <c r="L1613" i="21"/>
  <c r="K1614" i="21"/>
  <c r="L1614" i="21"/>
  <c r="L1615" i="21"/>
  <c r="K1616" i="21"/>
  <c r="L1616" i="21"/>
  <c r="K1617" i="21"/>
  <c r="L1617" i="21"/>
  <c r="K1618" i="21"/>
  <c r="L1618" i="21"/>
  <c r="L1619" i="21"/>
  <c r="K1620" i="21"/>
  <c r="L1620" i="21"/>
  <c r="K1621" i="21"/>
  <c r="L1621" i="21"/>
  <c r="K1622" i="21"/>
  <c r="L1622" i="21"/>
  <c r="L1623" i="21"/>
  <c r="K1624" i="21"/>
  <c r="L1624" i="21"/>
  <c r="K1625" i="21"/>
  <c r="L1625" i="21"/>
  <c r="K1626" i="21"/>
  <c r="L1626" i="21"/>
  <c r="L1627" i="21"/>
  <c r="K1628" i="21"/>
  <c r="L1628" i="21"/>
  <c r="L1629" i="21"/>
  <c r="L1630" i="21"/>
  <c r="L1631" i="21"/>
  <c r="K1632" i="21"/>
  <c r="L1632" i="21"/>
  <c r="K1633" i="21"/>
  <c r="L1633" i="21"/>
  <c r="K1634" i="21"/>
  <c r="L1634" i="21"/>
  <c r="L1635" i="21"/>
  <c r="K1636" i="21"/>
  <c r="L1636" i="21"/>
  <c r="K1637" i="21"/>
  <c r="L1637" i="21"/>
  <c r="L1638" i="21"/>
  <c r="L1639" i="21"/>
  <c r="K1640" i="21"/>
  <c r="L1640" i="21"/>
  <c r="K1641" i="21"/>
  <c r="L1641" i="21"/>
  <c r="K1642" i="21"/>
  <c r="L1642" i="21"/>
  <c r="L1643" i="21"/>
  <c r="K1644" i="21"/>
  <c r="L1644" i="21"/>
  <c r="L1645" i="21"/>
  <c r="L1646" i="21"/>
  <c r="L1647" i="21"/>
  <c r="K1648" i="21"/>
  <c r="L1648" i="21"/>
  <c r="K1649" i="21"/>
  <c r="L1649" i="21"/>
  <c r="K1650" i="21"/>
  <c r="L1650" i="21"/>
  <c r="L1651" i="21"/>
  <c r="K1652" i="21"/>
  <c r="L1652" i="21"/>
  <c r="K1653" i="21"/>
  <c r="L1653" i="21"/>
  <c r="L1654" i="21"/>
  <c r="L1655" i="21"/>
  <c r="K1656" i="21"/>
  <c r="L1656" i="21"/>
  <c r="K1657" i="21"/>
  <c r="L1657" i="21"/>
  <c r="K1658" i="21"/>
  <c r="L1658" i="21"/>
  <c r="L1659" i="21"/>
  <c r="K1660" i="21"/>
  <c r="L1660" i="21"/>
  <c r="L1661" i="21"/>
  <c r="L1662" i="21"/>
  <c r="L1663" i="21"/>
  <c r="K1664" i="21"/>
  <c r="L1664" i="21"/>
  <c r="K1665" i="21"/>
  <c r="L1665" i="21"/>
  <c r="K1666" i="21"/>
  <c r="L1666" i="21"/>
  <c r="L1667" i="21"/>
  <c r="K1668" i="21"/>
  <c r="L1668" i="21"/>
  <c r="K1669" i="21"/>
  <c r="L1669" i="21"/>
  <c r="L1670" i="21"/>
  <c r="L1671" i="21"/>
  <c r="K1672" i="21"/>
  <c r="L1672" i="21"/>
  <c r="K1673" i="21"/>
  <c r="L1673" i="21"/>
  <c r="K1674" i="21"/>
  <c r="L1674" i="21"/>
  <c r="L1675" i="21"/>
  <c r="K1676" i="21"/>
  <c r="L1676" i="21"/>
  <c r="L1677" i="21"/>
  <c r="L1678" i="21"/>
  <c r="L1679" i="21"/>
  <c r="K1680" i="21"/>
  <c r="L1680" i="21"/>
  <c r="K1681" i="21"/>
  <c r="L1681" i="21"/>
  <c r="K1682" i="21"/>
  <c r="L1682" i="21"/>
  <c r="L1683" i="21"/>
  <c r="K1684" i="21"/>
  <c r="L1684" i="21"/>
  <c r="K1685" i="21"/>
  <c r="L1685" i="21"/>
  <c r="L1686" i="21"/>
  <c r="L1687" i="21"/>
  <c r="K1688" i="21"/>
  <c r="L1688" i="21"/>
  <c r="K1689" i="21"/>
  <c r="L1689" i="21"/>
  <c r="K1690" i="21"/>
  <c r="L1690" i="21"/>
  <c r="L1691" i="21"/>
  <c r="K1692" i="21"/>
  <c r="L1692" i="21"/>
  <c r="L1693" i="21"/>
  <c r="L1694" i="21"/>
  <c r="L1695" i="21"/>
  <c r="K1696" i="21"/>
  <c r="L1696" i="21"/>
  <c r="K1697" i="21"/>
  <c r="L1697" i="21"/>
  <c r="K1698" i="21"/>
  <c r="L1698" i="21"/>
  <c r="L1699" i="21"/>
  <c r="K1700" i="21"/>
  <c r="L1700" i="21"/>
  <c r="K51" i="19"/>
  <c r="Q51" i="19" s="1"/>
  <c r="K52" i="19"/>
  <c r="Q52" i="19" s="1"/>
  <c r="K53" i="19"/>
  <c r="Q53" i="19" s="1"/>
  <c r="K54" i="19"/>
  <c r="Q54" i="19" s="1"/>
  <c r="K55" i="19"/>
  <c r="Q55" i="19" s="1"/>
  <c r="K56" i="19"/>
  <c r="Q56" i="19" s="1"/>
  <c r="K57" i="19"/>
  <c r="Q57" i="19" s="1"/>
  <c r="K58" i="19"/>
  <c r="Q58" i="19" s="1"/>
  <c r="K59" i="19"/>
  <c r="Q59" i="19" s="1"/>
  <c r="K60" i="19"/>
  <c r="Q60" i="19" s="1"/>
  <c r="K61" i="19"/>
  <c r="Q61" i="19" s="1"/>
  <c r="K62" i="19"/>
  <c r="Q62" i="19" s="1"/>
  <c r="K63" i="19"/>
  <c r="Q63" i="19" s="1"/>
  <c r="K64" i="19"/>
  <c r="Q64" i="19" s="1"/>
  <c r="K65" i="19"/>
  <c r="Q65" i="19" s="1"/>
  <c r="K66" i="19"/>
  <c r="Q66" i="19" s="1"/>
  <c r="K67" i="19"/>
  <c r="Q67" i="19" s="1"/>
  <c r="K68" i="19"/>
  <c r="Q68" i="19" s="1"/>
  <c r="K69" i="19"/>
  <c r="Q69" i="19" s="1"/>
  <c r="K70" i="19"/>
  <c r="Q70" i="19" s="1"/>
  <c r="K71" i="19"/>
  <c r="Q71" i="19" s="1"/>
  <c r="K72" i="19"/>
  <c r="Q72" i="19" s="1"/>
  <c r="K73" i="19"/>
  <c r="Q73" i="19" s="1"/>
  <c r="K74" i="19"/>
  <c r="Q74" i="19" s="1"/>
  <c r="K75" i="19"/>
  <c r="Q75" i="19" s="1"/>
  <c r="K76" i="19"/>
  <c r="Q76" i="19" s="1"/>
  <c r="K77" i="19"/>
  <c r="Q77" i="19" s="1"/>
  <c r="K78" i="19"/>
  <c r="Q78" i="19" s="1"/>
  <c r="K79" i="19"/>
  <c r="Q79" i="19" s="1"/>
  <c r="K80" i="19"/>
  <c r="Q80" i="19" s="1"/>
  <c r="K81" i="19"/>
  <c r="Q81" i="19" s="1"/>
  <c r="K82" i="19"/>
  <c r="Q82" i="19" s="1"/>
  <c r="K83" i="19"/>
  <c r="Q83" i="19" s="1"/>
  <c r="K84" i="19"/>
  <c r="Q84" i="19" s="1"/>
  <c r="K85" i="19"/>
  <c r="Q85" i="19" s="1"/>
  <c r="K86" i="19"/>
  <c r="Q86" i="19" s="1"/>
  <c r="K87" i="19"/>
  <c r="Q87" i="19" s="1"/>
  <c r="K88" i="19"/>
  <c r="Q88" i="19" s="1"/>
  <c r="K89" i="19"/>
  <c r="Q89" i="19" s="1"/>
  <c r="K90" i="19"/>
  <c r="Q90" i="19" s="1"/>
  <c r="K91" i="19"/>
  <c r="Q91" i="19" s="1"/>
  <c r="K92" i="19"/>
  <c r="Q92" i="19" s="1"/>
  <c r="K93" i="19"/>
  <c r="Q93" i="19" s="1"/>
  <c r="K94" i="19"/>
  <c r="Q94" i="19" s="1"/>
  <c r="K95" i="19"/>
  <c r="Q95" i="19" s="1"/>
  <c r="K96" i="19"/>
  <c r="Q96" i="19" s="1"/>
  <c r="K97" i="19"/>
  <c r="Q97" i="19" s="1"/>
  <c r="K98" i="19"/>
  <c r="Q98" i="19" s="1"/>
  <c r="K99" i="19"/>
  <c r="Q99" i="19" s="1"/>
  <c r="K100" i="19"/>
  <c r="Q100" i="19" s="1"/>
  <c r="K101" i="19"/>
  <c r="Q101" i="19" s="1"/>
  <c r="K102" i="19"/>
  <c r="Q102" i="19" s="1"/>
  <c r="K103" i="19"/>
  <c r="Q103" i="19" s="1"/>
  <c r="K104" i="19"/>
  <c r="Q104" i="19" s="1"/>
  <c r="K105" i="19"/>
  <c r="Q105" i="19" s="1"/>
  <c r="K106" i="19"/>
  <c r="Q106" i="19" s="1"/>
  <c r="K107" i="19"/>
  <c r="Q107" i="19" s="1"/>
  <c r="K108" i="19"/>
  <c r="Q108" i="19" s="1"/>
  <c r="K109" i="19"/>
  <c r="Q109" i="19" s="1"/>
  <c r="K110" i="19"/>
  <c r="Q110" i="19" s="1"/>
  <c r="K111" i="19"/>
  <c r="Q111" i="19" s="1"/>
  <c r="K112" i="19"/>
  <c r="Q112" i="19" s="1"/>
  <c r="K113" i="19"/>
  <c r="Q113" i="19" s="1"/>
  <c r="K114" i="19"/>
  <c r="Q114" i="19" s="1"/>
  <c r="K115" i="19"/>
  <c r="Q115" i="19" s="1"/>
  <c r="K116" i="19"/>
  <c r="Q116" i="19" s="1"/>
  <c r="K117" i="19"/>
  <c r="Q117" i="19" s="1"/>
  <c r="K118" i="19"/>
  <c r="Q118" i="19" s="1"/>
  <c r="K119" i="19"/>
  <c r="Q119" i="19" s="1"/>
  <c r="K120" i="19"/>
  <c r="Q120" i="19" s="1"/>
  <c r="K121" i="19"/>
  <c r="Q121" i="19" s="1"/>
  <c r="K122" i="19"/>
  <c r="Q122" i="19" s="1"/>
  <c r="K123" i="19"/>
  <c r="Q123" i="19" s="1"/>
  <c r="K124" i="19"/>
  <c r="Q124" i="19" s="1"/>
  <c r="K125" i="19"/>
  <c r="Q125" i="19" s="1"/>
  <c r="K126" i="19"/>
  <c r="Q126" i="19" s="1"/>
  <c r="K127" i="19"/>
  <c r="Q127" i="19" s="1"/>
  <c r="K128" i="19"/>
  <c r="Q128" i="19" s="1"/>
  <c r="K129" i="19"/>
  <c r="Q129" i="19" s="1"/>
  <c r="K130" i="19"/>
  <c r="Q130" i="19" s="1"/>
  <c r="K131" i="19"/>
  <c r="Q131" i="19" s="1"/>
  <c r="K132" i="19"/>
  <c r="Q132" i="19" s="1"/>
  <c r="K133" i="19"/>
  <c r="Q133" i="19" s="1"/>
  <c r="K134" i="19"/>
  <c r="Q134" i="19" s="1"/>
  <c r="K135" i="19"/>
  <c r="Q135" i="19" s="1"/>
  <c r="K136" i="19"/>
  <c r="Q136" i="19" s="1"/>
  <c r="K137" i="19"/>
  <c r="Q137" i="19" s="1"/>
  <c r="K138" i="19"/>
  <c r="Q138" i="19" s="1"/>
  <c r="K139" i="19"/>
  <c r="Q139" i="19" s="1"/>
  <c r="K140" i="19"/>
  <c r="Q140" i="19" s="1"/>
  <c r="K141" i="19"/>
  <c r="Q141" i="19" s="1"/>
  <c r="K142" i="19"/>
  <c r="Q142" i="19" s="1"/>
  <c r="K143" i="19"/>
  <c r="Q143" i="19" s="1"/>
  <c r="K144" i="19"/>
  <c r="Q144" i="19" s="1"/>
  <c r="K145" i="19"/>
  <c r="Q145" i="19" s="1"/>
  <c r="K146" i="19"/>
  <c r="Q146" i="19" s="1"/>
  <c r="K147" i="19"/>
  <c r="Q147" i="19" s="1"/>
  <c r="K148" i="19"/>
  <c r="Q148" i="19" s="1"/>
  <c r="K149" i="19"/>
  <c r="Q149" i="19" s="1"/>
  <c r="K150" i="19"/>
  <c r="Q150" i="19" s="1"/>
  <c r="K151" i="19"/>
  <c r="Q151" i="19" s="1"/>
  <c r="K152" i="19"/>
  <c r="Q152" i="19" s="1"/>
  <c r="K153" i="19"/>
  <c r="Q153" i="19" s="1"/>
  <c r="K154" i="19"/>
  <c r="Q154" i="19" s="1"/>
  <c r="K155" i="19"/>
  <c r="Q155" i="19" s="1"/>
  <c r="K156" i="19"/>
  <c r="Q156" i="19" s="1"/>
  <c r="K157" i="19"/>
  <c r="Q157" i="19" s="1"/>
  <c r="K158" i="19"/>
  <c r="Q158" i="19" s="1"/>
  <c r="K159" i="19"/>
  <c r="Q159" i="19" s="1"/>
  <c r="K160" i="19"/>
  <c r="Q160" i="19" s="1"/>
  <c r="K161" i="19"/>
  <c r="Q161" i="19" s="1"/>
  <c r="K162" i="19"/>
  <c r="Q162" i="19" s="1"/>
  <c r="K163" i="19"/>
  <c r="Q163" i="19" s="1"/>
  <c r="K164" i="19"/>
  <c r="Q164" i="19" s="1"/>
  <c r="K165" i="19"/>
  <c r="Q165" i="19" s="1"/>
  <c r="K166" i="19"/>
  <c r="Q166" i="19" s="1"/>
  <c r="K167" i="19"/>
  <c r="Q167" i="19" s="1"/>
  <c r="K168" i="19"/>
  <c r="Q168" i="19" s="1"/>
  <c r="K169" i="19"/>
  <c r="Q169" i="19" s="1"/>
  <c r="K170" i="19"/>
  <c r="Q170" i="19" s="1"/>
  <c r="K171" i="19"/>
  <c r="Q171" i="19" s="1"/>
  <c r="K172" i="19"/>
  <c r="Q172" i="19" s="1"/>
  <c r="K173" i="19"/>
  <c r="Q173" i="19" s="1"/>
  <c r="K174" i="19"/>
  <c r="Q174" i="19" s="1"/>
  <c r="K175" i="19"/>
  <c r="Q175" i="19" s="1"/>
  <c r="K176" i="19"/>
  <c r="Q176" i="19" s="1"/>
  <c r="K177" i="19"/>
  <c r="Q177" i="19" s="1"/>
  <c r="K178" i="19"/>
  <c r="Q178" i="19" s="1"/>
  <c r="K179" i="19"/>
  <c r="Q179" i="19" s="1"/>
  <c r="K180" i="19"/>
  <c r="Q180" i="19" s="1"/>
  <c r="K181" i="19"/>
  <c r="Q181" i="19" s="1"/>
  <c r="K182" i="19"/>
  <c r="Q182" i="19" s="1"/>
  <c r="K183" i="19"/>
  <c r="Q183" i="19" s="1"/>
  <c r="K184" i="19"/>
  <c r="Q184" i="19" s="1"/>
  <c r="K185" i="19"/>
  <c r="Q185" i="19" s="1"/>
  <c r="K186" i="19"/>
  <c r="Q186" i="19" s="1"/>
  <c r="K187" i="19"/>
  <c r="Q187" i="19" s="1"/>
  <c r="K188" i="19"/>
  <c r="Q188" i="19" s="1"/>
  <c r="K189" i="19"/>
  <c r="Q189" i="19" s="1"/>
  <c r="K190" i="19"/>
  <c r="Q190" i="19" s="1"/>
  <c r="K191" i="19"/>
  <c r="Q191" i="19" s="1"/>
  <c r="K192" i="19"/>
  <c r="Q192" i="19" s="1"/>
  <c r="K193" i="19"/>
  <c r="Q193" i="19" s="1"/>
  <c r="K194" i="19"/>
  <c r="Q194" i="19" s="1"/>
  <c r="K195" i="19"/>
  <c r="Q195" i="19" s="1"/>
  <c r="K196" i="19"/>
  <c r="Q196" i="19" s="1"/>
  <c r="K197" i="19"/>
  <c r="Q197" i="19" s="1"/>
  <c r="K198" i="19"/>
  <c r="Q198" i="19" s="1"/>
  <c r="K199" i="19"/>
  <c r="Q199" i="19" s="1"/>
  <c r="K200" i="19"/>
  <c r="Q200" i="19" s="1"/>
  <c r="K201" i="19"/>
  <c r="Q201" i="19" s="1"/>
  <c r="K202" i="19"/>
  <c r="Q202" i="19" s="1"/>
  <c r="K203" i="19"/>
  <c r="Q203" i="19" s="1"/>
  <c r="K204" i="19"/>
  <c r="Q204" i="19" s="1"/>
  <c r="K205" i="19"/>
  <c r="Q205" i="19" s="1"/>
  <c r="K206" i="19"/>
  <c r="Q206" i="19" s="1"/>
  <c r="K207" i="19"/>
  <c r="Q207" i="19" s="1"/>
  <c r="K208" i="19"/>
  <c r="Q208" i="19" s="1"/>
  <c r="K209" i="19"/>
  <c r="Q209" i="19" s="1"/>
  <c r="K210" i="19"/>
  <c r="Q210" i="19" s="1"/>
  <c r="K211" i="19"/>
  <c r="Q211" i="19" s="1"/>
  <c r="K212" i="19"/>
  <c r="Q212" i="19" s="1"/>
  <c r="K213" i="19"/>
  <c r="Q213" i="19" s="1"/>
  <c r="K214" i="19"/>
  <c r="Q214" i="19" s="1"/>
  <c r="K215" i="19"/>
  <c r="Q215" i="19" s="1"/>
  <c r="K216" i="19"/>
  <c r="Q216" i="19" s="1"/>
  <c r="K217" i="19"/>
  <c r="Q217" i="19" s="1"/>
  <c r="K218" i="19"/>
  <c r="Q218" i="19" s="1"/>
  <c r="K219" i="19"/>
  <c r="Q219" i="19" s="1"/>
  <c r="K220" i="19"/>
  <c r="Q220" i="19" s="1"/>
  <c r="K221" i="19"/>
  <c r="Q221" i="19" s="1"/>
  <c r="K222" i="19"/>
  <c r="Q222" i="19" s="1"/>
  <c r="K223" i="19"/>
  <c r="Q223" i="19" s="1"/>
  <c r="K224" i="19"/>
  <c r="Q224" i="19" s="1"/>
  <c r="K225" i="19"/>
  <c r="Q225" i="19" s="1"/>
  <c r="K226" i="19"/>
  <c r="Q226" i="19" s="1"/>
  <c r="K227" i="19"/>
  <c r="Q227" i="19" s="1"/>
  <c r="K228" i="19"/>
  <c r="Q228" i="19" s="1"/>
  <c r="K229" i="19"/>
  <c r="Q229" i="19" s="1"/>
  <c r="K230" i="19"/>
  <c r="Q230" i="19" s="1"/>
  <c r="K231" i="19"/>
  <c r="Q231" i="19" s="1"/>
  <c r="K232" i="19"/>
  <c r="Q232" i="19" s="1"/>
  <c r="K233" i="19"/>
  <c r="Q233" i="19" s="1"/>
  <c r="K234" i="19"/>
  <c r="Q234" i="19" s="1"/>
  <c r="K235" i="19"/>
  <c r="Q235" i="19" s="1"/>
  <c r="K236" i="19"/>
  <c r="Q236" i="19" s="1"/>
  <c r="K237" i="19"/>
  <c r="Q237" i="19" s="1"/>
  <c r="K238" i="19"/>
  <c r="Q238" i="19" s="1"/>
  <c r="K239" i="19"/>
  <c r="Q239" i="19" s="1"/>
  <c r="K240" i="19"/>
  <c r="Q240" i="19" s="1"/>
  <c r="K241" i="19"/>
  <c r="Q241" i="19" s="1"/>
  <c r="K242" i="19"/>
  <c r="Q242" i="19" s="1"/>
  <c r="K243" i="19"/>
  <c r="Q243" i="19" s="1"/>
  <c r="K244" i="19"/>
  <c r="Q244" i="19" s="1"/>
  <c r="K245" i="19"/>
  <c r="Q245" i="19" s="1"/>
  <c r="K246" i="19"/>
  <c r="Q246" i="19" s="1"/>
  <c r="K247" i="19"/>
  <c r="Q247" i="19" s="1"/>
  <c r="K248" i="19"/>
  <c r="Q248" i="19" s="1"/>
  <c r="K249" i="19"/>
  <c r="Q249" i="19" s="1"/>
  <c r="K250" i="19"/>
  <c r="Q250" i="19" s="1"/>
  <c r="K251" i="19"/>
  <c r="Q251" i="19" s="1"/>
  <c r="K252" i="19"/>
  <c r="Q252" i="19" s="1"/>
  <c r="K253" i="19"/>
  <c r="Q253" i="19" s="1"/>
  <c r="K254" i="19"/>
  <c r="Q254" i="19" s="1"/>
  <c r="K255" i="19"/>
  <c r="Q255" i="19" s="1"/>
  <c r="K256" i="19"/>
  <c r="Q256" i="19" s="1"/>
  <c r="K257" i="19"/>
  <c r="Q257" i="19" s="1"/>
  <c r="K258" i="19"/>
  <c r="Q258" i="19" s="1"/>
  <c r="K259" i="19"/>
  <c r="Q259" i="19" s="1"/>
  <c r="K260" i="19"/>
  <c r="Q260" i="19" s="1"/>
  <c r="K261" i="19"/>
  <c r="Q261" i="19" s="1"/>
  <c r="K262" i="19"/>
  <c r="Q262" i="19" s="1"/>
  <c r="K263" i="19"/>
  <c r="Q263" i="19" s="1"/>
  <c r="K264" i="19"/>
  <c r="Q264" i="19" s="1"/>
  <c r="K265" i="19"/>
  <c r="Q265" i="19" s="1"/>
  <c r="K266" i="19"/>
  <c r="Q266" i="19" s="1"/>
  <c r="K267" i="19"/>
  <c r="Q267" i="19" s="1"/>
  <c r="K268" i="19"/>
  <c r="Q268" i="19" s="1"/>
  <c r="K269" i="19"/>
  <c r="Q269" i="19" s="1"/>
  <c r="K270" i="19"/>
  <c r="Q270" i="19" s="1"/>
  <c r="K271" i="19"/>
  <c r="Q271" i="19" s="1"/>
  <c r="K272" i="19"/>
  <c r="Q272" i="19" s="1"/>
  <c r="K273" i="19"/>
  <c r="Q273" i="19" s="1"/>
  <c r="K274" i="19"/>
  <c r="Q274" i="19" s="1"/>
  <c r="K275" i="19"/>
  <c r="Q275" i="19" s="1"/>
  <c r="K276" i="19"/>
  <c r="Q276" i="19" s="1"/>
  <c r="K277" i="19"/>
  <c r="Q277" i="19" s="1"/>
  <c r="K278" i="19"/>
  <c r="Q278" i="19" s="1"/>
  <c r="K279" i="19"/>
  <c r="Q279" i="19" s="1"/>
  <c r="K280" i="19"/>
  <c r="Q280" i="19" s="1"/>
  <c r="K281" i="19"/>
  <c r="Q281" i="19" s="1"/>
  <c r="K282" i="19"/>
  <c r="Q282" i="19" s="1"/>
  <c r="K283" i="19"/>
  <c r="Q283" i="19" s="1"/>
  <c r="K284" i="19"/>
  <c r="Q284" i="19" s="1"/>
  <c r="K285" i="19"/>
  <c r="Q285" i="19" s="1"/>
  <c r="K286" i="19"/>
  <c r="Q286" i="19" s="1"/>
  <c r="K287" i="19"/>
  <c r="Q287" i="19" s="1"/>
  <c r="K288" i="19"/>
  <c r="Q288" i="19" s="1"/>
  <c r="K289" i="19"/>
  <c r="Q289" i="19" s="1"/>
  <c r="K290" i="19"/>
  <c r="Q290" i="19" s="1"/>
  <c r="K291" i="19"/>
  <c r="Q291" i="19" s="1"/>
  <c r="K292" i="19"/>
  <c r="Q292" i="19" s="1"/>
  <c r="K293" i="19"/>
  <c r="Q293" i="19" s="1"/>
  <c r="K294" i="19"/>
  <c r="Q294" i="19" s="1"/>
  <c r="K295" i="19"/>
  <c r="Q295" i="19" s="1"/>
  <c r="K296" i="19"/>
  <c r="Q296" i="19" s="1"/>
  <c r="K297" i="19"/>
  <c r="Q297" i="19" s="1"/>
  <c r="K298" i="19"/>
  <c r="Q298" i="19" s="1"/>
  <c r="K299" i="19"/>
  <c r="Q299" i="19" s="1"/>
  <c r="K300" i="19"/>
  <c r="Q300" i="19" s="1"/>
  <c r="K301" i="19"/>
  <c r="Q301" i="19" s="1"/>
  <c r="K302" i="19"/>
  <c r="Q302" i="19" s="1"/>
  <c r="K303" i="19"/>
  <c r="Q303" i="19" s="1"/>
  <c r="K304" i="19"/>
  <c r="Q304" i="19" s="1"/>
  <c r="K305" i="19"/>
  <c r="Q305" i="19" s="1"/>
  <c r="K306" i="19"/>
  <c r="Q306" i="19" s="1"/>
  <c r="K307" i="19"/>
  <c r="Q307" i="19" s="1"/>
  <c r="K308" i="19"/>
  <c r="Q308" i="19" s="1"/>
  <c r="K309" i="19"/>
  <c r="Q309" i="19" s="1"/>
  <c r="K310" i="19"/>
  <c r="Q310" i="19" s="1"/>
  <c r="K311" i="19"/>
  <c r="Q311" i="19" s="1"/>
  <c r="K312" i="19"/>
  <c r="Q312" i="19" s="1"/>
  <c r="K313" i="19"/>
  <c r="Q313" i="19" s="1"/>
  <c r="K314" i="19"/>
  <c r="Q314" i="19" s="1"/>
  <c r="K315" i="19"/>
  <c r="Q315" i="19" s="1"/>
  <c r="K316" i="19"/>
  <c r="Q316" i="19" s="1"/>
  <c r="K317" i="19"/>
  <c r="Q317" i="19" s="1"/>
  <c r="K318" i="19"/>
  <c r="Q318" i="19" s="1"/>
  <c r="K319" i="19"/>
  <c r="Q319" i="19" s="1"/>
  <c r="K320" i="19"/>
  <c r="Q320" i="19" s="1"/>
  <c r="K321" i="19"/>
  <c r="Q321" i="19" s="1"/>
  <c r="K322" i="19"/>
  <c r="Q322" i="19" s="1"/>
  <c r="K323" i="19"/>
  <c r="Q323" i="19" s="1"/>
  <c r="K324" i="19"/>
  <c r="Q324" i="19" s="1"/>
  <c r="K325" i="19"/>
  <c r="Q325" i="19" s="1"/>
  <c r="K326" i="19"/>
  <c r="Q326" i="19" s="1"/>
  <c r="K327" i="19"/>
  <c r="Q327" i="19" s="1"/>
  <c r="K328" i="19"/>
  <c r="Q328" i="19" s="1"/>
  <c r="K329" i="19"/>
  <c r="Q329" i="19" s="1"/>
  <c r="K330" i="19"/>
  <c r="Q330" i="19" s="1"/>
  <c r="K331" i="19"/>
  <c r="Q331" i="19" s="1"/>
  <c r="K332" i="19"/>
  <c r="Q332" i="19" s="1"/>
  <c r="K333" i="19"/>
  <c r="Q333" i="19" s="1"/>
  <c r="K334" i="19"/>
  <c r="Q334" i="19" s="1"/>
  <c r="K335" i="19"/>
  <c r="Q335" i="19" s="1"/>
  <c r="K336" i="19"/>
  <c r="Q336" i="19" s="1"/>
  <c r="K337" i="19"/>
  <c r="Q337" i="19" s="1"/>
  <c r="K338" i="19"/>
  <c r="Q338" i="19" s="1"/>
  <c r="K339" i="19"/>
  <c r="Q339" i="19" s="1"/>
  <c r="K340" i="19"/>
  <c r="Q340" i="19" s="1"/>
  <c r="K341" i="19"/>
  <c r="Q341" i="19" s="1"/>
  <c r="K342" i="19"/>
  <c r="Q342" i="19" s="1"/>
  <c r="K343" i="19"/>
  <c r="Q343" i="19" s="1"/>
  <c r="K344" i="19"/>
  <c r="Q344" i="19" s="1"/>
  <c r="K345" i="19"/>
  <c r="Q345" i="19" s="1"/>
  <c r="K346" i="19"/>
  <c r="Q346" i="19" s="1"/>
  <c r="K347" i="19"/>
  <c r="Q347" i="19" s="1"/>
  <c r="K348" i="19"/>
  <c r="Q348" i="19" s="1"/>
  <c r="K349" i="19"/>
  <c r="Q349" i="19" s="1"/>
  <c r="K350" i="19"/>
  <c r="Q350" i="19" s="1"/>
  <c r="K351" i="19"/>
  <c r="Q351" i="19" s="1"/>
  <c r="K352" i="19"/>
  <c r="Q352" i="19" s="1"/>
  <c r="K353" i="19"/>
  <c r="Q353" i="19" s="1"/>
  <c r="K354" i="19"/>
  <c r="Q354" i="19" s="1"/>
  <c r="K355" i="19"/>
  <c r="Q355" i="19" s="1"/>
  <c r="K356" i="19"/>
  <c r="Q356" i="19" s="1"/>
  <c r="K357" i="19"/>
  <c r="Q357" i="19" s="1"/>
  <c r="K358" i="19"/>
  <c r="Q358" i="19" s="1"/>
  <c r="K359" i="19"/>
  <c r="Q359" i="19" s="1"/>
  <c r="K360" i="19"/>
  <c r="Q360" i="19" s="1"/>
  <c r="K361" i="19"/>
  <c r="Q361" i="19" s="1"/>
  <c r="K362" i="19"/>
  <c r="Q362" i="19" s="1"/>
  <c r="K363" i="19"/>
  <c r="Q363" i="19" s="1"/>
  <c r="K364" i="19"/>
  <c r="Q364" i="19" s="1"/>
  <c r="K365" i="19"/>
  <c r="Q365" i="19" s="1"/>
  <c r="K366" i="19"/>
  <c r="Q366" i="19" s="1"/>
  <c r="K367" i="19"/>
  <c r="Q367" i="19" s="1"/>
  <c r="K368" i="19"/>
  <c r="Q368" i="19" s="1"/>
  <c r="K369" i="19"/>
  <c r="Q369" i="19" s="1"/>
  <c r="K370" i="19"/>
  <c r="Q370" i="19" s="1"/>
  <c r="K371" i="19"/>
  <c r="Q371" i="19" s="1"/>
  <c r="K372" i="19"/>
  <c r="Q372" i="19" s="1"/>
  <c r="K373" i="19"/>
  <c r="Q373" i="19" s="1"/>
  <c r="K374" i="19"/>
  <c r="Q374" i="19" s="1"/>
  <c r="K375" i="19"/>
  <c r="Q375" i="19" s="1"/>
  <c r="K376" i="19"/>
  <c r="Q376" i="19" s="1"/>
  <c r="K377" i="19"/>
  <c r="Q377" i="19" s="1"/>
  <c r="K378" i="19"/>
  <c r="Q378" i="19" s="1"/>
  <c r="K379" i="19"/>
  <c r="Q379" i="19" s="1"/>
  <c r="K380" i="19"/>
  <c r="Q380" i="19" s="1"/>
  <c r="K381" i="19"/>
  <c r="Q381" i="19" s="1"/>
  <c r="K382" i="19"/>
  <c r="Q382" i="19" s="1"/>
  <c r="K383" i="19"/>
  <c r="Q383" i="19" s="1"/>
  <c r="K384" i="19"/>
  <c r="Q384" i="19" s="1"/>
  <c r="K385" i="19"/>
  <c r="Q385" i="19" s="1"/>
  <c r="K386" i="19"/>
  <c r="Q386" i="19" s="1"/>
  <c r="K387" i="19"/>
  <c r="Q387" i="19" s="1"/>
  <c r="K388" i="19"/>
  <c r="Q388" i="19" s="1"/>
  <c r="K389" i="19"/>
  <c r="Q389" i="19" s="1"/>
  <c r="K390" i="19"/>
  <c r="Q390" i="19" s="1"/>
  <c r="K391" i="19"/>
  <c r="Q391" i="19" s="1"/>
  <c r="K392" i="19"/>
  <c r="Q392" i="19" s="1"/>
  <c r="K393" i="19"/>
  <c r="Q393" i="19" s="1"/>
  <c r="K394" i="19"/>
  <c r="Q394" i="19" s="1"/>
  <c r="K395" i="19"/>
  <c r="Q395" i="19" s="1"/>
  <c r="K396" i="19"/>
  <c r="Q396" i="19" s="1"/>
  <c r="K397" i="19"/>
  <c r="Q397" i="19" s="1"/>
  <c r="K398" i="19"/>
  <c r="Q398" i="19" s="1"/>
  <c r="K399" i="19"/>
  <c r="Q399" i="19" s="1"/>
  <c r="K400" i="19"/>
  <c r="Q400" i="19" s="1"/>
  <c r="K401" i="19"/>
  <c r="Q401" i="19" s="1"/>
  <c r="K402" i="19"/>
  <c r="Q402" i="19" s="1"/>
  <c r="K403" i="19"/>
  <c r="Q403" i="19" s="1"/>
  <c r="K404" i="19"/>
  <c r="Q404" i="19" s="1"/>
  <c r="K405" i="19"/>
  <c r="Q405" i="19" s="1"/>
  <c r="K406" i="19"/>
  <c r="Q406" i="19" s="1"/>
  <c r="K407" i="19"/>
  <c r="Q407" i="19" s="1"/>
  <c r="K408" i="19"/>
  <c r="Q408" i="19" s="1"/>
  <c r="K409" i="19"/>
  <c r="Q409" i="19" s="1"/>
  <c r="K410" i="19"/>
  <c r="Q410" i="19" s="1"/>
  <c r="K411" i="19"/>
  <c r="Q411" i="19" s="1"/>
  <c r="K412" i="19"/>
  <c r="Q412" i="19" s="1"/>
  <c r="K413" i="19"/>
  <c r="Q413" i="19" s="1"/>
  <c r="K414" i="19"/>
  <c r="Q414" i="19" s="1"/>
  <c r="K415" i="19"/>
  <c r="Q415" i="19" s="1"/>
  <c r="K416" i="19"/>
  <c r="Q416" i="19" s="1"/>
  <c r="K417" i="19"/>
  <c r="Q417" i="19" s="1"/>
  <c r="K418" i="19"/>
  <c r="Q418" i="19" s="1"/>
  <c r="K419" i="19"/>
  <c r="Q419" i="19" s="1"/>
  <c r="K420" i="19"/>
  <c r="Q420" i="19" s="1"/>
  <c r="K421" i="19"/>
  <c r="Q421" i="19" s="1"/>
  <c r="K422" i="19"/>
  <c r="Q422" i="19" s="1"/>
  <c r="K423" i="19"/>
  <c r="Q423" i="19" s="1"/>
  <c r="K424" i="19"/>
  <c r="Q424" i="19" s="1"/>
  <c r="K425" i="19"/>
  <c r="Q425" i="19" s="1"/>
  <c r="K426" i="19"/>
  <c r="Q426" i="19" s="1"/>
  <c r="K427" i="19"/>
  <c r="Q427" i="19" s="1"/>
  <c r="K428" i="19"/>
  <c r="Q428" i="19" s="1"/>
  <c r="K429" i="19"/>
  <c r="Q429" i="19" s="1"/>
  <c r="K430" i="19"/>
  <c r="Q430" i="19" s="1"/>
  <c r="K431" i="19"/>
  <c r="Q431" i="19" s="1"/>
  <c r="K432" i="19"/>
  <c r="Q432" i="19" s="1"/>
  <c r="K433" i="19"/>
  <c r="Q433" i="19" s="1"/>
  <c r="K434" i="19"/>
  <c r="Q434" i="19" s="1"/>
  <c r="K435" i="19"/>
  <c r="Q435" i="19" s="1"/>
  <c r="K436" i="19"/>
  <c r="Q436" i="19" s="1"/>
  <c r="K437" i="19"/>
  <c r="Q437" i="19" s="1"/>
  <c r="K438" i="19"/>
  <c r="Q438" i="19" s="1"/>
  <c r="K439" i="19"/>
  <c r="Q439" i="19" s="1"/>
  <c r="K440" i="19"/>
  <c r="Q440" i="19" s="1"/>
  <c r="K441" i="19"/>
  <c r="Q441" i="19" s="1"/>
  <c r="K442" i="19"/>
  <c r="Q442" i="19" s="1"/>
  <c r="K443" i="19"/>
  <c r="Q443" i="19" s="1"/>
  <c r="K444" i="19"/>
  <c r="Q444" i="19" s="1"/>
  <c r="K445" i="19"/>
  <c r="Q445" i="19" s="1"/>
  <c r="K446" i="19"/>
  <c r="Q446" i="19" s="1"/>
  <c r="K447" i="19"/>
  <c r="Q447" i="19" s="1"/>
  <c r="K448" i="19"/>
  <c r="Q448" i="19" s="1"/>
  <c r="K449" i="19"/>
  <c r="Q449" i="19" s="1"/>
  <c r="K450" i="19"/>
  <c r="Q450" i="19" s="1"/>
  <c r="K451" i="19"/>
  <c r="Q451" i="19" s="1"/>
  <c r="K452" i="19"/>
  <c r="Q452" i="19" s="1"/>
  <c r="K453" i="19"/>
  <c r="Q453" i="19" s="1"/>
  <c r="K454" i="19"/>
  <c r="Q454" i="19" s="1"/>
  <c r="K455" i="19"/>
  <c r="Q455" i="19" s="1"/>
  <c r="K456" i="19"/>
  <c r="Q456" i="19" s="1"/>
  <c r="K457" i="19"/>
  <c r="Q457" i="19" s="1"/>
  <c r="K458" i="19"/>
  <c r="Q458" i="19" s="1"/>
  <c r="K459" i="19"/>
  <c r="Q459" i="19" s="1"/>
  <c r="K460" i="19"/>
  <c r="Q460" i="19" s="1"/>
  <c r="K461" i="19"/>
  <c r="Q461" i="19" s="1"/>
  <c r="K462" i="19"/>
  <c r="Q462" i="19" s="1"/>
  <c r="K463" i="19"/>
  <c r="Q463" i="19" s="1"/>
  <c r="K464" i="19"/>
  <c r="Q464" i="19" s="1"/>
  <c r="K465" i="19"/>
  <c r="Q465" i="19" s="1"/>
  <c r="K466" i="19"/>
  <c r="Q466" i="19" s="1"/>
  <c r="K467" i="19"/>
  <c r="Q467" i="19" s="1"/>
  <c r="K468" i="19"/>
  <c r="Q468" i="19" s="1"/>
  <c r="K469" i="19"/>
  <c r="Q469" i="19" s="1"/>
  <c r="K470" i="19"/>
  <c r="Q470" i="19" s="1"/>
  <c r="K471" i="19"/>
  <c r="Q471" i="19" s="1"/>
  <c r="K472" i="19"/>
  <c r="Q472" i="19" s="1"/>
  <c r="K473" i="19"/>
  <c r="Q473" i="19" s="1"/>
  <c r="K474" i="19"/>
  <c r="Q474" i="19" s="1"/>
  <c r="K475" i="19"/>
  <c r="Q475" i="19" s="1"/>
  <c r="K476" i="19"/>
  <c r="Q476" i="19" s="1"/>
  <c r="K477" i="19"/>
  <c r="Q477" i="19" s="1"/>
  <c r="K478" i="19"/>
  <c r="Q478" i="19" s="1"/>
  <c r="K479" i="19"/>
  <c r="Q479" i="19" s="1"/>
  <c r="K480" i="19"/>
  <c r="Q480" i="19" s="1"/>
  <c r="K481" i="19"/>
  <c r="Q481" i="19" s="1"/>
  <c r="K482" i="19"/>
  <c r="Q482" i="19" s="1"/>
  <c r="K483" i="19"/>
  <c r="Q483" i="19" s="1"/>
  <c r="K484" i="19"/>
  <c r="Q484" i="19" s="1"/>
  <c r="K485" i="19"/>
  <c r="Q485" i="19" s="1"/>
  <c r="K486" i="19"/>
  <c r="Q486" i="19" s="1"/>
  <c r="K487" i="19"/>
  <c r="Q487" i="19" s="1"/>
  <c r="K488" i="19"/>
  <c r="Q488" i="19" s="1"/>
  <c r="K489" i="19"/>
  <c r="Q489" i="19" s="1"/>
  <c r="K490" i="19"/>
  <c r="Q490" i="19" s="1"/>
  <c r="K491" i="19"/>
  <c r="Q491" i="19" s="1"/>
  <c r="K492" i="19"/>
  <c r="Q492" i="19" s="1"/>
  <c r="K493" i="19"/>
  <c r="Q493" i="19" s="1"/>
  <c r="K494" i="19"/>
  <c r="Q494" i="19" s="1"/>
  <c r="K495" i="19"/>
  <c r="Q495" i="19" s="1"/>
  <c r="K496" i="19"/>
  <c r="Q496" i="19" s="1"/>
  <c r="K497" i="19"/>
  <c r="Q497" i="19" s="1"/>
  <c r="K498" i="19"/>
  <c r="Q498" i="19" s="1"/>
  <c r="K499" i="19"/>
  <c r="Q499" i="19" s="1"/>
  <c r="K500" i="19"/>
  <c r="Q500" i="19" s="1"/>
  <c r="K501" i="19"/>
  <c r="Q501" i="19" s="1"/>
  <c r="K502" i="19"/>
  <c r="Q502" i="19" s="1"/>
  <c r="K503" i="19"/>
  <c r="Q503" i="19" s="1"/>
  <c r="K504" i="19"/>
  <c r="Q504" i="19" s="1"/>
  <c r="K505" i="19"/>
  <c r="Q505" i="19" s="1"/>
  <c r="K506" i="19"/>
  <c r="Q506" i="19" s="1"/>
  <c r="K507" i="19"/>
  <c r="Q507" i="19" s="1"/>
  <c r="K508" i="19"/>
  <c r="Q508" i="19" s="1"/>
  <c r="K509" i="19"/>
  <c r="Q509" i="19" s="1"/>
  <c r="K510" i="19"/>
  <c r="Q510" i="19" s="1"/>
  <c r="K511" i="19"/>
  <c r="Q511" i="19" s="1"/>
  <c r="K512" i="19"/>
  <c r="Q512" i="19" s="1"/>
  <c r="K513" i="19"/>
  <c r="Q513" i="19" s="1"/>
  <c r="K514" i="19"/>
  <c r="Q514" i="19" s="1"/>
  <c r="K515" i="19"/>
  <c r="Q515" i="19" s="1"/>
  <c r="K516" i="19"/>
  <c r="Q516" i="19" s="1"/>
  <c r="K517" i="19"/>
  <c r="Q517" i="19" s="1"/>
  <c r="K518" i="19"/>
  <c r="Q518" i="19" s="1"/>
  <c r="K519" i="19"/>
  <c r="Q519" i="19" s="1"/>
  <c r="K520" i="19"/>
  <c r="Q520" i="19" s="1"/>
  <c r="K521" i="19"/>
  <c r="Q521" i="19" s="1"/>
  <c r="K522" i="19"/>
  <c r="Q522" i="19" s="1"/>
  <c r="K523" i="19"/>
  <c r="Q523" i="19" s="1"/>
  <c r="K524" i="19"/>
  <c r="Q524" i="19" s="1"/>
  <c r="K525" i="19"/>
  <c r="Q525" i="19" s="1"/>
  <c r="K526" i="19"/>
  <c r="Q526" i="19" s="1"/>
  <c r="K527" i="19"/>
  <c r="Q527" i="19" s="1"/>
  <c r="K528" i="19"/>
  <c r="Q528" i="19" s="1"/>
  <c r="K529" i="19"/>
  <c r="Q529" i="19" s="1"/>
  <c r="K530" i="19"/>
  <c r="Q530" i="19" s="1"/>
  <c r="K531" i="19"/>
  <c r="Q531" i="19" s="1"/>
  <c r="K532" i="19"/>
  <c r="Q532" i="19" s="1"/>
  <c r="K533" i="19"/>
  <c r="Q533" i="19" s="1"/>
  <c r="K534" i="19"/>
  <c r="Q534" i="19" s="1"/>
  <c r="K535" i="19"/>
  <c r="Q535" i="19" s="1"/>
  <c r="K536" i="19"/>
  <c r="Q536" i="19" s="1"/>
  <c r="K537" i="19"/>
  <c r="Q537" i="19" s="1"/>
  <c r="K538" i="19"/>
  <c r="Q538" i="19" s="1"/>
  <c r="K539" i="19"/>
  <c r="Q539" i="19" s="1"/>
  <c r="K540" i="19"/>
  <c r="Q540" i="19" s="1"/>
  <c r="K541" i="19"/>
  <c r="Q541" i="19" s="1"/>
  <c r="K542" i="19"/>
  <c r="Q542" i="19" s="1"/>
  <c r="K543" i="19"/>
  <c r="Q543" i="19" s="1"/>
  <c r="K544" i="19"/>
  <c r="Q544" i="19" s="1"/>
  <c r="K545" i="19"/>
  <c r="Q545" i="19" s="1"/>
  <c r="K546" i="19"/>
  <c r="Q546" i="19" s="1"/>
  <c r="K547" i="19"/>
  <c r="Q547" i="19" s="1"/>
  <c r="K548" i="19"/>
  <c r="Q548" i="19" s="1"/>
  <c r="K549" i="19"/>
  <c r="Q549" i="19" s="1"/>
  <c r="K550" i="19"/>
  <c r="Q550" i="19" s="1"/>
  <c r="K551" i="19"/>
  <c r="Q551" i="19" s="1"/>
  <c r="K552" i="19"/>
  <c r="Q552" i="19" s="1"/>
  <c r="K553" i="19"/>
  <c r="Q553" i="19" s="1"/>
  <c r="K554" i="19"/>
  <c r="Q554" i="19" s="1"/>
  <c r="K555" i="19"/>
  <c r="Q555" i="19" s="1"/>
  <c r="K556" i="19"/>
  <c r="Q556" i="19" s="1"/>
  <c r="K557" i="19"/>
  <c r="Q557" i="19" s="1"/>
  <c r="K558" i="19"/>
  <c r="Q558" i="19" s="1"/>
  <c r="K559" i="19"/>
  <c r="Q559" i="19" s="1"/>
  <c r="K560" i="19"/>
  <c r="Q560" i="19" s="1"/>
  <c r="K561" i="19"/>
  <c r="Q561" i="19" s="1"/>
  <c r="K562" i="19"/>
  <c r="Q562" i="19" s="1"/>
  <c r="K563" i="19"/>
  <c r="Q563" i="19" s="1"/>
  <c r="K564" i="19"/>
  <c r="Q564" i="19" s="1"/>
  <c r="K565" i="19"/>
  <c r="Q565" i="19" s="1"/>
  <c r="K566" i="19"/>
  <c r="Q566" i="19" s="1"/>
  <c r="K567" i="19"/>
  <c r="Q567" i="19" s="1"/>
  <c r="K568" i="19"/>
  <c r="Q568" i="19" s="1"/>
  <c r="K569" i="19"/>
  <c r="Q569" i="19" s="1"/>
  <c r="K570" i="19"/>
  <c r="Q570" i="19" s="1"/>
  <c r="K571" i="19"/>
  <c r="Q571" i="19" s="1"/>
  <c r="K572" i="19"/>
  <c r="Q572" i="19" s="1"/>
  <c r="K573" i="19"/>
  <c r="Q573" i="19" s="1"/>
  <c r="K574" i="19"/>
  <c r="Q574" i="19" s="1"/>
  <c r="K575" i="19"/>
  <c r="Q575" i="19" s="1"/>
  <c r="K576" i="19"/>
  <c r="Q576" i="19" s="1"/>
  <c r="K577" i="19"/>
  <c r="Q577" i="19" s="1"/>
  <c r="K578" i="19"/>
  <c r="Q578" i="19" s="1"/>
  <c r="K579" i="19"/>
  <c r="Q579" i="19" s="1"/>
  <c r="K580" i="19"/>
  <c r="Q580" i="19" s="1"/>
  <c r="K581" i="19"/>
  <c r="Q581" i="19" s="1"/>
  <c r="K582" i="19"/>
  <c r="Q582" i="19" s="1"/>
  <c r="K583" i="19"/>
  <c r="Q583" i="19" s="1"/>
  <c r="K584" i="19"/>
  <c r="Q584" i="19" s="1"/>
  <c r="K585" i="19"/>
  <c r="Q585" i="19" s="1"/>
  <c r="K586" i="19"/>
  <c r="Q586" i="19" s="1"/>
  <c r="K587" i="19"/>
  <c r="Q587" i="19" s="1"/>
  <c r="K588" i="19"/>
  <c r="Q588" i="19" s="1"/>
  <c r="K589" i="19"/>
  <c r="Q589" i="19" s="1"/>
  <c r="K590" i="19"/>
  <c r="Q590" i="19" s="1"/>
  <c r="K591" i="19"/>
  <c r="Q591" i="19" s="1"/>
  <c r="K592" i="19"/>
  <c r="Q592" i="19" s="1"/>
  <c r="K593" i="19"/>
  <c r="Q593" i="19" s="1"/>
  <c r="K594" i="19"/>
  <c r="Q594" i="19" s="1"/>
  <c r="K595" i="19"/>
  <c r="Q595" i="19" s="1"/>
  <c r="K596" i="19"/>
  <c r="Q596" i="19" s="1"/>
  <c r="K597" i="19"/>
  <c r="Q597" i="19" s="1"/>
  <c r="K598" i="19"/>
  <c r="Q598" i="19" s="1"/>
  <c r="K599" i="19"/>
  <c r="Q599" i="19" s="1"/>
  <c r="K600" i="19"/>
  <c r="Q600" i="19" s="1"/>
  <c r="K601" i="19"/>
  <c r="Q601" i="19" s="1"/>
  <c r="K602" i="19"/>
  <c r="Q602" i="19" s="1"/>
  <c r="K603" i="19"/>
  <c r="Q603" i="19" s="1"/>
  <c r="K604" i="19"/>
  <c r="Q604" i="19" s="1"/>
  <c r="K605" i="19"/>
  <c r="Q605" i="19" s="1"/>
  <c r="K606" i="19"/>
  <c r="Q606" i="19" s="1"/>
  <c r="K607" i="19"/>
  <c r="Q607" i="19" s="1"/>
  <c r="K608" i="19"/>
  <c r="Q608" i="19" s="1"/>
  <c r="K609" i="19"/>
  <c r="Q609" i="19" s="1"/>
  <c r="K610" i="19"/>
  <c r="Q610" i="19" s="1"/>
  <c r="K611" i="19"/>
  <c r="Q611" i="19" s="1"/>
  <c r="K612" i="19"/>
  <c r="Q612" i="19" s="1"/>
  <c r="K613" i="19"/>
  <c r="Q613" i="19" s="1"/>
  <c r="K614" i="19"/>
  <c r="Q614" i="19" s="1"/>
  <c r="K615" i="19"/>
  <c r="Q615" i="19" s="1"/>
  <c r="K616" i="19"/>
  <c r="Q616" i="19" s="1"/>
  <c r="K617" i="19"/>
  <c r="Q617" i="19" s="1"/>
  <c r="K618" i="19"/>
  <c r="Q618" i="19" s="1"/>
  <c r="K619" i="19"/>
  <c r="Q619" i="19" s="1"/>
  <c r="K620" i="19"/>
  <c r="Q620" i="19" s="1"/>
  <c r="K621" i="19"/>
  <c r="Q621" i="19" s="1"/>
  <c r="K622" i="19"/>
  <c r="Q622" i="19" s="1"/>
  <c r="K623" i="19"/>
  <c r="Q623" i="19" s="1"/>
  <c r="K624" i="19"/>
  <c r="Q624" i="19" s="1"/>
  <c r="K625" i="19"/>
  <c r="Q625" i="19" s="1"/>
  <c r="K626" i="19"/>
  <c r="Q626" i="19" s="1"/>
  <c r="K627" i="19"/>
  <c r="Q627" i="19" s="1"/>
  <c r="K628" i="19"/>
  <c r="Q628" i="19" s="1"/>
  <c r="K629" i="19"/>
  <c r="Q629" i="19" s="1"/>
  <c r="K630" i="19"/>
  <c r="Q630" i="19" s="1"/>
  <c r="K631" i="19"/>
  <c r="Q631" i="19" s="1"/>
  <c r="K632" i="19"/>
  <c r="Q632" i="19" s="1"/>
  <c r="K633" i="19"/>
  <c r="Q633" i="19" s="1"/>
  <c r="K634" i="19"/>
  <c r="Q634" i="19" s="1"/>
  <c r="K635" i="19"/>
  <c r="Q635" i="19" s="1"/>
  <c r="K636" i="19"/>
  <c r="Q636" i="19" s="1"/>
  <c r="K637" i="19"/>
  <c r="Q637" i="19" s="1"/>
  <c r="K638" i="19"/>
  <c r="Q638" i="19" s="1"/>
  <c r="K639" i="19"/>
  <c r="Q639" i="19" s="1"/>
  <c r="K640" i="19"/>
  <c r="Q640" i="19" s="1"/>
  <c r="K641" i="19"/>
  <c r="Q641" i="19" s="1"/>
  <c r="K642" i="19"/>
  <c r="Q642" i="19" s="1"/>
  <c r="K643" i="19"/>
  <c r="Q643" i="19" s="1"/>
  <c r="K644" i="19"/>
  <c r="Q644" i="19" s="1"/>
  <c r="K645" i="19"/>
  <c r="Q645" i="19" s="1"/>
  <c r="K646" i="19"/>
  <c r="Q646" i="19" s="1"/>
  <c r="K647" i="19"/>
  <c r="Q647" i="19" s="1"/>
  <c r="K648" i="19"/>
  <c r="Q648" i="19" s="1"/>
  <c r="K649" i="19"/>
  <c r="Q649" i="19" s="1"/>
  <c r="K650" i="19"/>
  <c r="Q650" i="19" s="1"/>
  <c r="K651" i="19"/>
  <c r="Q651" i="19" s="1"/>
  <c r="K652" i="19"/>
  <c r="Q652" i="19" s="1"/>
  <c r="K653" i="19"/>
  <c r="Q653" i="19" s="1"/>
  <c r="K654" i="19"/>
  <c r="Q654" i="19" s="1"/>
  <c r="K655" i="19"/>
  <c r="Q655" i="19" s="1"/>
  <c r="K656" i="19"/>
  <c r="Q656" i="19" s="1"/>
  <c r="K657" i="19"/>
  <c r="Q657" i="19" s="1"/>
  <c r="K658" i="19"/>
  <c r="Q658" i="19" s="1"/>
  <c r="K659" i="19"/>
  <c r="Q659" i="19" s="1"/>
  <c r="K660" i="19"/>
  <c r="Q660" i="19" s="1"/>
  <c r="K661" i="19"/>
  <c r="Q661" i="19" s="1"/>
  <c r="K662" i="19"/>
  <c r="Q662" i="19" s="1"/>
  <c r="K663" i="19"/>
  <c r="Q663" i="19" s="1"/>
  <c r="K664" i="19"/>
  <c r="Q664" i="19" s="1"/>
  <c r="K665" i="19"/>
  <c r="Q665" i="19" s="1"/>
  <c r="K666" i="19"/>
  <c r="Q666" i="19" s="1"/>
  <c r="K667" i="19"/>
  <c r="Q667" i="19" s="1"/>
  <c r="K668" i="19"/>
  <c r="Q668" i="19" s="1"/>
  <c r="K669" i="19"/>
  <c r="Q669" i="19" s="1"/>
  <c r="K670" i="19"/>
  <c r="Q670" i="19" s="1"/>
  <c r="K671" i="19"/>
  <c r="Q671" i="19" s="1"/>
  <c r="K672" i="19"/>
  <c r="Q672" i="19" s="1"/>
  <c r="K673" i="19"/>
  <c r="Q673" i="19" s="1"/>
  <c r="K674" i="19"/>
  <c r="Q674" i="19" s="1"/>
  <c r="K675" i="19"/>
  <c r="Q675" i="19" s="1"/>
  <c r="K676" i="19"/>
  <c r="Q676" i="19" s="1"/>
  <c r="K677" i="19"/>
  <c r="Q677" i="19" s="1"/>
  <c r="K678" i="19"/>
  <c r="Q678" i="19" s="1"/>
  <c r="K679" i="19"/>
  <c r="Q679" i="19" s="1"/>
  <c r="K680" i="19"/>
  <c r="Q680" i="19" s="1"/>
  <c r="K681" i="19"/>
  <c r="Q681" i="19" s="1"/>
  <c r="K682" i="19"/>
  <c r="Q682" i="19" s="1"/>
  <c r="K683" i="19"/>
  <c r="Q683" i="19" s="1"/>
  <c r="K684" i="19"/>
  <c r="Q684" i="19" s="1"/>
  <c r="K685" i="19"/>
  <c r="Q685" i="19" s="1"/>
  <c r="K686" i="19"/>
  <c r="Q686" i="19" s="1"/>
  <c r="K687" i="19"/>
  <c r="Q687" i="19" s="1"/>
  <c r="K688" i="19"/>
  <c r="Q688" i="19" s="1"/>
  <c r="K689" i="19"/>
  <c r="Q689" i="19" s="1"/>
  <c r="K690" i="19"/>
  <c r="Q690" i="19" s="1"/>
  <c r="K691" i="19"/>
  <c r="Q691" i="19" s="1"/>
  <c r="K692" i="19"/>
  <c r="Q692" i="19" s="1"/>
  <c r="K693" i="19"/>
  <c r="Q693" i="19" s="1"/>
  <c r="K694" i="19"/>
  <c r="Q694" i="19" s="1"/>
  <c r="K695" i="19"/>
  <c r="Q695" i="19" s="1"/>
  <c r="K696" i="19"/>
  <c r="Q696" i="19" s="1"/>
  <c r="K697" i="19"/>
  <c r="Q697" i="19" s="1"/>
  <c r="K698" i="19"/>
  <c r="Q698" i="19" s="1"/>
  <c r="K699" i="19"/>
  <c r="Q699" i="19" s="1"/>
  <c r="K700" i="19"/>
  <c r="Q700" i="19" s="1"/>
  <c r="K701" i="19"/>
  <c r="Q701" i="19" s="1"/>
  <c r="K702" i="19"/>
  <c r="Q702" i="19" s="1"/>
  <c r="K703" i="19"/>
  <c r="Q703" i="19" s="1"/>
  <c r="K704" i="19"/>
  <c r="Q704" i="19" s="1"/>
  <c r="K705" i="19"/>
  <c r="Q705" i="19" s="1"/>
  <c r="K706" i="19"/>
  <c r="Q706" i="19" s="1"/>
  <c r="K707" i="19"/>
  <c r="Q707" i="19" s="1"/>
  <c r="K708" i="19"/>
  <c r="Q708" i="19" s="1"/>
  <c r="K709" i="19"/>
  <c r="Q709" i="19" s="1"/>
  <c r="K710" i="19"/>
  <c r="Q710" i="19" s="1"/>
  <c r="K711" i="19"/>
  <c r="Q711" i="19" s="1"/>
  <c r="K712" i="19"/>
  <c r="Q712" i="19" s="1"/>
  <c r="K713" i="19"/>
  <c r="Q713" i="19" s="1"/>
  <c r="K714" i="19"/>
  <c r="Q714" i="19" s="1"/>
  <c r="K715" i="19"/>
  <c r="Q715" i="19" s="1"/>
  <c r="K716" i="19"/>
  <c r="Q716" i="19" s="1"/>
  <c r="K717" i="19"/>
  <c r="Q717" i="19" s="1"/>
  <c r="K718" i="19"/>
  <c r="Q718" i="19" s="1"/>
  <c r="K719" i="19"/>
  <c r="Q719" i="19" s="1"/>
  <c r="K720" i="19"/>
  <c r="Q720" i="19" s="1"/>
  <c r="K721" i="19"/>
  <c r="Q721" i="19" s="1"/>
  <c r="K722" i="19"/>
  <c r="Q722" i="19" s="1"/>
  <c r="K723" i="19"/>
  <c r="Q723" i="19" s="1"/>
  <c r="K724" i="19"/>
  <c r="Q724" i="19" s="1"/>
  <c r="K725" i="19"/>
  <c r="Q725" i="19" s="1"/>
  <c r="K726" i="19"/>
  <c r="Q726" i="19" s="1"/>
  <c r="K727" i="19"/>
  <c r="Q727" i="19" s="1"/>
  <c r="K728" i="19"/>
  <c r="Q728" i="19" s="1"/>
  <c r="K729" i="19"/>
  <c r="Q729" i="19" s="1"/>
  <c r="K730" i="19"/>
  <c r="Q730" i="19" s="1"/>
  <c r="K731" i="19"/>
  <c r="Q731" i="19" s="1"/>
  <c r="K732" i="19"/>
  <c r="Q732" i="19" s="1"/>
  <c r="K733" i="19"/>
  <c r="Q733" i="19" s="1"/>
  <c r="K734" i="19"/>
  <c r="Q734" i="19" s="1"/>
  <c r="K735" i="19"/>
  <c r="Q735" i="19" s="1"/>
  <c r="K736" i="19"/>
  <c r="Q736" i="19" s="1"/>
  <c r="K737" i="19"/>
  <c r="Q737" i="19" s="1"/>
  <c r="K738" i="19"/>
  <c r="Q738" i="19" s="1"/>
  <c r="K739" i="19"/>
  <c r="Q739" i="19" s="1"/>
  <c r="K740" i="19"/>
  <c r="Q740" i="19" s="1"/>
  <c r="K741" i="19"/>
  <c r="Q741" i="19" s="1"/>
  <c r="K742" i="19"/>
  <c r="Q742" i="19" s="1"/>
  <c r="K743" i="19"/>
  <c r="Q743" i="19" s="1"/>
  <c r="K744" i="19"/>
  <c r="Q744" i="19" s="1"/>
  <c r="K745" i="19"/>
  <c r="Q745" i="19" s="1"/>
  <c r="K746" i="19"/>
  <c r="Q746" i="19" s="1"/>
  <c r="K747" i="19"/>
  <c r="Q747" i="19" s="1"/>
  <c r="K748" i="19"/>
  <c r="Q748" i="19" s="1"/>
  <c r="K749" i="19"/>
  <c r="Q749" i="19" s="1"/>
  <c r="K750" i="19"/>
  <c r="Q750" i="19" s="1"/>
  <c r="K751" i="19"/>
  <c r="Q751" i="19" s="1"/>
  <c r="K752" i="19"/>
  <c r="Q752" i="19" s="1"/>
  <c r="K753" i="19"/>
  <c r="Q753" i="19" s="1"/>
  <c r="K754" i="19"/>
  <c r="Q754" i="19" s="1"/>
  <c r="K755" i="19"/>
  <c r="Q755" i="19" s="1"/>
  <c r="K756" i="19"/>
  <c r="Q756" i="19" s="1"/>
  <c r="K757" i="19"/>
  <c r="Q757" i="19" s="1"/>
  <c r="K758" i="19"/>
  <c r="Q758" i="19" s="1"/>
  <c r="K759" i="19"/>
  <c r="Q759" i="19" s="1"/>
  <c r="K760" i="19"/>
  <c r="Q760" i="19" s="1"/>
  <c r="K761" i="19"/>
  <c r="Q761" i="19" s="1"/>
  <c r="K762" i="19"/>
  <c r="Q762" i="19" s="1"/>
  <c r="K763" i="19"/>
  <c r="Q763" i="19" s="1"/>
  <c r="K764" i="19"/>
  <c r="Q764" i="19" s="1"/>
  <c r="K765" i="19"/>
  <c r="Q765" i="19" s="1"/>
  <c r="K766" i="19"/>
  <c r="Q766" i="19" s="1"/>
  <c r="K767" i="19"/>
  <c r="Q767" i="19" s="1"/>
  <c r="K768" i="19"/>
  <c r="Q768" i="19" s="1"/>
  <c r="K769" i="19"/>
  <c r="Q769" i="19" s="1"/>
  <c r="K770" i="19"/>
  <c r="Q770" i="19" s="1"/>
  <c r="K771" i="19"/>
  <c r="Q771" i="19" s="1"/>
  <c r="K772" i="19"/>
  <c r="Q772" i="19" s="1"/>
  <c r="K773" i="19"/>
  <c r="Q773" i="19" s="1"/>
  <c r="K774" i="19"/>
  <c r="Q774" i="19" s="1"/>
  <c r="K775" i="19"/>
  <c r="Q775" i="19" s="1"/>
  <c r="K776" i="19"/>
  <c r="Q776" i="19" s="1"/>
  <c r="K777" i="19"/>
  <c r="Q777" i="19" s="1"/>
  <c r="K778" i="19"/>
  <c r="Q778" i="19" s="1"/>
  <c r="K779" i="19"/>
  <c r="Q779" i="19" s="1"/>
  <c r="K780" i="19"/>
  <c r="Q780" i="19" s="1"/>
  <c r="K781" i="19"/>
  <c r="Q781" i="19" s="1"/>
  <c r="K782" i="19"/>
  <c r="Q782" i="19" s="1"/>
  <c r="K783" i="19"/>
  <c r="Q783" i="19" s="1"/>
  <c r="K784" i="19"/>
  <c r="Q784" i="19" s="1"/>
  <c r="K785" i="19"/>
  <c r="Q785" i="19" s="1"/>
  <c r="K786" i="19"/>
  <c r="Q786" i="19" s="1"/>
  <c r="K787" i="19"/>
  <c r="Q787" i="19" s="1"/>
  <c r="K788" i="19"/>
  <c r="Q788" i="19" s="1"/>
  <c r="K789" i="19"/>
  <c r="Q789" i="19" s="1"/>
  <c r="K790" i="19"/>
  <c r="Q790" i="19" s="1"/>
  <c r="K791" i="19"/>
  <c r="Q791" i="19" s="1"/>
  <c r="K792" i="19"/>
  <c r="Q792" i="19" s="1"/>
  <c r="K793" i="19"/>
  <c r="Q793" i="19" s="1"/>
  <c r="K794" i="19"/>
  <c r="Q794" i="19" s="1"/>
  <c r="K795" i="19"/>
  <c r="Q795" i="19" s="1"/>
  <c r="K796" i="19"/>
  <c r="Q796" i="19" s="1"/>
  <c r="K797" i="19"/>
  <c r="Q797" i="19" s="1"/>
  <c r="K798" i="19"/>
  <c r="Q798" i="19" s="1"/>
  <c r="K799" i="19"/>
  <c r="Q799" i="19" s="1"/>
  <c r="K800" i="19"/>
  <c r="Q800" i="19" s="1"/>
  <c r="K801" i="19"/>
  <c r="Q801" i="19" s="1"/>
  <c r="K802" i="19"/>
  <c r="Q802" i="19" s="1"/>
  <c r="K803" i="19"/>
  <c r="Q803" i="19" s="1"/>
  <c r="K804" i="19"/>
  <c r="Q804" i="19" s="1"/>
  <c r="K805" i="19"/>
  <c r="Q805" i="19" s="1"/>
  <c r="K806" i="19"/>
  <c r="Q806" i="19" s="1"/>
  <c r="K807" i="19"/>
  <c r="Q807" i="19" s="1"/>
  <c r="K808" i="19"/>
  <c r="Q808" i="19" s="1"/>
  <c r="K809" i="19"/>
  <c r="Q809" i="19" s="1"/>
  <c r="K810" i="19"/>
  <c r="Q810" i="19" s="1"/>
  <c r="K811" i="19"/>
  <c r="Q811" i="19" s="1"/>
  <c r="K812" i="19"/>
  <c r="Q812" i="19" s="1"/>
  <c r="K813" i="19"/>
  <c r="Q813" i="19" s="1"/>
  <c r="K814" i="19"/>
  <c r="Q814" i="19" s="1"/>
  <c r="K815" i="19"/>
  <c r="Q815" i="19" s="1"/>
  <c r="K816" i="19"/>
  <c r="Q816" i="19" s="1"/>
  <c r="K817" i="19"/>
  <c r="Q817" i="19" s="1"/>
  <c r="K818" i="19"/>
  <c r="Q818" i="19" s="1"/>
  <c r="K819" i="19"/>
  <c r="Q819" i="19" s="1"/>
  <c r="K820" i="19"/>
  <c r="Q820" i="19" s="1"/>
  <c r="K821" i="19"/>
  <c r="Q821" i="19" s="1"/>
  <c r="K822" i="19"/>
  <c r="Q822" i="19" s="1"/>
  <c r="K823" i="19"/>
  <c r="Q823" i="19" s="1"/>
  <c r="K824" i="19"/>
  <c r="Q824" i="19" s="1"/>
  <c r="K825" i="19"/>
  <c r="Q825" i="19" s="1"/>
  <c r="K826" i="19"/>
  <c r="Q826" i="19" s="1"/>
  <c r="K827" i="19"/>
  <c r="Q827" i="19" s="1"/>
  <c r="K828" i="19"/>
  <c r="Q828" i="19" s="1"/>
  <c r="K829" i="19"/>
  <c r="Q829" i="19" s="1"/>
  <c r="K830" i="19"/>
  <c r="Q830" i="19" s="1"/>
  <c r="K831" i="19"/>
  <c r="Q831" i="19" s="1"/>
  <c r="K832" i="19"/>
  <c r="Q832" i="19" s="1"/>
  <c r="K833" i="19"/>
  <c r="Q833" i="19" s="1"/>
  <c r="K834" i="19"/>
  <c r="Q834" i="19" s="1"/>
  <c r="K835" i="19"/>
  <c r="Q835" i="19" s="1"/>
  <c r="K836" i="19"/>
  <c r="Q836" i="19" s="1"/>
  <c r="K837" i="19"/>
  <c r="Q837" i="19" s="1"/>
  <c r="K838" i="19"/>
  <c r="Q838" i="19" s="1"/>
  <c r="K839" i="19"/>
  <c r="Q839" i="19" s="1"/>
  <c r="K840" i="19"/>
  <c r="Q840" i="19" s="1"/>
  <c r="K841" i="19"/>
  <c r="Q841" i="19" s="1"/>
  <c r="K842" i="19"/>
  <c r="Q842" i="19" s="1"/>
  <c r="K843" i="19"/>
  <c r="Q843" i="19" s="1"/>
  <c r="K844" i="19"/>
  <c r="Q844" i="19" s="1"/>
  <c r="K845" i="19"/>
  <c r="Q845" i="19" s="1"/>
  <c r="K846" i="19"/>
  <c r="Q846" i="19" s="1"/>
  <c r="K847" i="19"/>
  <c r="Q847" i="19" s="1"/>
  <c r="K848" i="19"/>
  <c r="Q848" i="19" s="1"/>
  <c r="K849" i="19"/>
  <c r="Q849" i="19" s="1"/>
  <c r="K850" i="19"/>
  <c r="Q850" i="19" s="1"/>
  <c r="K851" i="19"/>
  <c r="Q851" i="19" s="1"/>
  <c r="K852" i="19"/>
  <c r="Q852" i="19" s="1"/>
  <c r="K853" i="19"/>
  <c r="Q853" i="19" s="1"/>
  <c r="K854" i="19"/>
  <c r="Q854" i="19" s="1"/>
  <c r="K855" i="19"/>
  <c r="Q855" i="19" s="1"/>
  <c r="K856" i="19"/>
  <c r="Q856" i="19" s="1"/>
  <c r="K857" i="19"/>
  <c r="Q857" i="19" s="1"/>
  <c r="K858" i="19"/>
  <c r="Q858" i="19" s="1"/>
  <c r="K859" i="19"/>
  <c r="Q859" i="19" s="1"/>
  <c r="K860" i="19"/>
  <c r="Q860" i="19" s="1"/>
  <c r="K861" i="19"/>
  <c r="Q861" i="19" s="1"/>
  <c r="K862" i="19"/>
  <c r="Q862" i="19" s="1"/>
  <c r="K863" i="19"/>
  <c r="Q863" i="19" s="1"/>
  <c r="K864" i="19"/>
  <c r="Q864" i="19" s="1"/>
  <c r="K865" i="19"/>
  <c r="Q865" i="19" s="1"/>
  <c r="K866" i="19"/>
  <c r="Q866" i="19" s="1"/>
  <c r="K867" i="19"/>
  <c r="Q867" i="19" s="1"/>
  <c r="K868" i="19"/>
  <c r="Q868" i="19" s="1"/>
  <c r="K869" i="19"/>
  <c r="Q869" i="19" s="1"/>
  <c r="K870" i="19"/>
  <c r="Q870" i="19" s="1"/>
  <c r="K871" i="19"/>
  <c r="Q871" i="19" s="1"/>
  <c r="K872" i="19"/>
  <c r="Q872" i="19" s="1"/>
  <c r="K873" i="19"/>
  <c r="Q873" i="19" s="1"/>
  <c r="K874" i="19"/>
  <c r="Q874" i="19" s="1"/>
  <c r="K875" i="19"/>
  <c r="Q875" i="19" s="1"/>
  <c r="K876" i="19"/>
  <c r="Q876" i="19" s="1"/>
  <c r="K877" i="19"/>
  <c r="Q877" i="19" s="1"/>
  <c r="K878" i="19"/>
  <c r="Q878" i="19" s="1"/>
  <c r="K879" i="19"/>
  <c r="Q879" i="19" s="1"/>
  <c r="K880" i="19"/>
  <c r="Q880" i="19" s="1"/>
  <c r="K881" i="19"/>
  <c r="Q881" i="19" s="1"/>
  <c r="K882" i="19"/>
  <c r="Q882" i="19" s="1"/>
  <c r="K883" i="19"/>
  <c r="Q883" i="19" s="1"/>
  <c r="K884" i="19"/>
  <c r="Q884" i="19" s="1"/>
  <c r="K885" i="19"/>
  <c r="Q885" i="19" s="1"/>
  <c r="K886" i="19"/>
  <c r="Q886" i="19" s="1"/>
  <c r="K887" i="19"/>
  <c r="Q887" i="19" s="1"/>
  <c r="K888" i="19"/>
  <c r="Q888" i="19" s="1"/>
  <c r="K889" i="19"/>
  <c r="Q889" i="19" s="1"/>
  <c r="K890" i="19"/>
  <c r="Q890" i="19" s="1"/>
  <c r="K891" i="19"/>
  <c r="Q891" i="19" s="1"/>
  <c r="K892" i="19"/>
  <c r="Q892" i="19" s="1"/>
  <c r="K893" i="19"/>
  <c r="Q893" i="19" s="1"/>
  <c r="K894" i="19"/>
  <c r="Q894" i="19" s="1"/>
  <c r="K895" i="19"/>
  <c r="Q895" i="19" s="1"/>
  <c r="K896" i="19"/>
  <c r="Q896" i="19" s="1"/>
  <c r="K897" i="19"/>
  <c r="Q897" i="19" s="1"/>
  <c r="K898" i="19"/>
  <c r="Q898" i="19" s="1"/>
  <c r="K899" i="19"/>
  <c r="Q899" i="19" s="1"/>
  <c r="K900" i="19"/>
  <c r="Q900" i="19" s="1"/>
  <c r="K901" i="19"/>
  <c r="Q901" i="19" s="1"/>
  <c r="K902" i="19"/>
  <c r="Q902" i="19" s="1"/>
  <c r="K903" i="19"/>
  <c r="Q903" i="19" s="1"/>
  <c r="K904" i="19"/>
  <c r="Q904" i="19" s="1"/>
  <c r="K905" i="19"/>
  <c r="Q905" i="19" s="1"/>
  <c r="K906" i="19"/>
  <c r="Q906" i="19" s="1"/>
  <c r="K907" i="19"/>
  <c r="Q907" i="19" s="1"/>
  <c r="K908" i="19"/>
  <c r="Q908" i="19" s="1"/>
  <c r="K909" i="19"/>
  <c r="Q909" i="19" s="1"/>
  <c r="K910" i="19"/>
  <c r="Q910" i="19" s="1"/>
  <c r="K911" i="19"/>
  <c r="Q911" i="19" s="1"/>
  <c r="K912" i="19"/>
  <c r="Q912" i="19" s="1"/>
  <c r="K913" i="19"/>
  <c r="Q913" i="19" s="1"/>
  <c r="K914" i="19"/>
  <c r="Q914" i="19" s="1"/>
  <c r="K915" i="19"/>
  <c r="Q915" i="19" s="1"/>
  <c r="K916" i="19"/>
  <c r="Q916" i="19" s="1"/>
  <c r="K917" i="19"/>
  <c r="Q917" i="19" s="1"/>
  <c r="K918" i="19"/>
  <c r="Q918" i="19" s="1"/>
  <c r="K919" i="19"/>
  <c r="Q919" i="19" s="1"/>
  <c r="K920" i="19"/>
  <c r="Q920" i="19" s="1"/>
  <c r="K921" i="19"/>
  <c r="Q921" i="19" s="1"/>
  <c r="K922" i="19"/>
  <c r="Q922" i="19" s="1"/>
  <c r="K923" i="19"/>
  <c r="Q923" i="19" s="1"/>
  <c r="K924" i="19"/>
  <c r="Q924" i="19" s="1"/>
  <c r="K925" i="19"/>
  <c r="Q925" i="19" s="1"/>
  <c r="K926" i="19"/>
  <c r="Q926" i="19" s="1"/>
  <c r="K927" i="19"/>
  <c r="Q927" i="19" s="1"/>
  <c r="K928" i="19"/>
  <c r="Q928" i="19" s="1"/>
  <c r="K929" i="19"/>
  <c r="Q929" i="19" s="1"/>
  <c r="K930" i="19"/>
  <c r="Q930" i="19" s="1"/>
  <c r="K931" i="19"/>
  <c r="Q931" i="19" s="1"/>
  <c r="K932" i="19"/>
  <c r="Q932" i="19" s="1"/>
  <c r="K933" i="19"/>
  <c r="Q933" i="19" s="1"/>
  <c r="K934" i="19"/>
  <c r="Q934" i="19" s="1"/>
  <c r="K935" i="19"/>
  <c r="Q935" i="19" s="1"/>
  <c r="K936" i="19"/>
  <c r="Q936" i="19" s="1"/>
  <c r="K937" i="19"/>
  <c r="Q937" i="19" s="1"/>
  <c r="K938" i="19"/>
  <c r="Q938" i="19" s="1"/>
  <c r="K939" i="19"/>
  <c r="Q939" i="19" s="1"/>
  <c r="K940" i="19"/>
  <c r="Q940" i="19" s="1"/>
  <c r="K941" i="19"/>
  <c r="Q941" i="19" s="1"/>
  <c r="K942" i="19"/>
  <c r="Q942" i="19" s="1"/>
  <c r="K943" i="19"/>
  <c r="Q943" i="19" s="1"/>
  <c r="K944" i="19"/>
  <c r="Q944" i="19" s="1"/>
  <c r="K945" i="19"/>
  <c r="Q945" i="19" s="1"/>
  <c r="K946" i="19"/>
  <c r="Q946" i="19" s="1"/>
  <c r="K947" i="19"/>
  <c r="Q947" i="19" s="1"/>
  <c r="K948" i="19"/>
  <c r="Q948" i="19" s="1"/>
  <c r="K949" i="19"/>
  <c r="Q949" i="19" s="1"/>
  <c r="K950" i="19"/>
  <c r="Q950" i="19" s="1"/>
  <c r="K951" i="19"/>
  <c r="Q951" i="19" s="1"/>
  <c r="K952" i="19"/>
  <c r="Q952" i="19" s="1"/>
  <c r="K953" i="19"/>
  <c r="Q953" i="19" s="1"/>
  <c r="K954" i="19"/>
  <c r="Q954" i="19" s="1"/>
  <c r="K955" i="19"/>
  <c r="Q955" i="19" s="1"/>
  <c r="K956" i="19"/>
  <c r="Q956" i="19" s="1"/>
  <c r="K957" i="19"/>
  <c r="Q957" i="19" s="1"/>
  <c r="K958" i="19"/>
  <c r="Q958" i="19" s="1"/>
  <c r="K959" i="19"/>
  <c r="Q959" i="19" s="1"/>
  <c r="K960" i="19"/>
  <c r="Q960" i="19" s="1"/>
  <c r="K961" i="19"/>
  <c r="Q961" i="19" s="1"/>
  <c r="K962" i="19"/>
  <c r="Q962" i="19" s="1"/>
  <c r="K963" i="19"/>
  <c r="Q963" i="19" s="1"/>
  <c r="K964" i="19"/>
  <c r="Q964" i="19" s="1"/>
  <c r="K965" i="19"/>
  <c r="Q965" i="19" s="1"/>
  <c r="K966" i="19"/>
  <c r="Q966" i="19" s="1"/>
  <c r="K967" i="19"/>
  <c r="Q967" i="19" s="1"/>
  <c r="K968" i="19"/>
  <c r="Q968" i="19" s="1"/>
  <c r="K969" i="19"/>
  <c r="Q969" i="19" s="1"/>
  <c r="K970" i="19"/>
  <c r="Q970" i="19" s="1"/>
  <c r="K971" i="19"/>
  <c r="Q971" i="19" s="1"/>
  <c r="K972" i="19"/>
  <c r="Q972" i="19" s="1"/>
  <c r="K973" i="19"/>
  <c r="Q973" i="19" s="1"/>
  <c r="K974" i="19"/>
  <c r="Q974" i="19" s="1"/>
  <c r="K975" i="19"/>
  <c r="Q975" i="19" s="1"/>
  <c r="K976" i="19"/>
  <c r="Q976" i="19" s="1"/>
  <c r="K977" i="19"/>
  <c r="Q977" i="19" s="1"/>
  <c r="K978" i="19"/>
  <c r="Q978" i="19" s="1"/>
  <c r="K979" i="19"/>
  <c r="Q979" i="19" s="1"/>
  <c r="K980" i="19"/>
  <c r="Q980" i="19" s="1"/>
  <c r="K981" i="19"/>
  <c r="Q981" i="19" s="1"/>
  <c r="K982" i="19"/>
  <c r="Q982" i="19" s="1"/>
  <c r="K983" i="19"/>
  <c r="Q983" i="19" s="1"/>
  <c r="K984" i="19"/>
  <c r="Q984" i="19" s="1"/>
  <c r="K985" i="19"/>
  <c r="Q985" i="19" s="1"/>
  <c r="K986" i="19"/>
  <c r="Q986" i="19" s="1"/>
  <c r="K987" i="19"/>
  <c r="Q987" i="19" s="1"/>
  <c r="K988" i="19"/>
  <c r="Q988" i="19" s="1"/>
  <c r="K989" i="19"/>
  <c r="Q989" i="19" s="1"/>
  <c r="K990" i="19"/>
  <c r="Q990" i="19" s="1"/>
  <c r="K991" i="19"/>
  <c r="Q991" i="19" s="1"/>
  <c r="K992" i="19"/>
  <c r="Q992" i="19" s="1"/>
  <c r="K993" i="19"/>
  <c r="Q993" i="19" s="1"/>
  <c r="K994" i="19"/>
  <c r="Q994" i="19" s="1"/>
  <c r="K995" i="19"/>
  <c r="Q995" i="19" s="1"/>
  <c r="K996" i="19"/>
  <c r="Q996" i="19" s="1"/>
  <c r="K997" i="19"/>
  <c r="Q997" i="19" s="1"/>
  <c r="K998" i="19"/>
  <c r="Q998" i="19" s="1"/>
  <c r="K999" i="19"/>
  <c r="Q999" i="19" s="1"/>
  <c r="K1000" i="19"/>
  <c r="Q1000" i="19" s="1"/>
  <c r="K1001" i="19"/>
  <c r="Q1001" i="19" s="1"/>
  <c r="K1002" i="19"/>
  <c r="Q1002" i="19" s="1"/>
  <c r="K1003" i="19"/>
  <c r="Q1003" i="19" s="1"/>
  <c r="K1004" i="19"/>
  <c r="Q1004" i="19" s="1"/>
  <c r="K1005" i="19"/>
  <c r="Q1005" i="19" s="1"/>
  <c r="K1006" i="19"/>
  <c r="Q1006" i="19" s="1"/>
  <c r="K1007" i="19"/>
  <c r="Q1007" i="19" s="1"/>
  <c r="K1008" i="19"/>
  <c r="Q1008" i="19" s="1"/>
  <c r="K1009" i="19"/>
  <c r="Q1009" i="19" s="1"/>
  <c r="K1010" i="19"/>
  <c r="Q1010" i="19" s="1"/>
  <c r="K1011" i="19"/>
  <c r="Q1011" i="19" s="1"/>
  <c r="K1012" i="19"/>
  <c r="Q1012" i="19" s="1"/>
  <c r="K1013" i="19"/>
  <c r="Q1013" i="19" s="1"/>
  <c r="K1014" i="19"/>
  <c r="Q1014" i="19" s="1"/>
  <c r="K1015" i="19"/>
  <c r="Q1015" i="19" s="1"/>
  <c r="K1016" i="19"/>
  <c r="Q1016" i="19" s="1"/>
  <c r="K1017" i="19"/>
  <c r="Q1017" i="19" s="1"/>
  <c r="K1018" i="19"/>
  <c r="Q1018" i="19" s="1"/>
  <c r="K1019" i="19"/>
  <c r="Q1019" i="19" s="1"/>
  <c r="K1020" i="19"/>
  <c r="Q1020" i="19" s="1"/>
  <c r="K1021" i="19"/>
  <c r="Q1021" i="19" s="1"/>
  <c r="K1022" i="19"/>
  <c r="Q1022" i="19" s="1"/>
  <c r="K1023" i="19"/>
  <c r="Q1023" i="19" s="1"/>
  <c r="K1024" i="19"/>
  <c r="Q1024" i="19" s="1"/>
  <c r="K1025" i="19"/>
  <c r="Q1025" i="19" s="1"/>
  <c r="K1026" i="19"/>
  <c r="Q1026" i="19" s="1"/>
  <c r="K1027" i="19"/>
  <c r="Q1027" i="19" s="1"/>
  <c r="K1028" i="19"/>
  <c r="Q1028" i="19" s="1"/>
  <c r="K1029" i="19"/>
  <c r="Q1029" i="19" s="1"/>
  <c r="K1030" i="19"/>
  <c r="Q1030" i="19" s="1"/>
  <c r="K1031" i="19"/>
  <c r="Q1031" i="19" s="1"/>
  <c r="K1032" i="19"/>
  <c r="Q1032" i="19" s="1"/>
  <c r="K1033" i="19"/>
  <c r="Q1033" i="19" s="1"/>
  <c r="K1034" i="19"/>
  <c r="Q1034" i="19" s="1"/>
  <c r="K1035" i="19"/>
  <c r="Q1035" i="19" s="1"/>
  <c r="K1036" i="19"/>
  <c r="Q1036" i="19" s="1"/>
  <c r="K1037" i="19"/>
  <c r="Q1037" i="19" s="1"/>
  <c r="K1038" i="19"/>
  <c r="Q1038" i="19" s="1"/>
  <c r="K1039" i="19"/>
  <c r="Q1039" i="19" s="1"/>
  <c r="K1040" i="19"/>
  <c r="Q1040" i="19" s="1"/>
  <c r="K1041" i="19"/>
  <c r="Q1041" i="19" s="1"/>
  <c r="K1042" i="19"/>
  <c r="Q1042" i="19" s="1"/>
  <c r="K1043" i="19"/>
  <c r="Q1043" i="19" s="1"/>
  <c r="K1044" i="19"/>
  <c r="Q1044" i="19" s="1"/>
  <c r="K1045" i="19"/>
  <c r="Q1045" i="19" s="1"/>
  <c r="K1046" i="19"/>
  <c r="Q1046" i="19" s="1"/>
  <c r="K1047" i="19"/>
  <c r="Q1047" i="19" s="1"/>
  <c r="K1048" i="19"/>
  <c r="Q1048" i="19" s="1"/>
  <c r="K1049" i="19"/>
  <c r="Q1049" i="19" s="1"/>
  <c r="K1050" i="19"/>
  <c r="Q1050" i="19" s="1"/>
  <c r="K1051" i="19"/>
  <c r="Q1051" i="19" s="1"/>
  <c r="K1052" i="19"/>
  <c r="Q1052" i="19" s="1"/>
  <c r="K1053" i="19"/>
  <c r="Q1053" i="19" s="1"/>
  <c r="K1054" i="19"/>
  <c r="Q1054" i="19" s="1"/>
  <c r="K1055" i="19"/>
  <c r="Q1055" i="19" s="1"/>
  <c r="K1056" i="19"/>
  <c r="Q1056" i="19" s="1"/>
  <c r="K1057" i="19"/>
  <c r="Q1057" i="19" s="1"/>
  <c r="K1058" i="19"/>
  <c r="Q1058" i="19" s="1"/>
  <c r="K1059" i="19"/>
  <c r="Q1059" i="19" s="1"/>
  <c r="K1060" i="19"/>
  <c r="Q1060" i="19" s="1"/>
  <c r="K1061" i="19"/>
  <c r="Q1061" i="19" s="1"/>
  <c r="K1062" i="19"/>
  <c r="Q1062" i="19" s="1"/>
  <c r="K1063" i="19"/>
  <c r="Q1063" i="19" s="1"/>
  <c r="K1064" i="19"/>
  <c r="Q1064" i="19" s="1"/>
  <c r="K1065" i="19"/>
  <c r="Q1065" i="19" s="1"/>
  <c r="K1066" i="19"/>
  <c r="Q1066" i="19" s="1"/>
  <c r="K1067" i="19"/>
  <c r="Q1067" i="19" s="1"/>
  <c r="K1068" i="19"/>
  <c r="Q1068" i="19" s="1"/>
  <c r="K1069" i="19"/>
  <c r="Q1069" i="19" s="1"/>
  <c r="K1070" i="19"/>
  <c r="Q1070" i="19" s="1"/>
  <c r="K1071" i="19"/>
  <c r="Q1071" i="19" s="1"/>
  <c r="K1072" i="19"/>
  <c r="Q1072" i="19" s="1"/>
  <c r="K1073" i="19"/>
  <c r="Q1073" i="19" s="1"/>
  <c r="K1074" i="19"/>
  <c r="Q1074" i="19" s="1"/>
  <c r="K1075" i="19"/>
  <c r="Q1075" i="19" s="1"/>
  <c r="K1076" i="19"/>
  <c r="Q1076" i="19" s="1"/>
  <c r="K1077" i="19"/>
  <c r="Q1077" i="19" s="1"/>
  <c r="K1078" i="19"/>
  <c r="Q1078" i="19" s="1"/>
  <c r="K1079" i="19"/>
  <c r="Q1079" i="19" s="1"/>
  <c r="K1080" i="19"/>
  <c r="Q1080" i="19" s="1"/>
  <c r="K1081" i="19"/>
  <c r="Q1081" i="19" s="1"/>
  <c r="K1082" i="19"/>
  <c r="Q1082" i="19" s="1"/>
  <c r="K1083" i="19"/>
  <c r="Q1083" i="19" s="1"/>
  <c r="K1084" i="19"/>
  <c r="Q1084" i="19" s="1"/>
  <c r="K1085" i="19"/>
  <c r="Q1085" i="19" s="1"/>
  <c r="K1086" i="19"/>
  <c r="Q1086" i="19" s="1"/>
  <c r="K1087" i="19"/>
  <c r="Q1087" i="19" s="1"/>
  <c r="K1088" i="19"/>
  <c r="Q1088" i="19" s="1"/>
  <c r="K1089" i="19"/>
  <c r="Q1089" i="19" s="1"/>
  <c r="K1090" i="19"/>
  <c r="Q1090" i="19" s="1"/>
  <c r="K1091" i="19"/>
  <c r="Q1091" i="19" s="1"/>
  <c r="K1092" i="19"/>
  <c r="Q1092" i="19" s="1"/>
  <c r="K1093" i="19"/>
  <c r="Q1093" i="19" s="1"/>
  <c r="K1094" i="19"/>
  <c r="Q1094" i="19" s="1"/>
  <c r="K1095" i="19"/>
  <c r="Q1095" i="19" s="1"/>
  <c r="K1096" i="19"/>
  <c r="Q1096" i="19" s="1"/>
  <c r="K1097" i="19"/>
  <c r="Q1097" i="19" s="1"/>
  <c r="K1098" i="19"/>
  <c r="Q1098" i="19" s="1"/>
  <c r="K1099" i="19"/>
  <c r="Q1099" i="19" s="1"/>
  <c r="K1100" i="19"/>
  <c r="Q1100" i="19" s="1"/>
  <c r="K1101" i="19"/>
  <c r="Q1101" i="19" s="1"/>
  <c r="K1102" i="19"/>
  <c r="Q1102" i="19" s="1"/>
  <c r="K1103" i="19"/>
  <c r="Q1103" i="19" s="1"/>
  <c r="K1104" i="19"/>
  <c r="Q1104" i="19" s="1"/>
  <c r="K1105" i="19"/>
  <c r="Q1105" i="19" s="1"/>
  <c r="K1106" i="19"/>
  <c r="Q1106" i="19" s="1"/>
  <c r="K1107" i="19"/>
  <c r="Q1107" i="19" s="1"/>
  <c r="K1108" i="19"/>
  <c r="Q1108" i="19" s="1"/>
  <c r="K1109" i="19"/>
  <c r="Q1109" i="19" s="1"/>
  <c r="K1110" i="19"/>
  <c r="Q1110" i="19" s="1"/>
  <c r="K1111" i="19"/>
  <c r="Q1111" i="19" s="1"/>
  <c r="K1112" i="19"/>
  <c r="Q1112" i="19" s="1"/>
  <c r="K1113" i="19"/>
  <c r="Q1113" i="19" s="1"/>
  <c r="K1114" i="19"/>
  <c r="Q1114" i="19" s="1"/>
  <c r="K1115" i="19"/>
  <c r="Q1115" i="19" s="1"/>
  <c r="K1116" i="19"/>
  <c r="Q1116" i="19" s="1"/>
  <c r="K1117" i="19"/>
  <c r="Q1117" i="19" s="1"/>
  <c r="K1118" i="19"/>
  <c r="Q1118" i="19" s="1"/>
  <c r="K1119" i="19"/>
  <c r="Q1119" i="19" s="1"/>
  <c r="K1120" i="19"/>
  <c r="Q1120" i="19" s="1"/>
  <c r="K1121" i="19"/>
  <c r="Q1121" i="19" s="1"/>
  <c r="K1122" i="19"/>
  <c r="Q1122" i="19" s="1"/>
  <c r="K1123" i="19"/>
  <c r="Q1123" i="19" s="1"/>
  <c r="K1124" i="19"/>
  <c r="Q1124" i="19" s="1"/>
  <c r="K1125" i="19"/>
  <c r="Q1125" i="19" s="1"/>
  <c r="K1126" i="19"/>
  <c r="Q1126" i="19" s="1"/>
  <c r="K1127" i="19"/>
  <c r="Q1127" i="19" s="1"/>
  <c r="K1128" i="19"/>
  <c r="Q1128" i="19" s="1"/>
  <c r="K1129" i="19"/>
  <c r="Q1129" i="19" s="1"/>
  <c r="K1130" i="19"/>
  <c r="Q1130" i="19" s="1"/>
  <c r="K1131" i="19"/>
  <c r="Q1131" i="19" s="1"/>
  <c r="K1132" i="19"/>
  <c r="Q1132" i="19" s="1"/>
  <c r="K1133" i="19"/>
  <c r="Q1133" i="19" s="1"/>
  <c r="K1134" i="19"/>
  <c r="Q1134" i="19" s="1"/>
  <c r="K1135" i="19"/>
  <c r="Q1135" i="19" s="1"/>
  <c r="K1136" i="19"/>
  <c r="Q1136" i="19" s="1"/>
  <c r="K1137" i="19"/>
  <c r="Q1137" i="19" s="1"/>
  <c r="K1138" i="19"/>
  <c r="Q1138" i="19" s="1"/>
  <c r="K1139" i="19"/>
  <c r="Q1139" i="19" s="1"/>
  <c r="K1140" i="19"/>
  <c r="Q1140" i="19" s="1"/>
  <c r="K1141" i="19"/>
  <c r="Q1141" i="19" s="1"/>
  <c r="K1142" i="19"/>
  <c r="Q1142" i="19" s="1"/>
  <c r="K1143" i="19"/>
  <c r="Q1143" i="19" s="1"/>
  <c r="K1144" i="19"/>
  <c r="Q1144" i="19" s="1"/>
  <c r="K1145" i="19"/>
  <c r="Q1145" i="19" s="1"/>
  <c r="K1146" i="19"/>
  <c r="Q1146" i="19" s="1"/>
  <c r="K1147" i="19"/>
  <c r="Q1147" i="19" s="1"/>
  <c r="K1148" i="19"/>
  <c r="Q1148" i="19" s="1"/>
  <c r="K1149" i="19"/>
  <c r="Q1149" i="19" s="1"/>
  <c r="K1150" i="19"/>
  <c r="Q1150" i="19" s="1"/>
  <c r="K1151" i="19"/>
  <c r="Q1151" i="19" s="1"/>
  <c r="K1152" i="19"/>
  <c r="Q1152" i="19" s="1"/>
  <c r="K1153" i="19"/>
  <c r="Q1153" i="19" s="1"/>
  <c r="K1154" i="19"/>
  <c r="Q1154" i="19" s="1"/>
  <c r="K1155" i="19"/>
  <c r="Q1155" i="19" s="1"/>
  <c r="K1156" i="19"/>
  <c r="Q1156" i="19" s="1"/>
  <c r="K1157" i="19"/>
  <c r="Q1157" i="19" s="1"/>
  <c r="K1158" i="19"/>
  <c r="Q1158" i="19" s="1"/>
  <c r="K1159" i="19"/>
  <c r="Q1159" i="19" s="1"/>
  <c r="K1160" i="19"/>
  <c r="Q1160" i="19" s="1"/>
  <c r="K1161" i="19"/>
  <c r="Q1161" i="19" s="1"/>
  <c r="K1162" i="19"/>
  <c r="Q1162" i="19" s="1"/>
  <c r="K1163" i="19"/>
  <c r="Q1163" i="19" s="1"/>
  <c r="K1164" i="19"/>
  <c r="Q1164" i="19" s="1"/>
  <c r="K1165" i="19"/>
  <c r="Q1165" i="19" s="1"/>
  <c r="K1166" i="19"/>
  <c r="Q1166" i="19" s="1"/>
  <c r="K1167" i="19"/>
  <c r="Q1167" i="19" s="1"/>
  <c r="K1168" i="19"/>
  <c r="Q1168" i="19" s="1"/>
  <c r="K1169" i="19"/>
  <c r="Q1169" i="19" s="1"/>
  <c r="K1170" i="19"/>
  <c r="Q1170" i="19" s="1"/>
  <c r="K1171" i="19"/>
  <c r="Q1171" i="19" s="1"/>
  <c r="K1172" i="19"/>
  <c r="Q1172" i="19" s="1"/>
  <c r="K1173" i="19"/>
  <c r="Q1173" i="19" s="1"/>
  <c r="K1174" i="19"/>
  <c r="Q1174" i="19" s="1"/>
  <c r="K1175" i="19"/>
  <c r="Q1175" i="19" s="1"/>
  <c r="K1176" i="19"/>
  <c r="Q1176" i="19" s="1"/>
  <c r="K1177" i="19"/>
  <c r="Q1177" i="19" s="1"/>
  <c r="K1178" i="19"/>
  <c r="Q1178" i="19" s="1"/>
  <c r="K1179" i="19"/>
  <c r="Q1179" i="19" s="1"/>
  <c r="K1180" i="19"/>
  <c r="Q1180" i="19" s="1"/>
  <c r="K1181" i="19"/>
  <c r="Q1181" i="19" s="1"/>
  <c r="K1182" i="19"/>
  <c r="Q1182" i="19" s="1"/>
  <c r="K1183" i="19"/>
  <c r="Q1183" i="19" s="1"/>
  <c r="K1184" i="19"/>
  <c r="Q1184" i="19" s="1"/>
  <c r="K1185" i="19"/>
  <c r="Q1185" i="19" s="1"/>
  <c r="K1186" i="19"/>
  <c r="Q1186" i="19" s="1"/>
  <c r="K1187" i="19"/>
  <c r="Q1187" i="19" s="1"/>
  <c r="K1188" i="19"/>
  <c r="Q1188" i="19" s="1"/>
  <c r="K1189" i="19"/>
  <c r="Q1189" i="19" s="1"/>
  <c r="K1190" i="19"/>
  <c r="Q1190" i="19" s="1"/>
  <c r="K1191" i="19"/>
  <c r="Q1191" i="19" s="1"/>
  <c r="K1192" i="19"/>
  <c r="Q1192" i="19" s="1"/>
  <c r="K1193" i="19"/>
  <c r="Q1193" i="19" s="1"/>
  <c r="K1194" i="19"/>
  <c r="Q1194" i="19" s="1"/>
  <c r="K1195" i="19"/>
  <c r="Q1195" i="19" s="1"/>
  <c r="K1196" i="19"/>
  <c r="Q1196" i="19" s="1"/>
  <c r="K1197" i="19"/>
  <c r="Q1197" i="19" s="1"/>
  <c r="K1198" i="19"/>
  <c r="Q1198" i="19" s="1"/>
  <c r="K1199" i="19"/>
  <c r="Q1199" i="19" s="1"/>
  <c r="K1200" i="19"/>
  <c r="Q1200" i="19" s="1"/>
  <c r="K1201" i="19"/>
  <c r="Q1201" i="19" s="1"/>
  <c r="K1202" i="19"/>
  <c r="Q1202" i="19" s="1"/>
  <c r="K1203" i="19"/>
  <c r="Q1203" i="19" s="1"/>
  <c r="K1204" i="19"/>
  <c r="Q1204" i="19" s="1"/>
  <c r="K1205" i="19"/>
  <c r="Q1205" i="19" s="1"/>
  <c r="K1206" i="19"/>
  <c r="Q1206" i="19" s="1"/>
  <c r="K1207" i="19"/>
  <c r="Q1207" i="19" s="1"/>
  <c r="K1208" i="19"/>
  <c r="Q1208" i="19" s="1"/>
  <c r="K1209" i="19"/>
  <c r="Q1209" i="19" s="1"/>
  <c r="K1210" i="19"/>
  <c r="Q1210" i="19" s="1"/>
  <c r="K1211" i="19"/>
  <c r="Q1211" i="19" s="1"/>
  <c r="K1212" i="19"/>
  <c r="Q1212" i="19" s="1"/>
  <c r="K1213" i="19"/>
  <c r="Q1213" i="19" s="1"/>
  <c r="K1214" i="19"/>
  <c r="Q1214" i="19" s="1"/>
  <c r="K1215" i="19"/>
  <c r="Q1215" i="19" s="1"/>
  <c r="K1216" i="19"/>
  <c r="Q1216" i="19" s="1"/>
  <c r="K1217" i="19"/>
  <c r="Q1217" i="19" s="1"/>
  <c r="K1218" i="19"/>
  <c r="Q1218" i="19" s="1"/>
  <c r="K1219" i="19"/>
  <c r="Q1219" i="19" s="1"/>
  <c r="K1220" i="19"/>
  <c r="Q1220" i="19" s="1"/>
  <c r="K1221" i="19"/>
  <c r="Q1221" i="19" s="1"/>
  <c r="K1222" i="19"/>
  <c r="Q1222" i="19" s="1"/>
  <c r="K1223" i="19"/>
  <c r="Q1223" i="19" s="1"/>
  <c r="K1224" i="19"/>
  <c r="Q1224" i="19" s="1"/>
  <c r="K1225" i="19"/>
  <c r="Q1225" i="19" s="1"/>
  <c r="K1226" i="19"/>
  <c r="Q1226" i="19" s="1"/>
  <c r="K1227" i="19"/>
  <c r="Q1227" i="19" s="1"/>
  <c r="K1228" i="19"/>
  <c r="Q1228" i="19" s="1"/>
  <c r="K1229" i="19"/>
  <c r="Q1229" i="19" s="1"/>
  <c r="K1230" i="19"/>
  <c r="Q1230" i="19" s="1"/>
  <c r="K1231" i="19"/>
  <c r="Q1231" i="19" s="1"/>
  <c r="K1232" i="19"/>
  <c r="Q1232" i="19" s="1"/>
  <c r="K1233" i="19"/>
  <c r="Q1233" i="19" s="1"/>
  <c r="K1234" i="19"/>
  <c r="Q1234" i="19" s="1"/>
  <c r="K1235" i="19"/>
  <c r="Q1235" i="19" s="1"/>
  <c r="K1236" i="19"/>
  <c r="Q1236" i="19" s="1"/>
  <c r="K1237" i="19"/>
  <c r="Q1237" i="19" s="1"/>
  <c r="K1238" i="19"/>
  <c r="Q1238" i="19" s="1"/>
  <c r="K1239" i="19"/>
  <c r="Q1239" i="19" s="1"/>
  <c r="K1240" i="19"/>
  <c r="Q1240" i="19" s="1"/>
  <c r="K1241" i="19"/>
  <c r="Q1241" i="19" s="1"/>
  <c r="K1242" i="19"/>
  <c r="Q1242" i="19" s="1"/>
  <c r="K1243" i="19"/>
  <c r="Q1243" i="19" s="1"/>
  <c r="K1244" i="19"/>
  <c r="Q1244" i="19" s="1"/>
  <c r="K1245" i="19"/>
  <c r="Q1245" i="19" s="1"/>
  <c r="K1246" i="19"/>
  <c r="Q1246" i="19" s="1"/>
  <c r="K1247" i="19"/>
  <c r="Q1247" i="19" s="1"/>
  <c r="K1248" i="19"/>
  <c r="Q1248" i="19" s="1"/>
  <c r="K1249" i="19"/>
  <c r="Q1249" i="19" s="1"/>
  <c r="K1250" i="19"/>
  <c r="Q1250" i="19" s="1"/>
  <c r="K1251" i="19"/>
  <c r="Q1251" i="19" s="1"/>
  <c r="K1252" i="19"/>
  <c r="Q1252" i="19" s="1"/>
  <c r="K1253" i="19"/>
  <c r="Q1253" i="19" s="1"/>
  <c r="K1254" i="19"/>
  <c r="Q1254" i="19" s="1"/>
  <c r="K1255" i="19"/>
  <c r="Q1255" i="19" s="1"/>
  <c r="K1256" i="19"/>
  <c r="Q1256" i="19" s="1"/>
  <c r="K1257" i="19"/>
  <c r="Q1257" i="19" s="1"/>
  <c r="K1258" i="19"/>
  <c r="Q1258" i="19" s="1"/>
  <c r="K1259" i="19"/>
  <c r="Q1259" i="19" s="1"/>
  <c r="K1260" i="19"/>
  <c r="Q1260" i="19" s="1"/>
  <c r="K1261" i="19"/>
  <c r="Q1261" i="19" s="1"/>
  <c r="K1262" i="19"/>
  <c r="Q1262" i="19" s="1"/>
  <c r="K1263" i="19"/>
  <c r="Q1263" i="19" s="1"/>
  <c r="K1264" i="19"/>
  <c r="Q1264" i="19" s="1"/>
  <c r="K1265" i="19"/>
  <c r="Q1265" i="19" s="1"/>
  <c r="K1266" i="19"/>
  <c r="Q1266" i="19" s="1"/>
  <c r="K1267" i="19"/>
  <c r="Q1267" i="19" s="1"/>
  <c r="K1268" i="19"/>
  <c r="Q1268" i="19" s="1"/>
  <c r="K1269" i="19"/>
  <c r="Q1269" i="19" s="1"/>
  <c r="K1270" i="19"/>
  <c r="Q1270" i="19" s="1"/>
  <c r="K1271" i="19"/>
  <c r="Q1271" i="19" s="1"/>
  <c r="K1272" i="19"/>
  <c r="Q1272" i="19" s="1"/>
  <c r="K1273" i="19"/>
  <c r="Q1273" i="19" s="1"/>
  <c r="K1274" i="19"/>
  <c r="Q1274" i="19" s="1"/>
  <c r="K1275" i="19"/>
  <c r="Q1275" i="19" s="1"/>
  <c r="K1276" i="19"/>
  <c r="Q1276" i="19" s="1"/>
  <c r="K1277" i="19"/>
  <c r="Q1277" i="19" s="1"/>
  <c r="K1278" i="19"/>
  <c r="Q1278" i="19" s="1"/>
  <c r="K1279" i="19"/>
  <c r="Q1279" i="19" s="1"/>
  <c r="K1280" i="19"/>
  <c r="Q1280" i="19" s="1"/>
  <c r="K1281" i="19"/>
  <c r="Q1281" i="19" s="1"/>
  <c r="K1282" i="19"/>
  <c r="Q1282" i="19" s="1"/>
  <c r="K1283" i="19"/>
  <c r="Q1283" i="19" s="1"/>
  <c r="K1284" i="19"/>
  <c r="Q1284" i="19" s="1"/>
  <c r="K1285" i="19"/>
  <c r="Q1285" i="19" s="1"/>
  <c r="K1286" i="19"/>
  <c r="Q1286" i="19" s="1"/>
  <c r="K1287" i="19"/>
  <c r="Q1287" i="19" s="1"/>
  <c r="K1288" i="19"/>
  <c r="Q1288" i="19" s="1"/>
  <c r="K1289" i="19"/>
  <c r="Q1289" i="19" s="1"/>
  <c r="K1290" i="19"/>
  <c r="Q1290" i="19" s="1"/>
  <c r="K1291" i="19"/>
  <c r="Q1291" i="19" s="1"/>
  <c r="K1292" i="19"/>
  <c r="Q1292" i="19" s="1"/>
  <c r="K1293" i="19"/>
  <c r="Q1293" i="19" s="1"/>
  <c r="K1294" i="19"/>
  <c r="Q1294" i="19" s="1"/>
  <c r="K1295" i="19"/>
  <c r="Q1295" i="19" s="1"/>
  <c r="K1296" i="19"/>
  <c r="Q1296" i="19" s="1"/>
  <c r="K1297" i="19"/>
  <c r="Q1297" i="19" s="1"/>
  <c r="K1298" i="19"/>
  <c r="Q1298" i="19" s="1"/>
  <c r="K1299" i="19"/>
  <c r="Q1299" i="19" s="1"/>
  <c r="K1300" i="19"/>
  <c r="Q1300" i="19" s="1"/>
  <c r="K1301" i="19"/>
  <c r="Q1301" i="19" s="1"/>
  <c r="K1302" i="19"/>
  <c r="Q1302" i="19" s="1"/>
  <c r="K1303" i="19"/>
  <c r="Q1303" i="19" s="1"/>
  <c r="K1304" i="19"/>
  <c r="Q1304" i="19" s="1"/>
  <c r="K1305" i="19"/>
  <c r="Q1305" i="19" s="1"/>
  <c r="K1306" i="19"/>
  <c r="Q1306" i="19" s="1"/>
  <c r="K1307" i="19"/>
  <c r="Q1307" i="19" s="1"/>
  <c r="K1308" i="19"/>
  <c r="Q1308" i="19" s="1"/>
  <c r="K1309" i="19"/>
  <c r="Q1309" i="19" s="1"/>
  <c r="K1310" i="19"/>
  <c r="Q1310" i="19" s="1"/>
  <c r="K1311" i="19"/>
  <c r="Q1311" i="19" s="1"/>
  <c r="K1312" i="19"/>
  <c r="Q1312" i="19" s="1"/>
  <c r="K1313" i="19"/>
  <c r="Q1313" i="19" s="1"/>
  <c r="K1314" i="19"/>
  <c r="Q1314" i="19" s="1"/>
  <c r="K1315" i="19"/>
  <c r="Q1315" i="19" s="1"/>
  <c r="K1316" i="19"/>
  <c r="Q1316" i="19" s="1"/>
  <c r="K1317" i="19"/>
  <c r="Q1317" i="19" s="1"/>
  <c r="K1318" i="19"/>
  <c r="Q1318" i="19" s="1"/>
  <c r="K1319" i="19"/>
  <c r="Q1319" i="19" s="1"/>
  <c r="K1320" i="19"/>
  <c r="Q1320" i="19" s="1"/>
  <c r="K1321" i="19"/>
  <c r="Q1321" i="19" s="1"/>
  <c r="K1322" i="19"/>
  <c r="Q1322" i="19" s="1"/>
  <c r="K1323" i="19"/>
  <c r="Q1323" i="19" s="1"/>
  <c r="K1324" i="19"/>
  <c r="Q1324" i="19" s="1"/>
  <c r="K1325" i="19"/>
  <c r="Q1325" i="19" s="1"/>
  <c r="K1326" i="19"/>
  <c r="Q1326" i="19" s="1"/>
  <c r="K1327" i="19"/>
  <c r="Q1327" i="19" s="1"/>
  <c r="K1328" i="19"/>
  <c r="Q1328" i="19" s="1"/>
  <c r="K1329" i="19"/>
  <c r="Q1329" i="19" s="1"/>
  <c r="K1330" i="19"/>
  <c r="Q1330" i="19" s="1"/>
  <c r="K1331" i="19"/>
  <c r="Q1331" i="19" s="1"/>
  <c r="K1332" i="19"/>
  <c r="Q1332" i="19" s="1"/>
  <c r="K1333" i="19"/>
  <c r="Q1333" i="19" s="1"/>
  <c r="K1334" i="19"/>
  <c r="Q1334" i="19" s="1"/>
  <c r="K1335" i="19"/>
  <c r="Q1335" i="19" s="1"/>
  <c r="K1336" i="19"/>
  <c r="Q1336" i="19" s="1"/>
  <c r="K1337" i="19"/>
  <c r="Q1337" i="19" s="1"/>
  <c r="K1338" i="19"/>
  <c r="Q1338" i="19" s="1"/>
  <c r="K1339" i="19"/>
  <c r="Q1339" i="19" s="1"/>
  <c r="K1340" i="19"/>
  <c r="Q1340" i="19" s="1"/>
  <c r="K1341" i="19"/>
  <c r="Q1341" i="19" s="1"/>
  <c r="K1342" i="19"/>
  <c r="Q1342" i="19" s="1"/>
  <c r="K1343" i="19"/>
  <c r="Q1343" i="19" s="1"/>
  <c r="K1344" i="19"/>
  <c r="Q1344" i="19" s="1"/>
  <c r="K1345" i="19"/>
  <c r="Q1345" i="19" s="1"/>
  <c r="K1346" i="19"/>
  <c r="Q1346" i="19" s="1"/>
  <c r="K1347" i="19"/>
  <c r="Q1347" i="19" s="1"/>
  <c r="K1348" i="19"/>
  <c r="Q1348" i="19" s="1"/>
  <c r="K1349" i="19"/>
  <c r="Q1349" i="19" s="1"/>
  <c r="K1350" i="19"/>
  <c r="Q1350" i="19" s="1"/>
  <c r="K1351" i="19"/>
  <c r="Q1351" i="19" s="1"/>
  <c r="K1352" i="19"/>
  <c r="Q1352" i="19" s="1"/>
  <c r="K1353" i="19"/>
  <c r="Q1353" i="19" s="1"/>
  <c r="K1354" i="19"/>
  <c r="Q1354" i="19" s="1"/>
  <c r="K1355" i="19"/>
  <c r="Q1355" i="19" s="1"/>
  <c r="K1356" i="19"/>
  <c r="Q1356" i="19" s="1"/>
  <c r="K1357" i="19"/>
  <c r="Q1357" i="19" s="1"/>
  <c r="K1358" i="19"/>
  <c r="Q1358" i="19" s="1"/>
  <c r="K1359" i="19"/>
  <c r="Q1359" i="19" s="1"/>
  <c r="K1360" i="19"/>
  <c r="Q1360" i="19" s="1"/>
  <c r="K1361" i="19"/>
  <c r="Q1361" i="19" s="1"/>
  <c r="K1362" i="19"/>
  <c r="Q1362" i="19" s="1"/>
  <c r="K1363" i="19"/>
  <c r="Q1363" i="19" s="1"/>
  <c r="K1364" i="19"/>
  <c r="Q1364" i="19" s="1"/>
  <c r="K1365" i="19"/>
  <c r="Q1365" i="19" s="1"/>
  <c r="K1366" i="19"/>
  <c r="Q1366" i="19" s="1"/>
  <c r="K1367" i="19"/>
  <c r="Q1367" i="19" s="1"/>
  <c r="K1368" i="19"/>
  <c r="Q1368" i="19" s="1"/>
  <c r="K1369" i="19"/>
  <c r="Q1369" i="19" s="1"/>
  <c r="K1370" i="19"/>
  <c r="Q1370" i="19" s="1"/>
  <c r="K1371" i="19"/>
  <c r="Q1371" i="19" s="1"/>
  <c r="K1372" i="19"/>
  <c r="Q1372" i="19" s="1"/>
  <c r="K1373" i="19"/>
  <c r="Q1373" i="19" s="1"/>
  <c r="K1374" i="19"/>
  <c r="Q1374" i="19" s="1"/>
  <c r="K1375" i="19"/>
  <c r="Q1375" i="19" s="1"/>
  <c r="K1376" i="19"/>
  <c r="Q1376" i="19" s="1"/>
  <c r="K1377" i="19"/>
  <c r="Q1377" i="19" s="1"/>
  <c r="K1378" i="19"/>
  <c r="Q1378" i="19" s="1"/>
  <c r="K1379" i="19"/>
  <c r="Q1379" i="19" s="1"/>
  <c r="K1380" i="19"/>
  <c r="Q1380" i="19" s="1"/>
  <c r="K1381" i="19"/>
  <c r="Q1381" i="19" s="1"/>
  <c r="K1382" i="19"/>
  <c r="Q1382" i="19" s="1"/>
  <c r="K1383" i="19"/>
  <c r="Q1383" i="19" s="1"/>
  <c r="K1384" i="19"/>
  <c r="Q1384" i="19" s="1"/>
  <c r="K1385" i="19"/>
  <c r="Q1385" i="19" s="1"/>
  <c r="K1386" i="19"/>
  <c r="Q1386" i="19" s="1"/>
  <c r="K1387" i="19"/>
  <c r="Q1387" i="19" s="1"/>
  <c r="K1388" i="19"/>
  <c r="Q1388" i="19" s="1"/>
  <c r="K1389" i="19"/>
  <c r="Q1389" i="19" s="1"/>
  <c r="K1390" i="19"/>
  <c r="Q1390" i="19" s="1"/>
  <c r="K1391" i="19"/>
  <c r="Q1391" i="19" s="1"/>
  <c r="K1392" i="19"/>
  <c r="Q1392" i="19" s="1"/>
  <c r="K1393" i="19"/>
  <c r="Q1393" i="19" s="1"/>
  <c r="K1394" i="19"/>
  <c r="Q1394" i="19" s="1"/>
  <c r="K1395" i="19"/>
  <c r="Q1395" i="19" s="1"/>
  <c r="K1396" i="19"/>
  <c r="Q1396" i="19" s="1"/>
  <c r="K1397" i="19"/>
  <c r="Q1397" i="19" s="1"/>
  <c r="K1398" i="19"/>
  <c r="Q1398" i="19" s="1"/>
  <c r="K1399" i="19"/>
  <c r="Q1399" i="19" s="1"/>
  <c r="K1400" i="19"/>
  <c r="Q1400" i="19" s="1"/>
  <c r="K1401" i="19"/>
  <c r="Q1401" i="19" s="1"/>
  <c r="K1402" i="19"/>
  <c r="Q1402" i="19" s="1"/>
  <c r="K1403" i="19"/>
  <c r="Q1403" i="19" s="1"/>
  <c r="K1404" i="19"/>
  <c r="Q1404" i="19" s="1"/>
  <c r="K1405" i="19"/>
  <c r="Q1405" i="19" s="1"/>
  <c r="K1406" i="19"/>
  <c r="Q1406" i="19" s="1"/>
  <c r="K1407" i="19"/>
  <c r="Q1407" i="19" s="1"/>
  <c r="K1408" i="19"/>
  <c r="Q1408" i="19" s="1"/>
  <c r="K1409" i="19"/>
  <c r="Q1409" i="19" s="1"/>
  <c r="K1410" i="19"/>
  <c r="Q1410" i="19" s="1"/>
  <c r="K1411" i="19"/>
  <c r="Q1411" i="19" s="1"/>
  <c r="K1412" i="19"/>
  <c r="Q1412" i="19" s="1"/>
  <c r="K1413" i="19"/>
  <c r="Q1413" i="19" s="1"/>
  <c r="K1414" i="19"/>
  <c r="Q1414" i="19" s="1"/>
  <c r="K1415" i="19"/>
  <c r="Q1415" i="19" s="1"/>
  <c r="K1416" i="19"/>
  <c r="Q1416" i="19" s="1"/>
  <c r="K1417" i="19"/>
  <c r="Q1417" i="19" s="1"/>
  <c r="K1418" i="19"/>
  <c r="Q1418" i="19" s="1"/>
  <c r="K1419" i="19"/>
  <c r="Q1419" i="19" s="1"/>
  <c r="K1420" i="19"/>
  <c r="Q1420" i="19" s="1"/>
  <c r="K1421" i="19"/>
  <c r="Q1421" i="19" s="1"/>
  <c r="K1422" i="19"/>
  <c r="Q1422" i="19" s="1"/>
  <c r="K1423" i="19"/>
  <c r="Q1423" i="19" s="1"/>
  <c r="K1424" i="19"/>
  <c r="Q1424" i="19" s="1"/>
  <c r="K1425" i="19"/>
  <c r="Q1425" i="19" s="1"/>
  <c r="K1426" i="19"/>
  <c r="Q1426" i="19" s="1"/>
  <c r="K1427" i="19"/>
  <c r="Q1427" i="19" s="1"/>
  <c r="K1428" i="19"/>
  <c r="Q1428" i="19" s="1"/>
  <c r="K1429" i="19"/>
  <c r="Q1429" i="19" s="1"/>
  <c r="K1430" i="19"/>
  <c r="Q1430" i="19" s="1"/>
  <c r="K1431" i="19"/>
  <c r="Q1431" i="19" s="1"/>
  <c r="K1432" i="19"/>
  <c r="Q1432" i="19" s="1"/>
  <c r="K1433" i="19"/>
  <c r="Q1433" i="19" s="1"/>
  <c r="K1434" i="19"/>
  <c r="Q1434" i="19" s="1"/>
  <c r="K1435" i="19"/>
  <c r="Q1435" i="19" s="1"/>
  <c r="K1436" i="19"/>
  <c r="Q1436" i="19" s="1"/>
  <c r="K1437" i="19"/>
  <c r="Q1437" i="19" s="1"/>
  <c r="K1438" i="19"/>
  <c r="Q1438" i="19" s="1"/>
  <c r="K1439" i="19"/>
  <c r="Q1439" i="19" s="1"/>
  <c r="K1440" i="19"/>
  <c r="Q1440" i="19" s="1"/>
  <c r="K1441" i="19"/>
  <c r="Q1441" i="19" s="1"/>
  <c r="K1442" i="19"/>
  <c r="Q1442" i="19" s="1"/>
  <c r="K1443" i="19"/>
  <c r="Q1443" i="19" s="1"/>
  <c r="K1444" i="19"/>
  <c r="Q1444" i="19" s="1"/>
  <c r="K1445" i="19"/>
  <c r="Q1445" i="19" s="1"/>
  <c r="K1446" i="19"/>
  <c r="Q1446" i="19" s="1"/>
  <c r="K1447" i="19"/>
  <c r="Q1447" i="19" s="1"/>
  <c r="K1448" i="19"/>
  <c r="Q1448" i="19" s="1"/>
  <c r="K1449" i="19"/>
  <c r="Q1449" i="19" s="1"/>
  <c r="K1450" i="19"/>
  <c r="Q1450" i="19" s="1"/>
  <c r="K1451" i="19"/>
  <c r="Q1451" i="19" s="1"/>
  <c r="K1452" i="19"/>
  <c r="Q1452" i="19" s="1"/>
  <c r="K1453" i="19"/>
  <c r="Q1453" i="19" s="1"/>
  <c r="K1454" i="19"/>
  <c r="Q1454" i="19" s="1"/>
  <c r="K1455" i="19"/>
  <c r="Q1455" i="19" s="1"/>
  <c r="K1456" i="19"/>
  <c r="Q1456" i="19" s="1"/>
  <c r="K1457" i="19"/>
  <c r="Q1457" i="19" s="1"/>
  <c r="K1458" i="19"/>
  <c r="Q1458" i="19" s="1"/>
  <c r="K1459" i="19"/>
  <c r="Q1459" i="19" s="1"/>
  <c r="K1460" i="19"/>
  <c r="Q1460" i="19" s="1"/>
  <c r="K1461" i="19"/>
  <c r="Q1461" i="19" s="1"/>
  <c r="K1462" i="19"/>
  <c r="Q1462" i="19" s="1"/>
  <c r="K1463" i="19"/>
  <c r="Q1463" i="19" s="1"/>
  <c r="K1464" i="19"/>
  <c r="Q1464" i="19" s="1"/>
  <c r="K1465" i="19"/>
  <c r="Q1465" i="19" s="1"/>
  <c r="K1466" i="19"/>
  <c r="Q1466" i="19" s="1"/>
  <c r="K1467" i="19"/>
  <c r="Q1467" i="19" s="1"/>
  <c r="K1468" i="19"/>
  <c r="Q1468" i="19" s="1"/>
  <c r="K1469" i="19"/>
  <c r="Q1469" i="19" s="1"/>
  <c r="K1470" i="19"/>
  <c r="Q1470" i="19" s="1"/>
  <c r="K1471" i="19"/>
  <c r="Q1471" i="19" s="1"/>
  <c r="K1472" i="19"/>
  <c r="Q1472" i="19" s="1"/>
  <c r="K1473" i="19"/>
  <c r="Q1473" i="19" s="1"/>
  <c r="K1474" i="19"/>
  <c r="Q1474" i="19" s="1"/>
  <c r="K1475" i="19"/>
  <c r="Q1475" i="19" s="1"/>
  <c r="K1476" i="19"/>
  <c r="Q1476" i="19" s="1"/>
  <c r="K1477" i="19"/>
  <c r="Q1477" i="19" s="1"/>
  <c r="K1478" i="19"/>
  <c r="Q1478" i="19" s="1"/>
  <c r="K1479" i="19"/>
  <c r="Q1479" i="19" s="1"/>
  <c r="K1480" i="19"/>
  <c r="Q1480" i="19" s="1"/>
  <c r="K1481" i="19"/>
  <c r="Q1481" i="19" s="1"/>
  <c r="K1482" i="19"/>
  <c r="Q1482" i="19" s="1"/>
  <c r="K1483" i="19"/>
  <c r="Q1483" i="19" s="1"/>
  <c r="K1484" i="19"/>
  <c r="Q1484" i="19" s="1"/>
  <c r="K1485" i="19"/>
  <c r="Q1485" i="19" s="1"/>
  <c r="K1486" i="19"/>
  <c r="Q1486" i="19" s="1"/>
  <c r="K1487" i="19"/>
  <c r="Q1487" i="19" s="1"/>
  <c r="K1488" i="19"/>
  <c r="Q1488" i="19" s="1"/>
  <c r="K1489" i="19"/>
  <c r="Q1489" i="19" s="1"/>
  <c r="K1490" i="19"/>
  <c r="Q1490" i="19" s="1"/>
  <c r="K1491" i="19"/>
  <c r="Q1491" i="19" s="1"/>
  <c r="K1492" i="19"/>
  <c r="Q1492" i="19" s="1"/>
  <c r="K1493" i="19"/>
  <c r="Q1493" i="19" s="1"/>
  <c r="K1494" i="19"/>
  <c r="Q1494" i="19" s="1"/>
  <c r="K1495" i="19"/>
  <c r="Q1495" i="19" s="1"/>
  <c r="K1496" i="19"/>
  <c r="Q1496" i="19" s="1"/>
  <c r="K1497" i="19"/>
  <c r="Q1497" i="19" s="1"/>
  <c r="K1498" i="19"/>
  <c r="Q1498" i="19" s="1"/>
  <c r="K1499" i="19"/>
  <c r="Q1499" i="19" s="1"/>
  <c r="K1500" i="19"/>
  <c r="Q1500" i="19" s="1"/>
  <c r="K1501" i="19"/>
  <c r="Q1501" i="19" s="1"/>
  <c r="K1502" i="19"/>
  <c r="Q1502" i="19" s="1"/>
  <c r="K1503" i="19"/>
  <c r="Q1503" i="19" s="1"/>
  <c r="K1504" i="19"/>
  <c r="Q1504" i="19" s="1"/>
  <c r="K1505" i="19"/>
  <c r="Q1505" i="19" s="1"/>
  <c r="K1506" i="19"/>
  <c r="Q1506" i="19" s="1"/>
  <c r="K1507" i="19"/>
  <c r="Q1507" i="19" s="1"/>
  <c r="K1508" i="19"/>
  <c r="Q1508" i="19" s="1"/>
  <c r="K1509" i="19"/>
  <c r="Q1509" i="19" s="1"/>
  <c r="K1510" i="19"/>
  <c r="Q1510" i="19" s="1"/>
  <c r="K1511" i="19"/>
  <c r="Q1511" i="19" s="1"/>
  <c r="K1512" i="19"/>
  <c r="Q1512" i="19" s="1"/>
  <c r="K1513" i="19"/>
  <c r="Q1513" i="19" s="1"/>
  <c r="K1514" i="19"/>
  <c r="Q1514" i="19" s="1"/>
  <c r="K1515" i="19"/>
  <c r="Q1515" i="19" s="1"/>
  <c r="K1516" i="19"/>
  <c r="Q1516" i="19" s="1"/>
  <c r="K1517" i="19"/>
  <c r="Q1517" i="19" s="1"/>
  <c r="K1518" i="19"/>
  <c r="Q1518" i="19" s="1"/>
  <c r="K1519" i="19"/>
  <c r="Q1519" i="19" s="1"/>
  <c r="K1520" i="19"/>
  <c r="Q1520" i="19" s="1"/>
  <c r="K1521" i="19"/>
  <c r="Q1521" i="19" s="1"/>
  <c r="K1522" i="19"/>
  <c r="Q1522" i="19" s="1"/>
  <c r="K1523" i="19"/>
  <c r="Q1523" i="19" s="1"/>
  <c r="K1524" i="19"/>
  <c r="Q1524" i="19" s="1"/>
  <c r="K1525" i="19"/>
  <c r="Q1525" i="19" s="1"/>
  <c r="K1526" i="19"/>
  <c r="Q1526" i="19" s="1"/>
  <c r="K1527" i="19"/>
  <c r="Q1527" i="19" s="1"/>
  <c r="K1528" i="19"/>
  <c r="Q1528" i="19" s="1"/>
  <c r="K1529" i="19"/>
  <c r="Q1529" i="19" s="1"/>
  <c r="K1530" i="19"/>
  <c r="Q1530" i="19" s="1"/>
  <c r="K1531" i="19"/>
  <c r="Q1531" i="19" s="1"/>
  <c r="K1532" i="19"/>
  <c r="Q1532" i="19" s="1"/>
  <c r="K1533" i="19"/>
  <c r="Q1533" i="19" s="1"/>
  <c r="K1534" i="19"/>
  <c r="Q1534" i="19" s="1"/>
  <c r="K1535" i="19"/>
  <c r="Q1535" i="19" s="1"/>
  <c r="K1536" i="19"/>
  <c r="Q1536" i="19" s="1"/>
  <c r="K1537" i="19"/>
  <c r="Q1537" i="19" s="1"/>
  <c r="K1538" i="19"/>
  <c r="Q1538" i="19" s="1"/>
  <c r="K1539" i="19"/>
  <c r="Q1539" i="19" s="1"/>
  <c r="K1540" i="19"/>
  <c r="Q1540" i="19" s="1"/>
  <c r="K1541" i="19"/>
  <c r="Q1541" i="19" s="1"/>
  <c r="K1542" i="19"/>
  <c r="Q1542" i="19" s="1"/>
  <c r="K1543" i="19"/>
  <c r="Q1543" i="19" s="1"/>
  <c r="K1544" i="19"/>
  <c r="Q1544" i="19" s="1"/>
  <c r="K1545" i="19"/>
  <c r="Q1545" i="19" s="1"/>
  <c r="K1546" i="19"/>
  <c r="Q1546" i="19" s="1"/>
  <c r="K1547" i="19"/>
  <c r="Q1547" i="19" s="1"/>
  <c r="K1548" i="19"/>
  <c r="Q1548" i="19" s="1"/>
  <c r="K1549" i="19"/>
  <c r="Q1549" i="19" s="1"/>
  <c r="K1550" i="19"/>
  <c r="Q1550" i="19" s="1"/>
  <c r="K1551" i="19"/>
  <c r="Q1551" i="19" s="1"/>
  <c r="K1552" i="19"/>
  <c r="Q1552" i="19" s="1"/>
  <c r="K1553" i="19"/>
  <c r="Q1553" i="19" s="1"/>
  <c r="K1554" i="19"/>
  <c r="Q1554" i="19" s="1"/>
  <c r="K1555" i="19"/>
  <c r="Q1555" i="19" s="1"/>
  <c r="K1556" i="19"/>
  <c r="Q1556" i="19" s="1"/>
  <c r="K1557" i="19"/>
  <c r="Q1557" i="19" s="1"/>
  <c r="K1558" i="19"/>
  <c r="Q1558" i="19" s="1"/>
  <c r="K1559" i="19"/>
  <c r="Q1559" i="19" s="1"/>
  <c r="K1560" i="19"/>
  <c r="Q1560" i="19" s="1"/>
  <c r="K1561" i="19"/>
  <c r="Q1561" i="19" s="1"/>
  <c r="K1562" i="19"/>
  <c r="Q1562" i="19" s="1"/>
  <c r="K1563" i="19"/>
  <c r="Q1563" i="19" s="1"/>
  <c r="K1564" i="19"/>
  <c r="Q1564" i="19" s="1"/>
  <c r="K1565" i="19"/>
  <c r="Q1565" i="19" s="1"/>
  <c r="K1566" i="19"/>
  <c r="Q1566" i="19" s="1"/>
  <c r="K1567" i="19"/>
  <c r="Q1567" i="19" s="1"/>
  <c r="K1568" i="19"/>
  <c r="Q1568" i="19" s="1"/>
  <c r="K1569" i="19"/>
  <c r="Q1569" i="19" s="1"/>
  <c r="K1570" i="19"/>
  <c r="Q1570" i="19" s="1"/>
  <c r="K1571" i="19"/>
  <c r="Q1571" i="19" s="1"/>
  <c r="K1572" i="19"/>
  <c r="Q1572" i="19" s="1"/>
  <c r="K1573" i="19"/>
  <c r="Q1573" i="19" s="1"/>
  <c r="K1574" i="19"/>
  <c r="Q1574" i="19" s="1"/>
  <c r="K1575" i="19"/>
  <c r="Q1575" i="19" s="1"/>
  <c r="K1576" i="19"/>
  <c r="Q1576" i="19" s="1"/>
  <c r="K1577" i="19"/>
  <c r="Q1577" i="19" s="1"/>
  <c r="K1578" i="19"/>
  <c r="Q1578" i="19" s="1"/>
  <c r="K1579" i="19"/>
  <c r="Q1579" i="19" s="1"/>
  <c r="K1580" i="19"/>
  <c r="Q1580" i="19" s="1"/>
  <c r="K1581" i="19"/>
  <c r="Q1581" i="19" s="1"/>
  <c r="K1582" i="19"/>
  <c r="Q1582" i="19" s="1"/>
  <c r="K1583" i="19"/>
  <c r="Q1583" i="19" s="1"/>
  <c r="K1584" i="19"/>
  <c r="Q1584" i="19" s="1"/>
  <c r="K1585" i="19"/>
  <c r="Q1585" i="19" s="1"/>
  <c r="K1586" i="19"/>
  <c r="Q1586" i="19" s="1"/>
  <c r="K1587" i="19"/>
  <c r="Q1587" i="19" s="1"/>
  <c r="K1588" i="19"/>
  <c r="Q1588" i="19" s="1"/>
  <c r="K1589" i="19"/>
  <c r="Q1589" i="19" s="1"/>
  <c r="K1590" i="19"/>
  <c r="Q1590" i="19" s="1"/>
  <c r="K1591" i="19"/>
  <c r="Q1591" i="19" s="1"/>
  <c r="K1592" i="19"/>
  <c r="Q1592" i="19" s="1"/>
  <c r="K1593" i="19"/>
  <c r="Q1593" i="19" s="1"/>
  <c r="K1594" i="19"/>
  <c r="Q1594" i="19" s="1"/>
  <c r="K1595" i="19"/>
  <c r="Q1595" i="19" s="1"/>
  <c r="K1596" i="19"/>
  <c r="Q1596" i="19" s="1"/>
  <c r="K1597" i="19"/>
  <c r="Q1597" i="19" s="1"/>
  <c r="K1598" i="19"/>
  <c r="Q1598" i="19" s="1"/>
  <c r="K1599" i="19"/>
  <c r="Q1599" i="19" s="1"/>
  <c r="K1600" i="19"/>
  <c r="Q1600" i="19" s="1"/>
  <c r="K1601" i="19"/>
  <c r="Q1601" i="19" s="1"/>
  <c r="K1602" i="19"/>
  <c r="Q1602" i="19" s="1"/>
  <c r="K1603" i="19"/>
  <c r="Q1603" i="19" s="1"/>
  <c r="K1604" i="19"/>
  <c r="Q1604" i="19" s="1"/>
  <c r="K1605" i="19"/>
  <c r="Q1605" i="19" s="1"/>
  <c r="K1606" i="19"/>
  <c r="Q1606" i="19" s="1"/>
  <c r="K1607" i="19"/>
  <c r="Q1607" i="19" s="1"/>
  <c r="K1608" i="19"/>
  <c r="Q1608" i="19" s="1"/>
  <c r="K1609" i="19"/>
  <c r="Q1609" i="19" s="1"/>
  <c r="K1610" i="19"/>
  <c r="Q1610" i="19" s="1"/>
  <c r="K1611" i="19"/>
  <c r="Q1611" i="19" s="1"/>
  <c r="K1612" i="19"/>
  <c r="Q1612" i="19" s="1"/>
  <c r="K1613" i="19"/>
  <c r="Q1613" i="19" s="1"/>
  <c r="K1614" i="19"/>
  <c r="Q1614" i="19" s="1"/>
  <c r="K1615" i="19"/>
  <c r="Q1615" i="19" s="1"/>
  <c r="K1616" i="19"/>
  <c r="Q1616" i="19" s="1"/>
  <c r="K1617" i="19"/>
  <c r="Q1617" i="19" s="1"/>
  <c r="K1618" i="19"/>
  <c r="Q1618" i="19" s="1"/>
  <c r="K1619" i="19"/>
  <c r="Q1619" i="19" s="1"/>
  <c r="K1620" i="19"/>
  <c r="Q1620" i="19" s="1"/>
  <c r="K1621" i="19"/>
  <c r="Q1621" i="19" s="1"/>
  <c r="K1622" i="19"/>
  <c r="Q1622" i="19" s="1"/>
  <c r="K1623" i="19"/>
  <c r="Q1623" i="19" s="1"/>
  <c r="K1624" i="19"/>
  <c r="Q1624" i="19" s="1"/>
  <c r="K1625" i="19"/>
  <c r="Q1625" i="19" s="1"/>
  <c r="K1626" i="19"/>
  <c r="Q1626" i="19" s="1"/>
  <c r="K1627" i="19"/>
  <c r="Q1627" i="19" s="1"/>
  <c r="K1628" i="19"/>
  <c r="Q1628" i="19" s="1"/>
  <c r="K1629" i="19"/>
  <c r="Q1629" i="19" s="1"/>
  <c r="K1630" i="19"/>
  <c r="Q1630" i="19" s="1"/>
  <c r="K1631" i="19"/>
  <c r="Q1631" i="19" s="1"/>
  <c r="K1632" i="19"/>
  <c r="Q1632" i="19" s="1"/>
  <c r="K1633" i="19"/>
  <c r="Q1633" i="19" s="1"/>
  <c r="K1634" i="19"/>
  <c r="Q1634" i="19" s="1"/>
  <c r="K1635" i="19"/>
  <c r="Q1635" i="19" s="1"/>
  <c r="K1636" i="19"/>
  <c r="Q1636" i="19" s="1"/>
  <c r="K1637" i="19"/>
  <c r="Q1637" i="19" s="1"/>
  <c r="K1638" i="19"/>
  <c r="Q1638" i="19" s="1"/>
  <c r="K1639" i="19"/>
  <c r="Q1639" i="19" s="1"/>
  <c r="K1640" i="19"/>
  <c r="Q1640" i="19" s="1"/>
  <c r="K1641" i="19"/>
  <c r="Q1641" i="19" s="1"/>
  <c r="K1642" i="19"/>
  <c r="Q1642" i="19" s="1"/>
  <c r="K1643" i="19"/>
  <c r="Q1643" i="19" s="1"/>
  <c r="K1644" i="19"/>
  <c r="Q1644" i="19" s="1"/>
  <c r="K1645" i="19"/>
  <c r="Q1645" i="19" s="1"/>
  <c r="K1646" i="19"/>
  <c r="Q1646" i="19" s="1"/>
  <c r="K1647" i="19"/>
  <c r="Q1647" i="19" s="1"/>
  <c r="K1648" i="19"/>
  <c r="Q1648" i="19" s="1"/>
  <c r="K1649" i="19"/>
  <c r="Q1649" i="19" s="1"/>
  <c r="K1650" i="19"/>
  <c r="Q1650" i="19" s="1"/>
  <c r="K1651" i="19"/>
  <c r="Q1651" i="19" s="1"/>
  <c r="K1652" i="19"/>
  <c r="Q1652" i="19" s="1"/>
  <c r="K1653" i="19"/>
  <c r="Q1653" i="19" s="1"/>
  <c r="K1654" i="19"/>
  <c r="Q1654" i="19" s="1"/>
  <c r="K1655" i="19"/>
  <c r="Q1655" i="19" s="1"/>
  <c r="K1656" i="19"/>
  <c r="Q1656" i="19" s="1"/>
  <c r="K1657" i="19"/>
  <c r="Q1657" i="19" s="1"/>
  <c r="K1658" i="19"/>
  <c r="Q1658" i="19" s="1"/>
  <c r="K1659" i="19"/>
  <c r="Q1659" i="19" s="1"/>
  <c r="K1660" i="19"/>
  <c r="Q1660" i="19" s="1"/>
  <c r="K1661" i="19"/>
  <c r="Q1661" i="19" s="1"/>
  <c r="K1662" i="19"/>
  <c r="Q1662" i="19" s="1"/>
  <c r="K1663" i="19"/>
  <c r="Q1663" i="19" s="1"/>
  <c r="K1664" i="19"/>
  <c r="Q1664" i="19" s="1"/>
  <c r="K1665" i="19"/>
  <c r="Q1665" i="19" s="1"/>
  <c r="K1666" i="19"/>
  <c r="Q1666" i="19" s="1"/>
  <c r="K1667" i="19"/>
  <c r="Q1667" i="19" s="1"/>
  <c r="K1668" i="19"/>
  <c r="Q1668" i="19" s="1"/>
  <c r="K1669" i="19"/>
  <c r="Q1669" i="19" s="1"/>
  <c r="K1670" i="19"/>
  <c r="Q1670" i="19" s="1"/>
  <c r="K1671" i="19"/>
  <c r="Q1671" i="19" s="1"/>
  <c r="K1672" i="19"/>
  <c r="Q1672" i="19" s="1"/>
  <c r="K1673" i="19"/>
  <c r="Q1673" i="19" s="1"/>
  <c r="K1674" i="19"/>
  <c r="Q1674" i="19" s="1"/>
  <c r="K1675" i="19"/>
  <c r="Q1675" i="19" s="1"/>
  <c r="K1676" i="19"/>
  <c r="Q1676" i="19" s="1"/>
  <c r="K1677" i="19"/>
  <c r="Q1677" i="19" s="1"/>
  <c r="K1678" i="19"/>
  <c r="Q1678" i="19" s="1"/>
  <c r="K1679" i="19"/>
  <c r="Q1679" i="19" s="1"/>
  <c r="K1680" i="19"/>
  <c r="Q1680" i="19" s="1"/>
  <c r="K1681" i="19"/>
  <c r="Q1681" i="19" s="1"/>
  <c r="K1682" i="19"/>
  <c r="Q1682" i="19" s="1"/>
  <c r="K1683" i="19"/>
  <c r="Q1683" i="19" s="1"/>
  <c r="K1684" i="19"/>
  <c r="Q1684" i="19" s="1"/>
  <c r="K1685" i="19"/>
  <c r="Q1685" i="19" s="1"/>
  <c r="K1686" i="19"/>
  <c r="Q1686" i="19" s="1"/>
  <c r="K1687" i="19"/>
  <c r="Q1687" i="19" s="1"/>
  <c r="K1688" i="19"/>
  <c r="Q1688" i="19" s="1"/>
  <c r="K1689" i="19"/>
  <c r="Q1689" i="19" s="1"/>
  <c r="K1690" i="19"/>
  <c r="Q1690" i="19" s="1"/>
  <c r="K1691" i="19"/>
  <c r="Q1691" i="19" s="1"/>
  <c r="K1692" i="19"/>
  <c r="Q1692" i="19" s="1"/>
  <c r="K1693" i="19"/>
  <c r="Q1693" i="19" s="1"/>
  <c r="K1694" i="19"/>
  <c r="Q1694" i="19" s="1"/>
  <c r="K1695" i="19"/>
  <c r="Q1695" i="19" s="1"/>
  <c r="K1696" i="19"/>
  <c r="Q1696" i="19" s="1"/>
  <c r="K1697" i="19"/>
  <c r="Q1697" i="19" s="1"/>
  <c r="K1698" i="19"/>
  <c r="Q1698" i="19" s="1"/>
  <c r="K1699" i="19"/>
  <c r="Q1699" i="19" s="1"/>
  <c r="K1700" i="19"/>
  <c r="Q1700" i="19" s="1"/>
  <c r="K47" i="7"/>
  <c r="J27" i="7" s="1"/>
  <c r="V28" i="7" s="1"/>
  <c r="J36" i="7"/>
  <c r="K48" i="7"/>
  <c r="K49" i="7"/>
  <c r="L49" i="7" s="1"/>
  <c r="R49" i="7" s="1"/>
  <c r="N49" i="7"/>
  <c r="S49" i="7" s="1"/>
  <c r="K50" i="7"/>
  <c r="L50" i="7" s="1"/>
  <c r="R50" i="7" s="1"/>
  <c r="N50" i="7"/>
  <c r="S50" i="7" s="1"/>
  <c r="K51" i="7"/>
  <c r="L51" i="7" s="1"/>
  <c r="R51" i="7" s="1"/>
  <c r="N51" i="7"/>
  <c r="S51" i="7" s="1"/>
  <c r="K52" i="7"/>
  <c r="L52" i="7" s="1"/>
  <c r="R52" i="7" s="1"/>
  <c r="N52" i="7"/>
  <c r="S52" i="7" s="1"/>
  <c r="K53" i="7"/>
  <c r="L53" i="7" s="1"/>
  <c r="R53" i="7" s="1"/>
  <c r="N53" i="7"/>
  <c r="S53" i="7" s="1"/>
  <c r="K54" i="7"/>
  <c r="L54" i="7" s="1"/>
  <c r="R54" i="7" s="1"/>
  <c r="N54" i="7"/>
  <c r="S54" i="7" s="1"/>
  <c r="K55" i="7"/>
  <c r="L55" i="7" s="1"/>
  <c r="R55" i="7" s="1"/>
  <c r="N55" i="7"/>
  <c r="S55" i="7" s="1"/>
  <c r="K56" i="7"/>
  <c r="L56" i="7" s="1"/>
  <c r="R56" i="7" s="1"/>
  <c r="N56" i="7"/>
  <c r="S56" i="7" s="1"/>
  <c r="K57" i="7"/>
  <c r="L57" i="7" s="1"/>
  <c r="R57" i="7" s="1"/>
  <c r="N57" i="7"/>
  <c r="S57" i="7" s="1"/>
  <c r="K58" i="7"/>
  <c r="L58" i="7" s="1"/>
  <c r="R58" i="7" s="1"/>
  <c r="N58" i="7"/>
  <c r="S58" i="7" s="1"/>
  <c r="K59" i="7"/>
  <c r="L59" i="7" s="1"/>
  <c r="R59" i="7" s="1"/>
  <c r="N59" i="7"/>
  <c r="S59" i="7" s="1"/>
  <c r="K60" i="7"/>
  <c r="L60" i="7" s="1"/>
  <c r="R60" i="7" s="1"/>
  <c r="N60" i="7"/>
  <c r="S60" i="7" s="1"/>
  <c r="K61" i="7"/>
  <c r="L61" i="7" s="1"/>
  <c r="R61" i="7" s="1"/>
  <c r="N61" i="7"/>
  <c r="S61" i="7" s="1"/>
  <c r="K62" i="7"/>
  <c r="L62" i="7" s="1"/>
  <c r="R62" i="7" s="1"/>
  <c r="N62" i="7"/>
  <c r="S62" i="7" s="1"/>
  <c r="K63" i="7"/>
  <c r="L63" i="7" s="1"/>
  <c r="R63" i="7" s="1"/>
  <c r="N63" i="7"/>
  <c r="S63" i="7" s="1"/>
  <c r="K64" i="7"/>
  <c r="L64" i="7" s="1"/>
  <c r="R64" i="7" s="1"/>
  <c r="N64" i="7"/>
  <c r="S64" i="7" s="1"/>
  <c r="K65" i="7"/>
  <c r="L65" i="7" s="1"/>
  <c r="R65" i="7" s="1"/>
  <c r="N65" i="7"/>
  <c r="S65" i="7" s="1"/>
  <c r="K66" i="7"/>
  <c r="L66" i="7" s="1"/>
  <c r="R66" i="7" s="1"/>
  <c r="N66" i="7"/>
  <c r="S66" i="7" s="1"/>
  <c r="K67" i="7"/>
  <c r="L67" i="7" s="1"/>
  <c r="R67" i="7" s="1"/>
  <c r="N67" i="7"/>
  <c r="S67" i="7" s="1"/>
  <c r="K68" i="7"/>
  <c r="L68" i="7" s="1"/>
  <c r="R68" i="7" s="1"/>
  <c r="N68" i="7"/>
  <c r="S68" i="7" s="1"/>
  <c r="K69" i="7"/>
  <c r="L69" i="7" s="1"/>
  <c r="R69" i="7" s="1"/>
  <c r="N69" i="7"/>
  <c r="S69" i="7" s="1"/>
  <c r="K70" i="7"/>
  <c r="L70" i="7" s="1"/>
  <c r="R70" i="7" s="1"/>
  <c r="N70" i="7"/>
  <c r="S70" i="7" s="1"/>
  <c r="K71" i="7"/>
  <c r="L71" i="7" s="1"/>
  <c r="R71" i="7" s="1"/>
  <c r="N71" i="7"/>
  <c r="S71" i="7" s="1"/>
  <c r="K72" i="7"/>
  <c r="L72" i="7" s="1"/>
  <c r="R72" i="7" s="1"/>
  <c r="N72" i="7"/>
  <c r="S72" i="7" s="1"/>
  <c r="K73" i="7"/>
  <c r="L73" i="7" s="1"/>
  <c r="R73" i="7" s="1"/>
  <c r="N73" i="7"/>
  <c r="S73" i="7" s="1"/>
  <c r="K74" i="7"/>
  <c r="L74" i="7" s="1"/>
  <c r="R74" i="7" s="1"/>
  <c r="N74" i="7"/>
  <c r="S74" i="7" s="1"/>
  <c r="K75" i="7"/>
  <c r="L75" i="7" s="1"/>
  <c r="R75" i="7" s="1"/>
  <c r="N75" i="7"/>
  <c r="S75" i="7" s="1"/>
  <c r="K76" i="7"/>
  <c r="L76" i="7" s="1"/>
  <c r="R76" i="7" s="1"/>
  <c r="N76" i="7"/>
  <c r="S76" i="7" s="1"/>
  <c r="K77" i="7"/>
  <c r="L77" i="7" s="1"/>
  <c r="R77" i="7" s="1"/>
  <c r="N77" i="7"/>
  <c r="S77" i="7" s="1"/>
  <c r="K78" i="7"/>
  <c r="L78" i="7" s="1"/>
  <c r="R78" i="7" s="1"/>
  <c r="N78" i="7"/>
  <c r="S78" i="7" s="1"/>
  <c r="K79" i="7"/>
  <c r="L79" i="7" s="1"/>
  <c r="R79" i="7" s="1"/>
  <c r="N79" i="7"/>
  <c r="S79" i="7" s="1"/>
  <c r="K80" i="7"/>
  <c r="L80" i="7" s="1"/>
  <c r="R80" i="7" s="1"/>
  <c r="N80" i="7"/>
  <c r="S80" i="7" s="1"/>
  <c r="K81" i="7"/>
  <c r="L81" i="7" s="1"/>
  <c r="R81" i="7" s="1"/>
  <c r="N81" i="7"/>
  <c r="S81" i="7" s="1"/>
  <c r="K82" i="7"/>
  <c r="L82" i="7" s="1"/>
  <c r="R82" i="7" s="1"/>
  <c r="N82" i="7"/>
  <c r="S82" i="7" s="1"/>
  <c r="K83" i="7"/>
  <c r="L83" i="7" s="1"/>
  <c r="R83" i="7" s="1"/>
  <c r="N83" i="7"/>
  <c r="S83" i="7" s="1"/>
  <c r="K84" i="7"/>
  <c r="L84" i="7" s="1"/>
  <c r="R84" i="7" s="1"/>
  <c r="N84" i="7"/>
  <c r="S84" i="7" s="1"/>
  <c r="K85" i="7"/>
  <c r="L85" i="7" s="1"/>
  <c r="R85" i="7" s="1"/>
  <c r="N85" i="7"/>
  <c r="S85" i="7" s="1"/>
  <c r="K86" i="7"/>
  <c r="L86" i="7" s="1"/>
  <c r="R86" i="7" s="1"/>
  <c r="N86" i="7"/>
  <c r="S86" i="7" s="1"/>
  <c r="K87" i="7"/>
  <c r="L87" i="7" s="1"/>
  <c r="R87" i="7" s="1"/>
  <c r="N87" i="7"/>
  <c r="S87" i="7" s="1"/>
  <c r="K88" i="7"/>
  <c r="L88" i="7" s="1"/>
  <c r="R88" i="7" s="1"/>
  <c r="N88" i="7"/>
  <c r="S88" i="7" s="1"/>
  <c r="K89" i="7"/>
  <c r="L89" i="7" s="1"/>
  <c r="R89" i="7" s="1"/>
  <c r="N89" i="7"/>
  <c r="S89" i="7" s="1"/>
  <c r="K90" i="7"/>
  <c r="L90" i="7" s="1"/>
  <c r="R90" i="7" s="1"/>
  <c r="N90" i="7"/>
  <c r="S90" i="7" s="1"/>
  <c r="K91" i="7"/>
  <c r="L91" i="7" s="1"/>
  <c r="R91" i="7" s="1"/>
  <c r="N91" i="7"/>
  <c r="S91" i="7" s="1"/>
  <c r="K92" i="7"/>
  <c r="L92" i="7" s="1"/>
  <c r="R92" i="7" s="1"/>
  <c r="N92" i="7"/>
  <c r="S92" i="7" s="1"/>
  <c r="K93" i="7"/>
  <c r="L93" i="7" s="1"/>
  <c r="R93" i="7" s="1"/>
  <c r="N93" i="7"/>
  <c r="S93" i="7" s="1"/>
  <c r="K94" i="7"/>
  <c r="L94" i="7" s="1"/>
  <c r="R94" i="7" s="1"/>
  <c r="N94" i="7"/>
  <c r="S94" i="7" s="1"/>
  <c r="K95" i="7"/>
  <c r="L95" i="7" s="1"/>
  <c r="R95" i="7" s="1"/>
  <c r="N95" i="7"/>
  <c r="S95" i="7" s="1"/>
  <c r="K96" i="7"/>
  <c r="L96" i="7" s="1"/>
  <c r="R96" i="7" s="1"/>
  <c r="N96" i="7"/>
  <c r="S96" i="7" s="1"/>
  <c r="K97" i="7"/>
  <c r="L97" i="7" s="1"/>
  <c r="R97" i="7" s="1"/>
  <c r="N97" i="7"/>
  <c r="S97" i="7" s="1"/>
  <c r="K98" i="7"/>
  <c r="L98" i="7" s="1"/>
  <c r="R98" i="7" s="1"/>
  <c r="N98" i="7"/>
  <c r="S98" i="7" s="1"/>
  <c r="K99" i="7"/>
  <c r="L99" i="7" s="1"/>
  <c r="R99" i="7" s="1"/>
  <c r="N99" i="7"/>
  <c r="S99" i="7" s="1"/>
  <c r="K100" i="7"/>
  <c r="L100" i="7" s="1"/>
  <c r="R100" i="7" s="1"/>
  <c r="N100" i="7"/>
  <c r="S100" i="7" s="1"/>
  <c r="K101" i="7"/>
  <c r="L101" i="7" s="1"/>
  <c r="R101" i="7" s="1"/>
  <c r="N101" i="7"/>
  <c r="S101" i="7" s="1"/>
  <c r="K102" i="7"/>
  <c r="L102" i="7" s="1"/>
  <c r="R102" i="7" s="1"/>
  <c r="N102" i="7"/>
  <c r="S102" i="7" s="1"/>
  <c r="K103" i="7"/>
  <c r="L103" i="7" s="1"/>
  <c r="R103" i="7" s="1"/>
  <c r="N103" i="7"/>
  <c r="S103" i="7" s="1"/>
  <c r="K104" i="7"/>
  <c r="L104" i="7" s="1"/>
  <c r="R104" i="7" s="1"/>
  <c r="N104" i="7"/>
  <c r="S104" i="7" s="1"/>
  <c r="K105" i="7"/>
  <c r="L105" i="7" s="1"/>
  <c r="R105" i="7" s="1"/>
  <c r="N105" i="7"/>
  <c r="S105" i="7" s="1"/>
  <c r="K106" i="7"/>
  <c r="L106" i="7" s="1"/>
  <c r="R106" i="7" s="1"/>
  <c r="N106" i="7"/>
  <c r="S106" i="7" s="1"/>
  <c r="K107" i="7"/>
  <c r="L107" i="7" s="1"/>
  <c r="R107" i="7" s="1"/>
  <c r="N107" i="7"/>
  <c r="S107" i="7" s="1"/>
  <c r="K108" i="7"/>
  <c r="L108" i="7" s="1"/>
  <c r="R108" i="7" s="1"/>
  <c r="N108" i="7"/>
  <c r="S108" i="7" s="1"/>
  <c r="K109" i="7"/>
  <c r="L109" i="7" s="1"/>
  <c r="R109" i="7" s="1"/>
  <c r="N109" i="7"/>
  <c r="S109" i="7" s="1"/>
  <c r="K110" i="7"/>
  <c r="L110" i="7" s="1"/>
  <c r="R110" i="7" s="1"/>
  <c r="N110" i="7"/>
  <c r="S110" i="7" s="1"/>
  <c r="K111" i="7"/>
  <c r="L111" i="7" s="1"/>
  <c r="R111" i="7" s="1"/>
  <c r="N111" i="7"/>
  <c r="S111" i="7" s="1"/>
  <c r="K112" i="7"/>
  <c r="L112" i="7" s="1"/>
  <c r="R112" i="7" s="1"/>
  <c r="N112" i="7"/>
  <c r="S112" i="7" s="1"/>
  <c r="K113" i="7"/>
  <c r="L113" i="7" s="1"/>
  <c r="R113" i="7" s="1"/>
  <c r="N113" i="7"/>
  <c r="S113" i="7" s="1"/>
  <c r="K114" i="7"/>
  <c r="L114" i="7" s="1"/>
  <c r="R114" i="7" s="1"/>
  <c r="N114" i="7"/>
  <c r="S114" i="7" s="1"/>
  <c r="K115" i="7"/>
  <c r="L115" i="7" s="1"/>
  <c r="R115" i="7" s="1"/>
  <c r="N115" i="7"/>
  <c r="S115" i="7" s="1"/>
  <c r="K116" i="7"/>
  <c r="L116" i="7" s="1"/>
  <c r="R116" i="7" s="1"/>
  <c r="N116" i="7"/>
  <c r="S116" i="7" s="1"/>
  <c r="K117" i="7"/>
  <c r="L117" i="7" s="1"/>
  <c r="R117" i="7" s="1"/>
  <c r="N117" i="7"/>
  <c r="S117" i="7" s="1"/>
  <c r="K118" i="7"/>
  <c r="L118" i="7" s="1"/>
  <c r="R118" i="7" s="1"/>
  <c r="N118" i="7"/>
  <c r="S118" i="7" s="1"/>
  <c r="K119" i="7"/>
  <c r="L119" i="7" s="1"/>
  <c r="R119" i="7" s="1"/>
  <c r="N119" i="7"/>
  <c r="S119" i="7" s="1"/>
  <c r="K120" i="7"/>
  <c r="L120" i="7" s="1"/>
  <c r="R120" i="7" s="1"/>
  <c r="N120" i="7"/>
  <c r="S120" i="7" s="1"/>
  <c r="K121" i="7"/>
  <c r="L121" i="7" s="1"/>
  <c r="R121" i="7" s="1"/>
  <c r="N121" i="7"/>
  <c r="S121" i="7" s="1"/>
  <c r="K122" i="7"/>
  <c r="L122" i="7" s="1"/>
  <c r="R122" i="7" s="1"/>
  <c r="N122" i="7"/>
  <c r="S122" i="7" s="1"/>
  <c r="K123" i="7"/>
  <c r="L123" i="7"/>
  <c r="R123" i="7" s="1"/>
  <c r="N123" i="7"/>
  <c r="S123" i="7" s="1"/>
  <c r="K124" i="7"/>
  <c r="L124" i="7" s="1"/>
  <c r="R124" i="7" s="1"/>
  <c r="N124" i="7"/>
  <c r="S124" i="7" s="1"/>
  <c r="K125" i="7"/>
  <c r="L125" i="7" s="1"/>
  <c r="R125" i="7" s="1"/>
  <c r="N125" i="7"/>
  <c r="S125" i="7" s="1"/>
  <c r="K126" i="7"/>
  <c r="L126" i="7" s="1"/>
  <c r="R126" i="7" s="1"/>
  <c r="N126" i="7"/>
  <c r="S126" i="7" s="1"/>
  <c r="K127" i="7"/>
  <c r="L127" i="7" s="1"/>
  <c r="R127" i="7" s="1"/>
  <c r="N127" i="7"/>
  <c r="S127" i="7" s="1"/>
  <c r="K128" i="7"/>
  <c r="L128" i="7" s="1"/>
  <c r="R128" i="7" s="1"/>
  <c r="N128" i="7"/>
  <c r="S128" i="7" s="1"/>
  <c r="K129" i="7"/>
  <c r="L129" i="7" s="1"/>
  <c r="R129" i="7" s="1"/>
  <c r="N129" i="7"/>
  <c r="S129" i="7" s="1"/>
  <c r="K130" i="7"/>
  <c r="L130" i="7" s="1"/>
  <c r="R130" i="7" s="1"/>
  <c r="N130" i="7"/>
  <c r="S130" i="7" s="1"/>
  <c r="K131" i="7"/>
  <c r="L131" i="7" s="1"/>
  <c r="R131" i="7" s="1"/>
  <c r="N131" i="7"/>
  <c r="S131" i="7" s="1"/>
  <c r="K132" i="7"/>
  <c r="L132" i="7" s="1"/>
  <c r="R132" i="7" s="1"/>
  <c r="N132" i="7"/>
  <c r="S132" i="7" s="1"/>
  <c r="K133" i="7"/>
  <c r="L133" i="7" s="1"/>
  <c r="R133" i="7" s="1"/>
  <c r="N133" i="7"/>
  <c r="S133" i="7" s="1"/>
  <c r="K134" i="7"/>
  <c r="L134" i="7" s="1"/>
  <c r="R134" i="7" s="1"/>
  <c r="N134" i="7"/>
  <c r="S134" i="7" s="1"/>
  <c r="K135" i="7"/>
  <c r="L135" i="7" s="1"/>
  <c r="R135" i="7" s="1"/>
  <c r="N135" i="7"/>
  <c r="S135" i="7" s="1"/>
  <c r="K136" i="7"/>
  <c r="L136" i="7" s="1"/>
  <c r="R136" i="7" s="1"/>
  <c r="N136" i="7"/>
  <c r="S136" i="7" s="1"/>
  <c r="K137" i="7"/>
  <c r="L137" i="7" s="1"/>
  <c r="R137" i="7" s="1"/>
  <c r="N137" i="7"/>
  <c r="S137" i="7" s="1"/>
  <c r="K138" i="7"/>
  <c r="L138" i="7" s="1"/>
  <c r="R138" i="7" s="1"/>
  <c r="N138" i="7"/>
  <c r="S138" i="7" s="1"/>
  <c r="K139" i="7"/>
  <c r="L139" i="7" s="1"/>
  <c r="R139" i="7" s="1"/>
  <c r="N139" i="7"/>
  <c r="S139" i="7" s="1"/>
  <c r="K140" i="7"/>
  <c r="L140" i="7" s="1"/>
  <c r="R140" i="7" s="1"/>
  <c r="N140" i="7"/>
  <c r="S140" i="7" s="1"/>
  <c r="K141" i="7"/>
  <c r="L141" i="7" s="1"/>
  <c r="R141" i="7" s="1"/>
  <c r="N141" i="7"/>
  <c r="S141" i="7" s="1"/>
  <c r="K142" i="7"/>
  <c r="L142" i="7" s="1"/>
  <c r="R142" i="7" s="1"/>
  <c r="N142" i="7"/>
  <c r="S142" i="7" s="1"/>
  <c r="K143" i="7"/>
  <c r="L143" i="7" s="1"/>
  <c r="R143" i="7" s="1"/>
  <c r="N143" i="7"/>
  <c r="S143" i="7" s="1"/>
  <c r="K144" i="7"/>
  <c r="L144" i="7" s="1"/>
  <c r="R144" i="7" s="1"/>
  <c r="N144" i="7"/>
  <c r="S144" i="7" s="1"/>
  <c r="K145" i="7"/>
  <c r="L145" i="7" s="1"/>
  <c r="R145" i="7" s="1"/>
  <c r="N145" i="7"/>
  <c r="S145" i="7" s="1"/>
  <c r="K146" i="7"/>
  <c r="L146" i="7" s="1"/>
  <c r="R146" i="7" s="1"/>
  <c r="N146" i="7"/>
  <c r="S146" i="7" s="1"/>
  <c r="K147" i="7"/>
  <c r="L147" i="7" s="1"/>
  <c r="R147" i="7" s="1"/>
  <c r="N147" i="7"/>
  <c r="S147" i="7" s="1"/>
  <c r="K148" i="7"/>
  <c r="L148" i="7" s="1"/>
  <c r="R148" i="7" s="1"/>
  <c r="N148" i="7"/>
  <c r="S148" i="7" s="1"/>
  <c r="K149" i="7"/>
  <c r="L149" i="7" s="1"/>
  <c r="R149" i="7" s="1"/>
  <c r="N149" i="7"/>
  <c r="S149" i="7" s="1"/>
  <c r="K150" i="7"/>
  <c r="L150" i="7" s="1"/>
  <c r="R150" i="7" s="1"/>
  <c r="N150" i="7"/>
  <c r="S150" i="7" s="1"/>
  <c r="K151" i="7"/>
  <c r="L151" i="7" s="1"/>
  <c r="R151" i="7" s="1"/>
  <c r="N151" i="7"/>
  <c r="S151" i="7" s="1"/>
  <c r="K152" i="7"/>
  <c r="L152" i="7" s="1"/>
  <c r="R152" i="7" s="1"/>
  <c r="N152" i="7"/>
  <c r="S152" i="7" s="1"/>
  <c r="K153" i="7"/>
  <c r="L153" i="7" s="1"/>
  <c r="R153" i="7" s="1"/>
  <c r="N153" i="7"/>
  <c r="S153" i="7" s="1"/>
  <c r="K154" i="7"/>
  <c r="L154" i="7" s="1"/>
  <c r="R154" i="7" s="1"/>
  <c r="N154" i="7"/>
  <c r="S154" i="7" s="1"/>
  <c r="K155" i="7"/>
  <c r="L155" i="7" s="1"/>
  <c r="R155" i="7" s="1"/>
  <c r="N155" i="7"/>
  <c r="S155" i="7" s="1"/>
  <c r="K156" i="7"/>
  <c r="L156" i="7" s="1"/>
  <c r="R156" i="7" s="1"/>
  <c r="N156" i="7"/>
  <c r="S156" i="7" s="1"/>
  <c r="K157" i="7"/>
  <c r="L157" i="7" s="1"/>
  <c r="R157" i="7" s="1"/>
  <c r="N157" i="7"/>
  <c r="S157" i="7" s="1"/>
  <c r="K158" i="7"/>
  <c r="L158" i="7" s="1"/>
  <c r="R158" i="7" s="1"/>
  <c r="N158" i="7"/>
  <c r="S158" i="7" s="1"/>
  <c r="K159" i="7"/>
  <c r="L159" i="7" s="1"/>
  <c r="R159" i="7" s="1"/>
  <c r="N159" i="7"/>
  <c r="S159" i="7" s="1"/>
  <c r="K160" i="7"/>
  <c r="L160" i="7" s="1"/>
  <c r="R160" i="7" s="1"/>
  <c r="N160" i="7"/>
  <c r="S160" i="7" s="1"/>
  <c r="K161" i="7"/>
  <c r="L161" i="7" s="1"/>
  <c r="R161" i="7" s="1"/>
  <c r="N161" i="7"/>
  <c r="S161" i="7" s="1"/>
  <c r="K162" i="7"/>
  <c r="L162" i="7" s="1"/>
  <c r="R162" i="7" s="1"/>
  <c r="N162" i="7"/>
  <c r="S162" i="7" s="1"/>
  <c r="K163" i="7"/>
  <c r="L163" i="7" s="1"/>
  <c r="R163" i="7" s="1"/>
  <c r="N163" i="7"/>
  <c r="S163" i="7" s="1"/>
  <c r="K164" i="7"/>
  <c r="L164" i="7" s="1"/>
  <c r="R164" i="7" s="1"/>
  <c r="N164" i="7"/>
  <c r="S164" i="7" s="1"/>
  <c r="K165" i="7"/>
  <c r="L165" i="7" s="1"/>
  <c r="R165" i="7" s="1"/>
  <c r="N165" i="7"/>
  <c r="S165" i="7" s="1"/>
  <c r="K166" i="7"/>
  <c r="L166" i="7" s="1"/>
  <c r="R166" i="7" s="1"/>
  <c r="N166" i="7"/>
  <c r="S166" i="7" s="1"/>
  <c r="K167" i="7"/>
  <c r="L167" i="7" s="1"/>
  <c r="R167" i="7" s="1"/>
  <c r="N167" i="7"/>
  <c r="S167" i="7" s="1"/>
  <c r="K168" i="7"/>
  <c r="L168" i="7" s="1"/>
  <c r="R168" i="7" s="1"/>
  <c r="N168" i="7"/>
  <c r="S168" i="7" s="1"/>
  <c r="K169" i="7"/>
  <c r="L169" i="7" s="1"/>
  <c r="R169" i="7" s="1"/>
  <c r="N169" i="7"/>
  <c r="S169" i="7" s="1"/>
  <c r="K170" i="7"/>
  <c r="L170" i="7" s="1"/>
  <c r="R170" i="7" s="1"/>
  <c r="N170" i="7"/>
  <c r="S170" i="7" s="1"/>
  <c r="K171" i="7"/>
  <c r="L171" i="7" s="1"/>
  <c r="R171" i="7" s="1"/>
  <c r="N171" i="7"/>
  <c r="S171" i="7" s="1"/>
  <c r="K172" i="7"/>
  <c r="L172" i="7" s="1"/>
  <c r="R172" i="7" s="1"/>
  <c r="N172" i="7"/>
  <c r="S172" i="7" s="1"/>
  <c r="K173" i="7"/>
  <c r="L173" i="7" s="1"/>
  <c r="R173" i="7" s="1"/>
  <c r="N173" i="7"/>
  <c r="S173" i="7" s="1"/>
  <c r="K174" i="7"/>
  <c r="L174" i="7" s="1"/>
  <c r="R174" i="7" s="1"/>
  <c r="N174" i="7"/>
  <c r="S174" i="7" s="1"/>
  <c r="K175" i="7"/>
  <c r="L175" i="7" s="1"/>
  <c r="R175" i="7" s="1"/>
  <c r="N175" i="7"/>
  <c r="S175" i="7" s="1"/>
  <c r="K176" i="7"/>
  <c r="L176" i="7" s="1"/>
  <c r="R176" i="7" s="1"/>
  <c r="N176" i="7"/>
  <c r="S176" i="7" s="1"/>
  <c r="K177" i="7"/>
  <c r="L177" i="7" s="1"/>
  <c r="R177" i="7" s="1"/>
  <c r="N177" i="7"/>
  <c r="S177" i="7" s="1"/>
  <c r="K178" i="7"/>
  <c r="L178" i="7" s="1"/>
  <c r="R178" i="7" s="1"/>
  <c r="N178" i="7"/>
  <c r="S178" i="7" s="1"/>
  <c r="K179" i="7"/>
  <c r="L179" i="7" s="1"/>
  <c r="R179" i="7" s="1"/>
  <c r="N179" i="7"/>
  <c r="S179" i="7" s="1"/>
  <c r="K180" i="7"/>
  <c r="L180" i="7" s="1"/>
  <c r="R180" i="7" s="1"/>
  <c r="N180" i="7"/>
  <c r="S180" i="7" s="1"/>
  <c r="K181" i="7"/>
  <c r="L181" i="7" s="1"/>
  <c r="R181" i="7" s="1"/>
  <c r="N181" i="7"/>
  <c r="S181" i="7" s="1"/>
  <c r="K182" i="7"/>
  <c r="L182" i="7" s="1"/>
  <c r="R182" i="7" s="1"/>
  <c r="N182" i="7"/>
  <c r="S182" i="7" s="1"/>
  <c r="K183" i="7"/>
  <c r="L183" i="7" s="1"/>
  <c r="R183" i="7" s="1"/>
  <c r="N183" i="7"/>
  <c r="S183" i="7" s="1"/>
  <c r="K184" i="7"/>
  <c r="L184" i="7" s="1"/>
  <c r="R184" i="7" s="1"/>
  <c r="N184" i="7"/>
  <c r="S184" i="7" s="1"/>
  <c r="K185" i="7"/>
  <c r="L185" i="7" s="1"/>
  <c r="R185" i="7" s="1"/>
  <c r="N185" i="7"/>
  <c r="S185" i="7" s="1"/>
  <c r="K186" i="7"/>
  <c r="L186" i="7" s="1"/>
  <c r="R186" i="7" s="1"/>
  <c r="N186" i="7"/>
  <c r="S186" i="7" s="1"/>
  <c r="K187" i="7"/>
  <c r="L187" i="7"/>
  <c r="R187" i="7" s="1"/>
  <c r="N187" i="7"/>
  <c r="S187" i="7" s="1"/>
  <c r="K188" i="7"/>
  <c r="L188" i="7" s="1"/>
  <c r="R188" i="7" s="1"/>
  <c r="N188" i="7"/>
  <c r="S188" i="7" s="1"/>
  <c r="K189" i="7"/>
  <c r="L189" i="7" s="1"/>
  <c r="R189" i="7" s="1"/>
  <c r="N189" i="7"/>
  <c r="S189" i="7" s="1"/>
  <c r="K190" i="7"/>
  <c r="L190" i="7" s="1"/>
  <c r="R190" i="7" s="1"/>
  <c r="N190" i="7"/>
  <c r="S190" i="7" s="1"/>
  <c r="K191" i="7"/>
  <c r="L191" i="7" s="1"/>
  <c r="R191" i="7" s="1"/>
  <c r="N191" i="7"/>
  <c r="S191" i="7" s="1"/>
  <c r="K192" i="7"/>
  <c r="L192" i="7" s="1"/>
  <c r="R192" i="7" s="1"/>
  <c r="N192" i="7"/>
  <c r="S192" i="7" s="1"/>
  <c r="K193" i="7"/>
  <c r="L193" i="7" s="1"/>
  <c r="R193" i="7" s="1"/>
  <c r="N193" i="7"/>
  <c r="S193" i="7" s="1"/>
  <c r="K194" i="7"/>
  <c r="L194" i="7" s="1"/>
  <c r="R194" i="7" s="1"/>
  <c r="N194" i="7"/>
  <c r="S194" i="7" s="1"/>
  <c r="K195" i="7"/>
  <c r="L195" i="7" s="1"/>
  <c r="R195" i="7" s="1"/>
  <c r="N195" i="7"/>
  <c r="S195" i="7" s="1"/>
  <c r="K196" i="7"/>
  <c r="L196" i="7" s="1"/>
  <c r="R196" i="7" s="1"/>
  <c r="N196" i="7"/>
  <c r="S196" i="7" s="1"/>
  <c r="K197" i="7"/>
  <c r="L197" i="7" s="1"/>
  <c r="R197" i="7" s="1"/>
  <c r="N197" i="7"/>
  <c r="S197" i="7" s="1"/>
  <c r="K198" i="7"/>
  <c r="L198" i="7" s="1"/>
  <c r="R198" i="7" s="1"/>
  <c r="N198" i="7"/>
  <c r="S198" i="7" s="1"/>
  <c r="K199" i="7"/>
  <c r="L199" i="7" s="1"/>
  <c r="R199" i="7" s="1"/>
  <c r="N199" i="7"/>
  <c r="S199" i="7" s="1"/>
  <c r="K200" i="7"/>
  <c r="L200" i="7" s="1"/>
  <c r="R200" i="7" s="1"/>
  <c r="N200" i="7"/>
  <c r="S200" i="7" s="1"/>
  <c r="K201" i="7"/>
  <c r="L201" i="7" s="1"/>
  <c r="R201" i="7" s="1"/>
  <c r="N201" i="7"/>
  <c r="S201" i="7" s="1"/>
  <c r="K202" i="7"/>
  <c r="L202" i="7" s="1"/>
  <c r="R202" i="7" s="1"/>
  <c r="N202" i="7"/>
  <c r="S202" i="7" s="1"/>
  <c r="K203" i="7"/>
  <c r="L203" i="7" s="1"/>
  <c r="R203" i="7" s="1"/>
  <c r="N203" i="7"/>
  <c r="S203" i="7" s="1"/>
  <c r="K204" i="7"/>
  <c r="L204" i="7" s="1"/>
  <c r="R204" i="7" s="1"/>
  <c r="N204" i="7"/>
  <c r="S204" i="7" s="1"/>
  <c r="K205" i="7"/>
  <c r="L205" i="7" s="1"/>
  <c r="R205" i="7" s="1"/>
  <c r="N205" i="7"/>
  <c r="S205" i="7" s="1"/>
  <c r="K206" i="7"/>
  <c r="L206" i="7" s="1"/>
  <c r="R206" i="7" s="1"/>
  <c r="N206" i="7"/>
  <c r="S206" i="7" s="1"/>
  <c r="K207" i="7"/>
  <c r="L207" i="7" s="1"/>
  <c r="R207" i="7" s="1"/>
  <c r="N207" i="7"/>
  <c r="S207" i="7" s="1"/>
  <c r="K208" i="7"/>
  <c r="L208" i="7" s="1"/>
  <c r="R208" i="7" s="1"/>
  <c r="N208" i="7"/>
  <c r="S208" i="7" s="1"/>
  <c r="K209" i="7"/>
  <c r="L209" i="7" s="1"/>
  <c r="R209" i="7" s="1"/>
  <c r="N209" i="7"/>
  <c r="S209" i="7" s="1"/>
  <c r="K210" i="7"/>
  <c r="L210" i="7" s="1"/>
  <c r="R210" i="7" s="1"/>
  <c r="N210" i="7"/>
  <c r="S210" i="7" s="1"/>
  <c r="K211" i="7"/>
  <c r="L211" i="7" s="1"/>
  <c r="R211" i="7" s="1"/>
  <c r="N211" i="7"/>
  <c r="S211" i="7" s="1"/>
  <c r="K212" i="7"/>
  <c r="L212" i="7" s="1"/>
  <c r="R212" i="7" s="1"/>
  <c r="N212" i="7"/>
  <c r="S212" i="7" s="1"/>
  <c r="K213" i="7"/>
  <c r="L213" i="7" s="1"/>
  <c r="R213" i="7" s="1"/>
  <c r="N213" i="7"/>
  <c r="S213" i="7" s="1"/>
  <c r="K214" i="7"/>
  <c r="L214" i="7" s="1"/>
  <c r="R214" i="7" s="1"/>
  <c r="N214" i="7"/>
  <c r="S214" i="7" s="1"/>
  <c r="K215" i="7"/>
  <c r="L215" i="7" s="1"/>
  <c r="R215" i="7" s="1"/>
  <c r="N215" i="7"/>
  <c r="S215" i="7" s="1"/>
  <c r="K216" i="7"/>
  <c r="L216" i="7" s="1"/>
  <c r="R216" i="7" s="1"/>
  <c r="N216" i="7"/>
  <c r="S216" i="7" s="1"/>
  <c r="K217" i="7"/>
  <c r="L217" i="7" s="1"/>
  <c r="R217" i="7" s="1"/>
  <c r="N217" i="7"/>
  <c r="S217" i="7" s="1"/>
  <c r="K218" i="7"/>
  <c r="L218" i="7" s="1"/>
  <c r="R218" i="7" s="1"/>
  <c r="N218" i="7"/>
  <c r="S218" i="7" s="1"/>
  <c r="K219" i="7"/>
  <c r="L219" i="7" s="1"/>
  <c r="R219" i="7" s="1"/>
  <c r="N219" i="7"/>
  <c r="S219" i="7" s="1"/>
  <c r="K220" i="7"/>
  <c r="L220" i="7" s="1"/>
  <c r="R220" i="7" s="1"/>
  <c r="N220" i="7"/>
  <c r="S220" i="7" s="1"/>
  <c r="K221" i="7"/>
  <c r="L221" i="7" s="1"/>
  <c r="R221" i="7" s="1"/>
  <c r="N221" i="7"/>
  <c r="S221" i="7" s="1"/>
  <c r="K222" i="7"/>
  <c r="L222" i="7" s="1"/>
  <c r="R222" i="7" s="1"/>
  <c r="N222" i="7"/>
  <c r="S222" i="7" s="1"/>
  <c r="K223" i="7"/>
  <c r="L223" i="7" s="1"/>
  <c r="R223" i="7" s="1"/>
  <c r="N223" i="7"/>
  <c r="S223" i="7" s="1"/>
  <c r="K224" i="7"/>
  <c r="L224" i="7" s="1"/>
  <c r="R224" i="7" s="1"/>
  <c r="N224" i="7"/>
  <c r="S224" i="7" s="1"/>
  <c r="K225" i="7"/>
  <c r="L225" i="7" s="1"/>
  <c r="R225" i="7" s="1"/>
  <c r="N225" i="7"/>
  <c r="S225" i="7" s="1"/>
  <c r="K226" i="7"/>
  <c r="L226" i="7" s="1"/>
  <c r="R226" i="7" s="1"/>
  <c r="N226" i="7"/>
  <c r="S226" i="7" s="1"/>
  <c r="K227" i="7"/>
  <c r="L227" i="7" s="1"/>
  <c r="R227" i="7" s="1"/>
  <c r="N227" i="7"/>
  <c r="S227" i="7" s="1"/>
  <c r="K228" i="7"/>
  <c r="L228" i="7" s="1"/>
  <c r="R228" i="7" s="1"/>
  <c r="N228" i="7"/>
  <c r="S228" i="7" s="1"/>
  <c r="K229" i="7"/>
  <c r="L229" i="7" s="1"/>
  <c r="R229" i="7" s="1"/>
  <c r="N229" i="7"/>
  <c r="S229" i="7" s="1"/>
  <c r="K230" i="7"/>
  <c r="L230" i="7" s="1"/>
  <c r="R230" i="7" s="1"/>
  <c r="N230" i="7"/>
  <c r="S230" i="7" s="1"/>
  <c r="K231" i="7"/>
  <c r="L231" i="7" s="1"/>
  <c r="R231" i="7" s="1"/>
  <c r="N231" i="7"/>
  <c r="S231" i="7" s="1"/>
  <c r="K232" i="7"/>
  <c r="L232" i="7" s="1"/>
  <c r="R232" i="7" s="1"/>
  <c r="N232" i="7"/>
  <c r="S232" i="7" s="1"/>
  <c r="K233" i="7"/>
  <c r="L233" i="7" s="1"/>
  <c r="R233" i="7" s="1"/>
  <c r="N233" i="7"/>
  <c r="S233" i="7" s="1"/>
  <c r="K234" i="7"/>
  <c r="L234" i="7" s="1"/>
  <c r="R234" i="7" s="1"/>
  <c r="N234" i="7"/>
  <c r="S234" i="7" s="1"/>
  <c r="K235" i="7"/>
  <c r="L235" i="7" s="1"/>
  <c r="R235" i="7" s="1"/>
  <c r="N235" i="7"/>
  <c r="S235" i="7" s="1"/>
  <c r="K236" i="7"/>
  <c r="L236" i="7" s="1"/>
  <c r="R236" i="7" s="1"/>
  <c r="N236" i="7"/>
  <c r="S236" i="7" s="1"/>
  <c r="K237" i="7"/>
  <c r="L237" i="7" s="1"/>
  <c r="R237" i="7" s="1"/>
  <c r="N237" i="7"/>
  <c r="S237" i="7" s="1"/>
  <c r="K238" i="7"/>
  <c r="L238" i="7" s="1"/>
  <c r="R238" i="7" s="1"/>
  <c r="N238" i="7"/>
  <c r="S238" i="7" s="1"/>
  <c r="K239" i="7"/>
  <c r="L239" i="7" s="1"/>
  <c r="R239" i="7" s="1"/>
  <c r="N239" i="7"/>
  <c r="S239" i="7" s="1"/>
  <c r="K240" i="7"/>
  <c r="L240" i="7" s="1"/>
  <c r="R240" i="7" s="1"/>
  <c r="N240" i="7"/>
  <c r="S240" i="7" s="1"/>
  <c r="K241" i="7"/>
  <c r="L241" i="7" s="1"/>
  <c r="R241" i="7" s="1"/>
  <c r="N241" i="7"/>
  <c r="S241" i="7" s="1"/>
  <c r="K242" i="7"/>
  <c r="L242" i="7" s="1"/>
  <c r="R242" i="7" s="1"/>
  <c r="N242" i="7"/>
  <c r="S242" i="7" s="1"/>
  <c r="K243" i="7"/>
  <c r="L243" i="7" s="1"/>
  <c r="R243" i="7" s="1"/>
  <c r="N243" i="7"/>
  <c r="S243" i="7" s="1"/>
  <c r="K244" i="7"/>
  <c r="L244" i="7" s="1"/>
  <c r="R244" i="7" s="1"/>
  <c r="N244" i="7"/>
  <c r="S244" i="7" s="1"/>
  <c r="K245" i="7"/>
  <c r="L245" i="7" s="1"/>
  <c r="R245" i="7" s="1"/>
  <c r="N245" i="7"/>
  <c r="S245" i="7" s="1"/>
  <c r="K246" i="7"/>
  <c r="L246" i="7" s="1"/>
  <c r="R246" i="7" s="1"/>
  <c r="N246" i="7"/>
  <c r="S246" i="7" s="1"/>
  <c r="K247" i="7"/>
  <c r="K248" i="7"/>
  <c r="K249" i="7"/>
  <c r="K250" i="7"/>
  <c r="K251" i="7"/>
  <c r="K252" i="7"/>
  <c r="K253" i="7"/>
  <c r="K254" i="7"/>
  <c r="K255" i="7"/>
  <c r="K256" i="7"/>
  <c r="K257" i="7"/>
  <c r="K258" i="7"/>
  <c r="K259" i="7"/>
  <c r="K260" i="7"/>
  <c r="L260" i="7" s="1"/>
  <c r="R260" i="7" s="1"/>
  <c r="K261" i="7"/>
  <c r="K262" i="7"/>
  <c r="K263" i="7"/>
  <c r="L263" i="7" s="1"/>
  <c r="R263" i="7" s="1"/>
  <c r="K264" i="7"/>
  <c r="K265" i="7"/>
  <c r="K266" i="7"/>
  <c r="K267" i="7"/>
  <c r="K268" i="7"/>
  <c r="L268" i="7" s="1"/>
  <c r="R268" i="7" s="1"/>
  <c r="K269" i="7"/>
  <c r="K270" i="7"/>
  <c r="K271" i="7"/>
  <c r="K272" i="7"/>
  <c r="L272" i="7" s="1"/>
  <c r="R272" i="7" s="1"/>
  <c r="K273" i="7"/>
  <c r="K274" i="7"/>
  <c r="K275" i="7"/>
  <c r="K276" i="7"/>
  <c r="K277" i="7"/>
  <c r="K278" i="7"/>
  <c r="K279" i="7"/>
  <c r="K280" i="7"/>
  <c r="L280" i="7"/>
  <c r="R280" i="7" s="1"/>
  <c r="K281" i="7"/>
  <c r="K282" i="7"/>
  <c r="K283" i="7"/>
  <c r="K284" i="7"/>
  <c r="K285" i="7"/>
  <c r="K286" i="7"/>
  <c r="K287" i="7"/>
  <c r="K288" i="7"/>
  <c r="K289" i="7"/>
  <c r="K290" i="7"/>
  <c r="K291" i="7"/>
  <c r="K292" i="7"/>
  <c r="K293" i="7"/>
  <c r="L293" i="7" s="1"/>
  <c r="R293" i="7" s="1"/>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L356" i="7" s="1"/>
  <c r="R356" i="7" s="1"/>
  <c r="K357" i="7"/>
  <c r="K358" i="7"/>
  <c r="K359" i="7"/>
  <c r="K360" i="7"/>
  <c r="K361" i="7"/>
  <c r="K362" i="7"/>
  <c r="K363" i="7"/>
  <c r="K364" i="7"/>
  <c r="K365" i="7"/>
  <c r="K366" i="7"/>
  <c r="L366" i="7" s="1"/>
  <c r="R366" i="7" s="1"/>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L392" i="7" s="1"/>
  <c r="R392" i="7" s="1"/>
  <c r="K393" i="7"/>
  <c r="K394" i="7"/>
  <c r="K395" i="7"/>
  <c r="K396" i="7"/>
  <c r="K397" i="7"/>
  <c r="K398" i="7"/>
  <c r="K399" i="7"/>
  <c r="K400" i="7"/>
  <c r="K401" i="7"/>
  <c r="K402" i="7"/>
  <c r="N402" i="7"/>
  <c r="S402" i="7" s="1"/>
  <c r="K403" i="7"/>
  <c r="K404" i="7"/>
  <c r="K405" i="7"/>
  <c r="K406" i="7"/>
  <c r="K407" i="7"/>
  <c r="K408" i="7"/>
  <c r="K409" i="7"/>
  <c r="K410" i="7"/>
  <c r="K411" i="7"/>
  <c r="K412" i="7"/>
  <c r="K413" i="7"/>
  <c r="K414" i="7"/>
  <c r="K415" i="7"/>
  <c r="K416" i="7"/>
  <c r="K417" i="7"/>
  <c r="K418" i="7"/>
  <c r="K419" i="7"/>
  <c r="K420" i="7"/>
  <c r="K421" i="7"/>
  <c r="K422" i="7"/>
  <c r="K423" i="7"/>
  <c r="K424" i="7"/>
  <c r="K425" i="7"/>
  <c r="L425" i="7"/>
  <c r="R425" i="7" s="1"/>
  <c r="K426" i="7"/>
  <c r="K427" i="7"/>
  <c r="K428" i="7"/>
  <c r="K429" i="7"/>
  <c r="K430" i="7"/>
  <c r="K431" i="7"/>
  <c r="L431" i="7" s="1"/>
  <c r="R431" i="7" s="1"/>
  <c r="K432" i="7"/>
  <c r="K433" i="7"/>
  <c r="K434" i="7"/>
  <c r="L434" i="7" s="1"/>
  <c r="R434" i="7" s="1"/>
  <c r="K435" i="7"/>
  <c r="K436" i="7"/>
  <c r="K437" i="7"/>
  <c r="K438" i="7"/>
  <c r="K439" i="7"/>
  <c r="L439" i="7" s="1"/>
  <c r="R439" i="7" s="1"/>
  <c r="K440" i="7"/>
  <c r="K441" i="7"/>
  <c r="K442" i="7"/>
  <c r="K443" i="7"/>
  <c r="K444" i="7"/>
  <c r="K445" i="7"/>
  <c r="K446" i="7"/>
  <c r="K447" i="7"/>
  <c r="K448" i="7"/>
  <c r="K449" i="7"/>
  <c r="K450" i="7"/>
  <c r="K451" i="7"/>
  <c r="L451" i="7"/>
  <c r="R451" i="7" s="1"/>
  <c r="K452" i="7"/>
  <c r="K453" i="7"/>
  <c r="K454" i="7"/>
  <c r="K455" i="7"/>
  <c r="K456" i="7"/>
  <c r="K457" i="7"/>
  <c r="K458" i="7"/>
  <c r="K459" i="7"/>
  <c r="K460" i="7"/>
  <c r="L460" i="7"/>
  <c r="R460" i="7" s="1"/>
  <c r="K461" i="7"/>
  <c r="K462" i="7"/>
  <c r="K463" i="7"/>
  <c r="K464" i="7"/>
  <c r="K465" i="7"/>
  <c r="K466" i="7"/>
  <c r="K467" i="7"/>
  <c r="K468" i="7"/>
  <c r="K469" i="7"/>
  <c r="K470" i="7"/>
  <c r="K471" i="7"/>
  <c r="K472" i="7"/>
  <c r="K473" i="7"/>
  <c r="K474" i="7"/>
  <c r="K475" i="7"/>
  <c r="K476" i="7"/>
  <c r="K477" i="7"/>
  <c r="K478" i="7"/>
  <c r="K479" i="7"/>
  <c r="K480" i="7"/>
  <c r="K481" i="7"/>
  <c r="K482" i="7"/>
  <c r="K483" i="7"/>
  <c r="K484" i="7"/>
  <c r="K485" i="7"/>
  <c r="K486" i="7"/>
  <c r="K487" i="7"/>
  <c r="K488" i="7"/>
  <c r="K489" i="7"/>
  <c r="K490" i="7"/>
  <c r="K491" i="7"/>
  <c r="K492" i="7"/>
  <c r="K493" i="7"/>
  <c r="K494" i="7"/>
  <c r="K495" i="7"/>
  <c r="K496" i="7"/>
  <c r="K497" i="7"/>
  <c r="K498" i="7"/>
  <c r="K499" i="7"/>
  <c r="K500" i="7"/>
  <c r="K501" i="7"/>
  <c r="K502" i="7"/>
  <c r="K503" i="7"/>
  <c r="K504" i="7"/>
  <c r="K505" i="7"/>
  <c r="K506" i="7"/>
  <c r="K507" i="7"/>
  <c r="K508" i="7"/>
  <c r="K509" i="7"/>
  <c r="K510" i="7"/>
  <c r="K511" i="7"/>
  <c r="K512" i="7"/>
  <c r="K513" i="7"/>
  <c r="K514" i="7"/>
  <c r="K515" i="7"/>
  <c r="K516" i="7"/>
  <c r="K517" i="7"/>
  <c r="K518" i="7"/>
  <c r="K519" i="7"/>
  <c r="K520" i="7"/>
  <c r="K521" i="7"/>
  <c r="K522" i="7"/>
  <c r="L522" i="7" s="1"/>
  <c r="R522" i="7" s="1"/>
  <c r="K523" i="7"/>
  <c r="K524" i="7"/>
  <c r="K525" i="7"/>
  <c r="K526" i="7"/>
  <c r="K527" i="7"/>
  <c r="K528" i="7"/>
  <c r="K529" i="7"/>
  <c r="K530" i="7"/>
  <c r="K531" i="7"/>
  <c r="K532" i="7"/>
  <c r="K533" i="7"/>
  <c r="K534" i="7"/>
  <c r="L534" i="7" s="1"/>
  <c r="R534" i="7" s="1"/>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L563" i="7"/>
  <c r="R563" i="7" s="1"/>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L595" i="7" s="1"/>
  <c r="R595" i="7" s="1"/>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L649" i="7" s="1"/>
  <c r="R649" i="7" s="1"/>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L701" i="7" s="1"/>
  <c r="R701" i="7" s="1"/>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L781" i="7"/>
  <c r="R781" i="7" s="1"/>
  <c r="K782" i="7"/>
  <c r="K783" i="7"/>
  <c r="K784" i="7"/>
  <c r="K785" i="7"/>
  <c r="K786" i="7"/>
  <c r="K787" i="7"/>
  <c r="K788" i="7"/>
  <c r="K789" i="7"/>
  <c r="K790" i="7"/>
  <c r="K791" i="7"/>
  <c r="K792" i="7"/>
  <c r="K793" i="7"/>
  <c r="K794" i="7"/>
  <c r="K795" i="7"/>
  <c r="K796" i="7"/>
  <c r="K797" i="7"/>
  <c r="K798" i="7"/>
  <c r="K799" i="7"/>
  <c r="K800" i="7"/>
  <c r="L800" i="7" s="1"/>
  <c r="R800" i="7" s="1"/>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L830" i="7" s="1"/>
  <c r="R830" i="7" s="1"/>
  <c r="K831" i="7"/>
  <c r="K832" i="7"/>
  <c r="K833" i="7"/>
  <c r="K834" i="7"/>
  <c r="K835" i="7"/>
  <c r="K836" i="7"/>
  <c r="K837" i="7"/>
  <c r="K838" i="7"/>
  <c r="L838" i="7" s="1"/>
  <c r="R838" i="7" s="1"/>
  <c r="K839" i="7"/>
  <c r="K840" i="7"/>
  <c r="K841" i="7"/>
  <c r="K842" i="7"/>
  <c r="K843" i="7"/>
  <c r="K844" i="7"/>
  <c r="K845" i="7"/>
  <c r="L845" i="7" s="1"/>
  <c r="R845" i="7" s="1"/>
  <c r="K846" i="7"/>
  <c r="K847" i="7"/>
  <c r="K848" i="7"/>
  <c r="K849" i="7"/>
  <c r="K850" i="7"/>
  <c r="K851" i="7"/>
  <c r="K852" i="7"/>
  <c r="L852" i="7" s="1"/>
  <c r="R852" i="7" s="1"/>
  <c r="K853" i="7"/>
  <c r="K854" i="7"/>
  <c r="K855" i="7"/>
  <c r="K856" i="7"/>
  <c r="K857" i="7"/>
  <c r="K858" i="7"/>
  <c r="K859" i="7"/>
  <c r="K860" i="7"/>
  <c r="L860" i="7"/>
  <c r="R860" i="7" s="1"/>
  <c r="K861" i="7"/>
  <c r="K862" i="7"/>
  <c r="K863" i="7"/>
  <c r="K864" i="7"/>
  <c r="K865" i="7"/>
  <c r="K866" i="7"/>
  <c r="K867" i="7"/>
  <c r="K868" i="7"/>
  <c r="K869" i="7"/>
  <c r="K870" i="7"/>
  <c r="K871" i="7"/>
  <c r="K872" i="7"/>
  <c r="L872" i="7" s="1"/>
  <c r="R872" i="7" s="1"/>
  <c r="K873" i="7"/>
  <c r="K874" i="7"/>
  <c r="K875" i="7"/>
  <c r="K876" i="7"/>
  <c r="K877" i="7"/>
  <c r="K878" i="7"/>
  <c r="L878" i="7"/>
  <c r="R878" i="7" s="1"/>
  <c r="K879" i="7"/>
  <c r="K880" i="7"/>
  <c r="K881" i="7"/>
  <c r="K882" i="7"/>
  <c r="K883" i="7"/>
  <c r="K884" i="7"/>
  <c r="K885" i="7"/>
  <c r="K886" i="7"/>
  <c r="K887" i="7"/>
  <c r="K888" i="7"/>
  <c r="K889" i="7"/>
  <c r="K890" i="7"/>
  <c r="K891" i="7"/>
  <c r="K892" i="7"/>
  <c r="K893" i="7"/>
  <c r="K894" i="7"/>
  <c r="K895" i="7"/>
  <c r="K896" i="7"/>
  <c r="L896" i="7" s="1"/>
  <c r="R896" i="7" s="1"/>
  <c r="K897" i="7"/>
  <c r="K898" i="7"/>
  <c r="K899" i="7"/>
  <c r="K900" i="7"/>
  <c r="L900" i="7" s="1"/>
  <c r="R900" i="7" s="1"/>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L936" i="7" s="1"/>
  <c r="R936" i="7" s="1"/>
  <c r="K937" i="7"/>
  <c r="K938" i="7"/>
  <c r="K939" i="7"/>
  <c r="K940" i="7"/>
  <c r="K941" i="7"/>
  <c r="K942" i="7"/>
  <c r="K943" i="7"/>
  <c r="K944" i="7"/>
  <c r="K945" i="7"/>
  <c r="K946" i="7"/>
  <c r="K947" i="7"/>
  <c r="K948" i="7"/>
  <c r="K949" i="7"/>
  <c r="K950" i="7"/>
  <c r="K951" i="7"/>
  <c r="K952" i="7"/>
  <c r="K953" i="7"/>
  <c r="K954" i="7"/>
  <c r="K955" i="7"/>
  <c r="K956" i="7"/>
  <c r="L956" i="7" s="1"/>
  <c r="R956" i="7" s="1"/>
  <c r="K957" i="7"/>
  <c r="K958" i="7"/>
  <c r="K959" i="7"/>
  <c r="K960" i="7"/>
  <c r="L960" i="7"/>
  <c r="R960" i="7" s="1"/>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L990" i="7" s="1"/>
  <c r="R990" i="7" s="1"/>
  <c r="K991" i="7"/>
  <c r="K992" i="7"/>
  <c r="K993" i="7"/>
  <c r="K994" i="7"/>
  <c r="K995" i="7"/>
  <c r="K996" i="7"/>
  <c r="K997" i="7"/>
  <c r="K998" i="7"/>
  <c r="K999" i="7"/>
  <c r="K1000" i="7"/>
  <c r="K1001" i="7"/>
  <c r="K1002" i="7"/>
  <c r="K1003" i="7"/>
  <c r="K1004" i="7"/>
  <c r="K1005" i="7"/>
  <c r="K1006" i="7"/>
  <c r="K1007" i="7"/>
  <c r="K1008" i="7"/>
  <c r="K1009" i="7"/>
  <c r="K1010" i="7"/>
  <c r="K1011" i="7"/>
  <c r="K1012" i="7"/>
  <c r="K1013" i="7"/>
  <c r="K1014" i="7"/>
  <c r="K1015" i="7"/>
  <c r="K1016" i="7"/>
  <c r="L1016" i="7" s="1"/>
  <c r="R1016" i="7" s="1"/>
  <c r="K1017" i="7"/>
  <c r="K1018" i="7"/>
  <c r="K1019" i="7"/>
  <c r="K1020" i="7"/>
  <c r="K1021" i="7"/>
  <c r="K1022" i="7"/>
  <c r="K1023" i="7"/>
  <c r="K1024" i="7"/>
  <c r="K1025" i="7"/>
  <c r="K1026" i="7"/>
  <c r="K1027" i="7"/>
  <c r="K1028" i="7"/>
  <c r="K1029" i="7"/>
  <c r="K1030" i="7"/>
  <c r="K1031" i="7"/>
  <c r="K1032" i="7"/>
  <c r="K1033" i="7"/>
  <c r="K1034" i="7"/>
  <c r="K1035" i="7"/>
  <c r="K1036" i="7"/>
  <c r="K1037" i="7"/>
  <c r="K1038" i="7"/>
  <c r="K1039" i="7"/>
  <c r="K1040" i="7"/>
  <c r="K1041" i="7"/>
  <c r="K1042" i="7"/>
  <c r="K1043" i="7"/>
  <c r="K1044" i="7"/>
  <c r="K1045" i="7"/>
  <c r="K1046" i="7"/>
  <c r="K1047" i="7"/>
  <c r="K1048" i="7"/>
  <c r="K1049" i="7"/>
  <c r="K1050" i="7"/>
  <c r="K1051" i="7"/>
  <c r="K1052" i="7"/>
  <c r="K1053" i="7"/>
  <c r="K1054" i="7"/>
  <c r="L1054" i="7"/>
  <c r="R1054" i="7" s="1"/>
  <c r="K1055" i="7"/>
  <c r="K1056" i="7"/>
  <c r="K1057" i="7"/>
  <c r="K1058" i="7"/>
  <c r="L1058" i="7" s="1"/>
  <c r="R1058" i="7" s="1"/>
  <c r="K1059" i="7"/>
  <c r="K1060" i="7"/>
  <c r="K1061" i="7"/>
  <c r="K1062" i="7"/>
  <c r="K1063" i="7"/>
  <c r="K1064" i="7"/>
  <c r="K1065" i="7"/>
  <c r="K1066" i="7"/>
  <c r="K1067" i="7"/>
  <c r="K1068" i="7"/>
  <c r="K1069" i="7"/>
  <c r="K1070" i="7"/>
  <c r="K1071" i="7"/>
  <c r="K1072" i="7"/>
  <c r="K1073" i="7"/>
  <c r="K1074" i="7"/>
  <c r="K1075" i="7"/>
  <c r="K1076" i="7"/>
  <c r="K1077" i="7"/>
  <c r="K1078" i="7"/>
  <c r="K1079" i="7"/>
  <c r="K1080" i="7"/>
  <c r="K1081" i="7"/>
  <c r="K1082" i="7"/>
  <c r="K1083" i="7"/>
  <c r="K1084" i="7"/>
  <c r="K1085" i="7"/>
  <c r="K1086" i="7"/>
  <c r="K1087" i="7"/>
  <c r="K1088" i="7"/>
  <c r="K1089" i="7"/>
  <c r="K1090" i="7"/>
  <c r="K1091" i="7"/>
  <c r="K1092" i="7"/>
  <c r="K1093" i="7"/>
  <c r="K1094" i="7"/>
  <c r="L1094" i="7" s="1"/>
  <c r="R1094" i="7" s="1"/>
  <c r="K1095" i="7"/>
  <c r="K1096" i="7"/>
  <c r="K1097" i="7"/>
  <c r="K1098" i="7"/>
  <c r="K1099" i="7"/>
  <c r="K1100" i="7"/>
  <c r="K1101" i="7"/>
  <c r="K1102" i="7"/>
  <c r="K1103" i="7"/>
  <c r="K1104" i="7"/>
  <c r="K1105" i="7"/>
  <c r="K1106" i="7"/>
  <c r="K1107" i="7"/>
  <c r="K1108" i="7"/>
  <c r="K1109" i="7"/>
  <c r="K1110" i="7"/>
  <c r="K1111" i="7"/>
  <c r="K1112" i="7"/>
  <c r="K1113" i="7"/>
  <c r="K1114" i="7"/>
  <c r="K1115" i="7"/>
  <c r="K1116" i="7"/>
  <c r="K1117" i="7"/>
  <c r="K1118" i="7"/>
  <c r="K1119" i="7"/>
  <c r="K1120" i="7"/>
  <c r="K1121" i="7"/>
  <c r="K1122" i="7"/>
  <c r="K1123" i="7"/>
  <c r="K1124" i="7"/>
  <c r="K1125" i="7"/>
  <c r="K1126" i="7"/>
  <c r="L1126" i="7" s="1"/>
  <c r="R1126" i="7" s="1"/>
  <c r="K1127" i="7"/>
  <c r="K1128" i="7"/>
  <c r="K1129" i="7"/>
  <c r="K1130" i="7"/>
  <c r="K1131" i="7"/>
  <c r="K1132" i="7"/>
  <c r="K1133" i="7"/>
  <c r="K1134" i="7"/>
  <c r="K1135" i="7"/>
  <c r="K1136" i="7"/>
  <c r="K1137" i="7"/>
  <c r="K1138" i="7"/>
  <c r="K1139" i="7"/>
  <c r="K1140" i="7"/>
  <c r="K1141" i="7"/>
  <c r="K1142" i="7"/>
  <c r="K1143" i="7"/>
  <c r="K1144" i="7"/>
  <c r="K1145" i="7"/>
  <c r="K1146" i="7"/>
  <c r="K1147" i="7"/>
  <c r="K1148" i="7"/>
  <c r="K1149" i="7"/>
  <c r="K1150" i="7"/>
  <c r="K1151" i="7"/>
  <c r="K1152" i="7"/>
  <c r="K1153" i="7"/>
  <c r="K1154" i="7"/>
  <c r="K1155" i="7"/>
  <c r="K1156" i="7"/>
  <c r="K1157" i="7"/>
  <c r="K1158" i="7"/>
  <c r="L1158" i="7" s="1"/>
  <c r="R1158" i="7" s="1"/>
  <c r="K1159" i="7"/>
  <c r="K1160" i="7"/>
  <c r="K1161" i="7"/>
  <c r="L1161" i="7"/>
  <c r="R1161" i="7" s="1"/>
  <c r="K1162" i="7"/>
  <c r="K1163" i="7"/>
  <c r="K1164" i="7"/>
  <c r="K1165" i="7"/>
  <c r="K1166" i="7"/>
  <c r="K1167" i="7"/>
  <c r="K1168" i="7"/>
  <c r="K1169" i="7"/>
  <c r="K1170" i="7"/>
  <c r="K1171" i="7"/>
  <c r="K1172" i="7"/>
  <c r="K1173" i="7"/>
  <c r="K1174" i="7"/>
  <c r="K1175" i="7"/>
  <c r="K1176" i="7"/>
  <c r="K1177" i="7"/>
  <c r="K1178" i="7"/>
  <c r="K1179" i="7"/>
  <c r="K1180" i="7"/>
  <c r="K1181" i="7"/>
  <c r="K1182" i="7"/>
  <c r="K1183" i="7"/>
  <c r="K1184" i="7"/>
  <c r="K1185" i="7"/>
  <c r="K1186" i="7"/>
  <c r="K1187" i="7"/>
  <c r="K1188" i="7"/>
  <c r="K1189" i="7"/>
  <c r="K1190" i="7"/>
  <c r="K1191" i="7"/>
  <c r="K1192" i="7"/>
  <c r="K1193" i="7"/>
  <c r="K1194" i="7"/>
  <c r="K1195" i="7"/>
  <c r="K1196" i="7"/>
  <c r="K1197" i="7"/>
  <c r="K1198" i="7"/>
  <c r="K1199" i="7"/>
  <c r="K1200" i="7"/>
  <c r="K1201" i="7"/>
  <c r="K1202" i="7"/>
  <c r="K1203" i="7"/>
  <c r="K1204" i="7"/>
  <c r="K1205" i="7"/>
  <c r="K1206" i="7"/>
  <c r="K1207" i="7"/>
  <c r="K1208" i="7"/>
  <c r="K1209" i="7"/>
  <c r="K1210" i="7"/>
  <c r="K1211" i="7"/>
  <c r="K1212" i="7"/>
  <c r="K1213" i="7"/>
  <c r="K1214" i="7"/>
  <c r="K1215" i="7"/>
  <c r="L1215" i="7" s="1"/>
  <c r="R1215" i="7" s="1"/>
  <c r="K1216" i="7"/>
  <c r="K1217" i="7"/>
  <c r="K1218" i="7"/>
  <c r="K1219" i="7"/>
  <c r="K1220" i="7"/>
  <c r="K1221" i="7"/>
  <c r="K1222" i="7"/>
  <c r="K1223" i="7"/>
  <c r="K1224" i="7"/>
  <c r="K1225" i="7"/>
  <c r="K1226" i="7"/>
  <c r="K1227" i="7"/>
  <c r="K1228" i="7"/>
  <c r="K1229" i="7"/>
  <c r="K1230" i="7"/>
  <c r="K1231" i="7"/>
  <c r="K1232" i="7"/>
  <c r="L1232" i="7" s="1"/>
  <c r="R1232" i="7" s="1"/>
  <c r="K1233" i="7"/>
  <c r="L1233" i="7" s="1"/>
  <c r="R1233" i="7" s="1"/>
  <c r="K1234" i="7"/>
  <c r="K1235" i="7"/>
  <c r="K1236" i="7"/>
  <c r="K1237" i="7"/>
  <c r="K1238" i="7"/>
  <c r="L1238" i="7"/>
  <c r="R1238" i="7" s="1"/>
  <c r="K1239" i="7"/>
  <c r="K1240" i="7"/>
  <c r="K1241" i="7"/>
  <c r="K1242" i="7"/>
  <c r="K1243" i="7"/>
  <c r="K1244" i="7"/>
  <c r="K1245" i="7"/>
  <c r="L1245" i="7"/>
  <c r="R1245" i="7" s="1"/>
  <c r="K1246" i="7"/>
  <c r="K1247" i="7"/>
  <c r="K1248" i="7"/>
  <c r="K1249" i="7"/>
  <c r="L1249" i="7" s="1"/>
  <c r="R1249" i="7" s="1"/>
  <c r="K1250" i="7"/>
  <c r="K1251" i="7"/>
  <c r="K1252" i="7"/>
  <c r="K1253" i="7"/>
  <c r="K1254" i="7"/>
  <c r="K1255" i="7"/>
  <c r="K1256" i="7"/>
  <c r="K1257" i="7"/>
  <c r="K1258" i="7"/>
  <c r="K1259" i="7"/>
  <c r="K1260" i="7"/>
  <c r="K1261" i="7"/>
  <c r="K1262" i="7"/>
  <c r="K1263" i="7"/>
  <c r="K1264" i="7"/>
  <c r="K1265" i="7"/>
  <c r="K1266" i="7"/>
  <c r="K1267" i="7"/>
  <c r="L1267" i="7"/>
  <c r="R1267" i="7" s="1"/>
  <c r="K1268" i="7"/>
  <c r="K1269" i="7"/>
  <c r="K1270" i="7"/>
  <c r="K1271" i="7"/>
  <c r="K1272" i="7"/>
  <c r="K1273" i="7"/>
  <c r="K1274" i="7"/>
  <c r="K1275" i="7"/>
  <c r="K1276" i="7"/>
  <c r="K1277" i="7"/>
  <c r="K1278" i="7"/>
  <c r="K1279" i="7"/>
  <c r="L1279" i="7" s="1"/>
  <c r="R1279" i="7" s="1"/>
  <c r="K1280" i="7"/>
  <c r="L1280" i="7" s="1"/>
  <c r="R1280" i="7" s="1"/>
  <c r="K1281" i="7"/>
  <c r="K1282" i="7"/>
  <c r="K1283" i="7"/>
  <c r="L1283" i="7" s="1"/>
  <c r="R1283" i="7" s="1"/>
  <c r="K1284" i="7"/>
  <c r="K1285" i="7"/>
  <c r="K1286" i="7"/>
  <c r="L1286" i="7"/>
  <c r="R1286" i="7" s="1"/>
  <c r="K1287" i="7"/>
  <c r="K1288" i="7"/>
  <c r="K1289" i="7"/>
  <c r="L1289" i="7" s="1"/>
  <c r="R1289" i="7" s="1"/>
  <c r="K1290" i="7"/>
  <c r="K1291" i="7"/>
  <c r="K1292" i="7"/>
  <c r="K1293" i="7"/>
  <c r="K1294" i="7"/>
  <c r="L1294" i="7" s="1"/>
  <c r="R1294" i="7" s="1"/>
  <c r="K1295" i="7"/>
  <c r="K1296" i="7"/>
  <c r="L1296" i="7" s="1"/>
  <c r="R1296" i="7" s="1"/>
  <c r="K1297" i="7"/>
  <c r="K1298" i="7"/>
  <c r="K1299" i="7"/>
  <c r="K1300" i="7"/>
  <c r="K1301" i="7"/>
  <c r="K1302" i="7"/>
  <c r="K1303" i="7"/>
  <c r="K1304" i="7"/>
  <c r="K1305" i="7"/>
  <c r="K1306" i="7"/>
  <c r="K1307" i="7"/>
  <c r="K1308" i="7"/>
  <c r="K1309" i="7"/>
  <c r="K1310" i="7"/>
  <c r="K1311" i="7"/>
  <c r="K1312" i="7"/>
  <c r="K1313" i="7"/>
  <c r="K1314" i="7"/>
  <c r="K1315" i="7"/>
  <c r="K1316" i="7"/>
  <c r="K1317" i="7"/>
  <c r="K1318" i="7"/>
  <c r="K1319" i="7"/>
  <c r="K1320" i="7"/>
  <c r="K1321" i="7"/>
  <c r="K1322" i="7"/>
  <c r="K1323" i="7"/>
  <c r="K1324" i="7"/>
  <c r="K1325" i="7"/>
  <c r="K1326" i="7"/>
  <c r="K1327" i="7"/>
  <c r="K1328" i="7"/>
  <c r="K1329" i="7"/>
  <c r="K1330" i="7"/>
  <c r="K1331" i="7"/>
  <c r="K1332" i="7"/>
  <c r="K1333" i="7"/>
  <c r="K1334" i="7"/>
  <c r="K1335" i="7"/>
  <c r="K1336" i="7"/>
  <c r="K1337" i="7"/>
  <c r="K1338" i="7"/>
  <c r="K1339" i="7"/>
  <c r="K1340" i="7"/>
  <c r="K1341" i="7"/>
  <c r="K1342" i="7"/>
  <c r="K1343" i="7"/>
  <c r="K1344" i="7"/>
  <c r="K1345" i="7"/>
  <c r="K1346" i="7"/>
  <c r="K1347" i="7"/>
  <c r="K1348" i="7"/>
  <c r="K1349" i="7"/>
  <c r="K1350" i="7"/>
  <c r="K1351" i="7"/>
  <c r="K1352" i="7"/>
  <c r="K1353" i="7"/>
  <c r="K1354" i="7"/>
  <c r="K1355" i="7"/>
  <c r="K1356" i="7"/>
  <c r="K1357" i="7"/>
  <c r="K1358" i="7"/>
  <c r="K1359" i="7"/>
  <c r="K1360" i="7"/>
  <c r="K1361" i="7"/>
  <c r="K1362" i="7"/>
  <c r="K1363" i="7"/>
  <c r="K1364" i="7"/>
  <c r="K1365" i="7"/>
  <c r="K1366" i="7"/>
  <c r="K1367" i="7"/>
  <c r="K1368" i="7"/>
  <c r="K1369" i="7"/>
  <c r="K1370" i="7"/>
  <c r="K1371" i="7"/>
  <c r="K1372" i="7"/>
  <c r="K1373" i="7"/>
  <c r="K1374" i="7"/>
  <c r="K1375" i="7"/>
  <c r="K1376" i="7"/>
  <c r="K1377" i="7"/>
  <c r="K1378" i="7"/>
  <c r="K1379" i="7"/>
  <c r="K1380" i="7"/>
  <c r="K1381" i="7"/>
  <c r="K1382" i="7"/>
  <c r="K1383" i="7"/>
  <c r="K1384" i="7"/>
  <c r="K1385" i="7"/>
  <c r="K1386" i="7"/>
  <c r="K1387" i="7"/>
  <c r="K1388" i="7"/>
  <c r="K1389" i="7"/>
  <c r="K1390" i="7"/>
  <c r="K1391" i="7"/>
  <c r="K1392" i="7"/>
  <c r="K1393" i="7"/>
  <c r="K1394" i="7"/>
  <c r="K1395" i="7"/>
  <c r="K1396" i="7"/>
  <c r="K1397" i="7"/>
  <c r="K1398" i="7"/>
  <c r="K1399" i="7"/>
  <c r="K1400" i="7"/>
  <c r="K1401" i="7"/>
  <c r="K1402" i="7"/>
  <c r="K1403" i="7"/>
  <c r="K1404" i="7"/>
  <c r="K1405" i="7"/>
  <c r="K1406" i="7"/>
  <c r="K1407" i="7"/>
  <c r="K1408" i="7"/>
  <c r="K1409" i="7"/>
  <c r="L1409" i="7"/>
  <c r="R1409" i="7" s="1"/>
  <c r="K1410" i="7"/>
  <c r="K1411" i="7"/>
  <c r="K1412" i="7"/>
  <c r="K1413" i="7"/>
  <c r="K1414" i="7"/>
  <c r="K1415" i="7"/>
  <c r="K1416" i="7"/>
  <c r="K1417" i="7"/>
  <c r="K1418" i="7"/>
  <c r="K1419" i="7"/>
  <c r="K1420" i="7"/>
  <c r="K1421" i="7"/>
  <c r="K1422" i="7"/>
  <c r="K1423" i="7"/>
  <c r="K1424" i="7"/>
  <c r="K1425" i="7"/>
  <c r="K1426" i="7"/>
  <c r="K1427" i="7"/>
  <c r="K1428" i="7"/>
  <c r="K1429" i="7"/>
  <c r="K1430" i="7"/>
  <c r="K1431" i="7"/>
  <c r="K1432" i="7"/>
  <c r="K1433" i="7"/>
  <c r="K1434" i="7"/>
  <c r="K1435" i="7"/>
  <c r="K1436" i="7"/>
  <c r="K1437" i="7"/>
  <c r="K1438" i="7"/>
  <c r="K1439" i="7"/>
  <c r="K1440" i="7"/>
  <c r="K1441" i="7"/>
  <c r="K1442" i="7"/>
  <c r="K1443" i="7"/>
  <c r="K1444" i="7"/>
  <c r="K1445" i="7"/>
  <c r="K1446" i="7"/>
  <c r="K1447" i="7"/>
  <c r="K1448" i="7"/>
  <c r="K1449" i="7"/>
  <c r="K1450" i="7"/>
  <c r="K1451" i="7"/>
  <c r="K1452" i="7"/>
  <c r="K1453" i="7"/>
  <c r="K1454" i="7"/>
  <c r="K1455" i="7"/>
  <c r="K1456" i="7"/>
  <c r="K1457" i="7"/>
  <c r="K1458" i="7"/>
  <c r="K1459" i="7"/>
  <c r="K1460" i="7"/>
  <c r="K1461" i="7"/>
  <c r="K1462" i="7"/>
  <c r="K1463" i="7"/>
  <c r="K1464" i="7"/>
  <c r="K1465" i="7"/>
  <c r="K1466" i="7"/>
  <c r="K1467" i="7"/>
  <c r="K1468" i="7"/>
  <c r="K1469" i="7"/>
  <c r="K1470" i="7"/>
  <c r="K1471" i="7"/>
  <c r="K1472" i="7"/>
  <c r="K1473" i="7"/>
  <c r="K1474" i="7"/>
  <c r="K1475" i="7"/>
  <c r="K1476" i="7"/>
  <c r="K1477" i="7"/>
  <c r="K1478" i="7"/>
  <c r="K1479" i="7"/>
  <c r="K1480" i="7"/>
  <c r="K1481" i="7"/>
  <c r="K1482" i="7"/>
  <c r="K1483" i="7"/>
  <c r="K1484" i="7"/>
  <c r="K1485" i="7"/>
  <c r="K1486" i="7"/>
  <c r="K1487" i="7"/>
  <c r="K1488" i="7"/>
  <c r="K1489" i="7"/>
  <c r="K1490" i="7"/>
  <c r="K1491" i="7"/>
  <c r="K1492" i="7"/>
  <c r="K1493" i="7"/>
  <c r="K1494" i="7"/>
  <c r="K1495" i="7"/>
  <c r="K1496" i="7"/>
  <c r="K1497" i="7"/>
  <c r="K1498" i="7"/>
  <c r="K1499" i="7"/>
  <c r="K1500" i="7"/>
  <c r="K1501" i="7"/>
  <c r="K1502" i="7"/>
  <c r="K1503" i="7"/>
  <c r="K1504" i="7"/>
  <c r="K1505" i="7"/>
  <c r="K1506" i="7"/>
  <c r="K1507" i="7"/>
  <c r="K1508" i="7"/>
  <c r="K1509" i="7"/>
  <c r="K1510" i="7"/>
  <c r="K1511" i="7"/>
  <c r="K1512" i="7"/>
  <c r="K1513" i="7"/>
  <c r="K1514" i="7"/>
  <c r="K1515" i="7"/>
  <c r="K1516" i="7"/>
  <c r="K1517" i="7"/>
  <c r="K1518" i="7"/>
  <c r="K1519" i="7"/>
  <c r="K1520" i="7"/>
  <c r="K1521" i="7"/>
  <c r="K1522" i="7"/>
  <c r="K1523" i="7"/>
  <c r="K1524" i="7"/>
  <c r="K1525" i="7"/>
  <c r="K1526" i="7"/>
  <c r="K1527" i="7"/>
  <c r="K1528" i="7"/>
  <c r="K1529" i="7"/>
  <c r="K1530" i="7"/>
  <c r="K1531" i="7"/>
  <c r="K1532" i="7"/>
  <c r="K1533" i="7"/>
  <c r="K1534" i="7"/>
  <c r="K1535" i="7"/>
  <c r="K1536" i="7"/>
  <c r="K1537" i="7"/>
  <c r="K1538" i="7"/>
  <c r="K1539" i="7"/>
  <c r="K1540" i="7"/>
  <c r="K1541" i="7"/>
  <c r="K1542" i="7"/>
  <c r="K1543" i="7"/>
  <c r="K1544" i="7"/>
  <c r="K1545" i="7"/>
  <c r="L1545" i="7" s="1"/>
  <c r="R1545" i="7" s="1"/>
  <c r="K1546" i="7"/>
  <c r="K1547" i="7"/>
  <c r="K1548" i="7"/>
  <c r="K1549" i="7"/>
  <c r="K1550" i="7"/>
  <c r="K1551" i="7"/>
  <c r="K1552" i="7"/>
  <c r="K1553" i="7"/>
  <c r="K1554" i="7"/>
  <c r="K1555" i="7"/>
  <c r="K1556" i="7"/>
  <c r="K1557" i="7"/>
  <c r="K1558" i="7"/>
  <c r="K1559" i="7"/>
  <c r="K1560" i="7"/>
  <c r="K1561" i="7"/>
  <c r="K1562" i="7"/>
  <c r="K1563" i="7"/>
  <c r="K1564" i="7"/>
  <c r="K1565" i="7"/>
  <c r="K1566" i="7"/>
  <c r="K1567" i="7"/>
  <c r="K1568" i="7"/>
  <c r="K1569" i="7"/>
  <c r="K1570" i="7"/>
  <c r="K1571" i="7"/>
  <c r="K1572" i="7"/>
  <c r="K1573" i="7"/>
  <c r="K1574" i="7"/>
  <c r="K1575" i="7"/>
  <c r="K1576" i="7"/>
  <c r="K1577" i="7"/>
  <c r="K1578" i="7"/>
  <c r="K1579" i="7"/>
  <c r="K1580" i="7"/>
  <c r="K1581" i="7"/>
  <c r="K1582" i="7"/>
  <c r="K1583" i="7"/>
  <c r="K1584" i="7"/>
  <c r="K1585" i="7"/>
  <c r="K1586" i="7"/>
  <c r="K1587" i="7"/>
  <c r="K1588" i="7"/>
  <c r="K1589" i="7"/>
  <c r="K1590" i="7"/>
  <c r="K1591" i="7"/>
  <c r="K1592" i="7"/>
  <c r="K1593" i="7"/>
  <c r="K1594" i="7"/>
  <c r="K1595" i="7"/>
  <c r="K1596" i="7"/>
  <c r="K1597" i="7"/>
  <c r="K1598" i="7"/>
  <c r="K1599" i="7"/>
  <c r="K1600" i="7"/>
  <c r="K1601" i="7"/>
  <c r="K1602" i="7"/>
  <c r="K1603" i="7"/>
  <c r="K1604" i="7"/>
  <c r="K1605" i="7"/>
  <c r="K1606" i="7"/>
  <c r="K1607" i="7"/>
  <c r="K1608" i="7"/>
  <c r="K1609" i="7"/>
  <c r="K1610" i="7"/>
  <c r="K1611" i="7"/>
  <c r="K1612" i="7"/>
  <c r="K1613" i="7"/>
  <c r="K1614" i="7"/>
  <c r="K1615" i="7"/>
  <c r="K1616" i="7"/>
  <c r="K1617" i="7"/>
  <c r="K1618" i="7"/>
  <c r="K1619" i="7"/>
  <c r="K1620" i="7"/>
  <c r="K1621" i="7"/>
  <c r="K1622" i="7"/>
  <c r="K1623" i="7"/>
  <c r="K1624" i="7"/>
  <c r="K1625" i="7"/>
  <c r="L1625" i="7"/>
  <c r="R1625" i="7" s="1"/>
  <c r="K1626" i="7"/>
  <c r="K1627" i="7"/>
  <c r="L1627" i="7" s="1"/>
  <c r="R1627" i="7" s="1"/>
  <c r="K1628" i="7"/>
  <c r="K1629" i="7"/>
  <c r="K1630" i="7"/>
  <c r="K1631" i="7"/>
  <c r="K1632" i="7"/>
  <c r="K1633" i="7"/>
  <c r="K1634" i="7"/>
  <c r="K1635" i="7"/>
  <c r="K1636" i="7"/>
  <c r="K1637" i="7"/>
  <c r="K1638" i="7"/>
  <c r="K1639" i="7"/>
  <c r="K1640" i="7"/>
  <c r="K1641" i="7"/>
  <c r="K1642" i="7"/>
  <c r="K1643" i="7"/>
  <c r="K1644" i="7"/>
  <c r="K1645" i="7"/>
  <c r="L1645" i="7" s="1"/>
  <c r="R1645" i="7" s="1"/>
  <c r="K1646" i="7"/>
  <c r="K1647" i="7"/>
  <c r="K1648" i="7"/>
  <c r="K1649" i="7"/>
  <c r="K1650" i="7"/>
  <c r="K1651" i="7"/>
  <c r="K1652" i="7"/>
  <c r="K1653" i="7"/>
  <c r="K1654" i="7"/>
  <c r="K1655" i="7"/>
  <c r="K1656" i="7"/>
  <c r="K1657" i="7"/>
  <c r="L1657" i="7" s="1"/>
  <c r="R1657" i="7" s="1"/>
  <c r="K1658" i="7"/>
  <c r="K1659" i="7"/>
  <c r="K1660" i="7"/>
  <c r="K1661" i="7"/>
  <c r="L1661" i="7"/>
  <c r="R1661" i="7" s="1"/>
  <c r="K1662" i="7"/>
  <c r="K1663" i="7"/>
  <c r="K1664" i="7"/>
  <c r="K1665" i="7"/>
  <c r="K1666" i="7"/>
  <c r="K1667" i="7"/>
  <c r="K1668" i="7"/>
  <c r="K1669" i="7"/>
  <c r="K1670" i="7"/>
  <c r="K1671" i="7"/>
  <c r="K1672" i="7"/>
  <c r="K1673" i="7"/>
  <c r="K1674" i="7"/>
  <c r="K1675" i="7"/>
  <c r="K1676" i="7"/>
  <c r="K1677" i="7"/>
  <c r="K1678" i="7"/>
  <c r="K1679" i="7"/>
  <c r="L1679" i="7" s="1"/>
  <c r="R1679" i="7" s="1"/>
  <c r="K1680" i="7"/>
  <c r="K1681" i="7"/>
  <c r="K1682" i="7"/>
  <c r="K1683" i="7"/>
  <c r="K1684" i="7"/>
  <c r="K1685" i="7"/>
  <c r="K1686" i="7"/>
  <c r="K1687" i="7"/>
  <c r="K1688" i="7"/>
  <c r="K1689" i="7"/>
  <c r="K1690" i="7"/>
  <c r="K1691" i="7"/>
  <c r="L1691" i="7" s="1"/>
  <c r="R1691" i="7" s="1"/>
  <c r="K1692" i="7"/>
  <c r="K1693" i="7"/>
  <c r="K1694" i="7"/>
  <c r="K1695" i="7"/>
  <c r="K1696" i="7"/>
  <c r="K1697" i="7"/>
  <c r="K1698" i="7"/>
  <c r="K1699" i="7"/>
  <c r="K1700" i="7"/>
  <c r="N53" i="1"/>
  <c r="P53" i="1"/>
  <c r="N54" i="1"/>
  <c r="N55" i="1"/>
  <c r="P55" i="1"/>
  <c r="N56" i="1"/>
  <c r="P56" i="1"/>
  <c r="N57" i="1"/>
  <c r="P57" i="1"/>
  <c r="N58" i="1"/>
  <c r="P58" i="1"/>
  <c r="N59" i="1"/>
  <c r="P59" i="1"/>
  <c r="N60" i="1"/>
  <c r="P60" i="1"/>
  <c r="N61" i="1"/>
  <c r="P61" i="1"/>
  <c r="Q61" i="1"/>
  <c r="N62" i="1"/>
  <c r="P62" i="1"/>
  <c r="Q62" i="1"/>
  <c r="N63" i="1"/>
  <c r="P63" i="1"/>
  <c r="Q63" i="1"/>
  <c r="N64" i="1"/>
  <c r="P64" i="1"/>
  <c r="Q64" i="1"/>
  <c r="N65" i="1"/>
  <c r="P65" i="1"/>
  <c r="Q65" i="1"/>
  <c r="N66" i="1"/>
  <c r="P66" i="1"/>
  <c r="Q66" i="1"/>
  <c r="N67" i="1"/>
  <c r="P67" i="1"/>
  <c r="Q67" i="1"/>
  <c r="N68" i="1"/>
  <c r="P68" i="1"/>
  <c r="Q68" i="1"/>
  <c r="N69" i="1"/>
  <c r="P69" i="1"/>
  <c r="Q69" i="1"/>
  <c r="N70" i="1"/>
  <c r="P70" i="1"/>
  <c r="Q70" i="1"/>
  <c r="N71" i="1"/>
  <c r="P71" i="1"/>
  <c r="Q71" i="1"/>
  <c r="N72" i="1"/>
  <c r="P72" i="1"/>
  <c r="Q72" i="1"/>
  <c r="N73" i="1"/>
  <c r="P73" i="1"/>
  <c r="Q73" i="1"/>
  <c r="N74" i="1"/>
  <c r="P74" i="1"/>
  <c r="Q74" i="1"/>
  <c r="N75" i="1"/>
  <c r="P75" i="1"/>
  <c r="Q75" i="1"/>
  <c r="N76" i="1"/>
  <c r="P76" i="1"/>
  <c r="Q76" i="1"/>
  <c r="N77" i="1"/>
  <c r="P77" i="1"/>
  <c r="Q77" i="1"/>
  <c r="N78" i="1"/>
  <c r="P78" i="1"/>
  <c r="Q78" i="1"/>
  <c r="N79" i="1"/>
  <c r="P79" i="1"/>
  <c r="Q79" i="1"/>
  <c r="N80" i="1"/>
  <c r="P80" i="1"/>
  <c r="Q80" i="1"/>
  <c r="N81" i="1"/>
  <c r="P81" i="1"/>
  <c r="Q81" i="1"/>
  <c r="N82" i="1"/>
  <c r="P82" i="1"/>
  <c r="Q82" i="1"/>
  <c r="N83" i="1"/>
  <c r="P83" i="1"/>
  <c r="Q83" i="1"/>
  <c r="N84" i="1"/>
  <c r="P84" i="1"/>
  <c r="Q84" i="1"/>
  <c r="N85" i="1"/>
  <c r="P85" i="1"/>
  <c r="Q85" i="1"/>
  <c r="N86" i="1"/>
  <c r="P86" i="1"/>
  <c r="Q86" i="1"/>
  <c r="N87" i="1"/>
  <c r="P87" i="1"/>
  <c r="Q87" i="1"/>
  <c r="N88" i="1"/>
  <c r="P88" i="1"/>
  <c r="Q88" i="1"/>
  <c r="N89" i="1"/>
  <c r="P89" i="1"/>
  <c r="Q89" i="1"/>
  <c r="N90" i="1"/>
  <c r="P90" i="1"/>
  <c r="Q90" i="1"/>
  <c r="N91" i="1"/>
  <c r="P91" i="1"/>
  <c r="Q91" i="1"/>
  <c r="N92" i="1"/>
  <c r="P92" i="1"/>
  <c r="Q92" i="1"/>
  <c r="N93" i="1"/>
  <c r="P93" i="1"/>
  <c r="Q93" i="1"/>
  <c r="N94" i="1"/>
  <c r="P94" i="1"/>
  <c r="Q94" i="1"/>
  <c r="N95" i="1"/>
  <c r="P95" i="1"/>
  <c r="Q95" i="1"/>
  <c r="N96" i="1"/>
  <c r="P96" i="1"/>
  <c r="Q96" i="1"/>
  <c r="N97" i="1"/>
  <c r="P97" i="1"/>
  <c r="Q97" i="1"/>
  <c r="N98" i="1"/>
  <c r="P98" i="1"/>
  <c r="Q98" i="1"/>
  <c r="N99" i="1"/>
  <c r="P99" i="1"/>
  <c r="Q99" i="1"/>
  <c r="N100" i="1"/>
  <c r="P100" i="1"/>
  <c r="Q100" i="1"/>
  <c r="N101" i="1"/>
  <c r="P101" i="1"/>
  <c r="Q101" i="1"/>
  <c r="N102" i="1"/>
  <c r="P102" i="1"/>
  <c r="Q102" i="1"/>
  <c r="N103" i="1"/>
  <c r="P103" i="1"/>
  <c r="Q103" i="1"/>
  <c r="N104" i="1"/>
  <c r="P104" i="1"/>
  <c r="Q104" i="1"/>
  <c r="N105" i="1"/>
  <c r="P105" i="1"/>
  <c r="Q105" i="1"/>
  <c r="N106" i="1"/>
  <c r="P106" i="1"/>
  <c r="Q106" i="1"/>
  <c r="N107" i="1"/>
  <c r="P107" i="1"/>
  <c r="Q107" i="1"/>
  <c r="N108" i="1"/>
  <c r="P108" i="1"/>
  <c r="Q108" i="1"/>
  <c r="N109" i="1"/>
  <c r="P109" i="1"/>
  <c r="Q109" i="1"/>
  <c r="N110" i="1"/>
  <c r="P110" i="1"/>
  <c r="Q110" i="1"/>
  <c r="N111" i="1"/>
  <c r="P111" i="1"/>
  <c r="Q111" i="1"/>
  <c r="N112" i="1"/>
  <c r="P112" i="1"/>
  <c r="Q112" i="1"/>
  <c r="N113" i="1"/>
  <c r="P113" i="1"/>
  <c r="Q113" i="1"/>
  <c r="N114" i="1"/>
  <c r="P114" i="1"/>
  <c r="Q114" i="1"/>
  <c r="N115" i="1"/>
  <c r="P115" i="1"/>
  <c r="Q115" i="1"/>
  <c r="N116" i="1"/>
  <c r="P116" i="1"/>
  <c r="Q116" i="1"/>
  <c r="N117" i="1"/>
  <c r="P117" i="1"/>
  <c r="Q117" i="1"/>
  <c r="N118" i="1"/>
  <c r="P118" i="1"/>
  <c r="Q118" i="1"/>
  <c r="N119" i="1"/>
  <c r="P119" i="1"/>
  <c r="Q119" i="1"/>
  <c r="N120" i="1"/>
  <c r="P120" i="1"/>
  <c r="Q120" i="1"/>
  <c r="N121" i="1"/>
  <c r="P121" i="1"/>
  <c r="Q121" i="1"/>
  <c r="N122" i="1"/>
  <c r="P122" i="1"/>
  <c r="Q122" i="1"/>
  <c r="N123" i="1"/>
  <c r="P123" i="1"/>
  <c r="Q123" i="1"/>
  <c r="N124" i="1"/>
  <c r="P124" i="1"/>
  <c r="Q124" i="1"/>
  <c r="N125" i="1"/>
  <c r="P125" i="1"/>
  <c r="Q125" i="1"/>
  <c r="N126" i="1"/>
  <c r="P126" i="1"/>
  <c r="Q126" i="1"/>
  <c r="N127" i="1"/>
  <c r="P127" i="1"/>
  <c r="Q127" i="1"/>
  <c r="N128" i="1"/>
  <c r="P128" i="1"/>
  <c r="Q128" i="1"/>
  <c r="N129" i="1"/>
  <c r="P129" i="1"/>
  <c r="Q129" i="1"/>
  <c r="N130" i="1"/>
  <c r="P130" i="1"/>
  <c r="Q130" i="1"/>
  <c r="N131" i="1"/>
  <c r="P131" i="1"/>
  <c r="Q131" i="1"/>
  <c r="N132" i="1"/>
  <c r="P132" i="1"/>
  <c r="Q132" i="1"/>
  <c r="N133" i="1"/>
  <c r="P133" i="1"/>
  <c r="Q133" i="1"/>
  <c r="N134" i="1"/>
  <c r="P134" i="1"/>
  <c r="Q134" i="1"/>
  <c r="N135" i="1"/>
  <c r="P135" i="1"/>
  <c r="Q135" i="1"/>
  <c r="N136" i="1"/>
  <c r="P136" i="1"/>
  <c r="Q136" i="1"/>
  <c r="N137" i="1"/>
  <c r="P137" i="1"/>
  <c r="Q137" i="1"/>
  <c r="N138" i="1"/>
  <c r="P138" i="1"/>
  <c r="Q138" i="1"/>
  <c r="N139" i="1"/>
  <c r="P139" i="1"/>
  <c r="Q139" i="1"/>
  <c r="N140" i="1"/>
  <c r="P140" i="1"/>
  <c r="Q140" i="1"/>
  <c r="N141" i="1"/>
  <c r="P141" i="1"/>
  <c r="Q141" i="1"/>
  <c r="N142" i="1"/>
  <c r="P142" i="1"/>
  <c r="Q142" i="1"/>
  <c r="N143" i="1"/>
  <c r="P143" i="1"/>
  <c r="Q143" i="1"/>
  <c r="N144" i="1"/>
  <c r="P144" i="1"/>
  <c r="Q144" i="1"/>
  <c r="N145" i="1"/>
  <c r="P145" i="1"/>
  <c r="Q145" i="1"/>
  <c r="N146" i="1"/>
  <c r="P146" i="1"/>
  <c r="Q146" i="1"/>
  <c r="N147" i="1"/>
  <c r="P147" i="1"/>
  <c r="Q147" i="1"/>
  <c r="N148" i="1"/>
  <c r="P148" i="1"/>
  <c r="Q148" i="1"/>
  <c r="N149" i="1"/>
  <c r="P149" i="1"/>
  <c r="Q149" i="1"/>
  <c r="N150" i="1"/>
  <c r="P150" i="1"/>
  <c r="Q150" i="1"/>
  <c r="N151" i="1"/>
  <c r="P151" i="1"/>
  <c r="Q151" i="1"/>
  <c r="N152" i="1"/>
  <c r="P152" i="1"/>
  <c r="Q152" i="1"/>
  <c r="N153" i="1"/>
  <c r="P153" i="1"/>
  <c r="Q153" i="1"/>
  <c r="N154" i="1"/>
  <c r="P154" i="1"/>
  <c r="Q154" i="1"/>
  <c r="N155" i="1"/>
  <c r="P155" i="1"/>
  <c r="Q155" i="1"/>
  <c r="N156" i="1"/>
  <c r="P156" i="1"/>
  <c r="Q156" i="1"/>
  <c r="N157" i="1"/>
  <c r="P157" i="1"/>
  <c r="Q157" i="1"/>
  <c r="N158" i="1"/>
  <c r="P158" i="1"/>
  <c r="Q158" i="1"/>
  <c r="N159" i="1"/>
  <c r="P159" i="1"/>
  <c r="Q159" i="1"/>
  <c r="N160" i="1"/>
  <c r="P160" i="1"/>
  <c r="Q160" i="1"/>
  <c r="N161" i="1"/>
  <c r="P161" i="1"/>
  <c r="Q161" i="1"/>
  <c r="N162" i="1"/>
  <c r="P162" i="1"/>
  <c r="Q162" i="1"/>
  <c r="N163" i="1"/>
  <c r="P163" i="1"/>
  <c r="Q163" i="1"/>
  <c r="N164" i="1"/>
  <c r="P164" i="1"/>
  <c r="Q164" i="1"/>
  <c r="N165" i="1"/>
  <c r="P165" i="1"/>
  <c r="Q165" i="1"/>
  <c r="N166" i="1"/>
  <c r="P166" i="1"/>
  <c r="Q166" i="1"/>
  <c r="N167" i="1"/>
  <c r="P167" i="1"/>
  <c r="Q167" i="1"/>
  <c r="N168" i="1"/>
  <c r="P168" i="1"/>
  <c r="Q168" i="1"/>
  <c r="N169" i="1"/>
  <c r="P169" i="1"/>
  <c r="Q169" i="1"/>
  <c r="N170" i="1"/>
  <c r="P170" i="1"/>
  <c r="Q170" i="1"/>
  <c r="N171" i="1"/>
  <c r="P171" i="1"/>
  <c r="Q171" i="1"/>
  <c r="N172" i="1"/>
  <c r="P172" i="1"/>
  <c r="Q172" i="1"/>
  <c r="N173" i="1"/>
  <c r="P173" i="1"/>
  <c r="Q173" i="1"/>
  <c r="N174" i="1"/>
  <c r="P174" i="1"/>
  <c r="Q174" i="1"/>
  <c r="N175" i="1"/>
  <c r="P175" i="1"/>
  <c r="Q175" i="1"/>
  <c r="N176" i="1"/>
  <c r="P176" i="1"/>
  <c r="Q176" i="1"/>
  <c r="N177" i="1"/>
  <c r="P177" i="1"/>
  <c r="Q177" i="1"/>
  <c r="N178" i="1"/>
  <c r="P178" i="1"/>
  <c r="Q178" i="1"/>
  <c r="N179" i="1"/>
  <c r="P179" i="1"/>
  <c r="Q179" i="1"/>
  <c r="N180" i="1"/>
  <c r="P180" i="1"/>
  <c r="Q180" i="1"/>
  <c r="N181" i="1"/>
  <c r="P181" i="1"/>
  <c r="Q181" i="1"/>
  <c r="N182" i="1"/>
  <c r="P182" i="1"/>
  <c r="Q182" i="1"/>
  <c r="N183" i="1"/>
  <c r="P183" i="1"/>
  <c r="Q183" i="1"/>
  <c r="N184" i="1"/>
  <c r="P184" i="1"/>
  <c r="Q184" i="1"/>
  <c r="N185" i="1"/>
  <c r="P185" i="1"/>
  <c r="Q185" i="1"/>
  <c r="N186" i="1"/>
  <c r="P186" i="1"/>
  <c r="Q186" i="1"/>
  <c r="N187" i="1"/>
  <c r="P187" i="1"/>
  <c r="Q187" i="1"/>
  <c r="N188" i="1"/>
  <c r="P188" i="1"/>
  <c r="Q188" i="1"/>
  <c r="N189" i="1"/>
  <c r="P189" i="1"/>
  <c r="Q189" i="1"/>
  <c r="N190" i="1"/>
  <c r="P190" i="1"/>
  <c r="Q190" i="1"/>
  <c r="N191" i="1"/>
  <c r="P191" i="1"/>
  <c r="Q191" i="1"/>
  <c r="N192" i="1"/>
  <c r="P192" i="1"/>
  <c r="Q192" i="1"/>
  <c r="N193" i="1"/>
  <c r="P193" i="1"/>
  <c r="Q193" i="1"/>
  <c r="N194" i="1"/>
  <c r="P194" i="1"/>
  <c r="Q194" i="1"/>
  <c r="N195" i="1"/>
  <c r="P195" i="1"/>
  <c r="Q195" i="1"/>
  <c r="N196" i="1"/>
  <c r="P196" i="1"/>
  <c r="Q196" i="1"/>
  <c r="N197" i="1"/>
  <c r="P197" i="1"/>
  <c r="Q197" i="1"/>
  <c r="N198" i="1"/>
  <c r="P198" i="1"/>
  <c r="Q198" i="1"/>
  <c r="N199" i="1"/>
  <c r="P199" i="1"/>
  <c r="Q199" i="1"/>
  <c r="N200" i="1"/>
  <c r="P200" i="1"/>
  <c r="Q200" i="1"/>
  <c r="N201" i="1"/>
  <c r="P201" i="1"/>
  <c r="Q201" i="1"/>
  <c r="N202" i="1"/>
  <c r="P202" i="1"/>
  <c r="Q202" i="1"/>
  <c r="N203" i="1"/>
  <c r="P203" i="1"/>
  <c r="Q203" i="1"/>
  <c r="N204" i="1"/>
  <c r="P204" i="1"/>
  <c r="Q204" i="1"/>
  <c r="N205" i="1"/>
  <c r="P205" i="1"/>
  <c r="Q205" i="1"/>
  <c r="N206" i="1"/>
  <c r="P206" i="1"/>
  <c r="Q206" i="1"/>
  <c r="N207" i="1"/>
  <c r="P207" i="1"/>
  <c r="Q207" i="1"/>
  <c r="N208" i="1"/>
  <c r="P208" i="1"/>
  <c r="Q208" i="1"/>
  <c r="N209" i="1"/>
  <c r="P209" i="1"/>
  <c r="Q209" i="1"/>
  <c r="N210" i="1"/>
  <c r="P210" i="1"/>
  <c r="Q210" i="1"/>
  <c r="N211" i="1"/>
  <c r="P211" i="1"/>
  <c r="Q211" i="1"/>
  <c r="N212" i="1"/>
  <c r="P212" i="1"/>
  <c r="Q212" i="1"/>
  <c r="N213" i="1"/>
  <c r="P213" i="1"/>
  <c r="Q213" i="1"/>
  <c r="N214" i="1"/>
  <c r="P214" i="1"/>
  <c r="Q214" i="1"/>
  <c r="N215" i="1"/>
  <c r="P215" i="1"/>
  <c r="Q215" i="1"/>
  <c r="N216" i="1"/>
  <c r="P216" i="1"/>
  <c r="Q216" i="1"/>
  <c r="N217" i="1"/>
  <c r="P217" i="1"/>
  <c r="Q217" i="1"/>
  <c r="N218" i="1"/>
  <c r="P218" i="1"/>
  <c r="Q218" i="1"/>
  <c r="N219" i="1"/>
  <c r="P219" i="1"/>
  <c r="Q219" i="1"/>
  <c r="N220" i="1"/>
  <c r="P220" i="1"/>
  <c r="Q220" i="1"/>
  <c r="N221" i="1"/>
  <c r="P221" i="1"/>
  <c r="Q221" i="1"/>
  <c r="N222" i="1"/>
  <c r="P222" i="1"/>
  <c r="Q222" i="1"/>
  <c r="N223" i="1"/>
  <c r="P223" i="1"/>
  <c r="Q223" i="1"/>
  <c r="N224" i="1"/>
  <c r="P224" i="1"/>
  <c r="Q224" i="1"/>
  <c r="N225" i="1"/>
  <c r="P225" i="1"/>
  <c r="Q225" i="1"/>
  <c r="N226" i="1"/>
  <c r="P226" i="1"/>
  <c r="Q226" i="1"/>
  <c r="N227" i="1"/>
  <c r="P227" i="1"/>
  <c r="Q227" i="1"/>
  <c r="N228" i="1"/>
  <c r="P228" i="1"/>
  <c r="Q228" i="1"/>
  <c r="N229" i="1"/>
  <c r="P229" i="1"/>
  <c r="Q229" i="1"/>
  <c r="N230" i="1"/>
  <c r="P230" i="1"/>
  <c r="Q230" i="1"/>
  <c r="N231" i="1"/>
  <c r="P231" i="1"/>
  <c r="Q231" i="1"/>
  <c r="N232" i="1"/>
  <c r="P232" i="1"/>
  <c r="Q232" i="1"/>
  <c r="N233" i="1"/>
  <c r="P233" i="1"/>
  <c r="Q233" i="1"/>
  <c r="N234" i="1"/>
  <c r="P234" i="1"/>
  <c r="Q234" i="1"/>
  <c r="N235" i="1"/>
  <c r="P235" i="1"/>
  <c r="Q235" i="1"/>
  <c r="N236" i="1"/>
  <c r="P236" i="1"/>
  <c r="Q236" i="1"/>
  <c r="N237" i="1"/>
  <c r="P237" i="1"/>
  <c r="Q237" i="1"/>
  <c r="N238" i="1"/>
  <c r="P238" i="1"/>
  <c r="Q238" i="1"/>
  <c r="N239" i="1"/>
  <c r="P239" i="1"/>
  <c r="Q239" i="1"/>
  <c r="N240" i="1"/>
  <c r="P240" i="1"/>
  <c r="Q240" i="1"/>
  <c r="N241" i="1"/>
  <c r="P241" i="1"/>
  <c r="Q241" i="1"/>
  <c r="N242" i="1"/>
  <c r="P242" i="1"/>
  <c r="Q242" i="1"/>
  <c r="N243" i="1"/>
  <c r="P243" i="1"/>
  <c r="Q243" i="1"/>
  <c r="N244" i="1"/>
  <c r="P244" i="1"/>
  <c r="Q244" i="1"/>
  <c r="N245" i="1"/>
  <c r="P245" i="1"/>
  <c r="Q245" i="1"/>
  <c r="N246" i="1"/>
  <c r="P246" i="1"/>
  <c r="Q246" i="1"/>
  <c r="N247" i="1"/>
  <c r="P247" i="1"/>
  <c r="Q247" i="1"/>
  <c r="N248" i="1"/>
  <c r="P248" i="1"/>
  <c r="Q248" i="1"/>
  <c r="N249" i="1"/>
  <c r="P249" i="1"/>
  <c r="Q249" i="1"/>
  <c r="N250" i="1"/>
  <c r="P250" i="1"/>
  <c r="Q250" i="1"/>
  <c r="N251" i="1"/>
  <c r="P251" i="1"/>
  <c r="Q251" i="1"/>
  <c r="N252" i="1"/>
  <c r="P252" i="1"/>
  <c r="Q252" i="1"/>
  <c r="N253" i="1"/>
  <c r="P253" i="1"/>
  <c r="Q253" i="1"/>
  <c r="N254" i="1"/>
  <c r="P254" i="1"/>
  <c r="Q254" i="1"/>
  <c r="N255" i="1"/>
  <c r="P255" i="1"/>
  <c r="Q255" i="1"/>
  <c r="N256" i="1"/>
  <c r="P256" i="1"/>
  <c r="Q256" i="1"/>
  <c r="N257" i="1"/>
  <c r="P257" i="1"/>
  <c r="Q257" i="1"/>
  <c r="N258" i="1"/>
  <c r="P258" i="1"/>
  <c r="Q258" i="1"/>
  <c r="N259" i="1"/>
  <c r="P259" i="1"/>
  <c r="Q259" i="1"/>
  <c r="N260" i="1"/>
  <c r="P260" i="1"/>
  <c r="Q260" i="1"/>
  <c r="N261" i="1"/>
  <c r="P261" i="1"/>
  <c r="Q261" i="1"/>
  <c r="N262" i="1"/>
  <c r="P262" i="1"/>
  <c r="Q262" i="1"/>
  <c r="N263" i="1"/>
  <c r="P263" i="1"/>
  <c r="Q263" i="1"/>
  <c r="N264" i="1"/>
  <c r="P264" i="1"/>
  <c r="Q264" i="1"/>
  <c r="N265" i="1"/>
  <c r="P265" i="1"/>
  <c r="Q265" i="1"/>
  <c r="N266" i="1"/>
  <c r="P266" i="1"/>
  <c r="Q266" i="1"/>
  <c r="N267" i="1"/>
  <c r="P267" i="1"/>
  <c r="Q267" i="1"/>
  <c r="N268" i="1"/>
  <c r="P268" i="1"/>
  <c r="Q268" i="1"/>
  <c r="N269" i="1"/>
  <c r="P269" i="1"/>
  <c r="Q269" i="1"/>
  <c r="N270" i="1"/>
  <c r="P270" i="1"/>
  <c r="Q270" i="1"/>
  <c r="N271" i="1"/>
  <c r="P271" i="1"/>
  <c r="Q271" i="1"/>
  <c r="N272" i="1"/>
  <c r="P272" i="1"/>
  <c r="Q272" i="1"/>
  <c r="N273" i="1"/>
  <c r="P273" i="1"/>
  <c r="Q273" i="1"/>
  <c r="N274" i="1"/>
  <c r="P274" i="1"/>
  <c r="Q274" i="1"/>
  <c r="N275" i="1"/>
  <c r="P275" i="1"/>
  <c r="Q275" i="1"/>
  <c r="N276" i="1"/>
  <c r="P276" i="1"/>
  <c r="Q276" i="1"/>
  <c r="N277" i="1"/>
  <c r="P277" i="1"/>
  <c r="Q277" i="1"/>
  <c r="N278" i="1"/>
  <c r="P278" i="1"/>
  <c r="Q278" i="1"/>
  <c r="N279" i="1"/>
  <c r="P279" i="1"/>
  <c r="Q279" i="1"/>
  <c r="N280" i="1"/>
  <c r="P280" i="1"/>
  <c r="Q280" i="1"/>
  <c r="N281" i="1"/>
  <c r="P281" i="1"/>
  <c r="Q281" i="1"/>
  <c r="N282" i="1"/>
  <c r="P282" i="1"/>
  <c r="Q282" i="1"/>
  <c r="N283" i="1"/>
  <c r="P283" i="1"/>
  <c r="Q283" i="1"/>
  <c r="N284" i="1"/>
  <c r="P284" i="1"/>
  <c r="Q284" i="1"/>
  <c r="N285" i="1"/>
  <c r="P285" i="1"/>
  <c r="Q285" i="1"/>
  <c r="N286" i="1"/>
  <c r="P286" i="1"/>
  <c r="Q286" i="1"/>
  <c r="N287" i="1"/>
  <c r="P287" i="1"/>
  <c r="Q287" i="1"/>
  <c r="N288" i="1"/>
  <c r="P288" i="1"/>
  <c r="Q288" i="1"/>
  <c r="N289" i="1"/>
  <c r="P289" i="1"/>
  <c r="Q289" i="1"/>
  <c r="N290" i="1"/>
  <c r="P290" i="1"/>
  <c r="Q290" i="1"/>
  <c r="N291" i="1"/>
  <c r="P291" i="1"/>
  <c r="Q291" i="1"/>
  <c r="N292" i="1"/>
  <c r="P292" i="1"/>
  <c r="Q292" i="1"/>
  <c r="N293" i="1"/>
  <c r="P293" i="1"/>
  <c r="Q293" i="1"/>
  <c r="N294" i="1"/>
  <c r="P294" i="1"/>
  <c r="Q294" i="1"/>
  <c r="N295" i="1"/>
  <c r="P295" i="1"/>
  <c r="Q295" i="1"/>
  <c r="N296" i="1"/>
  <c r="P296" i="1"/>
  <c r="Q296" i="1"/>
  <c r="N297" i="1"/>
  <c r="P297" i="1"/>
  <c r="Q297" i="1"/>
  <c r="N298" i="1"/>
  <c r="P298" i="1"/>
  <c r="Q298" i="1"/>
  <c r="N299" i="1"/>
  <c r="P299" i="1"/>
  <c r="Q299" i="1"/>
  <c r="N300" i="1"/>
  <c r="P300" i="1"/>
  <c r="Q300" i="1"/>
  <c r="N301" i="1"/>
  <c r="P301" i="1"/>
  <c r="Q301" i="1"/>
  <c r="N302" i="1"/>
  <c r="P302" i="1"/>
  <c r="Q302" i="1"/>
  <c r="N303" i="1"/>
  <c r="P303" i="1"/>
  <c r="Q303" i="1"/>
  <c r="N304" i="1"/>
  <c r="P304" i="1"/>
  <c r="Q304" i="1"/>
  <c r="N305" i="1"/>
  <c r="P305" i="1"/>
  <c r="Q305" i="1"/>
  <c r="N306" i="1"/>
  <c r="P306" i="1"/>
  <c r="Q306" i="1"/>
  <c r="N307" i="1"/>
  <c r="P307" i="1"/>
  <c r="Q307" i="1"/>
  <c r="N308" i="1"/>
  <c r="P308" i="1"/>
  <c r="Q308" i="1"/>
  <c r="N309" i="1"/>
  <c r="P309" i="1"/>
  <c r="Q309" i="1"/>
  <c r="N310" i="1"/>
  <c r="P310" i="1"/>
  <c r="Q310" i="1"/>
  <c r="N311" i="1"/>
  <c r="P311" i="1"/>
  <c r="Q311" i="1"/>
  <c r="N312" i="1"/>
  <c r="P312" i="1"/>
  <c r="Q312" i="1"/>
  <c r="N313" i="1"/>
  <c r="P313" i="1"/>
  <c r="Q313" i="1"/>
  <c r="N314" i="1"/>
  <c r="P314" i="1"/>
  <c r="Q314" i="1"/>
  <c r="N315" i="1"/>
  <c r="P315" i="1"/>
  <c r="Q315" i="1"/>
  <c r="N316" i="1"/>
  <c r="P316" i="1"/>
  <c r="Q316" i="1"/>
  <c r="N317" i="1"/>
  <c r="P317" i="1"/>
  <c r="Q317" i="1"/>
  <c r="N318" i="1"/>
  <c r="P318" i="1"/>
  <c r="Q318" i="1"/>
  <c r="N319" i="1"/>
  <c r="P319" i="1"/>
  <c r="Q319" i="1"/>
  <c r="N320" i="1"/>
  <c r="P320" i="1"/>
  <c r="Q320" i="1"/>
  <c r="N321" i="1"/>
  <c r="P321" i="1"/>
  <c r="Q321" i="1"/>
  <c r="N322" i="1"/>
  <c r="P322" i="1"/>
  <c r="Q322" i="1"/>
  <c r="N323" i="1"/>
  <c r="P323" i="1"/>
  <c r="Q323" i="1"/>
  <c r="N324" i="1"/>
  <c r="P324" i="1"/>
  <c r="Q324" i="1"/>
  <c r="N325" i="1"/>
  <c r="P325" i="1"/>
  <c r="Q325" i="1"/>
  <c r="N326" i="1"/>
  <c r="P326" i="1"/>
  <c r="Q326" i="1"/>
  <c r="N327" i="1"/>
  <c r="P327" i="1"/>
  <c r="Q327" i="1"/>
  <c r="N328" i="1"/>
  <c r="P328" i="1"/>
  <c r="Q328" i="1"/>
  <c r="N329" i="1"/>
  <c r="P329" i="1"/>
  <c r="Q329" i="1"/>
  <c r="N330" i="1"/>
  <c r="P330" i="1"/>
  <c r="Q330" i="1"/>
  <c r="N331" i="1"/>
  <c r="P331" i="1"/>
  <c r="Q331" i="1"/>
  <c r="N332" i="1"/>
  <c r="P332" i="1"/>
  <c r="Q332" i="1"/>
  <c r="N333" i="1"/>
  <c r="P333" i="1"/>
  <c r="Q333" i="1"/>
  <c r="N334" i="1"/>
  <c r="P334" i="1"/>
  <c r="Q334" i="1"/>
  <c r="N335" i="1"/>
  <c r="P335" i="1"/>
  <c r="Q335" i="1"/>
  <c r="N336" i="1"/>
  <c r="P336" i="1"/>
  <c r="Q336" i="1"/>
  <c r="N337" i="1"/>
  <c r="P337" i="1"/>
  <c r="Q337" i="1"/>
  <c r="N338" i="1"/>
  <c r="P338" i="1"/>
  <c r="Q338" i="1"/>
  <c r="N339" i="1"/>
  <c r="P339" i="1"/>
  <c r="Q339" i="1"/>
  <c r="N340" i="1"/>
  <c r="P340" i="1"/>
  <c r="Q340" i="1"/>
  <c r="N341" i="1"/>
  <c r="P341" i="1"/>
  <c r="Q341" i="1"/>
  <c r="N342" i="1"/>
  <c r="P342" i="1"/>
  <c r="Q342" i="1"/>
  <c r="N343" i="1"/>
  <c r="P343" i="1"/>
  <c r="Q343" i="1"/>
  <c r="N344" i="1"/>
  <c r="P344" i="1"/>
  <c r="Q344" i="1"/>
  <c r="N345" i="1"/>
  <c r="P345" i="1"/>
  <c r="Q345" i="1"/>
  <c r="N346" i="1"/>
  <c r="P346" i="1"/>
  <c r="Q346" i="1"/>
  <c r="N347" i="1"/>
  <c r="P347" i="1"/>
  <c r="Q347" i="1"/>
  <c r="N348" i="1"/>
  <c r="P348" i="1"/>
  <c r="Q348" i="1"/>
  <c r="N349" i="1"/>
  <c r="P349" i="1"/>
  <c r="Q349" i="1"/>
  <c r="N350" i="1"/>
  <c r="P350" i="1"/>
  <c r="Q350" i="1"/>
  <c r="N351" i="1"/>
  <c r="P351" i="1"/>
  <c r="Q351" i="1"/>
  <c r="N352" i="1"/>
  <c r="P352" i="1"/>
  <c r="Q352" i="1"/>
  <c r="N353" i="1"/>
  <c r="P353" i="1"/>
  <c r="Q353" i="1"/>
  <c r="N354" i="1"/>
  <c r="P354" i="1"/>
  <c r="Q354" i="1"/>
  <c r="N355" i="1"/>
  <c r="P355" i="1"/>
  <c r="Q355" i="1"/>
  <c r="N356" i="1"/>
  <c r="P356" i="1"/>
  <c r="Q356" i="1"/>
  <c r="N357" i="1"/>
  <c r="P357" i="1"/>
  <c r="Q357" i="1"/>
  <c r="N358" i="1"/>
  <c r="P358" i="1"/>
  <c r="Q358" i="1"/>
  <c r="N359" i="1"/>
  <c r="P359" i="1"/>
  <c r="Q359" i="1"/>
  <c r="N360" i="1"/>
  <c r="P360" i="1"/>
  <c r="Q360" i="1"/>
  <c r="N361" i="1"/>
  <c r="P361" i="1"/>
  <c r="Q361" i="1"/>
  <c r="N362" i="1"/>
  <c r="P362" i="1"/>
  <c r="Q362" i="1"/>
  <c r="N363" i="1"/>
  <c r="P363" i="1"/>
  <c r="Q363" i="1"/>
  <c r="N364" i="1"/>
  <c r="P364" i="1"/>
  <c r="Q364" i="1"/>
  <c r="N365" i="1"/>
  <c r="P365" i="1"/>
  <c r="Q365" i="1"/>
  <c r="N366" i="1"/>
  <c r="P366" i="1"/>
  <c r="Q366" i="1"/>
  <c r="N367" i="1"/>
  <c r="P367" i="1"/>
  <c r="Q367" i="1"/>
  <c r="N368" i="1"/>
  <c r="P368" i="1"/>
  <c r="Q368" i="1"/>
  <c r="N369" i="1"/>
  <c r="P369" i="1"/>
  <c r="Q369" i="1"/>
  <c r="N370" i="1"/>
  <c r="P370" i="1"/>
  <c r="Q370" i="1"/>
  <c r="N371" i="1"/>
  <c r="P371" i="1"/>
  <c r="Q371" i="1"/>
  <c r="N372" i="1"/>
  <c r="P372" i="1"/>
  <c r="Q372" i="1"/>
  <c r="N373" i="1"/>
  <c r="P373" i="1"/>
  <c r="Q373" i="1"/>
  <c r="N374" i="1"/>
  <c r="P374" i="1"/>
  <c r="Q374" i="1"/>
  <c r="N375" i="1"/>
  <c r="P375" i="1"/>
  <c r="Q375" i="1"/>
  <c r="N376" i="1"/>
  <c r="P376" i="1"/>
  <c r="Q376" i="1"/>
  <c r="N377" i="1"/>
  <c r="P377" i="1"/>
  <c r="Q377" i="1"/>
  <c r="N378" i="1"/>
  <c r="P378" i="1"/>
  <c r="Q378" i="1"/>
  <c r="N379" i="1"/>
  <c r="P379" i="1"/>
  <c r="Q379" i="1"/>
  <c r="N380" i="1"/>
  <c r="P380" i="1"/>
  <c r="Q380" i="1"/>
  <c r="N381" i="1"/>
  <c r="P381" i="1"/>
  <c r="Q381" i="1"/>
  <c r="N382" i="1"/>
  <c r="P382" i="1"/>
  <c r="Q382" i="1"/>
  <c r="N383" i="1"/>
  <c r="P383" i="1"/>
  <c r="Q383" i="1"/>
  <c r="N384" i="1"/>
  <c r="P384" i="1"/>
  <c r="Q384" i="1"/>
  <c r="N385" i="1"/>
  <c r="P385" i="1"/>
  <c r="Q385" i="1"/>
  <c r="N386" i="1"/>
  <c r="P386" i="1"/>
  <c r="Q386" i="1"/>
  <c r="N387" i="1"/>
  <c r="P387" i="1"/>
  <c r="Q387" i="1"/>
  <c r="N388" i="1"/>
  <c r="P388" i="1"/>
  <c r="Q388" i="1"/>
  <c r="N389" i="1"/>
  <c r="P389" i="1"/>
  <c r="Q389" i="1"/>
  <c r="N390" i="1"/>
  <c r="P390" i="1"/>
  <c r="Q390" i="1"/>
  <c r="N391" i="1"/>
  <c r="P391" i="1"/>
  <c r="Q391" i="1"/>
  <c r="N392" i="1"/>
  <c r="P392" i="1"/>
  <c r="Q392" i="1"/>
  <c r="N393" i="1"/>
  <c r="P393" i="1"/>
  <c r="Q393" i="1"/>
  <c r="N394" i="1"/>
  <c r="P394" i="1"/>
  <c r="Q394" i="1"/>
  <c r="N395" i="1"/>
  <c r="P395" i="1"/>
  <c r="Q395" i="1"/>
  <c r="N396" i="1"/>
  <c r="P396" i="1"/>
  <c r="Q396" i="1"/>
  <c r="N397" i="1"/>
  <c r="P397" i="1"/>
  <c r="Q397" i="1"/>
  <c r="N398" i="1"/>
  <c r="P398" i="1"/>
  <c r="Q398" i="1"/>
  <c r="N399" i="1"/>
  <c r="P399" i="1"/>
  <c r="Q399" i="1"/>
  <c r="N400" i="1"/>
  <c r="P400" i="1"/>
  <c r="Q400" i="1"/>
  <c r="N401" i="1"/>
  <c r="P401" i="1"/>
  <c r="Q401" i="1"/>
  <c r="N402" i="1"/>
  <c r="P402" i="1"/>
  <c r="Q402" i="1"/>
  <c r="N403" i="1"/>
  <c r="P403" i="1"/>
  <c r="Q403" i="1"/>
  <c r="N404" i="1"/>
  <c r="P404" i="1"/>
  <c r="Q404" i="1"/>
  <c r="N405" i="1"/>
  <c r="P405" i="1"/>
  <c r="Q405" i="1"/>
  <c r="N406" i="1"/>
  <c r="P406" i="1"/>
  <c r="Q406" i="1"/>
  <c r="N407" i="1"/>
  <c r="P407" i="1"/>
  <c r="Q407" i="1"/>
  <c r="N408" i="1"/>
  <c r="P408" i="1"/>
  <c r="Q408" i="1"/>
  <c r="N409" i="1"/>
  <c r="P409" i="1"/>
  <c r="Q409" i="1"/>
  <c r="N410" i="1"/>
  <c r="P410" i="1"/>
  <c r="Q410" i="1"/>
  <c r="N411" i="1"/>
  <c r="P411" i="1"/>
  <c r="Q411" i="1"/>
  <c r="N412" i="1"/>
  <c r="P412" i="1"/>
  <c r="Q412" i="1"/>
  <c r="N413" i="1"/>
  <c r="P413" i="1"/>
  <c r="Q413" i="1"/>
  <c r="N414" i="1"/>
  <c r="P414" i="1"/>
  <c r="Q414" i="1"/>
  <c r="N415" i="1"/>
  <c r="P415" i="1"/>
  <c r="Q415" i="1"/>
  <c r="N416" i="1"/>
  <c r="P416" i="1"/>
  <c r="Q416" i="1"/>
  <c r="N417" i="1"/>
  <c r="P417" i="1"/>
  <c r="Q417" i="1"/>
  <c r="N418" i="1"/>
  <c r="P418" i="1"/>
  <c r="Q418" i="1"/>
  <c r="N419" i="1"/>
  <c r="P419" i="1"/>
  <c r="Q419" i="1"/>
  <c r="N420" i="1"/>
  <c r="P420" i="1"/>
  <c r="Q420" i="1"/>
  <c r="N421" i="1"/>
  <c r="P421" i="1"/>
  <c r="Q421" i="1"/>
  <c r="N422" i="1"/>
  <c r="P422" i="1"/>
  <c r="Q422" i="1"/>
  <c r="N423" i="1"/>
  <c r="P423" i="1"/>
  <c r="Q423" i="1"/>
  <c r="N424" i="1"/>
  <c r="P424" i="1"/>
  <c r="Q424" i="1"/>
  <c r="N425" i="1"/>
  <c r="P425" i="1"/>
  <c r="Q425" i="1"/>
  <c r="N426" i="1"/>
  <c r="P426" i="1"/>
  <c r="Q426" i="1"/>
  <c r="N427" i="1"/>
  <c r="P427" i="1"/>
  <c r="Q427" i="1"/>
  <c r="N428" i="1"/>
  <c r="P428" i="1"/>
  <c r="Q428" i="1"/>
  <c r="N429" i="1"/>
  <c r="P429" i="1"/>
  <c r="Q429" i="1"/>
  <c r="N430" i="1"/>
  <c r="P430" i="1"/>
  <c r="Q430" i="1"/>
  <c r="N431" i="1"/>
  <c r="P431" i="1"/>
  <c r="Q431" i="1"/>
  <c r="N432" i="1"/>
  <c r="P432" i="1"/>
  <c r="Q432" i="1"/>
  <c r="N433" i="1"/>
  <c r="P433" i="1"/>
  <c r="Q433" i="1"/>
  <c r="N434" i="1"/>
  <c r="P434" i="1"/>
  <c r="Q434" i="1"/>
  <c r="N435" i="1"/>
  <c r="P435" i="1"/>
  <c r="Q435" i="1"/>
  <c r="N436" i="1"/>
  <c r="P436" i="1"/>
  <c r="Q436" i="1"/>
  <c r="N437" i="1"/>
  <c r="P437" i="1"/>
  <c r="Q437" i="1"/>
  <c r="N438" i="1"/>
  <c r="P438" i="1"/>
  <c r="Q438" i="1"/>
  <c r="N439" i="1"/>
  <c r="P439" i="1"/>
  <c r="Q439" i="1"/>
  <c r="N440" i="1"/>
  <c r="P440" i="1"/>
  <c r="Q440" i="1"/>
  <c r="N441" i="1"/>
  <c r="P441" i="1"/>
  <c r="Q441" i="1"/>
  <c r="N442" i="1"/>
  <c r="P442" i="1"/>
  <c r="Q442" i="1"/>
  <c r="N443" i="1"/>
  <c r="P443" i="1"/>
  <c r="Q443" i="1"/>
  <c r="N444" i="1"/>
  <c r="P444" i="1"/>
  <c r="Q444" i="1"/>
  <c r="N445" i="1"/>
  <c r="P445" i="1"/>
  <c r="Q445" i="1"/>
  <c r="N446" i="1"/>
  <c r="P446" i="1"/>
  <c r="Q446" i="1"/>
  <c r="N447" i="1"/>
  <c r="P447" i="1"/>
  <c r="Q447" i="1"/>
  <c r="N448" i="1"/>
  <c r="P448" i="1"/>
  <c r="Q448" i="1"/>
  <c r="N449" i="1"/>
  <c r="P449" i="1"/>
  <c r="Q449" i="1"/>
  <c r="N450" i="1"/>
  <c r="P450" i="1"/>
  <c r="Q450" i="1"/>
  <c r="N451" i="1"/>
  <c r="P451" i="1"/>
  <c r="Q451" i="1"/>
  <c r="N452" i="1"/>
  <c r="P452" i="1"/>
  <c r="Q452" i="1"/>
  <c r="N453" i="1"/>
  <c r="P453" i="1"/>
  <c r="Q453" i="1"/>
  <c r="N454" i="1"/>
  <c r="P454" i="1"/>
  <c r="Q454" i="1"/>
  <c r="N455" i="1"/>
  <c r="P455" i="1"/>
  <c r="Q455" i="1"/>
  <c r="N456" i="1"/>
  <c r="P456" i="1"/>
  <c r="Q456" i="1"/>
  <c r="N457" i="1"/>
  <c r="P457" i="1"/>
  <c r="Q457" i="1"/>
  <c r="N458" i="1"/>
  <c r="P458" i="1"/>
  <c r="Q458" i="1"/>
  <c r="N459" i="1"/>
  <c r="P459" i="1"/>
  <c r="Q459" i="1"/>
  <c r="N460" i="1"/>
  <c r="P460" i="1"/>
  <c r="Q460" i="1"/>
  <c r="N461" i="1"/>
  <c r="P461" i="1"/>
  <c r="Q461" i="1"/>
  <c r="N462" i="1"/>
  <c r="P462" i="1"/>
  <c r="Q462" i="1"/>
  <c r="N463" i="1"/>
  <c r="P463" i="1"/>
  <c r="Q463" i="1"/>
  <c r="N464" i="1"/>
  <c r="P464" i="1"/>
  <c r="Q464" i="1"/>
  <c r="N465" i="1"/>
  <c r="P465" i="1"/>
  <c r="Q465" i="1"/>
  <c r="N466" i="1"/>
  <c r="P466" i="1"/>
  <c r="Q466" i="1"/>
  <c r="N467" i="1"/>
  <c r="P467" i="1"/>
  <c r="Q467" i="1"/>
  <c r="N468" i="1"/>
  <c r="P468" i="1"/>
  <c r="Q468" i="1"/>
  <c r="N469" i="1"/>
  <c r="P469" i="1"/>
  <c r="Q469" i="1"/>
  <c r="N470" i="1"/>
  <c r="P470" i="1"/>
  <c r="Q470" i="1"/>
  <c r="N471" i="1"/>
  <c r="P471" i="1"/>
  <c r="Q471" i="1"/>
  <c r="N472" i="1"/>
  <c r="P472" i="1"/>
  <c r="Q472" i="1"/>
  <c r="N473" i="1"/>
  <c r="P473" i="1"/>
  <c r="Q473" i="1"/>
  <c r="N474" i="1"/>
  <c r="P474" i="1"/>
  <c r="Q474" i="1"/>
  <c r="N475" i="1"/>
  <c r="P475" i="1"/>
  <c r="Q475" i="1"/>
  <c r="N476" i="1"/>
  <c r="P476" i="1"/>
  <c r="Q476" i="1"/>
  <c r="N477" i="1"/>
  <c r="P477" i="1"/>
  <c r="Q477" i="1"/>
  <c r="N478" i="1"/>
  <c r="P478" i="1"/>
  <c r="Q478" i="1"/>
  <c r="N479" i="1"/>
  <c r="P479" i="1"/>
  <c r="Q479" i="1"/>
  <c r="N480" i="1"/>
  <c r="P480" i="1"/>
  <c r="Q480" i="1"/>
  <c r="N481" i="1"/>
  <c r="P481" i="1"/>
  <c r="Q481" i="1"/>
  <c r="N482" i="1"/>
  <c r="P482" i="1"/>
  <c r="Q482" i="1"/>
  <c r="N483" i="1"/>
  <c r="P483" i="1"/>
  <c r="Q483" i="1"/>
  <c r="N484" i="1"/>
  <c r="P484" i="1"/>
  <c r="Q484" i="1"/>
  <c r="N485" i="1"/>
  <c r="P485" i="1"/>
  <c r="Q485" i="1"/>
  <c r="N486" i="1"/>
  <c r="P486" i="1"/>
  <c r="Q486" i="1"/>
  <c r="N487" i="1"/>
  <c r="P487" i="1"/>
  <c r="Q487" i="1"/>
  <c r="N488" i="1"/>
  <c r="P488" i="1"/>
  <c r="Q488" i="1"/>
  <c r="N489" i="1"/>
  <c r="P489" i="1"/>
  <c r="Q489" i="1"/>
  <c r="N490" i="1"/>
  <c r="P490" i="1"/>
  <c r="Q490" i="1"/>
  <c r="N491" i="1"/>
  <c r="P491" i="1"/>
  <c r="Q491" i="1"/>
  <c r="N492" i="1"/>
  <c r="P492" i="1"/>
  <c r="Q492" i="1"/>
  <c r="N493" i="1"/>
  <c r="P493" i="1"/>
  <c r="Q493" i="1"/>
  <c r="N494" i="1"/>
  <c r="P494" i="1"/>
  <c r="Q494" i="1"/>
  <c r="N495" i="1"/>
  <c r="P495" i="1"/>
  <c r="Q495" i="1"/>
  <c r="N496" i="1"/>
  <c r="P496" i="1"/>
  <c r="Q496" i="1"/>
  <c r="N497" i="1"/>
  <c r="P497" i="1"/>
  <c r="Q497" i="1"/>
  <c r="N498" i="1"/>
  <c r="P498" i="1"/>
  <c r="Q498" i="1"/>
  <c r="N499" i="1"/>
  <c r="P499" i="1"/>
  <c r="Q499" i="1"/>
  <c r="N500" i="1"/>
  <c r="P500" i="1"/>
  <c r="Q500" i="1"/>
  <c r="N501" i="1"/>
  <c r="P501" i="1"/>
  <c r="Q501" i="1"/>
  <c r="N502" i="1"/>
  <c r="P502" i="1"/>
  <c r="Q502" i="1"/>
  <c r="N503" i="1"/>
  <c r="P503" i="1"/>
  <c r="Q503" i="1"/>
  <c r="N504" i="1"/>
  <c r="P504" i="1"/>
  <c r="Q504" i="1"/>
  <c r="N505" i="1"/>
  <c r="P505" i="1"/>
  <c r="Q505" i="1"/>
  <c r="N506" i="1"/>
  <c r="P506" i="1"/>
  <c r="Q506" i="1"/>
  <c r="N507" i="1"/>
  <c r="P507" i="1"/>
  <c r="Q507" i="1"/>
  <c r="N508" i="1"/>
  <c r="P508" i="1"/>
  <c r="Q508" i="1"/>
  <c r="N509" i="1"/>
  <c r="P509" i="1"/>
  <c r="Q509" i="1"/>
  <c r="N510" i="1"/>
  <c r="P510" i="1"/>
  <c r="Q510" i="1"/>
  <c r="N511" i="1"/>
  <c r="P511" i="1"/>
  <c r="Q511" i="1"/>
  <c r="N512" i="1"/>
  <c r="P512" i="1"/>
  <c r="Q512" i="1"/>
  <c r="N513" i="1"/>
  <c r="P513" i="1"/>
  <c r="Q513" i="1"/>
  <c r="N514" i="1"/>
  <c r="P514" i="1"/>
  <c r="Q514" i="1"/>
  <c r="N515" i="1"/>
  <c r="P515" i="1"/>
  <c r="Q515" i="1"/>
  <c r="N516" i="1"/>
  <c r="P516" i="1"/>
  <c r="Q516" i="1"/>
  <c r="N517" i="1"/>
  <c r="P517" i="1"/>
  <c r="Q517" i="1"/>
  <c r="N518" i="1"/>
  <c r="P518" i="1"/>
  <c r="Q518" i="1"/>
  <c r="N519" i="1"/>
  <c r="P519" i="1"/>
  <c r="Q519" i="1"/>
  <c r="N520" i="1"/>
  <c r="P520" i="1"/>
  <c r="Q520" i="1"/>
  <c r="N521" i="1"/>
  <c r="P521" i="1"/>
  <c r="Q521" i="1"/>
  <c r="N522" i="1"/>
  <c r="P522" i="1"/>
  <c r="Q522" i="1"/>
  <c r="N523" i="1"/>
  <c r="P523" i="1"/>
  <c r="Q523" i="1"/>
  <c r="N524" i="1"/>
  <c r="P524" i="1"/>
  <c r="Q524" i="1"/>
  <c r="N525" i="1"/>
  <c r="P525" i="1"/>
  <c r="Q525" i="1"/>
  <c r="N526" i="1"/>
  <c r="P526" i="1"/>
  <c r="Q526" i="1"/>
  <c r="N527" i="1"/>
  <c r="P527" i="1"/>
  <c r="Q527" i="1"/>
  <c r="N528" i="1"/>
  <c r="P528" i="1"/>
  <c r="Q528" i="1"/>
  <c r="N529" i="1"/>
  <c r="P529" i="1"/>
  <c r="Q529" i="1"/>
  <c r="N530" i="1"/>
  <c r="P530" i="1"/>
  <c r="Q530" i="1"/>
  <c r="N531" i="1"/>
  <c r="P531" i="1"/>
  <c r="Q531" i="1"/>
  <c r="N532" i="1"/>
  <c r="P532" i="1"/>
  <c r="Q532" i="1"/>
  <c r="N533" i="1"/>
  <c r="P533" i="1"/>
  <c r="Q533" i="1"/>
  <c r="N534" i="1"/>
  <c r="P534" i="1"/>
  <c r="Q534" i="1"/>
  <c r="N535" i="1"/>
  <c r="P535" i="1"/>
  <c r="Q535" i="1"/>
  <c r="N536" i="1"/>
  <c r="P536" i="1"/>
  <c r="Q536" i="1"/>
  <c r="N537" i="1"/>
  <c r="P537" i="1"/>
  <c r="Q537" i="1"/>
  <c r="N538" i="1"/>
  <c r="P538" i="1"/>
  <c r="Q538" i="1"/>
  <c r="N539" i="1"/>
  <c r="P539" i="1"/>
  <c r="Q539" i="1"/>
  <c r="N540" i="1"/>
  <c r="P540" i="1"/>
  <c r="Q540" i="1"/>
  <c r="N541" i="1"/>
  <c r="P541" i="1"/>
  <c r="Q541" i="1"/>
  <c r="N542" i="1"/>
  <c r="P542" i="1"/>
  <c r="Q542" i="1"/>
  <c r="N543" i="1"/>
  <c r="P543" i="1"/>
  <c r="Q543" i="1"/>
  <c r="N544" i="1"/>
  <c r="P544" i="1"/>
  <c r="Q544" i="1"/>
  <c r="N545" i="1"/>
  <c r="P545" i="1"/>
  <c r="Q545" i="1"/>
  <c r="N546" i="1"/>
  <c r="P546" i="1"/>
  <c r="Q546" i="1"/>
  <c r="N547" i="1"/>
  <c r="P547" i="1"/>
  <c r="Q547" i="1"/>
  <c r="N548" i="1"/>
  <c r="P548" i="1"/>
  <c r="Q548" i="1"/>
  <c r="N549" i="1"/>
  <c r="P549" i="1"/>
  <c r="Q549" i="1"/>
  <c r="N550" i="1"/>
  <c r="P550" i="1"/>
  <c r="Q550" i="1"/>
  <c r="N551" i="1"/>
  <c r="P551" i="1"/>
  <c r="Q551" i="1"/>
  <c r="N552" i="1"/>
  <c r="P552" i="1"/>
  <c r="Q552" i="1"/>
  <c r="N553" i="1"/>
  <c r="P553" i="1"/>
  <c r="Q553" i="1"/>
  <c r="N554" i="1"/>
  <c r="P554" i="1"/>
  <c r="Q554" i="1"/>
  <c r="N555" i="1"/>
  <c r="P555" i="1"/>
  <c r="Q555" i="1"/>
  <c r="N556" i="1"/>
  <c r="P556" i="1"/>
  <c r="Q556" i="1"/>
  <c r="N557" i="1"/>
  <c r="P557" i="1"/>
  <c r="Q557" i="1"/>
  <c r="N558" i="1"/>
  <c r="P558" i="1"/>
  <c r="Q558" i="1"/>
  <c r="N559" i="1"/>
  <c r="P559" i="1"/>
  <c r="Q559" i="1"/>
  <c r="N560" i="1"/>
  <c r="P560" i="1"/>
  <c r="Q560" i="1"/>
  <c r="N561" i="1"/>
  <c r="P561" i="1"/>
  <c r="Q561" i="1"/>
  <c r="N562" i="1"/>
  <c r="P562" i="1"/>
  <c r="Q562" i="1"/>
  <c r="N563" i="1"/>
  <c r="P563" i="1"/>
  <c r="Q563" i="1"/>
  <c r="N564" i="1"/>
  <c r="P564" i="1"/>
  <c r="Q564" i="1"/>
  <c r="N565" i="1"/>
  <c r="P565" i="1"/>
  <c r="Q565" i="1"/>
  <c r="N566" i="1"/>
  <c r="P566" i="1"/>
  <c r="Q566" i="1"/>
  <c r="N567" i="1"/>
  <c r="P567" i="1"/>
  <c r="Q567" i="1"/>
  <c r="N568" i="1"/>
  <c r="P568" i="1"/>
  <c r="Q568" i="1"/>
  <c r="N569" i="1"/>
  <c r="P569" i="1"/>
  <c r="Q569" i="1"/>
  <c r="N570" i="1"/>
  <c r="P570" i="1"/>
  <c r="Q570" i="1"/>
  <c r="N571" i="1"/>
  <c r="P571" i="1"/>
  <c r="Q571" i="1"/>
  <c r="N572" i="1"/>
  <c r="P572" i="1"/>
  <c r="Q572" i="1"/>
  <c r="N573" i="1"/>
  <c r="P573" i="1"/>
  <c r="Q573" i="1"/>
  <c r="N574" i="1"/>
  <c r="P574" i="1"/>
  <c r="Q574" i="1"/>
  <c r="N575" i="1"/>
  <c r="P575" i="1"/>
  <c r="Q575" i="1"/>
  <c r="N576" i="1"/>
  <c r="P576" i="1"/>
  <c r="Q576" i="1"/>
  <c r="N577" i="1"/>
  <c r="P577" i="1"/>
  <c r="Q577" i="1"/>
  <c r="N578" i="1"/>
  <c r="P578" i="1"/>
  <c r="Q578" i="1"/>
  <c r="N579" i="1"/>
  <c r="P579" i="1"/>
  <c r="Q579" i="1"/>
  <c r="N580" i="1"/>
  <c r="P580" i="1"/>
  <c r="Q580" i="1"/>
  <c r="N581" i="1"/>
  <c r="P581" i="1"/>
  <c r="Q581" i="1"/>
  <c r="N582" i="1"/>
  <c r="P582" i="1"/>
  <c r="Q582" i="1"/>
  <c r="N583" i="1"/>
  <c r="P583" i="1"/>
  <c r="Q583" i="1"/>
  <c r="N584" i="1"/>
  <c r="P584" i="1"/>
  <c r="Q584" i="1"/>
  <c r="N585" i="1"/>
  <c r="P585" i="1"/>
  <c r="Q585" i="1"/>
  <c r="N586" i="1"/>
  <c r="P586" i="1"/>
  <c r="Q586" i="1"/>
  <c r="N587" i="1"/>
  <c r="P587" i="1"/>
  <c r="Q587" i="1"/>
  <c r="N588" i="1"/>
  <c r="P588" i="1"/>
  <c r="Q588" i="1"/>
  <c r="N589" i="1"/>
  <c r="P589" i="1"/>
  <c r="Q589" i="1"/>
  <c r="N590" i="1"/>
  <c r="P590" i="1"/>
  <c r="Q590" i="1"/>
  <c r="N591" i="1"/>
  <c r="P591" i="1"/>
  <c r="Q591" i="1"/>
  <c r="N592" i="1"/>
  <c r="P592" i="1"/>
  <c r="Q592" i="1"/>
  <c r="N593" i="1"/>
  <c r="P593" i="1"/>
  <c r="Q593" i="1"/>
  <c r="N594" i="1"/>
  <c r="P594" i="1"/>
  <c r="Q594" i="1"/>
  <c r="N595" i="1"/>
  <c r="P595" i="1"/>
  <c r="Q595" i="1"/>
  <c r="N596" i="1"/>
  <c r="P596" i="1"/>
  <c r="Q596" i="1"/>
  <c r="N597" i="1"/>
  <c r="P597" i="1"/>
  <c r="Q597" i="1"/>
  <c r="N598" i="1"/>
  <c r="P598" i="1"/>
  <c r="Q598" i="1"/>
  <c r="N599" i="1"/>
  <c r="P599" i="1"/>
  <c r="Q599" i="1"/>
  <c r="N600" i="1"/>
  <c r="P600" i="1"/>
  <c r="Q600" i="1"/>
  <c r="N601" i="1"/>
  <c r="P601" i="1"/>
  <c r="Q601" i="1"/>
  <c r="N602" i="1"/>
  <c r="P602" i="1"/>
  <c r="Q602" i="1"/>
  <c r="N603" i="1"/>
  <c r="P603" i="1"/>
  <c r="Q603" i="1"/>
  <c r="N604" i="1"/>
  <c r="P604" i="1"/>
  <c r="Q604" i="1"/>
  <c r="N605" i="1"/>
  <c r="P605" i="1"/>
  <c r="Q605" i="1"/>
  <c r="N606" i="1"/>
  <c r="P606" i="1"/>
  <c r="Q606" i="1"/>
  <c r="N607" i="1"/>
  <c r="P607" i="1"/>
  <c r="Q607" i="1"/>
  <c r="N608" i="1"/>
  <c r="P608" i="1"/>
  <c r="Q608" i="1"/>
  <c r="N609" i="1"/>
  <c r="P609" i="1"/>
  <c r="Q609" i="1"/>
  <c r="N610" i="1"/>
  <c r="P610" i="1"/>
  <c r="Q610" i="1"/>
  <c r="N611" i="1"/>
  <c r="P611" i="1"/>
  <c r="Q611" i="1"/>
  <c r="N612" i="1"/>
  <c r="P612" i="1"/>
  <c r="Q612" i="1"/>
  <c r="N613" i="1"/>
  <c r="P613" i="1"/>
  <c r="Q613" i="1"/>
  <c r="N614" i="1"/>
  <c r="P614" i="1"/>
  <c r="Q614" i="1"/>
  <c r="N615" i="1"/>
  <c r="P615" i="1"/>
  <c r="Q615" i="1"/>
  <c r="N616" i="1"/>
  <c r="P616" i="1"/>
  <c r="Q616" i="1"/>
  <c r="N617" i="1"/>
  <c r="P617" i="1"/>
  <c r="Q617" i="1"/>
  <c r="N618" i="1"/>
  <c r="P618" i="1"/>
  <c r="Q618" i="1"/>
  <c r="N619" i="1"/>
  <c r="P619" i="1"/>
  <c r="Q619" i="1"/>
  <c r="N620" i="1"/>
  <c r="P620" i="1"/>
  <c r="Q620" i="1"/>
  <c r="N621" i="1"/>
  <c r="P621" i="1"/>
  <c r="Q621" i="1"/>
  <c r="N622" i="1"/>
  <c r="P622" i="1"/>
  <c r="Q622" i="1"/>
  <c r="N623" i="1"/>
  <c r="P623" i="1"/>
  <c r="Q623" i="1"/>
  <c r="N624" i="1"/>
  <c r="P624" i="1"/>
  <c r="Q624" i="1"/>
  <c r="N625" i="1"/>
  <c r="P625" i="1"/>
  <c r="Q625" i="1"/>
  <c r="N626" i="1"/>
  <c r="P626" i="1"/>
  <c r="Q626" i="1"/>
  <c r="N627" i="1"/>
  <c r="P627" i="1"/>
  <c r="Q627" i="1"/>
  <c r="N628" i="1"/>
  <c r="P628" i="1"/>
  <c r="Q628" i="1"/>
  <c r="N629" i="1"/>
  <c r="P629" i="1"/>
  <c r="Q629" i="1"/>
  <c r="N630" i="1"/>
  <c r="P630" i="1"/>
  <c r="Q630" i="1"/>
  <c r="N631" i="1"/>
  <c r="P631" i="1"/>
  <c r="Q631" i="1"/>
  <c r="N632" i="1"/>
  <c r="P632" i="1"/>
  <c r="Q632" i="1"/>
  <c r="N633" i="1"/>
  <c r="P633" i="1"/>
  <c r="Q633" i="1"/>
  <c r="N634" i="1"/>
  <c r="P634" i="1"/>
  <c r="Q634" i="1"/>
  <c r="N635" i="1"/>
  <c r="P635" i="1"/>
  <c r="Q635" i="1"/>
  <c r="N636" i="1"/>
  <c r="P636" i="1"/>
  <c r="Q636" i="1"/>
  <c r="N637" i="1"/>
  <c r="P637" i="1"/>
  <c r="Q637" i="1"/>
  <c r="N638" i="1"/>
  <c r="P638" i="1"/>
  <c r="Q638" i="1"/>
  <c r="N639" i="1"/>
  <c r="P639" i="1"/>
  <c r="Q639" i="1"/>
  <c r="N640" i="1"/>
  <c r="P640" i="1"/>
  <c r="Q640" i="1"/>
  <c r="N641" i="1"/>
  <c r="P641" i="1"/>
  <c r="Q641" i="1"/>
  <c r="N642" i="1"/>
  <c r="P642" i="1"/>
  <c r="Q642" i="1"/>
  <c r="N643" i="1"/>
  <c r="P643" i="1"/>
  <c r="Q643" i="1"/>
  <c r="N644" i="1"/>
  <c r="P644" i="1"/>
  <c r="Q644" i="1"/>
  <c r="N645" i="1"/>
  <c r="P645" i="1"/>
  <c r="Q645" i="1"/>
  <c r="N646" i="1"/>
  <c r="P646" i="1"/>
  <c r="Q646" i="1"/>
  <c r="N647" i="1"/>
  <c r="P647" i="1"/>
  <c r="Q647" i="1"/>
  <c r="N648" i="1"/>
  <c r="P648" i="1"/>
  <c r="Q648" i="1"/>
  <c r="N649" i="1"/>
  <c r="P649" i="1"/>
  <c r="Q649" i="1"/>
  <c r="N650" i="1"/>
  <c r="P650" i="1"/>
  <c r="Q650" i="1"/>
  <c r="N651" i="1"/>
  <c r="P651" i="1"/>
  <c r="Q651" i="1"/>
  <c r="N652" i="1"/>
  <c r="P652" i="1"/>
  <c r="Q652" i="1"/>
  <c r="N653" i="1"/>
  <c r="P653" i="1"/>
  <c r="Q653" i="1"/>
  <c r="N654" i="1"/>
  <c r="P654" i="1"/>
  <c r="Q654" i="1"/>
  <c r="N655" i="1"/>
  <c r="P655" i="1"/>
  <c r="Q655" i="1"/>
  <c r="N656" i="1"/>
  <c r="P656" i="1"/>
  <c r="Q656" i="1"/>
  <c r="N657" i="1"/>
  <c r="P657" i="1"/>
  <c r="Q657" i="1"/>
  <c r="N658" i="1"/>
  <c r="P658" i="1"/>
  <c r="Q658" i="1"/>
  <c r="N659" i="1"/>
  <c r="P659" i="1"/>
  <c r="Q659" i="1"/>
  <c r="N660" i="1"/>
  <c r="P660" i="1"/>
  <c r="Q660" i="1"/>
  <c r="N661" i="1"/>
  <c r="P661" i="1"/>
  <c r="Q661" i="1"/>
  <c r="N662" i="1"/>
  <c r="P662" i="1"/>
  <c r="Q662" i="1"/>
  <c r="N663" i="1"/>
  <c r="P663" i="1"/>
  <c r="Q663" i="1"/>
  <c r="N664" i="1"/>
  <c r="P664" i="1"/>
  <c r="Q664" i="1"/>
  <c r="N665" i="1"/>
  <c r="P665" i="1"/>
  <c r="Q665" i="1"/>
  <c r="N666" i="1"/>
  <c r="P666" i="1"/>
  <c r="Q666" i="1"/>
  <c r="N667" i="1"/>
  <c r="P667" i="1"/>
  <c r="Q667" i="1"/>
  <c r="N668" i="1"/>
  <c r="P668" i="1"/>
  <c r="Q668" i="1"/>
  <c r="N669" i="1"/>
  <c r="P669" i="1"/>
  <c r="Q669" i="1"/>
  <c r="N670" i="1"/>
  <c r="P670" i="1"/>
  <c r="Q670" i="1"/>
  <c r="N671" i="1"/>
  <c r="P671" i="1"/>
  <c r="Q671" i="1"/>
  <c r="N672" i="1"/>
  <c r="P672" i="1"/>
  <c r="Q672" i="1"/>
  <c r="N673" i="1"/>
  <c r="P673" i="1"/>
  <c r="Q673" i="1"/>
  <c r="N674" i="1"/>
  <c r="P674" i="1"/>
  <c r="Q674" i="1"/>
  <c r="N675" i="1"/>
  <c r="P675" i="1"/>
  <c r="Q675" i="1"/>
  <c r="N676" i="1"/>
  <c r="P676" i="1"/>
  <c r="Q676" i="1"/>
  <c r="N677" i="1"/>
  <c r="P677" i="1"/>
  <c r="Q677" i="1"/>
  <c r="N678" i="1"/>
  <c r="P678" i="1"/>
  <c r="Q678" i="1"/>
  <c r="N679" i="1"/>
  <c r="P679" i="1"/>
  <c r="Q679" i="1"/>
  <c r="N680" i="1"/>
  <c r="P680" i="1"/>
  <c r="Q680" i="1"/>
  <c r="N681" i="1"/>
  <c r="P681" i="1"/>
  <c r="Q681" i="1"/>
  <c r="N682" i="1"/>
  <c r="P682" i="1"/>
  <c r="Q682" i="1"/>
  <c r="N683" i="1"/>
  <c r="P683" i="1"/>
  <c r="Q683" i="1"/>
  <c r="N684" i="1"/>
  <c r="P684" i="1"/>
  <c r="Q684" i="1"/>
  <c r="N685" i="1"/>
  <c r="P685" i="1"/>
  <c r="Q685" i="1"/>
  <c r="N686" i="1"/>
  <c r="P686" i="1"/>
  <c r="Q686" i="1"/>
  <c r="N687" i="1"/>
  <c r="P687" i="1"/>
  <c r="Q687" i="1"/>
  <c r="N688" i="1"/>
  <c r="P688" i="1"/>
  <c r="Q688" i="1"/>
  <c r="N689" i="1"/>
  <c r="P689" i="1"/>
  <c r="Q689" i="1"/>
  <c r="N690" i="1"/>
  <c r="P690" i="1"/>
  <c r="Q690" i="1"/>
  <c r="N691" i="1"/>
  <c r="P691" i="1"/>
  <c r="Q691" i="1"/>
  <c r="N692" i="1"/>
  <c r="P692" i="1"/>
  <c r="Q692" i="1"/>
  <c r="N693" i="1"/>
  <c r="P693" i="1"/>
  <c r="Q693" i="1"/>
  <c r="N694" i="1"/>
  <c r="P694" i="1"/>
  <c r="Q694" i="1"/>
  <c r="N695" i="1"/>
  <c r="P695" i="1"/>
  <c r="Q695" i="1"/>
  <c r="N696" i="1"/>
  <c r="P696" i="1"/>
  <c r="Q696" i="1"/>
  <c r="N697" i="1"/>
  <c r="P697" i="1"/>
  <c r="Q697" i="1"/>
  <c r="N698" i="1"/>
  <c r="P698" i="1"/>
  <c r="Q698" i="1"/>
  <c r="N699" i="1"/>
  <c r="P699" i="1"/>
  <c r="Q699" i="1"/>
  <c r="N700" i="1"/>
  <c r="P700" i="1"/>
  <c r="Q700" i="1"/>
  <c r="N701" i="1"/>
  <c r="P701" i="1"/>
  <c r="Q701" i="1"/>
  <c r="N702" i="1"/>
  <c r="P702" i="1"/>
  <c r="Q702" i="1"/>
  <c r="N703" i="1"/>
  <c r="P703" i="1"/>
  <c r="Q703" i="1"/>
  <c r="N704" i="1"/>
  <c r="P704" i="1"/>
  <c r="Q704" i="1"/>
  <c r="N705" i="1"/>
  <c r="P705" i="1"/>
  <c r="Q705" i="1"/>
  <c r="N706" i="1"/>
  <c r="P706" i="1"/>
  <c r="Q706" i="1"/>
  <c r="N707" i="1"/>
  <c r="P707" i="1"/>
  <c r="Q707" i="1"/>
  <c r="N708" i="1"/>
  <c r="P708" i="1"/>
  <c r="Q708" i="1"/>
  <c r="N709" i="1"/>
  <c r="P709" i="1"/>
  <c r="Q709" i="1"/>
  <c r="N710" i="1"/>
  <c r="P710" i="1"/>
  <c r="Q710" i="1"/>
  <c r="N711" i="1"/>
  <c r="P711" i="1"/>
  <c r="Q711" i="1"/>
  <c r="N712" i="1"/>
  <c r="P712" i="1"/>
  <c r="Q712" i="1"/>
  <c r="N713" i="1"/>
  <c r="P713" i="1"/>
  <c r="Q713" i="1"/>
  <c r="N714" i="1"/>
  <c r="P714" i="1"/>
  <c r="Q714" i="1"/>
  <c r="N715" i="1"/>
  <c r="P715" i="1"/>
  <c r="Q715" i="1"/>
  <c r="N716" i="1"/>
  <c r="P716" i="1"/>
  <c r="Q716" i="1"/>
  <c r="N717" i="1"/>
  <c r="P717" i="1"/>
  <c r="Q717" i="1"/>
  <c r="N718" i="1"/>
  <c r="P718" i="1"/>
  <c r="Q718" i="1"/>
  <c r="N719" i="1"/>
  <c r="P719" i="1"/>
  <c r="Q719" i="1"/>
  <c r="N720" i="1"/>
  <c r="P720" i="1"/>
  <c r="Q720" i="1"/>
  <c r="N721" i="1"/>
  <c r="P721" i="1"/>
  <c r="Q721" i="1"/>
  <c r="N722" i="1"/>
  <c r="P722" i="1"/>
  <c r="Q722" i="1"/>
  <c r="N723" i="1"/>
  <c r="P723" i="1"/>
  <c r="Q723" i="1"/>
  <c r="N724" i="1"/>
  <c r="P724" i="1"/>
  <c r="Q724" i="1"/>
  <c r="N725" i="1"/>
  <c r="P725" i="1"/>
  <c r="Q725" i="1"/>
  <c r="N726" i="1"/>
  <c r="P726" i="1"/>
  <c r="Q726" i="1"/>
  <c r="N727" i="1"/>
  <c r="P727" i="1"/>
  <c r="Q727" i="1"/>
  <c r="N728" i="1"/>
  <c r="P728" i="1"/>
  <c r="Q728" i="1"/>
  <c r="N729" i="1"/>
  <c r="P729" i="1"/>
  <c r="Q729" i="1"/>
  <c r="N730" i="1"/>
  <c r="P730" i="1"/>
  <c r="Q730" i="1"/>
  <c r="N731" i="1"/>
  <c r="P731" i="1"/>
  <c r="Q731" i="1"/>
  <c r="N732" i="1"/>
  <c r="P732" i="1"/>
  <c r="Q732" i="1"/>
  <c r="N733" i="1"/>
  <c r="P733" i="1"/>
  <c r="Q733" i="1"/>
  <c r="N734" i="1"/>
  <c r="P734" i="1"/>
  <c r="Q734" i="1"/>
  <c r="N735" i="1"/>
  <c r="P735" i="1"/>
  <c r="Q735" i="1"/>
  <c r="N736" i="1"/>
  <c r="P736" i="1"/>
  <c r="Q736" i="1"/>
  <c r="N737" i="1"/>
  <c r="P737" i="1"/>
  <c r="Q737" i="1"/>
  <c r="N738" i="1"/>
  <c r="P738" i="1"/>
  <c r="Q738" i="1"/>
  <c r="N739" i="1"/>
  <c r="P739" i="1"/>
  <c r="Q739" i="1"/>
  <c r="N740" i="1"/>
  <c r="P740" i="1"/>
  <c r="Q740" i="1"/>
  <c r="N741" i="1"/>
  <c r="P741" i="1"/>
  <c r="Q741" i="1"/>
  <c r="N742" i="1"/>
  <c r="P742" i="1"/>
  <c r="Q742" i="1"/>
  <c r="N743" i="1"/>
  <c r="P743" i="1"/>
  <c r="Q743" i="1"/>
  <c r="N744" i="1"/>
  <c r="P744" i="1"/>
  <c r="Q744" i="1"/>
  <c r="N745" i="1"/>
  <c r="P745" i="1"/>
  <c r="Q745" i="1"/>
  <c r="N746" i="1"/>
  <c r="P746" i="1"/>
  <c r="Q746" i="1"/>
  <c r="N747" i="1"/>
  <c r="P747" i="1"/>
  <c r="Q747" i="1"/>
  <c r="N748" i="1"/>
  <c r="P748" i="1"/>
  <c r="Q748" i="1"/>
  <c r="N749" i="1"/>
  <c r="P749" i="1"/>
  <c r="Q749" i="1"/>
  <c r="N750" i="1"/>
  <c r="P750" i="1"/>
  <c r="Q750" i="1"/>
  <c r="N751" i="1"/>
  <c r="P751" i="1"/>
  <c r="Q751" i="1"/>
  <c r="N752" i="1"/>
  <c r="P752" i="1"/>
  <c r="Q752" i="1"/>
  <c r="N753" i="1"/>
  <c r="P753" i="1"/>
  <c r="Q753" i="1"/>
  <c r="N754" i="1"/>
  <c r="P754" i="1"/>
  <c r="Q754" i="1"/>
  <c r="N755" i="1"/>
  <c r="P755" i="1"/>
  <c r="Q755" i="1"/>
  <c r="N756" i="1"/>
  <c r="P756" i="1"/>
  <c r="Q756" i="1"/>
  <c r="N757" i="1"/>
  <c r="P757" i="1"/>
  <c r="Q757" i="1"/>
  <c r="N758" i="1"/>
  <c r="P758" i="1"/>
  <c r="Q758" i="1"/>
  <c r="N759" i="1"/>
  <c r="P759" i="1"/>
  <c r="Q759" i="1"/>
  <c r="N760" i="1"/>
  <c r="P760" i="1"/>
  <c r="Q760" i="1"/>
  <c r="N761" i="1"/>
  <c r="P761" i="1"/>
  <c r="Q761" i="1"/>
  <c r="N762" i="1"/>
  <c r="P762" i="1"/>
  <c r="Q762" i="1"/>
  <c r="N763" i="1"/>
  <c r="P763" i="1"/>
  <c r="Q763" i="1"/>
  <c r="N764" i="1"/>
  <c r="P764" i="1"/>
  <c r="Q764" i="1"/>
  <c r="N765" i="1"/>
  <c r="P765" i="1"/>
  <c r="Q765" i="1"/>
  <c r="N766" i="1"/>
  <c r="P766" i="1"/>
  <c r="Q766" i="1"/>
  <c r="N767" i="1"/>
  <c r="P767" i="1"/>
  <c r="Q767" i="1"/>
  <c r="N768" i="1"/>
  <c r="P768" i="1"/>
  <c r="Q768" i="1"/>
  <c r="N769" i="1"/>
  <c r="P769" i="1"/>
  <c r="Q769" i="1"/>
  <c r="N770" i="1"/>
  <c r="P770" i="1"/>
  <c r="Q770" i="1"/>
  <c r="N771" i="1"/>
  <c r="P771" i="1"/>
  <c r="Q771" i="1"/>
  <c r="N772" i="1"/>
  <c r="P772" i="1"/>
  <c r="Q772" i="1"/>
  <c r="N773" i="1"/>
  <c r="P773" i="1"/>
  <c r="Q773" i="1"/>
  <c r="N774" i="1"/>
  <c r="P774" i="1"/>
  <c r="Q774" i="1"/>
  <c r="N775" i="1"/>
  <c r="P775" i="1"/>
  <c r="Q775" i="1"/>
  <c r="N776" i="1"/>
  <c r="P776" i="1"/>
  <c r="Q776" i="1"/>
  <c r="N777" i="1"/>
  <c r="P777" i="1"/>
  <c r="Q777" i="1"/>
  <c r="N778" i="1"/>
  <c r="P778" i="1"/>
  <c r="Q778" i="1"/>
  <c r="N779" i="1"/>
  <c r="P779" i="1"/>
  <c r="Q779" i="1"/>
  <c r="N780" i="1"/>
  <c r="P780" i="1"/>
  <c r="Q780" i="1"/>
  <c r="N781" i="1"/>
  <c r="P781" i="1"/>
  <c r="Q781" i="1"/>
  <c r="N782" i="1"/>
  <c r="P782" i="1"/>
  <c r="Q782" i="1"/>
  <c r="N783" i="1"/>
  <c r="P783" i="1"/>
  <c r="Q783" i="1"/>
  <c r="N784" i="1"/>
  <c r="P784" i="1"/>
  <c r="Q784" i="1"/>
  <c r="N785" i="1"/>
  <c r="P785" i="1"/>
  <c r="Q785" i="1"/>
  <c r="N786" i="1"/>
  <c r="P786" i="1"/>
  <c r="Q786" i="1"/>
  <c r="N787" i="1"/>
  <c r="P787" i="1"/>
  <c r="Q787" i="1"/>
  <c r="N788" i="1"/>
  <c r="P788" i="1"/>
  <c r="Q788" i="1"/>
  <c r="N789" i="1"/>
  <c r="P789" i="1"/>
  <c r="Q789" i="1"/>
  <c r="N790" i="1"/>
  <c r="P790" i="1"/>
  <c r="Q790" i="1"/>
  <c r="N791" i="1"/>
  <c r="P791" i="1"/>
  <c r="Q791" i="1"/>
  <c r="N792" i="1"/>
  <c r="P792" i="1"/>
  <c r="Q792" i="1"/>
  <c r="N793" i="1"/>
  <c r="P793" i="1"/>
  <c r="Q793" i="1"/>
  <c r="N794" i="1"/>
  <c r="P794" i="1"/>
  <c r="Q794" i="1"/>
  <c r="N795" i="1"/>
  <c r="P795" i="1"/>
  <c r="Q795" i="1"/>
  <c r="N796" i="1"/>
  <c r="P796" i="1"/>
  <c r="Q796" i="1"/>
  <c r="N797" i="1"/>
  <c r="P797" i="1"/>
  <c r="Q797" i="1"/>
  <c r="N798" i="1"/>
  <c r="P798" i="1"/>
  <c r="Q798" i="1"/>
  <c r="N799" i="1"/>
  <c r="P799" i="1"/>
  <c r="Q799" i="1"/>
  <c r="N800" i="1"/>
  <c r="P800" i="1"/>
  <c r="Q800" i="1"/>
  <c r="N801" i="1"/>
  <c r="P801" i="1"/>
  <c r="Q801" i="1"/>
  <c r="N802" i="1"/>
  <c r="P802" i="1"/>
  <c r="Q802" i="1"/>
  <c r="N803" i="1"/>
  <c r="P803" i="1"/>
  <c r="Q803" i="1"/>
  <c r="N804" i="1"/>
  <c r="P804" i="1"/>
  <c r="Q804" i="1"/>
  <c r="N805" i="1"/>
  <c r="P805" i="1"/>
  <c r="Q805" i="1"/>
  <c r="N806" i="1"/>
  <c r="P806" i="1"/>
  <c r="Q806" i="1"/>
  <c r="N807" i="1"/>
  <c r="P807" i="1"/>
  <c r="Q807" i="1"/>
  <c r="N808" i="1"/>
  <c r="P808" i="1"/>
  <c r="Q808" i="1"/>
  <c r="N809" i="1"/>
  <c r="P809" i="1"/>
  <c r="Q809" i="1"/>
  <c r="N810" i="1"/>
  <c r="P810" i="1"/>
  <c r="Q810" i="1"/>
  <c r="N811" i="1"/>
  <c r="P811" i="1"/>
  <c r="Q811" i="1"/>
  <c r="N812" i="1"/>
  <c r="P812" i="1"/>
  <c r="Q812" i="1"/>
  <c r="N813" i="1"/>
  <c r="P813" i="1"/>
  <c r="Q813" i="1"/>
  <c r="N814" i="1"/>
  <c r="P814" i="1"/>
  <c r="Q814" i="1"/>
  <c r="N815" i="1"/>
  <c r="P815" i="1"/>
  <c r="Q815" i="1"/>
  <c r="N816" i="1"/>
  <c r="P816" i="1"/>
  <c r="Q816" i="1"/>
  <c r="N817" i="1"/>
  <c r="P817" i="1"/>
  <c r="Q817" i="1"/>
  <c r="N818" i="1"/>
  <c r="P818" i="1"/>
  <c r="Q818" i="1"/>
  <c r="N819" i="1"/>
  <c r="P819" i="1"/>
  <c r="Q819" i="1"/>
  <c r="N820" i="1"/>
  <c r="P820" i="1"/>
  <c r="Q820" i="1"/>
  <c r="N821" i="1"/>
  <c r="P821" i="1"/>
  <c r="Q821" i="1"/>
  <c r="N822" i="1"/>
  <c r="P822" i="1"/>
  <c r="Q822" i="1"/>
  <c r="N823" i="1"/>
  <c r="P823" i="1"/>
  <c r="Q823" i="1"/>
  <c r="N824" i="1"/>
  <c r="P824" i="1"/>
  <c r="Q824" i="1"/>
  <c r="N825" i="1"/>
  <c r="P825" i="1"/>
  <c r="Q825" i="1"/>
  <c r="N826" i="1"/>
  <c r="P826" i="1"/>
  <c r="Q826" i="1"/>
  <c r="N827" i="1"/>
  <c r="P827" i="1"/>
  <c r="Q827" i="1"/>
  <c r="N828" i="1"/>
  <c r="P828" i="1"/>
  <c r="Q828" i="1"/>
  <c r="N829" i="1"/>
  <c r="P829" i="1"/>
  <c r="Q829" i="1"/>
  <c r="N830" i="1"/>
  <c r="P830" i="1"/>
  <c r="Q830" i="1"/>
  <c r="N831" i="1"/>
  <c r="P831" i="1"/>
  <c r="Q831" i="1"/>
  <c r="N832" i="1"/>
  <c r="P832" i="1"/>
  <c r="Q832" i="1"/>
  <c r="N833" i="1"/>
  <c r="P833" i="1"/>
  <c r="Q833" i="1"/>
  <c r="N834" i="1"/>
  <c r="P834" i="1"/>
  <c r="Q834" i="1"/>
  <c r="N835" i="1"/>
  <c r="P835" i="1"/>
  <c r="Q835" i="1"/>
  <c r="N836" i="1"/>
  <c r="P836" i="1"/>
  <c r="Q836" i="1"/>
  <c r="N837" i="1"/>
  <c r="P837" i="1"/>
  <c r="Q837" i="1"/>
  <c r="N838" i="1"/>
  <c r="P838" i="1"/>
  <c r="Q838" i="1"/>
  <c r="N839" i="1"/>
  <c r="P839" i="1"/>
  <c r="Q839" i="1"/>
  <c r="N840" i="1"/>
  <c r="P840" i="1"/>
  <c r="Q840" i="1"/>
  <c r="N841" i="1"/>
  <c r="P841" i="1"/>
  <c r="Q841" i="1"/>
  <c r="N842" i="1"/>
  <c r="P842" i="1"/>
  <c r="Q842" i="1"/>
  <c r="N843" i="1"/>
  <c r="P843" i="1"/>
  <c r="Q843" i="1"/>
  <c r="N844" i="1"/>
  <c r="P844" i="1"/>
  <c r="Q844" i="1"/>
  <c r="N845" i="1"/>
  <c r="P845" i="1"/>
  <c r="Q845" i="1"/>
  <c r="N846" i="1"/>
  <c r="P846" i="1"/>
  <c r="Q846" i="1"/>
  <c r="N847" i="1"/>
  <c r="P847" i="1"/>
  <c r="Q847" i="1"/>
  <c r="N848" i="1"/>
  <c r="P848" i="1"/>
  <c r="Q848" i="1"/>
  <c r="N849" i="1"/>
  <c r="P849" i="1"/>
  <c r="Q849" i="1"/>
  <c r="N850" i="1"/>
  <c r="P850" i="1"/>
  <c r="Q850" i="1"/>
  <c r="N851" i="1"/>
  <c r="P851" i="1"/>
  <c r="Q851" i="1"/>
  <c r="N852" i="1"/>
  <c r="P852" i="1"/>
  <c r="Q852" i="1"/>
  <c r="N853" i="1"/>
  <c r="P853" i="1"/>
  <c r="Q853" i="1"/>
  <c r="N854" i="1"/>
  <c r="P854" i="1"/>
  <c r="Q854" i="1"/>
  <c r="N855" i="1"/>
  <c r="P855" i="1"/>
  <c r="Q855" i="1"/>
  <c r="N856" i="1"/>
  <c r="P856" i="1"/>
  <c r="Q856" i="1"/>
  <c r="N857" i="1"/>
  <c r="P857" i="1"/>
  <c r="Q857" i="1"/>
  <c r="N858" i="1"/>
  <c r="P858" i="1"/>
  <c r="Q858" i="1"/>
  <c r="N859" i="1"/>
  <c r="P859" i="1"/>
  <c r="Q859" i="1"/>
  <c r="N860" i="1"/>
  <c r="P860" i="1"/>
  <c r="Q860" i="1"/>
  <c r="N861" i="1"/>
  <c r="P861" i="1"/>
  <c r="Q861" i="1"/>
  <c r="N862" i="1"/>
  <c r="P862" i="1"/>
  <c r="Q862" i="1"/>
  <c r="N863" i="1"/>
  <c r="P863" i="1"/>
  <c r="Q863" i="1"/>
  <c r="N864" i="1"/>
  <c r="P864" i="1"/>
  <c r="Q864" i="1"/>
  <c r="N865" i="1"/>
  <c r="P865" i="1"/>
  <c r="Q865" i="1"/>
  <c r="N866" i="1"/>
  <c r="P866" i="1"/>
  <c r="Q866" i="1"/>
  <c r="N867" i="1"/>
  <c r="P867" i="1"/>
  <c r="Q867" i="1"/>
  <c r="N868" i="1"/>
  <c r="P868" i="1"/>
  <c r="Q868" i="1"/>
  <c r="N869" i="1"/>
  <c r="P869" i="1"/>
  <c r="Q869" i="1"/>
  <c r="N870" i="1"/>
  <c r="P870" i="1"/>
  <c r="Q870" i="1"/>
  <c r="N871" i="1"/>
  <c r="P871" i="1"/>
  <c r="Q871" i="1"/>
  <c r="N872" i="1"/>
  <c r="P872" i="1"/>
  <c r="Q872" i="1"/>
  <c r="N873" i="1"/>
  <c r="P873" i="1"/>
  <c r="Q873" i="1"/>
  <c r="N874" i="1"/>
  <c r="P874" i="1"/>
  <c r="Q874" i="1"/>
  <c r="N875" i="1"/>
  <c r="P875" i="1"/>
  <c r="Q875" i="1"/>
  <c r="N876" i="1"/>
  <c r="P876" i="1"/>
  <c r="Q876" i="1"/>
  <c r="N877" i="1"/>
  <c r="P877" i="1"/>
  <c r="Q877" i="1"/>
  <c r="N878" i="1"/>
  <c r="P878" i="1"/>
  <c r="Q878" i="1"/>
  <c r="N879" i="1"/>
  <c r="P879" i="1"/>
  <c r="Q879" i="1"/>
  <c r="N880" i="1"/>
  <c r="P880" i="1"/>
  <c r="Q880" i="1"/>
  <c r="N881" i="1"/>
  <c r="P881" i="1"/>
  <c r="Q881" i="1"/>
  <c r="N882" i="1"/>
  <c r="P882" i="1"/>
  <c r="Q882" i="1"/>
  <c r="N883" i="1"/>
  <c r="P883" i="1"/>
  <c r="Q883" i="1"/>
  <c r="N884" i="1"/>
  <c r="P884" i="1"/>
  <c r="Q884" i="1"/>
  <c r="N885" i="1"/>
  <c r="P885" i="1"/>
  <c r="Q885" i="1"/>
  <c r="N886" i="1"/>
  <c r="P886" i="1"/>
  <c r="Q886" i="1"/>
  <c r="N887" i="1"/>
  <c r="P887" i="1"/>
  <c r="Q887" i="1"/>
  <c r="N888" i="1"/>
  <c r="P888" i="1"/>
  <c r="Q888" i="1"/>
  <c r="N889" i="1"/>
  <c r="P889" i="1"/>
  <c r="Q889" i="1"/>
  <c r="N890" i="1"/>
  <c r="P890" i="1"/>
  <c r="Q890" i="1"/>
  <c r="N891" i="1"/>
  <c r="P891" i="1"/>
  <c r="Q891" i="1"/>
  <c r="N892" i="1"/>
  <c r="P892" i="1"/>
  <c r="Q892" i="1"/>
  <c r="N893" i="1"/>
  <c r="P893" i="1"/>
  <c r="Q893" i="1"/>
  <c r="N894" i="1"/>
  <c r="P894" i="1"/>
  <c r="Q894" i="1"/>
  <c r="N895" i="1"/>
  <c r="P895" i="1"/>
  <c r="Q895" i="1"/>
  <c r="N896" i="1"/>
  <c r="P896" i="1"/>
  <c r="Q896" i="1"/>
  <c r="N897" i="1"/>
  <c r="P897" i="1"/>
  <c r="Q897" i="1"/>
  <c r="N898" i="1"/>
  <c r="P898" i="1"/>
  <c r="Q898" i="1"/>
  <c r="N899" i="1"/>
  <c r="P899" i="1"/>
  <c r="Q899" i="1"/>
  <c r="N900" i="1"/>
  <c r="P900" i="1"/>
  <c r="Q900" i="1"/>
  <c r="N901" i="1"/>
  <c r="P901" i="1"/>
  <c r="Q901" i="1"/>
  <c r="N902" i="1"/>
  <c r="P902" i="1"/>
  <c r="Q902" i="1"/>
  <c r="N903" i="1"/>
  <c r="P903" i="1"/>
  <c r="Q903" i="1"/>
  <c r="N904" i="1"/>
  <c r="P904" i="1"/>
  <c r="Q904" i="1"/>
  <c r="N905" i="1"/>
  <c r="P905" i="1"/>
  <c r="Q905" i="1"/>
  <c r="N906" i="1"/>
  <c r="P906" i="1"/>
  <c r="Q906" i="1"/>
  <c r="N907" i="1"/>
  <c r="P907" i="1"/>
  <c r="Q907" i="1"/>
  <c r="N908" i="1"/>
  <c r="P908" i="1"/>
  <c r="Q908" i="1"/>
  <c r="N909" i="1"/>
  <c r="P909" i="1"/>
  <c r="Q909" i="1"/>
  <c r="N910" i="1"/>
  <c r="P910" i="1"/>
  <c r="Q910" i="1"/>
  <c r="N911" i="1"/>
  <c r="P911" i="1"/>
  <c r="Q911" i="1"/>
  <c r="N912" i="1"/>
  <c r="P912" i="1"/>
  <c r="Q912" i="1"/>
  <c r="N913" i="1"/>
  <c r="P913" i="1"/>
  <c r="Q913" i="1"/>
  <c r="N914" i="1"/>
  <c r="P914" i="1"/>
  <c r="Q914" i="1"/>
  <c r="N915" i="1"/>
  <c r="P915" i="1"/>
  <c r="Q915" i="1"/>
  <c r="N916" i="1"/>
  <c r="P916" i="1"/>
  <c r="Q916" i="1"/>
  <c r="N917" i="1"/>
  <c r="P917" i="1"/>
  <c r="Q917" i="1"/>
  <c r="N918" i="1"/>
  <c r="P918" i="1"/>
  <c r="Q918" i="1"/>
  <c r="N919" i="1"/>
  <c r="P919" i="1"/>
  <c r="Q919" i="1"/>
  <c r="N920" i="1"/>
  <c r="P920" i="1"/>
  <c r="Q920" i="1"/>
  <c r="N921" i="1"/>
  <c r="P921" i="1"/>
  <c r="Q921" i="1"/>
  <c r="N922" i="1"/>
  <c r="P922" i="1"/>
  <c r="Q922" i="1"/>
  <c r="N923" i="1"/>
  <c r="P923" i="1"/>
  <c r="Q923" i="1"/>
  <c r="N924" i="1"/>
  <c r="P924" i="1"/>
  <c r="Q924" i="1"/>
  <c r="N925" i="1"/>
  <c r="P925" i="1"/>
  <c r="Q925" i="1"/>
  <c r="N926" i="1"/>
  <c r="P926" i="1"/>
  <c r="Q926" i="1"/>
  <c r="N927" i="1"/>
  <c r="P927" i="1"/>
  <c r="Q927" i="1"/>
  <c r="N928" i="1"/>
  <c r="P928" i="1"/>
  <c r="Q928" i="1"/>
  <c r="N929" i="1"/>
  <c r="P929" i="1"/>
  <c r="Q929" i="1"/>
  <c r="N930" i="1"/>
  <c r="P930" i="1"/>
  <c r="Q930" i="1"/>
  <c r="N931" i="1"/>
  <c r="P931" i="1"/>
  <c r="Q931" i="1"/>
  <c r="N932" i="1"/>
  <c r="P932" i="1"/>
  <c r="Q932" i="1"/>
  <c r="N933" i="1"/>
  <c r="P933" i="1"/>
  <c r="Q933" i="1"/>
  <c r="N934" i="1"/>
  <c r="P934" i="1"/>
  <c r="Q934" i="1"/>
  <c r="N935" i="1"/>
  <c r="P935" i="1"/>
  <c r="Q935" i="1"/>
  <c r="N936" i="1"/>
  <c r="P936" i="1"/>
  <c r="Q936" i="1"/>
  <c r="N937" i="1"/>
  <c r="P937" i="1"/>
  <c r="Q937" i="1"/>
  <c r="N938" i="1"/>
  <c r="P938" i="1"/>
  <c r="Q938" i="1"/>
  <c r="N939" i="1"/>
  <c r="P939" i="1"/>
  <c r="Q939" i="1"/>
  <c r="N940" i="1"/>
  <c r="P940" i="1"/>
  <c r="Q940" i="1"/>
  <c r="N941" i="1"/>
  <c r="P941" i="1"/>
  <c r="Q941" i="1"/>
  <c r="N942" i="1"/>
  <c r="P942" i="1"/>
  <c r="Q942" i="1"/>
  <c r="N943" i="1"/>
  <c r="P943" i="1"/>
  <c r="Q943" i="1"/>
  <c r="N944" i="1"/>
  <c r="P944" i="1"/>
  <c r="Q944" i="1"/>
  <c r="N945" i="1"/>
  <c r="P945" i="1"/>
  <c r="Q945" i="1"/>
  <c r="N946" i="1"/>
  <c r="P946" i="1"/>
  <c r="Q946" i="1"/>
  <c r="N947" i="1"/>
  <c r="P947" i="1"/>
  <c r="Q947" i="1"/>
  <c r="N948" i="1"/>
  <c r="P948" i="1"/>
  <c r="Q948" i="1"/>
  <c r="N949" i="1"/>
  <c r="P949" i="1"/>
  <c r="Q949" i="1"/>
  <c r="N950" i="1"/>
  <c r="P950" i="1"/>
  <c r="Q950" i="1"/>
  <c r="N951" i="1"/>
  <c r="P951" i="1"/>
  <c r="Q951" i="1"/>
  <c r="N952" i="1"/>
  <c r="P952" i="1"/>
  <c r="Q952" i="1"/>
  <c r="N953" i="1"/>
  <c r="P953" i="1"/>
  <c r="Q953" i="1"/>
  <c r="N954" i="1"/>
  <c r="P954" i="1"/>
  <c r="Q954" i="1"/>
  <c r="N955" i="1"/>
  <c r="P955" i="1"/>
  <c r="Q955" i="1"/>
  <c r="N956" i="1"/>
  <c r="P956" i="1"/>
  <c r="Q956" i="1"/>
  <c r="N957" i="1"/>
  <c r="P957" i="1"/>
  <c r="Q957" i="1"/>
  <c r="N958" i="1"/>
  <c r="P958" i="1"/>
  <c r="Q958" i="1"/>
  <c r="N959" i="1"/>
  <c r="P959" i="1"/>
  <c r="Q959" i="1"/>
  <c r="N960" i="1"/>
  <c r="P960" i="1"/>
  <c r="Q960" i="1"/>
  <c r="N961" i="1"/>
  <c r="P961" i="1"/>
  <c r="Q961" i="1"/>
  <c r="N962" i="1"/>
  <c r="P962" i="1"/>
  <c r="Q962" i="1"/>
  <c r="N963" i="1"/>
  <c r="P963" i="1"/>
  <c r="Q963" i="1"/>
  <c r="N964" i="1"/>
  <c r="P964" i="1"/>
  <c r="Q964" i="1"/>
  <c r="N965" i="1"/>
  <c r="P965" i="1"/>
  <c r="Q965" i="1"/>
  <c r="N966" i="1"/>
  <c r="P966" i="1"/>
  <c r="Q966" i="1"/>
  <c r="N967" i="1"/>
  <c r="P967" i="1"/>
  <c r="Q967" i="1"/>
  <c r="N968" i="1"/>
  <c r="P968" i="1"/>
  <c r="Q968" i="1"/>
  <c r="N969" i="1"/>
  <c r="P969" i="1"/>
  <c r="Q969" i="1"/>
  <c r="N970" i="1"/>
  <c r="P970" i="1"/>
  <c r="Q970" i="1"/>
  <c r="N971" i="1"/>
  <c r="P971" i="1"/>
  <c r="Q971" i="1"/>
  <c r="N972" i="1"/>
  <c r="P972" i="1"/>
  <c r="Q972" i="1"/>
  <c r="N973" i="1"/>
  <c r="P973" i="1"/>
  <c r="Q973" i="1"/>
  <c r="N974" i="1"/>
  <c r="P974" i="1"/>
  <c r="Q974" i="1"/>
  <c r="N975" i="1"/>
  <c r="P975" i="1"/>
  <c r="Q975" i="1"/>
  <c r="N976" i="1"/>
  <c r="P976" i="1"/>
  <c r="Q976" i="1"/>
  <c r="N977" i="1"/>
  <c r="P977" i="1"/>
  <c r="Q977" i="1"/>
  <c r="N978" i="1"/>
  <c r="P978" i="1"/>
  <c r="Q978" i="1"/>
  <c r="N979" i="1"/>
  <c r="P979" i="1"/>
  <c r="Q979" i="1"/>
  <c r="N980" i="1"/>
  <c r="P980" i="1"/>
  <c r="Q980" i="1"/>
  <c r="N981" i="1"/>
  <c r="P981" i="1"/>
  <c r="Q981" i="1"/>
  <c r="N982" i="1"/>
  <c r="P982" i="1"/>
  <c r="Q982" i="1"/>
  <c r="N983" i="1"/>
  <c r="P983" i="1"/>
  <c r="Q983" i="1"/>
  <c r="N984" i="1"/>
  <c r="P984" i="1"/>
  <c r="Q984" i="1"/>
  <c r="N985" i="1"/>
  <c r="P985" i="1"/>
  <c r="Q985" i="1"/>
  <c r="N986" i="1"/>
  <c r="P986" i="1"/>
  <c r="Q986" i="1"/>
  <c r="N987" i="1"/>
  <c r="P987" i="1"/>
  <c r="Q987" i="1"/>
  <c r="N988" i="1"/>
  <c r="P988" i="1"/>
  <c r="Q988" i="1"/>
  <c r="N989" i="1"/>
  <c r="P989" i="1"/>
  <c r="Q989" i="1"/>
  <c r="N990" i="1"/>
  <c r="P990" i="1"/>
  <c r="Q990" i="1"/>
  <c r="N991" i="1"/>
  <c r="P991" i="1"/>
  <c r="Q991" i="1"/>
  <c r="N992" i="1"/>
  <c r="P992" i="1"/>
  <c r="Q992" i="1"/>
  <c r="N993" i="1"/>
  <c r="P993" i="1"/>
  <c r="Q993" i="1"/>
  <c r="N994" i="1"/>
  <c r="P994" i="1"/>
  <c r="Q994" i="1"/>
  <c r="N995" i="1"/>
  <c r="P995" i="1"/>
  <c r="Q995" i="1"/>
  <c r="N996" i="1"/>
  <c r="P996" i="1"/>
  <c r="Q996" i="1"/>
  <c r="N997" i="1"/>
  <c r="P997" i="1"/>
  <c r="Q997" i="1"/>
  <c r="N998" i="1"/>
  <c r="P998" i="1"/>
  <c r="Q998" i="1"/>
  <c r="N999" i="1"/>
  <c r="P999" i="1"/>
  <c r="Q999" i="1"/>
  <c r="N1000" i="1"/>
  <c r="P1000" i="1"/>
  <c r="Q1000" i="1"/>
  <c r="N1001" i="1"/>
  <c r="P1001" i="1"/>
  <c r="Q1001" i="1"/>
  <c r="N1002" i="1"/>
  <c r="P1002" i="1"/>
  <c r="Q1002" i="1"/>
  <c r="N1003" i="1"/>
  <c r="P1003" i="1"/>
  <c r="Q1003" i="1"/>
  <c r="N1004" i="1"/>
  <c r="P1004" i="1"/>
  <c r="Q1004" i="1"/>
  <c r="N1005" i="1"/>
  <c r="P1005" i="1"/>
  <c r="Q1005" i="1"/>
  <c r="N1006" i="1"/>
  <c r="P1006" i="1"/>
  <c r="Q1006" i="1"/>
  <c r="N1007" i="1"/>
  <c r="P1007" i="1"/>
  <c r="Q1007" i="1"/>
  <c r="N1008" i="1"/>
  <c r="P1008" i="1"/>
  <c r="Q1008" i="1"/>
  <c r="N1009" i="1"/>
  <c r="P1009" i="1"/>
  <c r="Q1009" i="1"/>
  <c r="N1010" i="1"/>
  <c r="P1010" i="1"/>
  <c r="Q1010" i="1"/>
  <c r="N1011" i="1"/>
  <c r="P1011" i="1"/>
  <c r="Q1011" i="1"/>
  <c r="N1012" i="1"/>
  <c r="P1012" i="1"/>
  <c r="Q1012" i="1"/>
  <c r="N1013" i="1"/>
  <c r="P1013" i="1"/>
  <c r="Q1013" i="1"/>
  <c r="N1014" i="1"/>
  <c r="P1014" i="1"/>
  <c r="Q1014" i="1"/>
  <c r="N1015" i="1"/>
  <c r="P1015" i="1"/>
  <c r="Q1015" i="1"/>
  <c r="N1016" i="1"/>
  <c r="P1016" i="1"/>
  <c r="Q1016" i="1"/>
  <c r="N1017" i="1"/>
  <c r="P1017" i="1"/>
  <c r="Q1017" i="1"/>
  <c r="N1018" i="1"/>
  <c r="P1018" i="1"/>
  <c r="Q1018" i="1"/>
  <c r="N1019" i="1"/>
  <c r="P1019" i="1"/>
  <c r="Q1019" i="1"/>
  <c r="N1020" i="1"/>
  <c r="P1020" i="1"/>
  <c r="Q1020" i="1"/>
  <c r="N1021" i="1"/>
  <c r="P1021" i="1"/>
  <c r="Q1021" i="1"/>
  <c r="N1022" i="1"/>
  <c r="P1022" i="1"/>
  <c r="Q1022" i="1"/>
  <c r="N1023" i="1"/>
  <c r="P1023" i="1"/>
  <c r="Q1023" i="1"/>
  <c r="N1024" i="1"/>
  <c r="P1024" i="1"/>
  <c r="Q1024" i="1"/>
  <c r="N1025" i="1"/>
  <c r="P1025" i="1"/>
  <c r="Q1025" i="1"/>
  <c r="N1026" i="1"/>
  <c r="P1026" i="1"/>
  <c r="Q1026" i="1"/>
  <c r="N1027" i="1"/>
  <c r="P1027" i="1"/>
  <c r="Q1027" i="1"/>
  <c r="N1028" i="1"/>
  <c r="P1028" i="1"/>
  <c r="Q1028" i="1"/>
  <c r="N1029" i="1"/>
  <c r="P1029" i="1"/>
  <c r="Q1029" i="1"/>
  <c r="N1030" i="1"/>
  <c r="P1030" i="1"/>
  <c r="Q1030" i="1"/>
  <c r="N1031" i="1"/>
  <c r="P1031" i="1"/>
  <c r="Q1031" i="1"/>
  <c r="N1032" i="1"/>
  <c r="P1032" i="1"/>
  <c r="Q1032" i="1"/>
  <c r="N1033" i="1"/>
  <c r="P1033" i="1"/>
  <c r="Q1033" i="1"/>
  <c r="N1034" i="1"/>
  <c r="P1034" i="1"/>
  <c r="Q1034" i="1"/>
  <c r="N1035" i="1"/>
  <c r="P1035" i="1"/>
  <c r="Q1035" i="1"/>
  <c r="N1036" i="1"/>
  <c r="P1036" i="1"/>
  <c r="Q1036" i="1"/>
  <c r="N1037" i="1"/>
  <c r="P1037" i="1"/>
  <c r="Q1037" i="1"/>
  <c r="N1038" i="1"/>
  <c r="P1038" i="1"/>
  <c r="Q1038" i="1"/>
  <c r="N1039" i="1"/>
  <c r="P1039" i="1"/>
  <c r="Q1039" i="1"/>
  <c r="N1040" i="1"/>
  <c r="P1040" i="1"/>
  <c r="Q1040" i="1"/>
  <c r="N1041" i="1"/>
  <c r="P1041" i="1"/>
  <c r="Q1041" i="1"/>
  <c r="N1042" i="1"/>
  <c r="P1042" i="1"/>
  <c r="Q1042" i="1"/>
  <c r="N1043" i="1"/>
  <c r="P1043" i="1"/>
  <c r="Q1043" i="1"/>
  <c r="N1044" i="1"/>
  <c r="P1044" i="1"/>
  <c r="Q1044" i="1"/>
  <c r="N1045" i="1"/>
  <c r="P1045" i="1"/>
  <c r="Q1045" i="1"/>
  <c r="N1046" i="1"/>
  <c r="P1046" i="1"/>
  <c r="Q1046" i="1"/>
  <c r="N1047" i="1"/>
  <c r="P1047" i="1"/>
  <c r="Q1047" i="1"/>
  <c r="N1048" i="1"/>
  <c r="P1048" i="1"/>
  <c r="Q1048" i="1"/>
  <c r="N1049" i="1"/>
  <c r="P1049" i="1"/>
  <c r="Q1049" i="1"/>
  <c r="N1050" i="1"/>
  <c r="P1050" i="1"/>
  <c r="Q1050" i="1"/>
  <c r="N1051" i="1"/>
  <c r="P1051" i="1"/>
  <c r="Q1051" i="1"/>
  <c r="N1052" i="1"/>
  <c r="P1052" i="1"/>
  <c r="Q1052" i="1"/>
  <c r="N1053" i="1"/>
  <c r="P1053" i="1"/>
  <c r="Q1053" i="1"/>
  <c r="N1054" i="1"/>
  <c r="P1054" i="1"/>
  <c r="Q1054" i="1"/>
  <c r="N1055" i="1"/>
  <c r="P1055" i="1"/>
  <c r="Q1055" i="1"/>
  <c r="N1056" i="1"/>
  <c r="P1056" i="1"/>
  <c r="Q1056" i="1"/>
  <c r="N1057" i="1"/>
  <c r="P1057" i="1"/>
  <c r="Q1057" i="1"/>
  <c r="N1058" i="1"/>
  <c r="P1058" i="1"/>
  <c r="Q1058" i="1"/>
  <c r="N1059" i="1"/>
  <c r="P1059" i="1"/>
  <c r="Q1059" i="1"/>
  <c r="N1060" i="1"/>
  <c r="P1060" i="1"/>
  <c r="Q1060" i="1"/>
  <c r="N1061" i="1"/>
  <c r="P1061" i="1"/>
  <c r="Q1061" i="1"/>
  <c r="N1062" i="1"/>
  <c r="P1062" i="1"/>
  <c r="Q1062" i="1"/>
  <c r="N1063" i="1"/>
  <c r="P1063" i="1"/>
  <c r="Q1063" i="1"/>
  <c r="N1064" i="1"/>
  <c r="P1064" i="1"/>
  <c r="Q1064" i="1"/>
  <c r="N1065" i="1"/>
  <c r="P1065" i="1"/>
  <c r="Q1065" i="1"/>
  <c r="N1066" i="1"/>
  <c r="P1066" i="1"/>
  <c r="Q1066" i="1"/>
  <c r="N1067" i="1"/>
  <c r="P1067" i="1"/>
  <c r="Q1067" i="1"/>
  <c r="N1068" i="1"/>
  <c r="P1068" i="1"/>
  <c r="Q1068" i="1"/>
  <c r="N1069" i="1"/>
  <c r="P1069" i="1"/>
  <c r="Q1069" i="1"/>
  <c r="N1070" i="1"/>
  <c r="P1070" i="1"/>
  <c r="Q1070" i="1"/>
  <c r="N1071" i="1"/>
  <c r="P1071" i="1"/>
  <c r="Q1071" i="1"/>
  <c r="N1072" i="1"/>
  <c r="P1072" i="1"/>
  <c r="Q1072" i="1"/>
  <c r="N1073" i="1"/>
  <c r="P1073" i="1"/>
  <c r="Q1073" i="1"/>
  <c r="N1074" i="1"/>
  <c r="P1074" i="1"/>
  <c r="Q1074" i="1"/>
  <c r="N1075" i="1"/>
  <c r="P1075" i="1"/>
  <c r="Q1075" i="1"/>
  <c r="N1076" i="1"/>
  <c r="P1076" i="1"/>
  <c r="Q1076" i="1"/>
  <c r="N1077" i="1"/>
  <c r="P1077" i="1"/>
  <c r="Q1077" i="1"/>
  <c r="N1078" i="1"/>
  <c r="P1078" i="1"/>
  <c r="Q1078" i="1"/>
  <c r="N1079" i="1"/>
  <c r="P1079" i="1"/>
  <c r="Q1079" i="1"/>
  <c r="N1080" i="1"/>
  <c r="P1080" i="1"/>
  <c r="Q1080" i="1"/>
  <c r="N1081" i="1"/>
  <c r="P1081" i="1"/>
  <c r="Q1081" i="1"/>
  <c r="N1082" i="1"/>
  <c r="P1082" i="1"/>
  <c r="Q1082" i="1"/>
  <c r="N1083" i="1"/>
  <c r="P1083" i="1"/>
  <c r="Q1083" i="1"/>
  <c r="N1084" i="1"/>
  <c r="P1084" i="1"/>
  <c r="Q1084" i="1"/>
  <c r="N1085" i="1"/>
  <c r="P1085" i="1"/>
  <c r="Q1085" i="1"/>
  <c r="N1086" i="1"/>
  <c r="P1086" i="1"/>
  <c r="Q1086" i="1"/>
  <c r="N1087" i="1"/>
  <c r="P1087" i="1"/>
  <c r="Q1087" i="1"/>
  <c r="N1088" i="1"/>
  <c r="P1088" i="1"/>
  <c r="Q1088" i="1"/>
  <c r="N1089" i="1"/>
  <c r="P1089" i="1"/>
  <c r="Q1089" i="1"/>
  <c r="N1090" i="1"/>
  <c r="P1090" i="1"/>
  <c r="Q1090" i="1"/>
  <c r="N1091" i="1"/>
  <c r="P1091" i="1"/>
  <c r="Q1091" i="1"/>
  <c r="N1092" i="1"/>
  <c r="P1092" i="1"/>
  <c r="Q1092" i="1"/>
  <c r="N1093" i="1"/>
  <c r="P1093" i="1"/>
  <c r="Q1093" i="1"/>
  <c r="N1094" i="1"/>
  <c r="P1094" i="1"/>
  <c r="Q1094" i="1"/>
  <c r="N1095" i="1"/>
  <c r="P1095" i="1"/>
  <c r="Q1095" i="1"/>
  <c r="N1096" i="1"/>
  <c r="P1096" i="1"/>
  <c r="Q1096" i="1"/>
  <c r="N1097" i="1"/>
  <c r="P1097" i="1"/>
  <c r="Q1097" i="1"/>
  <c r="N1098" i="1"/>
  <c r="P1098" i="1"/>
  <c r="Q1098" i="1"/>
  <c r="N1099" i="1"/>
  <c r="P1099" i="1"/>
  <c r="Q1099" i="1"/>
  <c r="N1100" i="1"/>
  <c r="P1100" i="1"/>
  <c r="Q1100" i="1"/>
  <c r="N1101" i="1"/>
  <c r="P1101" i="1"/>
  <c r="Q1101" i="1"/>
  <c r="N1102" i="1"/>
  <c r="P1102" i="1"/>
  <c r="Q1102" i="1"/>
  <c r="N1103" i="1"/>
  <c r="P1103" i="1"/>
  <c r="Q1103" i="1"/>
  <c r="N1104" i="1"/>
  <c r="P1104" i="1"/>
  <c r="Q1104" i="1"/>
  <c r="N1105" i="1"/>
  <c r="P1105" i="1"/>
  <c r="Q1105" i="1"/>
  <c r="N1106" i="1"/>
  <c r="P1106" i="1"/>
  <c r="Q1106" i="1"/>
  <c r="N1107" i="1"/>
  <c r="P1107" i="1"/>
  <c r="Q1107" i="1"/>
  <c r="N1108" i="1"/>
  <c r="P1108" i="1"/>
  <c r="Q1108" i="1"/>
  <c r="N1109" i="1"/>
  <c r="P1109" i="1"/>
  <c r="Q1109" i="1"/>
  <c r="N1110" i="1"/>
  <c r="P1110" i="1"/>
  <c r="Q1110" i="1"/>
  <c r="N1111" i="1"/>
  <c r="P1111" i="1"/>
  <c r="Q1111" i="1"/>
  <c r="N1112" i="1"/>
  <c r="P1112" i="1"/>
  <c r="Q1112" i="1"/>
  <c r="N1113" i="1"/>
  <c r="P1113" i="1"/>
  <c r="Q1113" i="1"/>
  <c r="N1114" i="1"/>
  <c r="P1114" i="1"/>
  <c r="Q1114" i="1"/>
  <c r="N1115" i="1"/>
  <c r="P1115" i="1"/>
  <c r="Q1115" i="1"/>
  <c r="N1116" i="1"/>
  <c r="P1116" i="1"/>
  <c r="Q1116" i="1"/>
  <c r="N1117" i="1"/>
  <c r="P1117" i="1"/>
  <c r="Q1117" i="1"/>
  <c r="N1118" i="1"/>
  <c r="P1118" i="1"/>
  <c r="Q1118" i="1"/>
  <c r="N1119" i="1"/>
  <c r="P1119" i="1"/>
  <c r="Q1119" i="1"/>
  <c r="N1120" i="1"/>
  <c r="P1120" i="1"/>
  <c r="Q1120" i="1"/>
  <c r="N1121" i="1"/>
  <c r="P1121" i="1"/>
  <c r="Q1121" i="1"/>
  <c r="N1122" i="1"/>
  <c r="P1122" i="1"/>
  <c r="Q1122" i="1"/>
  <c r="N1123" i="1"/>
  <c r="P1123" i="1"/>
  <c r="Q1123" i="1"/>
  <c r="N1124" i="1"/>
  <c r="P1124" i="1"/>
  <c r="Q1124" i="1"/>
  <c r="N1125" i="1"/>
  <c r="P1125" i="1"/>
  <c r="Q1125" i="1"/>
  <c r="N1126" i="1"/>
  <c r="P1126" i="1"/>
  <c r="Q1126" i="1"/>
  <c r="N1127" i="1"/>
  <c r="P1127" i="1"/>
  <c r="Q1127" i="1"/>
  <c r="N1128" i="1"/>
  <c r="P1128" i="1"/>
  <c r="Q1128" i="1"/>
  <c r="N1129" i="1"/>
  <c r="P1129" i="1"/>
  <c r="Q1129" i="1"/>
  <c r="N1130" i="1"/>
  <c r="P1130" i="1"/>
  <c r="Q1130" i="1"/>
  <c r="N1131" i="1"/>
  <c r="P1131" i="1"/>
  <c r="Q1131" i="1"/>
  <c r="N1132" i="1"/>
  <c r="P1132" i="1"/>
  <c r="Q1132" i="1"/>
  <c r="N1133" i="1"/>
  <c r="P1133" i="1"/>
  <c r="Q1133" i="1"/>
  <c r="N1134" i="1"/>
  <c r="P1134" i="1"/>
  <c r="Q1134" i="1"/>
  <c r="N1135" i="1"/>
  <c r="P1135" i="1"/>
  <c r="Q1135" i="1"/>
  <c r="N1136" i="1"/>
  <c r="P1136" i="1"/>
  <c r="Q1136" i="1"/>
  <c r="N1137" i="1"/>
  <c r="P1137" i="1"/>
  <c r="Q1137" i="1"/>
  <c r="N1138" i="1"/>
  <c r="P1138" i="1"/>
  <c r="Q1138" i="1"/>
  <c r="N1139" i="1"/>
  <c r="P1139" i="1"/>
  <c r="Q1139" i="1"/>
  <c r="N1140" i="1"/>
  <c r="P1140" i="1"/>
  <c r="Q1140" i="1"/>
  <c r="N1141" i="1"/>
  <c r="P1141" i="1"/>
  <c r="Q1141" i="1"/>
  <c r="N1142" i="1"/>
  <c r="P1142" i="1"/>
  <c r="Q1142" i="1"/>
  <c r="N1143" i="1"/>
  <c r="P1143" i="1"/>
  <c r="Q1143" i="1"/>
  <c r="N1144" i="1"/>
  <c r="P1144" i="1"/>
  <c r="Q1144" i="1"/>
  <c r="N1145" i="1"/>
  <c r="P1145" i="1"/>
  <c r="Q1145" i="1"/>
  <c r="N1146" i="1"/>
  <c r="P1146" i="1"/>
  <c r="Q1146" i="1"/>
  <c r="N1147" i="1"/>
  <c r="P1147" i="1"/>
  <c r="Q1147" i="1"/>
  <c r="N1148" i="1"/>
  <c r="P1148" i="1"/>
  <c r="Q1148" i="1"/>
  <c r="N1149" i="1"/>
  <c r="P1149" i="1"/>
  <c r="Q1149" i="1"/>
  <c r="N1150" i="1"/>
  <c r="P1150" i="1"/>
  <c r="Q1150" i="1"/>
  <c r="N1151" i="1"/>
  <c r="P1151" i="1"/>
  <c r="Q1151" i="1"/>
  <c r="N1152" i="1"/>
  <c r="P1152" i="1"/>
  <c r="Q1152" i="1"/>
  <c r="N1153" i="1"/>
  <c r="P1153" i="1"/>
  <c r="Q1153" i="1"/>
  <c r="N1154" i="1"/>
  <c r="P1154" i="1"/>
  <c r="Q1154" i="1"/>
  <c r="N1155" i="1"/>
  <c r="P1155" i="1"/>
  <c r="Q1155" i="1"/>
  <c r="N1156" i="1"/>
  <c r="P1156" i="1"/>
  <c r="Q1156" i="1"/>
  <c r="N1157" i="1"/>
  <c r="P1157" i="1"/>
  <c r="Q1157" i="1"/>
  <c r="N1158" i="1"/>
  <c r="P1158" i="1"/>
  <c r="Q1158" i="1"/>
  <c r="N1159" i="1"/>
  <c r="P1159" i="1"/>
  <c r="Q1159" i="1"/>
  <c r="N1160" i="1"/>
  <c r="P1160" i="1"/>
  <c r="Q1160" i="1"/>
  <c r="N1161" i="1"/>
  <c r="P1161" i="1"/>
  <c r="Q1161" i="1"/>
  <c r="N1162" i="1"/>
  <c r="P1162" i="1"/>
  <c r="Q1162" i="1"/>
  <c r="N1163" i="1"/>
  <c r="P1163" i="1"/>
  <c r="Q1163" i="1"/>
  <c r="N1164" i="1"/>
  <c r="P1164" i="1"/>
  <c r="Q1164" i="1"/>
  <c r="N1165" i="1"/>
  <c r="P1165" i="1"/>
  <c r="Q1165" i="1"/>
  <c r="N1166" i="1"/>
  <c r="P1166" i="1"/>
  <c r="Q1166" i="1"/>
  <c r="N1167" i="1"/>
  <c r="P1167" i="1"/>
  <c r="Q1167" i="1"/>
  <c r="N1168" i="1"/>
  <c r="P1168" i="1"/>
  <c r="Q1168" i="1"/>
  <c r="N1169" i="1"/>
  <c r="P1169" i="1"/>
  <c r="Q1169" i="1"/>
  <c r="N1170" i="1"/>
  <c r="P1170" i="1"/>
  <c r="Q1170" i="1"/>
  <c r="N1171" i="1"/>
  <c r="P1171" i="1"/>
  <c r="Q1171" i="1"/>
  <c r="N1172" i="1"/>
  <c r="P1172" i="1"/>
  <c r="Q1172" i="1"/>
  <c r="N1173" i="1"/>
  <c r="P1173" i="1"/>
  <c r="Q1173" i="1"/>
  <c r="N1174" i="1"/>
  <c r="P1174" i="1"/>
  <c r="Q1174" i="1"/>
  <c r="N1175" i="1"/>
  <c r="P1175" i="1"/>
  <c r="Q1175" i="1"/>
  <c r="N1176" i="1"/>
  <c r="P1176" i="1"/>
  <c r="Q1176" i="1"/>
  <c r="N1177" i="1"/>
  <c r="P1177" i="1"/>
  <c r="Q1177" i="1"/>
  <c r="N1178" i="1"/>
  <c r="P1178" i="1"/>
  <c r="Q1178" i="1"/>
  <c r="N1179" i="1"/>
  <c r="P1179" i="1"/>
  <c r="Q1179" i="1"/>
  <c r="N1180" i="1"/>
  <c r="P1180" i="1"/>
  <c r="Q1180" i="1"/>
  <c r="N1181" i="1"/>
  <c r="P1181" i="1"/>
  <c r="Q1181" i="1"/>
  <c r="N1182" i="1"/>
  <c r="P1182" i="1"/>
  <c r="Q1182" i="1"/>
  <c r="N1183" i="1"/>
  <c r="P1183" i="1"/>
  <c r="Q1183" i="1"/>
  <c r="N1184" i="1"/>
  <c r="P1184" i="1"/>
  <c r="Q1184" i="1"/>
  <c r="N1185" i="1"/>
  <c r="P1185" i="1"/>
  <c r="Q1185" i="1"/>
  <c r="N1186" i="1"/>
  <c r="P1186" i="1"/>
  <c r="Q1186" i="1"/>
  <c r="N1187" i="1"/>
  <c r="P1187" i="1"/>
  <c r="Q1187" i="1"/>
  <c r="N1188" i="1"/>
  <c r="P1188" i="1"/>
  <c r="Q1188" i="1"/>
  <c r="N1189" i="1"/>
  <c r="P1189" i="1"/>
  <c r="Q1189" i="1"/>
  <c r="N1190" i="1"/>
  <c r="P1190" i="1"/>
  <c r="Q1190" i="1"/>
  <c r="N1191" i="1"/>
  <c r="P1191" i="1"/>
  <c r="Q1191" i="1"/>
  <c r="N1192" i="1"/>
  <c r="P1192" i="1"/>
  <c r="Q1192" i="1"/>
  <c r="N1193" i="1"/>
  <c r="P1193" i="1"/>
  <c r="Q1193" i="1"/>
  <c r="N1194" i="1"/>
  <c r="P1194" i="1"/>
  <c r="Q1194" i="1"/>
  <c r="N1195" i="1"/>
  <c r="P1195" i="1"/>
  <c r="Q1195" i="1"/>
  <c r="N1196" i="1"/>
  <c r="P1196" i="1"/>
  <c r="Q1196" i="1"/>
  <c r="N1197" i="1"/>
  <c r="P1197" i="1"/>
  <c r="Q1197" i="1"/>
  <c r="N1198" i="1"/>
  <c r="P1198" i="1"/>
  <c r="Q1198" i="1"/>
  <c r="N1199" i="1"/>
  <c r="P1199" i="1"/>
  <c r="Q1199" i="1"/>
  <c r="N1200" i="1"/>
  <c r="P1200" i="1"/>
  <c r="Q1200" i="1"/>
  <c r="N1201" i="1"/>
  <c r="P1201" i="1"/>
  <c r="Q1201" i="1"/>
  <c r="N1202" i="1"/>
  <c r="P1202" i="1"/>
  <c r="Q1202" i="1"/>
  <c r="N1203" i="1"/>
  <c r="P1203" i="1"/>
  <c r="Q1203" i="1"/>
  <c r="N1204" i="1"/>
  <c r="P1204" i="1"/>
  <c r="Q1204" i="1"/>
  <c r="N1205" i="1"/>
  <c r="P1205" i="1"/>
  <c r="Q1205" i="1"/>
  <c r="N1206" i="1"/>
  <c r="P1206" i="1"/>
  <c r="Q1206" i="1"/>
  <c r="N1207" i="1"/>
  <c r="P1207" i="1"/>
  <c r="Q1207" i="1"/>
  <c r="N1208" i="1"/>
  <c r="P1208" i="1"/>
  <c r="Q1208" i="1"/>
  <c r="N1209" i="1"/>
  <c r="P1209" i="1"/>
  <c r="Q1209" i="1"/>
  <c r="N1210" i="1"/>
  <c r="P1210" i="1"/>
  <c r="Q1210" i="1"/>
  <c r="N1211" i="1"/>
  <c r="P1211" i="1"/>
  <c r="Q1211" i="1"/>
  <c r="N1212" i="1"/>
  <c r="P1212" i="1"/>
  <c r="Q1212" i="1"/>
  <c r="N1213" i="1"/>
  <c r="P1213" i="1"/>
  <c r="Q1213" i="1"/>
  <c r="N1214" i="1"/>
  <c r="P1214" i="1"/>
  <c r="Q1214" i="1"/>
  <c r="N1215" i="1"/>
  <c r="P1215" i="1"/>
  <c r="Q1215" i="1"/>
  <c r="N1216" i="1"/>
  <c r="P1216" i="1"/>
  <c r="Q1216" i="1"/>
  <c r="N1217" i="1"/>
  <c r="P1217" i="1"/>
  <c r="Q1217" i="1"/>
  <c r="N1218" i="1"/>
  <c r="P1218" i="1"/>
  <c r="Q1218" i="1"/>
  <c r="N1219" i="1"/>
  <c r="P1219" i="1"/>
  <c r="Q1219" i="1"/>
  <c r="N1220" i="1"/>
  <c r="P1220" i="1"/>
  <c r="Q1220" i="1"/>
  <c r="N1221" i="1"/>
  <c r="P1221" i="1"/>
  <c r="Q1221" i="1"/>
  <c r="N1222" i="1"/>
  <c r="P1222" i="1"/>
  <c r="Q1222" i="1"/>
  <c r="N1223" i="1"/>
  <c r="P1223" i="1"/>
  <c r="Q1223" i="1"/>
  <c r="N1224" i="1"/>
  <c r="P1224" i="1"/>
  <c r="Q1224" i="1"/>
  <c r="N1225" i="1"/>
  <c r="P1225" i="1"/>
  <c r="Q1225" i="1"/>
  <c r="N1226" i="1"/>
  <c r="P1226" i="1"/>
  <c r="Q1226" i="1"/>
  <c r="N1227" i="1"/>
  <c r="P1227" i="1"/>
  <c r="Q1227" i="1"/>
  <c r="N1228" i="1"/>
  <c r="P1228" i="1"/>
  <c r="Q1228" i="1"/>
  <c r="N1229" i="1"/>
  <c r="P1229" i="1"/>
  <c r="Q1229" i="1"/>
  <c r="N1230" i="1"/>
  <c r="P1230" i="1"/>
  <c r="Q1230" i="1"/>
  <c r="N1231" i="1"/>
  <c r="P1231" i="1"/>
  <c r="Q1231" i="1"/>
  <c r="N1232" i="1"/>
  <c r="P1232" i="1"/>
  <c r="Q1232" i="1"/>
  <c r="N1233" i="1"/>
  <c r="P1233" i="1"/>
  <c r="Q1233" i="1"/>
  <c r="N1234" i="1"/>
  <c r="P1234" i="1"/>
  <c r="Q1234" i="1"/>
  <c r="N1235" i="1"/>
  <c r="P1235" i="1"/>
  <c r="Q1235" i="1"/>
  <c r="N1236" i="1"/>
  <c r="P1236" i="1"/>
  <c r="Q1236" i="1"/>
  <c r="N1237" i="1"/>
  <c r="P1237" i="1"/>
  <c r="Q1237" i="1"/>
  <c r="N1238" i="1"/>
  <c r="P1238" i="1"/>
  <c r="Q1238" i="1"/>
  <c r="N1239" i="1"/>
  <c r="P1239" i="1"/>
  <c r="Q1239" i="1"/>
  <c r="N1240" i="1"/>
  <c r="P1240" i="1"/>
  <c r="Q1240" i="1"/>
  <c r="N1241" i="1"/>
  <c r="P1241" i="1"/>
  <c r="Q1241" i="1"/>
  <c r="N1242" i="1"/>
  <c r="P1242" i="1"/>
  <c r="Q1242" i="1"/>
  <c r="N1243" i="1"/>
  <c r="P1243" i="1"/>
  <c r="Q1243" i="1"/>
  <c r="N1244" i="1"/>
  <c r="P1244" i="1"/>
  <c r="Q1244" i="1"/>
  <c r="N1245" i="1"/>
  <c r="P1245" i="1"/>
  <c r="Q1245" i="1"/>
  <c r="N1246" i="1"/>
  <c r="P1246" i="1"/>
  <c r="Q1246" i="1"/>
  <c r="N1247" i="1"/>
  <c r="P1247" i="1"/>
  <c r="Q1247" i="1"/>
  <c r="N1248" i="1"/>
  <c r="P1248" i="1"/>
  <c r="Q1248" i="1"/>
  <c r="N1249" i="1"/>
  <c r="P1249" i="1"/>
  <c r="Q1249" i="1"/>
  <c r="N1250" i="1"/>
  <c r="P1250" i="1"/>
  <c r="Q1250" i="1"/>
  <c r="N1251" i="1"/>
  <c r="P1251" i="1"/>
  <c r="Q1251" i="1"/>
  <c r="N1252" i="1"/>
  <c r="P1252" i="1"/>
  <c r="Q1252" i="1"/>
  <c r="N1253" i="1"/>
  <c r="P1253" i="1"/>
  <c r="Q1253" i="1"/>
  <c r="N1254" i="1"/>
  <c r="P1254" i="1"/>
  <c r="Q1254" i="1"/>
  <c r="N1255" i="1"/>
  <c r="P1255" i="1"/>
  <c r="Q1255" i="1"/>
  <c r="N1256" i="1"/>
  <c r="P1256" i="1"/>
  <c r="Q1256" i="1"/>
  <c r="N1257" i="1"/>
  <c r="P1257" i="1"/>
  <c r="Q1257" i="1"/>
  <c r="N1258" i="1"/>
  <c r="P1258" i="1"/>
  <c r="Q1258" i="1"/>
  <c r="N1259" i="1"/>
  <c r="P1259" i="1"/>
  <c r="Q1259" i="1"/>
  <c r="N1260" i="1"/>
  <c r="P1260" i="1"/>
  <c r="Q1260" i="1"/>
  <c r="N1261" i="1"/>
  <c r="P1261" i="1"/>
  <c r="Q1261" i="1"/>
  <c r="N1262" i="1"/>
  <c r="P1262" i="1"/>
  <c r="Q1262" i="1"/>
  <c r="N1263" i="1"/>
  <c r="P1263" i="1"/>
  <c r="Q1263" i="1"/>
  <c r="N1264" i="1"/>
  <c r="P1264" i="1"/>
  <c r="Q1264" i="1"/>
  <c r="N1265" i="1"/>
  <c r="P1265" i="1"/>
  <c r="Q1265" i="1"/>
  <c r="N1266" i="1"/>
  <c r="P1266" i="1"/>
  <c r="Q1266" i="1"/>
  <c r="N1267" i="1"/>
  <c r="P1267" i="1"/>
  <c r="Q1267" i="1"/>
  <c r="N1268" i="1"/>
  <c r="P1268" i="1"/>
  <c r="Q1268" i="1"/>
  <c r="N1269" i="1"/>
  <c r="P1269" i="1"/>
  <c r="Q1269" i="1"/>
  <c r="N1270" i="1"/>
  <c r="P1270" i="1"/>
  <c r="Q1270" i="1"/>
  <c r="N1271" i="1"/>
  <c r="P1271" i="1"/>
  <c r="Q1271" i="1"/>
  <c r="N1272" i="1"/>
  <c r="P1272" i="1"/>
  <c r="Q1272" i="1"/>
  <c r="N1273" i="1"/>
  <c r="P1273" i="1"/>
  <c r="Q1273" i="1"/>
  <c r="N1274" i="1"/>
  <c r="P1274" i="1"/>
  <c r="Q1274" i="1"/>
  <c r="N1275" i="1"/>
  <c r="P1275" i="1"/>
  <c r="Q1275" i="1"/>
  <c r="N1276" i="1"/>
  <c r="P1276" i="1"/>
  <c r="Q1276" i="1"/>
  <c r="N1277" i="1"/>
  <c r="P1277" i="1"/>
  <c r="Q1277" i="1"/>
  <c r="N1278" i="1"/>
  <c r="P1278" i="1"/>
  <c r="Q1278" i="1"/>
  <c r="N1279" i="1"/>
  <c r="P1279" i="1"/>
  <c r="Q1279" i="1"/>
  <c r="N1280" i="1"/>
  <c r="P1280" i="1"/>
  <c r="Q1280" i="1"/>
  <c r="N1281" i="1"/>
  <c r="P1281" i="1"/>
  <c r="Q1281" i="1"/>
  <c r="N1282" i="1"/>
  <c r="P1282" i="1"/>
  <c r="Q1282" i="1"/>
  <c r="N1283" i="1"/>
  <c r="P1283" i="1"/>
  <c r="Q1283" i="1"/>
  <c r="N1284" i="1"/>
  <c r="P1284" i="1"/>
  <c r="Q1284" i="1"/>
  <c r="N1285" i="1"/>
  <c r="P1285" i="1"/>
  <c r="Q1285" i="1"/>
  <c r="N1286" i="1"/>
  <c r="P1286" i="1"/>
  <c r="Q1286" i="1"/>
  <c r="N1287" i="1"/>
  <c r="P1287" i="1"/>
  <c r="Q1287" i="1"/>
  <c r="N1288" i="1"/>
  <c r="P1288" i="1"/>
  <c r="Q1288" i="1"/>
  <c r="N1289" i="1"/>
  <c r="P1289" i="1"/>
  <c r="Q1289" i="1"/>
  <c r="N1290" i="1"/>
  <c r="P1290" i="1"/>
  <c r="Q1290" i="1"/>
  <c r="N1291" i="1"/>
  <c r="P1291" i="1"/>
  <c r="Q1291" i="1"/>
  <c r="N1292" i="1"/>
  <c r="P1292" i="1"/>
  <c r="Q1292" i="1"/>
  <c r="N1293" i="1"/>
  <c r="P1293" i="1"/>
  <c r="Q1293" i="1"/>
  <c r="N1294" i="1"/>
  <c r="P1294" i="1"/>
  <c r="Q1294" i="1"/>
  <c r="N1295" i="1"/>
  <c r="P1295" i="1"/>
  <c r="Q1295" i="1"/>
  <c r="N1296" i="1"/>
  <c r="P1296" i="1"/>
  <c r="Q1296" i="1"/>
  <c r="N1297" i="1"/>
  <c r="P1297" i="1"/>
  <c r="Q1297" i="1"/>
  <c r="N1298" i="1"/>
  <c r="P1298" i="1"/>
  <c r="Q1298" i="1"/>
  <c r="N1299" i="1"/>
  <c r="P1299" i="1"/>
  <c r="Q1299" i="1"/>
  <c r="N1300" i="1"/>
  <c r="P1300" i="1"/>
  <c r="Q1300" i="1"/>
  <c r="N1301" i="1"/>
  <c r="P1301" i="1"/>
  <c r="Q1301" i="1"/>
  <c r="N1302" i="1"/>
  <c r="P1302" i="1"/>
  <c r="Q1302" i="1"/>
  <c r="N1303" i="1"/>
  <c r="P1303" i="1"/>
  <c r="Q1303" i="1"/>
  <c r="N1304" i="1"/>
  <c r="P1304" i="1"/>
  <c r="Q1304" i="1"/>
  <c r="N1305" i="1"/>
  <c r="P1305" i="1"/>
  <c r="Q1305" i="1"/>
  <c r="N1306" i="1"/>
  <c r="P1306" i="1"/>
  <c r="Q1306" i="1"/>
  <c r="N1307" i="1"/>
  <c r="P1307" i="1"/>
  <c r="Q1307" i="1"/>
  <c r="N1308" i="1"/>
  <c r="P1308" i="1"/>
  <c r="Q1308" i="1"/>
  <c r="N1309" i="1"/>
  <c r="P1309" i="1"/>
  <c r="Q1309" i="1"/>
  <c r="N1310" i="1"/>
  <c r="P1310" i="1"/>
  <c r="Q1310" i="1"/>
  <c r="N1311" i="1"/>
  <c r="P1311" i="1"/>
  <c r="Q1311" i="1"/>
  <c r="N1312" i="1"/>
  <c r="P1312" i="1"/>
  <c r="Q1312" i="1"/>
  <c r="N1313" i="1"/>
  <c r="P1313" i="1"/>
  <c r="Q1313" i="1"/>
  <c r="N1314" i="1"/>
  <c r="P1314" i="1"/>
  <c r="Q1314" i="1"/>
  <c r="N1315" i="1"/>
  <c r="P1315" i="1"/>
  <c r="Q1315" i="1"/>
  <c r="N1316" i="1"/>
  <c r="P1316" i="1"/>
  <c r="Q1316" i="1"/>
  <c r="N1317" i="1"/>
  <c r="P1317" i="1"/>
  <c r="Q1317" i="1"/>
  <c r="N1318" i="1"/>
  <c r="P1318" i="1"/>
  <c r="Q1318" i="1"/>
  <c r="N1319" i="1"/>
  <c r="P1319" i="1"/>
  <c r="Q1319" i="1"/>
  <c r="N1320" i="1"/>
  <c r="P1320" i="1"/>
  <c r="Q1320" i="1"/>
  <c r="N1321" i="1"/>
  <c r="P1321" i="1"/>
  <c r="Q1321" i="1"/>
  <c r="N1322" i="1"/>
  <c r="P1322" i="1"/>
  <c r="Q1322" i="1"/>
  <c r="N1323" i="1"/>
  <c r="P1323" i="1"/>
  <c r="Q1323" i="1"/>
  <c r="N1324" i="1"/>
  <c r="P1324" i="1"/>
  <c r="Q1324" i="1"/>
  <c r="N1325" i="1"/>
  <c r="P1325" i="1"/>
  <c r="Q1325" i="1"/>
  <c r="N1326" i="1"/>
  <c r="P1326" i="1"/>
  <c r="Q1326" i="1"/>
  <c r="N1327" i="1"/>
  <c r="P1327" i="1"/>
  <c r="Q1327" i="1"/>
  <c r="N1328" i="1"/>
  <c r="P1328" i="1"/>
  <c r="Q1328" i="1"/>
  <c r="N1329" i="1"/>
  <c r="P1329" i="1"/>
  <c r="Q1329" i="1"/>
  <c r="N1330" i="1"/>
  <c r="P1330" i="1"/>
  <c r="Q1330" i="1"/>
  <c r="N1331" i="1"/>
  <c r="P1331" i="1"/>
  <c r="Q1331" i="1"/>
  <c r="N1332" i="1"/>
  <c r="P1332" i="1"/>
  <c r="Q1332" i="1"/>
  <c r="N1333" i="1"/>
  <c r="P1333" i="1"/>
  <c r="Q1333" i="1"/>
  <c r="N1334" i="1"/>
  <c r="P1334" i="1"/>
  <c r="Q1334" i="1"/>
  <c r="N1335" i="1"/>
  <c r="P1335" i="1"/>
  <c r="Q1335" i="1"/>
  <c r="N1336" i="1"/>
  <c r="P1336" i="1"/>
  <c r="Q1336" i="1"/>
  <c r="N1337" i="1"/>
  <c r="P1337" i="1"/>
  <c r="Q1337" i="1"/>
  <c r="N1338" i="1"/>
  <c r="P1338" i="1"/>
  <c r="Q1338" i="1"/>
  <c r="N1339" i="1"/>
  <c r="P1339" i="1"/>
  <c r="Q1339" i="1"/>
  <c r="N1340" i="1"/>
  <c r="P1340" i="1"/>
  <c r="Q1340" i="1"/>
  <c r="N1341" i="1"/>
  <c r="P1341" i="1"/>
  <c r="Q1341" i="1"/>
  <c r="N1342" i="1"/>
  <c r="P1342" i="1"/>
  <c r="Q1342" i="1"/>
  <c r="N1343" i="1"/>
  <c r="P1343" i="1"/>
  <c r="Q1343" i="1"/>
  <c r="N1344" i="1"/>
  <c r="P1344" i="1"/>
  <c r="Q1344" i="1"/>
  <c r="N1345" i="1"/>
  <c r="P1345" i="1"/>
  <c r="Q1345" i="1"/>
  <c r="N1346" i="1"/>
  <c r="P1346" i="1"/>
  <c r="Q1346" i="1"/>
  <c r="N1347" i="1"/>
  <c r="P1347" i="1"/>
  <c r="Q1347" i="1"/>
  <c r="N1348" i="1"/>
  <c r="P1348" i="1"/>
  <c r="Q1348" i="1"/>
  <c r="N1349" i="1"/>
  <c r="P1349" i="1"/>
  <c r="Q1349" i="1"/>
  <c r="N1350" i="1"/>
  <c r="P1350" i="1"/>
  <c r="Q1350" i="1"/>
  <c r="N1351" i="1"/>
  <c r="P1351" i="1"/>
  <c r="Q1351" i="1"/>
  <c r="N1352" i="1"/>
  <c r="P1352" i="1"/>
  <c r="Q1352" i="1"/>
  <c r="N1353" i="1"/>
  <c r="P1353" i="1"/>
  <c r="Q1353" i="1"/>
  <c r="N1354" i="1"/>
  <c r="P1354" i="1"/>
  <c r="Q1354" i="1"/>
  <c r="N1355" i="1"/>
  <c r="P1355" i="1"/>
  <c r="Q1355" i="1"/>
  <c r="N1356" i="1"/>
  <c r="P1356" i="1"/>
  <c r="Q1356" i="1"/>
  <c r="N1357" i="1"/>
  <c r="P1357" i="1"/>
  <c r="Q1357" i="1"/>
  <c r="N1358" i="1"/>
  <c r="P1358" i="1"/>
  <c r="Q1358" i="1"/>
  <c r="N1359" i="1"/>
  <c r="P1359" i="1"/>
  <c r="Q1359" i="1"/>
  <c r="N1360" i="1"/>
  <c r="P1360" i="1"/>
  <c r="Q1360" i="1"/>
  <c r="N1361" i="1"/>
  <c r="P1361" i="1"/>
  <c r="Q1361" i="1"/>
  <c r="N1362" i="1"/>
  <c r="P1362" i="1"/>
  <c r="Q1362" i="1"/>
  <c r="N1363" i="1"/>
  <c r="P1363" i="1"/>
  <c r="Q1363" i="1"/>
  <c r="N1364" i="1"/>
  <c r="P1364" i="1"/>
  <c r="Q1364" i="1"/>
  <c r="N1365" i="1"/>
  <c r="P1365" i="1"/>
  <c r="Q1365" i="1"/>
  <c r="N1366" i="1"/>
  <c r="P1366" i="1"/>
  <c r="Q1366" i="1"/>
  <c r="N1367" i="1"/>
  <c r="P1367" i="1"/>
  <c r="Q1367" i="1"/>
  <c r="N1368" i="1"/>
  <c r="P1368" i="1"/>
  <c r="Q1368" i="1"/>
  <c r="N1369" i="1"/>
  <c r="P1369" i="1"/>
  <c r="Q1369" i="1"/>
  <c r="N1370" i="1"/>
  <c r="P1370" i="1"/>
  <c r="Q1370" i="1"/>
  <c r="N1371" i="1"/>
  <c r="P1371" i="1"/>
  <c r="Q1371" i="1"/>
  <c r="N1372" i="1"/>
  <c r="P1372" i="1"/>
  <c r="Q1372" i="1"/>
  <c r="N1373" i="1"/>
  <c r="P1373" i="1"/>
  <c r="Q1373" i="1"/>
  <c r="N1374" i="1"/>
  <c r="P1374" i="1"/>
  <c r="Q1374" i="1"/>
  <c r="N1375" i="1"/>
  <c r="P1375" i="1"/>
  <c r="Q1375" i="1"/>
  <c r="N1376" i="1"/>
  <c r="P1376" i="1"/>
  <c r="Q1376" i="1"/>
  <c r="N1377" i="1"/>
  <c r="P1377" i="1"/>
  <c r="Q1377" i="1"/>
  <c r="N1378" i="1"/>
  <c r="P1378" i="1"/>
  <c r="Q1378" i="1"/>
  <c r="N1379" i="1"/>
  <c r="P1379" i="1"/>
  <c r="Q1379" i="1"/>
  <c r="N1380" i="1"/>
  <c r="P1380" i="1"/>
  <c r="Q1380" i="1"/>
  <c r="N1381" i="1"/>
  <c r="P1381" i="1"/>
  <c r="Q1381" i="1"/>
  <c r="N1382" i="1"/>
  <c r="P1382" i="1"/>
  <c r="Q1382" i="1"/>
  <c r="N1383" i="1"/>
  <c r="P1383" i="1"/>
  <c r="Q1383" i="1"/>
  <c r="N1384" i="1"/>
  <c r="P1384" i="1"/>
  <c r="Q1384" i="1"/>
  <c r="N1385" i="1"/>
  <c r="P1385" i="1"/>
  <c r="Q1385" i="1"/>
  <c r="N1386" i="1"/>
  <c r="P1386" i="1"/>
  <c r="Q1386" i="1"/>
  <c r="N1387" i="1"/>
  <c r="P1387" i="1"/>
  <c r="Q1387" i="1"/>
  <c r="N1388" i="1"/>
  <c r="P1388" i="1"/>
  <c r="Q1388" i="1"/>
  <c r="N1389" i="1"/>
  <c r="P1389" i="1"/>
  <c r="Q1389" i="1"/>
  <c r="N1390" i="1"/>
  <c r="P1390" i="1"/>
  <c r="Q1390" i="1"/>
  <c r="N1391" i="1"/>
  <c r="P1391" i="1"/>
  <c r="Q1391" i="1"/>
  <c r="N1392" i="1"/>
  <c r="P1392" i="1"/>
  <c r="Q1392" i="1"/>
  <c r="N1393" i="1"/>
  <c r="P1393" i="1"/>
  <c r="Q1393" i="1"/>
  <c r="N1394" i="1"/>
  <c r="P1394" i="1"/>
  <c r="Q1394" i="1"/>
  <c r="N1395" i="1"/>
  <c r="P1395" i="1"/>
  <c r="Q1395" i="1"/>
  <c r="N1396" i="1"/>
  <c r="P1396" i="1"/>
  <c r="Q1396" i="1"/>
  <c r="N1397" i="1"/>
  <c r="P1397" i="1"/>
  <c r="Q1397" i="1"/>
  <c r="N1398" i="1"/>
  <c r="P1398" i="1"/>
  <c r="Q1398" i="1"/>
  <c r="N1399" i="1"/>
  <c r="P1399" i="1"/>
  <c r="Q1399" i="1"/>
  <c r="N1400" i="1"/>
  <c r="P1400" i="1"/>
  <c r="Q1400" i="1"/>
  <c r="N1401" i="1"/>
  <c r="P1401" i="1"/>
  <c r="Q1401" i="1"/>
  <c r="N1402" i="1"/>
  <c r="P1402" i="1"/>
  <c r="Q1402" i="1"/>
  <c r="N1403" i="1"/>
  <c r="P1403" i="1"/>
  <c r="Q1403" i="1"/>
  <c r="N1404" i="1"/>
  <c r="P1404" i="1"/>
  <c r="Q1404" i="1"/>
  <c r="N1405" i="1"/>
  <c r="P1405" i="1"/>
  <c r="Q1405" i="1"/>
  <c r="N1406" i="1"/>
  <c r="P1406" i="1"/>
  <c r="Q1406" i="1"/>
  <c r="N1407" i="1"/>
  <c r="P1407" i="1"/>
  <c r="Q1407" i="1"/>
  <c r="N1408" i="1"/>
  <c r="P1408" i="1"/>
  <c r="Q1408" i="1"/>
  <c r="N1409" i="1"/>
  <c r="P1409" i="1"/>
  <c r="Q1409" i="1"/>
  <c r="N1410" i="1"/>
  <c r="P1410" i="1"/>
  <c r="Q1410" i="1"/>
  <c r="N1411" i="1"/>
  <c r="P1411" i="1"/>
  <c r="Q1411" i="1"/>
  <c r="N1412" i="1"/>
  <c r="P1412" i="1"/>
  <c r="Q1412" i="1"/>
  <c r="N1413" i="1"/>
  <c r="P1413" i="1"/>
  <c r="Q1413" i="1"/>
  <c r="N1414" i="1"/>
  <c r="P1414" i="1"/>
  <c r="Q1414" i="1"/>
  <c r="N1415" i="1"/>
  <c r="P1415" i="1"/>
  <c r="Q1415" i="1"/>
  <c r="N1416" i="1"/>
  <c r="P1416" i="1"/>
  <c r="Q1416" i="1"/>
  <c r="N1417" i="1"/>
  <c r="P1417" i="1"/>
  <c r="Q1417" i="1"/>
  <c r="N1418" i="1"/>
  <c r="P1418" i="1"/>
  <c r="Q1418" i="1"/>
  <c r="N1419" i="1"/>
  <c r="P1419" i="1"/>
  <c r="Q1419" i="1"/>
  <c r="N1420" i="1"/>
  <c r="P1420" i="1"/>
  <c r="Q1420" i="1"/>
  <c r="N1421" i="1"/>
  <c r="P1421" i="1"/>
  <c r="Q1421" i="1"/>
  <c r="N1422" i="1"/>
  <c r="P1422" i="1"/>
  <c r="Q1422" i="1"/>
  <c r="N1423" i="1"/>
  <c r="P1423" i="1"/>
  <c r="Q1423" i="1"/>
  <c r="N1424" i="1"/>
  <c r="P1424" i="1"/>
  <c r="Q1424" i="1"/>
  <c r="N1425" i="1"/>
  <c r="P1425" i="1"/>
  <c r="Q1425" i="1"/>
  <c r="N1426" i="1"/>
  <c r="P1426" i="1"/>
  <c r="Q1426" i="1"/>
  <c r="N1427" i="1"/>
  <c r="P1427" i="1"/>
  <c r="Q1427" i="1"/>
  <c r="N1428" i="1"/>
  <c r="P1428" i="1"/>
  <c r="Q1428" i="1"/>
  <c r="N1429" i="1"/>
  <c r="P1429" i="1"/>
  <c r="Q1429" i="1"/>
  <c r="N1430" i="1"/>
  <c r="P1430" i="1"/>
  <c r="Q1430" i="1"/>
  <c r="N1431" i="1"/>
  <c r="P1431" i="1"/>
  <c r="Q1431" i="1"/>
  <c r="N1432" i="1"/>
  <c r="P1432" i="1"/>
  <c r="Q1432" i="1"/>
  <c r="N1433" i="1"/>
  <c r="P1433" i="1"/>
  <c r="Q1433" i="1"/>
  <c r="N1434" i="1"/>
  <c r="P1434" i="1"/>
  <c r="Q1434" i="1"/>
  <c r="N1435" i="1"/>
  <c r="P1435" i="1"/>
  <c r="Q1435" i="1"/>
  <c r="N1436" i="1"/>
  <c r="P1436" i="1"/>
  <c r="Q1436" i="1"/>
  <c r="N1437" i="1"/>
  <c r="P1437" i="1"/>
  <c r="Q1437" i="1"/>
  <c r="N1438" i="1"/>
  <c r="P1438" i="1"/>
  <c r="Q1438" i="1"/>
  <c r="N1439" i="1"/>
  <c r="P1439" i="1"/>
  <c r="Q1439" i="1"/>
  <c r="N1440" i="1"/>
  <c r="P1440" i="1"/>
  <c r="Q1440" i="1"/>
  <c r="N1441" i="1"/>
  <c r="P1441" i="1"/>
  <c r="Q1441" i="1"/>
  <c r="N1442" i="1"/>
  <c r="P1442" i="1"/>
  <c r="Q1442" i="1"/>
  <c r="N1443" i="1"/>
  <c r="P1443" i="1"/>
  <c r="Q1443" i="1"/>
  <c r="N1444" i="1"/>
  <c r="P1444" i="1"/>
  <c r="Q1444" i="1"/>
  <c r="N1445" i="1"/>
  <c r="P1445" i="1"/>
  <c r="Q1445" i="1"/>
  <c r="N1446" i="1"/>
  <c r="P1446" i="1"/>
  <c r="Q1446" i="1"/>
  <c r="N1447" i="1"/>
  <c r="P1447" i="1"/>
  <c r="Q1447" i="1"/>
  <c r="N1448" i="1"/>
  <c r="P1448" i="1"/>
  <c r="Q1448" i="1"/>
  <c r="N1449" i="1"/>
  <c r="P1449" i="1"/>
  <c r="Q1449" i="1"/>
  <c r="N1450" i="1"/>
  <c r="P1450" i="1"/>
  <c r="Q1450" i="1"/>
  <c r="N1451" i="1"/>
  <c r="P1451" i="1"/>
  <c r="Q1451" i="1"/>
  <c r="N1452" i="1"/>
  <c r="P1452" i="1"/>
  <c r="Q1452" i="1"/>
  <c r="N1453" i="1"/>
  <c r="P1453" i="1"/>
  <c r="Q1453" i="1"/>
  <c r="N1454" i="1"/>
  <c r="P1454" i="1"/>
  <c r="Q1454" i="1"/>
  <c r="N1455" i="1"/>
  <c r="P1455" i="1"/>
  <c r="Q1455" i="1"/>
  <c r="N1456" i="1"/>
  <c r="P1456" i="1"/>
  <c r="Q1456" i="1"/>
  <c r="N1457" i="1"/>
  <c r="P1457" i="1"/>
  <c r="Q1457" i="1"/>
  <c r="N1458" i="1"/>
  <c r="P1458" i="1"/>
  <c r="Q1458" i="1"/>
  <c r="N1459" i="1"/>
  <c r="P1459" i="1"/>
  <c r="Q1459" i="1"/>
  <c r="N1460" i="1"/>
  <c r="P1460" i="1"/>
  <c r="Q1460" i="1"/>
  <c r="N1461" i="1"/>
  <c r="P1461" i="1"/>
  <c r="Q1461" i="1"/>
  <c r="N1462" i="1"/>
  <c r="P1462" i="1"/>
  <c r="Q1462" i="1"/>
  <c r="N1463" i="1"/>
  <c r="P1463" i="1"/>
  <c r="Q1463" i="1"/>
  <c r="N1464" i="1"/>
  <c r="P1464" i="1"/>
  <c r="Q1464" i="1"/>
  <c r="N1465" i="1"/>
  <c r="P1465" i="1"/>
  <c r="Q1465" i="1"/>
  <c r="N1466" i="1"/>
  <c r="P1466" i="1"/>
  <c r="Q1466" i="1"/>
  <c r="N1467" i="1"/>
  <c r="P1467" i="1"/>
  <c r="Q1467" i="1"/>
  <c r="N1468" i="1"/>
  <c r="P1468" i="1"/>
  <c r="Q1468" i="1"/>
  <c r="N1469" i="1"/>
  <c r="P1469" i="1"/>
  <c r="Q1469" i="1"/>
  <c r="N1470" i="1"/>
  <c r="P1470" i="1"/>
  <c r="Q1470" i="1"/>
  <c r="N1471" i="1"/>
  <c r="P1471" i="1"/>
  <c r="Q1471" i="1"/>
  <c r="N1472" i="1"/>
  <c r="P1472" i="1"/>
  <c r="Q1472" i="1"/>
  <c r="N1473" i="1"/>
  <c r="P1473" i="1"/>
  <c r="Q1473" i="1"/>
  <c r="N1474" i="1"/>
  <c r="P1474" i="1"/>
  <c r="Q1474" i="1"/>
  <c r="N1475" i="1"/>
  <c r="P1475" i="1"/>
  <c r="Q1475" i="1"/>
  <c r="N1476" i="1"/>
  <c r="P1476" i="1"/>
  <c r="Q1476" i="1"/>
  <c r="N1477" i="1"/>
  <c r="P1477" i="1"/>
  <c r="Q1477" i="1"/>
  <c r="N1478" i="1"/>
  <c r="P1478" i="1"/>
  <c r="Q1478" i="1"/>
  <c r="N1479" i="1"/>
  <c r="P1479" i="1"/>
  <c r="Q1479" i="1"/>
  <c r="N1480" i="1"/>
  <c r="P1480" i="1"/>
  <c r="Q1480" i="1"/>
  <c r="N1481" i="1"/>
  <c r="P1481" i="1"/>
  <c r="Q1481" i="1"/>
  <c r="N1482" i="1"/>
  <c r="P1482" i="1"/>
  <c r="Q1482" i="1"/>
  <c r="N1483" i="1"/>
  <c r="P1483" i="1"/>
  <c r="Q1483" i="1"/>
  <c r="N1484" i="1"/>
  <c r="P1484" i="1"/>
  <c r="Q1484" i="1"/>
  <c r="N1485" i="1"/>
  <c r="P1485" i="1"/>
  <c r="Q1485" i="1"/>
  <c r="N1486" i="1"/>
  <c r="P1486" i="1"/>
  <c r="Q1486" i="1"/>
  <c r="N1487" i="1"/>
  <c r="P1487" i="1"/>
  <c r="Q1487" i="1"/>
  <c r="N1488" i="1"/>
  <c r="P1488" i="1"/>
  <c r="Q1488" i="1"/>
  <c r="N1489" i="1"/>
  <c r="P1489" i="1"/>
  <c r="Q1489" i="1"/>
  <c r="N1490" i="1"/>
  <c r="P1490" i="1"/>
  <c r="Q1490" i="1"/>
  <c r="N1491" i="1"/>
  <c r="P1491" i="1"/>
  <c r="Q1491" i="1"/>
  <c r="N1492" i="1"/>
  <c r="P1492" i="1"/>
  <c r="Q1492" i="1"/>
  <c r="N1493" i="1"/>
  <c r="P1493" i="1"/>
  <c r="Q1493" i="1"/>
  <c r="N1494" i="1"/>
  <c r="P1494" i="1"/>
  <c r="Q1494" i="1"/>
  <c r="N1495" i="1"/>
  <c r="P1495" i="1"/>
  <c r="Q1495" i="1"/>
  <c r="N1496" i="1"/>
  <c r="P1496" i="1"/>
  <c r="Q1496" i="1"/>
  <c r="N1497" i="1"/>
  <c r="P1497" i="1"/>
  <c r="Q1497" i="1"/>
  <c r="N1498" i="1"/>
  <c r="P1498" i="1"/>
  <c r="Q1498" i="1"/>
  <c r="N1499" i="1"/>
  <c r="P1499" i="1"/>
  <c r="Q1499" i="1"/>
  <c r="N1500" i="1"/>
  <c r="P1500" i="1"/>
  <c r="Q1500" i="1"/>
  <c r="N1501" i="1"/>
  <c r="P1501" i="1"/>
  <c r="Q1501" i="1"/>
  <c r="N1502" i="1"/>
  <c r="P1502" i="1"/>
  <c r="Q1502" i="1"/>
  <c r="N1503" i="1"/>
  <c r="P1503" i="1"/>
  <c r="Q1503" i="1"/>
  <c r="N1504" i="1"/>
  <c r="P1504" i="1"/>
  <c r="Q1504" i="1"/>
  <c r="N1505" i="1"/>
  <c r="P1505" i="1"/>
  <c r="Q1505" i="1"/>
  <c r="N1506" i="1"/>
  <c r="P1506" i="1"/>
  <c r="Q1506" i="1"/>
  <c r="N1507" i="1"/>
  <c r="P1507" i="1"/>
  <c r="Q1507" i="1"/>
  <c r="N1508" i="1"/>
  <c r="P1508" i="1"/>
  <c r="Q1508" i="1"/>
  <c r="N1509" i="1"/>
  <c r="P1509" i="1"/>
  <c r="Q1509" i="1"/>
  <c r="N1510" i="1"/>
  <c r="P1510" i="1"/>
  <c r="Q1510" i="1"/>
  <c r="N1511" i="1"/>
  <c r="P1511" i="1"/>
  <c r="Q1511" i="1"/>
  <c r="N1512" i="1"/>
  <c r="P1512" i="1"/>
  <c r="Q1512" i="1"/>
  <c r="N1513" i="1"/>
  <c r="P1513" i="1"/>
  <c r="Q1513" i="1"/>
  <c r="N1514" i="1"/>
  <c r="P1514" i="1"/>
  <c r="Q1514" i="1"/>
  <c r="N1515" i="1"/>
  <c r="P1515" i="1"/>
  <c r="Q1515" i="1"/>
  <c r="N1516" i="1"/>
  <c r="P1516" i="1"/>
  <c r="Q1516" i="1"/>
  <c r="N1517" i="1"/>
  <c r="P1517" i="1"/>
  <c r="Q1517" i="1"/>
  <c r="N1518" i="1"/>
  <c r="P1518" i="1"/>
  <c r="Q1518" i="1"/>
  <c r="N1519" i="1"/>
  <c r="P1519" i="1"/>
  <c r="Q1519" i="1"/>
  <c r="N1520" i="1"/>
  <c r="P1520" i="1"/>
  <c r="Q1520" i="1"/>
  <c r="N1521" i="1"/>
  <c r="P1521" i="1"/>
  <c r="Q1521" i="1"/>
  <c r="N1522" i="1"/>
  <c r="P1522" i="1"/>
  <c r="Q1522" i="1"/>
  <c r="N1523" i="1"/>
  <c r="P1523" i="1"/>
  <c r="Q1523" i="1"/>
  <c r="N1524" i="1"/>
  <c r="P1524" i="1"/>
  <c r="Q1524" i="1"/>
  <c r="N1525" i="1"/>
  <c r="P1525" i="1"/>
  <c r="Q1525" i="1"/>
  <c r="N1526" i="1"/>
  <c r="P1526" i="1"/>
  <c r="Q1526" i="1"/>
  <c r="N1527" i="1"/>
  <c r="P1527" i="1"/>
  <c r="Q1527" i="1"/>
  <c r="N1528" i="1"/>
  <c r="P1528" i="1"/>
  <c r="Q1528" i="1"/>
  <c r="N1529" i="1"/>
  <c r="P1529" i="1"/>
  <c r="Q1529" i="1"/>
  <c r="N1530" i="1"/>
  <c r="P1530" i="1"/>
  <c r="Q1530" i="1"/>
  <c r="N1531" i="1"/>
  <c r="P1531" i="1"/>
  <c r="Q1531" i="1"/>
  <c r="N1532" i="1"/>
  <c r="P1532" i="1"/>
  <c r="Q1532" i="1"/>
  <c r="N1533" i="1"/>
  <c r="P1533" i="1"/>
  <c r="Q1533" i="1"/>
  <c r="N1534" i="1"/>
  <c r="P1534" i="1"/>
  <c r="Q1534" i="1"/>
  <c r="N1535" i="1"/>
  <c r="P1535" i="1"/>
  <c r="Q1535" i="1"/>
  <c r="N1536" i="1"/>
  <c r="P1536" i="1"/>
  <c r="Q1536" i="1"/>
  <c r="N1537" i="1"/>
  <c r="P1537" i="1"/>
  <c r="Q1537" i="1"/>
  <c r="N1538" i="1"/>
  <c r="P1538" i="1"/>
  <c r="Q1538" i="1"/>
  <c r="N1539" i="1"/>
  <c r="P1539" i="1"/>
  <c r="Q1539" i="1"/>
  <c r="N1540" i="1"/>
  <c r="P1540" i="1"/>
  <c r="Q1540" i="1"/>
  <c r="N1541" i="1"/>
  <c r="P1541" i="1"/>
  <c r="Q1541" i="1"/>
  <c r="N1542" i="1"/>
  <c r="P1542" i="1"/>
  <c r="Q1542" i="1"/>
  <c r="N1543" i="1"/>
  <c r="P1543" i="1"/>
  <c r="Q1543" i="1"/>
  <c r="N1544" i="1"/>
  <c r="P1544" i="1"/>
  <c r="Q1544" i="1"/>
  <c r="N1545" i="1"/>
  <c r="P1545" i="1"/>
  <c r="Q1545" i="1"/>
  <c r="N1546" i="1"/>
  <c r="P1546" i="1"/>
  <c r="Q1546" i="1"/>
  <c r="N1547" i="1"/>
  <c r="P1547" i="1"/>
  <c r="Q1547" i="1"/>
  <c r="N1548" i="1"/>
  <c r="P1548" i="1"/>
  <c r="Q1548" i="1"/>
  <c r="N1549" i="1"/>
  <c r="P1549" i="1"/>
  <c r="Q1549" i="1"/>
  <c r="N1550" i="1"/>
  <c r="P1550" i="1"/>
  <c r="Q1550" i="1"/>
  <c r="N1551" i="1"/>
  <c r="P1551" i="1"/>
  <c r="Q1551" i="1"/>
  <c r="N1552" i="1"/>
  <c r="P1552" i="1"/>
  <c r="Q1552" i="1"/>
  <c r="N1553" i="1"/>
  <c r="P1553" i="1"/>
  <c r="Q1553" i="1"/>
  <c r="N1554" i="1"/>
  <c r="P1554" i="1"/>
  <c r="Q1554" i="1"/>
  <c r="N1555" i="1"/>
  <c r="P1555" i="1"/>
  <c r="Q1555" i="1"/>
  <c r="N1556" i="1"/>
  <c r="P1556" i="1"/>
  <c r="Q1556" i="1"/>
  <c r="N1557" i="1"/>
  <c r="P1557" i="1"/>
  <c r="Q1557" i="1"/>
  <c r="N1558" i="1"/>
  <c r="P1558" i="1"/>
  <c r="Q1558" i="1"/>
  <c r="N1559" i="1"/>
  <c r="P1559" i="1"/>
  <c r="Q1559" i="1"/>
  <c r="N1560" i="1"/>
  <c r="P1560" i="1"/>
  <c r="Q1560" i="1"/>
  <c r="N1561" i="1"/>
  <c r="P1561" i="1"/>
  <c r="Q1561" i="1"/>
  <c r="N1562" i="1"/>
  <c r="P1562" i="1"/>
  <c r="Q1562" i="1"/>
  <c r="N1563" i="1"/>
  <c r="P1563" i="1"/>
  <c r="Q1563" i="1"/>
  <c r="N1564" i="1"/>
  <c r="P1564" i="1"/>
  <c r="Q1564" i="1"/>
  <c r="N1565" i="1"/>
  <c r="P1565" i="1"/>
  <c r="Q1565" i="1"/>
  <c r="N1566" i="1"/>
  <c r="P1566" i="1"/>
  <c r="Q1566" i="1"/>
  <c r="N1567" i="1"/>
  <c r="P1567" i="1"/>
  <c r="Q1567" i="1"/>
  <c r="N1568" i="1"/>
  <c r="P1568" i="1"/>
  <c r="Q1568" i="1"/>
  <c r="N1569" i="1"/>
  <c r="P1569" i="1"/>
  <c r="Q1569" i="1"/>
  <c r="N1570" i="1"/>
  <c r="P1570" i="1"/>
  <c r="Q1570" i="1"/>
  <c r="N1571" i="1"/>
  <c r="P1571" i="1"/>
  <c r="Q1571" i="1"/>
  <c r="N1572" i="1"/>
  <c r="P1572" i="1"/>
  <c r="Q1572" i="1"/>
  <c r="N1573" i="1"/>
  <c r="P1573" i="1"/>
  <c r="Q1573" i="1"/>
  <c r="N1574" i="1"/>
  <c r="P1574" i="1"/>
  <c r="Q1574" i="1"/>
  <c r="N1575" i="1"/>
  <c r="P1575" i="1"/>
  <c r="Q1575" i="1"/>
  <c r="N1576" i="1"/>
  <c r="P1576" i="1"/>
  <c r="Q1576" i="1"/>
  <c r="N1577" i="1"/>
  <c r="P1577" i="1"/>
  <c r="Q1577" i="1"/>
  <c r="N1578" i="1"/>
  <c r="P1578" i="1"/>
  <c r="Q1578" i="1"/>
  <c r="N1579" i="1"/>
  <c r="P1579" i="1"/>
  <c r="Q1579" i="1"/>
  <c r="N1580" i="1"/>
  <c r="P1580" i="1"/>
  <c r="Q1580" i="1"/>
  <c r="N1581" i="1"/>
  <c r="P1581" i="1"/>
  <c r="Q1581" i="1"/>
  <c r="N1582" i="1"/>
  <c r="P1582" i="1"/>
  <c r="Q1582" i="1"/>
  <c r="N1583" i="1"/>
  <c r="P1583" i="1"/>
  <c r="Q1583" i="1"/>
  <c r="N1584" i="1"/>
  <c r="P1584" i="1"/>
  <c r="Q1584" i="1"/>
  <c r="N1585" i="1"/>
  <c r="P1585" i="1"/>
  <c r="Q1585" i="1"/>
  <c r="N1586" i="1"/>
  <c r="P1586" i="1"/>
  <c r="Q1586" i="1"/>
  <c r="N1587" i="1"/>
  <c r="P1587" i="1"/>
  <c r="Q1587" i="1"/>
  <c r="N1588" i="1"/>
  <c r="P1588" i="1"/>
  <c r="Q1588" i="1"/>
  <c r="N1589" i="1"/>
  <c r="P1589" i="1"/>
  <c r="Q1589" i="1"/>
  <c r="N1590" i="1"/>
  <c r="P1590" i="1"/>
  <c r="Q1590" i="1"/>
  <c r="N1591" i="1"/>
  <c r="P1591" i="1"/>
  <c r="Q1591" i="1"/>
  <c r="N1592" i="1"/>
  <c r="P1592" i="1"/>
  <c r="Q1592" i="1"/>
  <c r="N1593" i="1"/>
  <c r="P1593" i="1"/>
  <c r="Q1593" i="1"/>
  <c r="N1594" i="1"/>
  <c r="P1594" i="1"/>
  <c r="Q1594" i="1"/>
  <c r="N1595" i="1"/>
  <c r="P1595" i="1"/>
  <c r="Q1595" i="1"/>
  <c r="N1596" i="1"/>
  <c r="P1596" i="1"/>
  <c r="Q1596" i="1"/>
  <c r="N1597" i="1"/>
  <c r="P1597" i="1"/>
  <c r="Q1597" i="1"/>
  <c r="N1598" i="1"/>
  <c r="P1598" i="1"/>
  <c r="Q1598" i="1"/>
  <c r="N1599" i="1"/>
  <c r="P1599" i="1"/>
  <c r="Q1599" i="1"/>
  <c r="N1600" i="1"/>
  <c r="P1600" i="1"/>
  <c r="Q1600" i="1"/>
  <c r="N1601" i="1"/>
  <c r="P1601" i="1"/>
  <c r="Q1601" i="1"/>
  <c r="N1602" i="1"/>
  <c r="P1602" i="1"/>
  <c r="Q1602" i="1"/>
  <c r="N1603" i="1"/>
  <c r="P1603" i="1"/>
  <c r="Q1603" i="1"/>
  <c r="N1604" i="1"/>
  <c r="P1604" i="1"/>
  <c r="Q1604" i="1"/>
  <c r="N1605" i="1"/>
  <c r="P1605" i="1"/>
  <c r="Q1605" i="1"/>
  <c r="N1606" i="1"/>
  <c r="P1606" i="1"/>
  <c r="Q1606" i="1"/>
  <c r="N1607" i="1"/>
  <c r="P1607" i="1"/>
  <c r="Q1607" i="1"/>
  <c r="N1608" i="1"/>
  <c r="P1608" i="1"/>
  <c r="Q1608" i="1"/>
  <c r="N1609" i="1"/>
  <c r="P1609" i="1"/>
  <c r="Q1609" i="1"/>
  <c r="N1610" i="1"/>
  <c r="P1610" i="1"/>
  <c r="Q1610" i="1"/>
  <c r="N1611" i="1"/>
  <c r="P1611" i="1"/>
  <c r="Q1611" i="1"/>
  <c r="N1612" i="1"/>
  <c r="P1612" i="1"/>
  <c r="Q1612" i="1"/>
  <c r="N1613" i="1"/>
  <c r="P1613" i="1"/>
  <c r="Q1613" i="1"/>
  <c r="N1614" i="1"/>
  <c r="P1614" i="1"/>
  <c r="Q1614" i="1"/>
  <c r="N1615" i="1"/>
  <c r="P1615" i="1"/>
  <c r="Q1615" i="1"/>
  <c r="N1616" i="1"/>
  <c r="P1616" i="1"/>
  <c r="Q1616" i="1"/>
  <c r="N1617" i="1"/>
  <c r="P1617" i="1"/>
  <c r="Q1617" i="1"/>
  <c r="N1618" i="1"/>
  <c r="P1618" i="1"/>
  <c r="Q1618" i="1"/>
  <c r="N1619" i="1"/>
  <c r="P1619" i="1"/>
  <c r="Q1619" i="1"/>
  <c r="N1620" i="1"/>
  <c r="P1620" i="1"/>
  <c r="Q1620" i="1"/>
  <c r="N1621" i="1"/>
  <c r="P1621" i="1"/>
  <c r="Q1621" i="1"/>
  <c r="N1622" i="1"/>
  <c r="P1622" i="1"/>
  <c r="Q1622" i="1"/>
  <c r="N1623" i="1"/>
  <c r="P1623" i="1"/>
  <c r="Q1623" i="1"/>
  <c r="N1624" i="1"/>
  <c r="P1624" i="1"/>
  <c r="Q1624" i="1"/>
  <c r="N1625" i="1"/>
  <c r="P1625" i="1"/>
  <c r="Q1625" i="1"/>
  <c r="N1626" i="1"/>
  <c r="P1626" i="1"/>
  <c r="Q1626" i="1"/>
  <c r="N1627" i="1"/>
  <c r="P1627" i="1"/>
  <c r="Q1627" i="1"/>
  <c r="N1628" i="1"/>
  <c r="P1628" i="1"/>
  <c r="Q1628" i="1"/>
  <c r="N1629" i="1"/>
  <c r="P1629" i="1"/>
  <c r="Q1629" i="1"/>
  <c r="N1630" i="1"/>
  <c r="P1630" i="1"/>
  <c r="Q1630" i="1"/>
  <c r="N1631" i="1"/>
  <c r="P1631" i="1"/>
  <c r="Q1631" i="1"/>
  <c r="N1632" i="1"/>
  <c r="P1632" i="1"/>
  <c r="Q1632" i="1"/>
  <c r="N1633" i="1"/>
  <c r="P1633" i="1"/>
  <c r="Q1633" i="1"/>
  <c r="N1634" i="1"/>
  <c r="P1634" i="1"/>
  <c r="Q1634" i="1"/>
  <c r="N1635" i="1"/>
  <c r="P1635" i="1"/>
  <c r="Q1635" i="1"/>
  <c r="N1636" i="1"/>
  <c r="P1636" i="1"/>
  <c r="Q1636" i="1"/>
  <c r="N1637" i="1"/>
  <c r="P1637" i="1"/>
  <c r="Q1637" i="1"/>
  <c r="N1638" i="1"/>
  <c r="P1638" i="1"/>
  <c r="Q1638" i="1"/>
  <c r="N1639" i="1"/>
  <c r="P1639" i="1"/>
  <c r="Q1639" i="1"/>
  <c r="N1640" i="1"/>
  <c r="P1640" i="1"/>
  <c r="Q1640" i="1"/>
  <c r="N1641" i="1"/>
  <c r="P1641" i="1"/>
  <c r="Q1641" i="1"/>
  <c r="N1642" i="1"/>
  <c r="P1642" i="1"/>
  <c r="Q1642" i="1"/>
  <c r="N1643" i="1"/>
  <c r="P1643" i="1"/>
  <c r="Q1643" i="1"/>
  <c r="N1644" i="1"/>
  <c r="P1644" i="1"/>
  <c r="Q1644" i="1"/>
  <c r="N1645" i="1"/>
  <c r="P1645" i="1"/>
  <c r="Q1645" i="1"/>
  <c r="N1646" i="1"/>
  <c r="P1646" i="1"/>
  <c r="Q1646" i="1"/>
  <c r="N1647" i="1"/>
  <c r="P1647" i="1"/>
  <c r="Q1647" i="1"/>
  <c r="N1648" i="1"/>
  <c r="P1648" i="1"/>
  <c r="Q1648" i="1"/>
  <c r="N1649" i="1"/>
  <c r="P1649" i="1"/>
  <c r="Q1649" i="1"/>
  <c r="N1650" i="1"/>
  <c r="P1650" i="1"/>
  <c r="Q1650" i="1"/>
  <c r="N1651" i="1"/>
  <c r="P1651" i="1"/>
  <c r="Q1651" i="1"/>
  <c r="N1652" i="1"/>
  <c r="P1652" i="1"/>
  <c r="Q1652" i="1"/>
  <c r="N1653" i="1"/>
  <c r="P1653" i="1"/>
  <c r="Q1653" i="1"/>
  <c r="N1654" i="1"/>
  <c r="P1654" i="1"/>
  <c r="Q1654" i="1"/>
  <c r="N1655" i="1"/>
  <c r="P1655" i="1"/>
  <c r="Q1655" i="1"/>
  <c r="N1656" i="1"/>
  <c r="P1656" i="1"/>
  <c r="Q1656" i="1"/>
  <c r="N1657" i="1"/>
  <c r="P1657" i="1"/>
  <c r="Q1657" i="1"/>
  <c r="N1658" i="1"/>
  <c r="P1658" i="1"/>
  <c r="Q1658" i="1"/>
  <c r="N1659" i="1"/>
  <c r="P1659" i="1"/>
  <c r="Q1659" i="1"/>
  <c r="N1660" i="1"/>
  <c r="P1660" i="1"/>
  <c r="Q1660" i="1"/>
  <c r="N1661" i="1"/>
  <c r="P1661" i="1"/>
  <c r="Q1661" i="1"/>
  <c r="N1662" i="1"/>
  <c r="P1662" i="1"/>
  <c r="Q1662" i="1"/>
  <c r="N1663" i="1"/>
  <c r="P1663" i="1"/>
  <c r="Q1663" i="1"/>
  <c r="N1664" i="1"/>
  <c r="P1664" i="1"/>
  <c r="Q1664" i="1"/>
  <c r="N1665" i="1"/>
  <c r="P1665" i="1"/>
  <c r="Q1665" i="1"/>
  <c r="N1666" i="1"/>
  <c r="P1666" i="1"/>
  <c r="Q1666" i="1"/>
  <c r="N1667" i="1"/>
  <c r="P1667" i="1"/>
  <c r="Q1667" i="1"/>
  <c r="N1668" i="1"/>
  <c r="P1668" i="1"/>
  <c r="Q1668" i="1"/>
  <c r="N1669" i="1"/>
  <c r="P1669" i="1"/>
  <c r="Q1669" i="1"/>
  <c r="N1670" i="1"/>
  <c r="P1670" i="1"/>
  <c r="Q1670" i="1"/>
  <c r="N1671" i="1"/>
  <c r="P1671" i="1"/>
  <c r="Q1671" i="1"/>
  <c r="N1672" i="1"/>
  <c r="P1672" i="1"/>
  <c r="Q1672" i="1"/>
  <c r="N1673" i="1"/>
  <c r="P1673" i="1"/>
  <c r="Q1673" i="1"/>
  <c r="N1674" i="1"/>
  <c r="P1674" i="1"/>
  <c r="Q1674" i="1"/>
  <c r="N1675" i="1"/>
  <c r="P1675" i="1"/>
  <c r="Q1675" i="1"/>
  <c r="N1676" i="1"/>
  <c r="P1676" i="1"/>
  <c r="Q1676" i="1"/>
  <c r="N1677" i="1"/>
  <c r="P1677" i="1"/>
  <c r="Q1677" i="1"/>
  <c r="N1678" i="1"/>
  <c r="P1678" i="1"/>
  <c r="Q1678" i="1"/>
  <c r="N1679" i="1"/>
  <c r="P1679" i="1"/>
  <c r="Q1679" i="1"/>
  <c r="N1680" i="1"/>
  <c r="P1680" i="1"/>
  <c r="Q1680" i="1"/>
  <c r="N1681" i="1"/>
  <c r="P1681" i="1"/>
  <c r="Q1681" i="1"/>
  <c r="N1682" i="1"/>
  <c r="P1682" i="1"/>
  <c r="Q1682" i="1"/>
  <c r="N1683" i="1"/>
  <c r="P1683" i="1"/>
  <c r="Q1683" i="1"/>
  <c r="N1684" i="1"/>
  <c r="P1684" i="1"/>
  <c r="Q1684" i="1"/>
  <c r="N1685" i="1"/>
  <c r="P1685" i="1"/>
  <c r="Q1685" i="1"/>
  <c r="N1686" i="1"/>
  <c r="P1686" i="1"/>
  <c r="Q1686" i="1"/>
  <c r="N1687" i="1"/>
  <c r="P1687" i="1"/>
  <c r="Q1687" i="1"/>
  <c r="N1688" i="1"/>
  <c r="P1688" i="1"/>
  <c r="Q1688" i="1"/>
  <c r="N1689" i="1"/>
  <c r="P1689" i="1"/>
  <c r="Q1689" i="1"/>
  <c r="N1690" i="1"/>
  <c r="P1690" i="1"/>
  <c r="Q1690" i="1"/>
  <c r="N1691" i="1"/>
  <c r="P1691" i="1"/>
  <c r="Q1691" i="1"/>
  <c r="N1692" i="1"/>
  <c r="P1692" i="1"/>
  <c r="Q1692" i="1"/>
  <c r="N1693" i="1"/>
  <c r="P1693" i="1"/>
  <c r="Q1693" i="1"/>
  <c r="N1694" i="1"/>
  <c r="P1694" i="1"/>
  <c r="Q1694" i="1"/>
  <c r="N1695" i="1"/>
  <c r="P1695" i="1"/>
  <c r="Q1695" i="1"/>
  <c r="N1696" i="1"/>
  <c r="P1696" i="1"/>
  <c r="Q1696" i="1"/>
  <c r="N1697" i="1"/>
  <c r="P1697" i="1"/>
  <c r="Q1697" i="1"/>
  <c r="N1698" i="1"/>
  <c r="P1698" i="1"/>
  <c r="Q1698" i="1"/>
  <c r="N1699" i="1"/>
  <c r="P1699" i="1"/>
  <c r="Q1699" i="1"/>
  <c r="N1700" i="1"/>
  <c r="P1700" i="1"/>
  <c r="Q1700" i="1"/>
  <c r="N1701" i="1"/>
  <c r="P1701" i="1"/>
  <c r="Q1701" i="1"/>
  <c r="N1702" i="1"/>
  <c r="P1702" i="1"/>
  <c r="Q1702" i="1"/>
  <c r="N1703" i="1"/>
  <c r="P1703" i="1"/>
  <c r="Q1703" i="1"/>
  <c r="N1704" i="1"/>
  <c r="P1704" i="1"/>
  <c r="Q1704" i="1"/>
  <c r="N1705" i="1"/>
  <c r="P1705" i="1"/>
  <c r="K52" i="1"/>
  <c r="Q52" i="1" s="1"/>
  <c r="X52" i="1" s="1"/>
  <c r="K53" i="1"/>
  <c r="O53" i="1" s="1"/>
  <c r="W53" i="1" s="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48" i="23"/>
  <c r="Q48" i="23" s="1"/>
  <c r="K49" i="23"/>
  <c r="Q49" i="23" s="1"/>
  <c r="K50" i="23"/>
  <c r="Q50" i="23" s="1"/>
  <c r="M50" i="23"/>
  <c r="R50" i="23" s="1"/>
  <c r="K51" i="23"/>
  <c r="Q51" i="23" s="1"/>
  <c r="M51" i="23"/>
  <c r="R51" i="23" s="1"/>
  <c r="K52" i="23"/>
  <c r="Q52" i="23" s="1"/>
  <c r="M52" i="23"/>
  <c r="R52" i="23" s="1"/>
  <c r="K53" i="23"/>
  <c r="Q53" i="23" s="1"/>
  <c r="M53" i="23"/>
  <c r="R53" i="23" s="1"/>
  <c r="K54" i="23"/>
  <c r="Q54" i="23" s="1"/>
  <c r="M54" i="23"/>
  <c r="R54" i="23" s="1"/>
  <c r="K55" i="23"/>
  <c r="Q55" i="23" s="1"/>
  <c r="M55" i="23"/>
  <c r="R55" i="23" s="1"/>
  <c r="K56" i="23"/>
  <c r="Q56" i="23" s="1"/>
  <c r="M56" i="23"/>
  <c r="R56" i="23" s="1"/>
  <c r="K57" i="23"/>
  <c r="Q57" i="23" s="1"/>
  <c r="M57" i="23"/>
  <c r="R57" i="23" s="1"/>
  <c r="K58" i="23"/>
  <c r="Q58" i="23" s="1"/>
  <c r="M58" i="23"/>
  <c r="R58" i="23" s="1"/>
  <c r="K59" i="23"/>
  <c r="Q59" i="23" s="1"/>
  <c r="M59" i="23"/>
  <c r="R59" i="23" s="1"/>
  <c r="K60" i="23"/>
  <c r="Q60" i="23" s="1"/>
  <c r="M60" i="23"/>
  <c r="R60" i="23" s="1"/>
  <c r="K61" i="23"/>
  <c r="Q61" i="23" s="1"/>
  <c r="M61" i="23"/>
  <c r="R61" i="23" s="1"/>
  <c r="K62" i="23"/>
  <c r="Q62" i="23" s="1"/>
  <c r="M62" i="23"/>
  <c r="R62" i="23" s="1"/>
  <c r="K63" i="23"/>
  <c r="Q63" i="23" s="1"/>
  <c r="M63" i="23"/>
  <c r="R63" i="23" s="1"/>
  <c r="K64" i="23"/>
  <c r="Q64" i="23" s="1"/>
  <c r="M64" i="23"/>
  <c r="R64" i="23" s="1"/>
  <c r="K65" i="23"/>
  <c r="Q65" i="23" s="1"/>
  <c r="M65" i="23"/>
  <c r="R65" i="23" s="1"/>
  <c r="K66" i="23"/>
  <c r="Q66" i="23" s="1"/>
  <c r="M66" i="23"/>
  <c r="R66" i="23" s="1"/>
  <c r="K67" i="23"/>
  <c r="Q67" i="23" s="1"/>
  <c r="M67" i="23"/>
  <c r="R67" i="23" s="1"/>
  <c r="K68" i="23"/>
  <c r="Q68" i="23" s="1"/>
  <c r="M68" i="23"/>
  <c r="R68" i="23" s="1"/>
  <c r="K69" i="23"/>
  <c r="Q69" i="23" s="1"/>
  <c r="M69" i="23"/>
  <c r="R69" i="23" s="1"/>
  <c r="K70" i="23"/>
  <c r="Q70" i="23" s="1"/>
  <c r="M70" i="23"/>
  <c r="R70" i="23" s="1"/>
  <c r="K71" i="23"/>
  <c r="Q71" i="23" s="1"/>
  <c r="M71" i="23"/>
  <c r="R71" i="23" s="1"/>
  <c r="K72" i="23"/>
  <c r="Q72" i="23" s="1"/>
  <c r="M72" i="23"/>
  <c r="R72" i="23" s="1"/>
  <c r="K73" i="23"/>
  <c r="Q73" i="23" s="1"/>
  <c r="M73" i="23"/>
  <c r="R73" i="23" s="1"/>
  <c r="K74" i="23"/>
  <c r="Q74" i="23" s="1"/>
  <c r="M74" i="23"/>
  <c r="R74" i="23" s="1"/>
  <c r="K75" i="23"/>
  <c r="Q75" i="23" s="1"/>
  <c r="M75" i="23"/>
  <c r="R75" i="23" s="1"/>
  <c r="K76" i="23"/>
  <c r="Q76" i="23" s="1"/>
  <c r="M76" i="23"/>
  <c r="R76" i="23" s="1"/>
  <c r="K77" i="23"/>
  <c r="Q77" i="23" s="1"/>
  <c r="M77" i="23"/>
  <c r="R77" i="23" s="1"/>
  <c r="K78" i="23"/>
  <c r="Q78" i="23" s="1"/>
  <c r="M78" i="23"/>
  <c r="R78" i="23" s="1"/>
  <c r="K79" i="23"/>
  <c r="Q79" i="23" s="1"/>
  <c r="M79" i="23"/>
  <c r="R79" i="23" s="1"/>
  <c r="K80" i="23"/>
  <c r="Q80" i="23" s="1"/>
  <c r="M80" i="23"/>
  <c r="R80" i="23" s="1"/>
  <c r="K81" i="23"/>
  <c r="Q81" i="23" s="1"/>
  <c r="M81" i="23"/>
  <c r="R81" i="23" s="1"/>
  <c r="K82" i="23"/>
  <c r="Q82" i="23" s="1"/>
  <c r="M82" i="23"/>
  <c r="R82" i="23" s="1"/>
  <c r="K83" i="23"/>
  <c r="Q83" i="23" s="1"/>
  <c r="M83" i="23"/>
  <c r="R83" i="23" s="1"/>
  <c r="K84" i="23"/>
  <c r="Q84" i="23" s="1"/>
  <c r="M84" i="23"/>
  <c r="R84" i="23" s="1"/>
  <c r="K85" i="23"/>
  <c r="Q85" i="23" s="1"/>
  <c r="M85" i="23"/>
  <c r="R85" i="23" s="1"/>
  <c r="K86" i="23"/>
  <c r="Q86" i="23" s="1"/>
  <c r="M86" i="23"/>
  <c r="R86" i="23" s="1"/>
  <c r="K87" i="23"/>
  <c r="Q87" i="23" s="1"/>
  <c r="M87" i="23"/>
  <c r="R87" i="23" s="1"/>
  <c r="K88" i="23"/>
  <c r="Q88" i="23" s="1"/>
  <c r="M88" i="23"/>
  <c r="R88" i="23" s="1"/>
  <c r="K89" i="23"/>
  <c r="Q89" i="23" s="1"/>
  <c r="M89" i="23"/>
  <c r="R89" i="23" s="1"/>
  <c r="K90" i="23"/>
  <c r="Q90" i="23" s="1"/>
  <c r="M90" i="23"/>
  <c r="R90" i="23" s="1"/>
  <c r="K91" i="23"/>
  <c r="Q91" i="23" s="1"/>
  <c r="M91" i="23"/>
  <c r="R91" i="23" s="1"/>
  <c r="K92" i="23"/>
  <c r="Q92" i="23" s="1"/>
  <c r="M92" i="23"/>
  <c r="R92" i="23" s="1"/>
  <c r="K93" i="23"/>
  <c r="Q93" i="23" s="1"/>
  <c r="M93" i="23"/>
  <c r="R93" i="23" s="1"/>
  <c r="K94" i="23"/>
  <c r="Q94" i="23" s="1"/>
  <c r="M94" i="23"/>
  <c r="R94" i="23" s="1"/>
  <c r="K95" i="23"/>
  <c r="Q95" i="23" s="1"/>
  <c r="M95" i="23"/>
  <c r="R95" i="23" s="1"/>
  <c r="K96" i="23"/>
  <c r="Q96" i="23" s="1"/>
  <c r="M96" i="23"/>
  <c r="R96" i="23" s="1"/>
  <c r="K97" i="23"/>
  <c r="Q97" i="23" s="1"/>
  <c r="M97" i="23"/>
  <c r="R97" i="23" s="1"/>
  <c r="K98" i="23"/>
  <c r="Q98" i="23" s="1"/>
  <c r="M98" i="23"/>
  <c r="R98" i="23" s="1"/>
  <c r="K99" i="23"/>
  <c r="Q99" i="23" s="1"/>
  <c r="M99" i="23"/>
  <c r="R99" i="23" s="1"/>
  <c r="K100" i="23"/>
  <c r="Q100" i="23" s="1"/>
  <c r="M100" i="23"/>
  <c r="R100" i="23" s="1"/>
  <c r="K101" i="23"/>
  <c r="Q101" i="23" s="1"/>
  <c r="M101" i="23"/>
  <c r="R101" i="23" s="1"/>
  <c r="K102" i="23"/>
  <c r="Q102" i="23" s="1"/>
  <c r="M102" i="23"/>
  <c r="R102" i="23" s="1"/>
  <c r="K103" i="23"/>
  <c r="Q103" i="23" s="1"/>
  <c r="M103" i="23"/>
  <c r="R103" i="23" s="1"/>
  <c r="K104" i="23"/>
  <c r="Q104" i="23" s="1"/>
  <c r="M104" i="23"/>
  <c r="R104" i="23" s="1"/>
  <c r="K105" i="23"/>
  <c r="Q105" i="23" s="1"/>
  <c r="M105" i="23"/>
  <c r="R105" i="23" s="1"/>
  <c r="K106" i="23"/>
  <c r="Q106" i="23" s="1"/>
  <c r="M106" i="23"/>
  <c r="R106" i="23" s="1"/>
  <c r="K107" i="23"/>
  <c r="Q107" i="23" s="1"/>
  <c r="M107" i="23"/>
  <c r="R107" i="23" s="1"/>
  <c r="K108" i="23"/>
  <c r="Q108" i="23" s="1"/>
  <c r="M108" i="23"/>
  <c r="R108" i="23" s="1"/>
  <c r="K109" i="23"/>
  <c r="Q109" i="23" s="1"/>
  <c r="M109" i="23"/>
  <c r="R109" i="23" s="1"/>
  <c r="K110" i="23"/>
  <c r="Q110" i="23" s="1"/>
  <c r="M110" i="23"/>
  <c r="R110" i="23" s="1"/>
  <c r="K111" i="23"/>
  <c r="Q111" i="23" s="1"/>
  <c r="M111" i="23"/>
  <c r="R111" i="23" s="1"/>
  <c r="K112" i="23"/>
  <c r="Q112" i="23" s="1"/>
  <c r="M112" i="23"/>
  <c r="R112" i="23" s="1"/>
  <c r="K113" i="23"/>
  <c r="Q113" i="23" s="1"/>
  <c r="M113" i="23"/>
  <c r="R113" i="23" s="1"/>
  <c r="K114" i="23"/>
  <c r="Q114" i="23" s="1"/>
  <c r="M114" i="23"/>
  <c r="R114" i="23" s="1"/>
  <c r="K115" i="23"/>
  <c r="Q115" i="23" s="1"/>
  <c r="M115" i="23"/>
  <c r="R115" i="23" s="1"/>
  <c r="K116" i="23"/>
  <c r="Q116" i="23" s="1"/>
  <c r="M116" i="23"/>
  <c r="R116" i="23" s="1"/>
  <c r="K117" i="23"/>
  <c r="Q117" i="23" s="1"/>
  <c r="M117" i="23"/>
  <c r="R117" i="23" s="1"/>
  <c r="K118" i="23"/>
  <c r="Q118" i="23" s="1"/>
  <c r="M118" i="23"/>
  <c r="R118" i="23" s="1"/>
  <c r="K119" i="23"/>
  <c r="Q119" i="23" s="1"/>
  <c r="M119" i="23"/>
  <c r="R119" i="23" s="1"/>
  <c r="K120" i="23"/>
  <c r="Q120" i="23" s="1"/>
  <c r="M120" i="23"/>
  <c r="R120" i="23" s="1"/>
  <c r="K121" i="23"/>
  <c r="Q121" i="23" s="1"/>
  <c r="M121" i="23"/>
  <c r="R121" i="23" s="1"/>
  <c r="K122" i="23"/>
  <c r="Q122" i="23" s="1"/>
  <c r="M122" i="23"/>
  <c r="R122" i="23" s="1"/>
  <c r="K123" i="23"/>
  <c r="Q123" i="23" s="1"/>
  <c r="M123" i="23"/>
  <c r="R123" i="23" s="1"/>
  <c r="K124" i="23"/>
  <c r="Q124" i="23" s="1"/>
  <c r="M124" i="23"/>
  <c r="R124" i="23" s="1"/>
  <c r="K125" i="23"/>
  <c r="Q125" i="23" s="1"/>
  <c r="M125" i="23"/>
  <c r="R125" i="23" s="1"/>
  <c r="K126" i="23"/>
  <c r="Q126" i="23" s="1"/>
  <c r="M126" i="23"/>
  <c r="R126" i="23" s="1"/>
  <c r="K127" i="23"/>
  <c r="Q127" i="23" s="1"/>
  <c r="M127" i="23"/>
  <c r="R127" i="23" s="1"/>
  <c r="K128" i="23"/>
  <c r="Q128" i="23" s="1"/>
  <c r="M128" i="23"/>
  <c r="R128" i="23" s="1"/>
  <c r="K129" i="23"/>
  <c r="Q129" i="23" s="1"/>
  <c r="M129" i="23"/>
  <c r="R129" i="23" s="1"/>
  <c r="K130" i="23"/>
  <c r="Q130" i="23" s="1"/>
  <c r="M130" i="23"/>
  <c r="R130" i="23" s="1"/>
  <c r="K131" i="23"/>
  <c r="Q131" i="23" s="1"/>
  <c r="M131" i="23"/>
  <c r="R131" i="23" s="1"/>
  <c r="K132" i="23"/>
  <c r="Q132" i="23" s="1"/>
  <c r="M132" i="23"/>
  <c r="R132" i="23" s="1"/>
  <c r="K133" i="23"/>
  <c r="Q133" i="23" s="1"/>
  <c r="M133" i="23"/>
  <c r="R133" i="23" s="1"/>
  <c r="K134" i="23"/>
  <c r="Q134" i="23" s="1"/>
  <c r="M134" i="23"/>
  <c r="R134" i="23" s="1"/>
  <c r="K135" i="23"/>
  <c r="Q135" i="23" s="1"/>
  <c r="M135" i="23"/>
  <c r="R135" i="23" s="1"/>
  <c r="K136" i="23"/>
  <c r="Q136" i="23" s="1"/>
  <c r="M136" i="23"/>
  <c r="R136" i="23" s="1"/>
  <c r="K137" i="23"/>
  <c r="Q137" i="23" s="1"/>
  <c r="M137" i="23"/>
  <c r="R137" i="23" s="1"/>
  <c r="K138" i="23"/>
  <c r="Q138" i="23" s="1"/>
  <c r="M138" i="23"/>
  <c r="R138" i="23" s="1"/>
  <c r="K139" i="23"/>
  <c r="Q139" i="23" s="1"/>
  <c r="M139" i="23"/>
  <c r="R139" i="23" s="1"/>
  <c r="K140" i="23"/>
  <c r="Q140" i="23" s="1"/>
  <c r="M140" i="23"/>
  <c r="R140" i="23" s="1"/>
  <c r="K141" i="23"/>
  <c r="Q141" i="23" s="1"/>
  <c r="M141" i="23"/>
  <c r="R141" i="23" s="1"/>
  <c r="K142" i="23"/>
  <c r="Q142" i="23" s="1"/>
  <c r="M142" i="23"/>
  <c r="R142" i="23" s="1"/>
  <c r="K143" i="23"/>
  <c r="Q143" i="23" s="1"/>
  <c r="M143" i="23"/>
  <c r="R143" i="23" s="1"/>
  <c r="K144" i="23"/>
  <c r="Q144" i="23" s="1"/>
  <c r="M144" i="23"/>
  <c r="R144" i="23" s="1"/>
  <c r="K145" i="23"/>
  <c r="Q145" i="23" s="1"/>
  <c r="M145" i="23"/>
  <c r="R145" i="23" s="1"/>
  <c r="K146" i="23"/>
  <c r="Q146" i="23" s="1"/>
  <c r="M146" i="23"/>
  <c r="R146" i="23" s="1"/>
  <c r="K147" i="23"/>
  <c r="Q147" i="23" s="1"/>
  <c r="M147" i="23"/>
  <c r="R147" i="23" s="1"/>
  <c r="K148" i="23"/>
  <c r="Q148" i="23" s="1"/>
  <c r="M148" i="23"/>
  <c r="R148" i="23" s="1"/>
  <c r="K149" i="23"/>
  <c r="Q149" i="23" s="1"/>
  <c r="M149" i="23"/>
  <c r="R149" i="23" s="1"/>
  <c r="K150" i="23"/>
  <c r="Q150" i="23" s="1"/>
  <c r="M150" i="23"/>
  <c r="R150" i="23" s="1"/>
  <c r="K151" i="23"/>
  <c r="Q151" i="23" s="1"/>
  <c r="M151" i="23"/>
  <c r="R151" i="23" s="1"/>
  <c r="K152" i="23"/>
  <c r="Q152" i="23" s="1"/>
  <c r="M152" i="23"/>
  <c r="R152" i="23" s="1"/>
  <c r="K153" i="23"/>
  <c r="Q153" i="23" s="1"/>
  <c r="M153" i="23"/>
  <c r="R153" i="23" s="1"/>
  <c r="K154" i="23"/>
  <c r="Q154" i="23" s="1"/>
  <c r="M154" i="23"/>
  <c r="R154" i="23" s="1"/>
  <c r="K155" i="23"/>
  <c r="Q155" i="23" s="1"/>
  <c r="M155" i="23"/>
  <c r="R155" i="23" s="1"/>
  <c r="K156" i="23"/>
  <c r="Q156" i="23" s="1"/>
  <c r="M156" i="23"/>
  <c r="R156" i="23" s="1"/>
  <c r="K157" i="23"/>
  <c r="Q157" i="23" s="1"/>
  <c r="M157" i="23"/>
  <c r="R157" i="23" s="1"/>
  <c r="K158" i="23"/>
  <c r="Q158" i="23" s="1"/>
  <c r="M158" i="23"/>
  <c r="R158" i="23" s="1"/>
  <c r="K159" i="23"/>
  <c r="Q159" i="23" s="1"/>
  <c r="M159" i="23"/>
  <c r="R159" i="23" s="1"/>
  <c r="K160" i="23"/>
  <c r="Q160" i="23" s="1"/>
  <c r="M160" i="23"/>
  <c r="R160" i="23" s="1"/>
  <c r="K161" i="23"/>
  <c r="Q161" i="23" s="1"/>
  <c r="M161" i="23"/>
  <c r="R161" i="23" s="1"/>
  <c r="K162" i="23"/>
  <c r="Q162" i="23" s="1"/>
  <c r="M162" i="23"/>
  <c r="R162" i="23" s="1"/>
  <c r="K163" i="23"/>
  <c r="Q163" i="23" s="1"/>
  <c r="M163" i="23"/>
  <c r="R163" i="23" s="1"/>
  <c r="K164" i="23"/>
  <c r="Q164" i="23" s="1"/>
  <c r="M164" i="23"/>
  <c r="R164" i="23" s="1"/>
  <c r="K165" i="23"/>
  <c r="Q165" i="23" s="1"/>
  <c r="M165" i="23"/>
  <c r="R165" i="23" s="1"/>
  <c r="K166" i="23"/>
  <c r="Q166" i="23" s="1"/>
  <c r="M166" i="23"/>
  <c r="R166" i="23" s="1"/>
  <c r="K167" i="23"/>
  <c r="Q167" i="23" s="1"/>
  <c r="M167" i="23"/>
  <c r="R167" i="23" s="1"/>
  <c r="K168" i="23"/>
  <c r="Q168" i="23" s="1"/>
  <c r="M168" i="23"/>
  <c r="R168" i="23" s="1"/>
  <c r="K169" i="23"/>
  <c r="Q169" i="23" s="1"/>
  <c r="M169" i="23"/>
  <c r="R169" i="23" s="1"/>
  <c r="K170" i="23"/>
  <c r="Q170" i="23" s="1"/>
  <c r="M170" i="23"/>
  <c r="R170" i="23" s="1"/>
  <c r="K171" i="23"/>
  <c r="Q171" i="23" s="1"/>
  <c r="M171" i="23"/>
  <c r="R171" i="23" s="1"/>
  <c r="K172" i="23"/>
  <c r="Q172" i="23" s="1"/>
  <c r="M172" i="23"/>
  <c r="R172" i="23" s="1"/>
  <c r="K173" i="23"/>
  <c r="Q173" i="23" s="1"/>
  <c r="M173" i="23"/>
  <c r="R173" i="23" s="1"/>
  <c r="K174" i="23"/>
  <c r="Q174" i="23" s="1"/>
  <c r="M174" i="23"/>
  <c r="R174" i="23" s="1"/>
  <c r="K175" i="23"/>
  <c r="Q175" i="23" s="1"/>
  <c r="M175" i="23"/>
  <c r="R175" i="23" s="1"/>
  <c r="K176" i="23"/>
  <c r="Q176" i="23" s="1"/>
  <c r="M176" i="23"/>
  <c r="R176" i="23" s="1"/>
  <c r="K177" i="23"/>
  <c r="Q177" i="23" s="1"/>
  <c r="M177" i="23"/>
  <c r="R177" i="23" s="1"/>
  <c r="K178" i="23"/>
  <c r="Q178" i="23" s="1"/>
  <c r="M178" i="23"/>
  <c r="R178" i="23" s="1"/>
  <c r="K179" i="23"/>
  <c r="Q179" i="23" s="1"/>
  <c r="M179" i="23"/>
  <c r="R179" i="23" s="1"/>
  <c r="K180" i="23"/>
  <c r="Q180" i="23" s="1"/>
  <c r="M180" i="23"/>
  <c r="R180" i="23" s="1"/>
  <c r="K181" i="23"/>
  <c r="Q181" i="23" s="1"/>
  <c r="M181" i="23"/>
  <c r="R181" i="23" s="1"/>
  <c r="K182" i="23"/>
  <c r="Q182" i="23" s="1"/>
  <c r="M182" i="23"/>
  <c r="R182" i="23" s="1"/>
  <c r="K183" i="23"/>
  <c r="Q183" i="23" s="1"/>
  <c r="M183" i="23"/>
  <c r="R183" i="23" s="1"/>
  <c r="K184" i="23"/>
  <c r="Q184" i="23" s="1"/>
  <c r="M184" i="23"/>
  <c r="R184" i="23" s="1"/>
  <c r="K185" i="23"/>
  <c r="Q185" i="23" s="1"/>
  <c r="M185" i="23"/>
  <c r="R185" i="23" s="1"/>
  <c r="K186" i="23"/>
  <c r="Q186" i="23" s="1"/>
  <c r="M186" i="23"/>
  <c r="R186" i="23" s="1"/>
  <c r="K187" i="23"/>
  <c r="Q187" i="23" s="1"/>
  <c r="M187" i="23"/>
  <c r="R187" i="23" s="1"/>
  <c r="K188" i="23"/>
  <c r="Q188" i="23" s="1"/>
  <c r="M188" i="23"/>
  <c r="R188" i="23" s="1"/>
  <c r="K189" i="23"/>
  <c r="Q189" i="23" s="1"/>
  <c r="M189" i="23"/>
  <c r="R189" i="23" s="1"/>
  <c r="K190" i="23"/>
  <c r="Q190" i="23" s="1"/>
  <c r="M190" i="23"/>
  <c r="R190" i="23" s="1"/>
  <c r="K191" i="23"/>
  <c r="Q191" i="23" s="1"/>
  <c r="M191" i="23"/>
  <c r="R191" i="23" s="1"/>
  <c r="K192" i="23"/>
  <c r="Q192" i="23" s="1"/>
  <c r="M192" i="23"/>
  <c r="R192" i="23" s="1"/>
  <c r="K193" i="23"/>
  <c r="Q193" i="23" s="1"/>
  <c r="M193" i="23"/>
  <c r="R193" i="23" s="1"/>
  <c r="K194" i="23"/>
  <c r="Q194" i="23" s="1"/>
  <c r="M194" i="23"/>
  <c r="R194" i="23" s="1"/>
  <c r="K195" i="23"/>
  <c r="Q195" i="23" s="1"/>
  <c r="M195" i="23"/>
  <c r="R195" i="23" s="1"/>
  <c r="K196" i="23"/>
  <c r="Q196" i="23" s="1"/>
  <c r="M196" i="23"/>
  <c r="R196" i="23" s="1"/>
  <c r="K197" i="23"/>
  <c r="Q197" i="23" s="1"/>
  <c r="M197" i="23"/>
  <c r="R197" i="23" s="1"/>
  <c r="K198" i="23"/>
  <c r="Q198" i="23" s="1"/>
  <c r="M198" i="23"/>
  <c r="R198" i="23" s="1"/>
  <c r="K199" i="23"/>
  <c r="Q199" i="23" s="1"/>
  <c r="M199" i="23"/>
  <c r="R199" i="23" s="1"/>
  <c r="K200" i="23"/>
  <c r="Q200" i="23" s="1"/>
  <c r="M200" i="23"/>
  <c r="R200" i="23" s="1"/>
  <c r="K201" i="23"/>
  <c r="Q201" i="23" s="1"/>
  <c r="M201" i="23"/>
  <c r="R201" i="23" s="1"/>
  <c r="K202" i="23"/>
  <c r="Q202" i="23" s="1"/>
  <c r="M202" i="23"/>
  <c r="R202" i="23" s="1"/>
  <c r="K203" i="23"/>
  <c r="Q203" i="23" s="1"/>
  <c r="M203" i="23"/>
  <c r="R203" i="23" s="1"/>
  <c r="K204" i="23"/>
  <c r="Q204" i="23" s="1"/>
  <c r="M204" i="23"/>
  <c r="R204" i="23" s="1"/>
  <c r="K205" i="23"/>
  <c r="Q205" i="23" s="1"/>
  <c r="M205" i="23"/>
  <c r="R205" i="23" s="1"/>
  <c r="K206" i="23"/>
  <c r="Q206" i="23" s="1"/>
  <c r="M206" i="23"/>
  <c r="R206" i="23" s="1"/>
  <c r="K207" i="23"/>
  <c r="Q207" i="23" s="1"/>
  <c r="M207" i="23"/>
  <c r="R207" i="23" s="1"/>
  <c r="K208" i="23"/>
  <c r="Q208" i="23" s="1"/>
  <c r="M208" i="23"/>
  <c r="R208" i="23" s="1"/>
  <c r="K209" i="23"/>
  <c r="Q209" i="23" s="1"/>
  <c r="M209" i="23"/>
  <c r="R209" i="23" s="1"/>
  <c r="K210" i="23"/>
  <c r="Q210" i="23" s="1"/>
  <c r="M210" i="23"/>
  <c r="R210" i="23" s="1"/>
  <c r="K211" i="23"/>
  <c r="Q211" i="23" s="1"/>
  <c r="M211" i="23"/>
  <c r="R211" i="23" s="1"/>
  <c r="K212" i="23"/>
  <c r="Q212" i="23" s="1"/>
  <c r="M212" i="23"/>
  <c r="R212" i="23" s="1"/>
  <c r="K213" i="23"/>
  <c r="Q213" i="23" s="1"/>
  <c r="M213" i="23"/>
  <c r="R213" i="23" s="1"/>
  <c r="K214" i="23"/>
  <c r="Q214" i="23" s="1"/>
  <c r="M214" i="23"/>
  <c r="R214" i="23" s="1"/>
  <c r="K215" i="23"/>
  <c r="Q215" i="23" s="1"/>
  <c r="M215" i="23"/>
  <c r="R215" i="23" s="1"/>
  <c r="K216" i="23"/>
  <c r="Q216" i="23" s="1"/>
  <c r="M216" i="23"/>
  <c r="R216" i="23" s="1"/>
  <c r="K217" i="23"/>
  <c r="Q217" i="23" s="1"/>
  <c r="M217" i="23"/>
  <c r="R217" i="23" s="1"/>
  <c r="K218" i="23"/>
  <c r="Q218" i="23" s="1"/>
  <c r="M218" i="23"/>
  <c r="R218" i="23" s="1"/>
  <c r="K219" i="23"/>
  <c r="Q219" i="23" s="1"/>
  <c r="M219" i="23"/>
  <c r="R219" i="23" s="1"/>
  <c r="K220" i="23"/>
  <c r="Q220" i="23" s="1"/>
  <c r="M220" i="23"/>
  <c r="R220" i="23" s="1"/>
  <c r="K221" i="23"/>
  <c r="Q221" i="23" s="1"/>
  <c r="M221" i="23"/>
  <c r="R221" i="23" s="1"/>
  <c r="K222" i="23"/>
  <c r="Q222" i="23" s="1"/>
  <c r="M222" i="23"/>
  <c r="R222" i="23" s="1"/>
  <c r="K223" i="23"/>
  <c r="Q223" i="23" s="1"/>
  <c r="M223" i="23"/>
  <c r="R223" i="23" s="1"/>
  <c r="K224" i="23"/>
  <c r="Q224" i="23" s="1"/>
  <c r="M224" i="23"/>
  <c r="R224" i="23" s="1"/>
  <c r="K225" i="23"/>
  <c r="Q225" i="23" s="1"/>
  <c r="M225" i="23"/>
  <c r="R225" i="23" s="1"/>
  <c r="K226" i="23"/>
  <c r="Q226" i="23" s="1"/>
  <c r="M226" i="23"/>
  <c r="R226" i="23" s="1"/>
  <c r="K227" i="23"/>
  <c r="Q227" i="23" s="1"/>
  <c r="M227" i="23"/>
  <c r="R227" i="23" s="1"/>
  <c r="K228" i="23"/>
  <c r="Q228" i="23" s="1"/>
  <c r="M228" i="23"/>
  <c r="R228" i="23" s="1"/>
  <c r="K229" i="23"/>
  <c r="Q229" i="23" s="1"/>
  <c r="M229" i="23"/>
  <c r="R229" i="23" s="1"/>
  <c r="K230" i="23"/>
  <c r="Q230" i="23" s="1"/>
  <c r="M230" i="23"/>
  <c r="R230" i="23" s="1"/>
  <c r="K231" i="23"/>
  <c r="Q231" i="23" s="1"/>
  <c r="M231" i="23"/>
  <c r="R231" i="23" s="1"/>
  <c r="K232" i="23"/>
  <c r="Q232" i="23" s="1"/>
  <c r="M232" i="23"/>
  <c r="R232" i="23" s="1"/>
  <c r="K233" i="23"/>
  <c r="Q233" i="23" s="1"/>
  <c r="M233" i="23"/>
  <c r="R233" i="23" s="1"/>
  <c r="K234" i="23"/>
  <c r="Q234" i="23" s="1"/>
  <c r="M234" i="23"/>
  <c r="R234" i="23" s="1"/>
  <c r="K235" i="23"/>
  <c r="Q235" i="23" s="1"/>
  <c r="M235" i="23"/>
  <c r="R235" i="23" s="1"/>
  <c r="K236" i="23"/>
  <c r="Q236" i="23" s="1"/>
  <c r="M236" i="23"/>
  <c r="R236" i="23" s="1"/>
  <c r="K237" i="23"/>
  <c r="Q237" i="23" s="1"/>
  <c r="M237" i="23"/>
  <c r="R237" i="23" s="1"/>
  <c r="K238" i="23"/>
  <c r="Q238" i="23" s="1"/>
  <c r="M238" i="23"/>
  <c r="R238" i="23" s="1"/>
  <c r="K239" i="23"/>
  <c r="Q239" i="23" s="1"/>
  <c r="M239" i="23"/>
  <c r="R239" i="23" s="1"/>
  <c r="K240" i="23"/>
  <c r="Q240" i="23" s="1"/>
  <c r="M240" i="23"/>
  <c r="R240" i="23" s="1"/>
  <c r="K241" i="23"/>
  <c r="Q241" i="23" s="1"/>
  <c r="M241" i="23"/>
  <c r="R241" i="23" s="1"/>
  <c r="K242" i="23"/>
  <c r="Q242" i="23" s="1"/>
  <c r="M242" i="23"/>
  <c r="R242" i="23" s="1"/>
  <c r="K243" i="23"/>
  <c r="Q243" i="23" s="1"/>
  <c r="M243" i="23"/>
  <c r="R243" i="23" s="1"/>
  <c r="K244" i="23"/>
  <c r="Q244" i="23" s="1"/>
  <c r="M244" i="23"/>
  <c r="R244" i="23" s="1"/>
  <c r="K245" i="23"/>
  <c r="Q245" i="23" s="1"/>
  <c r="M245" i="23"/>
  <c r="R245" i="23" s="1"/>
  <c r="K246" i="23"/>
  <c r="Q246" i="23" s="1"/>
  <c r="M246" i="23"/>
  <c r="R246" i="23" s="1"/>
  <c r="K247" i="23"/>
  <c r="Q247" i="23" s="1"/>
  <c r="M247" i="23"/>
  <c r="R247" i="23" s="1"/>
  <c r="K248" i="23"/>
  <c r="Q248" i="23" s="1"/>
  <c r="M248" i="23"/>
  <c r="R248" i="23" s="1"/>
  <c r="K249" i="23"/>
  <c r="Q249" i="23" s="1"/>
  <c r="M249" i="23"/>
  <c r="R249" i="23" s="1"/>
  <c r="K250" i="23"/>
  <c r="Q250" i="23" s="1"/>
  <c r="M250" i="23"/>
  <c r="R250" i="23" s="1"/>
  <c r="K251" i="23"/>
  <c r="Q251" i="23" s="1"/>
  <c r="M251" i="23"/>
  <c r="R251" i="23" s="1"/>
  <c r="K252" i="23"/>
  <c r="Q252" i="23" s="1"/>
  <c r="M252" i="23"/>
  <c r="R252" i="23" s="1"/>
  <c r="K253" i="23"/>
  <c r="Q253" i="23" s="1"/>
  <c r="M253" i="23"/>
  <c r="R253" i="23" s="1"/>
  <c r="K254" i="23"/>
  <c r="Q254" i="23" s="1"/>
  <c r="M254" i="23"/>
  <c r="R254" i="23" s="1"/>
  <c r="K255" i="23"/>
  <c r="Q255" i="23" s="1"/>
  <c r="M255" i="23"/>
  <c r="R255" i="23" s="1"/>
  <c r="K256" i="23"/>
  <c r="Q256" i="23" s="1"/>
  <c r="M256" i="23"/>
  <c r="R256" i="23" s="1"/>
  <c r="K257" i="23"/>
  <c r="Q257" i="23" s="1"/>
  <c r="M257" i="23"/>
  <c r="R257" i="23" s="1"/>
  <c r="K258" i="23"/>
  <c r="Q258" i="23" s="1"/>
  <c r="M258" i="23"/>
  <c r="R258" i="23" s="1"/>
  <c r="K259" i="23"/>
  <c r="Q259" i="23" s="1"/>
  <c r="M259" i="23"/>
  <c r="R259" i="23" s="1"/>
  <c r="K260" i="23"/>
  <c r="Q260" i="23" s="1"/>
  <c r="M260" i="23"/>
  <c r="R260" i="23" s="1"/>
  <c r="K261" i="23"/>
  <c r="Q261" i="23" s="1"/>
  <c r="M261" i="23"/>
  <c r="R261" i="23" s="1"/>
  <c r="K262" i="23"/>
  <c r="Q262" i="23" s="1"/>
  <c r="M262" i="23"/>
  <c r="R262" i="23" s="1"/>
  <c r="K263" i="23"/>
  <c r="Q263" i="23" s="1"/>
  <c r="M263" i="23"/>
  <c r="R263" i="23" s="1"/>
  <c r="K264" i="23"/>
  <c r="Q264" i="23" s="1"/>
  <c r="M264" i="23"/>
  <c r="R264" i="23" s="1"/>
  <c r="K265" i="23"/>
  <c r="Q265" i="23" s="1"/>
  <c r="M265" i="23"/>
  <c r="R265" i="23" s="1"/>
  <c r="K266" i="23"/>
  <c r="Q266" i="23" s="1"/>
  <c r="M266" i="23"/>
  <c r="R266" i="23" s="1"/>
  <c r="K267" i="23"/>
  <c r="Q267" i="23" s="1"/>
  <c r="M267" i="23"/>
  <c r="R267" i="23" s="1"/>
  <c r="K268" i="23"/>
  <c r="Q268" i="23" s="1"/>
  <c r="M268" i="23"/>
  <c r="R268" i="23" s="1"/>
  <c r="K269" i="23"/>
  <c r="Q269" i="23" s="1"/>
  <c r="M269" i="23"/>
  <c r="R269" i="23" s="1"/>
  <c r="K270" i="23"/>
  <c r="Q270" i="23" s="1"/>
  <c r="M270" i="23"/>
  <c r="R270" i="23" s="1"/>
  <c r="K271" i="23"/>
  <c r="Q271" i="23" s="1"/>
  <c r="M271" i="23"/>
  <c r="R271" i="23" s="1"/>
  <c r="K272" i="23"/>
  <c r="Q272" i="23" s="1"/>
  <c r="M272" i="23"/>
  <c r="R272" i="23" s="1"/>
  <c r="K273" i="23"/>
  <c r="Q273" i="23" s="1"/>
  <c r="M273" i="23"/>
  <c r="R273" i="23" s="1"/>
  <c r="K274" i="23"/>
  <c r="Q274" i="23" s="1"/>
  <c r="M274" i="23"/>
  <c r="R274" i="23" s="1"/>
  <c r="K275" i="23"/>
  <c r="Q275" i="23" s="1"/>
  <c r="M275" i="23"/>
  <c r="R275" i="23" s="1"/>
  <c r="K276" i="23"/>
  <c r="Q276" i="23" s="1"/>
  <c r="M276" i="23"/>
  <c r="R276" i="23" s="1"/>
  <c r="K277" i="23"/>
  <c r="Q277" i="23" s="1"/>
  <c r="M277" i="23"/>
  <c r="R277" i="23" s="1"/>
  <c r="K278" i="23"/>
  <c r="Q278" i="23" s="1"/>
  <c r="M278" i="23"/>
  <c r="R278" i="23" s="1"/>
  <c r="K279" i="23"/>
  <c r="Q279" i="23" s="1"/>
  <c r="M279" i="23"/>
  <c r="R279" i="23" s="1"/>
  <c r="K280" i="23"/>
  <c r="Q280" i="23" s="1"/>
  <c r="M280" i="23"/>
  <c r="R280" i="23" s="1"/>
  <c r="K281" i="23"/>
  <c r="Q281" i="23" s="1"/>
  <c r="M281" i="23"/>
  <c r="R281" i="23" s="1"/>
  <c r="K282" i="23"/>
  <c r="Q282" i="23" s="1"/>
  <c r="M282" i="23"/>
  <c r="R282" i="23" s="1"/>
  <c r="K283" i="23"/>
  <c r="Q283" i="23" s="1"/>
  <c r="M283" i="23"/>
  <c r="R283" i="23" s="1"/>
  <c r="K284" i="23"/>
  <c r="Q284" i="23" s="1"/>
  <c r="M284" i="23"/>
  <c r="R284" i="23" s="1"/>
  <c r="K285" i="23"/>
  <c r="Q285" i="23" s="1"/>
  <c r="M285" i="23"/>
  <c r="R285" i="23" s="1"/>
  <c r="K286" i="23"/>
  <c r="Q286" i="23" s="1"/>
  <c r="M286" i="23"/>
  <c r="R286" i="23" s="1"/>
  <c r="K287" i="23"/>
  <c r="Q287" i="23" s="1"/>
  <c r="M287" i="23"/>
  <c r="R287" i="23" s="1"/>
  <c r="K288" i="23"/>
  <c r="Q288" i="23" s="1"/>
  <c r="M288" i="23"/>
  <c r="R288" i="23" s="1"/>
  <c r="K289" i="23"/>
  <c r="Q289" i="23" s="1"/>
  <c r="M289" i="23"/>
  <c r="R289" i="23" s="1"/>
  <c r="K290" i="23"/>
  <c r="Q290" i="23" s="1"/>
  <c r="M290" i="23"/>
  <c r="R290" i="23" s="1"/>
  <c r="K291" i="23"/>
  <c r="Q291" i="23" s="1"/>
  <c r="M291" i="23"/>
  <c r="R291" i="23" s="1"/>
  <c r="K292" i="23"/>
  <c r="Q292" i="23" s="1"/>
  <c r="M292" i="23"/>
  <c r="R292" i="23" s="1"/>
  <c r="K293" i="23"/>
  <c r="Q293" i="23" s="1"/>
  <c r="M293" i="23"/>
  <c r="R293" i="23" s="1"/>
  <c r="K294" i="23"/>
  <c r="Q294" i="23" s="1"/>
  <c r="M294" i="23"/>
  <c r="R294" i="23" s="1"/>
  <c r="K295" i="23"/>
  <c r="Q295" i="23" s="1"/>
  <c r="M295" i="23"/>
  <c r="R295" i="23" s="1"/>
  <c r="K296" i="23"/>
  <c r="Q296" i="23" s="1"/>
  <c r="M296" i="23"/>
  <c r="R296" i="23" s="1"/>
  <c r="K297" i="23"/>
  <c r="Q297" i="23" s="1"/>
  <c r="M297" i="23"/>
  <c r="R297" i="23" s="1"/>
  <c r="K298" i="23"/>
  <c r="Q298" i="23" s="1"/>
  <c r="M298" i="23"/>
  <c r="R298" i="23" s="1"/>
  <c r="K299" i="23"/>
  <c r="Q299" i="23" s="1"/>
  <c r="M299" i="23"/>
  <c r="R299" i="23" s="1"/>
  <c r="K300" i="23"/>
  <c r="Q300" i="23" s="1"/>
  <c r="M300" i="23"/>
  <c r="R300" i="23" s="1"/>
  <c r="K301" i="23"/>
  <c r="Q301" i="23" s="1"/>
  <c r="M301" i="23"/>
  <c r="R301" i="23" s="1"/>
  <c r="K302" i="23"/>
  <c r="Q302" i="23" s="1"/>
  <c r="M302" i="23"/>
  <c r="R302" i="23" s="1"/>
  <c r="K303" i="23"/>
  <c r="Q303" i="23" s="1"/>
  <c r="M303" i="23"/>
  <c r="R303" i="23" s="1"/>
  <c r="K304" i="23"/>
  <c r="Q304" i="23" s="1"/>
  <c r="M304" i="23"/>
  <c r="R304" i="23" s="1"/>
  <c r="K305" i="23"/>
  <c r="Q305" i="23" s="1"/>
  <c r="M305" i="23"/>
  <c r="R305" i="23" s="1"/>
  <c r="K306" i="23"/>
  <c r="Q306" i="23" s="1"/>
  <c r="M306" i="23"/>
  <c r="R306" i="23" s="1"/>
  <c r="K307" i="23"/>
  <c r="Q307" i="23" s="1"/>
  <c r="M307" i="23"/>
  <c r="R307" i="23" s="1"/>
  <c r="K308" i="23"/>
  <c r="Q308" i="23" s="1"/>
  <c r="M308" i="23"/>
  <c r="R308" i="23" s="1"/>
  <c r="K309" i="23"/>
  <c r="Q309" i="23" s="1"/>
  <c r="M309" i="23"/>
  <c r="R309" i="23" s="1"/>
  <c r="K310" i="23"/>
  <c r="Q310" i="23" s="1"/>
  <c r="M310" i="23"/>
  <c r="R310" i="23" s="1"/>
  <c r="K311" i="23"/>
  <c r="Q311" i="23" s="1"/>
  <c r="M311" i="23"/>
  <c r="R311" i="23" s="1"/>
  <c r="K312" i="23"/>
  <c r="Q312" i="23" s="1"/>
  <c r="M312" i="23"/>
  <c r="R312" i="23" s="1"/>
  <c r="K313" i="23"/>
  <c r="Q313" i="23" s="1"/>
  <c r="M313" i="23"/>
  <c r="R313" i="23" s="1"/>
  <c r="K314" i="23"/>
  <c r="Q314" i="23" s="1"/>
  <c r="M314" i="23"/>
  <c r="R314" i="23" s="1"/>
  <c r="K315" i="23"/>
  <c r="Q315" i="23" s="1"/>
  <c r="M315" i="23"/>
  <c r="R315" i="23" s="1"/>
  <c r="K316" i="23"/>
  <c r="Q316" i="23" s="1"/>
  <c r="M316" i="23"/>
  <c r="R316" i="23" s="1"/>
  <c r="K317" i="23"/>
  <c r="Q317" i="23" s="1"/>
  <c r="M317" i="23"/>
  <c r="R317" i="23" s="1"/>
  <c r="K318" i="23"/>
  <c r="Q318" i="23" s="1"/>
  <c r="M318" i="23"/>
  <c r="R318" i="23" s="1"/>
  <c r="K319" i="23"/>
  <c r="Q319" i="23" s="1"/>
  <c r="M319" i="23"/>
  <c r="R319" i="23" s="1"/>
  <c r="K320" i="23"/>
  <c r="Q320" i="23" s="1"/>
  <c r="M320" i="23"/>
  <c r="R320" i="23" s="1"/>
  <c r="K321" i="23"/>
  <c r="Q321" i="23" s="1"/>
  <c r="M321" i="23"/>
  <c r="R321" i="23" s="1"/>
  <c r="K322" i="23"/>
  <c r="Q322" i="23" s="1"/>
  <c r="M322" i="23"/>
  <c r="R322" i="23" s="1"/>
  <c r="K323" i="23"/>
  <c r="Q323" i="23" s="1"/>
  <c r="M323" i="23"/>
  <c r="R323" i="23" s="1"/>
  <c r="K324" i="23"/>
  <c r="Q324" i="23" s="1"/>
  <c r="M324" i="23"/>
  <c r="R324" i="23" s="1"/>
  <c r="K325" i="23"/>
  <c r="Q325" i="23" s="1"/>
  <c r="M325" i="23"/>
  <c r="R325" i="23" s="1"/>
  <c r="K326" i="23"/>
  <c r="Q326" i="23" s="1"/>
  <c r="M326" i="23"/>
  <c r="R326" i="23" s="1"/>
  <c r="K327" i="23"/>
  <c r="Q327" i="23" s="1"/>
  <c r="M327" i="23"/>
  <c r="R327" i="23" s="1"/>
  <c r="K328" i="23"/>
  <c r="Q328" i="23" s="1"/>
  <c r="M328" i="23"/>
  <c r="R328" i="23" s="1"/>
  <c r="K329" i="23"/>
  <c r="Q329" i="23" s="1"/>
  <c r="M329" i="23"/>
  <c r="R329" i="23" s="1"/>
  <c r="K330" i="23"/>
  <c r="Q330" i="23" s="1"/>
  <c r="M330" i="23"/>
  <c r="R330" i="23" s="1"/>
  <c r="K331" i="23"/>
  <c r="Q331" i="23" s="1"/>
  <c r="M331" i="23"/>
  <c r="R331" i="23" s="1"/>
  <c r="K332" i="23"/>
  <c r="Q332" i="23" s="1"/>
  <c r="M332" i="23"/>
  <c r="R332" i="23" s="1"/>
  <c r="K333" i="23"/>
  <c r="Q333" i="23" s="1"/>
  <c r="M333" i="23"/>
  <c r="R333" i="23" s="1"/>
  <c r="K334" i="23"/>
  <c r="Q334" i="23" s="1"/>
  <c r="M334" i="23"/>
  <c r="R334" i="23" s="1"/>
  <c r="K335" i="23"/>
  <c r="Q335" i="23" s="1"/>
  <c r="M335" i="23"/>
  <c r="R335" i="23" s="1"/>
  <c r="K336" i="23"/>
  <c r="Q336" i="23" s="1"/>
  <c r="M336" i="23"/>
  <c r="R336" i="23" s="1"/>
  <c r="K337" i="23"/>
  <c r="Q337" i="23" s="1"/>
  <c r="M337" i="23"/>
  <c r="R337" i="23" s="1"/>
  <c r="K338" i="23"/>
  <c r="Q338" i="23" s="1"/>
  <c r="M338" i="23"/>
  <c r="R338" i="23" s="1"/>
  <c r="K339" i="23"/>
  <c r="Q339" i="23" s="1"/>
  <c r="M339" i="23"/>
  <c r="R339" i="23" s="1"/>
  <c r="K340" i="23"/>
  <c r="Q340" i="23" s="1"/>
  <c r="M340" i="23"/>
  <c r="R340" i="23" s="1"/>
  <c r="K341" i="23"/>
  <c r="Q341" i="23" s="1"/>
  <c r="M341" i="23"/>
  <c r="R341" i="23" s="1"/>
  <c r="K342" i="23"/>
  <c r="Q342" i="23" s="1"/>
  <c r="M342" i="23"/>
  <c r="R342" i="23" s="1"/>
  <c r="K343" i="23"/>
  <c r="Q343" i="23" s="1"/>
  <c r="M343" i="23"/>
  <c r="R343" i="23" s="1"/>
  <c r="K344" i="23"/>
  <c r="Q344" i="23" s="1"/>
  <c r="M344" i="23"/>
  <c r="R344" i="23" s="1"/>
  <c r="K345" i="23"/>
  <c r="Q345" i="23" s="1"/>
  <c r="M345" i="23"/>
  <c r="R345" i="23" s="1"/>
  <c r="K346" i="23"/>
  <c r="Q346" i="23" s="1"/>
  <c r="M346" i="23"/>
  <c r="R346" i="23" s="1"/>
  <c r="K347" i="23"/>
  <c r="Q347" i="23" s="1"/>
  <c r="M347" i="23"/>
  <c r="R347" i="23" s="1"/>
  <c r="K348" i="23"/>
  <c r="Q348" i="23" s="1"/>
  <c r="M348" i="23"/>
  <c r="R348" i="23" s="1"/>
  <c r="K349" i="23"/>
  <c r="Q349" i="23" s="1"/>
  <c r="M349" i="23"/>
  <c r="R349" i="23" s="1"/>
  <c r="K350" i="23"/>
  <c r="Q350" i="23" s="1"/>
  <c r="M350" i="23"/>
  <c r="R350" i="23" s="1"/>
  <c r="K351" i="23"/>
  <c r="Q351" i="23" s="1"/>
  <c r="M351" i="23"/>
  <c r="R351" i="23" s="1"/>
  <c r="K352" i="23"/>
  <c r="Q352" i="23" s="1"/>
  <c r="M352" i="23"/>
  <c r="R352" i="23" s="1"/>
  <c r="K353" i="23"/>
  <c r="Q353" i="23" s="1"/>
  <c r="M353" i="23"/>
  <c r="R353" i="23" s="1"/>
  <c r="K354" i="23"/>
  <c r="Q354" i="23" s="1"/>
  <c r="M354" i="23"/>
  <c r="R354" i="23" s="1"/>
  <c r="K355" i="23"/>
  <c r="Q355" i="23" s="1"/>
  <c r="M355" i="23"/>
  <c r="R355" i="23" s="1"/>
  <c r="K356" i="23"/>
  <c r="Q356" i="23" s="1"/>
  <c r="M356" i="23"/>
  <c r="R356" i="23" s="1"/>
  <c r="K357" i="23"/>
  <c r="Q357" i="23" s="1"/>
  <c r="M357" i="23"/>
  <c r="R357" i="23" s="1"/>
  <c r="K358" i="23"/>
  <c r="Q358" i="23" s="1"/>
  <c r="M358" i="23"/>
  <c r="R358" i="23" s="1"/>
  <c r="K359" i="23"/>
  <c r="Q359" i="23" s="1"/>
  <c r="M359" i="23"/>
  <c r="R359" i="23" s="1"/>
  <c r="K360" i="23"/>
  <c r="Q360" i="23" s="1"/>
  <c r="M360" i="23"/>
  <c r="R360" i="23" s="1"/>
  <c r="K361" i="23"/>
  <c r="Q361" i="23" s="1"/>
  <c r="M361" i="23"/>
  <c r="R361" i="23" s="1"/>
  <c r="K362" i="23"/>
  <c r="Q362" i="23" s="1"/>
  <c r="M362" i="23"/>
  <c r="R362" i="23" s="1"/>
  <c r="K363" i="23"/>
  <c r="Q363" i="23" s="1"/>
  <c r="M363" i="23"/>
  <c r="R363" i="23" s="1"/>
  <c r="K364" i="23"/>
  <c r="Q364" i="23" s="1"/>
  <c r="M364" i="23"/>
  <c r="R364" i="23" s="1"/>
  <c r="K365" i="23"/>
  <c r="Q365" i="23" s="1"/>
  <c r="M365" i="23"/>
  <c r="R365" i="23" s="1"/>
  <c r="K366" i="23"/>
  <c r="Q366" i="23" s="1"/>
  <c r="M366" i="23"/>
  <c r="R366" i="23" s="1"/>
  <c r="K367" i="23"/>
  <c r="Q367" i="23" s="1"/>
  <c r="M367" i="23"/>
  <c r="R367" i="23" s="1"/>
  <c r="K368" i="23"/>
  <c r="Q368" i="23" s="1"/>
  <c r="M368" i="23"/>
  <c r="R368" i="23" s="1"/>
  <c r="K369" i="23"/>
  <c r="Q369" i="23" s="1"/>
  <c r="M369" i="23"/>
  <c r="R369" i="23" s="1"/>
  <c r="K370" i="23"/>
  <c r="Q370" i="23" s="1"/>
  <c r="M370" i="23"/>
  <c r="R370" i="23" s="1"/>
  <c r="K371" i="23"/>
  <c r="Q371" i="23" s="1"/>
  <c r="M371" i="23"/>
  <c r="R371" i="23" s="1"/>
  <c r="K372" i="23"/>
  <c r="Q372" i="23" s="1"/>
  <c r="M372" i="23"/>
  <c r="R372" i="23" s="1"/>
  <c r="K373" i="23"/>
  <c r="Q373" i="23" s="1"/>
  <c r="M373" i="23"/>
  <c r="R373" i="23" s="1"/>
  <c r="K374" i="23"/>
  <c r="Q374" i="23" s="1"/>
  <c r="M374" i="23"/>
  <c r="R374" i="23" s="1"/>
  <c r="K375" i="23"/>
  <c r="Q375" i="23" s="1"/>
  <c r="M375" i="23"/>
  <c r="R375" i="23" s="1"/>
  <c r="K376" i="23"/>
  <c r="Q376" i="23" s="1"/>
  <c r="M376" i="23"/>
  <c r="R376" i="23" s="1"/>
  <c r="K377" i="23"/>
  <c r="Q377" i="23" s="1"/>
  <c r="M377" i="23"/>
  <c r="R377" i="23" s="1"/>
  <c r="K378" i="23"/>
  <c r="Q378" i="23" s="1"/>
  <c r="M378" i="23"/>
  <c r="R378" i="23" s="1"/>
  <c r="K379" i="23"/>
  <c r="Q379" i="23" s="1"/>
  <c r="M379" i="23"/>
  <c r="R379" i="23" s="1"/>
  <c r="K380" i="23"/>
  <c r="Q380" i="23" s="1"/>
  <c r="M380" i="23"/>
  <c r="R380" i="23" s="1"/>
  <c r="K381" i="23"/>
  <c r="Q381" i="23" s="1"/>
  <c r="M381" i="23"/>
  <c r="R381" i="23" s="1"/>
  <c r="K382" i="23"/>
  <c r="Q382" i="23" s="1"/>
  <c r="M382" i="23"/>
  <c r="R382" i="23" s="1"/>
  <c r="K383" i="23"/>
  <c r="Q383" i="23" s="1"/>
  <c r="M383" i="23"/>
  <c r="R383" i="23" s="1"/>
  <c r="K384" i="23"/>
  <c r="Q384" i="23" s="1"/>
  <c r="M384" i="23"/>
  <c r="R384" i="23" s="1"/>
  <c r="K385" i="23"/>
  <c r="Q385" i="23" s="1"/>
  <c r="M385" i="23"/>
  <c r="R385" i="23" s="1"/>
  <c r="K386" i="23"/>
  <c r="Q386" i="23" s="1"/>
  <c r="M386" i="23"/>
  <c r="R386" i="23" s="1"/>
  <c r="K387" i="23"/>
  <c r="Q387" i="23" s="1"/>
  <c r="M387" i="23"/>
  <c r="R387" i="23" s="1"/>
  <c r="K388" i="23"/>
  <c r="Q388" i="23" s="1"/>
  <c r="M388" i="23"/>
  <c r="R388" i="23" s="1"/>
  <c r="K389" i="23"/>
  <c r="Q389" i="23" s="1"/>
  <c r="M389" i="23"/>
  <c r="R389" i="23" s="1"/>
  <c r="K390" i="23"/>
  <c r="Q390" i="23" s="1"/>
  <c r="M390" i="23"/>
  <c r="R390" i="23" s="1"/>
  <c r="K391" i="23"/>
  <c r="Q391" i="23" s="1"/>
  <c r="M391" i="23"/>
  <c r="R391" i="23" s="1"/>
  <c r="K392" i="23"/>
  <c r="Q392" i="23" s="1"/>
  <c r="M392" i="23"/>
  <c r="R392" i="23" s="1"/>
  <c r="K393" i="23"/>
  <c r="Q393" i="23" s="1"/>
  <c r="M393" i="23"/>
  <c r="R393" i="23" s="1"/>
  <c r="K394" i="23"/>
  <c r="Q394" i="23" s="1"/>
  <c r="M394" i="23"/>
  <c r="R394" i="23" s="1"/>
  <c r="K395" i="23"/>
  <c r="Q395" i="23" s="1"/>
  <c r="M395" i="23"/>
  <c r="R395" i="23" s="1"/>
  <c r="K396" i="23"/>
  <c r="Q396" i="23" s="1"/>
  <c r="M396" i="23"/>
  <c r="R396" i="23" s="1"/>
  <c r="K397" i="23"/>
  <c r="Q397" i="23" s="1"/>
  <c r="M397" i="23"/>
  <c r="R397" i="23" s="1"/>
  <c r="K398" i="23"/>
  <c r="Q398" i="23" s="1"/>
  <c r="M398" i="23"/>
  <c r="R398" i="23" s="1"/>
  <c r="K399" i="23"/>
  <c r="Q399" i="23" s="1"/>
  <c r="M399" i="23"/>
  <c r="R399" i="23" s="1"/>
  <c r="K400" i="23"/>
  <c r="Q400" i="23" s="1"/>
  <c r="M400" i="23"/>
  <c r="R400" i="23" s="1"/>
  <c r="K401" i="23"/>
  <c r="Q401" i="23" s="1"/>
  <c r="M401" i="23"/>
  <c r="R401" i="23" s="1"/>
  <c r="K402" i="23"/>
  <c r="Q402" i="23" s="1"/>
  <c r="M402" i="23"/>
  <c r="R402" i="23" s="1"/>
  <c r="K403" i="23"/>
  <c r="Q403" i="23" s="1"/>
  <c r="M403" i="23"/>
  <c r="R403" i="23" s="1"/>
  <c r="K404" i="23"/>
  <c r="Q404" i="23" s="1"/>
  <c r="M404" i="23"/>
  <c r="R404" i="23" s="1"/>
  <c r="K405" i="23"/>
  <c r="Q405" i="23" s="1"/>
  <c r="M405" i="23"/>
  <c r="R405" i="23" s="1"/>
  <c r="K406" i="23"/>
  <c r="Q406" i="23" s="1"/>
  <c r="M406" i="23"/>
  <c r="R406" i="23" s="1"/>
  <c r="K407" i="23"/>
  <c r="Q407" i="23" s="1"/>
  <c r="M407" i="23"/>
  <c r="R407" i="23" s="1"/>
  <c r="K408" i="23"/>
  <c r="Q408" i="23" s="1"/>
  <c r="M408" i="23"/>
  <c r="R408" i="23" s="1"/>
  <c r="K409" i="23"/>
  <c r="Q409" i="23" s="1"/>
  <c r="M409" i="23"/>
  <c r="R409" i="23" s="1"/>
  <c r="K410" i="23"/>
  <c r="Q410" i="23" s="1"/>
  <c r="M410" i="23"/>
  <c r="R410" i="23" s="1"/>
  <c r="K411" i="23"/>
  <c r="Q411" i="23" s="1"/>
  <c r="M411" i="23"/>
  <c r="R411" i="23" s="1"/>
  <c r="K412" i="23"/>
  <c r="Q412" i="23" s="1"/>
  <c r="M412" i="23"/>
  <c r="R412" i="23" s="1"/>
  <c r="K413" i="23"/>
  <c r="Q413" i="23" s="1"/>
  <c r="M413" i="23"/>
  <c r="R413" i="23" s="1"/>
  <c r="K414" i="23"/>
  <c r="Q414" i="23" s="1"/>
  <c r="M414" i="23"/>
  <c r="R414" i="23" s="1"/>
  <c r="K415" i="23"/>
  <c r="Q415" i="23" s="1"/>
  <c r="M415" i="23"/>
  <c r="R415" i="23" s="1"/>
  <c r="K416" i="23"/>
  <c r="Q416" i="23" s="1"/>
  <c r="M416" i="23"/>
  <c r="R416" i="23" s="1"/>
  <c r="K417" i="23"/>
  <c r="Q417" i="23" s="1"/>
  <c r="M417" i="23"/>
  <c r="R417" i="23" s="1"/>
  <c r="K418" i="23"/>
  <c r="Q418" i="23" s="1"/>
  <c r="M418" i="23"/>
  <c r="R418" i="23" s="1"/>
  <c r="K419" i="23"/>
  <c r="Q419" i="23" s="1"/>
  <c r="M419" i="23"/>
  <c r="R419" i="23" s="1"/>
  <c r="K420" i="23"/>
  <c r="Q420" i="23" s="1"/>
  <c r="M420" i="23"/>
  <c r="R420" i="23" s="1"/>
  <c r="K421" i="23"/>
  <c r="Q421" i="23" s="1"/>
  <c r="M421" i="23"/>
  <c r="R421" i="23" s="1"/>
  <c r="K422" i="23"/>
  <c r="Q422" i="23" s="1"/>
  <c r="M422" i="23"/>
  <c r="R422" i="23" s="1"/>
  <c r="K423" i="23"/>
  <c r="Q423" i="23" s="1"/>
  <c r="M423" i="23"/>
  <c r="R423" i="23" s="1"/>
  <c r="K424" i="23"/>
  <c r="Q424" i="23" s="1"/>
  <c r="M424" i="23"/>
  <c r="R424" i="23" s="1"/>
  <c r="K425" i="23"/>
  <c r="Q425" i="23" s="1"/>
  <c r="M425" i="23"/>
  <c r="R425" i="23" s="1"/>
  <c r="K426" i="23"/>
  <c r="Q426" i="23" s="1"/>
  <c r="M426" i="23"/>
  <c r="R426" i="23" s="1"/>
  <c r="K427" i="23"/>
  <c r="Q427" i="23" s="1"/>
  <c r="M427" i="23"/>
  <c r="R427" i="23" s="1"/>
  <c r="K428" i="23"/>
  <c r="Q428" i="23" s="1"/>
  <c r="M428" i="23"/>
  <c r="R428" i="23" s="1"/>
  <c r="K429" i="23"/>
  <c r="Q429" i="23" s="1"/>
  <c r="M429" i="23"/>
  <c r="R429" i="23" s="1"/>
  <c r="K430" i="23"/>
  <c r="Q430" i="23" s="1"/>
  <c r="M430" i="23"/>
  <c r="R430" i="23" s="1"/>
  <c r="K431" i="23"/>
  <c r="Q431" i="23" s="1"/>
  <c r="M431" i="23"/>
  <c r="R431" i="23" s="1"/>
  <c r="K432" i="23"/>
  <c r="Q432" i="23" s="1"/>
  <c r="M432" i="23"/>
  <c r="R432" i="23" s="1"/>
  <c r="K433" i="23"/>
  <c r="Q433" i="23" s="1"/>
  <c r="M433" i="23"/>
  <c r="R433" i="23" s="1"/>
  <c r="K434" i="23"/>
  <c r="Q434" i="23" s="1"/>
  <c r="M434" i="23"/>
  <c r="R434" i="23" s="1"/>
  <c r="K435" i="23"/>
  <c r="Q435" i="23" s="1"/>
  <c r="M435" i="23"/>
  <c r="R435" i="23" s="1"/>
  <c r="K436" i="23"/>
  <c r="Q436" i="23" s="1"/>
  <c r="M436" i="23"/>
  <c r="R436" i="23" s="1"/>
  <c r="K437" i="23"/>
  <c r="Q437" i="23" s="1"/>
  <c r="M437" i="23"/>
  <c r="R437" i="23" s="1"/>
  <c r="K438" i="23"/>
  <c r="Q438" i="23" s="1"/>
  <c r="M438" i="23"/>
  <c r="R438" i="23" s="1"/>
  <c r="K439" i="23"/>
  <c r="Q439" i="23" s="1"/>
  <c r="M439" i="23"/>
  <c r="R439" i="23" s="1"/>
  <c r="K440" i="23"/>
  <c r="Q440" i="23" s="1"/>
  <c r="M440" i="23"/>
  <c r="R440" i="23" s="1"/>
  <c r="K441" i="23"/>
  <c r="Q441" i="23" s="1"/>
  <c r="M441" i="23"/>
  <c r="R441" i="23" s="1"/>
  <c r="K442" i="23"/>
  <c r="Q442" i="23" s="1"/>
  <c r="M442" i="23"/>
  <c r="R442" i="23" s="1"/>
  <c r="K443" i="23"/>
  <c r="Q443" i="23" s="1"/>
  <c r="M443" i="23"/>
  <c r="R443" i="23" s="1"/>
  <c r="K444" i="23"/>
  <c r="Q444" i="23" s="1"/>
  <c r="M444" i="23"/>
  <c r="R444" i="23" s="1"/>
  <c r="K445" i="23"/>
  <c r="Q445" i="23" s="1"/>
  <c r="M445" i="23"/>
  <c r="R445" i="23" s="1"/>
  <c r="K446" i="23"/>
  <c r="Q446" i="23" s="1"/>
  <c r="M446" i="23"/>
  <c r="R446" i="23" s="1"/>
  <c r="K447" i="23"/>
  <c r="Q447" i="23" s="1"/>
  <c r="M447" i="23"/>
  <c r="R447" i="23" s="1"/>
  <c r="K448" i="23"/>
  <c r="Q448" i="23" s="1"/>
  <c r="M448" i="23"/>
  <c r="R448" i="23" s="1"/>
  <c r="K449" i="23"/>
  <c r="Q449" i="23" s="1"/>
  <c r="M449" i="23"/>
  <c r="R449" i="23" s="1"/>
  <c r="K450" i="23"/>
  <c r="Q450" i="23" s="1"/>
  <c r="M450" i="23"/>
  <c r="R450" i="23" s="1"/>
  <c r="K451" i="23"/>
  <c r="Q451" i="23" s="1"/>
  <c r="M451" i="23"/>
  <c r="R451" i="23" s="1"/>
  <c r="K452" i="23"/>
  <c r="Q452" i="23" s="1"/>
  <c r="M452" i="23"/>
  <c r="R452" i="23" s="1"/>
  <c r="K453" i="23"/>
  <c r="Q453" i="23" s="1"/>
  <c r="M453" i="23"/>
  <c r="R453" i="23" s="1"/>
  <c r="K454" i="23"/>
  <c r="Q454" i="23" s="1"/>
  <c r="M454" i="23"/>
  <c r="R454" i="23" s="1"/>
  <c r="K455" i="23"/>
  <c r="Q455" i="23" s="1"/>
  <c r="M455" i="23"/>
  <c r="R455" i="23" s="1"/>
  <c r="K456" i="23"/>
  <c r="Q456" i="23" s="1"/>
  <c r="M456" i="23"/>
  <c r="R456" i="23" s="1"/>
  <c r="K457" i="23"/>
  <c r="Q457" i="23" s="1"/>
  <c r="M457" i="23"/>
  <c r="R457" i="23" s="1"/>
  <c r="K458" i="23"/>
  <c r="Q458" i="23" s="1"/>
  <c r="M458" i="23"/>
  <c r="R458" i="23" s="1"/>
  <c r="K459" i="23"/>
  <c r="Q459" i="23" s="1"/>
  <c r="M459" i="23"/>
  <c r="R459" i="23" s="1"/>
  <c r="K460" i="23"/>
  <c r="Q460" i="23" s="1"/>
  <c r="M460" i="23"/>
  <c r="R460" i="23" s="1"/>
  <c r="K461" i="23"/>
  <c r="Q461" i="23" s="1"/>
  <c r="M461" i="23"/>
  <c r="R461" i="23" s="1"/>
  <c r="K462" i="23"/>
  <c r="Q462" i="23" s="1"/>
  <c r="M462" i="23"/>
  <c r="R462" i="23" s="1"/>
  <c r="K463" i="23"/>
  <c r="Q463" i="23" s="1"/>
  <c r="M463" i="23"/>
  <c r="R463" i="23" s="1"/>
  <c r="K464" i="23"/>
  <c r="Q464" i="23" s="1"/>
  <c r="M464" i="23"/>
  <c r="R464" i="23" s="1"/>
  <c r="K465" i="23"/>
  <c r="Q465" i="23" s="1"/>
  <c r="M465" i="23"/>
  <c r="R465" i="23" s="1"/>
  <c r="K466" i="23"/>
  <c r="Q466" i="23" s="1"/>
  <c r="M466" i="23"/>
  <c r="R466" i="23" s="1"/>
  <c r="K467" i="23"/>
  <c r="Q467" i="23" s="1"/>
  <c r="M467" i="23"/>
  <c r="R467" i="23" s="1"/>
  <c r="K468" i="23"/>
  <c r="Q468" i="23" s="1"/>
  <c r="M468" i="23"/>
  <c r="R468" i="23" s="1"/>
  <c r="K469" i="23"/>
  <c r="Q469" i="23" s="1"/>
  <c r="M469" i="23"/>
  <c r="R469" i="23" s="1"/>
  <c r="K470" i="23"/>
  <c r="Q470" i="23" s="1"/>
  <c r="M470" i="23"/>
  <c r="R470" i="23" s="1"/>
  <c r="K471" i="23"/>
  <c r="Q471" i="23" s="1"/>
  <c r="M471" i="23"/>
  <c r="R471" i="23" s="1"/>
  <c r="K472" i="23"/>
  <c r="Q472" i="23" s="1"/>
  <c r="M472" i="23"/>
  <c r="R472" i="23" s="1"/>
  <c r="K473" i="23"/>
  <c r="Q473" i="23" s="1"/>
  <c r="M473" i="23"/>
  <c r="R473" i="23" s="1"/>
  <c r="K474" i="23"/>
  <c r="Q474" i="23" s="1"/>
  <c r="M474" i="23"/>
  <c r="R474" i="23" s="1"/>
  <c r="K475" i="23"/>
  <c r="Q475" i="23" s="1"/>
  <c r="M475" i="23"/>
  <c r="R475" i="23" s="1"/>
  <c r="K476" i="23"/>
  <c r="Q476" i="23" s="1"/>
  <c r="M476" i="23"/>
  <c r="R476" i="23" s="1"/>
  <c r="K477" i="23"/>
  <c r="Q477" i="23" s="1"/>
  <c r="M477" i="23"/>
  <c r="R477" i="23" s="1"/>
  <c r="K478" i="23"/>
  <c r="Q478" i="23" s="1"/>
  <c r="M478" i="23"/>
  <c r="R478" i="23" s="1"/>
  <c r="K479" i="23"/>
  <c r="Q479" i="23" s="1"/>
  <c r="M479" i="23"/>
  <c r="R479" i="23" s="1"/>
  <c r="K480" i="23"/>
  <c r="Q480" i="23" s="1"/>
  <c r="M480" i="23"/>
  <c r="R480" i="23" s="1"/>
  <c r="K481" i="23"/>
  <c r="Q481" i="23" s="1"/>
  <c r="M481" i="23"/>
  <c r="R481" i="23" s="1"/>
  <c r="K482" i="23"/>
  <c r="Q482" i="23" s="1"/>
  <c r="M482" i="23"/>
  <c r="R482" i="23" s="1"/>
  <c r="K483" i="23"/>
  <c r="Q483" i="23" s="1"/>
  <c r="M483" i="23"/>
  <c r="R483" i="23" s="1"/>
  <c r="K484" i="23"/>
  <c r="Q484" i="23" s="1"/>
  <c r="M484" i="23"/>
  <c r="R484" i="23" s="1"/>
  <c r="K485" i="23"/>
  <c r="Q485" i="23" s="1"/>
  <c r="M485" i="23"/>
  <c r="R485" i="23" s="1"/>
  <c r="K486" i="23"/>
  <c r="Q486" i="23" s="1"/>
  <c r="M486" i="23"/>
  <c r="R486" i="23" s="1"/>
  <c r="K487" i="23"/>
  <c r="Q487" i="23" s="1"/>
  <c r="M487" i="23"/>
  <c r="R487" i="23" s="1"/>
  <c r="K488" i="23"/>
  <c r="Q488" i="23" s="1"/>
  <c r="M488" i="23"/>
  <c r="R488" i="23" s="1"/>
  <c r="K489" i="23"/>
  <c r="Q489" i="23" s="1"/>
  <c r="M489" i="23"/>
  <c r="R489" i="23" s="1"/>
  <c r="K490" i="23"/>
  <c r="Q490" i="23" s="1"/>
  <c r="M490" i="23"/>
  <c r="R490" i="23" s="1"/>
  <c r="K491" i="23"/>
  <c r="Q491" i="23" s="1"/>
  <c r="M491" i="23"/>
  <c r="R491" i="23" s="1"/>
  <c r="K492" i="23"/>
  <c r="Q492" i="23" s="1"/>
  <c r="M492" i="23"/>
  <c r="R492" i="23" s="1"/>
  <c r="K493" i="23"/>
  <c r="Q493" i="23" s="1"/>
  <c r="M493" i="23"/>
  <c r="R493" i="23" s="1"/>
  <c r="K494" i="23"/>
  <c r="Q494" i="23" s="1"/>
  <c r="M494" i="23"/>
  <c r="R494" i="23" s="1"/>
  <c r="K495" i="23"/>
  <c r="Q495" i="23" s="1"/>
  <c r="M495" i="23"/>
  <c r="R495" i="23" s="1"/>
  <c r="K496" i="23"/>
  <c r="Q496" i="23" s="1"/>
  <c r="M496" i="23"/>
  <c r="R496" i="23" s="1"/>
  <c r="K497" i="23"/>
  <c r="Q497" i="23" s="1"/>
  <c r="M497" i="23"/>
  <c r="R497" i="23" s="1"/>
  <c r="K498" i="23"/>
  <c r="Q498" i="23" s="1"/>
  <c r="M498" i="23"/>
  <c r="R498" i="23" s="1"/>
  <c r="K499" i="23"/>
  <c r="Q499" i="23" s="1"/>
  <c r="M499" i="23"/>
  <c r="R499" i="23" s="1"/>
  <c r="K500" i="23"/>
  <c r="Q500" i="23" s="1"/>
  <c r="M500" i="23"/>
  <c r="R500" i="23" s="1"/>
  <c r="K501" i="23"/>
  <c r="Q501" i="23" s="1"/>
  <c r="M501" i="23"/>
  <c r="R501" i="23" s="1"/>
  <c r="K502" i="23"/>
  <c r="Q502" i="23" s="1"/>
  <c r="M502" i="23"/>
  <c r="R502" i="23" s="1"/>
  <c r="K503" i="23"/>
  <c r="Q503" i="23" s="1"/>
  <c r="M503" i="23"/>
  <c r="R503" i="23" s="1"/>
  <c r="K504" i="23"/>
  <c r="Q504" i="23" s="1"/>
  <c r="M504" i="23"/>
  <c r="R504" i="23" s="1"/>
  <c r="K505" i="23"/>
  <c r="Q505" i="23" s="1"/>
  <c r="M505" i="23"/>
  <c r="R505" i="23" s="1"/>
  <c r="K506" i="23"/>
  <c r="Q506" i="23" s="1"/>
  <c r="M506" i="23"/>
  <c r="R506" i="23" s="1"/>
  <c r="K507" i="23"/>
  <c r="Q507" i="23" s="1"/>
  <c r="M507" i="23"/>
  <c r="R507" i="23" s="1"/>
  <c r="K508" i="23"/>
  <c r="Q508" i="23" s="1"/>
  <c r="M508" i="23"/>
  <c r="R508" i="23" s="1"/>
  <c r="K509" i="23"/>
  <c r="Q509" i="23" s="1"/>
  <c r="M509" i="23"/>
  <c r="R509" i="23" s="1"/>
  <c r="K510" i="23"/>
  <c r="Q510" i="23" s="1"/>
  <c r="M510" i="23"/>
  <c r="R510" i="23" s="1"/>
  <c r="K511" i="23"/>
  <c r="Q511" i="23" s="1"/>
  <c r="M511" i="23"/>
  <c r="R511" i="23" s="1"/>
  <c r="K512" i="23"/>
  <c r="Q512" i="23" s="1"/>
  <c r="M512" i="23"/>
  <c r="R512" i="23" s="1"/>
  <c r="K513" i="23"/>
  <c r="Q513" i="23" s="1"/>
  <c r="M513" i="23"/>
  <c r="R513" i="23" s="1"/>
  <c r="K514" i="23"/>
  <c r="Q514" i="23" s="1"/>
  <c r="M514" i="23"/>
  <c r="R514" i="23" s="1"/>
  <c r="K515" i="23"/>
  <c r="Q515" i="23" s="1"/>
  <c r="M515" i="23"/>
  <c r="R515" i="23" s="1"/>
  <c r="K516" i="23"/>
  <c r="Q516" i="23" s="1"/>
  <c r="M516" i="23"/>
  <c r="R516" i="23" s="1"/>
  <c r="K517" i="23"/>
  <c r="Q517" i="23" s="1"/>
  <c r="M517" i="23"/>
  <c r="R517" i="23" s="1"/>
  <c r="K518" i="23"/>
  <c r="Q518" i="23" s="1"/>
  <c r="M518" i="23"/>
  <c r="R518" i="23" s="1"/>
  <c r="K519" i="23"/>
  <c r="Q519" i="23" s="1"/>
  <c r="M519" i="23"/>
  <c r="R519" i="23" s="1"/>
  <c r="K520" i="23"/>
  <c r="Q520" i="23" s="1"/>
  <c r="M520" i="23"/>
  <c r="R520" i="23" s="1"/>
  <c r="K521" i="23"/>
  <c r="Q521" i="23" s="1"/>
  <c r="M521" i="23"/>
  <c r="R521" i="23" s="1"/>
  <c r="K522" i="23"/>
  <c r="Q522" i="23" s="1"/>
  <c r="M522" i="23"/>
  <c r="R522" i="23" s="1"/>
  <c r="K523" i="23"/>
  <c r="Q523" i="23" s="1"/>
  <c r="M523" i="23"/>
  <c r="R523" i="23" s="1"/>
  <c r="K524" i="23"/>
  <c r="Q524" i="23" s="1"/>
  <c r="M524" i="23"/>
  <c r="R524" i="23" s="1"/>
  <c r="K525" i="23"/>
  <c r="Q525" i="23" s="1"/>
  <c r="M525" i="23"/>
  <c r="R525" i="23" s="1"/>
  <c r="K526" i="23"/>
  <c r="Q526" i="23" s="1"/>
  <c r="M526" i="23"/>
  <c r="R526" i="23" s="1"/>
  <c r="K527" i="23"/>
  <c r="Q527" i="23" s="1"/>
  <c r="M527" i="23"/>
  <c r="R527" i="23" s="1"/>
  <c r="K528" i="23"/>
  <c r="Q528" i="23" s="1"/>
  <c r="M528" i="23"/>
  <c r="R528" i="23" s="1"/>
  <c r="K529" i="23"/>
  <c r="Q529" i="23" s="1"/>
  <c r="M529" i="23"/>
  <c r="R529" i="23" s="1"/>
  <c r="K530" i="23"/>
  <c r="Q530" i="23" s="1"/>
  <c r="M530" i="23"/>
  <c r="R530" i="23" s="1"/>
  <c r="K531" i="23"/>
  <c r="Q531" i="23" s="1"/>
  <c r="M531" i="23"/>
  <c r="R531" i="23" s="1"/>
  <c r="K532" i="23"/>
  <c r="Q532" i="23" s="1"/>
  <c r="M532" i="23"/>
  <c r="R532" i="23" s="1"/>
  <c r="K533" i="23"/>
  <c r="Q533" i="23" s="1"/>
  <c r="M533" i="23"/>
  <c r="R533" i="23" s="1"/>
  <c r="K534" i="23"/>
  <c r="Q534" i="23" s="1"/>
  <c r="M534" i="23"/>
  <c r="R534" i="23" s="1"/>
  <c r="K535" i="23"/>
  <c r="Q535" i="23" s="1"/>
  <c r="M535" i="23"/>
  <c r="R535" i="23" s="1"/>
  <c r="K536" i="23"/>
  <c r="Q536" i="23" s="1"/>
  <c r="M536" i="23"/>
  <c r="R536" i="23" s="1"/>
  <c r="K537" i="23"/>
  <c r="Q537" i="23" s="1"/>
  <c r="M537" i="23"/>
  <c r="R537" i="23" s="1"/>
  <c r="K538" i="23"/>
  <c r="Q538" i="23" s="1"/>
  <c r="M538" i="23"/>
  <c r="R538" i="23" s="1"/>
  <c r="K539" i="23"/>
  <c r="Q539" i="23" s="1"/>
  <c r="M539" i="23"/>
  <c r="R539" i="23" s="1"/>
  <c r="K540" i="23"/>
  <c r="Q540" i="23" s="1"/>
  <c r="M540" i="23"/>
  <c r="R540" i="23" s="1"/>
  <c r="K541" i="23"/>
  <c r="Q541" i="23" s="1"/>
  <c r="M541" i="23"/>
  <c r="R541" i="23" s="1"/>
  <c r="K542" i="23"/>
  <c r="Q542" i="23" s="1"/>
  <c r="M542" i="23"/>
  <c r="R542" i="23" s="1"/>
  <c r="K543" i="23"/>
  <c r="Q543" i="23" s="1"/>
  <c r="M543" i="23"/>
  <c r="R543" i="23" s="1"/>
  <c r="K544" i="23"/>
  <c r="Q544" i="23" s="1"/>
  <c r="M544" i="23"/>
  <c r="R544" i="23" s="1"/>
  <c r="K545" i="23"/>
  <c r="Q545" i="23" s="1"/>
  <c r="M545" i="23"/>
  <c r="R545" i="23" s="1"/>
  <c r="K546" i="23"/>
  <c r="Q546" i="23" s="1"/>
  <c r="M546" i="23"/>
  <c r="R546" i="23" s="1"/>
  <c r="K547" i="23"/>
  <c r="Q547" i="23" s="1"/>
  <c r="M547" i="23"/>
  <c r="R547" i="23" s="1"/>
  <c r="K548" i="23"/>
  <c r="Q548" i="23" s="1"/>
  <c r="M548" i="23"/>
  <c r="R548" i="23" s="1"/>
  <c r="K549" i="23"/>
  <c r="Q549" i="23" s="1"/>
  <c r="M549" i="23"/>
  <c r="R549" i="23" s="1"/>
  <c r="K550" i="23"/>
  <c r="Q550" i="23" s="1"/>
  <c r="M550" i="23"/>
  <c r="R550" i="23" s="1"/>
  <c r="K551" i="23"/>
  <c r="Q551" i="23" s="1"/>
  <c r="M551" i="23"/>
  <c r="R551" i="23" s="1"/>
  <c r="K552" i="23"/>
  <c r="Q552" i="23" s="1"/>
  <c r="M552" i="23"/>
  <c r="R552" i="23" s="1"/>
  <c r="K553" i="23"/>
  <c r="Q553" i="23" s="1"/>
  <c r="M553" i="23"/>
  <c r="R553" i="23" s="1"/>
  <c r="K554" i="23"/>
  <c r="Q554" i="23" s="1"/>
  <c r="M554" i="23"/>
  <c r="R554" i="23" s="1"/>
  <c r="K555" i="23"/>
  <c r="Q555" i="23" s="1"/>
  <c r="M555" i="23"/>
  <c r="R555" i="23" s="1"/>
  <c r="K556" i="23"/>
  <c r="Q556" i="23" s="1"/>
  <c r="M556" i="23"/>
  <c r="R556" i="23" s="1"/>
  <c r="K557" i="23"/>
  <c r="Q557" i="23" s="1"/>
  <c r="M557" i="23"/>
  <c r="R557" i="23" s="1"/>
  <c r="K558" i="23"/>
  <c r="Q558" i="23" s="1"/>
  <c r="M558" i="23"/>
  <c r="R558" i="23" s="1"/>
  <c r="K559" i="23"/>
  <c r="Q559" i="23" s="1"/>
  <c r="M559" i="23"/>
  <c r="R559" i="23" s="1"/>
  <c r="K560" i="23"/>
  <c r="Q560" i="23" s="1"/>
  <c r="M560" i="23"/>
  <c r="R560" i="23" s="1"/>
  <c r="K561" i="23"/>
  <c r="Q561" i="23" s="1"/>
  <c r="M561" i="23"/>
  <c r="R561" i="23" s="1"/>
  <c r="K562" i="23"/>
  <c r="Q562" i="23" s="1"/>
  <c r="M562" i="23"/>
  <c r="R562" i="23" s="1"/>
  <c r="K563" i="23"/>
  <c r="Q563" i="23" s="1"/>
  <c r="M563" i="23"/>
  <c r="R563" i="23" s="1"/>
  <c r="K564" i="23"/>
  <c r="Q564" i="23" s="1"/>
  <c r="M564" i="23"/>
  <c r="R564" i="23" s="1"/>
  <c r="K565" i="23"/>
  <c r="Q565" i="23" s="1"/>
  <c r="M565" i="23"/>
  <c r="R565" i="23" s="1"/>
  <c r="K566" i="23"/>
  <c r="Q566" i="23" s="1"/>
  <c r="M566" i="23"/>
  <c r="R566" i="23" s="1"/>
  <c r="K567" i="23"/>
  <c r="Q567" i="23" s="1"/>
  <c r="M567" i="23"/>
  <c r="R567" i="23" s="1"/>
  <c r="K568" i="23"/>
  <c r="Q568" i="23" s="1"/>
  <c r="M568" i="23"/>
  <c r="R568" i="23" s="1"/>
  <c r="K569" i="23"/>
  <c r="Q569" i="23" s="1"/>
  <c r="M569" i="23"/>
  <c r="R569" i="23" s="1"/>
  <c r="K570" i="23"/>
  <c r="Q570" i="23" s="1"/>
  <c r="M570" i="23"/>
  <c r="R570" i="23" s="1"/>
  <c r="K571" i="23"/>
  <c r="Q571" i="23" s="1"/>
  <c r="M571" i="23"/>
  <c r="R571" i="23" s="1"/>
  <c r="K572" i="23"/>
  <c r="Q572" i="23" s="1"/>
  <c r="M572" i="23"/>
  <c r="R572" i="23" s="1"/>
  <c r="K573" i="23"/>
  <c r="Q573" i="23" s="1"/>
  <c r="M573" i="23"/>
  <c r="R573" i="23" s="1"/>
  <c r="K574" i="23"/>
  <c r="Q574" i="23" s="1"/>
  <c r="M574" i="23"/>
  <c r="R574" i="23" s="1"/>
  <c r="K575" i="23"/>
  <c r="Q575" i="23" s="1"/>
  <c r="M575" i="23"/>
  <c r="R575" i="23" s="1"/>
  <c r="K576" i="23"/>
  <c r="Q576" i="23" s="1"/>
  <c r="M576" i="23"/>
  <c r="R576" i="23" s="1"/>
  <c r="K577" i="23"/>
  <c r="Q577" i="23" s="1"/>
  <c r="M577" i="23"/>
  <c r="R577" i="23" s="1"/>
  <c r="K578" i="23"/>
  <c r="Q578" i="23" s="1"/>
  <c r="M578" i="23"/>
  <c r="R578" i="23" s="1"/>
  <c r="K579" i="23"/>
  <c r="Q579" i="23" s="1"/>
  <c r="M579" i="23"/>
  <c r="R579" i="23" s="1"/>
  <c r="K580" i="23"/>
  <c r="Q580" i="23" s="1"/>
  <c r="M580" i="23"/>
  <c r="R580" i="23" s="1"/>
  <c r="K581" i="23"/>
  <c r="Q581" i="23" s="1"/>
  <c r="M581" i="23"/>
  <c r="R581" i="23" s="1"/>
  <c r="K582" i="23"/>
  <c r="Q582" i="23" s="1"/>
  <c r="M582" i="23"/>
  <c r="R582" i="23" s="1"/>
  <c r="K583" i="23"/>
  <c r="Q583" i="23" s="1"/>
  <c r="M583" i="23"/>
  <c r="R583" i="23" s="1"/>
  <c r="K584" i="23"/>
  <c r="Q584" i="23" s="1"/>
  <c r="M584" i="23"/>
  <c r="R584" i="23" s="1"/>
  <c r="K585" i="23"/>
  <c r="Q585" i="23" s="1"/>
  <c r="M585" i="23"/>
  <c r="R585" i="23" s="1"/>
  <c r="K586" i="23"/>
  <c r="Q586" i="23" s="1"/>
  <c r="M586" i="23"/>
  <c r="R586" i="23" s="1"/>
  <c r="K587" i="23"/>
  <c r="Q587" i="23" s="1"/>
  <c r="M587" i="23"/>
  <c r="R587" i="23" s="1"/>
  <c r="K588" i="23"/>
  <c r="Q588" i="23" s="1"/>
  <c r="M588" i="23"/>
  <c r="R588" i="23" s="1"/>
  <c r="K589" i="23"/>
  <c r="Q589" i="23" s="1"/>
  <c r="M589" i="23"/>
  <c r="R589" i="23" s="1"/>
  <c r="K590" i="23"/>
  <c r="Q590" i="23" s="1"/>
  <c r="M590" i="23"/>
  <c r="R590" i="23" s="1"/>
  <c r="K591" i="23"/>
  <c r="Q591" i="23" s="1"/>
  <c r="M591" i="23"/>
  <c r="R591" i="23" s="1"/>
  <c r="K592" i="23"/>
  <c r="Q592" i="23" s="1"/>
  <c r="M592" i="23"/>
  <c r="R592" i="23" s="1"/>
  <c r="K593" i="23"/>
  <c r="Q593" i="23" s="1"/>
  <c r="M593" i="23"/>
  <c r="R593" i="23" s="1"/>
  <c r="K594" i="23"/>
  <c r="Q594" i="23" s="1"/>
  <c r="M594" i="23"/>
  <c r="R594" i="23" s="1"/>
  <c r="K595" i="23"/>
  <c r="Q595" i="23" s="1"/>
  <c r="M595" i="23"/>
  <c r="R595" i="23" s="1"/>
  <c r="K596" i="23"/>
  <c r="Q596" i="23" s="1"/>
  <c r="M596" i="23"/>
  <c r="R596" i="23" s="1"/>
  <c r="K597" i="23"/>
  <c r="Q597" i="23" s="1"/>
  <c r="M597" i="23"/>
  <c r="R597" i="23" s="1"/>
  <c r="K598" i="23"/>
  <c r="Q598" i="23" s="1"/>
  <c r="M598" i="23"/>
  <c r="R598" i="23" s="1"/>
  <c r="K599" i="23"/>
  <c r="Q599" i="23" s="1"/>
  <c r="M599" i="23"/>
  <c r="R599" i="23" s="1"/>
  <c r="K600" i="23"/>
  <c r="Q600" i="23" s="1"/>
  <c r="M600" i="23"/>
  <c r="R600" i="23" s="1"/>
  <c r="K601" i="23"/>
  <c r="Q601" i="23" s="1"/>
  <c r="M601" i="23"/>
  <c r="R601" i="23" s="1"/>
  <c r="K602" i="23"/>
  <c r="Q602" i="23" s="1"/>
  <c r="M602" i="23"/>
  <c r="R602" i="23" s="1"/>
  <c r="K603" i="23"/>
  <c r="Q603" i="23" s="1"/>
  <c r="M603" i="23"/>
  <c r="R603" i="23" s="1"/>
  <c r="K604" i="23"/>
  <c r="Q604" i="23" s="1"/>
  <c r="M604" i="23"/>
  <c r="R604" i="23" s="1"/>
  <c r="K605" i="23"/>
  <c r="Q605" i="23" s="1"/>
  <c r="M605" i="23"/>
  <c r="R605" i="23" s="1"/>
  <c r="K606" i="23"/>
  <c r="Q606" i="23" s="1"/>
  <c r="M606" i="23"/>
  <c r="R606" i="23" s="1"/>
  <c r="K607" i="23"/>
  <c r="Q607" i="23" s="1"/>
  <c r="M607" i="23"/>
  <c r="R607" i="23" s="1"/>
  <c r="K608" i="23"/>
  <c r="Q608" i="23" s="1"/>
  <c r="M608" i="23"/>
  <c r="R608" i="23" s="1"/>
  <c r="K609" i="23"/>
  <c r="Q609" i="23" s="1"/>
  <c r="M609" i="23"/>
  <c r="R609" i="23" s="1"/>
  <c r="K610" i="23"/>
  <c r="Q610" i="23" s="1"/>
  <c r="M610" i="23"/>
  <c r="R610" i="23" s="1"/>
  <c r="K611" i="23"/>
  <c r="Q611" i="23" s="1"/>
  <c r="M611" i="23"/>
  <c r="R611" i="23" s="1"/>
  <c r="K612" i="23"/>
  <c r="Q612" i="23" s="1"/>
  <c r="M612" i="23"/>
  <c r="R612" i="23" s="1"/>
  <c r="K613" i="23"/>
  <c r="Q613" i="23" s="1"/>
  <c r="M613" i="23"/>
  <c r="R613" i="23" s="1"/>
  <c r="K614" i="23"/>
  <c r="Q614" i="23" s="1"/>
  <c r="M614" i="23"/>
  <c r="R614" i="23" s="1"/>
  <c r="K615" i="23"/>
  <c r="Q615" i="23" s="1"/>
  <c r="M615" i="23"/>
  <c r="R615" i="23" s="1"/>
  <c r="K616" i="23"/>
  <c r="Q616" i="23" s="1"/>
  <c r="M616" i="23"/>
  <c r="R616" i="23" s="1"/>
  <c r="K617" i="23"/>
  <c r="Q617" i="23" s="1"/>
  <c r="M617" i="23"/>
  <c r="R617" i="23" s="1"/>
  <c r="K618" i="23"/>
  <c r="Q618" i="23" s="1"/>
  <c r="M618" i="23"/>
  <c r="R618" i="23" s="1"/>
  <c r="K619" i="23"/>
  <c r="Q619" i="23" s="1"/>
  <c r="M619" i="23"/>
  <c r="R619" i="23" s="1"/>
  <c r="K620" i="23"/>
  <c r="Q620" i="23" s="1"/>
  <c r="M620" i="23"/>
  <c r="R620" i="23" s="1"/>
  <c r="K621" i="23"/>
  <c r="Q621" i="23" s="1"/>
  <c r="M621" i="23"/>
  <c r="R621" i="23" s="1"/>
  <c r="K622" i="23"/>
  <c r="Q622" i="23" s="1"/>
  <c r="M622" i="23"/>
  <c r="R622" i="23" s="1"/>
  <c r="K623" i="23"/>
  <c r="Q623" i="23" s="1"/>
  <c r="M623" i="23"/>
  <c r="R623" i="23" s="1"/>
  <c r="K624" i="23"/>
  <c r="Q624" i="23" s="1"/>
  <c r="M624" i="23"/>
  <c r="R624" i="23" s="1"/>
  <c r="K625" i="23"/>
  <c r="Q625" i="23" s="1"/>
  <c r="M625" i="23"/>
  <c r="R625" i="23" s="1"/>
  <c r="K626" i="23"/>
  <c r="Q626" i="23" s="1"/>
  <c r="M626" i="23"/>
  <c r="R626" i="23" s="1"/>
  <c r="K627" i="23"/>
  <c r="Q627" i="23" s="1"/>
  <c r="M627" i="23"/>
  <c r="R627" i="23" s="1"/>
  <c r="K628" i="23"/>
  <c r="Q628" i="23" s="1"/>
  <c r="M628" i="23"/>
  <c r="R628" i="23" s="1"/>
  <c r="K629" i="23"/>
  <c r="Q629" i="23" s="1"/>
  <c r="M629" i="23"/>
  <c r="R629" i="23" s="1"/>
  <c r="K630" i="23"/>
  <c r="Q630" i="23" s="1"/>
  <c r="M630" i="23"/>
  <c r="R630" i="23" s="1"/>
  <c r="K631" i="23"/>
  <c r="Q631" i="23" s="1"/>
  <c r="M631" i="23"/>
  <c r="R631" i="23" s="1"/>
  <c r="K632" i="23"/>
  <c r="Q632" i="23" s="1"/>
  <c r="M632" i="23"/>
  <c r="R632" i="23" s="1"/>
  <c r="K633" i="23"/>
  <c r="Q633" i="23" s="1"/>
  <c r="M633" i="23"/>
  <c r="R633" i="23" s="1"/>
  <c r="K634" i="23"/>
  <c r="Q634" i="23" s="1"/>
  <c r="M634" i="23"/>
  <c r="R634" i="23" s="1"/>
  <c r="K635" i="23"/>
  <c r="Q635" i="23" s="1"/>
  <c r="M635" i="23"/>
  <c r="R635" i="23" s="1"/>
  <c r="K636" i="23"/>
  <c r="Q636" i="23" s="1"/>
  <c r="M636" i="23"/>
  <c r="R636" i="23" s="1"/>
  <c r="K637" i="23"/>
  <c r="Q637" i="23" s="1"/>
  <c r="M637" i="23"/>
  <c r="R637" i="23" s="1"/>
  <c r="K638" i="23"/>
  <c r="Q638" i="23" s="1"/>
  <c r="M638" i="23"/>
  <c r="R638" i="23" s="1"/>
  <c r="K639" i="23"/>
  <c r="Q639" i="23" s="1"/>
  <c r="M639" i="23"/>
  <c r="R639" i="23" s="1"/>
  <c r="K640" i="23"/>
  <c r="Q640" i="23" s="1"/>
  <c r="M640" i="23"/>
  <c r="R640" i="23" s="1"/>
  <c r="K641" i="23"/>
  <c r="Q641" i="23" s="1"/>
  <c r="M641" i="23"/>
  <c r="R641" i="23" s="1"/>
  <c r="K642" i="23"/>
  <c r="Q642" i="23" s="1"/>
  <c r="M642" i="23"/>
  <c r="R642" i="23" s="1"/>
  <c r="K643" i="23"/>
  <c r="Q643" i="23" s="1"/>
  <c r="M643" i="23"/>
  <c r="R643" i="23" s="1"/>
  <c r="K644" i="23"/>
  <c r="Q644" i="23" s="1"/>
  <c r="M644" i="23"/>
  <c r="R644" i="23" s="1"/>
  <c r="K645" i="23"/>
  <c r="Q645" i="23" s="1"/>
  <c r="M645" i="23"/>
  <c r="R645" i="23" s="1"/>
  <c r="K646" i="23"/>
  <c r="Q646" i="23" s="1"/>
  <c r="M646" i="23"/>
  <c r="R646" i="23" s="1"/>
  <c r="K647" i="23"/>
  <c r="Q647" i="23" s="1"/>
  <c r="M647" i="23"/>
  <c r="R647" i="23" s="1"/>
  <c r="K648" i="23"/>
  <c r="Q648" i="23" s="1"/>
  <c r="M648" i="23"/>
  <c r="R648" i="23" s="1"/>
  <c r="K649" i="23"/>
  <c r="Q649" i="23" s="1"/>
  <c r="M649" i="23"/>
  <c r="R649" i="23" s="1"/>
  <c r="K650" i="23"/>
  <c r="Q650" i="23" s="1"/>
  <c r="M650" i="23"/>
  <c r="R650" i="23" s="1"/>
  <c r="K651" i="23"/>
  <c r="Q651" i="23" s="1"/>
  <c r="M651" i="23"/>
  <c r="R651" i="23" s="1"/>
  <c r="K652" i="23"/>
  <c r="Q652" i="23" s="1"/>
  <c r="M652" i="23"/>
  <c r="R652" i="23" s="1"/>
  <c r="K653" i="23"/>
  <c r="Q653" i="23" s="1"/>
  <c r="M653" i="23"/>
  <c r="R653" i="23" s="1"/>
  <c r="K654" i="23"/>
  <c r="Q654" i="23" s="1"/>
  <c r="M654" i="23"/>
  <c r="R654" i="23" s="1"/>
  <c r="K655" i="23"/>
  <c r="Q655" i="23" s="1"/>
  <c r="M655" i="23"/>
  <c r="R655" i="23" s="1"/>
  <c r="K656" i="23"/>
  <c r="Q656" i="23" s="1"/>
  <c r="M656" i="23"/>
  <c r="R656" i="23" s="1"/>
  <c r="K657" i="23"/>
  <c r="Q657" i="23" s="1"/>
  <c r="M657" i="23"/>
  <c r="R657" i="23" s="1"/>
  <c r="K658" i="23"/>
  <c r="Q658" i="23" s="1"/>
  <c r="M658" i="23"/>
  <c r="R658" i="23" s="1"/>
  <c r="K659" i="23"/>
  <c r="Q659" i="23" s="1"/>
  <c r="M659" i="23"/>
  <c r="R659" i="23" s="1"/>
  <c r="K660" i="23"/>
  <c r="Q660" i="23" s="1"/>
  <c r="M660" i="23"/>
  <c r="R660" i="23" s="1"/>
  <c r="K661" i="23"/>
  <c r="Q661" i="23" s="1"/>
  <c r="M661" i="23"/>
  <c r="R661" i="23" s="1"/>
  <c r="K662" i="23"/>
  <c r="Q662" i="23" s="1"/>
  <c r="M662" i="23"/>
  <c r="R662" i="23" s="1"/>
  <c r="K663" i="23"/>
  <c r="Q663" i="23" s="1"/>
  <c r="M663" i="23"/>
  <c r="R663" i="23" s="1"/>
  <c r="K664" i="23"/>
  <c r="Q664" i="23" s="1"/>
  <c r="M664" i="23"/>
  <c r="R664" i="23" s="1"/>
  <c r="K665" i="23"/>
  <c r="Q665" i="23" s="1"/>
  <c r="M665" i="23"/>
  <c r="R665" i="23" s="1"/>
  <c r="K666" i="23"/>
  <c r="Q666" i="23" s="1"/>
  <c r="M666" i="23"/>
  <c r="R666" i="23" s="1"/>
  <c r="K667" i="23"/>
  <c r="Q667" i="23" s="1"/>
  <c r="M667" i="23"/>
  <c r="R667" i="23" s="1"/>
  <c r="K668" i="23"/>
  <c r="Q668" i="23" s="1"/>
  <c r="M668" i="23"/>
  <c r="R668" i="23" s="1"/>
  <c r="K669" i="23"/>
  <c r="Q669" i="23" s="1"/>
  <c r="M669" i="23"/>
  <c r="R669" i="23" s="1"/>
  <c r="K670" i="23"/>
  <c r="Q670" i="23" s="1"/>
  <c r="M670" i="23"/>
  <c r="R670" i="23" s="1"/>
  <c r="K671" i="23"/>
  <c r="Q671" i="23" s="1"/>
  <c r="M671" i="23"/>
  <c r="R671" i="23" s="1"/>
  <c r="K672" i="23"/>
  <c r="Q672" i="23" s="1"/>
  <c r="M672" i="23"/>
  <c r="R672" i="23" s="1"/>
  <c r="K673" i="23"/>
  <c r="Q673" i="23" s="1"/>
  <c r="M673" i="23"/>
  <c r="R673" i="23" s="1"/>
  <c r="K674" i="23"/>
  <c r="Q674" i="23" s="1"/>
  <c r="M674" i="23"/>
  <c r="R674" i="23" s="1"/>
  <c r="K675" i="23"/>
  <c r="Q675" i="23" s="1"/>
  <c r="M675" i="23"/>
  <c r="R675" i="23" s="1"/>
  <c r="K676" i="23"/>
  <c r="Q676" i="23" s="1"/>
  <c r="M676" i="23"/>
  <c r="R676" i="23" s="1"/>
  <c r="K677" i="23"/>
  <c r="Q677" i="23" s="1"/>
  <c r="M677" i="23"/>
  <c r="R677" i="23" s="1"/>
  <c r="K678" i="23"/>
  <c r="Q678" i="23" s="1"/>
  <c r="M678" i="23"/>
  <c r="R678" i="23" s="1"/>
  <c r="K679" i="23"/>
  <c r="Q679" i="23" s="1"/>
  <c r="M679" i="23"/>
  <c r="R679" i="23" s="1"/>
  <c r="K680" i="23"/>
  <c r="Q680" i="23" s="1"/>
  <c r="M680" i="23"/>
  <c r="R680" i="23" s="1"/>
  <c r="K681" i="23"/>
  <c r="Q681" i="23" s="1"/>
  <c r="M681" i="23"/>
  <c r="R681" i="23" s="1"/>
  <c r="K682" i="23"/>
  <c r="Q682" i="23" s="1"/>
  <c r="M682" i="23"/>
  <c r="R682" i="23" s="1"/>
  <c r="K683" i="23"/>
  <c r="Q683" i="23" s="1"/>
  <c r="M683" i="23"/>
  <c r="R683" i="23" s="1"/>
  <c r="K684" i="23"/>
  <c r="Q684" i="23" s="1"/>
  <c r="M684" i="23"/>
  <c r="R684" i="23" s="1"/>
  <c r="K685" i="23"/>
  <c r="Q685" i="23" s="1"/>
  <c r="M685" i="23"/>
  <c r="R685" i="23" s="1"/>
  <c r="K686" i="23"/>
  <c r="Q686" i="23" s="1"/>
  <c r="M686" i="23"/>
  <c r="R686" i="23" s="1"/>
  <c r="K687" i="23"/>
  <c r="Q687" i="23" s="1"/>
  <c r="M687" i="23"/>
  <c r="R687" i="23" s="1"/>
  <c r="K688" i="23"/>
  <c r="Q688" i="23" s="1"/>
  <c r="M688" i="23"/>
  <c r="R688" i="23" s="1"/>
  <c r="K689" i="23"/>
  <c r="Q689" i="23" s="1"/>
  <c r="M689" i="23"/>
  <c r="R689" i="23" s="1"/>
  <c r="K690" i="23"/>
  <c r="Q690" i="23" s="1"/>
  <c r="M690" i="23"/>
  <c r="R690" i="23" s="1"/>
  <c r="K691" i="23"/>
  <c r="Q691" i="23" s="1"/>
  <c r="M691" i="23"/>
  <c r="R691" i="23" s="1"/>
  <c r="K692" i="23"/>
  <c r="Q692" i="23" s="1"/>
  <c r="M692" i="23"/>
  <c r="R692" i="23" s="1"/>
  <c r="K693" i="23"/>
  <c r="Q693" i="23" s="1"/>
  <c r="M693" i="23"/>
  <c r="R693" i="23" s="1"/>
  <c r="K694" i="23"/>
  <c r="Q694" i="23" s="1"/>
  <c r="M694" i="23"/>
  <c r="R694" i="23" s="1"/>
  <c r="K695" i="23"/>
  <c r="Q695" i="23" s="1"/>
  <c r="M695" i="23"/>
  <c r="R695" i="23" s="1"/>
  <c r="K696" i="23"/>
  <c r="Q696" i="23" s="1"/>
  <c r="M696" i="23"/>
  <c r="R696" i="23" s="1"/>
  <c r="K697" i="23"/>
  <c r="Q697" i="23" s="1"/>
  <c r="M697" i="23"/>
  <c r="R697" i="23" s="1"/>
  <c r="K698" i="23"/>
  <c r="Q698" i="23" s="1"/>
  <c r="M698" i="23"/>
  <c r="R698" i="23" s="1"/>
  <c r="K699" i="23"/>
  <c r="Q699" i="23" s="1"/>
  <c r="M699" i="23"/>
  <c r="R699" i="23" s="1"/>
  <c r="K700" i="23"/>
  <c r="Q700" i="23" s="1"/>
  <c r="M700" i="23"/>
  <c r="R700" i="23" s="1"/>
  <c r="K701" i="23"/>
  <c r="Q701" i="23" s="1"/>
  <c r="M701" i="23"/>
  <c r="R701" i="23" s="1"/>
  <c r="K702" i="23"/>
  <c r="Q702" i="23" s="1"/>
  <c r="M702" i="23"/>
  <c r="R702" i="23" s="1"/>
  <c r="K703" i="23"/>
  <c r="Q703" i="23" s="1"/>
  <c r="M703" i="23"/>
  <c r="R703" i="23" s="1"/>
  <c r="K704" i="23"/>
  <c r="Q704" i="23" s="1"/>
  <c r="M704" i="23"/>
  <c r="R704" i="23" s="1"/>
  <c r="K705" i="23"/>
  <c r="Q705" i="23" s="1"/>
  <c r="M705" i="23"/>
  <c r="R705" i="23" s="1"/>
  <c r="K706" i="23"/>
  <c r="Q706" i="23" s="1"/>
  <c r="M706" i="23"/>
  <c r="R706" i="23" s="1"/>
  <c r="K707" i="23"/>
  <c r="Q707" i="23" s="1"/>
  <c r="M707" i="23"/>
  <c r="R707" i="23" s="1"/>
  <c r="K708" i="23"/>
  <c r="Q708" i="23" s="1"/>
  <c r="M708" i="23"/>
  <c r="R708" i="23" s="1"/>
  <c r="K709" i="23"/>
  <c r="Q709" i="23" s="1"/>
  <c r="M709" i="23"/>
  <c r="R709" i="23" s="1"/>
  <c r="K710" i="23"/>
  <c r="Q710" i="23" s="1"/>
  <c r="M710" i="23"/>
  <c r="R710" i="23" s="1"/>
  <c r="K711" i="23"/>
  <c r="Q711" i="23" s="1"/>
  <c r="M711" i="23"/>
  <c r="R711" i="23" s="1"/>
  <c r="K712" i="23"/>
  <c r="Q712" i="23" s="1"/>
  <c r="M712" i="23"/>
  <c r="R712" i="23" s="1"/>
  <c r="K713" i="23"/>
  <c r="Q713" i="23" s="1"/>
  <c r="M713" i="23"/>
  <c r="R713" i="23" s="1"/>
  <c r="K714" i="23"/>
  <c r="Q714" i="23" s="1"/>
  <c r="M714" i="23"/>
  <c r="R714" i="23" s="1"/>
  <c r="K715" i="23"/>
  <c r="Q715" i="23" s="1"/>
  <c r="M715" i="23"/>
  <c r="R715" i="23" s="1"/>
  <c r="K716" i="23"/>
  <c r="Q716" i="23" s="1"/>
  <c r="M716" i="23"/>
  <c r="R716" i="23" s="1"/>
  <c r="K717" i="23"/>
  <c r="Q717" i="23" s="1"/>
  <c r="M717" i="23"/>
  <c r="R717" i="23" s="1"/>
  <c r="K718" i="23"/>
  <c r="Q718" i="23" s="1"/>
  <c r="M718" i="23"/>
  <c r="R718" i="23" s="1"/>
  <c r="K719" i="23"/>
  <c r="Q719" i="23" s="1"/>
  <c r="M719" i="23"/>
  <c r="R719" i="23" s="1"/>
  <c r="K720" i="23"/>
  <c r="Q720" i="23" s="1"/>
  <c r="M720" i="23"/>
  <c r="R720" i="23" s="1"/>
  <c r="K721" i="23"/>
  <c r="Q721" i="23" s="1"/>
  <c r="M721" i="23"/>
  <c r="R721" i="23" s="1"/>
  <c r="K722" i="23"/>
  <c r="Q722" i="23" s="1"/>
  <c r="M722" i="23"/>
  <c r="R722" i="23" s="1"/>
  <c r="K723" i="23"/>
  <c r="Q723" i="23" s="1"/>
  <c r="M723" i="23"/>
  <c r="R723" i="23" s="1"/>
  <c r="K724" i="23"/>
  <c r="Q724" i="23" s="1"/>
  <c r="M724" i="23"/>
  <c r="R724" i="23" s="1"/>
  <c r="K725" i="23"/>
  <c r="Q725" i="23" s="1"/>
  <c r="M725" i="23"/>
  <c r="R725" i="23" s="1"/>
  <c r="K726" i="23"/>
  <c r="Q726" i="23" s="1"/>
  <c r="M726" i="23"/>
  <c r="R726" i="23" s="1"/>
  <c r="K727" i="23"/>
  <c r="Q727" i="23" s="1"/>
  <c r="M727" i="23"/>
  <c r="R727" i="23" s="1"/>
  <c r="K728" i="23"/>
  <c r="Q728" i="23" s="1"/>
  <c r="M728" i="23"/>
  <c r="R728" i="23" s="1"/>
  <c r="K729" i="23"/>
  <c r="Q729" i="23" s="1"/>
  <c r="M729" i="23"/>
  <c r="R729" i="23" s="1"/>
  <c r="K730" i="23"/>
  <c r="Q730" i="23" s="1"/>
  <c r="M730" i="23"/>
  <c r="R730" i="23" s="1"/>
  <c r="K731" i="23"/>
  <c r="Q731" i="23" s="1"/>
  <c r="M731" i="23"/>
  <c r="R731" i="23" s="1"/>
  <c r="K732" i="23"/>
  <c r="Q732" i="23" s="1"/>
  <c r="M732" i="23"/>
  <c r="R732" i="23" s="1"/>
  <c r="K733" i="23"/>
  <c r="Q733" i="23" s="1"/>
  <c r="M733" i="23"/>
  <c r="R733" i="23" s="1"/>
  <c r="K734" i="23"/>
  <c r="Q734" i="23" s="1"/>
  <c r="M734" i="23"/>
  <c r="R734" i="23" s="1"/>
  <c r="K735" i="23"/>
  <c r="Q735" i="23" s="1"/>
  <c r="M735" i="23"/>
  <c r="R735" i="23" s="1"/>
  <c r="K736" i="23"/>
  <c r="Q736" i="23" s="1"/>
  <c r="M736" i="23"/>
  <c r="R736" i="23" s="1"/>
  <c r="K737" i="23"/>
  <c r="Q737" i="23" s="1"/>
  <c r="M737" i="23"/>
  <c r="R737" i="23" s="1"/>
  <c r="K738" i="23"/>
  <c r="Q738" i="23" s="1"/>
  <c r="M738" i="23"/>
  <c r="R738" i="23" s="1"/>
  <c r="K739" i="23"/>
  <c r="Q739" i="23" s="1"/>
  <c r="M739" i="23"/>
  <c r="R739" i="23" s="1"/>
  <c r="K740" i="23"/>
  <c r="Q740" i="23" s="1"/>
  <c r="M740" i="23"/>
  <c r="R740" i="23" s="1"/>
  <c r="K741" i="23"/>
  <c r="Q741" i="23" s="1"/>
  <c r="M741" i="23"/>
  <c r="R741" i="23" s="1"/>
  <c r="K742" i="23"/>
  <c r="Q742" i="23" s="1"/>
  <c r="M742" i="23"/>
  <c r="R742" i="23" s="1"/>
  <c r="K743" i="23"/>
  <c r="Q743" i="23" s="1"/>
  <c r="M743" i="23"/>
  <c r="R743" i="23" s="1"/>
  <c r="K744" i="23"/>
  <c r="Q744" i="23" s="1"/>
  <c r="M744" i="23"/>
  <c r="R744" i="23" s="1"/>
  <c r="K745" i="23"/>
  <c r="Q745" i="23" s="1"/>
  <c r="M745" i="23"/>
  <c r="R745" i="23" s="1"/>
  <c r="K746" i="23"/>
  <c r="Q746" i="23" s="1"/>
  <c r="M746" i="23"/>
  <c r="R746" i="23" s="1"/>
  <c r="K747" i="23"/>
  <c r="Q747" i="23" s="1"/>
  <c r="M747" i="23"/>
  <c r="R747" i="23" s="1"/>
  <c r="K748" i="23"/>
  <c r="Q748" i="23" s="1"/>
  <c r="M748" i="23"/>
  <c r="R748" i="23" s="1"/>
  <c r="K749" i="23"/>
  <c r="Q749" i="23" s="1"/>
  <c r="M749" i="23"/>
  <c r="R749" i="23" s="1"/>
  <c r="K750" i="23"/>
  <c r="Q750" i="23" s="1"/>
  <c r="M750" i="23"/>
  <c r="R750" i="23" s="1"/>
  <c r="K751" i="23"/>
  <c r="Q751" i="23" s="1"/>
  <c r="M751" i="23"/>
  <c r="R751" i="23" s="1"/>
  <c r="K752" i="23"/>
  <c r="Q752" i="23" s="1"/>
  <c r="M752" i="23"/>
  <c r="R752" i="23" s="1"/>
  <c r="K753" i="23"/>
  <c r="Q753" i="23" s="1"/>
  <c r="M753" i="23"/>
  <c r="R753" i="23" s="1"/>
  <c r="K754" i="23"/>
  <c r="Q754" i="23" s="1"/>
  <c r="M754" i="23"/>
  <c r="R754" i="23" s="1"/>
  <c r="K755" i="23"/>
  <c r="Q755" i="23" s="1"/>
  <c r="M755" i="23"/>
  <c r="R755" i="23" s="1"/>
  <c r="K756" i="23"/>
  <c r="Q756" i="23" s="1"/>
  <c r="M756" i="23"/>
  <c r="R756" i="23" s="1"/>
  <c r="K757" i="23"/>
  <c r="Q757" i="23" s="1"/>
  <c r="M757" i="23"/>
  <c r="R757" i="23" s="1"/>
  <c r="K758" i="23"/>
  <c r="Q758" i="23" s="1"/>
  <c r="M758" i="23"/>
  <c r="R758" i="23" s="1"/>
  <c r="K759" i="23"/>
  <c r="Q759" i="23" s="1"/>
  <c r="M759" i="23"/>
  <c r="R759" i="23" s="1"/>
  <c r="K760" i="23"/>
  <c r="Q760" i="23" s="1"/>
  <c r="M760" i="23"/>
  <c r="R760" i="23" s="1"/>
  <c r="K761" i="23"/>
  <c r="Q761" i="23" s="1"/>
  <c r="M761" i="23"/>
  <c r="R761" i="23" s="1"/>
  <c r="K762" i="23"/>
  <c r="Q762" i="23" s="1"/>
  <c r="M762" i="23"/>
  <c r="R762" i="23" s="1"/>
  <c r="K763" i="23"/>
  <c r="Q763" i="23" s="1"/>
  <c r="M763" i="23"/>
  <c r="R763" i="23" s="1"/>
  <c r="K764" i="23"/>
  <c r="Q764" i="23" s="1"/>
  <c r="M764" i="23"/>
  <c r="R764" i="23" s="1"/>
  <c r="K765" i="23"/>
  <c r="Q765" i="23" s="1"/>
  <c r="M765" i="23"/>
  <c r="R765" i="23" s="1"/>
  <c r="K766" i="23"/>
  <c r="Q766" i="23" s="1"/>
  <c r="M766" i="23"/>
  <c r="R766" i="23" s="1"/>
  <c r="K767" i="23"/>
  <c r="Q767" i="23" s="1"/>
  <c r="M767" i="23"/>
  <c r="R767" i="23" s="1"/>
  <c r="K768" i="23"/>
  <c r="Q768" i="23" s="1"/>
  <c r="M768" i="23"/>
  <c r="R768" i="23" s="1"/>
  <c r="K769" i="23"/>
  <c r="Q769" i="23" s="1"/>
  <c r="M769" i="23"/>
  <c r="R769" i="23" s="1"/>
  <c r="K770" i="23"/>
  <c r="Q770" i="23" s="1"/>
  <c r="M770" i="23"/>
  <c r="R770" i="23" s="1"/>
  <c r="K771" i="23"/>
  <c r="Q771" i="23" s="1"/>
  <c r="M771" i="23"/>
  <c r="R771" i="23" s="1"/>
  <c r="K772" i="23"/>
  <c r="Q772" i="23" s="1"/>
  <c r="M772" i="23"/>
  <c r="R772" i="23" s="1"/>
  <c r="K773" i="23"/>
  <c r="Q773" i="23" s="1"/>
  <c r="M773" i="23"/>
  <c r="R773" i="23" s="1"/>
  <c r="K774" i="23"/>
  <c r="Q774" i="23" s="1"/>
  <c r="M774" i="23"/>
  <c r="R774" i="23" s="1"/>
  <c r="K775" i="23"/>
  <c r="Q775" i="23" s="1"/>
  <c r="M775" i="23"/>
  <c r="R775" i="23" s="1"/>
  <c r="K776" i="23"/>
  <c r="Q776" i="23" s="1"/>
  <c r="M776" i="23"/>
  <c r="R776" i="23" s="1"/>
  <c r="K777" i="23"/>
  <c r="Q777" i="23" s="1"/>
  <c r="M777" i="23"/>
  <c r="R777" i="23" s="1"/>
  <c r="K778" i="23"/>
  <c r="Q778" i="23" s="1"/>
  <c r="M778" i="23"/>
  <c r="R778" i="23" s="1"/>
  <c r="K779" i="23"/>
  <c r="Q779" i="23" s="1"/>
  <c r="M779" i="23"/>
  <c r="R779" i="23" s="1"/>
  <c r="K780" i="23"/>
  <c r="Q780" i="23" s="1"/>
  <c r="M780" i="23"/>
  <c r="R780" i="23" s="1"/>
  <c r="K781" i="23"/>
  <c r="Q781" i="23" s="1"/>
  <c r="M781" i="23"/>
  <c r="R781" i="23" s="1"/>
  <c r="K782" i="23"/>
  <c r="Q782" i="23" s="1"/>
  <c r="M782" i="23"/>
  <c r="R782" i="23" s="1"/>
  <c r="K783" i="23"/>
  <c r="Q783" i="23" s="1"/>
  <c r="M783" i="23"/>
  <c r="R783" i="23" s="1"/>
  <c r="K784" i="23"/>
  <c r="Q784" i="23" s="1"/>
  <c r="M784" i="23"/>
  <c r="R784" i="23" s="1"/>
  <c r="K785" i="23"/>
  <c r="Q785" i="23" s="1"/>
  <c r="M785" i="23"/>
  <c r="R785" i="23" s="1"/>
  <c r="K786" i="23"/>
  <c r="Q786" i="23" s="1"/>
  <c r="M786" i="23"/>
  <c r="R786" i="23" s="1"/>
  <c r="K787" i="23"/>
  <c r="Q787" i="23" s="1"/>
  <c r="M787" i="23"/>
  <c r="R787" i="23" s="1"/>
  <c r="K788" i="23"/>
  <c r="Q788" i="23" s="1"/>
  <c r="M788" i="23"/>
  <c r="R788" i="23" s="1"/>
  <c r="K789" i="23"/>
  <c r="Q789" i="23" s="1"/>
  <c r="M789" i="23"/>
  <c r="R789" i="23" s="1"/>
  <c r="K790" i="23"/>
  <c r="Q790" i="23" s="1"/>
  <c r="M790" i="23"/>
  <c r="R790" i="23" s="1"/>
  <c r="K791" i="23"/>
  <c r="Q791" i="23" s="1"/>
  <c r="M791" i="23"/>
  <c r="R791" i="23" s="1"/>
  <c r="K792" i="23"/>
  <c r="Q792" i="23" s="1"/>
  <c r="M792" i="23"/>
  <c r="R792" i="23" s="1"/>
  <c r="K793" i="23"/>
  <c r="Q793" i="23" s="1"/>
  <c r="M793" i="23"/>
  <c r="R793" i="23" s="1"/>
  <c r="K794" i="23"/>
  <c r="Q794" i="23" s="1"/>
  <c r="M794" i="23"/>
  <c r="R794" i="23" s="1"/>
  <c r="K795" i="23"/>
  <c r="Q795" i="23" s="1"/>
  <c r="M795" i="23"/>
  <c r="R795" i="23" s="1"/>
  <c r="K796" i="23"/>
  <c r="Q796" i="23" s="1"/>
  <c r="M796" i="23"/>
  <c r="R796" i="23" s="1"/>
  <c r="K797" i="23"/>
  <c r="Q797" i="23" s="1"/>
  <c r="M797" i="23"/>
  <c r="R797" i="23" s="1"/>
  <c r="K798" i="23"/>
  <c r="Q798" i="23" s="1"/>
  <c r="M798" i="23"/>
  <c r="R798" i="23" s="1"/>
  <c r="K799" i="23"/>
  <c r="Q799" i="23" s="1"/>
  <c r="M799" i="23"/>
  <c r="R799" i="23" s="1"/>
  <c r="K800" i="23"/>
  <c r="Q800" i="23" s="1"/>
  <c r="M800" i="23"/>
  <c r="R800" i="23" s="1"/>
  <c r="K801" i="23"/>
  <c r="Q801" i="23" s="1"/>
  <c r="M801" i="23"/>
  <c r="R801" i="23" s="1"/>
  <c r="K802" i="23"/>
  <c r="Q802" i="23" s="1"/>
  <c r="M802" i="23"/>
  <c r="R802" i="23" s="1"/>
  <c r="K803" i="23"/>
  <c r="Q803" i="23" s="1"/>
  <c r="M803" i="23"/>
  <c r="R803" i="23" s="1"/>
  <c r="K804" i="23"/>
  <c r="Q804" i="23" s="1"/>
  <c r="M804" i="23"/>
  <c r="R804" i="23" s="1"/>
  <c r="K805" i="23"/>
  <c r="Q805" i="23" s="1"/>
  <c r="M805" i="23"/>
  <c r="R805" i="23" s="1"/>
  <c r="K806" i="23"/>
  <c r="Q806" i="23" s="1"/>
  <c r="M806" i="23"/>
  <c r="R806" i="23" s="1"/>
  <c r="K807" i="23"/>
  <c r="Q807" i="23" s="1"/>
  <c r="M807" i="23"/>
  <c r="R807" i="23" s="1"/>
  <c r="K808" i="23"/>
  <c r="Q808" i="23" s="1"/>
  <c r="M808" i="23"/>
  <c r="R808" i="23" s="1"/>
  <c r="K809" i="23"/>
  <c r="Q809" i="23" s="1"/>
  <c r="M809" i="23"/>
  <c r="R809" i="23" s="1"/>
  <c r="K810" i="23"/>
  <c r="Q810" i="23" s="1"/>
  <c r="M810" i="23"/>
  <c r="R810" i="23" s="1"/>
  <c r="K811" i="23"/>
  <c r="Q811" i="23" s="1"/>
  <c r="M811" i="23"/>
  <c r="R811" i="23" s="1"/>
  <c r="K812" i="23"/>
  <c r="Q812" i="23" s="1"/>
  <c r="M812" i="23"/>
  <c r="R812" i="23" s="1"/>
  <c r="K813" i="23"/>
  <c r="Q813" i="23" s="1"/>
  <c r="M813" i="23"/>
  <c r="R813" i="23" s="1"/>
  <c r="K814" i="23"/>
  <c r="Q814" i="23" s="1"/>
  <c r="M814" i="23"/>
  <c r="R814" i="23" s="1"/>
  <c r="K815" i="23"/>
  <c r="Q815" i="23" s="1"/>
  <c r="M815" i="23"/>
  <c r="R815" i="23" s="1"/>
  <c r="K816" i="23"/>
  <c r="Q816" i="23" s="1"/>
  <c r="M816" i="23"/>
  <c r="R816" i="23" s="1"/>
  <c r="K817" i="23"/>
  <c r="Q817" i="23" s="1"/>
  <c r="M817" i="23"/>
  <c r="R817" i="23" s="1"/>
  <c r="K818" i="23"/>
  <c r="Q818" i="23" s="1"/>
  <c r="M818" i="23"/>
  <c r="R818" i="23" s="1"/>
  <c r="K819" i="23"/>
  <c r="Q819" i="23" s="1"/>
  <c r="M819" i="23"/>
  <c r="R819" i="23" s="1"/>
  <c r="K820" i="23"/>
  <c r="Q820" i="23" s="1"/>
  <c r="M820" i="23"/>
  <c r="R820" i="23" s="1"/>
  <c r="K821" i="23"/>
  <c r="Q821" i="23" s="1"/>
  <c r="M821" i="23"/>
  <c r="R821" i="23" s="1"/>
  <c r="K822" i="23"/>
  <c r="Q822" i="23" s="1"/>
  <c r="M822" i="23"/>
  <c r="R822" i="23" s="1"/>
  <c r="K823" i="23"/>
  <c r="Q823" i="23" s="1"/>
  <c r="M823" i="23"/>
  <c r="R823" i="23" s="1"/>
  <c r="K824" i="23"/>
  <c r="Q824" i="23" s="1"/>
  <c r="M824" i="23"/>
  <c r="R824" i="23" s="1"/>
  <c r="K825" i="23"/>
  <c r="Q825" i="23" s="1"/>
  <c r="M825" i="23"/>
  <c r="R825" i="23" s="1"/>
  <c r="K826" i="23"/>
  <c r="Q826" i="23" s="1"/>
  <c r="M826" i="23"/>
  <c r="R826" i="23" s="1"/>
  <c r="K827" i="23"/>
  <c r="Q827" i="23" s="1"/>
  <c r="M827" i="23"/>
  <c r="R827" i="23" s="1"/>
  <c r="K828" i="23"/>
  <c r="Q828" i="23" s="1"/>
  <c r="M828" i="23"/>
  <c r="R828" i="23" s="1"/>
  <c r="K829" i="23"/>
  <c r="Q829" i="23" s="1"/>
  <c r="M829" i="23"/>
  <c r="R829" i="23" s="1"/>
  <c r="K830" i="23"/>
  <c r="Q830" i="23" s="1"/>
  <c r="M830" i="23"/>
  <c r="R830" i="23" s="1"/>
  <c r="K831" i="23"/>
  <c r="Q831" i="23" s="1"/>
  <c r="M831" i="23"/>
  <c r="R831" i="23" s="1"/>
  <c r="K832" i="23"/>
  <c r="Q832" i="23" s="1"/>
  <c r="M832" i="23"/>
  <c r="R832" i="23" s="1"/>
  <c r="K833" i="23"/>
  <c r="Q833" i="23" s="1"/>
  <c r="M833" i="23"/>
  <c r="R833" i="23" s="1"/>
  <c r="K834" i="23"/>
  <c r="Q834" i="23" s="1"/>
  <c r="M834" i="23"/>
  <c r="R834" i="23" s="1"/>
  <c r="K835" i="23"/>
  <c r="Q835" i="23" s="1"/>
  <c r="M835" i="23"/>
  <c r="R835" i="23" s="1"/>
  <c r="K836" i="23"/>
  <c r="Q836" i="23" s="1"/>
  <c r="M836" i="23"/>
  <c r="R836" i="23" s="1"/>
  <c r="K837" i="23"/>
  <c r="Q837" i="23" s="1"/>
  <c r="M837" i="23"/>
  <c r="R837" i="23" s="1"/>
  <c r="K838" i="23"/>
  <c r="Q838" i="23" s="1"/>
  <c r="M838" i="23"/>
  <c r="R838" i="23" s="1"/>
  <c r="K839" i="23"/>
  <c r="Q839" i="23" s="1"/>
  <c r="M839" i="23"/>
  <c r="R839" i="23" s="1"/>
  <c r="K840" i="23"/>
  <c r="Q840" i="23" s="1"/>
  <c r="M840" i="23"/>
  <c r="R840" i="23" s="1"/>
  <c r="K841" i="23"/>
  <c r="Q841" i="23" s="1"/>
  <c r="M841" i="23"/>
  <c r="R841" i="23" s="1"/>
  <c r="K842" i="23"/>
  <c r="Q842" i="23" s="1"/>
  <c r="M842" i="23"/>
  <c r="R842" i="23" s="1"/>
  <c r="K843" i="23"/>
  <c r="Q843" i="23" s="1"/>
  <c r="M843" i="23"/>
  <c r="R843" i="23" s="1"/>
  <c r="K844" i="23"/>
  <c r="Q844" i="23" s="1"/>
  <c r="M844" i="23"/>
  <c r="R844" i="23" s="1"/>
  <c r="K845" i="23"/>
  <c r="Q845" i="23" s="1"/>
  <c r="M845" i="23"/>
  <c r="R845" i="23" s="1"/>
  <c r="K846" i="23"/>
  <c r="Q846" i="23" s="1"/>
  <c r="M846" i="23"/>
  <c r="R846" i="23" s="1"/>
  <c r="K847" i="23"/>
  <c r="Q847" i="23" s="1"/>
  <c r="M847" i="23"/>
  <c r="R847" i="23" s="1"/>
  <c r="K848" i="23"/>
  <c r="Q848" i="23" s="1"/>
  <c r="M848" i="23"/>
  <c r="R848" i="23" s="1"/>
  <c r="K849" i="23"/>
  <c r="Q849" i="23" s="1"/>
  <c r="M849" i="23"/>
  <c r="R849" i="23" s="1"/>
  <c r="K850" i="23"/>
  <c r="Q850" i="23" s="1"/>
  <c r="M850" i="23"/>
  <c r="R850" i="23" s="1"/>
  <c r="K851" i="23"/>
  <c r="Q851" i="23" s="1"/>
  <c r="M851" i="23"/>
  <c r="R851" i="23" s="1"/>
  <c r="K852" i="23"/>
  <c r="Q852" i="23" s="1"/>
  <c r="M852" i="23"/>
  <c r="R852" i="23" s="1"/>
  <c r="K853" i="23"/>
  <c r="Q853" i="23" s="1"/>
  <c r="M853" i="23"/>
  <c r="R853" i="23" s="1"/>
  <c r="K854" i="23"/>
  <c r="Q854" i="23" s="1"/>
  <c r="M854" i="23"/>
  <c r="R854" i="23" s="1"/>
  <c r="K855" i="23"/>
  <c r="Q855" i="23" s="1"/>
  <c r="M855" i="23"/>
  <c r="R855" i="23" s="1"/>
  <c r="K856" i="23"/>
  <c r="Q856" i="23" s="1"/>
  <c r="M856" i="23"/>
  <c r="R856" i="23" s="1"/>
  <c r="K857" i="23"/>
  <c r="Q857" i="23" s="1"/>
  <c r="M857" i="23"/>
  <c r="R857" i="23" s="1"/>
  <c r="K858" i="23"/>
  <c r="Q858" i="23" s="1"/>
  <c r="M858" i="23"/>
  <c r="R858" i="23" s="1"/>
  <c r="K859" i="23"/>
  <c r="Q859" i="23" s="1"/>
  <c r="M859" i="23"/>
  <c r="R859" i="23" s="1"/>
  <c r="K860" i="23"/>
  <c r="Q860" i="23" s="1"/>
  <c r="M860" i="23"/>
  <c r="R860" i="23" s="1"/>
  <c r="K861" i="23"/>
  <c r="Q861" i="23" s="1"/>
  <c r="M861" i="23"/>
  <c r="R861" i="23" s="1"/>
  <c r="K862" i="23"/>
  <c r="Q862" i="23" s="1"/>
  <c r="M862" i="23"/>
  <c r="R862" i="23" s="1"/>
  <c r="K863" i="23"/>
  <c r="Q863" i="23" s="1"/>
  <c r="M863" i="23"/>
  <c r="R863" i="23" s="1"/>
  <c r="K864" i="23"/>
  <c r="Q864" i="23" s="1"/>
  <c r="M864" i="23"/>
  <c r="R864" i="23" s="1"/>
  <c r="K865" i="23"/>
  <c r="Q865" i="23" s="1"/>
  <c r="M865" i="23"/>
  <c r="R865" i="23" s="1"/>
  <c r="K866" i="23"/>
  <c r="Q866" i="23" s="1"/>
  <c r="M866" i="23"/>
  <c r="R866" i="23" s="1"/>
  <c r="K867" i="23"/>
  <c r="Q867" i="23" s="1"/>
  <c r="M867" i="23"/>
  <c r="R867" i="23" s="1"/>
  <c r="K868" i="23"/>
  <c r="Q868" i="23" s="1"/>
  <c r="M868" i="23"/>
  <c r="R868" i="23" s="1"/>
  <c r="K869" i="23"/>
  <c r="Q869" i="23" s="1"/>
  <c r="M869" i="23"/>
  <c r="R869" i="23" s="1"/>
  <c r="K870" i="23"/>
  <c r="Q870" i="23" s="1"/>
  <c r="M870" i="23"/>
  <c r="R870" i="23" s="1"/>
  <c r="K871" i="23"/>
  <c r="Q871" i="23" s="1"/>
  <c r="M871" i="23"/>
  <c r="R871" i="23" s="1"/>
  <c r="K872" i="23"/>
  <c r="Q872" i="23" s="1"/>
  <c r="M872" i="23"/>
  <c r="R872" i="23" s="1"/>
  <c r="K873" i="23"/>
  <c r="Q873" i="23" s="1"/>
  <c r="M873" i="23"/>
  <c r="R873" i="23" s="1"/>
  <c r="K874" i="23"/>
  <c r="Q874" i="23" s="1"/>
  <c r="M874" i="23"/>
  <c r="R874" i="23" s="1"/>
  <c r="K875" i="23"/>
  <c r="Q875" i="23" s="1"/>
  <c r="M875" i="23"/>
  <c r="R875" i="23" s="1"/>
  <c r="K876" i="23"/>
  <c r="Q876" i="23" s="1"/>
  <c r="M876" i="23"/>
  <c r="R876" i="23" s="1"/>
  <c r="K877" i="23"/>
  <c r="Q877" i="23" s="1"/>
  <c r="M877" i="23"/>
  <c r="R877" i="23" s="1"/>
  <c r="K878" i="23"/>
  <c r="Q878" i="23" s="1"/>
  <c r="M878" i="23"/>
  <c r="R878" i="23" s="1"/>
  <c r="K879" i="23"/>
  <c r="Q879" i="23" s="1"/>
  <c r="M879" i="23"/>
  <c r="R879" i="23" s="1"/>
  <c r="K880" i="23"/>
  <c r="Q880" i="23" s="1"/>
  <c r="M880" i="23"/>
  <c r="R880" i="23" s="1"/>
  <c r="K881" i="23"/>
  <c r="Q881" i="23" s="1"/>
  <c r="M881" i="23"/>
  <c r="R881" i="23" s="1"/>
  <c r="K882" i="23"/>
  <c r="Q882" i="23" s="1"/>
  <c r="M882" i="23"/>
  <c r="R882" i="23" s="1"/>
  <c r="K883" i="23"/>
  <c r="Q883" i="23" s="1"/>
  <c r="M883" i="23"/>
  <c r="R883" i="23" s="1"/>
  <c r="K884" i="23"/>
  <c r="Q884" i="23" s="1"/>
  <c r="M884" i="23"/>
  <c r="R884" i="23" s="1"/>
  <c r="K885" i="23"/>
  <c r="Q885" i="23" s="1"/>
  <c r="M885" i="23"/>
  <c r="R885" i="23" s="1"/>
  <c r="K886" i="23"/>
  <c r="Q886" i="23" s="1"/>
  <c r="M886" i="23"/>
  <c r="R886" i="23" s="1"/>
  <c r="K887" i="23"/>
  <c r="Q887" i="23" s="1"/>
  <c r="M887" i="23"/>
  <c r="R887" i="23" s="1"/>
  <c r="K888" i="23"/>
  <c r="Q888" i="23" s="1"/>
  <c r="M888" i="23"/>
  <c r="R888" i="23" s="1"/>
  <c r="K889" i="23"/>
  <c r="Q889" i="23" s="1"/>
  <c r="M889" i="23"/>
  <c r="R889" i="23" s="1"/>
  <c r="K890" i="23"/>
  <c r="Q890" i="23" s="1"/>
  <c r="M890" i="23"/>
  <c r="R890" i="23" s="1"/>
  <c r="K891" i="23"/>
  <c r="Q891" i="23" s="1"/>
  <c r="M891" i="23"/>
  <c r="R891" i="23" s="1"/>
  <c r="K892" i="23"/>
  <c r="Q892" i="23" s="1"/>
  <c r="M892" i="23"/>
  <c r="R892" i="23" s="1"/>
  <c r="K893" i="23"/>
  <c r="Q893" i="23" s="1"/>
  <c r="M893" i="23"/>
  <c r="R893" i="23" s="1"/>
  <c r="K894" i="23"/>
  <c r="Q894" i="23" s="1"/>
  <c r="M894" i="23"/>
  <c r="R894" i="23" s="1"/>
  <c r="K895" i="23"/>
  <c r="Q895" i="23" s="1"/>
  <c r="M895" i="23"/>
  <c r="R895" i="23" s="1"/>
  <c r="K896" i="23"/>
  <c r="Q896" i="23" s="1"/>
  <c r="M896" i="23"/>
  <c r="R896" i="23" s="1"/>
  <c r="K897" i="23"/>
  <c r="Q897" i="23" s="1"/>
  <c r="M897" i="23"/>
  <c r="R897" i="23" s="1"/>
  <c r="K898" i="23"/>
  <c r="Q898" i="23" s="1"/>
  <c r="M898" i="23"/>
  <c r="R898" i="23" s="1"/>
  <c r="K899" i="23"/>
  <c r="Q899" i="23" s="1"/>
  <c r="M899" i="23"/>
  <c r="R899" i="23" s="1"/>
  <c r="K900" i="23"/>
  <c r="Q900" i="23" s="1"/>
  <c r="M900" i="23"/>
  <c r="R900" i="23" s="1"/>
  <c r="K901" i="23"/>
  <c r="Q901" i="23" s="1"/>
  <c r="M901" i="23"/>
  <c r="R901" i="23" s="1"/>
  <c r="K902" i="23"/>
  <c r="Q902" i="23" s="1"/>
  <c r="M902" i="23"/>
  <c r="R902" i="23" s="1"/>
  <c r="K903" i="23"/>
  <c r="Q903" i="23" s="1"/>
  <c r="M903" i="23"/>
  <c r="R903" i="23" s="1"/>
  <c r="K904" i="23"/>
  <c r="Q904" i="23" s="1"/>
  <c r="M904" i="23"/>
  <c r="R904" i="23" s="1"/>
  <c r="K905" i="23"/>
  <c r="Q905" i="23" s="1"/>
  <c r="M905" i="23"/>
  <c r="R905" i="23" s="1"/>
  <c r="K906" i="23"/>
  <c r="Q906" i="23" s="1"/>
  <c r="M906" i="23"/>
  <c r="R906" i="23" s="1"/>
  <c r="K907" i="23"/>
  <c r="Q907" i="23" s="1"/>
  <c r="M907" i="23"/>
  <c r="R907" i="23" s="1"/>
  <c r="K908" i="23"/>
  <c r="Q908" i="23" s="1"/>
  <c r="M908" i="23"/>
  <c r="R908" i="23" s="1"/>
  <c r="K909" i="23"/>
  <c r="Q909" i="23" s="1"/>
  <c r="M909" i="23"/>
  <c r="R909" i="23" s="1"/>
  <c r="K910" i="23"/>
  <c r="Q910" i="23" s="1"/>
  <c r="M910" i="23"/>
  <c r="R910" i="23" s="1"/>
  <c r="K911" i="23"/>
  <c r="Q911" i="23" s="1"/>
  <c r="M911" i="23"/>
  <c r="R911" i="23" s="1"/>
  <c r="K912" i="23"/>
  <c r="Q912" i="23" s="1"/>
  <c r="M912" i="23"/>
  <c r="R912" i="23" s="1"/>
  <c r="K913" i="23"/>
  <c r="Q913" i="23" s="1"/>
  <c r="M913" i="23"/>
  <c r="R913" i="23" s="1"/>
  <c r="K914" i="23"/>
  <c r="Q914" i="23" s="1"/>
  <c r="M914" i="23"/>
  <c r="R914" i="23" s="1"/>
  <c r="K915" i="23"/>
  <c r="Q915" i="23" s="1"/>
  <c r="M915" i="23"/>
  <c r="R915" i="23" s="1"/>
  <c r="K916" i="23"/>
  <c r="Q916" i="23" s="1"/>
  <c r="M916" i="23"/>
  <c r="R916" i="23" s="1"/>
  <c r="K917" i="23"/>
  <c r="Q917" i="23" s="1"/>
  <c r="M917" i="23"/>
  <c r="R917" i="23" s="1"/>
  <c r="K918" i="23"/>
  <c r="Q918" i="23" s="1"/>
  <c r="M918" i="23"/>
  <c r="R918" i="23" s="1"/>
  <c r="K919" i="23"/>
  <c r="Q919" i="23" s="1"/>
  <c r="M919" i="23"/>
  <c r="R919" i="23" s="1"/>
  <c r="K920" i="23"/>
  <c r="Q920" i="23" s="1"/>
  <c r="M920" i="23"/>
  <c r="R920" i="23" s="1"/>
  <c r="K921" i="23"/>
  <c r="Q921" i="23" s="1"/>
  <c r="M921" i="23"/>
  <c r="R921" i="23" s="1"/>
  <c r="K922" i="23"/>
  <c r="Q922" i="23" s="1"/>
  <c r="M922" i="23"/>
  <c r="R922" i="23" s="1"/>
  <c r="K923" i="23"/>
  <c r="Q923" i="23" s="1"/>
  <c r="M923" i="23"/>
  <c r="R923" i="23" s="1"/>
  <c r="K924" i="23"/>
  <c r="Q924" i="23" s="1"/>
  <c r="M924" i="23"/>
  <c r="R924" i="23" s="1"/>
  <c r="K925" i="23"/>
  <c r="Q925" i="23" s="1"/>
  <c r="M925" i="23"/>
  <c r="R925" i="23" s="1"/>
  <c r="K926" i="23"/>
  <c r="Q926" i="23" s="1"/>
  <c r="M926" i="23"/>
  <c r="R926" i="23" s="1"/>
  <c r="K927" i="23"/>
  <c r="Q927" i="23" s="1"/>
  <c r="M927" i="23"/>
  <c r="R927" i="23" s="1"/>
  <c r="K928" i="23"/>
  <c r="Q928" i="23" s="1"/>
  <c r="M928" i="23"/>
  <c r="R928" i="23" s="1"/>
  <c r="K929" i="23"/>
  <c r="Q929" i="23" s="1"/>
  <c r="M929" i="23"/>
  <c r="R929" i="23" s="1"/>
  <c r="K930" i="23"/>
  <c r="Q930" i="23" s="1"/>
  <c r="M930" i="23"/>
  <c r="R930" i="23" s="1"/>
  <c r="K931" i="23"/>
  <c r="Q931" i="23" s="1"/>
  <c r="M931" i="23"/>
  <c r="R931" i="23" s="1"/>
  <c r="K932" i="23"/>
  <c r="Q932" i="23" s="1"/>
  <c r="M932" i="23"/>
  <c r="R932" i="23" s="1"/>
  <c r="K933" i="23"/>
  <c r="Q933" i="23" s="1"/>
  <c r="M933" i="23"/>
  <c r="R933" i="23" s="1"/>
  <c r="K934" i="23"/>
  <c r="Q934" i="23" s="1"/>
  <c r="M934" i="23"/>
  <c r="R934" i="23" s="1"/>
  <c r="K935" i="23"/>
  <c r="Q935" i="23" s="1"/>
  <c r="M935" i="23"/>
  <c r="R935" i="23" s="1"/>
  <c r="K936" i="23"/>
  <c r="Q936" i="23" s="1"/>
  <c r="M936" i="23"/>
  <c r="R936" i="23" s="1"/>
  <c r="K937" i="23"/>
  <c r="Q937" i="23" s="1"/>
  <c r="M937" i="23"/>
  <c r="R937" i="23" s="1"/>
  <c r="K938" i="23"/>
  <c r="Q938" i="23" s="1"/>
  <c r="M938" i="23"/>
  <c r="R938" i="23" s="1"/>
  <c r="K939" i="23"/>
  <c r="Q939" i="23" s="1"/>
  <c r="M939" i="23"/>
  <c r="R939" i="23" s="1"/>
  <c r="K940" i="23"/>
  <c r="Q940" i="23" s="1"/>
  <c r="M940" i="23"/>
  <c r="R940" i="23" s="1"/>
  <c r="K941" i="23"/>
  <c r="Q941" i="23" s="1"/>
  <c r="M941" i="23"/>
  <c r="R941" i="23" s="1"/>
  <c r="K942" i="23"/>
  <c r="Q942" i="23" s="1"/>
  <c r="M942" i="23"/>
  <c r="R942" i="23" s="1"/>
  <c r="K943" i="23"/>
  <c r="Q943" i="23" s="1"/>
  <c r="M943" i="23"/>
  <c r="R943" i="23" s="1"/>
  <c r="K944" i="23"/>
  <c r="Q944" i="23" s="1"/>
  <c r="M944" i="23"/>
  <c r="R944" i="23" s="1"/>
  <c r="K945" i="23"/>
  <c r="Q945" i="23" s="1"/>
  <c r="M945" i="23"/>
  <c r="R945" i="23" s="1"/>
  <c r="K946" i="23"/>
  <c r="Q946" i="23" s="1"/>
  <c r="M946" i="23"/>
  <c r="R946" i="23" s="1"/>
  <c r="K947" i="23"/>
  <c r="Q947" i="23" s="1"/>
  <c r="M947" i="23"/>
  <c r="R947" i="23" s="1"/>
  <c r="K948" i="23"/>
  <c r="Q948" i="23" s="1"/>
  <c r="M948" i="23"/>
  <c r="R948" i="23" s="1"/>
  <c r="K949" i="23"/>
  <c r="Q949" i="23" s="1"/>
  <c r="M949" i="23"/>
  <c r="R949" i="23" s="1"/>
  <c r="K950" i="23"/>
  <c r="Q950" i="23" s="1"/>
  <c r="M950" i="23"/>
  <c r="R950" i="23" s="1"/>
  <c r="K951" i="23"/>
  <c r="Q951" i="23" s="1"/>
  <c r="M951" i="23"/>
  <c r="R951" i="23" s="1"/>
  <c r="K952" i="23"/>
  <c r="Q952" i="23" s="1"/>
  <c r="M952" i="23"/>
  <c r="R952" i="23" s="1"/>
  <c r="K953" i="23"/>
  <c r="Q953" i="23" s="1"/>
  <c r="M953" i="23"/>
  <c r="R953" i="23" s="1"/>
  <c r="K954" i="23"/>
  <c r="Q954" i="23" s="1"/>
  <c r="M954" i="23"/>
  <c r="R954" i="23" s="1"/>
  <c r="K955" i="23"/>
  <c r="Q955" i="23" s="1"/>
  <c r="M955" i="23"/>
  <c r="R955" i="23" s="1"/>
  <c r="K956" i="23"/>
  <c r="Q956" i="23" s="1"/>
  <c r="M956" i="23"/>
  <c r="R956" i="23" s="1"/>
  <c r="K957" i="23"/>
  <c r="Q957" i="23" s="1"/>
  <c r="M957" i="23"/>
  <c r="R957" i="23" s="1"/>
  <c r="K958" i="23"/>
  <c r="Q958" i="23" s="1"/>
  <c r="M958" i="23"/>
  <c r="R958" i="23" s="1"/>
  <c r="K959" i="23"/>
  <c r="Q959" i="23" s="1"/>
  <c r="M959" i="23"/>
  <c r="R959" i="23" s="1"/>
  <c r="K960" i="23"/>
  <c r="Q960" i="23" s="1"/>
  <c r="M960" i="23"/>
  <c r="R960" i="23" s="1"/>
  <c r="K961" i="23"/>
  <c r="Q961" i="23" s="1"/>
  <c r="M961" i="23"/>
  <c r="R961" i="23" s="1"/>
  <c r="K962" i="23"/>
  <c r="Q962" i="23" s="1"/>
  <c r="M962" i="23"/>
  <c r="R962" i="23" s="1"/>
  <c r="K963" i="23"/>
  <c r="Q963" i="23" s="1"/>
  <c r="M963" i="23"/>
  <c r="R963" i="23" s="1"/>
  <c r="K964" i="23"/>
  <c r="Q964" i="23" s="1"/>
  <c r="M964" i="23"/>
  <c r="R964" i="23" s="1"/>
  <c r="K965" i="23"/>
  <c r="Q965" i="23" s="1"/>
  <c r="M965" i="23"/>
  <c r="R965" i="23" s="1"/>
  <c r="K966" i="23"/>
  <c r="Q966" i="23" s="1"/>
  <c r="M966" i="23"/>
  <c r="R966" i="23" s="1"/>
  <c r="K967" i="23"/>
  <c r="Q967" i="23" s="1"/>
  <c r="M967" i="23"/>
  <c r="R967" i="23" s="1"/>
  <c r="K968" i="23"/>
  <c r="Q968" i="23" s="1"/>
  <c r="M968" i="23"/>
  <c r="R968" i="23" s="1"/>
  <c r="K969" i="23"/>
  <c r="Q969" i="23" s="1"/>
  <c r="M969" i="23"/>
  <c r="R969" i="23" s="1"/>
  <c r="K970" i="23"/>
  <c r="Q970" i="23" s="1"/>
  <c r="M970" i="23"/>
  <c r="R970" i="23" s="1"/>
  <c r="K971" i="23"/>
  <c r="Q971" i="23" s="1"/>
  <c r="M971" i="23"/>
  <c r="R971" i="23" s="1"/>
  <c r="K972" i="23"/>
  <c r="Q972" i="23" s="1"/>
  <c r="M972" i="23"/>
  <c r="R972" i="23" s="1"/>
  <c r="K973" i="23"/>
  <c r="Q973" i="23" s="1"/>
  <c r="M973" i="23"/>
  <c r="R973" i="23" s="1"/>
  <c r="K974" i="23"/>
  <c r="Q974" i="23" s="1"/>
  <c r="M974" i="23"/>
  <c r="R974" i="23" s="1"/>
  <c r="K975" i="23"/>
  <c r="Q975" i="23" s="1"/>
  <c r="M975" i="23"/>
  <c r="R975" i="23" s="1"/>
  <c r="K976" i="23"/>
  <c r="Q976" i="23" s="1"/>
  <c r="M976" i="23"/>
  <c r="R976" i="23" s="1"/>
  <c r="K977" i="23"/>
  <c r="Q977" i="23" s="1"/>
  <c r="M977" i="23"/>
  <c r="R977" i="23" s="1"/>
  <c r="K978" i="23"/>
  <c r="Q978" i="23" s="1"/>
  <c r="M978" i="23"/>
  <c r="R978" i="23" s="1"/>
  <c r="K979" i="23"/>
  <c r="Q979" i="23" s="1"/>
  <c r="M979" i="23"/>
  <c r="R979" i="23" s="1"/>
  <c r="K980" i="23"/>
  <c r="Q980" i="23" s="1"/>
  <c r="M980" i="23"/>
  <c r="R980" i="23" s="1"/>
  <c r="K981" i="23"/>
  <c r="Q981" i="23" s="1"/>
  <c r="M981" i="23"/>
  <c r="R981" i="23" s="1"/>
  <c r="K982" i="23"/>
  <c r="Q982" i="23" s="1"/>
  <c r="M982" i="23"/>
  <c r="R982" i="23" s="1"/>
  <c r="K983" i="23"/>
  <c r="Q983" i="23" s="1"/>
  <c r="M983" i="23"/>
  <c r="R983" i="23" s="1"/>
  <c r="K984" i="23"/>
  <c r="Q984" i="23" s="1"/>
  <c r="M984" i="23"/>
  <c r="R984" i="23" s="1"/>
  <c r="K985" i="23"/>
  <c r="Q985" i="23" s="1"/>
  <c r="M985" i="23"/>
  <c r="R985" i="23" s="1"/>
  <c r="K986" i="23"/>
  <c r="Q986" i="23" s="1"/>
  <c r="M986" i="23"/>
  <c r="R986" i="23" s="1"/>
  <c r="K987" i="23"/>
  <c r="Q987" i="23" s="1"/>
  <c r="M987" i="23"/>
  <c r="R987" i="23" s="1"/>
  <c r="K988" i="23"/>
  <c r="Q988" i="23" s="1"/>
  <c r="M988" i="23"/>
  <c r="R988" i="23" s="1"/>
  <c r="K989" i="23"/>
  <c r="Q989" i="23" s="1"/>
  <c r="M989" i="23"/>
  <c r="R989" i="23" s="1"/>
  <c r="K990" i="23"/>
  <c r="Q990" i="23" s="1"/>
  <c r="M990" i="23"/>
  <c r="R990" i="23" s="1"/>
  <c r="K991" i="23"/>
  <c r="Q991" i="23" s="1"/>
  <c r="M991" i="23"/>
  <c r="R991" i="23" s="1"/>
  <c r="K992" i="23"/>
  <c r="Q992" i="23" s="1"/>
  <c r="M992" i="23"/>
  <c r="R992" i="23" s="1"/>
  <c r="K993" i="23"/>
  <c r="Q993" i="23" s="1"/>
  <c r="M993" i="23"/>
  <c r="R993" i="23" s="1"/>
  <c r="K994" i="23"/>
  <c r="Q994" i="23" s="1"/>
  <c r="M994" i="23"/>
  <c r="R994" i="23" s="1"/>
  <c r="K995" i="23"/>
  <c r="Q995" i="23" s="1"/>
  <c r="M995" i="23"/>
  <c r="R995" i="23" s="1"/>
  <c r="K996" i="23"/>
  <c r="Q996" i="23" s="1"/>
  <c r="M996" i="23"/>
  <c r="R996" i="23" s="1"/>
  <c r="K997" i="23"/>
  <c r="Q997" i="23" s="1"/>
  <c r="M997" i="23"/>
  <c r="R997" i="23" s="1"/>
  <c r="K998" i="23"/>
  <c r="Q998" i="23" s="1"/>
  <c r="M998" i="23"/>
  <c r="R998" i="23" s="1"/>
  <c r="K999" i="23"/>
  <c r="Q999" i="23" s="1"/>
  <c r="M999" i="23"/>
  <c r="R999" i="23" s="1"/>
  <c r="K1000" i="23"/>
  <c r="Q1000" i="23" s="1"/>
  <c r="M1000" i="23"/>
  <c r="R1000" i="23" s="1"/>
  <c r="K1001" i="23"/>
  <c r="Q1001" i="23" s="1"/>
  <c r="M1001" i="23"/>
  <c r="R1001" i="23" s="1"/>
  <c r="K1002" i="23"/>
  <c r="Q1002" i="23" s="1"/>
  <c r="M1002" i="23"/>
  <c r="R1002" i="23" s="1"/>
  <c r="K1003" i="23"/>
  <c r="Q1003" i="23" s="1"/>
  <c r="M1003" i="23"/>
  <c r="R1003" i="23" s="1"/>
  <c r="K1004" i="23"/>
  <c r="Q1004" i="23" s="1"/>
  <c r="M1004" i="23"/>
  <c r="R1004" i="23" s="1"/>
  <c r="K1005" i="23"/>
  <c r="Q1005" i="23" s="1"/>
  <c r="M1005" i="23"/>
  <c r="R1005" i="23" s="1"/>
  <c r="K1006" i="23"/>
  <c r="Q1006" i="23" s="1"/>
  <c r="M1006" i="23"/>
  <c r="R1006" i="23" s="1"/>
  <c r="K1007" i="23"/>
  <c r="Q1007" i="23" s="1"/>
  <c r="M1007" i="23"/>
  <c r="R1007" i="23" s="1"/>
  <c r="K1008" i="23"/>
  <c r="Q1008" i="23" s="1"/>
  <c r="M1008" i="23"/>
  <c r="R1008" i="23" s="1"/>
  <c r="K1009" i="23"/>
  <c r="Q1009" i="23" s="1"/>
  <c r="M1009" i="23"/>
  <c r="R1009" i="23" s="1"/>
  <c r="K1010" i="23"/>
  <c r="Q1010" i="23" s="1"/>
  <c r="M1010" i="23"/>
  <c r="R1010" i="23" s="1"/>
  <c r="K1011" i="23"/>
  <c r="Q1011" i="23" s="1"/>
  <c r="M1011" i="23"/>
  <c r="R1011" i="23" s="1"/>
  <c r="K1012" i="23"/>
  <c r="Q1012" i="23" s="1"/>
  <c r="M1012" i="23"/>
  <c r="R1012" i="23" s="1"/>
  <c r="K1013" i="23"/>
  <c r="Q1013" i="23" s="1"/>
  <c r="M1013" i="23"/>
  <c r="R1013" i="23" s="1"/>
  <c r="K1014" i="23"/>
  <c r="Q1014" i="23" s="1"/>
  <c r="M1014" i="23"/>
  <c r="R1014" i="23" s="1"/>
  <c r="K1015" i="23"/>
  <c r="Q1015" i="23" s="1"/>
  <c r="M1015" i="23"/>
  <c r="R1015" i="23" s="1"/>
  <c r="K1016" i="23"/>
  <c r="Q1016" i="23" s="1"/>
  <c r="M1016" i="23"/>
  <c r="R1016" i="23" s="1"/>
  <c r="K1017" i="23"/>
  <c r="Q1017" i="23" s="1"/>
  <c r="M1017" i="23"/>
  <c r="R1017" i="23" s="1"/>
  <c r="K1018" i="23"/>
  <c r="Q1018" i="23" s="1"/>
  <c r="M1018" i="23"/>
  <c r="R1018" i="23" s="1"/>
  <c r="K1019" i="23"/>
  <c r="Q1019" i="23" s="1"/>
  <c r="M1019" i="23"/>
  <c r="R1019" i="23" s="1"/>
  <c r="K1020" i="23"/>
  <c r="Q1020" i="23" s="1"/>
  <c r="M1020" i="23"/>
  <c r="R1020" i="23" s="1"/>
  <c r="K1021" i="23"/>
  <c r="Q1021" i="23" s="1"/>
  <c r="M1021" i="23"/>
  <c r="R1021" i="23" s="1"/>
  <c r="K1022" i="23"/>
  <c r="Q1022" i="23" s="1"/>
  <c r="M1022" i="23"/>
  <c r="R1022" i="23" s="1"/>
  <c r="K1023" i="23"/>
  <c r="Q1023" i="23" s="1"/>
  <c r="M1023" i="23"/>
  <c r="R1023" i="23" s="1"/>
  <c r="K1024" i="23"/>
  <c r="Q1024" i="23" s="1"/>
  <c r="M1024" i="23"/>
  <c r="R1024" i="23" s="1"/>
  <c r="K1025" i="23"/>
  <c r="Q1025" i="23" s="1"/>
  <c r="M1025" i="23"/>
  <c r="R1025" i="23" s="1"/>
  <c r="K1026" i="23"/>
  <c r="Q1026" i="23" s="1"/>
  <c r="M1026" i="23"/>
  <c r="R1026" i="23" s="1"/>
  <c r="K1027" i="23"/>
  <c r="Q1027" i="23" s="1"/>
  <c r="M1027" i="23"/>
  <c r="R1027" i="23" s="1"/>
  <c r="K1028" i="23"/>
  <c r="Q1028" i="23" s="1"/>
  <c r="M1028" i="23"/>
  <c r="R1028" i="23" s="1"/>
  <c r="K1029" i="23"/>
  <c r="Q1029" i="23" s="1"/>
  <c r="M1029" i="23"/>
  <c r="R1029" i="23" s="1"/>
  <c r="K1030" i="23"/>
  <c r="Q1030" i="23" s="1"/>
  <c r="M1030" i="23"/>
  <c r="R1030" i="23" s="1"/>
  <c r="K1031" i="23"/>
  <c r="Q1031" i="23" s="1"/>
  <c r="M1031" i="23"/>
  <c r="R1031" i="23" s="1"/>
  <c r="K1032" i="23"/>
  <c r="Q1032" i="23" s="1"/>
  <c r="M1032" i="23"/>
  <c r="R1032" i="23" s="1"/>
  <c r="K1033" i="23"/>
  <c r="Q1033" i="23" s="1"/>
  <c r="M1033" i="23"/>
  <c r="R1033" i="23" s="1"/>
  <c r="K1034" i="23"/>
  <c r="Q1034" i="23" s="1"/>
  <c r="M1034" i="23"/>
  <c r="R1034" i="23" s="1"/>
  <c r="K1035" i="23"/>
  <c r="Q1035" i="23" s="1"/>
  <c r="M1035" i="23"/>
  <c r="R1035" i="23" s="1"/>
  <c r="K1036" i="23"/>
  <c r="Q1036" i="23" s="1"/>
  <c r="M1036" i="23"/>
  <c r="R1036" i="23" s="1"/>
  <c r="K1037" i="23"/>
  <c r="Q1037" i="23" s="1"/>
  <c r="M1037" i="23"/>
  <c r="R1037" i="23" s="1"/>
  <c r="K1038" i="23"/>
  <c r="Q1038" i="23" s="1"/>
  <c r="M1038" i="23"/>
  <c r="R1038" i="23" s="1"/>
  <c r="K1039" i="23"/>
  <c r="Q1039" i="23" s="1"/>
  <c r="M1039" i="23"/>
  <c r="R1039" i="23" s="1"/>
  <c r="K1040" i="23"/>
  <c r="Q1040" i="23" s="1"/>
  <c r="M1040" i="23"/>
  <c r="R1040" i="23" s="1"/>
  <c r="K1041" i="23"/>
  <c r="Q1041" i="23" s="1"/>
  <c r="M1041" i="23"/>
  <c r="R1041" i="23" s="1"/>
  <c r="K1042" i="23"/>
  <c r="Q1042" i="23" s="1"/>
  <c r="M1042" i="23"/>
  <c r="R1042" i="23" s="1"/>
  <c r="K1043" i="23"/>
  <c r="Q1043" i="23" s="1"/>
  <c r="M1043" i="23"/>
  <c r="R1043" i="23" s="1"/>
  <c r="K1044" i="23"/>
  <c r="Q1044" i="23" s="1"/>
  <c r="M1044" i="23"/>
  <c r="R1044" i="23" s="1"/>
  <c r="K1045" i="23"/>
  <c r="Q1045" i="23" s="1"/>
  <c r="M1045" i="23"/>
  <c r="R1045" i="23" s="1"/>
  <c r="K1046" i="23"/>
  <c r="Q1046" i="23" s="1"/>
  <c r="M1046" i="23"/>
  <c r="R1046" i="23" s="1"/>
  <c r="K1047" i="23"/>
  <c r="Q1047" i="23" s="1"/>
  <c r="M1047" i="23"/>
  <c r="R1047" i="23" s="1"/>
  <c r="K1048" i="23"/>
  <c r="Q1048" i="23" s="1"/>
  <c r="M1048" i="23"/>
  <c r="R1048" i="23" s="1"/>
  <c r="K1049" i="23"/>
  <c r="Q1049" i="23" s="1"/>
  <c r="M1049" i="23"/>
  <c r="R1049" i="23" s="1"/>
  <c r="K1050" i="23"/>
  <c r="Q1050" i="23" s="1"/>
  <c r="M1050" i="23"/>
  <c r="R1050" i="23" s="1"/>
  <c r="K1051" i="23"/>
  <c r="Q1051" i="23" s="1"/>
  <c r="M1051" i="23"/>
  <c r="R1051" i="23" s="1"/>
  <c r="K1052" i="23"/>
  <c r="Q1052" i="23" s="1"/>
  <c r="M1052" i="23"/>
  <c r="R1052" i="23" s="1"/>
  <c r="K1053" i="23"/>
  <c r="Q1053" i="23" s="1"/>
  <c r="M1053" i="23"/>
  <c r="R1053" i="23" s="1"/>
  <c r="K1054" i="23"/>
  <c r="Q1054" i="23" s="1"/>
  <c r="M1054" i="23"/>
  <c r="R1054" i="23" s="1"/>
  <c r="K1055" i="23"/>
  <c r="Q1055" i="23" s="1"/>
  <c r="M1055" i="23"/>
  <c r="R1055" i="23" s="1"/>
  <c r="K1056" i="23"/>
  <c r="Q1056" i="23" s="1"/>
  <c r="M1056" i="23"/>
  <c r="R1056" i="23" s="1"/>
  <c r="K1057" i="23"/>
  <c r="Q1057" i="23" s="1"/>
  <c r="M1057" i="23"/>
  <c r="R1057" i="23" s="1"/>
  <c r="K1058" i="23"/>
  <c r="Q1058" i="23" s="1"/>
  <c r="M1058" i="23"/>
  <c r="R1058" i="23" s="1"/>
  <c r="K1059" i="23"/>
  <c r="Q1059" i="23" s="1"/>
  <c r="M1059" i="23"/>
  <c r="R1059" i="23" s="1"/>
  <c r="K1060" i="23"/>
  <c r="Q1060" i="23" s="1"/>
  <c r="M1060" i="23"/>
  <c r="R1060" i="23" s="1"/>
  <c r="K1061" i="23"/>
  <c r="Q1061" i="23" s="1"/>
  <c r="M1061" i="23"/>
  <c r="R1061" i="23" s="1"/>
  <c r="K1062" i="23"/>
  <c r="Q1062" i="23" s="1"/>
  <c r="M1062" i="23"/>
  <c r="R1062" i="23" s="1"/>
  <c r="K1063" i="23"/>
  <c r="Q1063" i="23" s="1"/>
  <c r="M1063" i="23"/>
  <c r="R1063" i="23" s="1"/>
  <c r="K1064" i="23"/>
  <c r="Q1064" i="23" s="1"/>
  <c r="M1064" i="23"/>
  <c r="R1064" i="23" s="1"/>
  <c r="K1065" i="23"/>
  <c r="Q1065" i="23" s="1"/>
  <c r="M1065" i="23"/>
  <c r="R1065" i="23" s="1"/>
  <c r="K1066" i="23"/>
  <c r="Q1066" i="23" s="1"/>
  <c r="M1066" i="23"/>
  <c r="R1066" i="23" s="1"/>
  <c r="K1067" i="23"/>
  <c r="Q1067" i="23" s="1"/>
  <c r="M1067" i="23"/>
  <c r="R1067" i="23" s="1"/>
  <c r="K1068" i="23"/>
  <c r="Q1068" i="23" s="1"/>
  <c r="M1068" i="23"/>
  <c r="R1068" i="23" s="1"/>
  <c r="K1069" i="23"/>
  <c r="Q1069" i="23" s="1"/>
  <c r="M1069" i="23"/>
  <c r="R1069" i="23" s="1"/>
  <c r="K1070" i="23"/>
  <c r="Q1070" i="23" s="1"/>
  <c r="M1070" i="23"/>
  <c r="R1070" i="23" s="1"/>
  <c r="K1071" i="23"/>
  <c r="Q1071" i="23" s="1"/>
  <c r="M1071" i="23"/>
  <c r="R1071" i="23" s="1"/>
  <c r="K1072" i="23"/>
  <c r="Q1072" i="23" s="1"/>
  <c r="M1072" i="23"/>
  <c r="R1072" i="23" s="1"/>
  <c r="K1073" i="23"/>
  <c r="Q1073" i="23" s="1"/>
  <c r="M1073" i="23"/>
  <c r="R1073" i="23" s="1"/>
  <c r="K1074" i="23"/>
  <c r="Q1074" i="23" s="1"/>
  <c r="M1074" i="23"/>
  <c r="R1074" i="23" s="1"/>
  <c r="K1075" i="23"/>
  <c r="Q1075" i="23" s="1"/>
  <c r="M1075" i="23"/>
  <c r="R1075" i="23" s="1"/>
  <c r="K1076" i="23"/>
  <c r="Q1076" i="23" s="1"/>
  <c r="M1076" i="23"/>
  <c r="R1076" i="23" s="1"/>
  <c r="K1077" i="23"/>
  <c r="Q1077" i="23" s="1"/>
  <c r="M1077" i="23"/>
  <c r="R1077" i="23" s="1"/>
  <c r="K1078" i="23"/>
  <c r="Q1078" i="23" s="1"/>
  <c r="M1078" i="23"/>
  <c r="R1078" i="23" s="1"/>
  <c r="K1079" i="23"/>
  <c r="Q1079" i="23" s="1"/>
  <c r="M1079" i="23"/>
  <c r="R1079" i="23" s="1"/>
  <c r="K1080" i="23"/>
  <c r="Q1080" i="23" s="1"/>
  <c r="M1080" i="23"/>
  <c r="R1080" i="23" s="1"/>
  <c r="K1081" i="23"/>
  <c r="Q1081" i="23" s="1"/>
  <c r="M1081" i="23"/>
  <c r="R1081" i="23" s="1"/>
  <c r="K1082" i="23"/>
  <c r="Q1082" i="23" s="1"/>
  <c r="M1082" i="23"/>
  <c r="R1082" i="23" s="1"/>
  <c r="K1083" i="23"/>
  <c r="Q1083" i="23" s="1"/>
  <c r="M1083" i="23"/>
  <c r="R1083" i="23" s="1"/>
  <c r="K1084" i="23"/>
  <c r="Q1084" i="23" s="1"/>
  <c r="M1084" i="23"/>
  <c r="R1084" i="23" s="1"/>
  <c r="K1085" i="23"/>
  <c r="Q1085" i="23" s="1"/>
  <c r="M1085" i="23"/>
  <c r="R1085" i="23" s="1"/>
  <c r="K1086" i="23"/>
  <c r="Q1086" i="23" s="1"/>
  <c r="M1086" i="23"/>
  <c r="R1086" i="23" s="1"/>
  <c r="K1087" i="23"/>
  <c r="Q1087" i="23" s="1"/>
  <c r="M1087" i="23"/>
  <c r="R1087" i="23" s="1"/>
  <c r="K1088" i="23"/>
  <c r="Q1088" i="23" s="1"/>
  <c r="M1088" i="23"/>
  <c r="R1088" i="23" s="1"/>
  <c r="K1089" i="23"/>
  <c r="Q1089" i="23" s="1"/>
  <c r="M1089" i="23"/>
  <c r="R1089" i="23" s="1"/>
  <c r="K1090" i="23"/>
  <c r="Q1090" i="23" s="1"/>
  <c r="M1090" i="23"/>
  <c r="R1090" i="23" s="1"/>
  <c r="K1091" i="23"/>
  <c r="Q1091" i="23" s="1"/>
  <c r="M1091" i="23"/>
  <c r="R1091" i="23" s="1"/>
  <c r="K1092" i="23"/>
  <c r="Q1092" i="23" s="1"/>
  <c r="M1092" i="23"/>
  <c r="R1092" i="23" s="1"/>
  <c r="K1093" i="23"/>
  <c r="Q1093" i="23" s="1"/>
  <c r="M1093" i="23"/>
  <c r="R1093" i="23" s="1"/>
  <c r="K1094" i="23"/>
  <c r="Q1094" i="23" s="1"/>
  <c r="M1094" i="23"/>
  <c r="R1094" i="23" s="1"/>
  <c r="K1095" i="23"/>
  <c r="Q1095" i="23" s="1"/>
  <c r="M1095" i="23"/>
  <c r="R1095" i="23" s="1"/>
  <c r="K1096" i="23"/>
  <c r="Q1096" i="23" s="1"/>
  <c r="M1096" i="23"/>
  <c r="R1096" i="23" s="1"/>
  <c r="K1097" i="23"/>
  <c r="Q1097" i="23" s="1"/>
  <c r="M1097" i="23"/>
  <c r="R1097" i="23" s="1"/>
  <c r="K1098" i="23"/>
  <c r="Q1098" i="23" s="1"/>
  <c r="M1098" i="23"/>
  <c r="R1098" i="23" s="1"/>
  <c r="K1099" i="23"/>
  <c r="Q1099" i="23" s="1"/>
  <c r="M1099" i="23"/>
  <c r="R1099" i="23" s="1"/>
  <c r="K1100" i="23"/>
  <c r="Q1100" i="23" s="1"/>
  <c r="M1100" i="23"/>
  <c r="R1100" i="23" s="1"/>
  <c r="K1101" i="23"/>
  <c r="Q1101" i="23" s="1"/>
  <c r="M1101" i="23"/>
  <c r="R1101" i="23" s="1"/>
  <c r="K1102" i="23"/>
  <c r="Q1102" i="23" s="1"/>
  <c r="M1102" i="23"/>
  <c r="R1102" i="23" s="1"/>
  <c r="K1103" i="23"/>
  <c r="Q1103" i="23" s="1"/>
  <c r="M1103" i="23"/>
  <c r="R1103" i="23" s="1"/>
  <c r="K1104" i="23"/>
  <c r="Q1104" i="23" s="1"/>
  <c r="M1104" i="23"/>
  <c r="R1104" i="23" s="1"/>
  <c r="K1105" i="23"/>
  <c r="Q1105" i="23" s="1"/>
  <c r="M1105" i="23"/>
  <c r="R1105" i="23" s="1"/>
  <c r="K1106" i="23"/>
  <c r="Q1106" i="23" s="1"/>
  <c r="M1106" i="23"/>
  <c r="R1106" i="23" s="1"/>
  <c r="K1107" i="23"/>
  <c r="Q1107" i="23" s="1"/>
  <c r="M1107" i="23"/>
  <c r="R1107" i="23" s="1"/>
  <c r="K1108" i="23"/>
  <c r="Q1108" i="23" s="1"/>
  <c r="M1108" i="23"/>
  <c r="R1108" i="23" s="1"/>
  <c r="K1109" i="23"/>
  <c r="Q1109" i="23" s="1"/>
  <c r="M1109" i="23"/>
  <c r="R1109" i="23" s="1"/>
  <c r="K1110" i="23"/>
  <c r="Q1110" i="23" s="1"/>
  <c r="M1110" i="23"/>
  <c r="R1110" i="23" s="1"/>
  <c r="K1111" i="23"/>
  <c r="Q1111" i="23" s="1"/>
  <c r="M1111" i="23"/>
  <c r="R1111" i="23" s="1"/>
  <c r="K1112" i="23"/>
  <c r="Q1112" i="23" s="1"/>
  <c r="M1112" i="23"/>
  <c r="R1112" i="23" s="1"/>
  <c r="K1113" i="23"/>
  <c r="Q1113" i="23" s="1"/>
  <c r="M1113" i="23"/>
  <c r="R1113" i="23" s="1"/>
  <c r="K1114" i="23"/>
  <c r="Q1114" i="23" s="1"/>
  <c r="M1114" i="23"/>
  <c r="R1114" i="23" s="1"/>
  <c r="K1115" i="23"/>
  <c r="Q1115" i="23" s="1"/>
  <c r="M1115" i="23"/>
  <c r="R1115" i="23" s="1"/>
  <c r="K1116" i="23"/>
  <c r="Q1116" i="23" s="1"/>
  <c r="M1116" i="23"/>
  <c r="R1116" i="23" s="1"/>
  <c r="K1117" i="23"/>
  <c r="Q1117" i="23" s="1"/>
  <c r="M1117" i="23"/>
  <c r="R1117" i="23" s="1"/>
  <c r="K1118" i="23"/>
  <c r="Q1118" i="23" s="1"/>
  <c r="M1118" i="23"/>
  <c r="R1118" i="23" s="1"/>
  <c r="K1119" i="23"/>
  <c r="Q1119" i="23" s="1"/>
  <c r="M1119" i="23"/>
  <c r="R1119" i="23" s="1"/>
  <c r="K1120" i="23"/>
  <c r="Q1120" i="23" s="1"/>
  <c r="M1120" i="23"/>
  <c r="R1120" i="23" s="1"/>
  <c r="K1121" i="23"/>
  <c r="Q1121" i="23" s="1"/>
  <c r="M1121" i="23"/>
  <c r="R1121" i="23" s="1"/>
  <c r="K1122" i="23"/>
  <c r="Q1122" i="23" s="1"/>
  <c r="M1122" i="23"/>
  <c r="R1122" i="23" s="1"/>
  <c r="K1123" i="23"/>
  <c r="Q1123" i="23" s="1"/>
  <c r="M1123" i="23"/>
  <c r="R1123" i="23" s="1"/>
  <c r="K1124" i="23"/>
  <c r="Q1124" i="23" s="1"/>
  <c r="M1124" i="23"/>
  <c r="R1124" i="23" s="1"/>
  <c r="K1125" i="23"/>
  <c r="Q1125" i="23" s="1"/>
  <c r="M1125" i="23"/>
  <c r="R1125" i="23" s="1"/>
  <c r="K1126" i="23"/>
  <c r="Q1126" i="23" s="1"/>
  <c r="M1126" i="23"/>
  <c r="R1126" i="23" s="1"/>
  <c r="K1127" i="23"/>
  <c r="Q1127" i="23" s="1"/>
  <c r="M1127" i="23"/>
  <c r="R1127" i="23" s="1"/>
  <c r="K1128" i="23"/>
  <c r="Q1128" i="23" s="1"/>
  <c r="M1128" i="23"/>
  <c r="R1128" i="23" s="1"/>
  <c r="K1129" i="23"/>
  <c r="Q1129" i="23" s="1"/>
  <c r="M1129" i="23"/>
  <c r="R1129" i="23" s="1"/>
  <c r="K1130" i="23"/>
  <c r="Q1130" i="23" s="1"/>
  <c r="M1130" i="23"/>
  <c r="R1130" i="23" s="1"/>
  <c r="K1131" i="23"/>
  <c r="Q1131" i="23" s="1"/>
  <c r="M1131" i="23"/>
  <c r="R1131" i="23" s="1"/>
  <c r="K1132" i="23"/>
  <c r="Q1132" i="23" s="1"/>
  <c r="M1132" i="23"/>
  <c r="R1132" i="23" s="1"/>
  <c r="K1133" i="23"/>
  <c r="Q1133" i="23" s="1"/>
  <c r="M1133" i="23"/>
  <c r="R1133" i="23" s="1"/>
  <c r="K1134" i="23"/>
  <c r="Q1134" i="23" s="1"/>
  <c r="M1134" i="23"/>
  <c r="R1134" i="23" s="1"/>
  <c r="K1135" i="23"/>
  <c r="Q1135" i="23" s="1"/>
  <c r="M1135" i="23"/>
  <c r="R1135" i="23" s="1"/>
  <c r="K1136" i="23"/>
  <c r="Q1136" i="23" s="1"/>
  <c r="M1136" i="23"/>
  <c r="R1136" i="23" s="1"/>
  <c r="K1137" i="23"/>
  <c r="Q1137" i="23" s="1"/>
  <c r="M1137" i="23"/>
  <c r="R1137" i="23" s="1"/>
  <c r="K1138" i="23"/>
  <c r="Q1138" i="23" s="1"/>
  <c r="M1138" i="23"/>
  <c r="R1138" i="23" s="1"/>
  <c r="K1139" i="23"/>
  <c r="Q1139" i="23" s="1"/>
  <c r="M1139" i="23"/>
  <c r="R1139" i="23" s="1"/>
  <c r="K1140" i="23"/>
  <c r="Q1140" i="23" s="1"/>
  <c r="M1140" i="23"/>
  <c r="R1140" i="23" s="1"/>
  <c r="K1141" i="23"/>
  <c r="Q1141" i="23" s="1"/>
  <c r="M1141" i="23"/>
  <c r="R1141" i="23" s="1"/>
  <c r="K1142" i="23"/>
  <c r="Q1142" i="23" s="1"/>
  <c r="M1142" i="23"/>
  <c r="R1142" i="23" s="1"/>
  <c r="K1143" i="23"/>
  <c r="Q1143" i="23" s="1"/>
  <c r="M1143" i="23"/>
  <c r="R1143" i="23" s="1"/>
  <c r="K1144" i="23"/>
  <c r="Q1144" i="23" s="1"/>
  <c r="M1144" i="23"/>
  <c r="R1144" i="23" s="1"/>
  <c r="K1145" i="23"/>
  <c r="Q1145" i="23" s="1"/>
  <c r="M1145" i="23"/>
  <c r="R1145" i="23" s="1"/>
  <c r="K1146" i="23"/>
  <c r="Q1146" i="23" s="1"/>
  <c r="M1146" i="23"/>
  <c r="R1146" i="23" s="1"/>
  <c r="K1147" i="23"/>
  <c r="Q1147" i="23" s="1"/>
  <c r="M1147" i="23"/>
  <c r="R1147" i="23" s="1"/>
  <c r="K1148" i="23"/>
  <c r="Q1148" i="23" s="1"/>
  <c r="M1148" i="23"/>
  <c r="R1148" i="23" s="1"/>
  <c r="K1149" i="23"/>
  <c r="Q1149" i="23" s="1"/>
  <c r="M1149" i="23"/>
  <c r="R1149" i="23" s="1"/>
  <c r="K1150" i="23"/>
  <c r="Q1150" i="23" s="1"/>
  <c r="M1150" i="23"/>
  <c r="R1150" i="23" s="1"/>
  <c r="K1151" i="23"/>
  <c r="Q1151" i="23" s="1"/>
  <c r="M1151" i="23"/>
  <c r="R1151" i="23" s="1"/>
  <c r="K1152" i="23"/>
  <c r="Q1152" i="23" s="1"/>
  <c r="M1152" i="23"/>
  <c r="R1152" i="23" s="1"/>
  <c r="K1153" i="23"/>
  <c r="Q1153" i="23" s="1"/>
  <c r="M1153" i="23"/>
  <c r="R1153" i="23" s="1"/>
  <c r="K1154" i="23"/>
  <c r="Q1154" i="23" s="1"/>
  <c r="M1154" i="23"/>
  <c r="R1154" i="23" s="1"/>
  <c r="K1155" i="23"/>
  <c r="Q1155" i="23" s="1"/>
  <c r="M1155" i="23"/>
  <c r="R1155" i="23" s="1"/>
  <c r="K1156" i="23"/>
  <c r="Q1156" i="23" s="1"/>
  <c r="M1156" i="23"/>
  <c r="R1156" i="23" s="1"/>
  <c r="K1157" i="23"/>
  <c r="Q1157" i="23" s="1"/>
  <c r="M1157" i="23"/>
  <c r="R1157" i="23" s="1"/>
  <c r="K1158" i="23"/>
  <c r="Q1158" i="23" s="1"/>
  <c r="M1158" i="23"/>
  <c r="R1158" i="23" s="1"/>
  <c r="K1159" i="23"/>
  <c r="Q1159" i="23" s="1"/>
  <c r="M1159" i="23"/>
  <c r="R1159" i="23" s="1"/>
  <c r="K1160" i="23"/>
  <c r="Q1160" i="23" s="1"/>
  <c r="M1160" i="23"/>
  <c r="R1160" i="23" s="1"/>
  <c r="K1161" i="23"/>
  <c r="Q1161" i="23" s="1"/>
  <c r="M1161" i="23"/>
  <c r="R1161" i="23" s="1"/>
  <c r="K1162" i="23"/>
  <c r="Q1162" i="23" s="1"/>
  <c r="M1162" i="23"/>
  <c r="R1162" i="23" s="1"/>
  <c r="K1163" i="23"/>
  <c r="Q1163" i="23" s="1"/>
  <c r="M1163" i="23"/>
  <c r="R1163" i="23" s="1"/>
  <c r="K1164" i="23"/>
  <c r="Q1164" i="23" s="1"/>
  <c r="M1164" i="23"/>
  <c r="R1164" i="23" s="1"/>
  <c r="K1165" i="23"/>
  <c r="Q1165" i="23" s="1"/>
  <c r="M1165" i="23"/>
  <c r="R1165" i="23" s="1"/>
  <c r="K1166" i="23"/>
  <c r="Q1166" i="23" s="1"/>
  <c r="M1166" i="23"/>
  <c r="R1166" i="23" s="1"/>
  <c r="K1167" i="23"/>
  <c r="Q1167" i="23" s="1"/>
  <c r="M1167" i="23"/>
  <c r="R1167" i="23" s="1"/>
  <c r="K1168" i="23"/>
  <c r="Q1168" i="23" s="1"/>
  <c r="M1168" i="23"/>
  <c r="R1168" i="23" s="1"/>
  <c r="K1169" i="23"/>
  <c r="Q1169" i="23" s="1"/>
  <c r="M1169" i="23"/>
  <c r="R1169" i="23" s="1"/>
  <c r="K1170" i="23"/>
  <c r="Q1170" i="23" s="1"/>
  <c r="M1170" i="23"/>
  <c r="R1170" i="23" s="1"/>
  <c r="K1171" i="23"/>
  <c r="Q1171" i="23" s="1"/>
  <c r="M1171" i="23"/>
  <c r="R1171" i="23" s="1"/>
  <c r="K1172" i="23"/>
  <c r="Q1172" i="23" s="1"/>
  <c r="M1172" i="23"/>
  <c r="R1172" i="23" s="1"/>
  <c r="K1173" i="23"/>
  <c r="Q1173" i="23" s="1"/>
  <c r="M1173" i="23"/>
  <c r="R1173" i="23" s="1"/>
  <c r="K1174" i="23"/>
  <c r="Q1174" i="23" s="1"/>
  <c r="M1174" i="23"/>
  <c r="R1174" i="23" s="1"/>
  <c r="K1175" i="23"/>
  <c r="Q1175" i="23" s="1"/>
  <c r="M1175" i="23"/>
  <c r="R1175" i="23" s="1"/>
  <c r="K1176" i="23"/>
  <c r="Q1176" i="23" s="1"/>
  <c r="M1176" i="23"/>
  <c r="R1176" i="23" s="1"/>
  <c r="K1177" i="23"/>
  <c r="Q1177" i="23" s="1"/>
  <c r="M1177" i="23"/>
  <c r="R1177" i="23" s="1"/>
  <c r="K1178" i="23"/>
  <c r="Q1178" i="23" s="1"/>
  <c r="M1178" i="23"/>
  <c r="R1178" i="23" s="1"/>
  <c r="K1179" i="23"/>
  <c r="Q1179" i="23" s="1"/>
  <c r="M1179" i="23"/>
  <c r="R1179" i="23" s="1"/>
  <c r="K1180" i="23"/>
  <c r="Q1180" i="23" s="1"/>
  <c r="M1180" i="23"/>
  <c r="R1180" i="23" s="1"/>
  <c r="K1181" i="23"/>
  <c r="Q1181" i="23" s="1"/>
  <c r="M1181" i="23"/>
  <c r="R1181" i="23" s="1"/>
  <c r="K1182" i="23"/>
  <c r="Q1182" i="23" s="1"/>
  <c r="M1182" i="23"/>
  <c r="R1182" i="23" s="1"/>
  <c r="K1183" i="23"/>
  <c r="Q1183" i="23" s="1"/>
  <c r="M1183" i="23"/>
  <c r="R1183" i="23" s="1"/>
  <c r="K1184" i="23"/>
  <c r="Q1184" i="23" s="1"/>
  <c r="M1184" i="23"/>
  <c r="R1184" i="23" s="1"/>
  <c r="K1185" i="23"/>
  <c r="Q1185" i="23" s="1"/>
  <c r="M1185" i="23"/>
  <c r="R1185" i="23" s="1"/>
  <c r="K1186" i="23"/>
  <c r="Q1186" i="23" s="1"/>
  <c r="M1186" i="23"/>
  <c r="R1186" i="23" s="1"/>
  <c r="K1187" i="23"/>
  <c r="Q1187" i="23" s="1"/>
  <c r="M1187" i="23"/>
  <c r="R1187" i="23" s="1"/>
  <c r="K1188" i="23"/>
  <c r="Q1188" i="23" s="1"/>
  <c r="M1188" i="23"/>
  <c r="R1188" i="23" s="1"/>
  <c r="K1189" i="23"/>
  <c r="Q1189" i="23" s="1"/>
  <c r="M1189" i="23"/>
  <c r="R1189" i="23" s="1"/>
  <c r="K1190" i="23"/>
  <c r="Q1190" i="23" s="1"/>
  <c r="M1190" i="23"/>
  <c r="R1190" i="23" s="1"/>
  <c r="K1191" i="23"/>
  <c r="Q1191" i="23" s="1"/>
  <c r="M1191" i="23"/>
  <c r="R1191" i="23" s="1"/>
  <c r="K1192" i="23"/>
  <c r="Q1192" i="23" s="1"/>
  <c r="M1192" i="23"/>
  <c r="R1192" i="23" s="1"/>
  <c r="K1193" i="23"/>
  <c r="Q1193" i="23" s="1"/>
  <c r="M1193" i="23"/>
  <c r="R1193" i="23" s="1"/>
  <c r="K1194" i="23"/>
  <c r="Q1194" i="23" s="1"/>
  <c r="M1194" i="23"/>
  <c r="R1194" i="23" s="1"/>
  <c r="K1195" i="23"/>
  <c r="Q1195" i="23" s="1"/>
  <c r="M1195" i="23"/>
  <c r="R1195" i="23" s="1"/>
  <c r="K1196" i="23"/>
  <c r="Q1196" i="23" s="1"/>
  <c r="M1196" i="23"/>
  <c r="R1196" i="23" s="1"/>
  <c r="K1197" i="23"/>
  <c r="Q1197" i="23" s="1"/>
  <c r="M1197" i="23"/>
  <c r="R1197" i="23" s="1"/>
  <c r="K1198" i="23"/>
  <c r="Q1198" i="23" s="1"/>
  <c r="M1198" i="23"/>
  <c r="R1198" i="23" s="1"/>
  <c r="K1199" i="23"/>
  <c r="Q1199" i="23" s="1"/>
  <c r="M1199" i="23"/>
  <c r="R1199" i="23" s="1"/>
  <c r="K1200" i="23"/>
  <c r="Q1200" i="23" s="1"/>
  <c r="M1200" i="23"/>
  <c r="R1200" i="23" s="1"/>
  <c r="K1201" i="23"/>
  <c r="Q1201" i="23" s="1"/>
  <c r="M1201" i="23"/>
  <c r="R1201" i="23" s="1"/>
  <c r="K1202" i="23"/>
  <c r="Q1202" i="23" s="1"/>
  <c r="M1202" i="23"/>
  <c r="R1202" i="23" s="1"/>
  <c r="K1203" i="23"/>
  <c r="Q1203" i="23" s="1"/>
  <c r="M1203" i="23"/>
  <c r="R1203" i="23" s="1"/>
  <c r="K1204" i="23"/>
  <c r="Q1204" i="23" s="1"/>
  <c r="M1204" i="23"/>
  <c r="R1204" i="23" s="1"/>
  <c r="K1205" i="23"/>
  <c r="Q1205" i="23" s="1"/>
  <c r="M1205" i="23"/>
  <c r="R1205" i="23" s="1"/>
  <c r="K1206" i="23"/>
  <c r="Q1206" i="23" s="1"/>
  <c r="M1206" i="23"/>
  <c r="R1206" i="23" s="1"/>
  <c r="K1207" i="23"/>
  <c r="Q1207" i="23" s="1"/>
  <c r="M1207" i="23"/>
  <c r="R1207" i="23" s="1"/>
  <c r="K1208" i="23"/>
  <c r="Q1208" i="23" s="1"/>
  <c r="M1208" i="23"/>
  <c r="R1208" i="23" s="1"/>
  <c r="K1209" i="23"/>
  <c r="Q1209" i="23" s="1"/>
  <c r="M1209" i="23"/>
  <c r="R1209" i="23" s="1"/>
  <c r="K1210" i="23"/>
  <c r="Q1210" i="23" s="1"/>
  <c r="M1210" i="23"/>
  <c r="R1210" i="23" s="1"/>
  <c r="K1211" i="23"/>
  <c r="Q1211" i="23" s="1"/>
  <c r="M1211" i="23"/>
  <c r="R1211" i="23" s="1"/>
  <c r="K1212" i="23"/>
  <c r="Q1212" i="23" s="1"/>
  <c r="M1212" i="23"/>
  <c r="R1212" i="23" s="1"/>
  <c r="K1213" i="23"/>
  <c r="Q1213" i="23" s="1"/>
  <c r="M1213" i="23"/>
  <c r="R1213" i="23" s="1"/>
  <c r="K1214" i="23"/>
  <c r="Q1214" i="23" s="1"/>
  <c r="M1214" i="23"/>
  <c r="R1214" i="23" s="1"/>
  <c r="K1215" i="23"/>
  <c r="Q1215" i="23" s="1"/>
  <c r="M1215" i="23"/>
  <c r="R1215" i="23" s="1"/>
  <c r="K1216" i="23"/>
  <c r="Q1216" i="23" s="1"/>
  <c r="M1216" i="23"/>
  <c r="R1216" i="23" s="1"/>
  <c r="K1217" i="23"/>
  <c r="Q1217" i="23" s="1"/>
  <c r="M1217" i="23"/>
  <c r="R1217" i="23" s="1"/>
  <c r="K1218" i="23"/>
  <c r="Q1218" i="23" s="1"/>
  <c r="M1218" i="23"/>
  <c r="R1218" i="23" s="1"/>
  <c r="K1219" i="23"/>
  <c r="Q1219" i="23" s="1"/>
  <c r="M1219" i="23"/>
  <c r="R1219" i="23" s="1"/>
  <c r="K1220" i="23"/>
  <c r="Q1220" i="23" s="1"/>
  <c r="M1220" i="23"/>
  <c r="R1220" i="23" s="1"/>
  <c r="K1221" i="23"/>
  <c r="Q1221" i="23" s="1"/>
  <c r="M1221" i="23"/>
  <c r="R1221" i="23" s="1"/>
  <c r="K1222" i="23"/>
  <c r="Q1222" i="23" s="1"/>
  <c r="M1222" i="23"/>
  <c r="R1222" i="23" s="1"/>
  <c r="K1223" i="23"/>
  <c r="Q1223" i="23" s="1"/>
  <c r="M1223" i="23"/>
  <c r="R1223" i="23" s="1"/>
  <c r="K1224" i="23"/>
  <c r="Q1224" i="23" s="1"/>
  <c r="M1224" i="23"/>
  <c r="R1224" i="23" s="1"/>
  <c r="K1225" i="23"/>
  <c r="Q1225" i="23" s="1"/>
  <c r="M1225" i="23"/>
  <c r="R1225" i="23" s="1"/>
  <c r="K1226" i="23"/>
  <c r="Q1226" i="23" s="1"/>
  <c r="M1226" i="23"/>
  <c r="R1226" i="23" s="1"/>
  <c r="K1227" i="23"/>
  <c r="Q1227" i="23" s="1"/>
  <c r="M1227" i="23"/>
  <c r="R1227" i="23" s="1"/>
  <c r="K1228" i="23"/>
  <c r="Q1228" i="23" s="1"/>
  <c r="M1228" i="23"/>
  <c r="R1228" i="23" s="1"/>
  <c r="K1229" i="23"/>
  <c r="Q1229" i="23" s="1"/>
  <c r="M1229" i="23"/>
  <c r="R1229" i="23" s="1"/>
  <c r="K1230" i="23"/>
  <c r="Q1230" i="23" s="1"/>
  <c r="M1230" i="23"/>
  <c r="R1230" i="23" s="1"/>
  <c r="K1231" i="23"/>
  <c r="Q1231" i="23" s="1"/>
  <c r="M1231" i="23"/>
  <c r="R1231" i="23" s="1"/>
  <c r="K1232" i="23"/>
  <c r="Q1232" i="23" s="1"/>
  <c r="M1232" i="23"/>
  <c r="R1232" i="23" s="1"/>
  <c r="K1233" i="23"/>
  <c r="Q1233" i="23" s="1"/>
  <c r="M1233" i="23"/>
  <c r="R1233" i="23" s="1"/>
  <c r="K1234" i="23"/>
  <c r="Q1234" i="23" s="1"/>
  <c r="M1234" i="23"/>
  <c r="R1234" i="23" s="1"/>
  <c r="K1235" i="23"/>
  <c r="Q1235" i="23" s="1"/>
  <c r="M1235" i="23"/>
  <c r="R1235" i="23" s="1"/>
  <c r="K1236" i="23"/>
  <c r="Q1236" i="23" s="1"/>
  <c r="M1236" i="23"/>
  <c r="R1236" i="23" s="1"/>
  <c r="K1237" i="23"/>
  <c r="Q1237" i="23" s="1"/>
  <c r="M1237" i="23"/>
  <c r="R1237" i="23" s="1"/>
  <c r="K1238" i="23"/>
  <c r="Q1238" i="23" s="1"/>
  <c r="M1238" i="23"/>
  <c r="R1238" i="23" s="1"/>
  <c r="K1239" i="23"/>
  <c r="Q1239" i="23" s="1"/>
  <c r="M1239" i="23"/>
  <c r="R1239" i="23" s="1"/>
  <c r="K1240" i="23"/>
  <c r="Q1240" i="23" s="1"/>
  <c r="M1240" i="23"/>
  <c r="R1240" i="23" s="1"/>
  <c r="K1241" i="23"/>
  <c r="Q1241" i="23" s="1"/>
  <c r="M1241" i="23"/>
  <c r="R1241" i="23" s="1"/>
  <c r="K1242" i="23"/>
  <c r="Q1242" i="23" s="1"/>
  <c r="M1242" i="23"/>
  <c r="R1242" i="23" s="1"/>
  <c r="K1243" i="23"/>
  <c r="Q1243" i="23" s="1"/>
  <c r="M1243" i="23"/>
  <c r="R1243" i="23" s="1"/>
  <c r="K1244" i="23"/>
  <c r="Q1244" i="23" s="1"/>
  <c r="M1244" i="23"/>
  <c r="R1244" i="23" s="1"/>
  <c r="K1245" i="23"/>
  <c r="Q1245" i="23" s="1"/>
  <c r="M1245" i="23"/>
  <c r="R1245" i="23" s="1"/>
  <c r="K1246" i="23"/>
  <c r="Q1246" i="23" s="1"/>
  <c r="M1246" i="23"/>
  <c r="R1246" i="23" s="1"/>
  <c r="K1247" i="23"/>
  <c r="Q1247" i="23" s="1"/>
  <c r="M1247" i="23"/>
  <c r="R1247" i="23" s="1"/>
  <c r="K1248" i="23"/>
  <c r="Q1248" i="23" s="1"/>
  <c r="M1248" i="23"/>
  <c r="R1248" i="23" s="1"/>
  <c r="K1249" i="23"/>
  <c r="Q1249" i="23" s="1"/>
  <c r="M1249" i="23"/>
  <c r="R1249" i="23" s="1"/>
  <c r="K1250" i="23"/>
  <c r="Q1250" i="23" s="1"/>
  <c r="M1250" i="23"/>
  <c r="R1250" i="23" s="1"/>
  <c r="K1251" i="23"/>
  <c r="Q1251" i="23" s="1"/>
  <c r="M1251" i="23"/>
  <c r="R1251" i="23" s="1"/>
  <c r="K1252" i="23"/>
  <c r="Q1252" i="23" s="1"/>
  <c r="M1252" i="23"/>
  <c r="R1252" i="23" s="1"/>
  <c r="K1253" i="23"/>
  <c r="Q1253" i="23" s="1"/>
  <c r="M1253" i="23"/>
  <c r="R1253" i="23" s="1"/>
  <c r="K1254" i="23"/>
  <c r="Q1254" i="23" s="1"/>
  <c r="M1254" i="23"/>
  <c r="R1254" i="23" s="1"/>
  <c r="K1255" i="23"/>
  <c r="Q1255" i="23" s="1"/>
  <c r="M1255" i="23"/>
  <c r="R1255" i="23" s="1"/>
  <c r="K1256" i="23"/>
  <c r="Q1256" i="23" s="1"/>
  <c r="M1256" i="23"/>
  <c r="R1256" i="23" s="1"/>
  <c r="K1257" i="23"/>
  <c r="Q1257" i="23" s="1"/>
  <c r="M1257" i="23"/>
  <c r="R1257" i="23" s="1"/>
  <c r="K1258" i="23"/>
  <c r="Q1258" i="23" s="1"/>
  <c r="M1258" i="23"/>
  <c r="R1258" i="23" s="1"/>
  <c r="K1259" i="23"/>
  <c r="Q1259" i="23" s="1"/>
  <c r="M1259" i="23"/>
  <c r="R1259" i="23" s="1"/>
  <c r="K1260" i="23"/>
  <c r="Q1260" i="23" s="1"/>
  <c r="M1260" i="23"/>
  <c r="R1260" i="23" s="1"/>
  <c r="K1261" i="23"/>
  <c r="Q1261" i="23" s="1"/>
  <c r="M1261" i="23"/>
  <c r="R1261" i="23" s="1"/>
  <c r="K1262" i="23"/>
  <c r="Q1262" i="23" s="1"/>
  <c r="M1262" i="23"/>
  <c r="R1262" i="23" s="1"/>
  <c r="K1263" i="23"/>
  <c r="Q1263" i="23" s="1"/>
  <c r="M1263" i="23"/>
  <c r="R1263" i="23" s="1"/>
  <c r="K1264" i="23"/>
  <c r="Q1264" i="23" s="1"/>
  <c r="M1264" i="23"/>
  <c r="R1264" i="23" s="1"/>
  <c r="K1265" i="23"/>
  <c r="Q1265" i="23" s="1"/>
  <c r="M1265" i="23"/>
  <c r="R1265" i="23" s="1"/>
  <c r="K1266" i="23"/>
  <c r="Q1266" i="23" s="1"/>
  <c r="M1266" i="23"/>
  <c r="R1266" i="23" s="1"/>
  <c r="K1267" i="23"/>
  <c r="Q1267" i="23" s="1"/>
  <c r="M1267" i="23"/>
  <c r="R1267" i="23" s="1"/>
  <c r="K1268" i="23"/>
  <c r="Q1268" i="23" s="1"/>
  <c r="M1268" i="23"/>
  <c r="R1268" i="23" s="1"/>
  <c r="K1269" i="23"/>
  <c r="Q1269" i="23" s="1"/>
  <c r="M1269" i="23"/>
  <c r="R1269" i="23" s="1"/>
  <c r="K1270" i="23"/>
  <c r="Q1270" i="23" s="1"/>
  <c r="M1270" i="23"/>
  <c r="R1270" i="23" s="1"/>
  <c r="K1271" i="23"/>
  <c r="Q1271" i="23" s="1"/>
  <c r="M1271" i="23"/>
  <c r="R1271" i="23" s="1"/>
  <c r="K1272" i="23"/>
  <c r="Q1272" i="23" s="1"/>
  <c r="M1272" i="23"/>
  <c r="R1272" i="23" s="1"/>
  <c r="K1273" i="23"/>
  <c r="Q1273" i="23" s="1"/>
  <c r="M1273" i="23"/>
  <c r="R1273" i="23" s="1"/>
  <c r="K1274" i="23"/>
  <c r="Q1274" i="23" s="1"/>
  <c r="M1274" i="23"/>
  <c r="R1274" i="23" s="1"/>
  <c r="K1275" i="23"/>
  <c r="Q1275" i="23" s="1"/>
  <c r="M1275" i="23"/>
  <c r="R1275" i="23" s="1"/>
  <c r="K1276" i="23"/>
  <c r="Q1276" i="23" s="1"/>
  <c r="M1276" i="23"/>
  <c r="R1276" i="23" s="1"/>
  <c r="K1277" i="23"/>
  <c r="Q1277" i="23" s="1"/>
  <c r="M1277" i="23"/>
  <c r="R1277" i="23" s="1"/>
  <c r="K1278" i="23"/>
  <c r="Q1278" i="23" s="1"/>
  <c r="M1278" i="23"/>
  <c r="R1278" i="23" s="1"/>
  <c r="K1279" i="23"/>
  <c r="Q1279" i="23" s="1"/>
  <c r="M1279" i="23"/>
  <c r="R1279" i="23" s="1"/>
  <c r="K1280" i="23"/>
  <c r="Q1280" i="23" s="1"/>
  <c r="M1280" i="23"/>
  <c r="R1280" i="23" s="1"/>
  <c r="K1281" i="23"/>
  <c r="Q1281" i="23" s="1"/>
  <c r="M1281" i="23"/>
  <c r="R1281" i="23" s="1"/>
  <c r="K1282" i="23"/>
  <c r="Q1282" i="23" s="1"/>
  <c r="M1282" i="23"/>
  <c r="R1282" i="23" s="1"/>
  <c r="K1283" i="23"/>
  <c r="Q1283" i="23" s="1"/>
  <c r="M1283" i="23"/>
  <c r="R1283" i="23" s="1"/>
  <c r="K1284" i="23"/>
  <c r="Q1284" i="23" s="1"/>
  <c r="M1284" i="23"/>
  <c r="R1284" i="23" s="1"/>
  <c r="K1285" i="23"/>
  <c r="Q1285" i="23" s="1"/>
  <c r="M1285" i="23"/>
  <c r="R1285" i="23" s="1"/>
  <c r="K1286" i="23"/>
  <c r="Q1286" i="23" s="1"/>
  <c r="M1286" i="23"/>
  <c r="R1286" i="23" s="1"/>
  <c r="K1287" i="23"/>
  <c r="Q1287" i="23" s="1"/>
  <c r="M1287" i="23"/>
  <c r="R1287" i="23" s="1"/>
  <c r="K1288" i="23"/>
  <c r="Q1288" i="23" s="1"/>
  <c r="M1288" i="23"/>
  <c r="R1288" i="23" s="1"/>
  <c r="K1289" i="23"/>
  <c r="Q1289" i="23" s="1"/>
  <c r="M1289" i="23"/>
  <c r="R1289" i="23" s="1"/>
  <c r="K1290" i="23"/>
  <c r="Q1290" i="23" s="1"/>
  <c r="M1290" i="23"/>
  <c r="R1290" i="23" s="1"/>
  <c r="K1291" i="23"/>
  <c r="Q1291" i="23" s="1"/>
  <c r="M1291" i="23"/>
  <c r="R1291" i="23" s="1"/>
  <c r="K1292" i="23"/>
  <c r="Q1292" i="23" s="1"/>
  <c r="M1292" i="23"/>
  <c r="R1292" i="23" s="1"/>
  <c r="K1293" i="23"/>
  <c r="Q1293" i="23" s="1"/>
  <c r="M1293" i="23"/>
  <c r="R1293" i="23" s="1"/>
  <c r="K1294" i="23"/>
  <c r="Q1294" i="23" s="1"/>
  <c r="M1294" i="23"/>
  <c r="R1294" i="23" s="1"/>
  <c r="K1295" i="23"/>
  <c r="Q1295" i="23" s="1"/>
  <c r="M1295" i="23"/>
  <c r="R1295" i="23" s="1"/>
  <c r="K1296" i="23"/>
  <c r="Q1296" i="23" s="1"/>
  <c r="M1296" i="23"/>
  <c r="R1296" i="23" s="1"/>
  <c r="K1297" i="23"/>
  <c r="Q1297" i="23" s="1"/>
  <c r="M1297" i="23"/>
  <c r="R1297" i="23" s="1"/>
  <c r="K1298" i="23"/>
  <c r="Q1298" i="23" s="1"/>
  <c r="M1298" i="23"/>
  <c r="R1298" i="23" s="1"/>
  <c r="K1299" i="23"/>
  <c r="Q1299" i="23" s="1"/>
  <c r="M1299" i="23"/>
  <c r="R1299" i="23" s="1"/>
  <c r="K1300" i="23"/>
  <c r="Q1300" i="23" s="1"/>
  <c r="M1300" i="23"/>
  <c r="R1300" i="23" s="1"/>
  <c r="K1301" i="23"/>
  <c r="Q1301" i="23" s="1"/>
  <c r="M1301" i="23"/>
  <c r="R1301" i="23" s="1"/>
  <c r="K1302" i="23"/>
  <c r="Q1302" i="23" s="1"/>
  <c r="M1302" i="23"/>
  <c r="R1302" i="23" s="1"/>
  <c r="K1303" i="23"/>
  <c r="Q1303" i="23" s="1"/>
  <c r="M1303" i="23"/>
  <c r="R1303" i="23" s="1"/>
  <c r="K1304" i="23"/>
  <c r="Q1304" i="23" s="1"/>
  <c r="M1304" i="23"/>
  <c r="R1304" i="23" s="1"/>
  <c r="K1305" i="23"/>
  <c r="Q1305" i="23" s="1"/>
  <c r="M1305" i="23"/>
  <c r="R1305" i="23" s="1"/>
  <c r="K1306" i="23"/>
  <c r="Q1306" i="23" s="1"/>
  <c r="M1306" i="23"/>
  <c r="R1306" i="23" s="1"/>
  <c r="K1307" i="23"/>
  <c r="Q1307" i="23" s="1"/>
  <c r="M1307" i="23"/>
  <c r="R1307" i="23" s="1"/>
  <c r="K1308" i="23"/>
  <c r="Q1308" i="23" s="1"/>
  <c r="M1308" i="23"/>
  <c r="R1308" i="23" s="1"/>
  <c r="K1309" i="23"/>
  <c r="Q1309" i="23" s="1"/>
  <c r="M1309" i="23"/>
  <c r="R1309" i="23" s="1"/>
  <c r="K1310" i="23"/>
  <c r="Q1310" i="23" s="1"/>
  <c r="M1310" i="23"/>
  <c r="R1310" i="23" s="1"/>
  <c r="K1311" i="23"/>
  <c r="Q1311" i="23" s="1"/>
  <c r="M1311" i="23"/>
  <c r="R1311" i="23" s="1"/>
  <c r="K1312" i="23"/>
  <c r="Q1312" i="23" s="1"/>
  <c r="M1312" i="23"/>
  <c r="R1312" i="23" s="1"/>
  <c r="K1313" i="23"/>
  <c r="Q1313" i="23" s="1"/>
  <c r="M1313" i="23"/>
  <c r="R1313" i="23" s="1"/>
  <c r="K1314" i="23"/>
  <c r="Q1314" i="23" s="1"/>
  <c r="M1314" i="23"/>
  <c r="R1314" i="23" s="1"/>
  <c r="K1315" i="23"/>
  <c r="Q1315" i="23" s="1"/>
  <c r="M1315" i="23"/>
  <c r="R1315" i="23" s="1"/>
  <c r="K1316" i="23"/>
  <c r="Q1316" i="23" s="1"/>
  <c r="M1316" i="23"/>
  <c r="R1316" i="23" s="1"/>
  <c r="K1317" i="23"/>
  <c r="Q1317" i="23" s="1"/>
  <c r="M1317" i="23"/>
  <c r="R1317" i="23" s="1"/>
  <c r="K1318" i="23"/>
  <c r="Q1318" i="23" s="1"/>
  <c r="M1318" i="23"/>
  <c r="R1318" i="23" s="1"/>
  <c r="K1319" i="23"/>
  <c r="Q1319" i="23" s="1"/>
  <c r="M1319" i="23"/>
  <c r="R1319" i="23" s="1"/>
  <c r="K1320" i="23"/>
  <c r="Q1320" i="23" s="1"/>
  <c r="M1320" i="23"/>
  <c r="R1320" i="23" s="1"/>
  <c r="K1321" i="23"/>
  <c r="Q1321" i="23" s="1"/>
  <c r="M1321" i="23"/>
  <c r="R1321" i="23" s="1"/>
  <c r="K1322" i="23"/>
  <c r="Q1322" i="23" s="1"/>
  <c r="M1322" i="23"/>
  <c r="R1322" i="23" s="1"/>
  <c r="K1323" i="23"/>
  <c r="Q1323" i="23" s="1"/>
  <c r="M1323" i="23"/>
  <c r="R1323" i="23" s="1"/>
  <c r="K1324" i="23"/>
  <c r="Q1324" i="23" s="1"/>
  <c r="M1324" i="23"/>
  <c r="R1324" i="23" s="1"/>
  <c r="K1325" i="23"/>
  <c r="Q1325" i="23" s="1"/>
  <c r="M1325" i="23"/>
  <c r="R1325" i="23" s="1"/>
  <c r="K1326" i="23"/>
  <c r="Q1326" i="23" s="1"/>
  <c r="M1326" i="23"/>
  <c r="R1326" i="23" s="1"/>
  <c r="K1327" i="23"/>
  <c r="Q1327" i="23" s="1"/>
  <c r="M1327" i="23"/>
  <c r="R1327" i="23" s="1"/>
  <c r="K1328" i="23"/>
  <c r="Q1328" i="23" s="1"/>
  <c r="M1328" i="23"/>
  <c r="R1328" i="23" s="1"/>
  <c r="K1329" i="23"/>
  <c r="Q1329" i="23" s="1"/>
  <c r="M1329" i="23"/>
  <c r="R1329" i="23" s="1"/>
  <c r="K1330" i="23"/>
  <c r="Q1330" i="23" s="1"/>
  <c r="M1330" i="23"/>
  <c r="R1330" i="23" s="1"/>
  <c r="K1331" i="23"/>
  <c r="Q1331" i="23" s="1"/>
  <c r="M1331" i="23"/>
  <c r="R1331" i="23" s="1"/>
  <c r="K1332" i="23"/>
  <c r="Q1332" i="23" s="1"/>
  <c r="M1332" i="23"/>
  <c r="R1332" i="23" s="1"/>
  <c r="K1333" i="23"/>
  <c r="Q1333" i="23" s="1"/>
  <c r="M1333" i="23"/>
  <c r="R1333" i="23" s="1"/>
  <c r="K1334" i="23"/>
  <c r="Q1334" i="23" s="1"/>
  <c r="M1334" i="23"/>
  <c r="R1334" i="23" s="1"/>
  <c r="K1335" i="23"/>
  <c r="Q1335" i="23" s="1"/>
  <c r="M1335" i="23"/>
  <c r="R1335" i="23" s="1"/>
  <c r="K1336" i="23"/>
  <c r="Q1336" i="23" s="1"/>
  <c r="M1336" i="23"/>
  <c r="R1336" i="23" s="1"/>
  <c r="K1337" i="23"/>
  <c r="Q1337" i="23" s="1"/>
  <c r="M1337" i="23"/>
  <c r="R1337" i="23" s="1"/>
  <c r="K1338" i="23"/>
  <c r="Q1338" i="23" s="1"/>
  <c r="M1338" i="23"/>
  <c r="R1338" i="23" s="1"/>
  <c r="K1339" i="23"/>
  <c r="Q1339" i="23" s="1"/>
  <c r="M1339" i="23"/>
  <c r="R1339" i="23" s="1"/>
  <c r="K1340" i="23"/>
  <c r="Q1340" i="23" s="1"/>
  <c r="M1340" i="23"/>
  <c r="R1340" i="23" s="1"/>
  <c r="K1341" i="23"/>
  <c r="Q1341" i="23" s="1"/>
  <c r="M1341" i="23"/>
  <c r="R1341" i="23" s="1"/>
  <c r="K1342" i="23"/>
  <c r="Q1342" i="23" s="1"/>
  <c r="M1342" i="23"/>
  <c r="R1342" i="23" s="1"/>
  <c r="K1343" i="23"/>
  <c r="Q1343" i="23" s="1"/>
  <c r="M1343" i="23"/>
  <c r="R1343" i="23" s="1"/>
  <c r="K1344" i="23"/>
  <c r="Q1344" i="23" s="1"/>
  <c r="M1344" i="23"/>
  <c r="R1344" i="23" s="1"/>
  <c r="K1345" i="23"/>
  <c r="Q1345" i="23" s="1"/>
  <c r="M1345" i="23"/>
  <c r="R1345" i="23" s="1"/>
  <c r="K1346" i="23"/>
  <c r="Q1346" i="23" s="1"/>
  <c r="M1346" i="23"/>
  <c r="R1346" i="23" s="1"/>
  <c r="K1347" i="23"/>
  <c r="Q1347" i="23" s="1"/>
  <c r="M1347" i="23"/>
  <c r="R1347" i="23" s="1"/>
  <c r="K1348" i="23"/>
  <c r="Q1348" i="23" s="1"/>
  <c r="M1348" i="23"/>
  <c r="R1348" i="23" s="1"/>
  <c r="K1349" i="23"/>
  <c r="Q1349" i="23" s="1"/>
  <c r="M1349" i="23"/>
  <c r="R1349" i="23" s="1"/>
  <c r="K1350" i="23"/>
  <c r="Q1350" i="23" s="1"/>
  <c r="M1350" i="23"/>
  <c r="R1350" i="23" s="1"/>
  <c r="K1351" i="23"/>
  <c r="Q1351" i="23" s="1"/>
  <c r="M1351" i="23"/>
  <c r="R1351" i="23" s="1"/>
  <c r="K1352" i="23"/>
  <c r="Q1352" i="23" s="1"/>
  <c r="M1352" i="23"/>
  <c r="R1352" i="23" s="1"/>
  <c r="K1353" i="23"/>
  <c r="Q1353" i="23" s="1"/>
  <c r="M1353" i="23"/>
  <c r="R1353" i="23" s="1"/>
  <c r="K1354" i="23"/>
  <c r="Q1354" i="23" s="1"/>
  <c r="M1354" i="23"/>
  <c r="R1354" i="23" s="1"/>
  <c r="K1355" i="23"/>
  <c r="Q1355" i="23" s="1"/>
  <c r="M1355" i="23"/>
  <c r="R1355" i="23" s="1"/>
  <c r="K1356" i="23"/>
  <c r="Q1356" i="23" s="1"/>
  <c r="M1356" i="23"/>
  <c r="R1356" i="23" s="1"/>
  <c r="K1357" i="23"/>
  <c r="Q1357" i="23" s="1"/>
  <c r="M1357" i="23"/>
  <c r="R1357" i="23" s="1"/>
  <c r="K1358" i="23"/>
  <c r="Q1358" i="23" s="1"/>
  <c r="M1358" i="23"/>
  <c r="R1358" i="23" s="1"/>
  <c r="K1359" i="23"/>
  <c r="Q1359" i="23" s="1"/>
  <c r="M1359" i="23"/>
  <c r="R1359" i="23" s="1"/>
  <c r="K1360" i="23"/>
  <c r="Q1360" i="23" s="1"/>
  <c r="M1360" i="23"/>
  <c r="R1360" i="23" s="1"/>
  <c r="K1361" i="23"/>
  <c r="Q1361" i="23" s="1"/>
  <c r="M1361" i="23"/>
  <c r="R1361" i="23" s="1"/>
  <c r="K1362" i="23"/>
  <c r="Q1362" i="23" s="1"/>
  <c r="M1362" i="23"/>
  <c r="R1362" i="23" s="1"/>
  <c r="K1363" i="23"/>
  <c r="Q1363" i="23" s="1"/>
  <c r="M1363" i="23"/>
  <c r="R1363" i="23" s="1"/>
  <c r="K1364" i="23"/>
  <c r="Q1364" i="23" s="1"/>
  <c r="M1364" i="23"/>
  <c r="R1364" i="23" s="1"/>
  <c r="K1365" i="23"/>
  <c r="Q1365" i="23" s="1"/>
  <c r="M1365" i="23"/>
  <c r="R1365" i="23" s="1"/>
  <c r="K1366" i="23"/>
  <c r="Q1366" i="23" s="1"/>
  <c r="M1366" i="23"/>
  <c r="R1366" i="23" s="1"/>
  <c r="K1367" i="23"/>
  <c r="Q1367" i="23" s="1"/>
  <c r="M1367" i="23"/>
  <c r="R1367" i="23" s="1"/>
  <c r="K1368" i="23"/>
  <c r="Q1368" i="23" s="1"/>
  <c r="M1368" i="23"/>
  <c r="R1368" i="23" s="1"/>
  <c r="K1369" i="23"/>
  <c r="Q1369" i="23" s="1"/>
  <c r="M1369" i="23"/>
  <c r="R1369" i="23" s="1"/>
  <c r="K1370" i="23"/>
  <c r="Q1370" i="23" s="1"/>
  <c r="M1370" i="23"/>
  <c r="R1370" i="23" s="1"/>
  <c r="K1371" i="23"/>
  <c r="Q1371" i="23" s="1"/>
  <c r="M1371" i="23"/>
  <c r="R1371" i="23" s="1"/>
  <c r="K1372" i="23"/>
  <c r="Q1372" i="23" s="1"/>
  <c r="M1372" i="23"/>
  <c r="R1372" i="23" s="1"/>
  <c r="K1373" i="23"/>
  <c r="Q1373" i="23" s="1"/>
  <c r="M1373" i="23"/>
  <c r="R1373" i="23" s="1"/>
  <c r="K1374" i="23"/>
  <c r="Q1374" i="23" s="1"/>
  <c r="M1374" i="23"/>
  <c r="R1374" i="23" s="1"/>
  <c r="K1375" i="23"/>
  <c r="Q1375" i="23" s="1"/>
  <c r="M1375" i="23"/>
  <c r="R1375" i="23" s="1"/>
  <c r="K1376" i="23"/>
  <c r="Q1376" i="23" s="1"/>
  <c r="M1376" i="23"/>
  <c r="R1376" i="23" s="1"/>
  <c r="K1377" i="23"/>
  <c r="Q1377" i="23" s="1"/>
  <c r="M1377" i="23"/>
  <c r="R1377" i="23" s="1"/>
  <c r="K1378" i="23"/>
  <c r="Q1378" i="23" s="1"/>
  <c r="M1378" i="23"/>
  <c r="R1378" i="23" s="1"/>
  <c r="K1379" i="23"/>
  <c r="Q1379" i="23" s="1"/>
  <c r="M1379" i="23"/>
  <c r="R1379" i="23" s="1"/>
  <c r="K1380" i="23"/>
  <c r="Q1380" i="23" s="1"/>
  <c r="M1380" i="23"/>
  <c r="R1380" i="23" s="1"/>
  <c r="K1381" i="23"/>
  <c r="Q1381" i="23" s="1"/>
  <c r="M1381" i="23"/>
  <c r="R1381" i="23" s="1"/>
  <c r="K1382" i="23"/>
  <c r="Q1382" i="23" s="1"/>
  <c r="M1382" i="23"/>
  <c r="R1382" i="23" s="1"/>
  <c r="K1383" i="23"/>
  <c r="Q1383" i="23" s="1"/>
  <c r="M1383" i="23"/>
  <c r="R1383" i="23" s="1"/>
  <c r="K1384" i="23"/>
  <c r="Q1384" i="23" s="1"/>
  <c r="M1384" i="23"/>
  <c r="R1384" i="23" s="1"/>
  <c r="K1385" i="23"/>
  <c r="Q1385" i="23" s="1"/>
  <c r="M1385" i="23"/>
  <c r="R1385" i="23" s="1"/>
  <c r="K1386" i="23"/>
  <c r="Q1386" i="23" s="1"/>
  <c r="M1386" i="23"/>
  <c r="R1386" i="23" s="1"/>
  <c r="K1387" i="23"/>
  <c r="Q1387" i="23" s="1"/>
  <c r="M1387" i="23"/>
  <c r="R1387" i="23" s="1"/>
  <c r="K1388" i="23"/>
  <c r="Q1388" i="23" s="1"/>
  <c r="M1388" i="23"/>
  <c r="R1388" i="23" s="1"/>
  <c r="K1389" i="23"/>
  <c r="Q1389" i="23" s="1"/>
  <c r="M1389" i="23"/>
  <c r="R1389" i="23" s="1"/>
  <c r="K1390" i="23"/>
  <c r="Q1390" i="23" s="1"/>
  <c r="M1390" i="23"/>
  <c r="R1390" i="23" s="1"/>
  <c r="K1391" i="23"/>
  <c r="Q1391" i="23" s="1"/>
  <c r="M1391" i="23"/>
  <c r="R1391" i="23" s="1"/>
  <c r="K1392" i="23"/>
  <c r="Q1392" i="23" s="1"/>
  <c r="M1392" i="23"/>
  <c r="R1392" i="23" s="1"/>
  <c r="K1393" i="23"/>
  <c r="Q1393" i="23" s="1"/>
  <c r="M1393" i="23"/>
  <c r="R1393" i="23" s="1"/>
  <c r="K1394" i="23"/>
  <c r="Q1394" i="23" s="1"/>
  <c r="M1394" i="23"/>
  <c r="R1394" i="23" s="1"/>
  <c r="K1395" i="23"/>
  <c r="Q1395" i="23" s="1"/>
  <c r="M1395" i="23"/>
  <c r="R1395" i="23" s="1"/>
  <c r="K1396" i="23"/>
  <c r="Q1396" i="23" s="1"/>
  <c r="M1396" i="23"/>
  <c r="R1396" i="23" s="1"/>
  <c r="K1397" i="23"/>
  <c r="Q1397" i="23" s="1"/>
  <c r="M1397" i="23"/>
  <c r="R1397" i="23" s="1"/>
  <c r="K1398" i="23"/>
  <c r="Q1398" i="23" s="1"/>
  <c r="M1398" i="23"/>
  <c r="R1398" i="23" s="1"/>
  <c r="K1399" i="23"/>
  <c r="Q1399" i="23" s="1"/>
  <c r="M1399" i="23"/>
  <c r="R1399" i="23" s="1"/>
  <c r="K1400" i="23"/>
  <c r="Q1400" i="23" s="1"/>
  <c r="M1400" i="23"/>
  <c r="R1400" i="23" s="1"/>
  <c r="K1401" i="23"/>
  <c r="Q1401" i="23" s="1"/>
  <c r="M1401" i="23"/>
  <c r="R1401" i="23" s="1"/>
  <c r="K1402" i="23"/>
  <c r="Q1402" i="23" s="1"/>
  <c r="M1402" i="23"/>
  <c r="R1402" i="23" s="1"/>
  <c r="K1403" i="23"/>
  <c r="Q1403" i="23" s="1"/>
  <c r="M1403" i="23"/>
  <c r="R1403" i="23" s="1"/>
  <c r="K1404" i="23"/>
  <c r="Q1404" i="23" s="1"/>
  <c r="M1404" i="23"/>
  <c r="R1404" i="23" s="1"/>
  <c r="K1405" i="23"/>
  <c r="Q1405" i="23" s="1"/>
  <c r="M1405" i="23"/>
  <c r="R1405" i="23" s="1"/>
  <c r="K1406" i="23"/>
  <c r="Q1406" i="23" s="1"/>
  <c r="M1406" i="23"/>
  <c r="R1406" i="23" s="1"/>
  <c r="K1407" i="23"/>
  <c r="Q1407" i="23" s="1"/>
  <c r="M1407" i="23"/>
  <c r="R1407" i="23" s="1"/>
  <c r="K1408" i="23"/>
  <c r="Q1408" i="23" s="1"/>
  <c r="M1408" i="23"/>
  <c r="R1408" i="23" s="1"/>
  <c r="K1409" i="23"/>
  <c r="Q1409" i="23" s="1"/>
  <c r="M1409" i="23"/>
  <c r="R1409" i="23" s="1"/>
  <c r="K1410" i="23"/>
  <c r="Q1410" i="23" s="1"/>
  <c r="M1410" i="23"/>
  <c r="R1410" i="23" s="1"/>
  <c r="K1411" i="23"/>
  <c r="Q1411" i="23" s="1"/>
  <c r="M1411" i="23"/>
  <c r="R1411" i="23" s="1"/>
  <c r="K1412" i="23"/>
  <c r="Q1412" i="23" s="1"/>
  <c r="M1412" i="23"/>
  <c r="R1412" i="23" s="1"/>
  <c r="K1413" i="23"/>
  <c r="Q1413" i="23" s="1"/>
  <c r="M1413" i="23"/>
  <c r="R1413" i="23" s="1"/>
  <c r="K1414" i="23"/>
  <c r="Q1414" i="23" s="1"/>
  <c r="M1414" i="23"/>
  <c r="R1414" i="23" s="1"/>
  <c r="K1415" i="23"/>
  <c r="Q1415" i="23" s="1"/>
  <c r="M1415" i="23"/>
  <c r="R1415" i="23" s="1"/>
  <c r="K1416" i="23"/>
  <c r="Q1416" i="23" s="1"/>
  <c r="M1416" i="23"/>
  <c r="R1416" i="23" s="1"/>
  <c r="K1417" i="23"/>
  <c r="Q1417" i="23" s="1"/>
  <c r="M1417" i="23"/>
  <c r="R1417" i="23" s="1"/>
  <c r="K1418" i="23"/>
  <c r="Q1418" i="23" s="1"/>
  <c r="M1418" i="23"/>
  <c r="R1418" i="23" s="1"/>
  <c r="K1419" i="23"/>
  <c r="Q1419" i="23" s="1"/>
  <c r="M1419" i="23"/>
  <c r="R1419" i="23" s="1"/>
  <c r="K1420" i="23"/>
  <c r="Q1420" i="23" s="1"/>
  <c r="M1420" i="23"/>
  <c r="R1420" i="23" s="1"/>
  <c r="K1421" i="23"/>
  <c r="Q1421" i="23" s="1"/>
  <c r="M1421" i="23"/>
  <c r="R1421" i="23" s="1"/>
  <c r="K1422" i="23"/>
  <c r="Q1422" i="23" s="1"/>
  <c r="M1422" i="23"/>
  <c r="R1422" i="23" s="1"/>
  <c r="K1423" i="23"/>
  <c r="Q1423" i="23" s="1"/>
  <c r="M1423" i="23"/>
  <c r="R1423" i="23" s="1"/>
  <c r="K1424" i="23"/>
  <c r="Q1424" i="23" s="1"/>
  <c r="M1424" i="23"/>
  <c r="R1424" i="23" s="1"/>
  <c r="K1425" i="23"/>
  <c r="Q1425" i="23" s="1"/>
  <c r="M1425" i="23"/>
  <c r="R1425" i="23" s="1"/>
  <c r="K1426" i="23"/>
  <c r="Q1426" i="23" s="1"/>
  <c r="M1426" i="23"/>
  <c r="R1426" i="23" s="1"/>
  <c r="K1427" i="23"/>
  <c r="Q1427" i="23" s="1"/>
  <c r="M1427" i="23"/>
  <c r="R1427" i="23" s="1"/>
  <c r="K1428" i="23"/>
  <c r="Q1428" i="23" s="1"/>
  <c r="M1428" i="23"/>
  <c r="R1428" i="23" s="1"/>
  <c r="K1429" i="23"/>
  <c r="Q1429" i="23" s="1"/>
  <c r="M1429" i="23"/>
  <c r="R1429" i="23" s="1"/>
  <c r="K1430" i="23"/>
  <c r="Q1430" i="23" s="1"/>
  <c r="M1430" i="23"/>
  <c r="R1430" i="23" s="1"/>
  <c r="K1431" i="23"/>
  <c r="Q1431" i="23" s="1"/>
  <c r="M1431" i="23"/>
  <c r="R1431" i="23" s="1"/>
  <c r="K1432" i="23"/>
  <c r="Q1432" i="23" s="1"/>
  <c r="M1432" i="23"/>
  <c r="R1432" i="23" s="1"/>
  <c r="K1433" i="23"/>
  <c r="Q1433" i="23" s="1"/>
  <c r="M1433" i="23"/>
  <c r="R1433" i="23" s="1"/>
  <c r="K1434" i="23"/>
  <c r="Q1434" i="23" s="1"/>
  <c r="M1434" i="23"/>
  <c r="R1434" i="23" s="1"/>
  <c r="K1435" i="23"/>
  <c r="Q1435" i="23" s="1"/>
  <c r="M1435" i="23"/>
  <c r="R1435" i="23" s="1"/>
  <c r="K1436" i="23"/>
  <c r="Q1436" i="23" s="1"/>
  <c r="M1436" i="23"/>
  <c r="R1436" i="23" s="1"/>
  <c r="K1437" i="23"/>
  <c r="Q1437" i="23" s="1"/>
  <c r="M1437" i="23"/>
  <c r="R1437" i="23" s="1"/>
  <c r="K1438" i="23"/>
  <c r="Q1438" i="23" s="1"/>
  <c r="M1438" i="23"/>
  <c r="R1438" i="23" s="1"/>
  <c r="K1439" i="23"/>
  <c r="Q1439" i="23" s="1"/>
  <c r="M1439" i="23"/>
  <c r="R1439" i="23" s="1"/>
  <c r="K1440" i="23"/>
  <c r="Q1440" i="23" s="1"/>
  <c r="M1440" i="23"/>
  <c r="R1440" i="23" s="1"/>
  <c r="K1441" i="23"/>
  <c r="Q1441" i="23" s="1"/>
  <c r="M1441" i="23"/>
  <c r="R1441" i="23" s="1"/>
  <c r="K1442" i="23"/>
  <c r="Q1442" i="23" s="1"/>
  <c r="M1442" i="23"/>
  <c r="R1442" i="23" s="1"/>
  <c r="K1443" i="23"/>
  <c r="Q1443" i="23" s="1"/>
  <c r="M1443" i="23"/>
  <c r="R1443" i="23" s="1"/>
  <c r="K1444" i="23"/>
  <c r="Q1444" i="23" s="1"/>
  <c r="M1444" i="23"/>
  <c r="R1444" i="23" s="1"/>
  <c r="K1445" i="23"/>
  <c r="Q1445" i="23" s="1"/>
  <c r="M1445" i="23"/>
  <c r="R1445" i="23" s="1"/>
  <c r="K1446" i="23"/>
  <c r="Q1446" i="23" s="1"/>
  <c r="M1446" i="23"/>
  <c r="R1446" i="23" s="1"/>
  <c r="K1447" i="23"/>
  <c r="Q1447" i="23" s="1"/>
  <c r="M1447" i="23"/>
  <c r="R1447" i="23" s="1"/>
  <c r="K1448" i="23"/>
  <c r="Q1448" i="23" s="1"/>
  <c r="M1448" i="23"/>
  <c r="R1448" i="23" s="1"/>
  <c r="K1449" i="23"/>
  <c r="Q1449" i="23" s="1"/>
  <c r="M1449" i="23"/>
  <c r="R1449" i="23" s="1"/>
  <c r="K1450" i="23"/>
  <c r="Q1450" i="23" s="1"/>
  <c r="M1450" i="23"/>
  <c r="R1450" i="23" s="1"/>
  <c r="K1451" i="23"/>
  <c r="Q1451" i="23" s="1"/>
  <c r="M1451" i="23"/>
  <c r="R1451" i="23" s="1"/>
  <c r="K1452" i="23"/>
  <c r="Q1452" i="23" s="1"/>
  <c r="M1452" i="23"/>
  <c r="R1452" i="23" s="1"/>
  <c r="K1453" i="23"/>
  <c r="Q1453" i="23" s="1"/>
  <c r="M1453" i="23"/>
  <c r="R1453" i="23" s="1"/>
  <c r="K1454" i="23"/>
  <c r="Q1454" i="23" s="1"/>
  <c r="M1454" i="23"/>
  <c r="R1454" i="23" s="1"/>
  <c r="K1455" i="23"/>
  <c r="Q1455" i="23" s="1"/>
  <c r="M1455" i="23"/>
  <c r="R1455" i="23" s="1"/>
  <c r="K1456" i="23"/>
  <c r="Q1456" i="23" s="1"/>
  <c r="M1456" i="23"/>
  <c r="R1456" i="23" s="1"/>
  <c r="K1457" i="23"/>
  <c r="Q1457" i="23" s="1"/>
  <c r="M1457" i="23"/>
  <c r="R1457" i="23" s="1"/>
  <c r="K1458" i="23"/>
  <c r="Q1458" i="23" s="1"/>
  <c r="M1458" i="23"/>
  <c r="R1458" i="23" s="1"/>
  <c r="K1459" i="23"/>
  <c r="Q1459" i="23" s="1"/>
  <c r="M1459" i="23"/>
  <c r="R1459" i="23" s="1"/>
  <c r="K1460" i="23"/>
  <c r="Q1460" i="23" s="1"/>
  <c r="M1460" i="23"/>
  <c r="R1460" i="23" s="1"/>
  <c r="K1461" i="23"/>
  <c r="Q1461" i="23" s="1"/>
  <c r="M1461" i="23"/>
  <c r="R1461" i="23" s="1"/>
  <c r="K1462" i="23"/>
  <c r="Q1462" i="23" s="1"/>
  <c r="M1462" i="23"/>
  <c r="R1462" i="23" s="1"/>
  <c r="K1463" i="23"/>
  <c r="Q1463" i="23" s="1"/>
  <c r="M1463" i="23"/>
  <c r="R1463" i="23" s="1"/>
  <c r="K1464" i="23"/>
  <c r="Q1464" i="23" s="1"/>
  <c r="M1464" i="23"/>
  <c r="R1464" i="23" s="1"/>
  <c r="K1465" i="23"/>
  <c r="Q1465" i="23" s="1"/>
  <c r="M1465" i="23"/>
  <c r="R1465" i="23" s="1"/>
  <c r="K1466" i="23"/>
  <c r="Q1466" i="23" s="1"/>
  <c r="M1466" i="23"/>
  <c r="R1466" i="23" s="1"/>
  <c r="K1467" i="23"/>
  <c r="Q1467" i="23" s="1"/>
  <c r="M1467" i="23"/>
  <c r="R1467" i="23" s="1"/>
  <c r="K1468" i="23"/>
  <c r="Q1468" i="23" s="1"/>
  <c r="M1468" i="23"/>
  <c r="R1468" i="23" s="1"/>
  <c r="K1469" i="23"/>
  <c r="Q1469" i="23" s="1"/>
  <c r="M1469" i="23"/>
  <c r="R1469" i="23" s="1"/>
  <c r="K1470" i="23"/>
  <c r="Q1470" i="23" s="1"/>
  <c r="M1470" i="23"/>
  <c r="R1470" i="23" s="1"/>
  <c r="K1471" i="23"/>
  <c r="Q1471" i="23" s="1"/>
  <c r="M1471" i="23"/>
  <c r="R1471" i="23" s="1"/>
  <c r="K1472" i="23"/>
  <c r="Q1472" i="23" s="1"/>
  <c r="M1472" i="23"/>
  <c r="R1472" i="23" s="1"/>
  <c r="K1473" i="23"/>
  <c r="Q1473" i="23" s="1"/>
  <c r="M1473" i="23"/>
  <c r="R1473" i="23" s="1"/>
  <c r="K1474" i="23"/>
  <c r="Q1474" i="23" s="1"/>
  <c r="M1474" i="23"/>
  <c r="R1474" i="23" s="1"/>
  <c r="K1475" i="23"/>
  <c r="Q1475" i="23" s="1"/>
  <c r="M1475" i="23"/>
  <c r="R1475" i="23" s="1"/>
  <c r="K1476" i="23"/>
  <c r="Q1476" i="23" s="1"/>
  <c r="M1476" i="23"/>
  <c r="R1476" i="23" s="1"/>
  <c r="K1477" i="23"/>
  <c r="Q1477" i="23" s="1"/>
  <c r="M1477" i="23"/>
  <c r="R1477" i="23" s="1"/>
  <c r="K1478" i="23"/>
  <c r="Q1478" i="23" s="1"/>
  <c r="M1478" i="23"/>
  <c r="R1478" i="23" s="1"/>
  <c r="K1479" i="23"/>
  <c r="Q1479" i="23" s="1"/>
  <c r="M1479" i="23"/>
  <c r="R1479" i="23" s="1"/>
  <c r="K1480" i="23"/>
  <c r="Q1480" i="23" s="1"/>
  <c r="M1480" i="23"/>
  <c r="R1480" i="23" s="1"/>
  <c r="K1481" i="23"/>
  <c r="Q1481" i="23" s="1"/>
  <c r="M1481" i="23"/>
  <c r="R1481" i="23" s="1"/>
  <c r="K1482" i="23"/>
  <c r="Q1482" i="23" s="1"/>
  <c r="M1482" i="23"/>
  <c r="R1482" i="23" s="1"/>
  <c r="K1483" i="23"/>
  <c r="Q1483" i="23" s="1"/>
  <c r="M1483" i="23"/>
  <c r="R1483" i="23" s="1"/>
  <c r="K1484" i="23"/>
  <c r="Q1484" i="23" s="1"/>
  <c r="M1484" i="23"/>
  <c r="R1484" i="23" s="1"/>
  <c r="K1485" i="23"/>
  <c r="Q1485" i="23" s="1"/>
  <c r="M1485" i="23"/>
  <c r="R1485" i="23" s="1"/>
  <c r="K1486" i="23"/>
  <c r="Q1486" i="23" s="1"/>
  <c r="M1486" i="23"/>
  <c r="R1486" i="23" s="1"/>
  <c r="K1487" i="23"/>
  <c r="Q1487" i="23" s="1"/>
  <c r="M1487" i="23"/>
  <c r="R1487" i="23" s="1"/>
  <c r="K1488" i="23"/>
  <c r="Q1488" i="23" s="1"/>
  <c r="M1488" i="23"/>
  <c r="R1488" i="23" s="1"/>
  <c r="K1489" i="23"/>
  <c r="Q1489" i="23" s="1"/>
  <c r="M1489" i="23"/>
  <c r="R1489" i="23" s="1"/>
  <c r="K1490" i="23"/>
  <c r="Q1490" i="23" s="1"/>
  <c r="M1490" i="23"/>
  <c r="R1490" i="23" s="1"/>
  <c r="K1491" i="23"/>
  <c r="Q1491" i="23" s="1"/>
  <c r="M1491" i="23"/>
  <c r="R1491" i="23" s="1"/>
  <c r="K1492" i="23"/>
  <c r="Q1492" i="23" s="1"/>
  <c r="M1492" i="23"/>
  <c r="R1492" i="23" s="1"/>
  <c r="K1493" i="23"/>
  <c r="Q1493" i="23" s="1"/>
  <c r="M1493" i="23"/>
  <c r="R1493" i="23" s="1"/>
  <c r="K1494" i="23"/>
  <c r="Q1494" i="23" s="1"/>
  <c r="M1494" i="23"/>
  <c r="R1494" i="23" s="1"/>
  <c r="K1495" i="23"/>
  <c r="Q1495" i="23" s="1"/>
  <c r="M1495" i="23"/>
  <c r="R1495" i="23" s="1"/>
  <c r="K1496" i="23"/>
  <c r="Q1496" i="23" s="1"/>
  <c r="M1496" i="23"/>
  <c r="R1496" i="23" s="1"/>
  <c r="K1497" i="23"/>
  <c r="Q1497" i="23" s="1"/>
  <c r="M1497" i="23"/>
  <c r="R1497" i="23" s="1"/>
  <c r="K1498" i="23"/>
  <c r="Q1498" i="23" s="1"/>
  <c r="M1498" i="23"/>
  <c r="R1498" i="23" s="1"/>
  <c r="K1499" i="23"/>
  <c r="Q1499" i="23" s="1"/>
  <c r="M1499" i="23"/>
  <c r="R1499" i="23" s="1"/>
  <c r="K1500" i="23"/>
  <c r="Q1500" i="23" s="1"/>
  <c r="M1500" i="23"/>
  <c r="R1500" i="23" s="1"/>
  <c r="K1501" i="23"/>
  <c r="Q1501" i="23" s="1"/>
  <c r="M1501" i="23"/>
  <c r="R1501" i="23" s="1"/>
  <c r="K1502" i="23"/>
  <c r="Q1502" i="23" s="1"/>
  <c r="M1502" i="23"/>
  <c r="R1502" i="23" s="1"/>
  <c r="K1503" i="23"/>
  <c r="Q1503" i="23" s="1"/>
  <c r="M1503" i="23"/>
  <c r="R1503" i="23" s="1"/>
  <c r="K1504" i="23"/>
  <c r="Q1504" i="23" s="1"/>
  <c r="M1504" i="23"/>
  <c r="R1504" i="23" s="1"/>
  <c r="K1505" i="23"/>
  <c r="Q1505" i="23" s="1"/>
  <c r="M1505" i="23"/>
  <c r="R1505" i="23" s="1"/>
  <c r="K1506" i="23"/>
  <c r="Q1506" i="23" s="1"/>
  <c r="M1506" i="23"/>
  <c r="R1506" i="23" s="1"/>
  <c r="K1507" i="23"/>
  <c r="Q1507" i="23" s="1"/>
  <c r="M1507" i="23"/>
  <c r="R1507" i="23" s="1"/>
  <c r="K1508" i="23"/>
  <c r="Q1508" i="23" s="1"/>
  <c r="M1508" i="23"/>
  <c r="R1508" i="23" s="1"/>
  <c r="K1509" i="23"/>
  <c r="Q1509" i="23" s="1"/>
  <c r="M1509" i="23"/>
  <c r="R1509" i="23" s="1"/>
  <c r="K1510" i="23"/>
  <c r="Q1510" i="23" s="1"/>
  <c r="M1510" i="23"/>
  <c r="R1510" i="23" s="1"/>
  <c r="K1511" i="23"/>
  <c r="Q1511" i="23" s="1"/>
  <c r="M1511" i="23"/>
  <c r="R1511" i="23" s="1"/>
  <c r="K1512" i="23"/>
  <c r="Q1512" i="23" s="1"/>
  <c r="M1512" i="23"/>
  <c r="R1512" i="23" s="1"/>
  <c r="K1513" i="23"/>
  <c r="Q1513" i="23" s="1"/>
  <c r="M1513" i="23"/>
  <c r="R1513" i="23" s="1"/>
  <c r="K1514" i="23"/>
  <c r="Q1514" i="23" s="1"/>
  <c r="M1514" i="23"/>
  <c r="R1514" i="23" s="1"/>
  <c r="K1515" i="23"/>
  <c r="Q1515" i="23" s="1"/>
  <c r="M1515" i="23"/>
  <c r="R1515" i="23" s="1"/>
  <c r="K1516" i="23"/>
  <c r="Q1516" i="23" s="1"/>
  <c r="M1516" i="23"/>
  <c r="R1516" i="23" s="1"/>
  <c r="K1517" i="23"/>
  <c r="Q1517" i="23" s="1"/>
  <c r="M1517" i="23"/>
  <c r="R1517" i="23" s="1"/>
  <c r="K1518" i="23"/>
  <c r="Q1518" i="23" s="1"/>
  <c r="M1518" i="23"/>
  <c r="R1518" i="23" s="1"/>
  <c r="K1519" i="23"/>
  <c r="Q1519" i="23" s="1"/>
  <c r="M1519" i="23"/>
  <c r="R1519" i="23" s="1"/>
  <c r="K1520" i="23"/>
  <c r="Q1520" i="23" s="1"/>
  <c r="M1520" i="23"/>
  <c r="R1520" i="23" s="1"/>
  <c r="K1521" i="23"/>
  <c r="Q1521" i="23" s="1"/>
  <c r="M1521" i="23"/>
  <c r="R1521" i="23" s="1"/>
  <c r="K1522" i="23"/>
  <c r="Q1522" i="23" s="1"/>
  <c r="M1522" i="23"/>
  <c r="R1522" i="23" s="1"/>
  <c r="K1523" i="23"/>
  <c r="Q1523" i="23" s="1"/>
  <c r="M1523" i="23"/>
  <c r="R1523" i="23" s="1"/>
  <c r="K1524" i="23"/>
  <c r="Q1524" i="23" s="1"/>
  <c r="M1524" i="23"/>
  <c r="R1524" i="23" s="1"/>
  <c r="K1525" i="23"/>
  <c r="Q1525" i="23" s="1"/>
  <c r="M1525" i="23"/>
  <c r="R1525" i="23" s="1"/>
  <c r="K1526" i="23"/>
  <c r="Q1526" i="23" s="1"/>
  <c r="M1526" i="23"/>
  <c r="R1526" i="23" s="1"/>
  <c r="K1527" i="23"/>
  <c r="Q1527" i="23" s="1"/>
  <c r="M1527" i="23"/>
  <c r="R1527" i="23" s="1"/>
  <c r="K1528" i="23"/>
  <c r="Q1528" i="23" s="1"/>
  <c r="M1528" i="23"/>
  <c r="R1528" i="23" s="1"/>
  <c r="K1529" i="23"/>
  <c r="Q1529" i="23" s="1"/>
  <c r="M1529" i="23"/>
  <c r="R1529" i="23" s="1"/>
  <c r="K1530" i="23"/>
  <c r="Q1530" i="23" s="1"/>
  <c r="M1530" i="23"/>
  <c r="R1530" i="23" s="1"/>
  <c r="K1531" i="23"/>
  <c r="Q1531" i="23" s="1"/>
  <c r="M1531" i="23"/>
  <c r="R1531" i="23" s="1"/>
  <c r="K1532" i="23"/>
  <c r="Q1532" i="23" s="1"/>
  <c r="M1532" i="23"/>
  <c r="R1532" i="23" s="1"/>
  <c r="K1533" i="23"/>
  <c r="Q1533" i="23" s="1"/>
  <c r="M1533" i="23"/>
  <c r="R1533" i="23" s="1"/>
  <c r="K1534" i="23"/>
  <c r="Q1534" i="23" s="1"/>
  <c r="M1534" i="23"/>
  <c r="R1534" i="23" s="1"/>
  <c r="K1535" i="23"/>
  <c r="Q1535" i="23" s="1"/>
  <c r="M1535" i="23"/>
  <c r="R1535" i="23" s="1"/>
  <c r="K1536" i="23"/>
  <c r="Q1536" i="23" s="1"/>
  <c r="M1536" i="23"/>
  <c r="R1536" i="23" s="1"/>
  <c r="K1537" i="23"/>
  <c r="Q1537" i="23" s="1"/>
  <c r="M1537" i="23"/>
  <c r="R1537" i="23" s="1"/>
  <c r="K1538" i="23"/>
  <c r="Q1538" i="23" s="1"/>
  <c r="M1538" i="23"/>
  <c r="R1538" i="23" s="1"/>
  <c r="K1539" i="23"/>
  <c r="Q1539" i="23" s="1"/>
  <c r="M1539" i="23"/>
  <c r="R1539" i="23" s="1"/>
  <c r="K1540" i="23"/>
  <c r="Q1540" i="23" s="1"/>
  <c r="M1540" i="23"/>
  <c r="R1540" i="23" s="1"/>
  <c r="K1541" i="23"/>
  <c r="Q1541" i="23" s="1"/>
  <c r="M1541" i="23"/>
  <c r="R1541" i="23" s="1"/>
  <c r="K1542" i="23"/>
  <c r="Q1542" i="23" s="1"/>
  <c r="M1542" i="23"/>
  <c r="R1542" i="23" s="1"/>
  <c r="K1543" i="23"/>
  <c r="Q1543" i="23" s="1"/>
  <c r="M1543" i="23"/>
  <c r="R1543" i="23" s="1"/>
  <c r="K1544" i="23"/>
  <c r="Q1544" i="23" s="1"/>
  <c r="M1544" i="23"/>
  <c r="R1544" i="23" s="1"/>
  <c r="K1545" i="23"/>
  <c r="Q1545" i="23" s="1"/>
  <c r="M1545" i="23"/>
  <c r="R1545" i="23" s="1"/>
  <c r="K1546" i="23"/>
  <c r="Q1546" i="23" s="1"/>
  <c r="M1546" i="23"/>
  <c r="R1546" i="23" s="1"/>
  <c r="K1547" i="23"/>
  <c r="Q1547" i="23" s="1"/>
  <c r="M1547" i="23"/>
  <c r="R1547" i="23" s="1"/>
  <c r="K1548" i="23"/>
  <c r="Q1548" i="23" s="1"/>
  <c r="M1548" i="23"/>
  <c r="R1548" i="23" s="1"/>
  <c r="K1549" i="23"/>
  <c r="Q1549" i="23" s="1"/>
  <c r="M1549" i="23"/>
  <c r="R1549" i="23" s="1"/>
  <c r="K1550" i="23"/>
  <c r="Q1550" i="23" s="1"/>
  <c r="M1550" i="23"/>
  <c r="R1550" i="23" s="1"/>
  <c r="K1551" i="23"/>
  <c r="Q1551" i="23" s="1"/>
  <c r="M1551" i="23"/>
  <c r="R1551" i="23" s="1"/>
  <c r="K1552" i="23"/>
  <c r="Q1552" i="23" s="1"/>
  <c r="M1552" i="23"/>
  <c r="R1552" i="23" s="1"/>
  <c r="K1553" i="23"/>
  <c r="Q1553" i="23" s="1"/>
  <c r="M1553" i="23"/>
  <c r="R1553" i="23" s="1"/>
  <c r="K1554" i="23"/>
  <c r="Q1554" i="23" s="1"/>
  <c r="M1554" i="23"/>
  <c r="R1554" i="23" s="1"/>
  <c r="K1555" i="23"/>
  <c r="Q1555" i="23" s="1"/>
  <c r="M1555" i="23"/>
  <c r="R1555" i="23" s="1"/>
  <c r="K1556" i="23"/>
  <c r="Q1556" i="23" s="1"/>
  <c r="M1556" i="23"/>
  <c r="R1556" i="23" s="1"/>
  <c r="K1557" i="23"/>
  <c r="Q1557" i="23" s="1"/>
  <c r="M1557" i="23"/>
  <c r="R1557" i="23" s="1"/>
  <c r="K1558" i="23"/>
  <c r="Q1558" i="23" s="1"/>
  <c r="M1558" i="23"/>
  <c r="R1558" i="23" s="1"/>
  <c r="K1559" i="23"/>
  <c r="Q1559" i="23" s="1"/>
  <c r="M1559" i="23"/>
  <c r="R1559" i="23" s="1"/>
  <c r="K1560" i="23"/>
  <c r="Q1560" i="23" s="1"/>
  <c r="M1560" i="23"/>
  <c r="R1560" i="23" s="1"/>
  <c r="K1561" i="23"/>
  <c r="Q1561" i="23" s="1"/>
  <c r="M1561" i="23"/>
  <c r="R1561" i="23" s="1"/>
  <c r="K1562" i="23"/>
  <c r="Q1562" i="23" s="1"/>
  <c r="M1562" i="23"/>
  <c r="R1562" i="23" s="1"/>
  <c r="K1563" i="23"/>
  <c r="Q1563" i="23" s="1"/>
  <c r="M1563" i="23"/>
  <c r="R1563" i="23" s="1"/>
  <c r="K1564" i="23"/>
  <c r="Q1564" i="23" s="1"/>
  <c r="M1564" i="23"/>
  <c r="R1564" i="23" s="1"/>
  <c r="K1565" i="23"/>
  <c r="Q1565" i="23" s="1"/>
  <c r="M1565" i="23"/>
  <c r="R1565" i="23" s="1"/>
  <c r="K1566" i="23"/>
  <c r="Q1566" i="23" s="1"/>
  <c r="M1566" i="23"/>
  <c r="R1566" i="23" s="1"/>
  <c r="K1567" i="23"/>
  <c r="Q1567" i="23" s="1"/>
  <c r="M1567" i="23"/>
  <c r="R1567" i="23" s="1"/>
  <c r="K1568" i="23"/>
  <c r="Q1568" i="23" s="1"/>
  <c r="M1568" i="23"/>
  <c r="R1568" i="23" s="1"/>
  <c r="K1569" i="23"/>
  <c r="Q1569" i="23" s="1"/>
  <c r="M1569" i="23"/>
  <c r="R1569" i="23" s="1"/>
  <c r="K1570" i="23"/>
  <c r="Q1570" i="23" s="1"/>
  <c r="M1570" i="23"/>
  <c r="R1570" i="23" s="1"/>
  <c r="K1571" i="23"/>
  <c r="Q1571" i="23" s="1"/>
  <c r="M1571" i="23"/>
  <c r="R1571" i="23" s="1"/>
  <c r="K1572" i="23"/>
  <c r="Q1572" i="23" s="1"/>
  <c r="M1572" i="23"/>
  <c r="R1572" i="23" s="1"/>
  <c r="K1573" i="23"/>
  <c r="Q1573" i="23" s="1"/>
  <c r="M1573" i="23"/>
  <c r="R1573" i="23" s="1"/>
  <c r="K1574" i="23"/>
  <c r="Q1574" i="23" s="1"/>
  <c r="M1574" i="23"/>
  <c r="R1574" i="23" s="1"/>
  <c r="K1575" i="23"/>
  <c r="Q1575" i="23" s="1"/>
  <c r="M1575" i="23"/>
  <c r="R1575" i="23" s="1"/>
  <c r="K1576" i="23"/>
  <c r="Q1576" i="23" s="1"/>
  <c r="M1576" i="23"/>
  <c r="R1576" i="23" s="1"/>
  <c r="K1577" i="23"/>
  <c r="Q1577" i="23" s="1"/>
  <c r="M1577" i="23"/>
  <c r="R1577" i="23" s="1"/>
  <c r="K1578" i="23"/>
  <c r="Q1578" i="23" s="1"/>
  <c r="M1578" i="23"/>
  <c r="R1578" i="23" s="1"/>
  <c r="K1579" i="23"/>
  <c r="Q1579" i="23" s="1"/>
  <c r="M1579" i="23"/>
  <c r="R1579" i="23" s="1"/>
  <c r="K1580" i="23"/>
  <c r="Q1580" i="23" s="1"/>
  <c r="M1580" i="23"/>
  <c r="R1580" i="23" s="1"/>
  <c r="K1581" i="23"/>
  <c r="Q1581" i="23" s="1"/>
  <c r="M1581" i="23"/>
  <c r="R1581" i="23" s="1"/>
  <c r="K1582" i="23"/>
  <c r="Q1582" i="23" s="1"/>
  <c r="M1582" i="23"/>
  <c r="R1582" i="23" s="1"/>
  <c r="K1583" i="23"/>
  <c r="Q1583" i="23" s="1"/>
  <c r="M1583" i="23"/>
  <c r="R1583" i="23" s="1"/>
  <c r="K1584" i="23"/>
  <c r="Q1584" i="23" s="1"/>
  <c r="M1584" i="23"/>
  <c r="R1584" i="23" s="1"/>
  <c r="K1585" i="23"/>
  <c r="Q1585" i="23" s="1"/>
  <c r="M1585" i="23"/>
  <c r="R1585" i="23" s="1"/>
  <c r="K1586" i="23"/>
  <c r="Q1586" i="23" s="1"/>
  <c r="M1586" i="23"/>
  <c r="R1586" i="23" s="1"/>
  <c r="K1587" i="23"/>
  <c r="Q1587" i="23" s="1"/>
  <c r="M1587" i="23"/>
  <c r="R1587" i="23" s="1"/>
  <c r="K1588" i="23"/>
  <c r="Q1588" i="23" s="1"/>
  <c r="M1588" i="23"/>
  <c r="R1588" i="23" s="1"/>
  <c r="K1589" i="23"/>
  <c r="Q1589" i="23" s="1"/>
  <c r="M1589" i="23"/>
  <c r="R1589" i="23" s="1"/>
  <c r="K1590" i="23"/>
  <c r="Q1590" i="23" s="1"/>
  <c r="M1590" i="23"/>
  <c r="R1590" i="23" s="1"/>
  <c r="K1591" i="23"/>
  <c r="Q1591" i="23" s="1"/>
  <c r="M1591" i="23"/>
  <c r="R1591" i="23" s="1"/>
  <c r="K1592" i="23"/>
  <c r="Q1592" i="23" s="1"/>
  <c r="M1592" i="23"/>
  <c r="R1592" i="23" s="1"/>
  <c r="K1593" i="23"/>
  <c r="Q1593" i="23" s="1"/>
  <c r="M1593" i="23"/>
  <c r="R1593" i="23" s="1"/>
  <c r="K1594" i="23"/>
  <c r="Q1594" i="23" s="1"/>
  <c r="M1594" i="23"/>
  <c r="R1594" i="23" s="1"/>
  <c r="K1595" i="23"/>
  <c r="Q1595" i="23" s="1"/>
  <c r="M1595" i="23"/>
  <c r="R1595" i="23" s="1"/>
  <c r="K1596" i="23"/>
  <c r="Q1596" i="23" s="1"/>
  <c r="M1596" i="23"/>
  <c r="R1596" i="23" s="1"/>
  <c r="K1597" i="23"/>
  <c r="Q1597" i="23" s="1"/>
  <c r="M1597" i="23"/>
  <c r="R1597" i="23" s="1"/>
  <c r="K1598" i="23"/>
  <c r="Q1598" i="23" s="1"/>
  <c r="M1598" i="23"/>
  <c r="R1598" i="23" s="1"/>
  <c r="K1599" i="23"/>
  <c r="Q1599" i="23" s="1"/>
  <c r="M1599" i="23"/>
  <c r="R1599" i="23" s="1"/>
  <c r="K1600" i="23"/>
  <c r="Q1600" i="23" s="1"/>
  <c r="M1600" i="23"/>
  <c r="R1600" i="23" s="1"/>
  <c r="K1601" i="23"/>
  <c r="Q1601" i="23" s="1"/>
  <c r="M1601" i="23"/>
  <c r="R1601" i="23" s="1"/>
  <c r="K1602" i="23"/>
  <c r="Q1602" i="23" s="1"/>
  <c r="M1602" i="23"/>
  <c r="R1602" i="23" s="1"/>
  <c r="K1603" i="23"/>
  <c r="Q1603" i="23" s="1"/>
  <c r="M1603" i="23"/>
  <c r="R1603" i="23" s="1"/>
  <c r="K1604" i="23"/>
  <c r="Q1604" i="23" s="1"/>
  <c r="M1604" i="23"/>
  <c r="R1604" i="23" s="1"/>
  <c r="K1605" i="23"/>
  <c r="Q1605" i="23" s="1"/>
  <c r="M1605" i="23"/>
  <c r="R1605" i="23" s="1"/>
  <c r="K1606" i="23"/>
  <c r="Q1606" i="23" s="1"/>
  <c r="M1606" i="23"/>
  <c r="R1606" i="23" s="1"/>
  <c r="K1607" i="23"/>
  <c r="Q1607" i="23" s="1"/>
  <c r="M1607" i="23"/>
  <c r="R1607" i="23" s="1"/>
  <c r="K1608" i="23"/>
  <c r="Q1608" i="23" s="1"/>
  <c r="M1608" i="23"/>
  <c r="R1608" i="23" s="1"/>
  <c r="K1609" i="23"/>
  <c r="Q1609" i="23" s="1"/>
  <c r="M1609" i="23"/>
  <c r="R1609" i="23" s="1"/>
  <c r="K1610" i="23"/>
  <c r="Q1610" i="23" s="1"/>
  <c r="M1610" i="23"/>
  <c r="R1610" i="23" s="1"/>
  <c r="K1611" i="23"/>
  <c r="Q1611" i="23" s="1"/>
  <c r="M1611" i="23"/>
  <c r="R1611" i="23" s="1"/>
  <c r="K1612" i="23"/>
  <c r="Q1612" i="23" s="1"/>
  <c r="M1612" i="23"/>
  <c r="R1612" i="23" s="1"/>
  <c r="K1613" i="23"/>
  <c r="Q1613" i="23" s="1"/>
  <c r="M1613" i="23"/>
  <c r="R1613" i="23" s="1"/>
  <c r="K1614" i="23"/>
  <c r="Q1614" i="23" s="1"/>
  <c r="M1614" i="23"/>
  <c r="R1614" i="23" s="1"/>
  <c r="K1615" i="23"/>
  <c r="Q1615" i="23" s="1"/>
  <c r="M1615" i="23"/>
  <c r="R1615" i="23" s="1"/>
  <c r="K1616" i="23"/>
  <c r="Q1616" i="23" s="1"/>
  <c r="M1616" i="23"/>
  <c r="R1616" i="23" s="1"/>
  <c r="K1617" i="23"/>
  <c r="Q1617" i="23" s="1"/>
  <c r="M1617" i="23"/>
  <c r="R1617" i="23" s="1"/>
  <c r="K1618" i="23"/>
  <c r="Q1618" i="23" s="1"/>
  <c r="M1618" i="23"/>
  <c r="R1618" i="23" s="1"/>
  <c r="K1619" i="23"/>
  <c r="Q1619" i="23" s="1"/>
  <c r="M1619" i="23"/>
  <c r="R1619" i="23" s="1"/>
  <c r="K1620" i="23"/>
  <c r="Q1620" i="23" s="1"/>
  <c r="M1620" i="23"/>
  <c r="R1620" i="23" s="1"/>
  <c r="K1621" i="23"/>
  <c r="Q1621" i="23" s="1"/>
  <c r="M1621" i="23"/>
  <c r="R1621" i="23" s="1"/>
  <c r="K1622" i="23"/>
  <c r="Q1622" i="23" s="1"/>
  <c r="M1622" i="23"/>
  <c r="R1622" i="23" s="1"/>
  <c r="K1623" i="23"/>
  <c r="Q1623" i="23" s="1"/>
  <c r="M1623" i="23"/>
  <c r="R1623" i="23" s="1"/>
  <c r="K1624" i="23"/>
  <c r="Q1624" i="23" s="1"/>
  <c r="M1624" i="23"/>
  <c r="R1624" i="23" s="1"/>
  <c r="K1625" i="23"/>
  <c r="Q1625" i="23" s="1"/>
  <c r="M1625" i="23"/>
  <c r="R1625" i="23" s="1"/>
  <c r="K1626" i="23"/>
  <c r="Q1626" i="23" s="1"/>
  <c r="M1626" i="23"/>
  <c r="R1626" i="23" s="1"/>
  <c r="K1627" i="23"/>
  <c r="Q1627" i="23" s="1"/>
  <c r="M1627" i="23"/>
  <c r="R1627" i="23" s="1"/>
  <c r="K1628" i="23"/>
  <c r="Q1628" i="23" s="1"/>
  <c r="M1628" i="23"/>
  <c r="R1628" i="23" s="1"/>
  <c r="K1629" i="23"/>
  <c r="Q1629" i="23" s="1"/>
  <c r="M1629" i="23"/>
  <c r="R1629" i="23" s="1"/>
  <c r="K1630" i="23"/>
  <c r="Q1630" i="23" s="1"/>
  <c r="M1630" i="23"/>
  <c r="R1630" i="23" s="1"/>
  <c r="K1631" i="23"/>
  <c r="Q1631" i="23" s="1"/>
  <c r="M1631" i="23"/>
  <c r="R1631" i="23" s="1"/>
  <c r="K1632" i="23"/>
  <c r="Q1632" i="23" s="1"/>
  <c r="M1632" i="23"/>
  <c r="R1632" i="23" s="1"/>
  <c r="K1633" i="23"/>
  <c r="Q1633" i="23" s="1"/>
  <c r="M1633" i="23"/>
  <c r="R1633" i="23" s="1"/>
  <c r="K1634" i="23"/>
  <c r="Q1634" i="23" s="1"/>
  <c r="M1634" i="23"/>
  <c r="R1634" i="23" s="1"/>
  <c r="K1635" i="23"/>
  <c r="Q1635" i="23" s="1"/>
  <c r="M1635" i="23"/>
  <c r="R1635" i="23" s="1"/>
  <c r="K1636" i="23"/>
  <c r="Q1636" i="23" s="1"/>
  <c r="M1636" i="23"/>
  <c r="R1636" i="23" s="1"/>
  <c r="K1637" i="23"/>
  <c r="Q1637" i="23" s="1"/>
  <c r="M1637" i="23"/>
  <c r="R1637" i="23" s="1"/>
  <c r="K1638" i="23"/>
  <c r="Q1638" i="23" s="1"/>
  <c r="M1638" i="23"/>
  <c r="R1638" i="23" s="1"/>
  <c r="K1639" i="23"/>
  <c r="Q1639" i="23" s="1"/>
  <c r="M1639" i="23"/>
  <c r="R1639" i="23" s="1"/>
  <c r="K1640" i="23"/>
  <c r="Q1640" i="23" s="1"/>
  <c r="M1640" i="23"/>
  <c r="R1640" i="23" s="1"/>
  <c r="K1641" i="23"/>
  <c r="Q1641" i="23" s="1"/>
  <c r="M1641" i="23"/>
  <c r="R1641" i="23" s="1"/>
  <c r="K1642" i="23"/>
  <c r="Q1642" i="23" s="1"/>
  <c r="M1642" i="23"/>
  <c r="R1642" i="23" s="1"/>
  <c r="K1643" i="23"/>
  <c r="Q1643" i="23" s="1"/>
  <c r="M1643" i="23"/>
  <c r="R1643" i="23" s="1"/>
  <c r="K1644" i="23"/>
  <c r="Q1644" i="23" s="1"/>
  <c r="M1644" i="23"/>
  <c r="R1644" i="23" s="1"/>
  <c r="K1645" i="23"/>
  <c r="Q1645" i="23" s="1"/>
  <c r="M1645" i="23"/>
  <c r="R1645" i="23" s="1"/>
  <c r="K1646" i="23"/>
  <c r="Q1646" i="23" s="1"/>
  <c r="M1646" i="23"/>
  <c r="R1646" i="23" s="1"/>
  <c r="K1647" i="23"/>
  <c r="Q1647" i="23" s="1"/>
  <c r="M1647" i="23"/>
  <c r="R1647" i="23" s="1"/>
  <c r="K1648" i="23"/>
  <c r="Q1648" i="23" s="1"/>
  <c r="M1648" i="23"/>
  <c r="R1648" i="23" s="1"/>
  <c r="K1649" i="23"/>
  <c r="Q1649" i="23" s="1"/>
  <c r="M1649" i="23"/>
  <c r="R1649" i="23" s="1"/>
  <c r="K1650" i="23"/>
  <c r="Q1650" i="23" s="1"/>
  <c r="M1650" i="23"/>
  <c r="R1650" i="23" s="1"/>
  <c r="K1651" i="23"/>
  <c r="Q1651" i="23" s="1"/>
  <c r="M1651" i="23"/>
  <c r="R1651" i="23" s="1"/>
  <c r="K1652" i="23"/>
  <c r="Q1652" i="23" s="1"/>
  <c r="M1652" i="23"/>
  <c r="R1652" i="23" s="1"/>
  <c r="K1653" i="23"/>
  <c r="Q1653" i="23" s="1"/>
  <c r="M1653" i="23"/>
  <c r="R1653" i="23" s="1"/>
  <c r="K1654" i="23"/>
  <c r="Q1654" i="23" s="1"/>
  <c r="M1654" i="23"/>
  <c r="R1654" i="23" s="1"/>
  <c r="K1655" i="23"/>
  <c r="Q1655" i="23" s="1"/>
  <c r="M1655" i="23"/>
  <c r="R1655" i="23" s="1"/>
  <c r="K1656" i="23"/>
  <c r="Q1656" i="23" s="1"/>
  <c r="M1656" i="23"/>
  <c r="R1656" i="23" s="1"/>
  <c r="K1657" i="23"/>
  <c r="Q1657" i="23" s="1"/>
  <c r="M1657" i="23"/>
  <c r="R1657" i="23" s="1"/>
  <c r="K1658" i="23"/>
  <c r="Q1658" i="23" s="1"/>
  <c r="M1658" i="23"/>
  <c r="R1658" i="23" s="1"/>
  <c r="K1659" i="23"/>
  <c r="Q1659" i="23" s="1"/>
  <c r="M1659" i="23"/>
  <c r="R1659" i="23" s="1"/>
  <c r="K1660" i="23"/>
  <c r="Q1660" i="23" s="1"/>
  <c r="M1660" i="23"/>
  <c r="R1660" i="23" s="1"/>
  <c r="K1661" i="23"/>
  <c r="Q1661" i="23" s="1"/>
  <c r="M1661" i="23"/>
  <c r="R1661" i="23" s="1"/>
  <c r="K1662" i="23"/>
  <c r="Q1662" i="23" s="1"/>
  <c r="M1662" i="23"/>
  <c r="R1662" i="23" s="1"/>
  <c r="K1663" i="23"/>
  <c r="Q1663" i="23" s="1"/>
  <c r="M1663" i="23"/>
  <c r="R1663" i="23" s="1"/>
  <c r="K1664" i="23"/>
  <c r="Q1664" i="23" s="1"/>
  <c r="M1664" i="23"/>
  <c r="R1664" i="23" s="1"/>
  <c r="K1665" i="23"/>
  <c r="Q1665" i="23" s="1"/>
  <c r="M1665" i="23"/>
  <c r="R1665" i="23" s="1"/>
  <c r="K1666" i="23"/>
  <c r="Q1666" i="23" s="1"/>
  <c r="M1666" i="23"/>
  <c r="R1666" i="23" s="1"/>
  <c r="K1667" i="23"/>
  <c r="Q1667" i="23" s="1"/>
  <c r="M1667" i="23"/>
  <c r="R1667" i="23" s="1"/>
  <c r="K1668" i="23"/>
  <c r="Q1668" i="23" s="1"/>
  <c r="M1668" i="23"/>
  <c r="R1668" i="23" s="1"/>
  <c r="K1669" i="23"/>
  <c r="Q1669" i="23" s="1"/>
  <c r="M1669" i="23"/>
  <c r="R1669" i="23" s="1"/>
  <c r="K1670" i="23"/>
  <c r="Q1670" i="23" s="1"/>
  <c r="M1670" i="23"/>
  <c r="R1670" i="23" s="1"/>
  <c r="K1671" i="23"/>
  <c r="Q1671" i="23" s="1"/>
  <c r="M1671" i="23"/>
  <c r="R1671" i="23" s="1"/>
  <c r="K1672" i="23"/>
  <c r="Q1672" i="23" s="1"/>
  <c r="M1672" i="23"/>
  <c r="R1672" i="23" s="1"/>
  <c r="K1673" i="23"/>
  <c r="Q1673" i="23" s="1"/>
  <c r="M1673" i="23"/>
  <c r="R1673" i="23" s="1"/>
  <c r="K1674" i="23"/>
  <c r="Q1674" i="23" s="1"/>
  <c r="M1674" i="23"/>
  <c r="R1674" i="23" s="1"/>
  <c r="K1675" i="23"/>
  <c r="Q1675" i="23" s="1"/>
  <c r="M1675" i="23"/>
  <c r="R1675" i="23" s="1"/>
  <c r="K1676" i="23"/>
  <c r="Q1676" i="23" s="1"/>
  <c r="M1676" i="23"/>
  <c r="R1676" i="23" s="1"/>
  <c r="K1677" i="23"/>
  <c r="Q1677" i="23" s="1"/>
  <c r="M1677" i="23"/>
  <c r="R1677" i="23" s="1"/>
  <c r="K1678" i="23"/>
  <c r="Q1678" i="23" s="1"/>
  <c r="M1678" i="23"/>
  <c r="R1678" i="23" s="1"/>
  <c r="K1679" i="23"/>
  <c r="Q1679" i="23" s="1"/>
  <c r="M1679" i="23"/>
  <c r="R1679" i="23" s="1"/>
  <c r="K1680" i="23"/>
  <c r="Q1680" i="23" s="1"/>
  <c r="M1680" i="23"/>
  <c r="R1680" i="23" s="1"/>
  <c r="K1681" i="23"/>
  <c r="Q1681" i="23" s="1"/>
  <c r="M1681" i="23"/>
  <c r="R1681" i="23" s="1"/>
  <c r="K1682" i="23"/>
  <c r="Q1682" i="23" s="1"/>
  <c r="M1682" i="23"/>
  <c r="R1682" i="23" s="1"/>
  <c r="K1683" i="23"/>
  <c r="Q1683" i="23" s="1"/>
  <c r="M1683" i="23"/>
  <c r="R1683" i="23" s="1"/>
  <c r="K1684" i="23"/>
  <c r="Q1684" i="23" s="1"/>
  <c r="M1684" i="23"/>
  <c r="R1684" i="23" s="1"/>
  <c r="K1685" i="23"/>
  <c r="Q1685" i="23" s="1"/>
  <c r="M1685" i="23"/>
  <c r="R1685" i="23" s="1"/>
  <c r="K1686" i="23"/>
  <c r="Q1686" i="23" s="1"/>
  <c r="M1686" i="23"/>
  <c r="R1686" i="23" s="1"/>
  <c r="K1687" i="23"/>
  <c r="Q1687" i="23" s="1"/>
  <c r="M1687" i="23"/>
  <c r="R1687" i="23" s="1"/>
  <c r="K1688" i="23"/>
  <c r="Q1688" i="23" s="1"/>
  <c r="M1688" i="23"/>
  <c r="R1688" i="23" s="1"/>
  <c r="K1689" i="23"/>
  <c r="Q1689" i="23" s="1"/>
  <c r="M1689" i="23"/>
  <c r="R1689" i="23" s="1"/>
  <c r="K1690" i="23"/>
  <c r="Q1690" i="23" s="1"/>
  <c r="M1690" i="23"/>
  <c r="R1690" i="23" s="1"/>
  <c r="K1691" i="23"/>
  <c r="Q1691" i="23" s="1"/>
  <c r="M1691" i="23"/>
  <c r="R1691" i="23" s="1"/>
  <c r="K1692" i="23"/>
  <c r="Q1692" i="23" s="1"/>
  <c r="M1692" i="23"/>
  <c r="R1692" i="23" s="1"/>
  <c r="K1693" i="23"/>
  <c r="Q1693" i="23" s="1"/>
  <c r="M1693" i="23"/>
  <c r="R1693" i="23" s="1"/>
  <c r="K1694" i="23"/>
  <c r="Q1694" i="23" s="1"/>
  <c r="M1694" i="23"/>
  <c r="R1694" i="23" s="1"/>
  <c r="K1695" i="23"/>
  <c r="Q1695" i="23" s="1"/>
  <c r="M1695" i="23"/>
  <c r="R1695" i="23" s="1"/>
  <c r="K1696" i="23"/>
  <c r="Q1696" i="23" s="1"/>
  <c r="M1696" i="23"/>
  <c r="R1696" i="23" s="1"/>
  <c r="K1697" i="23"/>
  <c r="Q1697" i="23" s="1"/>
  <c r="M1697" i="23"/>
  <c r="R1697" i="23" s="1"/>
  <c r="K1698" i="23"/>
  <c r="Q1698" i="23" s="1"/>
  <c r="M1698" i="23"/>
  <c r="R1698" i="23" s="1"/>
  <c r="K1699" i="23"/>
  <c r="Q1699" i="23" s="1"/>
  <c r="M1699" i="23"/>
  <c r="R1699" i="23" s="1"/>
  <c r="K1700" i="23"/>
  <c r="Q1700" i="23" s="1"/>
  <c r="M1700" i="23"/>
  <c r="R1700" i="23" s="1"/>
  <c r="B31" i="21" l="1" a="1"/>
  <c r="B31" i="21" s="1"/>
  <c r="AB30" i="21"/>
  <c r="C26" i="23"/>
  <c r="B27" i="23" a="1"/>
  <c r="B27" i="23" s="1"/>
  <c r="AB27" i="23" s="1"/>
  <c r="AC25" i="23"/>
  <c r="AC26" i="23"/>
  <c r="I40" i="21"/>
  <c r="V43" i="21" s="1"/>
  <c r="J38" i="1"/>
  <c r="Z39" i="1" s="1"/>
  <c r="Q60" i="1"/>
  <c r="X60" i="1" s="1"/>
  <c r="J37" i="1"/>
  <c r="J26" i="1"/>
  <c r="Q59" i="1"/>
  <c r="X59" i="1" s="1"/>
  <c r="J27" i="1"/>
  <c r="Q57" i="1"/>
  <c r="X57" i="1" s="1"/>
  <c r="Q58" i="1"/>
  <c r="X58" i="1" s="1"/>
  <c r="Q55" i="1"/>
  <c r="X55" i="1" s="1"/>
  <c r="Q56" i="1"/>
  <c r="X56" i="1" s="1"/>
  <c r="Q53" i="1"/>
  <c r="X53" i="1" s="1"/>
  <c r="N48" i="7"/>
  <c r="S48" i="7" s="1"/>
  <c r="J37" i="7"/>
  <c r="O1698" i="1"/>
  <c r="O1690" i="1"/>
  <c r="O1682" i="1"/>
  <c r="O1674" i="1"/>
  <c r="O1666" i="1"/>
  <c r="O1658" i="1"/>
  <c r="O1650" i="1"/>
  <c r="O1642" i="1"/>
  <c r="O1634" i="1"/>
  <c r="O1626" i="1"/>
  <c r="O1618" i="1"/>
  <c r="O1610" i="1"/>
  <c r="O1602" i="1"/>
  <c r="O1594" i="1"/>
  <c r="O1586" i="1"/>
  <c r="O1578" i="1"/>
  <c r="O1570" i="1"/>
  <c r="O1562" i="1"/>
  <c r="O1554" i="1"/>
  <c r="O1546" i="1"/>
  <c r="O1538" i="1"/>
  <c r="O1530" i="1"/>
  <c r="O1522" i="1"/>
  <c r="O1514" i="1"/>
  <c r="O1506" i="1"/>
  <c r="O1498" i="1"/>
  <c r="O1490" i="1"/>
  <c r="O1482" i="1"/>
  <c r="O1474" i="1"/>
  <c r="O1466" i="1"/>
  <c r="O1458" i="1"/>
  <c r="O1450" i="1"/>
  <c r="O1442" i="1"/>
  <c r="O1434" i="1"/>
  <c r="O1426" i="1"/>
  <c r="O1418" i="1"/>
  <c r="O1410" i="1"/>
  <c r="O1402" i="1"/>
  <c r="O1394" i="1"/>
  <c r="O1386" i="1"/>
  <c r="O1378" i="1"/>
  <c r="O1370" i="1"/>
  <c r="O1362" i="1"/>
  <c r="O1354" i="1"/>
  <c r="O1346" i="1"/>
  <c r="O1338" i="1"/>
  <c r="O1330" i="1"/>
  <c r="O1322" i="1"/>
  <c r="O1314" i="1"/>
  <c r="O1306" i="1"/>
  <c r="O1298" i="1"/>
  <c r="O1290" i="1"/>
  <c r="O1282" i="1"/>
  <c r="O1274" i="1"/>
  <c r="O1266" i="1"/>
  <c r="O1258" i="1"/>
  <c r="O1250" i="1"/>
  <c r="O1242" i="1"/>
  <c r="O1234" i="1"/>
  <c r="O1226" i="1"/>
  <c r="O1218" i="1"/>
  <c r="O1210" i="1"/>
  <c r="O1202" i="1"/>
  <c r="O1194" i="1"/>
  <c r="O1186" i="1"/>
  <c r="O1178" i="1"/>
  <c r="O1170" i="1"/>
  <c r="O1162" i="1"/>
  <c r="O1154" i="1"/>
  <c r="O1146" i="1"/>
  <c r="O1138" i="1"/>
  <c r="O1130" i="1"/>
  <c r="O1122" i="1"/>
  <c r="O1114" i="1"/>
  <c r="O1106" i="1"/>
  <c r="O1098" i="1"/>
  <c r="O1090" i="1"/>
  <c r="O1082" i="1"/>
  <c r="O1074" i="1"/>
  <c r="O1066" i="1"/>
  <c r="O1058" i="1"/>
  <c r="O1050" i="1"/>
  <c r="O1042" i="1"/>
  <c r="O1034" i="1"/>
  <c r="O1026" i="1"/>
  <c r="O1018" i="1"/>
  <c r="O1010" i="1"/>
  <c r="O1002" i="1"/>
  <c r="O994" i="1"/>
  <c r="O986" i="1"/>
  <c r="O978" i="1"/>
  <c r="O970" i="1"/>
  <c r="O962" i="1"/>
  <c r="O954" i="1"/>
  <c r="O946" i="1"/>
  <c r="O938" i="1"/>
  <c r="O930" i="1"/>
  <c r="O922" i="1"/>
  <c r="O914" i="1"/>
  <c r="O906" i="1"/>
  <c r="O898" i="1"/>
  <c r="O890" i="1"/>
  <c r="O882" i="1"/>
  <c r="O874" i="1"/>
  <c r="O866" i="1"/>
  <c r="O858" i="1"/>
  <c r="O850" i="1"/>
  <c r="O842" i="1"/>
  <c r="O834" i="1"/>
  <c r="O826" i="1"/>
  <c r="O818" i="1"/>
  <c r="O810" i="1"/>
  <c r="O802" i="1"/>
  <c r="O794" i="1"/>
  <c r="O1705" i="1"/>
  <c r="O1701" i="1"/>
  <c r="O1693" i="1"/>
  <c r="O1685" i="1"/>
  <c r="O1677" i="1"/>
  <c r="O1669" i="1"/>
  <c r="O1661" i="1"/>
  <c r="O1653" i="1"/>
  <c r="O1645" i="1"/>
  <c r="O1637" i="1"/>
  <c r="O1629" i="1"/>
  <c r="O1621" i="1"/>
  <c r="O1613" i="1"/>
  <c r="O1605" i="1"/>
  <c r="O1597" i="1"/>
  <c r="O1589" i="1"/>
  <c r="O1581" i="1"/>
  <c r="O1573" i="1"/>
  <c r="O1565" i="1"/>
  <c r="O1557" i="1"/>
  <c r="O1549" i="1"/>
  <c r="O1541" i="1"/>
  <c r="O1533" i="1"/>
  <c r="O1525" i="1"/>
  <c r="O1517" i="1"/>
  <c r="O1509" i="1"/>
  <c r="O1501" i="1"/>
  <c r="O1493" i="1"/>
  <c r="O1485" i="1"/>
  <c r="O1477" i="1"/>
  <c r="O1469" i="1"/>
  <c r="O1461" i="1"/>
  <c r="O1453" i="1"/>
  <c r="O1445" i="1"/>
  <c r="O1437" i="1"/>
  <c r="O1429" i="1"/>
  <c r="O1421" i="1"/>
  <c r="O1413" i="1"/>
  <c r="O1405" i="1"/>
  <c r="O1397" i="1"/>
  <c r="O1389" i="1"/>
  <c r="O1381" i="1"/>
  <c r="O1373" i="1"/>
  <c r="O1365" i="1"/>
  <c r="O1357" i="1"/>
  <c r="O1349" i="1"/>
  <c r="O1341" i="1"/>
  <c r="O1333" i="1"/>
  <c r="O1325" i="1"/>
  <c r="O1317" i="1"/>
  <c r="O1309" i="1"/>
  <c r="O1301" i="1"/>
  <c r="O1293" i="1"/>
  <c r="O1285" i="1"/>
  <c r="O1277" i="1"/>
  <c r="O1269" i="1"/>
  <c r="O1261" i="1"/>
  <c r="O1253" i="1"/>
  <c r="O1245" i="1"/>
  <c r="O1237" i="1"/>
  <c r="O1229" i="1"/>
  <c r="O1221" i="1"/>
  <c r="O1213" i="1"/>
  <c r="O1205" i="1"/>
  <c r="O1197" i="1"/>
  <c r="O1189" i="1"/>
  <c r="O1181" i="1"/>
  <c r="O1173" i="1"/>
  <c r="O1165" i="1"/>
  <c r="O1157" i="1"/>
  <c r="O1149" i="1"/>
  <c r="O1141" i="1"/>
  <c r="O1133" i="1"/>
  <c r="O1125" i="1"/>
  <c r="O1117" i="1"/>
  <c r="O1109" i="1"/>
  <c r="O1101" i="1"/>
  <c r="O1093" i="1"/>
  <c r="O1085" i="1"/>
  <c r="O1077" i="1"/>
  <c r="O1069" i="1"/>
  <c r="O1061" i="1"/>
  <c r="O1053" i="1"/>
  <c r="O1045" i="1"/>
  <c r="O1037" i="1"/>
  <c r="O1029" i="1"/>
  <c r="O1021" i="1"/>
  <c r="O1013" i="1"/>
  <c r="O1005" i="1"/>
  <c r="O997" i="1"/>
  <c r="O989" i="1"/>
  <c r="O981" i="1"/>
  <c r="O973" i="1"/>
  <c r="O965" i="1"/>
  <c r="O957" i="1"/>
  <c r="O949" i="1"/>
  <c r="O941" i="1"/>
  <c r="O933" i="1"/>
  <c r="O925" i="1"/>
  <c r="O917" i="1"/>
  <c r="O909" i="1"/>
  <c r="O901" i="1"/>
  <c r="O893" i="1"/>
  <c r="O885" i="1"/>
  <c r="O877" i="1"/>
  <c r="O869" i="1"/>
  <c r="O861" i="1"/>
  <c r="O853" i="1"/>
  <c r="O845" i="1"/>
  <c r="O837" i="1"/>
  <c r="O829" i="1"/>
  <c r="O821" i="1"/>
  <c r="O813" i="1"/>
  <c r="O805" i="1"/>
  <c r="O797" i="1"/>
  <c r="O789" i="1"/>
  <c r="O781" i="1"/>
  <c r="O773" i="1"/>
  <c r="O765" i="1"/>
  <c r="O757" i="1"/>
  <c r="O749" i="1"/>
  <c r="O741" i="1"/>
  <c r="O733" i="1"/>
  <c r="O725" i="1"/>
  <c r="O717" i="1"/>
  <c r="O1679" i="1"/>
  <c r="O1671" i="1"/>
  <c r="O1663" i="1"/>
  <c r="O1599" i="1"/>
  <c r="O1559" i="1"/>
  <c r="O1551" i="1"/>
  <c r="O1527" i="1"/>
  <c r="O1519" i="1"/>
  <c r="O1503" i="1"/>
  <c r="O1455" i="1"/>
  <c r="O1447" i="1"/>
  <c r="O1439" i="1"/>
  <c r="O1431" i="1"/>
  <c r="O1415" i="1"/>
  <c r="O1407" i="1"/>
  <c r="O1399" i="1"/>
  <c r="O1391" i="1"/>
  <c r="O1383" i="1"/>
  <c r="O1375" i="1"/>
  <c r="O1367" i="1"/>
  <c r="O1359" i="1"/>
  <c r="O1351" i="1"/>
  <c r="O1623" i="1"/>
  <c r="O1615" i="1"/>
  <c r="O1567" i="1"/>
  <c r="O1511" i="1"/>
  <c r="O1495" i="1"/>
  <c r="O1487" i="1"/>
  <c r="O1692" i="1"/>
  <c r="O1676" i="1"/>
  <c r="O1668" i="1"/>
  <c r="O1660" i="1"/>
  <c r="O1652" i="1"/>
  <c r="O1644" i="1"/>
  <c r="O1636" i="1"/>
  <c r="O1628" i="1"/>
  <c r="O1620" i="1"/>
  <c r="O1612" i="1"/>
  <c r="O1604" i="1"/>
  <c r="O1596" i="1"/>
  <c r="O1588" i="1"/>
  <c r="O1703" i="1"/>
  <c r="O1695" i="1"/>
  <c r="O1687" i="1"/>
  <c r="O1655" i="1"/>
  <c r="O1647" i="1"/>
  <c r="O1639" i="1"/>
  <c r="O1631" i="1"/>
  <c r="O1607" i="1"/>
  <c r="O1591" i="1"/>
  <c r="O1583" i="1"/>
  <c r="O1575" i="1"/>
  <c r="O1543" i="1"/>
  <c r="O1535" i="1"/>
  <c r="O1479" i="1"/>
  <c r="O1463" i="1"/>
  <c r="O1423" i="1"/>
  <c r="O1580" i="1"/>
  <c r="O1471" i="1"/>
  <c r="O1700" i="1"/>
  <c r="O1684" i="1"/>
  <c r="O1699" i="1"/>
  <c r="O1683" i="1"/>
  <c r="O1675" i="1"/>
  <c r="O1659" i="1"/>
  <c r="O1651" i="1"/>
  <c r="O1643" i="1"/>
  <c r="O1635" i="1"/>
  <c r="O1619" i="1"/>
  <c r="O1603" i="1"/>
  <c r="O1563" i="1"/>
  <c r="O1555" i="1"/>
  <c r="O1539" i="1"/>
  <c r="O1531" i="1"/>
  <c r="O1523" i="1"/>
  <c r="O1515" i="1"/>
  <c r="O1507" i="1"/>
  <c r="O1499" i="1"/>
  <c r="O1491" i="1"/>
  <c r="O1483" i="1"/>
  <c r="O1475" i="1"/>
  <c r="O1467" i="1"/>
  <c r="O1459" i="1"/>
  <c r="O1451" i="1"/>
  <c r="O1443" i="1"/>
  <c r="O1435" i="1"/>
  <c r="O1427" i="1"/>
  <c r="O1419" i="1"/>
  <c r="O1411" i="1"/>
  <c r="O1403" i="1"/>
  <c r="O1395" i="1"/>
  <c r="O1387" i="1"/>
  <c r="O1379" i="1"/>
  <c r="O1371" i="1"/>
  <c r="O1363" i="1"/>
  <c r="O1355" i="1"/>
  <c r="O1347" i="1"/>
  <c r="O1339" i="1"/>
  <c r="O1331" i="1"/>
  <c r="O1323" i="1"/>
  <c r="O1315" i="1"/>
  <c r="O1307" i="1"/>
  <c r="O1299" i="1"/>
  <c r="O1291" i="1"/>
  <c r="O1283" i="1"/>
  <c r="O1275" i="1"/>
  <c r="O1691" i="1"/>
  <c r="O1667" i="1"/>
  <c r="O1627" i="1"/>
  <c r="O1611" i="1"/>
  <c r="O1595" i="1"/>
  <c r="O1587" i="1"/>
  <c r="O1579" i="1"/>
  <c r="O1571" i="1"/>
  <c r="O1547" i="1"/>
  <c r="O786" i="1"/>
  <c r="O778" i="1"/>
  <c r="O770" i="1"/>
  <c r="O762" i="1"/>
  <c r="O754" i="1"/>
  <c r="O746" i="1"/>
  <c r="O738" i="1"/>
  <c r="O730" i="1"/>
  <c r="O722" i="1"/>
  <c r="O714" i="1"/>
  <c r="O706" i="1"/>
  <c r="O698" i="1"/>
  <c r="O690" i="1"/>
  <c r="O682" i="1"/>
  <c r="O674" i="1"/>
  <c r="O666" i="1"/>
  <c r="O658" i="1"/>
  <c r="O650" i="1"/>
  <c r="O642" i="1"/>
  <c r="O634" i="1"/>
  <c r="O626" i="1"/>
  <c r="O618" i="1"/>
  <c r="O610" i="1"/>
  <c r="O602" i="1"/>
  <c r="O594" i="1"/>
  <c r="O586" i="1"/>
  <c r="O578" i="1"/>
  <c r="O570" i="1"/>
  <c r="O562" i="1"/>
  <c r="O554" i="1"/>
  <c r="O546" i="1"/>
  <c r="O538" i="1"/>
  <c r="O530" i="1"/>
  <c r="O522" i="1"/>
  <c r="O514" i="1"/>
  <c r="O506" i="1"/>
  <c r="O498" i="1"/>
  <c r="O490" i="1"/>
  <c r="O482" i="1"/>
  <c r="O474" i="1"/>
  <c r="O466" i="1"/>
  <c r="O458" i="1"/>
  <c r="O450" i="1"/>
  <c r="O442" i="1"/>
  <c r="O434" i="1"/>
  <c r="O426" i="1"/>
  <c r="O418" i="1"/>
  <c r="O410" i="1"/>
  <c r="O402" i="1"/>
  <c r="O394" i="1"/>
  <c r="O386" i="1"/>
  <c r="O378" i="1"/>
  <c r="O370" i="1"/>
  <c r="O362" i="1"/>
  <c r="O354" i="1"/>
  <c r="O346" i="1"/>
  <c r="O338" i="1"/>
  <c r="O330" i="1"/>
  <c r="O322" i="1"/>
  <c r="O314" i="1"/>
  <c r="O306" i="1"/>
  <c r="O298" i="1"/>
  <c r="O290" i="1"/>
  <c r="O282" i="1"/>
  <c r="O274" i="1"/>
  <c r="O266" i="1"/>
  <c r="O258" i="1"/>
  <c r="O250" i="1"/>
  <c r="O242" i="1"/>
  <c r="O234" i="1"/>
  <c r="O226" i="1"/>
  <c r="O218" i="1"/>
  <c r="O210" i="1"/>
  <c r="O202" i="1"/>
  <c r="O194" i="1"/>
  <c r="O186" i="1"/>
  <c r="O178" i="1"/>
  <c r="O170" i="1"/>
  <c r="O162" i="1"/>
  <c r="O154" i="1"/>
  <c r="O146" i="1"/>
  <c r="O138" i="1"/>
  <c r="O130" i="1"/>
  <c r="O122" i="1"/>
  <c r="O114" i="1"/>
  <c r="O106" i="1"/>
  <c r="O98" i="1"/>
  <c r="O90" i="1"/>
  <c r="O82" i="1"/>
  <c r="O74" i="1"/>
  <c r="O66" i="1"/>
  <c r="O58" i="1"/>
  <c r="W58" i="1" s="1"/>
  <c r="O1343" i="1"/>
  <c r="O1335" i="1"/>
  <c r="O1327" i="1"/>
  <c r="O1319" i="1"/>
  <c r="O1311" i="1"/>
  <c r="O1303" i="1"/>
  <c r="O1295" i="1"/>
  <c r="O1287" i="1"/>
  <c r="O1279" i="1"/>
  <c r="O1271" i="1"/>
  <c r="O1263" i="1"/>
  <c r="O1255" i="1"/>
  <c r="O1247" i="1"/>
  <c r="O1239" i="1"/>
  <c r="O1231" i="1"/>
  <c r="O1223" i="1"/>
  <c r="O1215" i="1"/>
  <c r="O1207" i="1"/>
  <c r="O1199" i="1"/>
  <c r="O1191" i="1"/>
  <c r="O1183" i="1"/>
  <c r="O1175" i="1"/>
  <c r="O1167" i="1"/>
  <c r="O1159" i="1"/>
  <c r="O1151" i="1"/>
  <c r="O1143" i="1"/>
  <c r="O1135" i="1"/>
  <c r="O1127" i="1"/>
  <c r="O1119" i="1"/>
  <c r="O1111" i="1"/>
  <c r="O1103" i="1"/>
  <c r="O1095" i="1"/>
  <c r="O1087" i="1"/>
  <c r="O1079" i="1"/>
  <c r="O1071" i="1"/>
  <c r="O1063" i="1"/>
  <c r="O1055" i="1"/>
  <c r="O1047" i="1"/>
  <c r="O1039" i="1"/>
  <c r="O1031" i="1"/>
  <c r="O1023" i="1"/>
  <c r="O1015" i="1"/>
  <c r="O1007" i="1"/>
  <c r="O999" i="1"/>
  <c r="O991" i="1"/>
  <c r="O983" i="1"/>
  <c r="O975" i="1"/>
  <c r="O967" i="1"/>
  <c r="O959" i="1"/>
  <c r="O951" i="1"/>
  <c r="O943" i="1"/>
  <c r="O935" i="1"/>
  <c r="O927" i="1"/>
  <c r="O919" i="1"/>
  <c r="O911" i="1"/>
  <c r="O903" i="1"/>
  <c r="O895" i="1"/>
  <c r="O887" i="1"/>
  <c r="O879" i="1"/>
  <c r="O871" i="1"/>
  <c r="O863" i="1"/>
  <c r="O855" i="1"/>
  <c r="O847" i="1"/>
  <c r="O839" i="1"/>
  <c r="O831" i="1"/>
  <c r="O823" i="1"/>
  <c r="O815" i="1"/>
  <c r="O807" i="1"/>
  <c r="O799" i="1"/>
  <c r="O791" i="1"/>
  <c r="O783" i="1"/>
  <c r="O775" i="1"/>
  <c r="O767" i="1"/>
  <c r="O759" i="1"/>
  <c r="O751" i="1"/>
  <c r="O743" i="1"/>
  <c r="O735" i="1"/>
  <c r="O727" i="1"/>
  <c r="O719" i="1"/>
  <c r="O711" i="1"/>
  <c r="O703" i="1"/>
  <c r="O695" i="1"/>
  <c r="O687" i="1"/>
  <c r="O679" i="1"/>
  <c r="O671" i="1"/>
  <c r="O663" i="1"/>
  <c r="O655" i="1"/>
  <c r="O647" i="1"/>
  <c r="O639" i="1"/>
  <c r="O631" i="1"/>
  <c r="O623" i="1"/>
  <c r="O615" i="1"/>
  <c r="O607" i="1"/>
  <c r="O599" i="1"/>
  <c r="O591" i="1"/>
  <c r="O583" i="1"/>
  <c r="O575" i="1"/>
  <c r="O567" i="1"/>
  <c r="O559" i="1"/>
  <c r="O551" i="1"/>
  <c r="O543" i="1"/>
  <c r="O1572" i="1"/>
  <c r="O1564" i="1"/>
  <c r="O1556" i="1"/>
  <c r="O1548" i="1"/>
  <c r="O1540" i="1"/>
  <c r="O1532" i="1"/>
  <c r="O1524" i="1"/>
  <c r="O1516" i="1"/>
  <c r="O1508" i="1"/>
  <c r="O1500" i="1"/>
  <c r="O1492" i="1"/>
  <c r="O1484" i="1"/>
  <c r="O1476" i="1"/>
  <c r="O1468" i="1"/>
  <c r="O1460" i="1"/>
  <c r="O1452" i="1"/>
  <c r="O1444" i="1"/>
  <c r="O1436" i="1"/>
  <c r="O1428" i="1"/>
  <c r="O1420" i="1"/>
  <c r="O1412" i="1"/>
  <c r="O1404" i="1"/>
  <c r="O1396" i="1"/>
  <c r="O1388" i="1"/>
  <c r="O1380" i="1"/>
  <c r="O1372" i="1"/>
  <c r="O1364" i="1"/>
  <c r="O1356" i="1"/>
  <c r="O1348" i="1"/>
  <c r="O1340" i="1"/>
  <c r="O1332" i="1"/>
  <c r="O1324" i="1"/>
  <c r="O1316" i="1"/>
  <c r="O1308" i="1"/>
  <c r="O1300" i="1"/>
  <c r="O1292" i="1"/>
  <c r="O1284" i="1"/>
  <c r="O1276" i="1"/>
  <c r="O1268" i="1"/>
  <c r="O1260" i="1"/>
  <c r="O1252" i="1"/>
  <c r="O1244" i="1"/>
  <c r="O1236" i="1"/>
  <c r="O1228" i="1"/>
  <c r="O1220" i="1"/>
  <c r="O1212" i="1"/>
  <c r="O1204" i="1"/>
  <c r="O1196" i="1"/>
  <c r="O1188" i="1"/>
  <c r="O1180" i="1"/>
  <c r="O1172" i="1"/>
  <c r="O1164" i="1"/>
  <c r="O1156" i="1"/>
  <c r="O1148" i="1"/>
  <c r="O1140" i="1"/>
  <c r="O1132" i="1"/>
  <c r="O1124" i="1"/>
  <c r="O1116" i="1"/>
  <c r="O1108" i="1"/>
  <c r="O1100" i="1"/>
  <c r="O1092" i="1"/>
  <c r="O1084" i="1"/>
  <c r="O1076" i="1"/>
  <c r="O1068" i="1"/>
  <c r="O1060" i="1"/>
  <c r="O1052" i="1"/>
  <c r="O1044" i="1"/>
  <c r="O1036" i="1"/>
  <c r="O1028" i="1"/>
  <c r="O1020" i="1"/>
  <c r="O1012" i="1"/>
  <c r="O1004" i="1"/>
  <c r="O996" i="1"/>
  <c r="O988" i="1"/>
  <c r="O980" i="1"/>
  <c r="O972" i="1"/>
  <c r="O964" i="1"/>
  <c r="O956" i="1"/>
  <c r="O948" i="1"/>
  <c r="O940" i="1"/>
  <c r="O932" i="1"/>
  <c r="O924" i="1"/>
  <c r="O916" i="1"/>
  <c r="O908" i="1"/>
  <c r="O900" i="1"/>
  <c r="O892" i="1"/>
  <c r="O884" i="1"/>
  <c r="O876" i="1"/>
  <c r="O868" i="1"/>
  <c r="O860" i="1"/>
  <c r="O852" i="1"/>
  <c r="O844" i="1"/>
  <c r="O836" i="1"/>
  <c r="O828" i="1"/>
  <c r="O820" i="1"/>
  <c r="O812" i="1"/>
  <c r="O804" i="1"/>
  <c r="O796" i="1"/>
  <c r="O788" i="1"/>
  <c r="O780" i="1"/>
  <c r="O772" i="1"/>
  <c r="O764" i="1"/>
  <c r="O756" i="1"/>
  <c r="O748" i="1"/>
  <c r="O740" i="1"/>
  <c r="O732" i="1"/>
  <c r="O724" i="1"/>
  <c r="O716" i="1"/>
  <c r="O708" i="1"/>
  <c r="O700" i="1"/>
  <c r="O692" i="1"/>
  <c r="O684" i="1"/>
  <c r="O676" i="1"/>
  <c r="O668" i="1"/>
  <c r="O660" i="1"/>
  <c r="O652" i="1"/>
  <c r="O644" i="1"/>
  <c r="O636" i="1"/>
  <c r="O628" i="1"/>
  <c r="O620" i="1"/>
  <c r="O612" i="1"/>
  <c r="O604" i="1"/>
  <c r="O596" i="1"/>
  <c r="O588" i="1"/>
  <c r="O580" i="1"/>
  <c r="O572" i="1"/>
  <c r="O564" i="1"/>
  <c r="O556" i="1"/>
  <c r="O548" i="1"/>
  <c r="O540" i="1"/>
  <c r="O532" i="1"/>
  <c r="O524" i="1"/>
  <c r="O516" i="1"/>
  <c r="O508" i="1"/>
  <c r="O500" i="1"/>
  <c r="O492" i="1"/>
  <c r="O484" i="1"/>
  <c r="O476" i="1"/>
  <c r="O468" i="1"/>
  <c r="O460" i="1"/>
  <c r="O452" i="1"/>
  <c r="O444" i="1"/>
  <c r="O436" i="1"/>
  <c r="O428" i="1"/>
  <c r="O420" i="1"/>
  <c r="O412" i="1"/>
  <c r="O404" i="1"/>
  <c r="O396" i="1"/>
  <c r="O388" i="1"/>
  <c r="O380" i="1"/>
  <c r="O372" i="1"/>
  <c r="O364" i="1"/>
  <c r="O356" i="1"/>
  <c r="O348" i="1"/>
  <c r="O340" i="1"/>
  <c r="O332" i="1"/>
  <c r="O324" i="1"/>
  <c r="O316" i="1"/>
  <c r="O308" i="1"/>
  <c r="O300" i="1"/>
  <c r="O292" i="1"/>
  <c r="O284" i="1"/>
  <c r="O276" i="1"/>
  <c r="O268" i="1"/>
  <c r="O260" i="1"/>
  <c r="O252" i="1"/>
  <c r="O244" i="1"/>
  <c r="O236" i="1"/>
  <c r="O228" i="1"/>
  <c r="O220" i="1"/>
  <c r="O212" i="1"/>
  <c r="O204" i="1"/>
  <c r="O196" i="1"/>
  <c r="O188" i="1"/>
  <c r="O180" i="1"/>
  <c r="O172" i="1"/>
  <c r="O164" i="1"/>
  <c r="O156" i="1"/>
  <c r="O148" i="1"/>
  <c r="O140" i="1"/>
  <c r="O132" i="1"/>
  <c r="O124" i="1"/>
  <c r="O116" i="1"/>
  <c r="O108" i="1"/>
  <c r="O100" i="1"/>
  <c r="O92" i="1"/>
  <c r="O84" i="1"/>
  <c r="O76" i="1"/>
  <c r="O68" i="1"/>
  <c r="O60" i="1"/>
  <c r="W60" i="1" s="1"/>
  <c r="O1689" i="1"/>
  <c r="O1681" i="1"/>
  <c r="O1673" i="1"/>
  <c r="O1657" i="1"/>
  <c r="O1649" i="1"/>
  <c r="O1641" i="1"/>
  <c r="O1633" i="1"/>
  <c r="O1625" i="1"/>
  <c r="O1617" i="1"/>
  <c r="O1609" i="1"/>
  <c r="O1601" i="1"/>
  <c r="O1593" i="1"/>
  <c r="O1585" i="1"/>
  <c r="O1577" i="1"/>
  <c r="O1569" i="1"/>
  <c r="O1561" i="1"/>
  <c r="O1553" i="1"/>
  <c r="O1545" i="1"/>
  <c r="O1537" i="1"/>
  <c r="O1529" i="1"/>
  <c r="O1521" i="1"/>
  <c r="O1513" i="1"/>
  <c r="O1505" i="1"/>
  <c r="O1497" i="1"/>
  <c r="O1489" i="1"/>
  <c r="O1481" i="1"/>
  <c r="O1473" i="1"/>
  <c r="O1465" i="1"/>
  <c r="O1457" i="1"/>
  <c r="O1449" i="1"/>
  <c r="O1441" i="1"/>
  <c r="O1433" i="1"/>
  <c r="O1425" i="1"/>
  <c r="O1417" i="1"/>
  <c r="O1409" i="1"/>
  <c r="O1401" i="1"/>
  <c r="O1393" i="1"/>
  <c r="O1385" i="1"/>
  <c r="O1377" i="1"/>
  <c r="O1369" i="1"/>
  <c r="O1361" i="1"/>
  <c r="O1353" i="1"/>
  <c r="O1345" i="1"/>
  <c r="O1337" i="1"/>
  <c r="O1329" i="1"/>
  <c r="O1321" i="1"/>
  <c r="O1313" i="1"/>
  <c r="O1305" i="1"/>
  <c r="O1297" i="1"/>
  <c r="O1289" i="1"/>
  <c r="O1281" i="1"/>
  <c r="O1273" i="1"/>
  <c r="O1265" i="1"/>
  <c r="O1257" i="1"/>
  <c r="O1249" i="1"/>
  <c r="O1241" i="1"/>
  <c r="O1233" i="1"/>
  <c r="O1225" i="1"/>
  <c r="O1217" i="1"/>
  <c r="O1209" i="1"/>
  <c r="O1201" i="1"/>
  <c r="O1193" i="1"/>
  <c r="O1185" i="1"/>
  <c r="O1177" i="1"/>
  <c r="O1169" i="1"/>
  <c r="O1161" i="1"/>
  <c r="O1153" i="1"/>
  <c r="O1145" i="1"/>
  <c r="O1137" i="1"/>
  <c r="O1129" i="1"/>
  <c r="O1121" i="1"/>
  <c r="O1113" i="1"/>
  <c r="O1105" i="1"/>
  <c r="O1097" i="1"/>
  <c r="O1089" i="1"/>
  <c r="O1081" i="1"/>
  <c r="O1073" i="1"/>
  <c r="O1065" i="1"/>
  <c r="O1057" i="1"/>
  <c r="O1049" i="1"/>
  <c r="O1041" i="1"/>
  <c r="O1033" i="1"/>
  <c r="O1025" i="1"/>
  <c r="O1017" i="1"/>
  <c r="O1009" i="1"/>
  <c r="O1001" i="1"/>
  <c r="O993" i="1"/>
  <c r="O985" i="1"/>
  <c r="O977" i="1"/>
  <c r="O969" i="1"/>
  <c r="O961" i="1"/>
  <c r="O953" i="1"/>
  <c r="O945" i="1"/>
  <c r="O937" i="1"/>
  <c r="O929" i="1"/>
  <c r="O921" i="1"/>
  <c r="O913" i="1"/>
  <c r="O905" i="1"/>
  <c r="O897" i="1"/>
  <c r="O889" i="1"/>
  <c r="O881" i="1"/>
  <c r="O873" i="1"/>
  <c r="O865" i="1"/>
  <c r="O857" i="1"/>
  <c r="O849" i="1"/>
  <c r="O841" i="1"/>
  <c r="O833" i="1"/>
  <c r="O825" i="1"/>
  <c r="O817" i="1"/>
  <c r="O809" i="1"/>
  <c r="O801" i="1"/>
  <c r="O793" i="1"/>
  <c r="O785" i="1"/>
  <c r="O777" i="1"/>
  <c r="O769" i="1"/>
  <c r="O761" i="1"/>
  <c r="O753" i="1"/>
  <c r="O745" i="1"/>
  <c r="O737" i="1"/>
  <c r="O1697" i="1"/>
  <c r="O1665" i="1"/>
  <c r="O1702" i="1"/>
  <c r="O1694" i="1"/>
  <c r="O1686" i="1"/>
  <c r="O1678" i="1"/>
  <c r="O1670" i="1"/>
  <c r="O1662" i="1"/>
  <c r="O1654" i="1"/>
  <c r="O1646" i="1"/>
  <c r="O1638" i="1"/>
  <c r="O1630" i="1"/>
  <c r="O1622" i="1"/>
  <c r="O1614" i="1"/>
  <c r="O1606" i="1"/>
  <c r="O1598" i="1"/>
  <c r="O1590" i="1"/>
  <c r="O1582" i="1"/>
  <c r="O1574" i="1"/>
  <c r="O1566" i="1"/>
  <c r="O1558" i="1"/>
  <c r="O1550" i="1"/>
  <c r="O1542" i="1"/>
  <c r="O1534" i="1"/>
  <c r="O1526" i="1"/>
  <c r="O1518" i="1"/>
  <c r="O1510" i="1"/>
  <c r="O1502" i="1"/>
  <c r="O1494" i="1"/>
  <c r="O1486" i="1"/>
  <c r="O1478" i="1"/>
  <c r="O1470" i="1"/>
  <c r="O1462" i="1"/>
  <c r="O1454" i="1"/>
  <c r="O1446" i="1"/>
  <c r="O1438" i="1"/>
  <c r="O1430" i="1"/>
  <c r="O1422" i="1"/>
  <c r="O1414" i="1"/>
  <c r="O1406" i="1"/>
  <c r="O1398" i="1"/>
  <c r="O1390" i="1"/>
  <c r="O1382" i="1"/>
  <c r="O1374" i="1"/>
  <c r="O1366" i="1"/>
  <c r="O1358" i="1"/>
  <c r="O1350" i="1"/>
  <c r="O1342" i="1"/>
  <c r="O1334" i="1"/>
  <c r="O1326" i="1"/>
  <c r="O1318" i="1"/>
  <c r="O1310" i="1"/>
  <c r="O1302" i="1"/>
  <c r="O1294" i="1"/>
  <c r="O1286" i="1"/>
  <c r="O1278" i="1"/>
  <c r="O1270" i="1"/>
  <c r="O1262" i="1"/>
  <c r="O1254" i="1"/>
  <c r="O1246" i="1"/>
  <c r="O1238" i="1"/>
  <c r="O1230" i="1"/>
  <c r="O1222" i="1"/>
  <c r="O1214" i="1"/>
  <c r="O1206" i="1"/>
  <c r="O1198" i="1"/>
  <c r="O1190" i="1"/>
  <c r="O1182" i="1"/>
  <c r="O1174" i="1"/>
  <c r="O1166" i="1"/>
  <c r="O1158" i="1"/>
  <c r="O1150" i="1"/>
  <c r="O1142" i="1"/>
  <c r="O1134" i="1"/>
  <c r="O1126" i="1"/>
  <c r="O1118" i="1"/>
  <c r="O1110" i="1"/>
  <c r="O1102" i="1"/>
  <c r="O1094" i="1"/>
  <c r="O1086" i="1"/>
  <c r="O1078" i="1"/>
  <c r="O1070" i="1"/>
  <c r="O1062" i="1"/>
  <c r="O1054" i="1"/>
  <c r="O1046" i="1"/>
  <c r="O1038" i="1"/>
  <c r="O1030" i="1"/>
  <c r="O1022" i="1"/>
  <c r="O1014" i="1"/>
  <c r="O1006" i="1"/>
  <c r="O998" i="1"/>
  <c r="O990" i="1"/>
  <c r="O982" i="1"/>
  <c r="O974" i="1"/>
  <c r="O966" i="1"/>
  <c r="O958" i="1"/>
  <c r="O950" i="1"/>
  <c r="O942" i="1"/>
  <c r="O934" i="1"/>
  <c r="O926" i="1"/>
  <c r="O918" i="1"/>
  <c r="O910" i="1"/>
  <c r="O902" i="1"/>
  <c r="O894" i="1"/>
  <c r="O886" i="1"/>
  <c r="O878" i="1"/>
  <c r="O870" i="1"/>
  <c r="O862" i="1"/>
  <c r="O854" i="1"/>
  <c r="O846" i="1"/>
  <c r="O838" i="1"/>
  <c r="O830" i="1"/>
  <c r="O822" i="1"/>
  <c r="O814" i="1"/>
  <c r="O806" i="1"/>
  <c r="O798" i="1"/>
  <c r="O790" i="1"/>
  <c r="O782" i="1"/>
  <c r="O774" i="1"/>
  <c r="O766" i="1"/>
  <c r="O758" i="1"/>
  <c r="O750" i="1"/>
  <c r="O742" i="1"/>
  <c r="O734" i="1"/>
  <c r="O1267" i="1"/>
  <c r="O1259" i="1"/>
  <c r="O1251" i="1"/>
  <c r="O1243" i="1"/>
  <c r="O1235" i="1"/>
  <c r="O1227" i="1"/>
  <c r="O1219" i="1"/>
  <c r="O1211" i="1"/>
  <c r="O1203" i="1"/>
  <c r="O1195" i="1"/>
  <c r="O1187" i="1"/>
  <c r="O1179" i="1"/>
  <c r="O1171" i="1"/>
  <c r="O1163" i="1"/>
  <c r="O1155" i="1"/>
  <c r="O1147" i="1"/>
  <c r="O1139" i="1"/>
  <c r="O1131" i="1"/>
  <c r="O1123" i="1"/>
  <c r="O1115" i="1"/>
  <c r="O1107" i="1"/>
  <c r="O1099" i="1"/>
  <c r="O1091" i="1"/>
  <c r="O1083" i="1"/>
  <c r="O1075" i="1"/>
  <c r="O1067" i="1"/>
  <c r="O1059" i="1"/>
  <c r="O1051" i="1"/>
  <c r="O1043" i="1"/>
  <c r="O1035" i="1"/>
  <c r="O1027" i="1"/>
  <c r="O1019" i="1"/>
  <c r="O1011" i="1"/>
  <c r="O1003" i="1"/>
  <c r="O995" i="1"/>
  <c r="O987" i="1"/>
  <c r="O979" i="1"/>
  <c r="O971" i="1"/>
  <c r="O963" i="1"/>
  <c r="O955" i="1"/>
  <c r="O947" i="1"/>
  <c r="O939" i="1"/>
  <c r="O931" i="1"/>
  <c r="O923" i="1"/>
  <c r="O915" i="1"/>
  <c r="O907" i="1"/>
  <c r="O899" i="1"/>
  <c r="O891" i="1"/>
  <c r="O883" i="1"/>
  <c r="O875" i="1"/>
  <c r="O867" i="1"/>
  <c r="O859" i="1"/>
  <c r="O851" i="1"/>
  <c r="O843" i="1"/>
  <c r="O835" i="1"/>
  <c r="O827" i="1"/>
  <c r="O819" i="1"/>
  <c r="O811" i="1"/>
  <c r="O803" i="1"/>
  <c r="O795" i="1"/>
  <c r="O787" i="1"/>
  <c r="O779" i="1"/>
  <c r="O771" i="1"/>
  <c r="O763" i="1"/>
  <c r="O755" i="1"/>
  <c r="O747" i="1"/>
  <c r="O739" i="1"/>
  <c r="O731" i="1"/>
  <c r="O723" i="1"/>
  <c r="O715" i="1"/>
  <c r="O707" i="1"/>
  <c r="O699" i="1"/>
  <c r="O691" i="1"/>
  <c r="O683" i="1"/>
  <c r="O675" i="1"/>
  <c r="O667" i="1"/>
  <c r="O659" i="1"/>
  <c r="O651" i="1"/>
  <c r="O643" i="1"/>
  <c r="O635" i="1"/>
  <c r="O627" i="1"/>
  <c r="O619" i="1"/>
  <c r="O611" i="1"/>
  <c r="O603" i="1"/>
  <c r="O595" i="1"/>
  <c r="O587" i="1"/>
  <c r="O579" i="1"/>
  <c r="O571" i="1"/>
  <c r="O563" i="1"/>
  <c r="O555" i="1"/>
  <c r="O547" i="1"/>
  <c r="O539" i="1"/>
  <c r="O1704" i="1"/>
  <c r="O1696" i="1"/>
  <c r="O1688" i="1"/>
  <c r="O1680" i="1"/>
  <c r="O1672" i="1"/>
  <c r="O1664" i="1"/>
  <c r="O1656" i="1"/>
  <c r="O1648" i="1"/>
  <c r="O1640" i="1"/>
  <c r="O1632" i="1"/>
  <c r="O1624" i="1"/>
  <c r="O1616" i="1"/>
  <c r="O1608" i="1"/>
  <c r="O1600" i="1"/>
  <c r="O1592" i="1"/>
  <c r="O1584" i="1"/>
  <c r="O1576" i="1"/>
  <c r="O1568" i="1"/>
  <c r="O1560" i="1"/>
  <c r="O1552" i="1"/>
  <c r="O1544" i="1"/>
  <c r="O1536" i="1"/>
  <c r="O1528" i="1"/>
  <c r="O1520" i="1"/>
  <c r="O1512" i="1"/>
  <c r="O1504" i="1"/>
  <c r="O1496" i="1"/>
  <c r="O1488" i="1"/>
  <c r="O1480" i="1"/>
  <c r="O1472" i="1"/>
  <c r="O1464" i="1"/>
  <c r="O1456" i="1"/>
  <c r="O1448" i="1"/>
  <c r="O1440" i="1"/>
  <c r="O1432" i="1"/>
  <c r="O1424" i="1"/>
  <c r="O1416" i="1"/>
  <c r="O1408" i="1"/>
  <c r="O1400" i="1"/>
  <c r="O1392" i="1"/>
  <c r="O1384" i="1"/>
  <c r="O1376" i="1"/>
  <c r="O1368" i="1"/>
  <c r="O1360" i="1"/>
  <c r="O1352" i="1"/>
  <c r="O1344" i="1"/>
  <c r="O1336" i="1"/>
  <c r="O1328" i="1"/>
  <c r="O1320" i="1"/>
  <c r="O1312" i="1"/>
  <c r="O1304" i="1"/>
  <c r="O1296" i="1"/>
  <c r="O1288" i="1"/>
  <c r="O1280" i="1"/>
  <c r="O1272" i="1"/>
  <c r="O1264" i="1"/>
  <c r="O1256" i="1"/>
  <c r="O1248" i="1"/>
  <c r="O1240" i="1"/>
  <c r="O1232" i="1"/>
  <c r="O1224" i="1"/>
  <c r="O1216" i="1"/>
  <c r="O1208" i="1"/>
  <c r="O1200" i="1"/>
  <c r="O1192" i="1"/>
  <c r="O1184" i="1"/>
  <c r="O1176" i="1"/>
  <c r="O1168" i="1"/>
  <c r="O1160" i="1"/>
  <c r="O1152" i="1"/>
  <c r="O1144" i="1"/>
  <c r="O1136" i="1"/>
  <c r="O1128" i="1"/>
  <c r="O1120" i="1"/>
  <c r="O1112" i="1"/>
  <c r="O1104" i="1"/>
  <c r="O1096" i="1"/>
  <c r="O1088" i="1"/>
  <c r="O1080" i="1"/>
  <c r="O1072" i="1"/>
  <c r="O1064" i="1"/>
  <c r="O1056" i="1"/>
  <c r="O1048" i="1"/>
  <c r="O1040" i="1"/>
  <c r="O1032" i="1"/>
  <c r="O1024" i="1"/>
  <c r="O1016" i="1"/>
  <c r="O1008" i="1"/>
  <c r="O1000" i="1"/>
  <c r="O992" i="1"/>
  <c r="O984" i="1"/>
  <c r="O976" i="1"/>
  <c r="O968" i="1"/>
  <c r="O960" i="1"/>
  <c r="O952" i="1"/>
  <c r="O944" i="1"/>
  <c r="O936" i="1"/>
  <c r="O928" i="1"/>
  <c r="O920" i="1"/>
  <c r="O912" i="1"/>
  <c r="O904" i="1"/>
  <c r="O896" i="1"/>
  <c r="O888" i="1"/>
  <c r="O880" i="1"/>
  <c r="O872" i="1"/>
  <c r="O864" i="1"/>
  <c r="O856" i="1"/>
  <c r="O848" i="1"/>
  <c r="O840" i="1"/>
  <c r="O832" i="1"/>
  <c r="O824" i="1"/>
  <c r="O816" i="1"/>
  <c r="O808" i="1"/>
  <c r="O800" i="1"/>
  <c r="O792" i="1"/>
  <c r="O784" i="1"/>
  <c r="O776" i="1"/>
  <c r="O768" i="1"/>
  <c r="O760" i="1"/>
  <c r="O752" i="1"/>
  <c r="O744" i="1"/>
  <c r="O736" i="1"/>
  <c r="O728" i="1"/>
  <c r="O720" i="1"/>
  <c r="O712" i="1"/>
  <c r="O704" i="1"/>
  <c r="O696" i="1"/>
  <c r="O688" i="1"/>
  <c r="O680" i="1"/>
  <c r="O672" i="1"/>
  <c r="O664" i="1"/>
  <c r="O656" i="1"/>
  <c r="O648" i="1"/>
  <c r="O640" i="1"/>
  <c r="O632" i="1"/>
  <c r="O624" i="1"/>
  <c r="O616" i="1"/>
  <c r="O608" i="1"/>
  <c r="O600" i="1"/>
  <c r="O592" i="1"/>
  <c r="O584" i="1"/>
  <c r="O576" i="1"/>
  <c r="O568" i="1"/>
  <c r="O560" i="1"/>
  <c r="O552" i="1"/>
  <c r="O544" i="1"/>
  <c r="O536" i="1"/>
  <c r="O528" i="1"/>
  <c r="O520" i="1"/>
  <c r="O512" i="1"/>
  <c r="O504" i="1"/>
  <c r="O496" i="1"/>
  <c r="O488" i="1"/>
  <c r="O480" i="1"/>
  <c r="O472" i="1"/>
  <c r="O464" i="1"/>
  <c r="O456" i="1"/>
  <c r="O448" i="1"/>
  <c r="O440" i="1"/>
  <c r="O432" i="1"/>
  <c r="O424" i="1"/>
  <c r="O416" i="1"/>
  <c r="O709" i="1"/>
  <c r="O701" i="1"/>
  <c r="O693" i="1"/>
  <c r="O685" i="1"/>
  <c r="O677" i="1"/>
  <c r="O669" i="1"/>
  <c r="O661" i="1"/>
  <c r="O653" i="1"/>
  <c r="O645" i="1"/>
  <c r="O637" i="1"/>
  <c r="O629" i="1"/>
  <c r="O621" i="1"/>
  <c r="O613" i="1"/>
  <c r="O605" i="1"/>
  <c r="O597" i="1"/>
  <c r="O589" i="1"/>
  <c r="O581" i="1"/>
  <c r="O573" i="1"/>
  <c r="O565" i="1"/>
  <c r="O557" i="1"/>
  <c r="O549" i="1"/>
  <c r="O541" i="1"/>
  <c r="O533" i="1"/>
  <c r="O525" i="1"/>
  <c r="O517" i="1"/>
  <c r="O509" i="1"/>
  <c r="O501" i="1"/>
  <c r="O493" i="1"/>
  <c r="O485" i="1"/>
  <c r="O477" i="1"/>
  <c r="O469" i="1"/>
  <c r="O461" i="1"/>
  <c r="O453" i="1"/>
  <c r="O445" i="1"/>
  <c r="O437" i="1"/>
  <c r="O429" i="1"/>
  <c r="O421" i="1"/>
  <c r="O413" i="1"/>
  <c r="O405" i="1"/>
  <c r="O397" i="1"/>
  <c r="O389" i="1"/>
  <c r="O381" i="1"/>
  <c r="O373" i="1"/>
  <c r="O365" i="1"/>
  <c r="O357" i="1"/>
  <c r="O349" i="1"/>
  <c r="O341" i="1"/>
  <c r="O333" i="1"/>
  <c r="O325" i="1"/>
  <c r="O317" i="1"/>
  <c r="O309" i="1"/>
  <c r="O301" i="1"/>
  <c r="O293" i="1"/>
  <c r="O285" i="1"/>
  <c r="O277" i="1"/>
  <c r="O269" i="1"/>
  <c r="O261" i="1"/>
  <c r="O253" i="1"/>
  <c r="O245" i="1"/>
  <c r="O237" i="1"/>
  <c r="O229" i="1"/>
  <c r="O221" i="1"/>
  <c r="O213" i="1"/>
  <c r="O205" i="1"/>
  <c r="O197" i="1"/>
  <c r="O189" i="1"/>
  <c r="O181" i="1"/>
  <c r="O173" i="1"/>
  <c r="O165" i="1"/>
  <c r="O157" i="1"/>
  <c r="O149" i="1"/>
  <c r="O141" i="1"/>
  <c r="O133" i="1"/>
  <c r="O125" i="1"/>
  <c r="O117" i="1"/>
  <c r="O109" i="1"/>
  <c r="O101" i="1"/>
  <c r="O93" i="1"/>
  <c r="O85" i="1"/>
  <c r="O77" i="1"/>
  <c r="O69" i="1"/>
  <c r="O61" i="1"/>
  <c r="O535" i="1"/>
  <c r="O527" i="1"/>
  <c r="O519" i="1"/>
  <c r="O511" i="1"/>
  <c r="O503" i="1"/>
  <c r="O495" i="1"/>
  <c r="O487" i="1"/>
  <c r="O479" i="1"/>
  <c r="O471" i="1"/>
  <c r="O463" i="1"/>
  <c r="O455" i="1"/>
  <c r="O447" i="1"/>
  <c r="O439" i="1"/>
  <c r="O431" i="1"/>
  <c r="O423" i="1"/>
  <c r="O415" i="1"/>
  <c r="O407" i="1"/>
  <c r="O399" i="1"/>
  <c r="O391" i="1"/>
  <c r="O383" i="1"/>
  <c r="O375" i="1"/>
  <c r="O367" i="1"/>
  <c r="O359" i="1"/>
  <c r="O351" i="1"/>
  <c r="O343" i="1"/>
  <c r="O335" i="1"/>
  <c r="O327" i="1"/>
  <c r="O319" i="1"/>
  <c r="O311" i="1"/>
  <c r="O303" i="1"/>
  <c r="O295" i="1"/>
  <c r="O287" i="1"/>
  <c r="O279" i="1"/>
  <c r="O271" i="1"/>
  <c r="O263" i="1"/>
  <c r="O255" i="1"/>
  <c r="O247" i="1"/>
  <c r="O239" i="1"/>
  <c r="O231" i="1"/>
  <c r="O223" i="1"/>
  <c r="O215" i="1"/>
  <c r="O207" i="1"/>
  <c r="O199" i="1"/>
  <c r="O191" i="1"/>
  <c r="O183" i="1"/>
  <c r="O175" i="1"/>
  <c r="O167" i="1"/>
  <c r="O159" i="1"/>
  <c r="O151" i="1"/>
  <c r="O143" i="1"/>
  <c r="O135" i="1"/>
  <c r="O127" i="1"/>
  <c r="O119" i="1"/>
  <c r="O111" i="1"/>
  <c r="O103" i="1"/>
  <c r="O95" i="1"/>
  <c r="O87" i="1"/>
  <c r="O79" i="1"/>
  <c r="O71" i="1"/>
  <c r="O63" i="1"/>
  <c r="O55" i="1"/>
  <c r="W55" i="1" s="1"/>
  <c r="O729" i="1"/>
  <c r="O721" i="1"/>
  <c r="O713" i="1"/>
  <c r="O705" i="1"/>
  <c r="O697" i="1"/>
  <c r="O689" i="1"/>
  <c r="O681" i="1"/>
  <c r="O673" i="1"/>
  <c r="O665" i="1"/>
  <c r="O657" i="1"/>
  <c r="O649" i="1"/>
  <c r="O641" i="1"/>
  <c r="O633" i="1"/>
  <c r="O625" i="1"/>
  <c r="O617" i="1"/>
  <c r="O609" i="1"/>
  <c r="O601" i="1"/>
  <c r="O593" i="1"/>
  <c r="O585" i="1"/>
  <c r="O577" i="1"/>
  <c r="O569" i="1"/>
  <c r="O561" i="1"/>
  <c r="O553" i="1"/>
  <c r="O545" i="1"/>
  <c r="O537" i="1"/>
  <c r="O529" i="1"/>
  <c r="O521" i="1"/>
  <c r="O513" i="1"/>
  <c r="O505" i="1"/>
  <c r="O497" i="1"/>
  <c r="O489" i="1"/>
  <c r="O481" i="1"/>
  <c r="O473" i="1"/>
  <c r="O465" i="1"/>
  <c r="O457" i="1"/>
  <c r="O449" i="1"/>
  <c r="O441" i="1"/>
  <c r="O433" i="1"/>
  <c r="O425" i="1"/>
  <c r="O417" i="1"/>
  <c r="O409" i="1"/>
  <c r="O401" i="1"/>
  <c r="O393" i="1"/>
  <c r="O385" i="1"/>
  <c r="O377" i="1"/>
  <c r="O369" i="1"/>
  <c r="O361" i="1"/>
  <c r="O353" i="1"/>
  <c r="O345" i="1"/>
  <c r="O337" i="1"/>
  <c r="O329" i="1"/>
  <c r="O321" i="1"/>
  <c r="O313" i="1"/>
  <c r="O305" i="1"/>
  <c r="O297" i="1"/>
  <c r="O289" i="1"/>
  <c r="O281" i="1"/>
  <c r="O273" i="1"/>
  <c r="O265" i="1"/>
  <c r="O257" i="1"/>
  <c r="O249" i="1"/>
  <c r="O241" i="1"/>
  <c r="O233" i="1"/>
  <c r="O225" i="1"/>
  <c r="O217" i="1"/>
  <c r="O209" i="1"/>
  <c r="O201" i="1"/>
  <c r="O193" i="1"/>
  <c r="O185" i="1"/>
  <c r="O177" i="1"/>
  <c r="O169" i="1"/>
  <c r="O161" i="1"/>
  <c r="O153" i="1"/>
  <c r="O145" i="1"/>
  <c r="O137" i="1"/>
  <c r="O129" i="1"/>
  <c r="O121" i="1"/>
  <c r="O113" i="1"/>
  <c r="O105" i="1"/>
  <c r="O97" i="1"/>
  <c r="O89" i="1"/>
  <c r="O81" i="1"/>
  <c r="O73" i="1"/>
  <c r="O65" i="1"/>
  <c r="O57" i="1"/>
  <c r="W57" i="1" s="1"/>
  <c r="O726" i="1"/>
  <c r="O718" i="1"/>
  <c r="O710" i="1"/>
  <c r="O702" i="1"/>
  <c r="O694" i="1"/>
  <c r="O686" i="1"/>
  <c r="O678" i="1"/>
  <c r="O670" i="1"/>
  <c r="O662" i="1"/>
  <c r="O654" i="1"/>
  <c r="O646" i="1"/>
  <c r="O638" i="1"/>
  <c r="O630" i="1"/>
  <c r="O622" i="1"/>
  <c r="O614" i="1"/>
  <c r="O606" i="1"/>
  <c r="O598" i="1"/>
  <c r="O590" i="1"/>
  <c r="O582" i="1"/>
  <c r="O574" i="1"/>
  <c r="O566" i="1"/>
  <c r="O558" i="1"/>
  <c r="O550" i="1"/>
  <c r="O542" i="1"/>
  <c r="O534" i="1"/>
  <c r="O526" i="1"/>
  <c r="O518" i="1"/>
  <c r="O510" i="1"/>
  <c r="O502" i="1"/>
  <c r="O494" i="1"/>
  <c r="O486" i="1"/>
  <c r="O478" i="1"/>
  <c r="O470" i="1"/>
  <c r="O462" i="1"/>
  <c r="O454" i="1"/>
  <c r="O446" i="1"/>
  <c r="O438" i="1"/>
  <c r="O430" i="1"/>
  <c r="O422" i="1"/>
  <c r="O414" i="1"/>
  <c r="O406" i="1"/>
  <c r="O398" i="1"/>
  <c r="O390" i="1"/>
  <c r="O382" i="1"/>
  <c r="O374" i="1"/>
  <c r="O366" i="1"/>
  <c r="O358" i="1"/>
  <c r="O350" i="1"/>
  <c r="O342" i="1"/>
  <c r="O334" i="1"/>
  <c r="O326" i="1"/>
  <c r="O318" i="1"/>
  <c r="O310" i="1"/>
  <c r="O302" i="1"/>
  <c r="O294" i="1"/>
  <c r="O286" i="1"/>
  <c r="O278" i="1"/>
  <c r="O270" i="1"/>
  <c r="O262" i="1"/>
  <c r="O254" i="1"/>
  <c r="O246" i="1"/>
  <c r="O238" i="1"/>
  <c r="O230" i="1"/>
  <c r="O222" i="1"/>
  <c r="O214" i="1"/>
  <c r="O206" i="1"/>
  <c r="O198" i="1"/>
  <c r="O190" i="1"/>
  <c r="O182" i="1"/>
  <c r="O174" i="1"/>
  <c r="O166" i="1"/>
  <c r="O158" i="1"/>
  <c r="O150" i="1"/>
  <c r="O142" i="1"/>
  <c r="O134" i="1"/>
  <c r="O126" i="1"/>
  <c r="O118" i="1"/>
  <c r="O110" i="1"/>
  <c r="O102" i="1"/>
  <c r="O94" i="1"/>
  <c r="O86" i="1"/>
  <c r="O78" i="1"/>
  <c r="O70" i="1"/>
  <c r="O62" i="1"/>
  <c r="O531" i="1"/>
  <c r="O523" i="1"/>
  <c r="O515" i="1"/>
  <c r="O507" i="1"/>
  <c r="O499" i="1"/>
  <c r="O491" i="1"/>
  <c r="O483" i="1"/>
  <c r="O475" i="1"/>
  <c r="O467" i="1"/>
  <c r="O459" i="1"/>
  <c r="O451" i="1"/>
  <c r="O443" i="1"/>
  <c r="O435" i="1"/>
  <c r="O427" i="1"/>
  <c r="O419" i="1"/>
  <c r="O411" i="1"/>
  <c r="O403" i="1"/>
  <c r="O395" i="1"/>
  <c r="O387" i="1"/>
  <c r="O379" i="1"/>
  <c r="O371" i="1"/>
  <c r="O363" i="1"/>
  <c r="O355" i="1"/>
  <c r="O347" i="1"/>
  <c r="O339" i="1"/>
  <c r="O331" i="1"/>
  <c r="O323" i="1"/>
  <c r="O315" i="1"/>
  <c r="O307" i="1"/>
  <c r="O299" i="1"/>
  <c r="O291" i="1"/>
  <c r="O283" i="1"/>
  <c r="O275" i="1"/>
  <c r="O267" i="1"/>
  <c r="O259" i="1"/>
  <c r="O251" i="1"/>
  <c r="O243" i="1"/>
  <c r="O235" i="1"/>
  <c r="O227" i="1"/>
  <c r="O219" i="1"/>
  <c r="O211" i="1"/>
  <c r="O203" i="1"/>
  <c r="O195" i="1"/>
  <c r="O187" i="1"/>
  <c r="O179" i="1"/>
  <c r="O171" i="1"/>
  <c r="O163" i="1"/>
  <c r="O155" i="1"/>
  <c r="O147" i="1"/>
  <c r="O139" i="1"/>
  <c r="O131" i="1"/>
  <c r="O123" i="1"/>
  <c r="O115" i="1"/>
  <c r="O107" i="1"/>
  <c r="O99" i="1"/>
  <c r="O91" i="1"/>
  <c r="O83" i="1"/>
  <c r="O75" i="1"/>
  <c r="O67" i="1"/>
  <c r="O59" i="1"/>
  <c r="W59" i="1" s="1"/>
  <c r="O408" i="1"/>
  <c r="O400" i="1"/>
  <c r="O392" i="1"/>
  <c r="O384" i="1"/>
  <c r="O376" i="1"/>
  <c r="O368" i="1"/>
  <c r="O360" i="1"/>
  <c r="O352" i="1"/>
  <c r="O344" i="1"/>
  <c r="O336" i="1"/>
  <c r="O328" i="1"/>
  <c r="O320" i="1"/>
  <c r="O312" i="1"/>
  <c r="O304" i="1"/>
  <c r="O296" i="1"/>
  <c r="O288" i="1"/>
  <c r="O280" i="1"/>
  <c r="O272" i="1"/>
  <c r="O264" i="1"/>
  <c r="O256" i="1"/>
  <c r="O248" i="1"/>
  <c r="O240" i="1"/>
  <c r="O232" i="1"/>
  <c r="O224" i="1"/>
  <c r="O216" i="1"/>
  <c r="O208" i="1"/>
  <c r="O200" i="1"/>
  <c r="O192" i="1"/>
  <c r="O184" i="1"/>
  <c r="O176" i="1"/>
  <c r="O168" i="1"/>
  <c r="O160" i="1"/>
  <c r="O152" i="1"/>
  <c r="O144" i="1"/>
  <c r="O136" i="1"/>
  <c r="O128" i="1"/>
  <c r="O120" i="1"/>
  <c r="O112" i="1"/>
  <c r="O104" i="1"/>
  <c r="O96" i="1"/>
  <c r="O88" i="1"/>
  <c r="O80" i="1"/>
  <c r="O72" i="1"/>
  <c r="O64" i="1"/>
  <c r="O56" i="1"/>
  <c r="W56" i="1" s="1"/>
  <c r="O54" i="1"/>
  <c r="W54" i="1" s="1"/>
  <c r="O52" i="1"/>
  <c r="W52" i="1" s="1"/>
  <c r="D25" i="7"/>
  <c r="AC25" i="7" s="1"/>
  <c r="M174" i="21"/>
  <c r="M698" i="21"/>
  <c r="M389" i="21"/>
  <c r="M367" i="21"/>
  <c r="M695" i="19"/>
  <c r="R695" i="19" s="1"/>
  <c r="M622" i="21"/>
  <c r="L1693" i="7"/>
  <c r="R1693" i="7" s="1"/>
  <c r="L1615" i="7"/>
  <c r="R1615" i="7" s="1"/>
  <c r="N1591" i="7"/>
  <c r="S1591" i="7" s="1"/>
  <c r="L1449" i="7"/>
  <c r="R1449" i="7" s="1"/>
  <c r="N1330" i="7"/>
  <c r="S1330" i="7" s="1"/>
  <c r="L1292" i="7"/>
  <c r="R1292" i="7" s="1"/>
  <c r="L1276" i="7"/>
  <c r="R1276" i="7" s="1"/>
  <c r="L1159" i="7"/>
  <c r="R1159" i="7" s="1"/>
  <c r="L1152" i="7"/>
  <c r="R1152" i="7" s="1"/>
  <c r="L992" i="7"/>
  <c r="R992" i="7" s="1"/>
  <c r="L958" i="7"/>
  <c r="R958" i="7" s="1"/>
  <c r="L870" i="7"/>
  <c r="R870" i="7" s="1"/>
  <c r="L681" i="7"/>
  <c r="R681" i="7" s="1"/>
  <c r="L514" i="7"/>
  <c r="R514" i="7" s="1"/>
  <c r="L437" i="7"/>
  <c r="R437" i="7" s="1"/>
  <c r="L368" i="7"/>
  <c r="R368" i="7" s="1"/>
  <c r="L47" i="7"/>
  <c r="R47" i="7" s="1"/>
  <c r="L1689" i="7"/>
  <c r="R1689" i="7" s="1"/>
  <c r="L1659" i="7"/>
  <c r="R1659" i="7" s="1"/>
  <c r="L1353" i="7"/>
  <c r="R1353" i="7" s="1"/>
  <c r="L1288" i="7"/>
  <c r="R1288" i="7" s="1"/>
  <c r="L1285" i="7"/>
  <c r="R1285" i="7" s="1"/>
  <c r="L1216" i="7"/>
  <c r="R1216" i="7" s="1"/>
  <c r="L1201" i="7"/>
  <c r="R1201" i="7" s="1"/>
  <c r="L1018" i="7"/>
  <c r="R1018" i="7" s="1"/>
  <c r="L988" i="7"/>
  <c r="R988" i="7" s="1"/>
  <c r="L844" i="7"/>
  <c r="R844" i="7" s="1"/>
  <c r="L837" i="7"/>
  <c r="R837" i="7" s="1"/>
  <c r="L763" i="7"/>
  <c r="R763" i="7" s="1"/>
  <c r="L617" i="7"/>
  <c r="R617" i="7" s="1"/>
  <c r="L535" i="7"/>
  <c r="R535" i="7" s="1"/>
  <c r="L454" i="7"/>
  <c r="R454" i="7" s="1"/>
  <c r="L360" i="7"/>
  <c r="R360" i="7" s="1"/>
  <c r="L271" i="7"/>
  <c r="R271" i="7" s="1"/>
  <c r="L264" i="7"/>
  <c r="R264" i="7" s="1"/>
  <c r="L261" i="7"/>
  <c r="R261" i="7" s="1"/>
  <c r="L1677" i="7"/>
  <c r="R1677" i="7" s="1"/>
  <c r="L1647" i="7"/>
  <c r="R1647" i="7" s="1"/>
  <c r="L1566" i="7"/>
  <c r="R1566" i="7" s="1"/>
  <c r="L1263" i="7"/>
  <c r="R1263" i="7" s="1"/>
  <c r="L1248" i="7"/>
  <c r="R1248" i="7" s="1"/>
  <c r="L1241" i="7"/>
  <c r="R1241" i="7" s="1"/>
  <c r="L1056" i="7"/>
  <c r="R1056" i="7" s="1"/>
  <c r="L898" i="7"/>
  <c r="R898" i="7" s="1"/>
  <c r="L853" i="7"/>
  <c r="R853" i="7" s="1"/>
  <c r="L846" i="7"/>
  <c r="R846" i="7" s="1"/>
  <c r="L581" i="7"/>
  <c r="R581" i="7" s="1"/>
  <c r="L531" i="7"/>
  <c r="R531" i="7" s="1"/>
  <c r="L442" i="7"/>
  <c r="R442" i="7" s="1"/>
  <c r="L296" i="7"/>
  <c r="R296" i="7" s="1"/>
  <c r="M1288" i="21"/>
  <c r="K1515" i="21"/>
  <c r="K1459" i="21"/>
  <c r="K1227" i="21"/>
  <c r="K1171" i="21"/>
  <c r="K1107" i="21"/>
  <c r="K987" i="21"/>
  <c r="K931" i="21"/>
  <c r="K875" i="21"/>
  <c r="K835" i="21"/>
  <c r="K779" i="21"/>
  <c r="K723" i="21"/>
  <c r="K667" i="21"/>
  <c r="K611" i="21"/>
  <c r="K419" i="21"/>
  <c r="K363" i="21"/>
  <c r="M1677" i="21"/>
  <c r="K539" i="21"/>
  <c r="K1603" i="21"/>
  <c r="K1539" i="21"/>
  <c r="K1419" i="21"/>
  <c r="K1307" i="21"/>
  <c r="K1139" i="21"/>
  <c r="K1091" i="21"/>
  <c r="K1027" i="21"/>
  <c r="K915" i="21"/>
  <c r="K859" i="21"/>
  <c r="K803" i="21"/>
  <c r="K691" i="21"/>
  <c r="K643" i="21"/>
  <c r="K587" i="21"/>
  <c r="K531" i="21"/>
  <c r="K483" i="21"/>
  <c r="K427" i="21"/>
  <c r="K387" i="21"/>
  <c r="K291" i="21"/>
  <c r="K243" i="21"/>
  <c r="K163" i="21"/>
  <c r="K115" i="21"/>
  <c r="K75" i="21"/>
  <c r="M1534" i="21"/>
  <c r="K1411" i="21"/>
  <c r="K1283" i="21"/>
  <c r="K1195" i="21"/>
  <c r="K475" i="21"/>
  <c r="K331" i="21"/>
  <c r="K1531" i="21"/>
  <c r="K1491" i="21"/>
  <c r="K1379" i="21"/>
  <c r="K1347" i="21"/>
  <c r="K1235" i="21"/>
  <c r="K1179" i="21"/>
  <c r="K1083" i="21"/>
  <c r="K1035" i="21"/>
  <c r="K851" i="21"/>
  <c r="K795" i="21"/>
  <c r="K675" i="21"/>
  <c r="K563" i="21"/>
  <c r="K499" i="21"/>
  <c r="K451" i="21"/>
  <c r="K379" i="21"/>
  <c r="K219" i="21"/>
  <c r="K1627" i="21"/>
  <c r="M1538" i="21"/>
  <c r="K1291" i="21"/>
  <c r="K1051" i="21"/>
  <c r="K747" i="21"/>
  <c r="K739" i="21"/>
  <c r="K619" i="21"/>
  <c r="K267" i="21"/>
  <c r="K195" i="21"/>
  <c r="K1523" i="21"/>
  <c r="K1467" i="21"/>
  <c r="K1323" i="21"/>
  <c r="K1147" i="21"/>
  <c r="K1075" i="21"/>
  <c r="K1011" i="21"/>
  <c r="K947" i="21"/>
  <c r="K891" i="21"/>
  <c r="K819" i="21"/>
  <c r="K755" i="21"/>
  <c r="K699" i="21"/>
  <c r="K635" i="21"/>
  <c r="K579" i="21"/>
  <c r="K515" i="21"/>
  <c r="K443" i="21"/>
  <c r="K371" i="21"/>
  <c r="K307" i="21"/>
  <c r="K259" i="21"/>
  <c r="K211" i="21"/>
  <c r="K123" i="21"/>
  <c r="K59" i="21"/>
  <c r="K1651" i="21"/>
  <c r="K1131" i="21"/>
  <c r="K979" i="21"/>
  <c r="K971" i="21"/>
  <c r="K1699" i="21"/>
  <c r="K1643" i="21"/>
  <c r="K1595" i="21"/>
  <c r="K1547" i="21"/>
  <c r="K1315" i="21"/>
  <c r="K1259" i="21"/>
  <c r="K1211" i="21"/>
  <c r="K1163" i="21"/>
  <c r="K1115" i="21"/>
  <c r="K1067" i="21"/>
  <c r="K1019" i="21"/>
  <c r="K963" i="21"/>
  <c r="K923" i="21"/>
  <c r="K867" i="21"/>
  <c r="K811" i="21"/>
  <c r="K763" i="21"/>
  <c r="K707" i="21"/>
  <c r="K651" i="21"/>
  <c r="K603" i="21"/>
  <c r="K555" i="21"/>
  <c r="K507" i="21"/>
  <c r="K459" i="21"/>
  <c r="K403" i="21"/>
  <c r="K347" i="21"/>
  <c r="K323" i="21"/>
  <c r="K275" i="21"/>
  <c r="K227" i="21"/>
  <c r="K179" i="21"/>
  <c r="K139" i="21"/>
  <c r="K99" i="21"/>
  <c r="K91" i="21"/>
  <c r="K1427" i="21"/>
  <c r="K1339" i="21"/>
  <c r="K907" i="21"/>
  <c r="K1667" i="21"/>
  <c r="K1451" i="21"/>
  <c r="K1395" i="21"/>
  <c r="K1355" i="21"/>
  <c r="K1243" i="21"/>
  <c r="K1187" i="21"/>
  <c r="K1003" i="21"/>
  <c r="K955" i="21"/>
  <c r="K899" i="21"/>
  <c r="K787" i="21"/>
  <c r="K731" i="21"/>
  <c r="K683" i="21"/>
  <c r="K571" i="21"/>
  <c r="K523" i="21"/>
  <c r="K467" i="21"/>
  <c r="K355" i="21"/>
  <c r="K315" i="21"/>
  <c r="K283" i="21"/>
  <c r="K235" i="21"/>
  <c r="K147" i="21"/>
  <c r="K131" i="21"/>
  <c r="K67" i="21"/>
  <c r="K1659" i="21"/>
  <c r="K1635" i="21"/>
  <c r="K1555" i="21"/>
  <c r="K1475" i="21"/>
  <c r="K1435" i="21"/>
  <c r="K1251" i="21"/>
  <c r="K843" i="21"/>
  <c r="K1675" i="21"/>
  <c r="K1611" i="21"/>
  <c r="K1571" i="21"/>
  <c r="K1443" i="21"/>
  <c r="K1387" i="21"/>
  <c r="K1331" i="21"/>
  <c r="K1219" i="21"/>
  <c r="K1155" i="21"/>
  <c r="K1099" i="21"/>
  <c r="K995" i="21"/>
  <c r="K939" i="21"/>
  <c r="K883" i="21"/>
  <c r="K827" i="21"/>
  <c r="K771" i="21"/>
  <c r="K715" i="21"/>
  <c r="K659" i="21"/>
  <c r="K595" i="21"/>
  <c r="K547" i="21"/>
  <c r="K491" i="21"/>
  <c r="K435" i="21"/>
  <c r="K395" i="21"/>
  <c r="K339" i="21"/>
  <c r="K299" i="21"/>
  <c r="K251" i="21"/>
  <c r="K203" i="21"/>
  <c r="K155" i="21"/>
  <c r="K107" i="21"/>
  <c r="K83" i="21"/>
  <c r="M1668" i="21"/>
  <c r="K1563" i="21"/>
  <c r="K1483" i="21"/>
  <c r="M1284" i="21"/>
  <c r="I30" i="21"/>
  <c r="V30" i="21" s="1"/>
  <c r="M1227" i="21"/>
  <c r="M642" i="21"/>
  <c r="M1112" i="21"/>
  <c r="K1695" i="21"/>
  <c r="K1687" i="21"/>
  <c r="K1679" i="21"/>
  <c r="K1671" i="21"/>
  <c r="K1663" i="21"/>
  <c r="K1655" i="21"/>
  <c r="K1647" i="21"/>
  <c r="K1639" i="21"/>
  <c r="K1623" i="21"/>
  <c r="K1615" i="21"/>
  <c r="K1607" i="21"/>
  <c r="K1599" i="21"/>
  <c r="K1591" i="21"/>
  <c r="K1583" i="21"/>
  <c r="K1575" i="21"/>
  <c r="K1567" i="21"/>
  <c r="K1559" i="21"/>
  <c r="K1551" i="21"/>
  <c r="K1543" i="21"/>
  <c r="K1535" i="21"/>
  <c r="K1527" i="21"/>
  <c r="K1519" i="21"/>
  <c r="K1511" i="21"/>
  <c r="K1503" i="21"/>
  <c r="K1495" i="21"/>
  <c r="K1487" i="21"/>
  <c r="K1479" i="21"/>
  <c r="K1471" i="21"/>
  <c r="K1463" i="21"/>
  <c r="K1455" i="21"/>
  <c r="K1439" i="21"/>
  <c r="K1431" i="21"/>
  <c r="K1423" i="21"/>
  <c r="K1415" i="21"/>
  <c r="K1407" i="21"/>
  <c r="K1399" i="21"/>
  <c r="K1391" i="21"/>
  <c r="K1383" i="21"/>
  <c r="K1375" i="21"/>
  <c r="K1367" i="21"/>
  <c r="K1359" i="21"/>
  <c r="K1343" i="21"/>
  <c r="K1335" i="21"/>
  <c r="K1327" i="21"/>
  <c r="K1319" i="21"/>
  <c r="K1311" i="21"/>
  <c r="K1303" i="21"/>
  <c r="K1295" i="21"/>
  <c r="K1287" i="21"/>
  <c r="K1271" i="21"/>
  <c r="K1263" i="21"/>
  <c r="K1255" i="21"/>
  <c r="K1247" i="21"/>
  <c r="K1239" i="21"/>
  <c r="K1231" i="21"/>
  <c r="K1223" i="21"/>
  <c r="K1215" i="21"/>
  <c r="K1207" i="21"/>
  <c r="K1199" i="21"/>
  <c r="K1191" i="21"/>
  <c r="K1183" i="21"/>
  <c r="K1175" i="21"/>
  <c r="K1159" i="21"/>
  <c r="K1151" i="21"/>
  <c r="K1143" i="21"/>
  <c r="K1135" i="21"/>
  <c r="K1127" i="21"/>
  <c r="K1119" i="21"/>
  <c r="K1111" i="21"/>
  <c r="K1103" i="21"/>
  <c r="K1095" i="21"/>
  <c r="K1087" i="21"/>
  <c r="K1079" i="21"/>
  <c r="K1071" i="21"/>
  <c r="K1063" i="21"/>
  <c r="K1055" i="21"/>
  <c r="K1039" i="21"/>
  <c r="K1031" i="21"/>
  <c r="K1023" i="21"/>
  <c r="K1015" i="21"/>
  <c r="K1007" i="21"/>
  <c r="K999" i="21"/>
  <c r="K991" i="21"/>
  <c r="K983" i="21"/>
  <c r="K967" i="21"/>
  <c r="K959" i="21"/>
  <c r="K951" i="21"/>
  <c r="K943" i="21"/>
  <c r="K935" i="21"/>
  <c r="K927" i="21"/>
  <c r="K919" i="21"/>
  <c r="K911" i="21"/>
  <c r="K903" i="21"/>
  <c r="K895" i="21"/>
  <c r="K887" i="21"/>
  <c r="K879" i="21"/>
  <c r="K871" i="21"/>
  <c r="K863" i="21"/>
  <c r="K855" i="21"/>
  <c r="K847" i="21"/>
  <c r="K839" i="21"/>
  <c r="K831" i="21"/>
  <c r="K823" i="21"/>
  <c r="K815" i="21"/>
  <c r="K799" i="21"/>
  <c r="K783" i="21"/>
  <c r="K767" i="21"/>
  <c r="K751" i="21"/>
  <c r="K735" i="21"/>
  <c r="K719" i="21"/>
  <c r="K711" i="21"/>
  <c r="K703" i="21"/>
  <c r="K695" i="21"/>
  <c r="K687" i="21"/>
  <c r="K679" i="21"/>
  <c r="K671" i="21"/>
  <c r="K663" i="21"/>
  <c r="K647" i="21"/>
  <c r="K639" i="21"/>
  <c r="K631" i="21"/>
  <c r="K623" i="21"/>
  <c r="K615" i="21"/>
  <c r="K607" i="21"/>
  <c r="K591" i="21"/>
  <c r="K583" i="21"/>
  <c r="K575" i="21"/>
  <c r="K567" i="21"/>
  <c r="K559" i="21"/>
  <c r="K551" i="21"/>
  <c r="K543" i="21"/>
  <c r="K535" i="21"/>
  <c r="K527" i="21"/>
  <c r="K519" i="21"/>
  <c r="K511" i="21"/>
  <c r="K503" i="21"/>
  <c r="K495" i="21"/>
  <c r="K487" i="21"/>
  <c r="K479" i="21"/>
  <c r="K471" i="21"/>
  <c r="K463" i="21"/>
  <c r="K455" i="21"/>
  <c r="K447" i="21"/>
  <c r="K439" i="21"/>
  <c r="K431" i="21"/>
  <c r="K423" i="21"/>
  <c r="K415" i="21"/>
  <c r="K407" i="21"/>
  <c r="K399" i="21"/>
  <c r="K391" i="21"/>
  <c r="K383" i="21"/>
  <c r="K375" i="21"/>
  <c r="K367" i="21"/>
  <c r="K359" i="21"/>
  <c r="K351" i="21"/>
  <c r="K343" i="21"/>
  <c r="K335" i="21"/>
  <c r="K327" i="21"/>
  <c r="K319" i="21"/>
  <c r="K311" i="21"/>
  <c r="K303" i="21"/>
  <c r="K295" i="21"/>
  <c r="K287" i="21"/>
  <c r="K279" i="21"/>
  <c r="K271" i="21"/>
  <c r="K263" i="21"/>
  <c r="K247" i="21"/>
  <c r="K239" i="21"/>
  <c r="K231" i="21"/>
  <c r="K223" i="21"/>
  <c r="K215" i="21"/>
  <c r="K207" i="21"/>
  <c r="K199" i="21"/>
  <c r="K183" i="21"/>
  <c r="K167" i="21"/>
  <c r="K151" i="21"/>
  <c r="K135" i="21"/>
  <c r="K119" i="21"/>
  <c r="K103" i="21"/>
  <c r="K87" i="21"/>
  <c r="K71" i="21"/>
  <c r="K55" i="21"/>
  <c r="Q55" i="21" s="1"/>
  <c r="M660" i="21"/>
  <c r="M644" i="21"/>
  <c r="M565" i="21"/>
  <c r="M85" i="21"/>
  <c r="M61" i="21"/>
  <c r="K1694" i="21"/>
  <c r="K1678" i="21"/>
  <c r="K1670" i="21"/>
  <c r="K1662" i="21"/>
  <c r="K1654" i="21"/>
  <c r="K1638" i="21"/>
  <c r="K1686" i="21"/>
  <c r="M1490" i="19"/>
  <c r="R1490" i="19" s="1"/>
  <c r="M1588" i="19"/>
  <c r="R1588" i="19" s="1"/>
  <c r="M1373" i="19"/>
  <c r="R1373" i="19" s="1"/>
  <c r="C29" i="20" a="1"/>
  <c r="C29" i="20" s="1"/>
  <c r="D29" i="20" s="1"/>
  <c r="L1675" i="7"/>
  <c r="R1675" i="7" s="1"/>
  <c r="L1643" i="7"/>
  <c r="R1643" i="7" s="1"/>
  <c r="L1567" i="7"/>
  <c r="R1567" i="7" s="1"/>
  <c r="L1473" i="7"/>
  <c r="R1473" i="7" s="1"/>
  <c r="L1290" i="7"/>
  <c r="R1290" i="7" s="1"/>
  <c r="L1281" i="7"/>
  <c r="R1281" i="7" s="1"/>
  <c r="N1278" i="7"/>
  <c r="S1278" i="7" s="1"/>
  <c r="L1264" i="7"/>
  <c r="R1264" i="7" s="1"/>
  <c r="L1066" i="7"/>
  <c r="R1066" i="7" s="1"/>
  <c r="L1010" i="7"/>
  <c r="R1010" i="7" s="1"/>
  <c r="L986" i="7"/>
  <c r="R986" i="7" s="1"/>
  <c r="L954" i="7"/>
  <c r="R954" i="7" s="1"/>
  <c r="L868" i="7"/>
  <c r="R868" i="7" s="1"/>
  <c r="L861" i="7"/>
  <c r="R861" i="7" s="1"/>
  <c r="L854" i="7"/>
  <c r="R854" i="7" s="1"/>
  <c r="L804" i="7"/>
  <c r="R804" i="7" s="1"/>
  <c r="N797" i="7"/>
  <c r="S797" i="7" s="1"/>
  <c r="L782" i="7"/>
  <c r="R782" i="7" s="1"/>
  <c r="L629" i="7"/>
  <c r="R629" i="7" s="1"/>
  <c r="L559" i="7"/>
  <c r="R559" i="7" s="1"/>
  <c r="L487" i="7"/>
  <c r="R487" i="7" s="1"/>
  <c r="L417" i="7"/>
  <c r="R417" i="7" s="1"/>
  <c r="L414" i="7"/>
  <c r="R414" i="7" s="1"/>
  <c r="L376" i="7"/>
  <c r="R376" i="7" s="1"/>
  <c r="L358" i="7"/>
  <c r="R358" i="7" s="1"/>
  <c r="L277" i="7"/>
  <c r="R277" i="7" s="1"/>
  <c r="L1695" i="7"/>
  <c r="R1695" i="7" s="1"/>
  <c r="L1663" i="7"/>
  <c r="R1663" i="7" s="1"/>
  <c r="L1631" i="7"/>
  <c r="R1631" i="7" s="1"/>
  <c r="L1441" i="7"/>
  <c r="R1441" i="7" s="1"/>
  <c r="L1228" i="7"/>
  <c r="R1228" i="7" s="1"/>
  <c r="L1141" i="7"/>
  <c r="R1141" i="7" s="1"/>
  <c r="L1138" i="7"/>
  <c r="R1138" i="7" s="1"/>
  <c r="L1002" i="7"/>
  <c r="R1002" i="7" s="1"/>
  <c r="L974" i="7"/>
  <c r="R974" i="7" s="1"/>
  <c r="L942" i="7"/>
  <c r="R942" i="7" s="1"/>
  <c r="L932" i="7"/>
  <c r="R932" i="7" s="1"/>
  <c r="L914" i="7"/>
  <c r="R914" i="7" s="1"/>
  <c r="L820" i="7"/>
  <c r="R820" i="7" s="1"/>
  <c r="L813" i="7"/>
  <c r="R813" i="7" s="1"/>
  <c r="L806" i="7"/>
  <c r="R806" i="7" s="1"/>
  <c r="L794" i="7"/>
  <c r="R794" i="7" s="1"/>
  <c r="L787" i="7"/>
  <c r="R787" i="7" s="1"/>
  <c r="L771" i="7"/>
  <c r="R771" i="7" s="1"/>
  <c r="L693" i="7"/>
  <c r="R693" i="7" s="1"/>
  <c r="L609" i="7"/>
  <c r="R609" i="7" s="1"/>
  <c r="L583" i="7"/>
  <c r="R583" i="7" s="1"/>
  <c r="L565" i="7"/>
  <c r="R565" i="7" s="1"/>
  <c r="L543" i="7"/>
  <c r="R543" i="7" s="1"/>
  <c r="L540" i="7"/>
  <c r="R540" i="7" s="1"/>
  <c r="L517" i="7"/>
  <c r="R517" i="7" s="1"/>
  <c r="N486" i="7"/>
  <c r="S486" i="7" s="1"/>
  <c r="L463" i="7"/>
  <c r="R463" i="7" s="1"/>
  <c r="L422" i="7"/>
  <c r="R422" i="7" s="1"/>
  <c r="L419" i="7"/>
  <c r="R419" i="7" s="1"/>
  <c r="L252" i="7"/>
  <c r="R252" i="7" s="1"/>
  <c r="L1185" i="7"/>
  <c r="R1185" i="7" s="1"/>
  <c r="L1110" i="7"/>
  <c r="R1110" i="7" s="1"/>
  <c r="L1046" i="7"/>
  <c r="R1046" i="7" s="1"/>
  <c r="L998" i="7"/>
  <c r="R998" i="7" s="1"/>
  <c r="L970" i="7"/>
  <c r="R970" i="7" s="1"/>
  <c r="L938" i="7"/>
  <c r="R938" i="7" s="1"/>
  <c r="L928" i="7"/>
  <c r="R928" i="7" s="1"/>
  <c r="L910" i="7"/>
  <c r="R910" i="7" s="1"/>
  <c r="L884" i="7"/>
  <c r="R884" i="7" s="1"/>
  <c r="L836" i="7"/>
  <c r="R836" i="7" s="1"/>
  <c r="L829" i="7"/>
  <c r="R829" i="7" s="1"/>
  <c r="L822" i="7"/>
  <c r="R822" i="7" s="1"/>
  <c r="L799" i="7"/>
  <c r="R799" i="7" s="1"/>
  <c r="L796" i="7"/>
  <c r="R796" i="7" s="1"/>
  <c r="L777" i="7"/>
  <c r="R777" i="7" s="1"/>
  <c r="L755" i="7"/>
  <c r="R755" i="7" s="1"/>
  <c r="L673" i="7"/>
  <c r="R673" i="7" s="1"/>
  <c r="L597" i="7"/>
  <c r="R597" i="7" s="1"/>
  <c r="L579" i="7"/>
  <c r="R579" i="7" s="1"/>
  <c r="L533" i="7"/>
  <c r="R533" i="7" s="1"/>
  <c r="L530" i="7"/>
  <c r="R530" i="7" s="1"/>
  <c r="L523" i="7"/>
  <c r="R523" i="7" s="1"/>
  <c r="L455" i="7"/>
  <c r="R455" i="7" s="1"/>
  <c r="L441" i="7"/>
  <c r="R441" i="7" s="1"/>
  <c r="L438" i="7"/>
  <c r="R438" i="7" s="1"/>
  <c r="L435" i="7"/>
  <c r="R435" i="7" s="1"/>
  <c r="L286" i="7"/>
  <c r="R286" i="7" s="1"/>
  <c r="L1673" i="7"/>
  <c r="R1673" i="7" s="1"/>
  <c r="L1641" i="7"/>
  <c r="R1641" i="7" s="1"/>
  <c r="L1337" i="7"/>
  <c r="R1337" i="7" s="1"/>
  <c r="N1258" i="7"/>
  <c r="S1258" i="7" s="1"/>
  <c r="L1169" i="7"/>
  <c r="R1169" i="7" s="1"/>
  <c r="L1140" i="7"/>
  <c r="R1140" i="7" s="1"/>
  <c r="L1102" i="7"/>
  <c r="R1102" i="7" s="1"/>
  <c r="L1026" i="7"/>
  <c r="R1026" i="7" s="1"/>
  <c r="L1008" i="7"/>
  <c r="R1008" i="7" s="1"/>
  <c r="L976" i="7"/>
  <c r="R976" i="7" s="1"/>
  <c r="L944" i="7"/>
  <c r="R944" i="7" s="1"/>
  <c r="L916" i="7"/>
  <c r="R916" i="7" s="1"/>
  <c r="L862" i="7"/>
  <c r="R862" i="7" s="1"/>
  <c r="L812" i="7"/>
  <c r="R812" i="7" s="1"/>
  <c r="L805" i="7"/>
  <c r="R805" i="7" s="1"/>
  <c r="L786" i="7"/>
  <c r="R786" i="7" s="1"/>
  <c r="L783" i="7"/>
  <c r="R783" i="7" s="1"/>
  <c r="L661" i="7"/>
  <c r="R661" i="7" s="1"/>
  <c r="L567" i="7"/>
  <c r="R567" i="7" s="1"/>
  <c r="L557" i="7"/>
  <c r="R557" i="7" s="1"/>
  <c r="L542" i="7"/>
  <c r="R542" i="7" s="1"/>
  <c r="L539" i="7"/>
  <c r="R539" i="7" s="1"/>
  <c r="L526" i="7"/>
  <c r="R526" i="7" s="1"/>
  <c r="L421" i="7"/>
  <c r="R421" i="7" s="1"/>
  <c r="L418" i="7"/>
  <c r="R418" i="7" s="1"/>
  <c r="L415" i="7"/>
  <c r="R415" i="7" s="1"/>
  <c r="L408" i="7"/>
  <c r="R408" i="7" s="1"/>
  <c r="L1629" i="7"/>
  <c r="R1629" i="7" s="1"/>
  <c r="L1513" i="7"/>
  <c r="R1513" i="7" s="1"/>
  <c r="L1090" i="7"/>
  <c r="R1090" i="7" s="1"/>
  <c r="L1000" i="7"/>
  <c r="R1000" i="7" s="1"/>
  <c r="L972" i="7"/>
  <c r="R972" i="7" s="1"/>
  <c r="L940" i="7"/>
  <c r="R940" i="7" s="1"/>
  <c r="L930" i="7"/>
  <c r="R930" i="7" s="1"/>
  <c r="L912" i="7"/>
  <c r="R912" i="7" s="1"/>
  <c r="L828" i="7"/>
  <c r="R828" i="7" s="1"/>
  <c r="L821" i="7"/>
  <c r="R821" i="7" s="1"/>
  <c r="L814" i="7"/>
  <c r="R814" i="7" s="1"/>
  <c r="L795" i="7"/>
  <c r="R795" i="7" s="1"/>
  <c r="L788" i="7"/>
  <c r="R788" i="7" s="1"/>
  <c r="N785" i="7"/>
  <c r="S785" i="7" s="1"/>
  <c r="L776" i="7"/>
  <c r="R776" i="7" s="1"/>
  <c r="L641" i="7"/>
  <c r="R641" i="7" s="1"/>
  <c r="L599" i="7"/>
  <c r="R599" i="7" s="1"/>
  <c r="L1674" i="7"/>
  <c r="R1674" i="7" s="1"/>
  <c r="L1543" i="7"/>
  <c r="R1543" i="7" s="1"/>
  <c r="L1454" i="7"/>
  <c r="R1454" i="7" s="1"/>
  <c r="L1439" i="7"/>
  <c r="R1439" i="7" s="1"/>
  <c r="L1404" i="7"/>
  <c r="R1404" i="7" s="1"/>
  <c r="L1392" i="7"/>
  <c r="R1392" i="7" s="1"/>
  <c r="L1365" i="7"/>
  <c r="R1365" i="7" s="1"/>
  <c r="L1338" i="7"/>
  <c r="R1338" i="7" s="1"/>
  <c r="L1246" i="7"/>
  <c r="R1246" i="7" s="1"/>
  <c r="L1227" i="7"/>
  <c r="R1227" i="7" s="1"/>
  <c r="L1209" i="7"/>
  <c r="R1209" i="7" s="1"/>
  <c r="L1205" i="7"/>
  <c r="R1205" i="7" s="1"/>
  <c r="L1190" i="7"/>
  <c r="R1190" i="7" s="1"/>
  <c r="L1153" i="7"/>
  <c r="R1153" i="7" s="1"/>
  <c r="L1084" i="7"/>
  <c r="R1084" i="7" s="1"/>
  <c r="L1076" i="7"/>
  <c r="R1076" i="7" s="1"/>
  <c r="L1043" i="7"/>
  <c r="R1043" i="7" s="1"/>
  <c r="L1027" i="7"/>
  <c r="R1027" i="7" s="1"/>
  <c r="L999" i="7"/>
  <c r="R999" i="7" s="1"/>
  <c r="L929" i="7"/>
  <c r="R929" i="7" s="1"/>
  <c r="L922" i="7"/>
  <c r="R922" i="7" s="1"/>
  <c r="L904" i="7"/>
  <c r="R904" i="7" s="1"/>
  <c r="L897" i="7"/>
  <c r="R897" i="7" s="1"/>
  <c r="L890" i="7"/>
  <c r="R890" i="7" s="1"/>
  <c r="L660" i="7"/>
  <c r="R660" i="7" s="1"/>
  <c r="L610" i="7"/>
  <c r="R610" i="7" s="1"/>
  <c r="L518" i="7"/>
  <c r="R518" i="7" s="1"/>
  <c r="L423" i="7"/>
  <c r="R423" i="7" s="1"/>
  <c r="L384" i="7"/>
  <c r="R384" i="7" s="1"/>
  <c r="L1699" i="7"/>
  <c r="R1699" i="7" s="1"/>
  <c r="L1696" i="7"/>
  <c r="R1696" i="7" s="1"/>
  <c r="L1683" i="7"/>
  <c r="R1683" i="7" s="1"/>
  <c r="L1680" i="7"/>
  <c r="R1680" i="7" s="1"/>
  <c r="L1667" i="7"/>
  <c r="R1667" i="7" s="1"/>
  <c r="L1664" i="7"/>
  <c r="R1664" i="7" s="1"/>
  <c r="L1651" i="7"/>
  <c r="R1651" i="7" s="1"/>
  <c r="L1648" i="7"/>
  <c r="R1648" i="7" s="1"/>
  <c r="L1635" i="7"/>
  <c r="R1635" i="7" s="1"/>
  <c r="L1632" i="7"/>
  <c r="R1632" i="7" s="1"/>
  <c r="L1619" i="7"/>
  <c r="R1619" i="7" s="1"/>
  <c r="L1616" i="7"/>
  <c r="R1616" i="7" s="1"/>
  <c r="L1589" i="7"/>
  <c r="R1589" i="7" s="1"/>
  <c r="L1585" i="7"/>
  <c r="R1585" i="7" s="1"/>
  <c r="L1581" i="7"/>
  <c r="R1581" i="7" s="1"/>
  <c r="L1577" i="7"/>
  <c r="R1577" i="7" s="1"/>
  <c r="L1573" i="7"/>
  <c r="R1573" i="7" s="1"/>
  <c r="L1569" i="7"/>
  <c r="R1569" i="7" s="1"/>
  <c r="L1562" i="7"/>
  <c r="R1562" i="7" s="1"/>
  <c r="L1558" i="7"/>
  <c r="R1558" i="7" s="1"/>
  <c r="L1554" i="7"/>
  <c r="R1554" i="7" s="1"/>
  <c r="L1550" i="7"/>
  <c r="R1550" i="7" s="1"/>
  <c r="L1546" i="7"/>
  <c r="R1546" i="7" s="1"/>
  <c r="L1535" i="7"/>
  <c r="R1535" i="7" s="1"/>
  <c r="L1531" i="7"/>
  <c r="R1531" i="7" s="1"/>
  <c r="L1527" i="7"/>
  <c r="R1527" i="7" s="1"/>
  <c r="L1523" i="7"/>
  <c r="R1523" i="7" s="1"/>
  <c r="L1519" i="7"/>
  <c r="R1519" i="7" s="1"/>
  <c r="L1515" i="7"/>
  <c r="R1515" i="7" s="1"/>
  <c r="L1504" i="7"/>
  <c r="R1504" i="7" s="1"/>
  <c r="L1500" i="7"/>
  <c r="R1500" i="7" s="1"/>
  <c r="L1496" i="7"/>
  <c r="R1496" i="7" s="1"/>
  <c r="L1492" i="7"/>
  <c r="R1492" i="7" s="1"/>
  <c r="L1488" i="7"/>
  <c r="R1488" i="7" s="1"/>
  <c r="L1484" i="7"/>
  <c r="R1484" i="7" s="1"/>
  <c r="L1469" i="7"/>
  <c r="R1469" i="7" s="1"/>
  <c r="L1465" i="7"/>
  <c r="R1465" i="7" s="1"/>
  <c r="L1446" i="7"/>
  <c r="R1446" i="7" s="1"/>
  <c r="L1442" i="7"/>
  <c r="R1442" i="7" s="1"/>
  <c r="L1415" i="7"/>
  <c r="R1415" i="7" s="1"/>
  <c r="L1411" i="7"/>
  <c r="R1411" i="7" s="1"/>
  <c r="L1384" i="7"/>
  <c r="R1384" i="7" s="1"/>
  <c r="L1380" i="7"/>
  <c r="R1380" i="7" s="1"/>
  <c r="L1349" i="7"/>
  <c r="R1349" i="7" s="1"/>
  <c r="L1345" i="7"/>
  <c r="R1345" i="7" s="1"/>
  <c r="L1334" i="7"/>
  <c r="R1334" i="7" s="1"/>
  <c r="L1327" i="7"/>
  <c r="R1327" i="7" s="1"/>
  <c r="L1320" i="7"/>
  <c r="R1320" i="7" s="1"/>
  <c r="L1316" i="7"/>
  <c r="R1316" i="7" s="1"/>
  <c r="L1312" i="7"/>
  <c r="R1312" i="7" s="1"/>
  <c r="L1308" i="7"/>
  <c r="R1308" i="7" s="1"/>
  <c r="L1304" i="7"/>
  <c r="R1304" i="7" s="1"/>
  <c r="L1300" i="7"/>
  <c r="R1300" i="7" s="1"/>
  <c r="L1297" i="7"/>
  <c r="R1297" i="7" s="1"/>
  <c r="L1273" i="7"/>
  <c r="R1273" i="7" s="1"/>
  <c r="L1270" i="7"/>
  <c r="R1270" i="7" s="1"/>
  <c r="L1242" i="7"/>
  <c r="R1242" i="7" s="1"/>
  <c r="L1239" i="7"/>
  <c r="R1239" i="7" s="1"/>
  <c r="L1236" i="7"/>
  <c r="R1236" i="7" s="1"/>
  <c r="L1230" i="7"/>
  <c r="R1230" i="7" s="1"/>
  <c r="L1212" i="7"/>
  <c r="R1212" i="7" s="1"/>
  <c r="L1197" i="7"/>
  <c r="R1197" i="7" s="1"/>
  <c r="L1193" i="7"/>
  <c r="R1193" i="7" s="1"/>
  <c r="L1182" i="7"/>
  <c r="R1182" i="7" s="1"/>
  <c r="L1178" i="7"/>
  <c r="R1178" i="7" s="1"/>
  <c r="L1174" i="7"/>
  <c r="R1174" i="7" s="1"/>
  <c r="L1167" i="7"/>
  <c r="R1167" i="7" s="1"/>
  <c r="L1163" i="7"/>
  <c r="R1163" i="7" s="1"/>
  <c r="L1149" i="7"/>
  <c r="R1149" i="7" s="1"/>
  <c r="L1142" i="7"/>
  <c r="R1142" i="7" s="1"/>
  <c r="L1136" i="7"/>
  <c r="R1136" i="7" s="1"/>
  <c r="L1132" i="7"/>
  <c r="R1132" i="7" s="1"/>
  <c r="L1117" i="7"/>
  <c r="R1117" i="7" s="1"/>
  <c r="L1106" i="7"/>
  <c r="R1106" i="7" s="1"/>
  <c r="L1057" i="7"/>
  <c r="R1057" i="7" s="1"/>
  <c r="L1050" i="7"/>
  <c r="R1050" i="7" s="1"/>
  <c r="L1023" i="7"/>
  <c r="R1023" i="7" s="1"/>
  <c r="L1019" i="7"/>
  <c r="R1019" i="7" s="1"/>
  <c r="L985" i="7"/>
  <c r="R985" i="7" s="1"/>
  <c r="L967" i="7"/>
  <c r="R967" i="7" s="1"/>
  <c r="L953" i="7"/>
  <c r="R953" i="7" s="1"/>
  <c r="L882" i="7"/>
  <c r="R882" i="7" s="1"/>
  <c r="L847" i="7"/>
  <c r="R847" i="7" s="1"/>
  <c r="L749" i="7"/>
  <c r="R749" i="7" s="1"/>
  <c r="L745" i="7"/>
  <c r="R745" i="7" s="1"/>
  <c r="L667" i="7"/>
  <c r="R667" i="7" s="1"/>
  <c r="L621" i="7"/>
  <c r="R621" i="7" s="1"/>
  <c r="L577" i="7"/>
  <c r="R577" i="7" s="1"/>
  <c r="L426" i="7"/>
  <c r="R426" i="7" s="1"/>
  <c r="L1642" i="7"/>
  <c r="R1642" i="7" s="1"/>
  <c r="L1626" i="7"/>
  <c r="R1626" i="7" s="1"/>
  <c r="L1539" i="7"/>
  <c r="R1539" i="7" s="1"/>
  <c r="L1423" i="7"/>
  <c r="R1423" i="7" s="1"/>
  <c r="L1408" i="7"/>
  <c r="R1408" i="7" s="1"/>
  <c r="L1396" i="7"/>
  <c r="R1396" i="7" s="1"/>
  <c r="L1388" i="7"/>
  <c r="R1388" i="7" s="1"/>
  <c r="L1373" i="7"/>
  <c r="R1373" i="7" s="1"/>
  <c r="L1361" i="7"/>
  <c r="R1361" i="7" s="1"/>
  <c r="L1357" i="7"/>
  <c r="R1357" i="7" s="1"/>
  <c r="L1262" i="7"/>
  <c r="R1262" i="7" s="1"/>
  <c r="L1157" i="7"/>
  <c r="R1157" i="7" s="1"/>
  <c r="L1686" i="7"/>
  <c r="R1686" i="7" s="1"/>
  <c r="L1670" i="7"/>
  <c r="R1670" i="7" s="1"/>
  <c r="L1654" i="7"/>
  <c r="R1654" i="7" s="1"/>
  <c r="L1638" i="7"/>
  <c r="R1638" i="7" s="1"/>
  <c r="L1622" i="7"/>
  <c r="R1622" i="7" s="1"/>
  <c r="L1612" i="7"/>
  <c r="R1612" i="7" s="1"/>
  <c r="L1608" i="7"/>
  <c r="R1608" i="7" s="1"/>
  <c r="L1604" i="7"/>
  <c r="R1604" i="7" s="1"/>
  <c r="L1600" i="7"/>
  <c r="R1600" i="7" s="1"/>
  <c r="L1596" i="7"/>
  <c r="R1596" i="7" s="1"/>
  <c r="L1592" i="7"/>
  <c r="R1592" i="7" s="1"/>
  <c r="L1542" i="7"/>
  <c r="R1542" i="7" s="1"/>
  <c r="L1538" i="7"/>
  <c r="R1538" i="7" s="1"/>
  <c r="L1511" i="7"/>
  <c r="R1511" i="7" s="1"/>
  <c r="L1507" i="7"/>
  <c r="R1507" i="7" s="1"/>
  <c r="L1480" i="7"/>
  <c r="R1480" i="7" s="1"/>
  <c r="L1476" i="7"/>
  <c r="R1476" i="7" s="1"/>
  <c r="L1461" i="7"/>
  <c r="R1461" i="7" s="1"/>
  <c r="L1457" i="7"/>
  <c r="R1457" i="7" s="1"/>
  <c r="L1453" i="7"/>
  <c r="R1453" i="7" s="1"/>
  <c r="L1438" i="7"/>
  <c r="R1438" i="7" s="1"/>
  <c r="L1434" i="7"/>
  <c r="R1434" i="7" s="1"/>
  <c r="L1430" i="7"/>
  <c r="R1430" i="7" s="1"/>
  <c r="L1426" i="7"/>
  <c r="R1426" i="7" s="1"/>
  <c r="L1422" i="7"/>
  <c r="R1422" i="7" s="1"/>
  <c r="L1418" i="7"/>
  <c r="R1418" i="7" s="1"/>
  <c r="L1407" i="7"/>
  <c r="R1407" i="7" s="1"/>
  <c r="L1403" i="7"/>
  <c r="R1403" i="7" s="1"/>
  <c r="L1399" i="7"/>
  <c r="R1399" i="7" s="1"/>
  <c r="L1395" i="7"/>
  <c r="R1395" i="7" s="1"/>
  <c r="L1391" i="7"/>
  <c r="R1391" i="7" s="1"/>
  <c r="L1387" i="7"/>
  <c r="R1387" i="7" s="1"/>
  <c r="L1376" i="7"/>
  <c r="R1376" i="7" s="1"/>
  <c r="L1372" i="7"/>
  <c r="R1372" i="7" s="1"/>
  <c r="L1368" i="7"/>
  <c r="R1368" i="7" s="1"/>
  <c r="L1364" i="7"/>
  <c r="R1364" i="7" s="1"/>
  <c r="L1360" i="7"/>
  <c r="R1360" i="7" s="1"/>
  <c r="L1356" i="7"/>
  <c r="R1356" i="7" s="1"/>
  <c r="L1341" i="7"/>
  <c r="R1341" i="7" s="1"/>
  <c r="L1330" i="7"/>
  <c r="R1330" i="7" s="1"/>
  <c r="L1323" i="7"/>
  <c r="R1323" i="7" s="1"/>
  <c r="L1261" i="7"/>
  <c r="R1261" i="7" s="1"/>
  <c r="L1258" i="7"/>
  <c r="R1258" i="7" s="1"/>
  <c r="L1255" i="7"/>
  <c r="R1255" i="7" s="1"/>
  <c r="L1252" i="7"/>
  <c r="R1252" i="7" s="1"/>
  <c r="L1226" i="7"/>
  <c r="R1226" i="7" s="1"/>
  <c r="L1222" i="7"/>
  <c r="R1222" i="7" s="1"/>
  <c r="L1218" i="7"/>
  <c r="R1218" i="7" s="1"/>
  <c r="L1208" i="7"/>
  <c r="R1208" i="7" s="1"/>
  <c r="L1204" i="7"/>
  <c r="R1204" i="7" s="1"/>
  <c r="L1189" i="7"/>
  <c r="R1189" i="7" s="1"/>
  <c r="L1156" i="7"/>
  <c r="R1156" i="7" s="1"/>
  <c r="L1145" i="7"/>
  <c r="R1145" i="7" s="1"/>
  <c r="L1139" i="7"/>
  <c r="R1139" i="7" s="1"/>
  <c r="L1124" i="7"/>
  <c r="R1124" i="7" s="1"/>
  <c r="L1109" i="7"/>
  <c r="R1109" i="7" s="1"/>
  <c r="L1098" i="7"/>
  <c r="R1098" i="7" s="1"/>
  <c r="L1087" i="7"/>
  <c r="R1087" i="7" s="1"/>
  <c r="L1079" i="7"/>
  <c r="R1079" i="7" s="1"/>
  <c r="L1071" i="7"/>
  <c r="R1071" i="7" s="1"/>
  <c r="L1064" i="7"/>
  <c r="R1064" i="7" s="1"/>
  <c r="N1056" i="7"/>
  <c r="S1056" i="7" s="1"/>
  <c r="L1042" i="7"/>
  <c r="R1042" i="7" s="1"/>
  <c r="L1034" i="7"/>
  <c r="R1034" i="7" s="1"/>
  <c r="L1030" i="7"/>
  <c r="R1030" i="7" s="1"/>
  <c r="L1005" i="7"/>
  <c r="R1005" i="7" s="1"/>
  <c r="L935" i="7"/>
  <c r="R935" i="7" s="1"/>
  <c r="L925" i="7"/>
  <c r="R925" i="7" s="1"/>
  <c r="L907" i="7"/>
  <c r="R907" i="7" s="1"/>
  <c r="L893" i="7"/>
  <c r="R893" i="7" s="1"/>
  <c r="L823" i="7"/>
  <c r="R823" i="7" s="1"/>
  <c r="L797" i="7"/>
  <c r="R797" i="7" s="1"/>
  <c r="L756" i="7"/>
  <c r="R756" i="7" s="1"/>
  <c r="L674" i="7"/>
  <c r="R674" i="7" s="1"/>
  <c r="L580" i="7"/>
  <c r="R580" i="7" s="1"/>
  <c r="L555" i="7"/>
  <c r="R555" i="7" s="1"/>
  <c r="L524" i="7"/>
  <c r="R524" i="7" s="1"/>
  <c r="L521" i="7"/>
  <c r="R521" i="7" s="1"/>
  <c r="L506" i="7"/>
  <c r="R506" i="7" s="1"/>
  <c r="L391" i="7"/>
  <c r="R391" i="7" s="1"/>
  <c r="L287" i="7"/>
  <c r="R287" i="7" s="1"/>
  <c r="L1605" i="7"/>
  <c r="R1605" i="7" s="1"/>
  <c r="L1512" i="7"/>
  <c r="R1512" i="7" s="1"/>
  <c r="L1477" i="7"/>
  <c r="R1477" i="7" s="1"/>
  <c r="L1223" i="7"/>
  <c r="R1223" i="7" s="1"/>
  <c r="L1186" i="7"/>
  <c r="R1186" i="7" s="1"/>
  <c r="L1125" i="7"/>
  <c r="R1125" i="7" s="1"/>
  <c r="L1095" i="7"/>
  <c r="R1095" i="7" s="1"/>
  <c r="L1088" i="7"/>
  <c r="R1088" i="7" s="1"/>
  <c r="L1080" i="7"/>
  <c r="R1080" i="7" s="1"/>
  <c r="L1035" i="7"/>
  <c r="R1035" i="7" s="1"/>
  <c r="L1009" i="7"/>
  <c r="R1009" i="7" s="1"/>
  <c r="L807" i="7"/>
  <c r="R807" i="7" s="1"/>
  <c r="L1692" i="7"/>
  <c r="R1692" i="7" s="1"/>
  <c r="L1676" i="7"/>
  <c r="R1676" i="7" s="1"/>
  <c r="L1660" i="7"/>
  <c r="R1660" i="7" s="1"/>
  <c r="L1644" i="7"/>
  <c r="R1644" i="7" s="1"/>
  <c r="L1628" i="7"/>
  <c r="R1628" i="7" s="1"/>
  <c r="L1588" i="7"/>
  <c r="R1588" i="7" s="1"/>
  <c r="L1584" i="7"/>
  <c r="R1584" i="7" s="1"/>
  <c r="L1580" i="7"/>
  <c r="R1580" i="7" s="1"/>
  <c r="L1576" i="7"/>
  <c r="R1576" i="7" s="1"/>
  <c r="L1572" i="7"/>
  <c r="R1572" i="7" s="1"/>
  <c r="L1568" i="7"/>
  <c r="R1568" i="7" s="1"/>
  <c r="L1565" i="7"/>
  <c r="R1565" i="7" s="1"/>
  <c r="L1561" i="7"/>
  <c r="R1561" i="7" s="1"/>
  <c r="L1557" i="7"/>
  <c r="R1557" i="7" s="1"/>
  <c r="L1553" i="7"/>
  <c r="R1553" i="7" s="1"/>
  <c r="L1549" i="7"/>
  <c r="R1549" i="7" s="1"/>
  <c r="L1534" i="7"/>
  <c r="R1534" i="7" s="1"/>
  <c r="L1530" i="7"/>
  <c r="R1530" i="7" s="1"/>
  <c r="L1526" i="7"/>
  <c r="R1526" i="7" s="1"/>
  <c r="L1522" i="7"/>
  <c r="R1522" i="7" s="1"/>
  <c r="L1518" i="7"/>
  <c r="R1518" i="7" s="1"/>
  <c r="L1514" i="7"/>
  <c r="R1514" i="7" s="1"/>
  <c r="L1503" i="7"/>
  <c r="R1503" i="7" s="1"/>
  <c r="L1499" i="7"/>
  <c r="R1499" i="7" s="1"/>
  <c r="L1495" i="7"/>
  <c r="R1495" i="7" s="1"/>
  <c r="L1491" i="7"/>
  <c r="R1491" i="7" s="1"/>
  <c r="L1487" i="7"/>
  <c r="R1487" i="7" s="1"/>
  <c r="L1483" i="7"/>
  <c r="R1483" i="7" s="1"/>
  <c r="L1472" i="7"/>
  <c r="R1472" i="7" s="1"/>
  <c r="L1468" i="7"/>
  <c r="R1468" i="7" s="1"/>
  <c r="L1464" i="7"/>
  <c r="R1464" i="7" s="1"/>
  <c r="L1445" i="7"/>
  <c r="R1445" i="7" s="1"/>
  <c r="L1414" i="7"/>
  <c r="R1414" i="7" s="1"/>
  <c r="L1410" i="7"/>
  <c r="R1410" i="7" s="1"/>
  <c r="L1383" i="7"/>
  <c r="R1383" i="7" s="1"/>
  <c r="L1379" i="7"/>
  <c r="R1379" i="7" s="1"/>
  <c r="L1352" i="7"/>
  <c r="R1352" i="7" s="1"/>
  <c r="L1348" i="7"/>
  <c r="R1348" i="7" s="1"/>
  <c r="L1333" i="7"/>
  <c r="R1333" i="7" s="1"/>
  <c r="L1326" i="7"/>
  <c r="R1326" i="7" s="1"/>
  <c r="L1319" i="7"/>
  <c r="R1319" i="7" s="1"/>
  <c r="L1315" i="7"/>
  <c r="R1315" i="7" s="1"/>
  <c r="L1311" i="7"/>
  <c r="R1311" i="7" s="1"/>
  <c r="L1307" i="7"/>
  <c r="R1307" i="7" s="1"/>
  <c r="L1303" i="7"/>
  <c r="R1303" i="7" s="1"/>
  <c r="L1293" i="7"/>
  <c r="R1293" i="7" s="1"/>
  <c r="L1287" i="7"/>
  <c r="R1287" i="7" s="1"/>
  <c r="L1284" i="7"/>
  <c r="R1284" i="7" s="1"/>
  <c r="L1275" i="7"/>
  <c r="R1275" i="7" s="1"/>
  <c r="L1229" i="7"/>
  <c r="R1229" i="7" s="1"/>
  <c r="L1200" i="7"/>
  <c r="R1200" i="7" s="1"/>
  <c r="L1196" i="7"/>
  <c r="R1196" i="7" s="1"/>
  <c r="L1181" i="7"/>
  <c r="R1181" i="7" s="1"/>
  <c r="L1177" i="7"/>
  <c r="R1177" i="7" s="1"/>
  <c r="L1173" i="7"/>
  <c r="R1173" i="7" s="1"/>
  <c r="L1166" i="7"/>
  <c r="R1166" i="7" s="1"/>
  <c r="L1148" i="7"/>
  <c r="R1148" i="7" s="1"/>
  <c r="L1131" i="7"/>
  <c r="R1131" i="7" s="1"/>
  <c r="L1116" i="7"/>
  <c r="R1116" i="7" s="1"/>
  <c r="L1105" i="7"/>
  <c r="R1105" i="7" s="1"/>
  <c r="L1053" i="7"/>
  <c r="R1053" i="7" s="1"/>
  <c r="L1022" i="7"/>
  <c r="R1022" i="7" s="1"/>
  <c r="L1015" i="7"/>
  <c r="R1015" i="7" s="1"/>
  <c r="L980" i="7"/>
  <c r="R980" i="7" s="1"/>
  <c r="L973" i="7"/>
  <c r="R973" i="7" s="1"/>
  <c r="L966" i="7"/>
  <c r="R966" i="7" s="1"/>
  <c r="L948" i="7"/>
  <c r="R948" i="7" s="1"/>
  <c r="L941" i="7"/>
  <c r="R941" i="7" s="1"/>
  <c r="N934" i="7"/>
  <c r="S934" i="7" s="1"/>
  <c r="L863" i="7"/>
  <c r="R863" i="7" s="1"/>
  <c r="L784" i="7"/>
  <c r="R784" i="7" s="1"/>
  <c r="L685" i="7"/>
  <c r="R685" i="7" s="1"/>
  <c r="L628" i="7"/>
  <c r="R628" i="7" s="1"/>
  <c r="L558" i="7"/>
  <c r="R558" i="7" s="1"/>
  <c r="L527" i="7"/>
  <c r="R527" i="7" s="1"/>
  <c r="L398" i="7"/>
  <c r="R398" i="7" s="1"/>
  <c r="L364" i="7"/>
  <c r="R364" i="7" s="1"/>
  <c r="L357" i="7"/>
  <c r="R357" i="7" s="1"/>
  <c r="L1609" i="7"/>
  <c r="R1609" i="7" s="1"/>
  <c r="L1593" i="7"/>
  <c r="R1593" i="7" s="1"/>
  <c r="L1342" i="7"/>
  <c r="R1342" i="7" s="1"/>
  <c r="L1324" i="7"/>
  <c r="R1324" i="7" s="1"/>
  <c r="L1282" i="7"/>
  <c r="R1282" i="7" s="1"/>
  <c r="L420" i="7"/>
  <c r="R420" i="7" s="1"/>
  <c r="L1698" i="7"/>
  <c r="R1698" i="7" s="1"/>
  <c r="L1685" i="7"/>
  <c r="R1685" i="7" s="1"/>
  <c r="L1682" i="7"/>
  <c r="R1682" i="7" s="1"/>
  <c r="L1669" i="7"/>
  <c r="R1669" i="7" s="1"/>
  <c r="L1666" i="7"/>
  <c r="R1666" i="7" s="1"/>
  <c r="L1653" i="7"/>
  <c r="R1653" i="7" s="1"/>
  <c r="L1650" i="7"/>
  <c r="R1650" i="7" s="1"/>
  <c r="L1637" i="7"/>
  <c r="R1637" i="7" s="1"/>
  <c r="L1634" i="7"/>
  <c r="R1634" i="7" s="1"/>
  <c r="L1621" i="7"/>
  <c r="R1621" i="7" s="1"/>
  <c r="L1618" i="7"/>
  <c r="R1618" i="7" s="1"/>
  <c r="L1611" i="7"/>
  <c r="R1611" i="7" s="1"/>
  <c r="L1607" i="7"/>
  <c r="R1607" i="7" s="1"/>
  <c r="L1603" i="7"/>
  <c r="R1603" i="7" s="1"/>
  <c r="L1599" i="7"/>
  <c r="R1599" i="7" s="1"/>
  <c r="L1595" i="7"/>
  <c r="R1595" i="7" s="1"/>
  <c r="L1541" i="7"/>
  <c r="R1541" i="7" s="1"/>
  <c r="L1537" i="7"/>
  <c r="R1537" i="7" s="1"/>
  <c r="L1510" i="7"/>
  <c r="R1510" i="7" s="1"/>
  <c r="L1506" i="7"/>
  <c r="R1506" i="7" s="1"/>
  <c r="L1479" i="7"/>
  <c r="R1479" i="7" s="1"/>
  <c r="L1475" i="7"/>
  <c r="R1475" i="7" s="1"/>
  <c r="L1460" i="7"/>
  <c r="R1460" i="7" s="1"/>
  <c r="L1456" i="7"/>
  <c r="R1456" i="7" s="1"/>
  <c r="L1452" i="7"/>
  <c r="R1452" i="7" s="1"/>
  <c r="L1437" i="7"/>
  <c r="R1437" i="7" s="1"/>
  <c r="L1433" i="7"/>
  <c r="R1433" i="7" s="1"/>
  <c r="L1429" i="7"/>
  <c r="R1429" i="7" s="1"/>
  <c r="L1425" i="7"/>
  <c r="R1425" i="7" s="1"/>
  <c r="L1421" i="7"/>
  <c r="R1421" i="7" s="1"/>
  <c r="L1417" i="7"/>
  <c r="R1417" i="7" s="1"/>
  <c r="L1406" i="7"/>
  <c r="R1406" i="7" s="1"/>
  <c r="L1402" i="7"/>
  <c r="R1402" i="7" s="1"/>
  <c r="L1398" i="7"/>
  <c r="R1398" i="7" s="1"/>
  <c r="L1394" i="7"/>
  <c r="R1394" i="7" s="1"/>
  <c r="L1390" i="7"/>
  <c r="R1390" i="7" s="1"/>
  <c r="L1386" i="7"/>
  <c r="R1386" i="7" s="1"/>
  <c r="L1375" i="7"/>
  <c r="R1375" i="7" s="1"/>
  <c r="L1371" i="7"/>
  <c r="R1371" i="7" s="1"/>
  <c r="L1367" i="7"/>
  <c r="R1367" i="7" s="1"/>
  <c r="L1363" i="7"/>
  <c r="R1363" i="7" s="1"/>
  <c r="L1359" i="7"/>
  <c r="R1359" i="7" s="1"/>
  <c r="L1355" i="7"/>
  <c r="R1355" i="7" s="1"/>
  <c r="L1344" i="7"/>
  <c r="R1344" i="7" s="1"/>
  <c r="L1340" i="7"/>
  <c r="R1340" i="7" s="1"/>
  <c r="L1329" i="7"/>
  <c r="R1329" i="7" s="1"/>
  <c r="L1322" i="7"/>
  <c r="R1322" i="7" s="1"/>
  <c r="L1299" i="7"/>
  <c r="R1299" i="7" s="1"/>
  <c r="L1278" i="7"/>
  <c r="R1278" i="7" s="1"/>
  <c r="N1274" i="7"/>
  <c r="S1274" i="7" s="1"/>
  <c r="L1272" i="7"/>
  <c r="R1272" i="7" s="1"/>
  <c r="L1269" i="7"/>
  <c r="R1269" i="7" s="1"/>
  <c r="L1260" i="7"/>
  <c r="R1260" i="7" s="1"/>
  <c r="L1257" i="7"/>
  <c r="R1257" i="7" s="1"/>
  <c r="L1254" i="7"/>
  <c r="R1254" i="7" s="1"/>
  <c r="L1251" i="7"/>
  <c r="R1251" i="7" s="1"/>
  <c r="L1225" i="7"/>
  <c r="R1225" i="7" s="1"/>
  <c r="L1221" i="7"/>
  <c r="R1221" i="7" s="1"/>
  <c r="L1217" i="7"/>
  <c r="R1217" i="7" s="1"/>
  <c r="L1211" i="7"/>
  <c r="R1211" i="7" s="1"/>
  <c r="L1207" i="7"/>
  <c r="R1207" i="7" s="1"/>
  <c r="L1155" i="7"/>
  <c r="R1155" i="7" s="1"/>
  <c r="L1144" i="7"/>
  <c r="R1144" i="7" s="1"/>
  <c r="L1119" i="7"/>
  <c r="R1119" i="7" s="1"/>
  <c r="L1108" i="7"/>
  <c r="R1108" i="7" s="1"/>
  <c r="L1101" i="7"/>
  <c r="R1101" i="7" s="1"/>
  <c r="L1086" i="7"/>
  <c r="R1086" i="7" s="1"/>
  <c r="L1078" i="7"/>
  <c r="R1078" i="7" s="1"/>
  <c r="L1074" i="7"/>
  <c r="R1074" i="7" s="1"/>
  <c r="L1070" i="7"/>
  <c r="R1070" i="7" s="1"/>
  <c r="L1063" i="7"/>
  <c r="R1063" i="7" s="1"/>
  <c r="L1059" i="7"/>
  <c r="R1059" i="7" s="1"/>
  <c r="L1033" i="7"/>
  <c r="R1033" i="7" s="1"/>
  <c r="L987" i="7"/>
  <c r="R987" i="7" s="1"/>
  <c r="L920" i="7"/>
  <c r="R920" i="7" s="1"/>
  <c r="L913" i="7"/>
  <c r="R913" i="7" s="1"/>
  <c r="L906" i="7"/>
  <c r="R906" i="7" s="1"/>
  <c r="L888" i="7"/>
  <c r="R888" i="7" s="1"/>
  <c r="L839" i="7"/>
  <c r="R839" i="7" s="1"/>
  <c r="L635" i="7"/>
  <c r="R635" i="7" s="1"/>
  <c r="L561" i="7"/>
  <c r="R561" i="7" s="1"/>
  <c r="L536" i="7"/>
  <c r="R536" i="7" s="1"/>
  <c r="L482" i="7"/>
  <c r="R482" i="7" s="1"/>
  <c r="L367" i="7"/>
  <c r="R367" i="7" s="1"/>
  <c r="L290" i="7"/>
  <c r="R290" i="7" s="1"/>
  <c r="L265" i="7"/>
  <c r="R265" i="7" s="1"/>
  <c r="L262" i="7"/>
  <c r="R262" i="7" s="1"/>
  <c r="L259" i="7"/>
  <c r="R259" i="7" s="1"/>
  <c r="L1597" i="7"/>
  <c r="R1597" i="7" s="1"/>
  <c r="L1508" i="7"/>
  <c r="R1508" i="7" s="1"/>
  <c r="L1462" i="7"/>
  <c r="R1462" i="7" s="1"/>
  <c r="L1431" i="7"/>
  <c r="R1431" i="7" s="1"/>
  <c r="L1291" i="7"/>
  <c r="R1291" i="7" s="1"/>
  <c r="L1688" i="7"/>
  <c r="R1688" i="7" s="1"/>
  <c r="L1672" i="7"/>
  <c r="R1672" i="7" s="1"/>
  <c r="L1656" i="7"/>
  <c r="R1656" i="7" s="1"/>
  <c r="L1640" i="7"/>
  <c r="R1640" i="7" s="1"/>
  <c r="L1624" i="7"/>
  <c r="R1624" i="7" s="1"/>
  <c r="L1591" i="7"/>
  <c r="R1591" i="7" s="1"/>
  <c r="L1587" i="7"/>
  <c r="R1587" i="7" s="1"/>
  <c r="L1583" i="7"/>
  <c r="R1583" i="7" s="1"/>
  <c r="L1579" i="7"/>
  <c r="R1579" i="7" s="1"/>
  <c r="L1575" i="7"/>
  <c r="R1575" i="7" s="1"/>
  <c r="L1571" i="7"/>
  <c r="R1571" i="7" s="1"/>
  <c r="L1564" i="7"/>
  <c r="R1564" i="7" s="1"/>
  <c r="L1560" i="7"/>
  <c r="R1560" i="7" s="1"/>
  <c r="L1556" i="7"/>
  <c r="R1556" i="7" s="1"/>
  <c r="L1552" i="7"/>
  <c r="R1552" i="7" s="1"/>
  <c r="L1548" i="7"/>
  <c r="R1548" i="7" s="1"/>
  <c r="L1533" i="7"/>
  <c r="R1533" i="7" s="1"/>
  <c r="L1529" i="7"/>
  <c r="R1529" i="7" s="1"/>
  <c r="L1525" i="7"/>
  <c r="R1525" i="7" s="1"/>
  <c r="L1521" i="7"/>
  <c r="R1521" i="7" s="1"/>
  <c r="L1517" i="7"/>
  <c r="R1517" i="7" s="1"/>
  <c r="L1502" i="7"/>
  <c r="R1502" i="7" s="1"/>
  <c r="L1498" i="7"/>
  <c r="R1498" i="7" s="1"/>
  <c r="L1494" i="7"/>
  <c r="R1494" i="7" s="1"/>
  <c r="L1490" i="7"/>
  <c r="R1490" i="7" s="1"/>
  <c r="L1486" i="7"/>
  <c r="R1486" i="7" s="1"/>
  <c r="L1482" i="7"/>
  <c r="R1482" i="7" s="1"/>
  <c r="L1471" i="7"/>
  <c r="R1471" i="7" s="1"/>
  <c r="L1467" i="7"/>
  <c r="R1467" i="7" s="1"/>
  <c r="L1463" i="7"/>
  <c r="R1463" i="7" s="1"/>
  <c r="L1448" i="7"/>
  <c r="R1448" i="7" s="1"/>
  <c r="L1444" i="7"/>
  <c r="R1444" i="7" s="1"/>
  <c r="L1413" i="7"/>
  <c r="R1413" i="7" s="1"/>
  <c r="L1382" i="7"/>
  <c r="R1382" i="7" s="1"/>
  <c r="L1378" i="7"/>
  <c r="R1378" i="7" s="1"/>
  <c r="L1351" i="7"/>
  <c r="R1351" i="7" s="1"/>
  <c r="L1347" i="7"/>
  <c r="R1347" i="7" s="1"/>
  <c r="L1336" i="7"/>
  <c r="R1336" i="7" s="1"/>
  <c r="L1332" i="7"/>
  <c r="R1332" i="7" s="1"/>
  <c r="L1325" i="7"/>
  <c r="R1325" i="7" s="1"/>
  <c r="L1318" i="7"/>
  <c r="R1318" i="7" s="1"/>
  <c r="L1314" i="7"/>
  <c r="R1314" i="7" s="1"/>
  <c r="L1310" i="7"/>
  <c r="R1310" i="7" s="1"/>
  <c r="L1306" i="7"/>
  <c r="R1306" i="7" s="1"/>
  <c r="L1302" i="7"/>
  <c r="R1302" i="7" s="1"/>
  <c r="L1266" i="7"/>
  <c r="R1266" i="7" s="1"/>
  <c r="L1244" i="7"/>
  <c r="R1244" i="7" s="1"/>
  <c r="L1214" i="7"/>
  <c r="R1214" i="7" s="1"/>
  <c r="L1199" i="7"/>
  <c r="R1199" i="7" s="1"/>
  <c r="L1195" i="7"/>
  <c r="R1195" i="7" s="1"/>
  <c r="L1184" i="7"/>
  <c r="R1184" i="7" s="1"/>
  <c r="L1180" i="7"/>
  <c r="R1180" i="7" s="1"/>
  <c r="L1165" i="7"/>
  <c r="R1165" i="7" s="1"/>
  <c r="L1151" i="7"/>
  <c r="R1151" i="7" s="1"/>
  <c r="L1147" i="7"/>
  <c r="R1147" i="7" s="1"/>
  <c r="L1130" i="7"/>
  <c r="R1130" i="7" s="1"/>
  <c r="L1115" i="7"/>
  <c r="R1115" i="7" s="1"/>
  <c r="L1111" i="7"/>
  <c r="R1111" i="7" s="1"/>
  <c r="L1093" i="7"/>
  <c r="R1093" i="7" s="1"/>
  <c r="L1052" i="7"/>
  <c r="R1052" i="7" s="1"/>
  <c r="L1025" i="7"/>
  <c r="R1025" i="7" s="1"/>
  <c r="L1014" i="7"/>
  <c r="R1014" i="7" s="1"/>
  <c r="L1007" i="7"/>
  <c r="R1007" i="7" s="1"/>
  <c r="L997" i="7"/>
  <c r="R997" i="7" s="1"/>
  <c r="L983" i="7"/>
  <c r="R983" i="7" s="1"/>
  <c r="L969" i="7"/>
  <c r="R969" i="7" s="1"/>
  <c r="L951" i="7"/>
  <c r="R951" i="7" s="1"/>
  <c r="L937" i="7"/>
  <c r="R937" i="7" s="1"/>
  <c r="L866" i="7"/>
  <c r="R866" i="7" s="1"/>
  <c r="L815" i="7"/>
  <c r="R815" i="7" s="1"/>
  <c r="L789" i="7"/>
  <c r="R789" i="7" s="1"/>
  <c r="L770" i="7"/>
  <c r="R770" i="7" s="1"/>
  <c r="L692" i="7"/>
  <c r="R692" i="7" s="1"/>
  <c r="L642" i="7"/>
  <c r="R642" i="7" s="1"/>
  <c r="L564" i="7"/>
  <c r="R564" i="7" s="1"/>
  <c r="L374" i="7"/>
  <c r="R374" i="7" s="1"/>
  <c r="L1613" i="7"/>
  <c r="R1613" i="7" s="1"/>
  <c r="L1601" i="7"/>
  <c r="R1601" i="7" s="1"/>
  <c r="L1450" i="7"/>
  <c r="R1450" i="7" s="1"/>
  <c r="L1435" i="7"/>
  <c r="R1435" i="7" s="1"/>
  <c r="L1419" i="7"/>
  <c r="R1419" i="7" s="1"/>
  <c r="L1400" i="7"/>
  <c r="R1400" i="7" s="1"/>
  <c r="L1369" i="7"/>
  <c r="R1369" i="7" s="1"/>
  <c r="L1697" i="7"/>
  <c r="R1697" i="7" s="1"/>
  <c r="L1694" i="7"/>
  <c r="R1694" i="7" s="1"/>
  <c r="L1681" i="7"/>
  <c r="R1681" i="7" s="1"/>
  <c r="L1678" i="7"/>
  <c r="R1678" i="7" s="1"/>
  <c r="L1665" i="7"/>
  <c r="R1665" i="7" s="1"/>
  <c r="L1662" i="7"/>
  <c r="R1662" i="7" s="1"/>
  <c r="L1649" i="7"/>
  <c r="R1649" i="7" s="1"/>
  <c r="L1646" i="7"/>
  <c r="R1646" i="7" s="1"/>
  <c r="L1633" i="7"/>
  <c r="R1633" i="7" s="1"/>
  <c r="L1630" i="7"/>
  <c r="R1630" i="7" s="1"/>
  <c r="L1617" i="7"/>
  <c r="R1617" i="7" s="1"/>
  <c r="L1614" i="7"/>
  <c r="R1614" i="7" s="1"/>
  <c r="L1610" i="7"/>
  <c r="R1610" i="7" s="1"/>
  <c r="L1606" i="7"/>
  <c r="R1606" i="7" s="1"/>
  <c r="L1602" i="7"/>
  <c r="R1602" i="7" s="1"/>
  <c r="L1598" i="7"/>
  <c r="R1598" i="7" s="1"/>
  <c r="L1594" i="7"/>
  <c r="R1594" i="7" s="1"/>
  <c r="L1544" i="7"/>
  <c r="R1544" i="7" s="1"/>
  <c r="L1540" i="7"/>
  <c r="R1540" i="7" s="1"/>
  <c r="L1509" i="7"/>
  <c r="R1509" i="7" s="1"/>
  <c r="L1505" i="7"/>
  <c r="R1505" i="7" s="1"/>
  <c r="L1478" i="7"/>
  <c r="R1478" i="7" s="1"/>
  <c r="L1474" i="7"/>
  <c r="R1474" i="7" s="1"/>
  <c r="N1462" i="7"/>
  <c r="S1462" i="7" s="1"/>
  <c r="L1459" i="7"/>
  <c r="R1459" i="7" s="1"/>
  <c r="L1455" i="7"/>
  <c r="R1455" i="7" s="1"/>
  <c r="L1451" i="7"/>
  <c r="R1451" i="7" s="1"/>
  <c r="L1440" i="7"/>
  <c r="R1440" i="7" s="1"/>
  <c r="L1436" i="7"/>
  <c r="R1436" i="7" s="1"/>
  <c r="L1432" i="7"/>
  <c r="R1432" i="7" s="1"/>
  <c r="L1428" i="7"/>
  <c r="R1428" i="7" s="1"/>
  <c r="L1424" i="7"/>
  <c r="R1424" i="7" s="1"/>
  <c r="L1420" i="7"/>
  <c r="R1420" i="7" s="1"/>
  <c r="L1405" i="7"/>
  <c r="R1405" i="7" s="1"/>
  <c r="L1401" i="7"/>
  <c r="R1401" i="7" s="1"/>
  <c r="L1397" i="7"/>
  <c r="R1397" i="7" s="1"/>
  <c r="L1393" i="7"/>
  <c r="R1393" i="7" s="1"/>
  <c r="L1389" i="7"/>
  <c r="R1389" i="7" s="1"/>
  <c r="L1385" i="7"/>
  <c r="R1385" i="7" s="1"/>
  <c r="L1374" i="7"/>
  <c r="R1374" i="7" s="1"/>
  <c r="L1370" i="7"/>
  <c r="R1370" i="7" s="1"/>
  <c r="L1366" i="7"/>
  <c r="R1366" i="7" s="1"/>
  <c r="L1362" i="7"/>
  <c r="R1362" i="7" s="1"/>
  <c r="L1358" i="7"/>
  <c r="R1358" i="7" s="1"/>
  <c r="L1354" i="7"/>
  <c r="R1354" i="7" s="1"/>
  <c r="L1343" i="7"/>
  <c r="R1343" i="7" s="1"/>
  <c r="L1339" i="7"/>
  <c r="R1339" i="7" s="1"/>
  <c r="N1324" i="7"/>
  <c r="S1324" i="7" s="1"/>
  <c r="L1321" i="7"/>
  <c r="R1321" i="7" s="1"/>
  <c r="L1298" i="7"/>
  <c r="R1298" i="7" s="1"/>
  <c r="L1295" i="7"/>
  <c r="R1295" i="7" s="1"/>
  <c r="L1277" i="7"/>
  <c r="R1277" i="7" s="1"/>
  <c r="L1274" i="7"/>
  <c r="R1274" i="7" s="1"/>
  <c r="L1247" i="7"/>
  <c r="R1247" i="7" s="1"/>
  <c r="L1240" i="7"/>
  <c r="R1240" i="7" s="1"/>
  <c r="L1237" i="7"/>
  <c r="R1237" i="7" s="1"/>
  <c r="L1234" i="7"/>
  <c r="R1234" i="7" s="1"/>
  <c r="L1231" i="7"/>
  <c r="R1231" i="7" s="1"/>
  <c r="L1224" i="7"/>
  <c r="R1224" i="7" s="1"/>
  <c r="L1220" i="7"/>
  <c r="R1220" i="7" s="1"/>
  <c r="L1210" i="7"/>
  <c r="R1210" i="7" s="1"/>
  <c r="L1206" i="7"/>
  <c r="R1206" i="7" s="1"/>
  <c r="L1202" i="7"/>
  <c r="R1202" i="7" s="1"/>
  <c r="L1191" i="7"/>
  <c r="R1191" i="7" s="1"/>
  <c r="L1187" i="7"/>
  <c r="R1187" i="7" s="1"/>
  <c r="L1154" i="7"/>
  <c r="R1154" i="7" s="1"/>
  <c r="L1143" i="7"/>
  <c r="R1143" i="7" s="1"/>
  <c r="L1122" i="7"/>
  <c r="R1122" i="7" s="1"/>
  <c r="L1118" i="7"/>
  <c r="R1118" i="7" s="1"/>
  <c r="L1100" i="7"/>
  <c r="R1100" i="7" s="1"/>
  <c r="L1077" i="7"/>
  <c r="R1077" i="7" s="1"/>
  <c r="L1062" i="7"/>
  <c r="R1062" i="7" s="1"/>
  <c r="L1044" i="7"/>
  <c r="R1044" i="7" s="1"/>
  <c r="L1040" i="7"/>
  <c r="R1040" i="7" s="1"/>
  <c r="L1036" i="7"/>
  <c r="R1036" i="7" s="1"/>
  <c r="L1032" i="7"/>
  <c r="R1032" i="7" s="1"/>
  <c r="L1017" i="7"/>
  <c r="R1017" i="7" s="1"/>
  <c r="L923" i="7"/>
  <c r="R923" i="7" s="1"/>
  <c r="L909" i="7"/>
  <c r="R909" i="7" s="1"/>
  <c r="L891" i="7"/>
  <c r="R891" i="7" s="1"/>
  <c r="L869" i="7"/>
  <c r="R869" i="7" s="1"/>
  <c r="L855" i="7"/>
  <c r="R855" i="7" s="1"/>
  <c r="L773" i="7"/>
  <c r="R773" i="7" s="1"/>
  <c r="L699" i="7"/>
  <c r="R699" i="7" s="1"/>
  <c r="L653" i="7"/>
  <c r="R653" i="7" s="1"/>
  <c r="L593" i="7"/>
  <c r="R593" i="7" s="1"/>
  <c r="L485" i="7"/>
  <c r="R485" i="7" s="1"/>
  <c r="L377" i="7"/>
  <c r="R377" i="7" s="1"/>
  <c r="L1690" i="7"/>
  <c r="R1690" i="7" s="1"/>
  <c r="L1658" i="7"/>
  <c r="R1658" i="7" s="1"/>
  <c r="L1458" i="7"/>
  <c r="R1458" i="7" s="1"/>
  <c r="L1427" i="7"/>
  <c r="R1427" i="7" s="1"/>
  <c r="L1700" i="7"/>
  <c r="R1700" i="7" s="1"/>
  <c r="L1687" i="7"/>
  <c r="R1687" i="7" s="1"/>
  <c r="L1684" i="7"/>
  <c r="R1684" i="7" s="1"/>
  <c r="L1671" i="7"/>
  <c r="R1671" i="7" s="1"/>
  <c r="L1668" i="7"/>
  <c r="R1668" i="7" s="1"/>
  <c r="L1655" i="7"/>
  <c r="R1655" i="7" s="1"/>
  <c r="L1652" i="7"/>
  <c r="R1652" i="7" s="1"/>
  <c r="L1639" i="7"/>
  <c r="R1639" i="7" s="1"/>
  <c r="L1636" i="7"/>
  <c r="R1636" i="7" s="1"/>
  <c r="L1623" i="7"/>
  <c r="R1623" i="7" s="1"/>
  <c r="L1620" i="7"/>
  <c r="R1620" i="7" s="1"/>
  <c r="L1590" i="7"/>
  <c r="R1590" i="7" s="1"/>
  <c r="L1586" i="7"/>
  <c r="R1586" i="7" s="1"/>
  <c r="L1582" i="7"/>
  <c r="R1582" i="7" s="1"/>
  <c r="L1578" i="7"/>
  <c r="R1578" i="7" s="1"/>
  <c r="L1574" i="7"/>
  <c r="R1574" i="7" s="1"/>
  <c r="L1570" i="7"/>
  <c r="R1570" i="7" s="1"/>
  <c r="L1563" i="7"/>
  <c r="R1563" i="7" s="1"/>
  <c r="L1559" i="7"/>
  <c r="R1559" i="7" s="1"/>
  <c r="L1555" i="7"/>
  <c r="R1555" i="7" s="1"/>
  <c r="L1551" i="7"/>
  <c r="R1551" i="7" s="1"/>
  <c r="L1547" i="7"/>
  <c r="R1547" i="7" s="1"/>
  <c r="L1536" i="7"/>
  <c r="R1536" i="7" s="1"/>
  <c r="L1532" i="7"/>
  <c r="R1532" i="7" s="1"/>
  <c r="L1528" i="7"/>
  <c r="R1528" i="7" s="1"/>
  <c r="L1524" i="7"/>
  <c r="R1524" i="7" s="1"/>
  <c r="L1520" i="7"/>
  <c r="R1520" i="7" s="1"/>
  <c r="L1516" i="7"/>
  <c r="R1516" i="7" s="1"/>
  <c r="L1501" i="7"/>
  <c r="R1501" i="7" s="1"/>
  <c r="L1497" i="7"/>
  <c r="R1497" i="7" s="1"/>
  <c r="L1493" i="7"/>
  <c r="R1493" i="7" s="1"/>
  <c r="L1489" i="7"/>
  <c r="R1489" i="7" s="1"/>
  <c r="L1485" i="7"/>
  <c r="R1485" i="7" s="1"/>
  <c r="L1481" i="7"/>
  <c r="R1481" i="7" s="1"/>
  <c r="L1470" i="7"/>
  <c r="R1470" i="7" s="1"/>
  <c r="L1466" i="7"/>
  <c r="R1466" i="7" s="1"/>
  <c r="L1447" i="7"/>
  <c r="R1447" i="7" s="1"/>
  <c r="L1443" i="7"/>
  <c r="R1443" i="7" s="1"/>
  <c r="L1416" i="7"/>
  <c r="R1416" i="7" s="1"/>
  <c r="L1412" i="7"/>
  <c r="R1412" i="7" s="1"/>
  <c r="L1381" i="7"/>
  <c r="R1381" i="7" s="1"/>
  <c r="L1377" i="7"/>
  <c r="R1377" i="7" s="1"/>
  <c r="L1350" i="7"/>
  <c r="R1350" i="7" s="1"/>
  <c r="L1346" i="7"/>
  <c r="R1346" i="7" s="1"/>
  <c r="L1335" i="7"/>
  <c r="R1335" i="7" s="1"/>
  <c r="L1331" i="7"/>
  <c r="R1331" i="7" s="1"/>
  <c r="L1328" i="7"/>
  <c r="R1328" i="7" s="1"/>
  <c r="L1317" i="7"/>
  <c r="R1317" i="7" s="1"/>
  <c r="L1313" i="7"/>
  <c r="R1313" i="7" s="1"/>
  <c r="L1309" i="7"/>
  <c r="R1309" i="7" s="1"/>
  <c r="L1305" i="7"/>
  <c r="R1305" i="7" s="1"/>
  <c r="L1301" i="7"/>
  <c r="R1301" i="7" s="1"/>
  <c r="L1271" i="7"/>
  <c r="R1271" i="7" s="1"/>
  <c r="L1268" i="7"/>
  <c r="R1268" i="7" s="1"/>
  <c r="L1265" i="7"/>
  <c r="R1265" i="7" s="1"/>
  <c r="L1259" i="7"/>
  <c r="R1259" i="7" s="1"/>
  <c r="L1256" i="7"/>
  <c r="R1256" i="7" s="1"/>
  <c r="L1253" i="7"/>
  <c r="R1253" i="7" s="1"/>
  <c r="L1243" i="7"/>
  <c r="R1243" i="7" s="1"/>
  <c r="L1213" i="7"/>
  <c r="R1213" i="7" s="1"/>
  <c r="L1179" i="7"/>
  <c r="R1179" i="7" s="1"/>
  <c r="L1175" i="7"/>
  <c r="R1175" i="7" s="1"/>
  <c r="L1171" i="7"/>
  <c r="R1171" i="7" s="1"/>
  <c r="L1168" i="7"/>
  <c r="R1168" i="7" s="1"/>
  <c r="L1164" i="7"/>
  <c r="R1164" i="7" s="1"/>
  <c r="L1150" i="7"/>
  <c r="R1150" i="7" s="1"/>
  <c r="L1146" i="7"/>
  <c r="R1146" i="7" s="1"/>
  <c r="L1137" i="7"/>
  <c r="R1137" i="7" s="1"/>
  <c r="L1129" i="7"/>
  <c r="R1129" i="7" s="1"/>
  <c r="L1114" i="7"/>
  <c r="R1114" i="7" s="1"/>
  <c r="L1107" i="7"/>
  <c r="R1107" i="7" s="1"/>
  <c r="L1069" i="7"/>
  <c r="R1069" i="7" s="1"/>
  <c r="L1024" i="7"/>
  <c r="R1024" i="7" s="1"/>
  <c r="L1013" i="7"/>
  <c r="R1013" i="7" s="1"/>
  <c r="L1006" i="7"/>
  <c r="R1006" i="7" s="1"/>
  <c r="L996" i="7"/>
  <c r="R996" i="7" s="1"/>
  <c r="L989" i="7"/>
  <c r="R989" i="7" s="1"/>
  <c r="L982" i="7"/>
  <c r="R982" i="7" s="1"/>
  <c r="L964" i="7"/>
  <c r="R964" i="7" s="1"/>
  <c r="L957" i="7"/>
  <c r="R957" i="7" s="1"/>
  <c r="L950" i="7"/>
  <c r="R950" i="7" s="1"/>
  <c r="L926" i="7"/>
  <c r="R926" i="7" s="1"/>
  <c r="L894" i="7"/>
  <c r="R894" i="7" s="1"/>
  <c r="L831" i="7"/>
  <c r="R831" i="7" s="1"/>
  <c r="L702" i="7"/>
  <c r="R702" i="7" s="1"/>
  <c r="L596" i="7"/>
  <c r="R596" i="7" s="1"/>
  <c r="L515" i="7"/>
  <c r="R515" i="7" s="1"/>
  <c r="L443" i="7"/>
  <c r="R443" i="7" s="1"/>
  <c r="L440" i="7"/>
  <c r="R440" i="7" s="1"/>
  <c r="N299" i="7"/>
  <c r="S299" i="7" s="1"/>
  <c r="L971" i="7"/>
  <c r="R971" i="7" s="1"/>
  <c r="L955" i="7"/>
  <c r="R955" i="7" s="1"/>
  <c r="L939" i="7"/>
  <c r="R939" i="7" s="1"/>
  <c r="L927" i="7"/>
  <c r="R927" i="7" s="1"/>
  <c r="L911" i="7"/>
  <c r="R911" i="7" s="1"/>
  <c r="L895" i="7"/>
  <c r="R895" i="7" s="1"/>
  <c r="L867" i="7"/>
  <c r="R867" i="7" s="1"/>
  <c r="L761" i="7"/>
  <c r="R761" i="7" s="1"/>
  <c r="L754" i="7"/>
  <c r="R754" i="7" s="1"/>
  <c r="L739" i="7"/>
  <c r="R739" i="7" s="1"/>
  <c r="L735" i="7"/>
  <c r="R735" i="7" s="1"/>
  <c r="L731" i="7"/>
  <c r="R731" i="7" s="1"/>
  <c r="L727" i="7"/>
  <c r="R727" i="7" s="1"/>
  <c r="L723" i="7"/>
  <c r="R723" i="7" s="1"/>
  <c r="L719" i="7"/>
  <c r="R719" i="7" s="1"/>
  <c r="L715" i="7"/>
  <c r="R715" i="7" s="1"/>
  <c r="L711" i="7"/>
  <c r="R711" i="7" s="1"/>
  <c r="L707" i="7"/>
  <c r="R707" i="7" s="1"/>
  <c r="L700" i="7"/>
  <c r="R700" i="7" s="1"/>
  <c r="L686" i="7"/>
  <c r="R686" i="7" s="1"/>
  <c r="L679" i="7"/>
  <c r="R679" i="7" s="1"/>
  <c r="L672" i="7"/>
  <c r="R672" i="7" s="1"/>
  <c r="L654" i="7"/>
  <c r="R654" i="7" s="1"/>
  <c r="L647" i="7"/>
  <c r="R647" i="7" s="1"/>
  <c r="L640" i="7"/>
  <c r="R640" i="7" s="1"/>
  <c r="L622" i="7"/>
  <c r="R622" i="7" s="1"/>
  <c r="L615" i="7"/>
  <c r="R615" i="7" s="1"/>
  <c r="L608" i="7"/>
  <c r="R608" i="7" s="1"/>
  <c r="L604" i="7"/>
  <c r="R604" i="7" s="1"/>
  <c r="L594" i="7"/>
  <c r="R594" i="7" s="1"/>
  <c r="L578" i="7"/>
  <c r="R578" i="7" s="1"/>
  <c r="L562" i="7"/>
  <c r="R562" i="7" s="1"/>
  <c r="L556" i="7"/>
  <c r="R556" i="7" s="1"/>
  <c r="L528" i="7"/>
  <c r="R528" i="7" s="1"/>
  <c r="L525" i="7"/>
  <c r="R525" i="7" s="1"/>
  <c r="L516" i="7"/>
  <c r="R516" i="7" s="1"/>
  <c r="L513" i="7"/>
  <c r="R513" i="7" s="1"/>
  <c r="L424" i="7"/>
  <c r="R424" i="7" s="1"/>
  <c r="L406" i="7"/>
  <c r="R406" i="7" s="1"/>
  <c r="L399" i="7"/>
  <c r="R399" i="7" s="1"/>
  <c r="L385" i="7"/>
  <c r="R385" i="7" s="1"/>
  <c r="L375" i="7"/>
  <c r="R375" i="7" s="1"/>
  <c r="L365" i="7"/>
  <c r="R365" i="7" s="1"/>
  <c r="L355" i="7"/>
  <c r="R355" i="7" s="1"/>
  <c r="L351" i="7"/>
  <c r="R351" i="7" s="1"/>
  <c r="L347" i="7"/>
  <c r="R347" i="7" s="1"/>
  <c r="L343" i="7"/>
  <c r="R343" i="7" s="1"/>
  <c r="L339" i="7"/>
  <c r="R339" i="7" s="1"/>
  <c r="L335" i="7"/>
  <c r="R335" i="7" s="1"/>
  <c r="L331" i="7"/>
  <c r="R331" i="7" s="1"/>
  <c r="L327" i="7"/>
  <c r="R327" i="7" s="1"/>
  <c r="L323" i="7"/>
  <c r="R323" i="7" s="1"/>
  <c r="L319" i="7"/>
  <c r="R319" i="7" s="1"/>
  <c r="L315" i="7"/>
  <c r="R315" i="7" s="1"/>
  <c r="L311" i="7"/>
  <c r="R311" i="7" s="1"/>
  <c r="L307" i="7"/>
  <c r="R307" i="7" s="1"/>
  <c r="L285" i="7"/>
  <c r="R285" i="7" s="1"/>
  <c r="L1250" i="7"/>
  <c r="R1250" i="7" s="1"/>
  <c r="L1235" i="7"/>
  <c r="R1235" i="7" s="1"/>
  <c r="L1219" i="7"/>
  <c r="R1219" i="7" s="1"/>
  <c r="L1203" i="7"/>
  <c r="R1203" i="7" s="1"/>
  <c r="L1192" i="7"/>
  <c r="R1192" i="7" s="1"/>
  <c r="L1188" i="7"/>
  <c r="R1188" i="7" s="1"/>
  <c r="L1170" i="7"/>
  <c r="R1170" i="7" s="1"/>
  <c r="L1160" i="7"/>
  <c r="R1160" i="7" s="1"/>
  <c r="L1133" i="7"/>
  <c r="R1133" i="7" s="1"/>
  <c r="L1112" i="7"/>
  <c r="R1112" i="7" s="1"/>
  <c r="L1091" i="7"/>
  <c r="R1091" i="7" s="1"/>
  <c r="L1081" i="7"/>
  <c r="R1081" i="7" s="1"/>
  <c r="L1067" i="7"/>
  <c r="R1067" i="7" s="1"/>
  <c r="L1060" i="7"/>
  <c r="R1060" i="7" s="1"/>
  <c r="L1047" i="7"/>
  <c r="R1047" i="7" s="1"/>
  <c r="L1037" i="7"/>
  <c r="R1037" i="7" s="1"/>
  <c r="L1020" i="7"/>
  <c r="R1020" i="7" s="1"/>
  <c r="L1003" i="7"/>
  <c r="R1003" i="7" s="1"/>
  <c r="L993" i="7"/>
  <c r="R993" i="7" s="1"/>
  <c r="L977" i="7"/>
  <c r="R977" i="7" s="1"/>
  <c r="L961" i="7"/>
  <c r="R961" i="7" s="1"/>
  <c r="L945" i="7"/>
  <c r="R945" i="7" s="1"/>
  <c r="L933" i="7"/>
  <c r="R933" i="7" s="1"/>
  <c r="L917" i="7"/>
  <c r="R917" i="7" s="1"/>
  <c r="L901" i="7"/>
  <c r="R901" i="7" s="1"/>
  <c r="L885" i="7"/>
  <c r="R885" i="7" s="1"/>
  <c r="L879" i="7"/>
  <c r="R879" i="7" s="1"/>
  <c r="L876" i="7"/>
  <c r="R876" i="7" s="1"/>
  <c r="L873" i="7"/>
  <c r="R873" i="7" s="1"/>
  <c r="L858" i="7"/>
  <c r="R858" i="7" s="1"/>
  <c r="L850" i="7"/>
  <c r="R850" i="7" s="1"/>
  <c r="L842" i="7"/>
  <c r="R842" i="7" s="1"/>
  <c r="L834" i="7"/>
  <c r="R834" i="7" s="1"/>
  <c r="L826" i="7"/>
  <c r="R826" i="7" s="1"/>
  <c r="L818" i="7"/>
  <c r="R818" i="7" s="1"/>
  <c r="L810" i="7"/>
  <c r="R810" i="7" s="1"/>
  <c r="L802" i="7"/>
  <c r="R802" i="7" s="1"/>
  <c r="L792" i="7"/>
  <c r="R792" i="7" s="1"/>
  <c r="L779" i="7"/>
  <c r="R779" i="7" s="1"/>
  <c r="L774" i="7"/>
  <c r="R774" i="7" s="1"/>
  <c r="L767" i="7"/>
  <c r="R767" i="7" s="1"/>
  <c r="L764" i="7"/>
  <c r="R764" i="7" s="1"/>
  <c r="L757" i="7"/>
  <c r="R757" i="7" s="1"/>
  <c r="L750" i="7"/>
  <c r="R750" i="7" s="1"/>
  <c r="L746" i="7"/>
  <c r="R746" i="7" s="1"/>
  <c r="L703" i="7"/>
  <c r="R703" i="7" s="1"/>
  <c r="L689" i="7"/>
  <c r="R689" i="7" s="1"/>
  <c r="L682" i="7"/>
  <c r="R682" i="7" s="1"/>
  <c r="L675" i="7"/>
  <c r="R675" i="7" s="1"/>
  <c r="L668" i="7"/>
  <c r="R668" i="7" s="1"/>
  <c r="L657" i="7"/>
  <c r="R657" i="7" s="1"/>
  <c r="L650" i="7"/>
  <c r="R650" i="7" s="1"/>
  <c r="L643" i="7"/>
  <c r="R643" i="7" s="1"/>
  <c r="L636" i="7"/>
  <c r="R636" i="7" s="1"/>
  <c r="L625" i="7"/>
  <c r="R625" i="7" s="1"/>
  <c r="L618" i="7"/>
  <c r="R618" i="7" s="1"/>
  <c r="L611" i="7"/>
  <c r="R611" i="7" s="1"/>
  <c r="L600" i="7"/>
  <c r="R600" i="7" s="1"/>
  <c r="L587" i="7"/>
  <c r="R587" i="7" s="1"/>
  <c r="L584" i="7"/>
  <c r="R584" i="7" s="1"/>
  <c r="L571" i="7"/>
  <c r="R571" i="7" s="1"/>
  <c r="L568" i="7"/>
  <c r="R568" i="7" s="1"/>
  <c r="L549" i="7"/>
  <c r="R549" i="7" s="1"/>
  <c r="L546" i="7"/>
  <c r="R546" i="7" s="1"/>
  <c r="L537" i="7"/>
  <c r="R537" i="7" s="1"/>
  <c r="L503" i="7"/>
  <c r="R503" i="7" s="1"/>
  <c r="L494" i="7"/>
  <c r="R494" i="7" s="1"/>
  <c r="L491" i="7"/>
  <c r="R491" i="7" s="1"/>
  <c r="L488" i="7"/>
  <c r="R488" i="7" s="1"/>
  <c r="L479" i="7"/>
  <c r="R479" i="7" s="1"/>
  <c r="L476" i="7"/>
  <c r="R476" i="7" s="1"/>
  <c r="L470" i="7"/>
  <c r="R470" i="7" s="1"/>
  <c r="L467" i="7"/>
  <c r="R467" i="7" s="1"/>
  <c r="L464" i="7"/>
  <c r="R464" i="7" s="1"/>
  <c r="L461" i="7"/>
  <c r="R461" i="7" s="1"/>
  <c r="L458" i="7"/>
  <c r="R458" i="7" s="1"/>
  <c r="L452" i="7"/>
  <c r="R452" i="7" s="1"/>
  <c r="L449" i="7"/>
  <c r="R449" i="7" s="1"/>
  <c r="L446" i="7"/>
  <c r="R446" i="7" s="1"/>
  <c r="L432" i="7"/>
  <c r="R432" i="7" s="1"/>
  <c r="L429" i="7"/>
  <c r="R429" i="7" s="1"/>
  <c r="L412" i="7"/>
  <c r="R412" i="7" s="1"/>
  <c r="L409" i="7"/>
  <c r="R409" i="7" s="1"/>
  <c r="L388" i="7"/>
  <c r="R388" i="7" s="1"/>
  <c r="L378" i="7"/>
  <c r="R378" i="7" s="1"/>
  <c r="L361" i="7"/>
  <c r="R361" i="7" s="1"/>
  <c r="L303" i="7"/>
  <c r="R303" i="7" s="1"/>
  <c r="L300" i="7"/>
  <c r="R300" i="7" s="1"/>
  <c r="L297" i="7"/>
  <c r="R297" i="7" s="1"/>
  <c r="L294" i="7"/>
  <c r="R294" i="7" s="1"/>
  <c r="L291" i="7"/>
  <c r="R291" i="7" s="1"/>
  <c r="L281" i="7"/>
  <c r="R281" i="7" s="1"/>
  <c r="L278" i="7"/>
  <c r="R278" i="7" s="1"/>
  <c r="L275" i="7"/>
  <c r="R275" i="7" s="1"/>
  <c r="L269" i="7"/>
  <c r="R269" i="7" s="1"/>
  <c r="L266" i="7"/>
  <c r="R266" i="7" s="1"/>
  <c r="L256" i="7"/>
  <c r="R256" i="7" s="1"/>
  <c r="L247" i="7"/>
  <c r="R247" i="7" s="1"/>
  <c r="L48" i="7"/>
  <c r="J26" i="7"/>
  <c r="L760" i="7"/>
  <c r="R760" i="7" s="1"/>
  <c r="L753" i="7"/>
  <c r="R753" i="7" s="1"/>
  <c r="L742" i="7"/>
  <c r="R742" i="7" s="1"/>
  <c r="L738" i="7"/>
  <c r="R738" i="7" s="1"/>
  <c r="L734" i="7"/>
  <c r="R734" i="7" s="1"/>
  <c r="L730" i="7"/>
  <c r="R730" i="7" s="1"/>
  <c r="L726" i="7"/>
  <c r="R726" i="7" s="1"/>
  <c r="L722" i="7"/>
  <c r="R722" i="7" s="1"/>
  <c r="L718" i="7"/>
  <c r="R718" i="7" s="1"/>
  <c r="L714" i="7"/>
  <c r="R714" i="7" s="1"/>
  <c r="L710" i="7"/>
  <c r="R710" i="7" s="1"/>
  <c r="L706" i="7"/>
  <c r="R706" i="7" s="1"/>
  <c r="L696" i="7"/>
  <c r="R696" i="7" s="1"/>
  <c r="L678" i="7"/>
  <c r="R678" i="7" s="1"/>
  <c r="L671" i="7"/>
  <c r="R671" i="7" s="1"/>
  <c r="L664" i="7"/>
  <c r="R664" i="7" s="1"/>
  <c r="L646" i="7"/>
  <c r="R646" i="7" s="1"/>
  <c r="L639" i="7"/>
  <c r="R639" i="7" s="1"/>
  <c r="L632" i="7"/>
  <c r="R632" i="7" s="1"/>
  <c r="L614" i="7"/>
  <c r="R614" i="7" s="1"/>
  <c r="L607" i="7"/>
  <c r="R607" i="7" s="1"/>
  <c r="L603" i="7"/>
  <c r="R603" i="7" s="1"/>
  <c r="L590" i="7"/>
  <c r="R590" i="7" s="1"/>
  <c r="L574" i="7"/>
  <c r="R574" i="7" s="1"/>
  <c r="L552" i="7"/>
  <c r="R552" i="7" s="1"/>
  <c r="L512" i="7"/>
  <c r="R512" i="7" s="1"/>
  <c r="L509" i="7"/>
  <c r="R509" i="7" s="1"/>
  <c r="L500" i="7"/>
  <c r="R500" i="7" s="1"/>
  <c r="L497" i="7"/>
  <c r="R497" i="7" s="1"/>
  <c r="L473" i="7"/>
  <c r="R473" i="7" s="1"/>
  <c r="L405" i="7"/>
  <c r="R405" i="7" s="1"/>
  <c r="L402" i="7"/>
  <c r="R402" i="7" s="1"/>
  <c r="L395" i="7"/>
  <c r="R395" i="7" s="1"/>
  <c r="L381" i="7"/>
  <c r="R381" i="7" s="1"/>
  <c r="L371" i="7"/>
  <c r="R371" i="7" s="1"/>
  <c r="L354" i="7"/>
  <c r="R354" i="7" s="1"/>
  <c r="L350" i="7"/>
  <c r="R350" i="7" s="1"/>
  <c r="L346" i="7"/>
  <c r="R346" i="7" s="1"/>
  <c r="L342" i="7"/>
  <c r="R342" i="7" s="1"/>
  <c r="L338" i="7"/>
  <c r="R338" i="7" s="1"/>
  <c r="L334" i="7"/>
  <c r="R334" i="7" s="1"/>
  <c r="L330" i="7"/>
  <c r="R330" i="7" s="1"/>
  <c r="L326" i="7"/>
  <c r="R326" i="7" s="1"/>
  <c r="L322" i="7"/>
  <c r="R322" i="7" s="1"/>
  <c r="L318" i="7"/>
  <c r="R318" i="7" s="1"/>
  <c r="L314" i="7"/>
  <c r="R314" i="7" s="1"/>
  <c r="L310" i="7"/>
  <c r="R310" i="7" s="1"/>
  <c r="L306" i="7"/>
  <c r="R306" i="7" s="1"/>
  <c r="L284" i="7"/>
  <c r="R284" i="7" s="1"/>
  <c r="L253" i="7"/>
  <c r="R253" i="7" s="1"/>
  <c r="L250" i="7"/>
  <c r="R250" i="7" s="1"/>
  <c r="L1198" i="7"/>
  <c r="R1198" i="7" s="1"/>
  <c r="L1194" i="7"/>
  <c r="R1194" i="7" s="1"/>
  <c r="L1183" i="7"/>
  <c r="R1183" i="7" s="1"/>
  <c r="L1176" i="7"/>
  <c r="R1176" i="7" s="1"/>
  <c r="L1172" i="7"/>
  <c r="R1172" i="7" s="1"/>
  <c r="L1162" i="7"/>
  <c r="R1162" i="7" s="1"/>
  <c r="L1135" i="7"/>
  <c r="R1135" i="7" s="1"/>
  <c r="L1128" i="7"/>
  <c r="R1128" i="7" s="1"/>
  <c r="L1121" i="7"/>
  <c r="R1121" i="7" s="1"/>
  <c r="L1104" i="7"/>
  <c r="R1104" i="7" s="1"/>
  <c r="L1097" i="7"/>
  <c r="R1097" i="7" s="1"/>
  <c r="L1083" i="7"/>
  <c r="R1083" i="7" s="1"/>
  <c r="L1073" i="7"/>
  <c r="R1073" i="7" s="1"/>
  <c r="L1049" i="7"/>
  <c r="R1049" i="7" s="1"/>
  <c r="L1039" i="7"/>
  <c r="R1039" i="7" s="1"/>
  <c r="L1029" i="7"/>
  <c r="R1029" i="7" s="1"/>
  <c r="L1012" i="7"/>
  <c r="R1012" i="7" s="1"/>
  <c r="L995" i="7"/>
  <c r="R995" i="7" s="1"/>
  <c r="L979" i="7"/>
  <c r="R979" i="7" s="1"/>
  <c r="L963" i="7"/>
  <c r="R963" i="7" s="1"/>
  <c r="L947" i="7"/>
  <c r="R947" i="7" s="1"/>
  <c r="L919" i="7"/>
  <c r="R919" i="7" s="1"/>
  <c r="L903" i="7"/>
  <c r="R903" i="7" s="1"/>
  <c r="L887" i="7"/>
  <c r="R887" i="7" s="1"/>
  <c r="L881" i="7"/>
  <c r="R881" i="7" s="1"/>
  <c r="L875" i="7"/>
  <c r="R875" i="7" s="1"/>
  <c r="L857" i="7"/>
  <c r="R857" i="7" s="1"/>
  <c r="L849" i="7"/>
  <c r="R849" i="7" s="1"/>
  <c r="L841" i="7"/>
  <c r="R841" i="7" s="1"/>
  <c r="L833" i="7"/>
  <c r="R833" i="7" s="1"/>
  <c r="L825" i="7"/>
  <c r="R825" i="7" s="1"/>
  <c r="L817" i="7"/>
  <c r="R817" i="7" s="1"/>
  <c r="L809" i="7"/>
  <c r="R809" i="7" s="1"/>
  <c r="L801" i="7"/>
  <c r="R801" i="7" s="1"/>
  <c r="L791" i="7"/>
  <c r="R791" i="7" s="1"/>
  <c r="L778" i="7"/>
  <c r="R778" i="7" s="1"/>
  <c r="L766" i="7"/>
  <c r="R766" i="7" s="1"/>
  <c r="L759" i="7"/>
  <c r="R759" i="7" s="1"/>
  <c r="L752" i="7"/>
  <c r="R752" i="7" s="1"/>
  <c r="L741" i="7"/>
  <c r="R741" i="7" s="1"/>
  <c r="L737" i="7"/>
  <c r="R737" i="7" s="1"/>
  <c r="L733" i="7"/>
  <c r="R733" i="7" s="1"/>
  <c r="L729" i="7"/>
  <c r="R729" i="7" s="1"/>
  <c r="L725" i="7"/>
  <c r="R725" i="7" s="1"/>
  <c r="L721" i="7"/>
  <c r="R721" i="7" s="1"/>
  <c r="L717" i="7"/>
  <c r="R717" i="7" s="1"/>
  <c r="L713" i="7"/>
  <c r="R713" i="7" s="1"/>
  <c r="L709" i="7"/>
  <c r="R709" i="7" s="1"/>
  <c r="L705" i="7"/>
  <c r="R705" i="7" s="1"/>
  <c r="L695" i="7"/>
  <c r="R695" i="7" s="1"/>
  <c r="L688" i="7"/>
  <c r="R688" i="7" s="1"/>
  <c r="L677" i="7"/>
  <c r="R677" i="7" s="1"/>
  <c r="L670" i="7"/>
  <c r="R670" i="7" s="1"/>
  <c r="L663" i="7"/>
  <c r="R663" i="7" s="1"/>
  <c r="L656" i="7"/>
  <c r="R656" i="7" s="1"/>
  <c r="L645" i="7"/>
  <c r="R645" i="7" s="1"/>
  <c r="L638" i="7"/>
  <c r="R638" i="7" s="1"/>
  <c r="L631" i="7"/>
  <c r="R631" i="7" s="1"/>
  <c r="L624" i="7"/>
  <c r="R624" i="7" s="1"/>
  <c r="L613" i="7"/>
  <c r="R613" i="7" s="1"/>
  <c r="L606" i="7"/>
  <c r="R606" i="7" s="1"/>
  <c r="L602" i="7"/>
  <c r="R602" i="7" s="1"/>
  <c r="L589" i="7"/>
  <c r="R589" i="7" s="1"/>
  <c r="L586" i="7"/>
  <c r="R586" i="7" s="1"/>
  <c r="L573" i="7"/>
  <c r="R573" i="7" s="1"/>
  <c r="L570" i="7"/>
  <c r="R570" i="7" s="1"/>
  <c r="L551" i="7"/>
  <c r="R551" i="7" s="1"/>
  <c r="L548" i="7"/>
  <c r="R548" i="7" s="1"/>
  <c r="L545" i="7"/>
  <c r="R545" i="7" s="1"/>
  <c r="L511" i="7"/>
  <c r="R511" i="7" s="1"/>
  <c r="L508" i="7"/>
  <c r="R508" i="7" s="1"/>
  <c r="L502" i="7"/>
  <c r="R502" i="7" s="1"/>
  <c r="L499" i="7"/>
  <c r="R499" i="7" s="1"/>
  <c r="L496" i="7"/>
  <c r="R496" i="7" s="1"/>
  <c r="L493" i="7"/>
  <c r="R493" i="7" s="1"/>
  <c r="L490" i="7"/>
  <c r="R490" i="7" s="1"/>
  <c r="L478" i="7"/>
  <c r="R478" i="7" s="1"/>
  <c r="L475" i="7"/>
  <c r="R475" i="7" s="1"/>
  <c r="L472" i="7"/>
  <c r="R472" i="7" s="1"/>
  <c r="L469" i="7"/>
  <c r="R469" i="7" s="1"/>
  <c r="L466" i="7"/>
  <c r="R466" i="7" s="1"/>
  <c r="L457" i="7"/>
  <c r="R457" i="7" s="1"/>
  <c r="L448" i="7"/>
  <c r="R448" i="7" s="1"/>
  <c r="L445" i="7"/>
  <c r="R445" i="7" s="1"/>
  <c r="L428" i="7"/>
  <c r="R428" i="7" s="1"/>
  <c r="L411" i="7"/>
  <c r="R411" i="7" s="1"/>
  <c r="L404" i="7"/>
  <c r="R404" i="7" s="1"/>
  <c r="L401" i="7"/>
  <c r="R401" i="7" s="1"/>
  <c r="L394" i="7"/>
  <c r="R394" i="7" s="1"/>
  <c r="L387" i="7"/>
  <c r="R387" i="7" s="1"/>
  <c r="L380" i="7"/>
  <c r="R380" i="7" s="1"/>
  <c r="L370" i="7"/>
  <c r="R370" i="7" s="1"/>
  <c r="L353" i="7"/>
  <c r="R353" i="7" s="1"/>
  <c r="L349" i="7"/>
  <c r="R349" i="7" s="1"/>
  <c r="L345" i="7"/>
  <c r="R345" i="7" s="1"/>
  <c r="L341" i="7"/>
  <c r="R341" i="7" s="1"/>
  <c r="L337" i="7"/>
  <c r="R337" i="7" s="1"/>
  <c r="L333" i="7"/>
  <c r="R333" i="7" s="1"/>
  <c r="L329" i="7"/>
  <c r="R329" i="7" s="1"/>
  <c r="L325" i="7"/>
  <c r="R325" i="7" s="1"/>
  <c r="L321" i="7"/>
  <c r="R321" i="7" s="1"/>
  <c r="L317" i="7"/>
  <c r="R317" i="7" s="1"/>
  <c r="L313" i="7"/>
  <c r="R313" i="7" s="1"/>
  <c r="L309" i="7"/>
  <c r="R309" i="7" s="1"/>
  <c r="L305" i="7"/>
  <c r="R305" i="7" s="1"/>
  <c r="L302" i="7"/>
  <c r="R302" i="7" s="1"/>
  <c r="L299" i="7"/>
  <c r="R299" i="7" s="1"/>
  <c r="L283" i="7"/>
  <c r="R283" i="7" s="1"/>
  <c r="L274" i="7"/>
  <c r="R274" i="7" s="1"/>
  <c r="L255" i="7"/>
  <c r="R255" i="7" s="1"/>
  <c r="L249" i="7"/>
  <c r="R249" i="7" s="1"/>
  <c r="L865" i="7"/>
  <c r="R865" i="7" s="1"/>
  <c r="L772" i="7"/>
  <c r="R772" i="7" s="1"/>
  <c r="L769" i="7"/>
  <c r="R769" i="7" s="1"/>
  <c r="L748" i="7"/>
  <c r="R748" i="7" s="1"/>
  <c r="L744" i="7"/>
  <c r="R744" i="7" s="1"/>
  <c r="L698" i="7"/>
  <c r="R698" i="7" s="1"/>
  <c r="L691" i="7"/>
  <c r="R691" i="7" s="1"/>
  <c r="L684" i="7"/>
  <c r="R684" i="7" s="1"/>
  <c r="L666" i="7"/>
  <c r="R666" i="7" s="1"/>
  <c r="L659" i="7"/>
  <c r="R659" i="7" s="1"/>
  <c r="L652" i="7"/>
  <c r="R652" i="7" s="1"/>
  <c r="L634" i="7"/>
  <c r="R634" i="7" s="1"/>
  <c r="L627" i="7"/>
  <c r="R627" i="7" s="1"/>
  <c r="L620" i="7"/>
  <c r="R620" i="7" s="1"/>
  <c r="L592" i="7"/>
  <c r="R592" i="7" s="1"/>
  <c r="L576" i="7"/>
  <c r="R576" i="7" s="1"/>
  <c r="L560" i="7"/>
  <c r="R560" i="7" s="1"/>
  <c r="L554" i="7"/>
  <c r="R554" i="7" s="1"/>
  <c r="L520" i="7"/>
  <c r="R520" i="7" s="1"/>
  <c r="L505" i="7"/>
  <c r="R505" i="7" s="1"/>
  <c r="L484" i="7"/>
  <c r="R484" i="7" s="1"/>
  <c r="L481" i="7"/>
  <c r="R481" i="7" s="1"/>
  <c r="L397" i="7"/>
  <c r="R397" i="7" s="1"/>
  <c r="L390" i="7"/>
  <c r="R390" i="7" s="1"/>
  <c r="L383" i="7"/>
  <c r="R383" i="7" s="1"/>
  <c r="L373" i="7"/>
  <c r="R373" i="7" s="1"/>
  <c r="L363" i="7"/>
  <c r="R363" i="7" s="1"/>
  <c r="L289" i="7"/>
  <c r="R289" i="7" s="1"/>
  <c r="L258" i="7"/>
  <c r="R258" i="7" s="1"/>
  <c r="L1134" i="7"/>
  <c r="R1134" i="7" s="1"/>
  <c r="L1127" i="7"/>
  <c r="R1127" i="7" s="1"/>
  <c r="L1120" i="7"/>
  <c r="R1120" i="7" s="1"/>
  <c r="L1103" i="7"/>
  <c r="R1103" i="7" s="1"/>
  <c r="L1096" i="7"/>
  <c r="R1096" i="7" s="1"/>
  <c r="L1089" i="7"/>
  <c r="R1089" i="7" s="1"/>
  <c r="L1082" i="7"/>
  <c r="R1082" i="7" s="1"/>
  <c r="L1072" i="7"/>
  <c r="R1072" i="7" s="1"/>
  <c r="L1065" i="7"/>
  <c r="R1065" i="7" s="1"/>
  <c r="L1055" i="7"/>
  <c r="R1055" i="7" s="1"/>
  <c r="L1048" i="7"/>
  <c r="R1048" i="7" s="1"/>
  <c r="L1045" i="7"/>
  <c r="R1045" i="7" s="1"/>
  <c r="L1038" i="7"/>
  <c r="R1038" i="7" s="1"/>
  <c r="L1028" i="7"/>
  <c r="R1028" i="7" s="1"/>
  <c r="L1011" i="7"/>
  <c r="R1011" i="7" s="1"/>
  <c r="L1001" i="7"/>
  <c r="R1001" i="7" s="1"/>
  <c r="L994" i="7"/>
  <c r="R994" i="7" s="1"/>
  <c r="L991" i="7"/>
  <c r="R991" i="7" s="1"/>
  <c r="L978" i="7"/>
  <c r="R978" i="7" s="1"/>
  <c r="L975" i="7"/>
  <c r="R975" i="7" s="1"/>
  <c r="L962" i="7"/>
  <c r="R962" i="7" s="1"/>
  <c r="L959" i="7"/>
  <c r="R959" i="7" s="1"/>
  <c r="L946" i="7"/>
  <c r="R946" i="7" s="1"/>
  <c r="L943" i="7"/>
  <c r="R943" i="7" s="1"/>
  <c r="N936" i="7"/>
  <c r="S936" i="7" s="1"/>
  <c r="L934" i="7"/>
  <c r="R934" i="7" s="1"/>
  <c r="L931" i="7"/>
  <c r="R931" i="7" s="1"/>
  <c r="L918" i="7"/>
  <c r="R918" i="7" s="1"/>
  <c r="L915" i="7"/>
  <c r="R915" i="7" s="1"/>
  <c r="L902" i="7"/>
  <c r="R902" i="7" s="1"/>
  <c r="L899" i="7"/>
  <c r="R899" i="7" s="1"/>
  <c r="L886" i="7"/>
  <c r="R886" i="7" s="1"/>
  <c r="L883" i="7"/>
  <c r="R883" i="7" s="1"/>
  <c r="L880" i="7"/>
  <c r="R880" i="7" s="1"/>
  <c r="L877" i="7"/>
  <c r="R877" i="7" s="1"/>
  <c r="L874" i="7"/>
  <c r="R874" i="7" s="1"/>
  <c r="L871" i="7"/>
  <c r="R871" i="7" s="1"/>
  <c r="L859" i="7"/>
  <c r="R859" i="7" s="1"/>
  <c r="L851" i="7"/>
  <c r="R851" i="7" s="1"/>
  <c r="L843" i="7"/>
  <c r="R843" i="7" s="1"/>
  <c r="L835" i="7"/>
  <c r="R835" i="7" s="1"/>
  <c r="L827" i="7"/>
  <c r="R827" i="7" s="1"/>
  <c r="L819" i="7"/>
  <c r="R819" i="7" s="1"/>
  <c r="L811" i="7"/>
  <c r="R811" i="7" s="1"/>
  <c r="L803" i="7"/>
  <c r="R803" i="7" s="1"/>
  <c r="N800" i="7"/>
  <c r="S800" i="7" s="1"/>
  <c r="L798" i="7"/>
  <c r="R798" i="7" s="1"/>
  <c r="L793" i="7"/>
  <c r="R793" i="7" s="1"/>
  <c r="L780" i="7"/>
  <c r="R780" i="7" s="1"/>
  <c r="N777" i="7"/>
  <c r="S777" i="7" s="1"/>
  <c r="L775" i="7"/>
  <c r="R775" i="7" s="1"/>
  <c r="N771" i="7"/>
  <c r="S771" i="7" s="1"/>
  <c r="L765" i="7"/>
  <c r="R765" i="7" s="1"/>
  <c r="L762" i="7"/>
  <c r="R762" i="7" s="1"/>
  <c r="L751" i="7"/>
  <c r="R751" i="7" s="1"/>
  <c r="L740" i="7"/>
  <c r="R740" i="7" s="1"/>
  <c r="L736" i="7"/>
  <c r="R736" i="7" s="1"/>
  <c r="L732" i="7"/>
  <c r="R732" i="7" s="1"/>
  <c r="L728" i="7"/>
  <c r="R728" i="7" s="1"/>
  <c r="L724" i="7"/>
  <c r="R724" i="7" s="1"/>
  <c r="L720" i="7"/>
  <c r="R720" i="7" s="1"/>
  <c r="L716" i="7"/>
  <c r="R716" i="7" s="1"/>
  <c r="L712" i="7"/>
  <c r="R712" i="7" s="1"/>
  <c r="L708" i="7"/>
  <c r="R708" i="7" s="1"/>
  <c r="L694" i="7"/>
  <c r="R694" i="7" s="1"/>
  <c r="L687" i="7"/>
  <c r="R687" i="7" s="1"/>
  <c r="L680" i="7"/>
  <c r="R680" i="7" s="1"/>
  <c r="L669" i="7"/>
  <c r="R669" i="7" s="1"/>
  <c r="L662" i="7"/>
  <c r="R662" i="7" s="1"/>
  <c r="L655" i="7"/>
  <c r="R655" i="7" s="1"/>
  <c r="L648" i="7"/>
  <c r="R648" i="7" s="1"/>
  <c r="L637" i="7"/>
  <c r="R637" i="7" s="1"/>
  <c r="L630" i="7"/>
  <c r="R630" i="7" s="1"/>
  <c r="L623" i="7"/>
  <c r="R623" i="7" s="1"/>
  <c r="L616" i="7"/>
  <c r="R616" i="7" s="1"/>
  <c r="L605" i="7"/>
  <c r="R605" i="7" s="1"/>
  <c r="L601" i="7"/>
  <c r="R601" i="7" s="1"/>
  <c r="L598" i="7"/>
  <c r="R598" i="7" s="1"/>
  <c r="L585" i="7"/>
  <c r="R585" i="7" s="1"/>
  <c r="L582" i="7"/>
  <c r="R582" i="7" s="1"/>
  <c r="L569" i="7"/>
  <c r="R569" i="7" s="1"/>
  <c r="L566" i="7"/>
  <c r="R566" i="7" s="1"/>
  <c r="N559" i="7"/>
  <c r="S559" i="7" s="1"/>
  <c r="L547" i="7"/>
  <c r="R547" i="7" s="1"/>
  <c r="L544" i="7"/>
  <c r="R544" i="7" s="1"/>
  <c r="L541" i="7"/>
  <c r="R541" i="7" s="1"/>
  <c r="L538" i="7"/>
  <c r="R538" i="7" s="1"/>
  <c r="L532" i="7"/>
  <c r="R532" i="7" s="1"/>
  <c r="L529" i="7"/>
  <c r="R529" i="7" s="1"/>
  <c r="L495" i="7"/>
  <c r="R495" i="7" s="1"/>
  <c r="L492" i="7"/>
  <c r="R492" i="7" s="1"/>
  <c r="L471" i="7"/>
  <c r="R471" i="7" s="1"/>
  <c r="L462" i="7"/>
  <c r="R462" i="7" s="1"/>
  <c r="L459" i="7"/>
  <c r="R459" i="7" s="1"/>
  <c r="L456" i="7"/>
  <c r="R456" i="7" s="1"/>
  <c r="L453" i="7"/>
  <c r="R453" i="7" s="1"/>
  <c r="L450" i="7"/>
  <c r="R450" i="7" s="1"/>
  <c r="L447" i="7"/>
  <c r="R447" i="7" s="1"/>
  <c r="L436" i="7"/>
  <c r="R436" i="7" s="1"/>
  <c r="L433" i="7"/>
  <c r="R433" i="7" s="1"/>
  <c r="L430" i="7"/>
  <c r="R430" i="7" s="1"/>
  <c r="L416" i="7"/>
  <c r="R416" i="7" s="1"/>
  <c r="L413" i="7"/>
  <c r="R413" i="7" s="1"/>
  <c r="L410" i="7"/>
  <c r="R410" i="7" s="1"/>
  <c r="L407" i="7"/>
  <c r="R407" i="7" s="1"/>
  <c r="L400" i="7"/>
  <c r="R400" i="7" s="1"/>
  <c r="L393" i="7"/>
  <c r="R393" i="7" s="1"/>
  <c r="L386" i="7"/>
  <c r="R386" i="7" s="1"/>
  <c r="L369" i="7"/>
  <c r="R369" i="7" s="1"/>
  <c r="L359" i="7"/>
  <c r="R359" i="7" s="1"/>
  <c r="L352" i="7"/>
  <c r="R352" i="7" s="1"/>
  <c r="L348" i="7"/>
  <c r="R348" i="7" s="1"/>
  <c r="L344" i="7"/>
  <c r="R344" i="7" s="1"/>
  <c r="L340" i="7"/>
  <c r="R340" i="7" s="1"/>
  <c r="L336" i="7"/>
  <c r="R336" i="7" s="1"/>
  <c r="L332" i="7"/>
  <c r="R332" i="7" s="1"/>
  <c r="L328" i="7"/>
  <c r="R328" i="7" s="1"/>
  <c r="L324" i="7"/>
  <c r="R324" i="7" s="1"/>
  <c r="L320" i="7"/>
  <c r="R320" i="7" s="1"/>
  <c r="L316" i="7"/>
  <c r="R316" i="7" s="1"/>
  <c r="L312" i="7"/>
  <c r="R312" i="7" s="1"/>
  <c r="L308" i="7"/>
  <c r="R308" i="7" s="1"/>
  <c r="L304" i="7"/>
  <c r="R304" i="7" s="1"/>
  <c r="L295" i="7"/>
  <c r="R295" i="7" s="1"/>
  <c r="L292" i="7"/>
  <c r="R292" i="7" s="1"/>
  <c r="L279" i="7"/>
  <c r="R279" i="7" s="1"/>
  <c r="L276" i="7"/>
  <c r="R276" i="7" s="1"/>
  <c r="L273" i="7"/>
  <c r="R273" i="7" s="1"/>
  <c r="L270" i="7"/>
  <c r="R270" i="7" s="1"/>
  <c r="L267" i="7"/>
  <c r="R267" i="7" s="1"/>
  <c r="L248" i="7"/>
  <c r="R248" i="7" s="1"/>
  <c r="L1123" i="7"/>
  <c r="R1123" i="7" s="1"/>
  <c r="L1113" i="7"/>
  <c r="R1113" i="7" s="1"/>
  <c r="L1099" i="7"/>
  <c r="R1099" i="7" s="1"/>
  <c r="L1092" i="7"/>
  <c r="R1092" i="7" s="1"/>
  <c r="L1085" i="7"/>
  <c r="R1085" i="7" s="1"/>
  <c r="L1075" i="7"/>
  <c r="R1075" i="7" s="1"/>
  <c r="L1068" i="7"/>
  <c r="R1068" i="7" s="1"/>
  <c r="L1061" i="7"/>
  <c r="R1061" i="7" s="1"/>
  <c r="L1051" i="7"/>
  <c r="R1051" i="7" s="1"/>
  <c r="L1041" i="7"/>
  <c r="R1041" i="7" s="1"/>
  <c r="L1031" i="7"/>
  <c r="R1031" i="7" s="1"/>
  <c r="L1021" i="7"/>
  <c r="R1021" i="7" s="1"/>
  <c r="L1004" i="7"/>
  <c r="R1004" i="7" s="1"/>
  <c r="L984" i="7"/>
  <c r="R984" i="7" s="1"/>
  <c r="L981" i="7"/>
  <c r="R981" i="7" s="1"/>
  <c r="L968" i="7"/>
  <c r="R968" i="7" s="1"/>
  <c r="L965" i="7"/>
  <c r="R965" i="7" s="1"/>
  <c r="L952" i="7"/>
  <c r="R952" i="7" s="1"/>
  <c r="L949" i="7"/>
  <c r="R949" i="7" s="1"/>
  <c r="L924" i="7"/>
  <c r="R924" i="7" s="1"/>
  <c r="L921" i="7"/>
  <c r="R921" i="7" s="1"/>
  <c r="L908" i="7"/>
  <c r="R908" i="7" s="1"/>
  <c r="L905" i="7"/>
  <c r="R905" i="7" s="1"/>
  <c r="L892" i="7"/>
  <c r="R892" i="7" s="1"/>
  <c r="L889" i="7"/>
  <c r="R889" i="7" s="1"/>
  <c r="N882" i="7"/>
  <c r="S882" i="7" s="1"/>
  <c r="N876" i="7"/>
  <c r="S876" i="7" s="1"/>
  <c r="L864" i="7"/>
  <c r="R864" i="7" s="1"/>
  <c r="L856" i="7"/>
  <c r="R856" i="7" s="1"/>
  <c r="L848" i="7"/>
  <c r="R848" i="7" s="1"/>
  <c r="L840" i="7"/>
  <c r="R840" i="7" s="1"/>
  <c r="L832" i="7"/>
  <c r="R832" i="7" s="1"/>
  <c r="L824" i="7"/>
  <c r="R824" i="7" s="1"/>
  <c r="L816" i="7"/>
  <c r="R816" i="7" s="1"/>
  <c r="L808" i="7"/>
  <c r="R808" i="7" s="1"/>
  <c r="L790" i="7"/>
  <c r="R790" i="7" s="1"/>
  <c r="L785" i="7"/>
  <c r="R785" i="7" s="1"/>
  <c r="L768" i="7"/>
  <c r="R768" i="7" s="1"/>
  <c r="L758" i="7"/>
  <c r="R758" i="7" s="1"/>
  <c r="L747" i="7"/>
  <c r="R747" i="7" s="1"/>
  <c r="L743" i="7"/>
  <c r="R743" i="7" s="1"/>
  <c r="L704" i="7"/>
  <c r="R704" i="7" s="1"/>
  <c r="L697" i="7"/>
  <c r="R697" i="7" s="1"/>
  <c r="L690" i="7"/>
  <c r="R690" i="7" s="1"/>
  <c r="L683" i="7"/>
  <c r="R683" i="7" s="1"/>
  <c r="L676" i="7"/>
  <c r="R676" i="7" s="1"/>
  <c r="L665" i="7"/>
  <c r="R665" i="7" s="1"/>
  <c r="L658" i="7"/>
  <c r="R658" i="7" s="1"/>
  <c r="L651" i="7"/>
  <c r="R651" i="7" s="1"/>
  <c r="L644" i="7"/>
  <c r="R644" i="7" s="1"/>
  <c r="L633" i="7"/>
  <c r="R633" i="7" s="1"/>
  <c r="L626" i="7"/>
  <c r="R626" i="7" s="1"/>
  <c r="L619" i="7"/>
  <c r="R619" i="7" s="1"/>
  <c r="L612" i="7"/>
  <c r="R612" i="7" s="1"/>
  <c r="L591" i="7"/>
  <c r="R591" i="7" s="1"/>
  <c r="L588" i="7"/>
  <c r="R588" i="7" s="1"/>
  <c r="L575" i="7"/>
  <c r="R575" i="7" s="1"/>
  <c r="L572" i="7"/>
  <c r="R572" i="7" s="1"/>
  <c r="L553" i="7"/>
  <c r="R553" i="7" s="1"/>
  <c r="L550" i="7"/>
  <c r="R550" i="7" s="1"/>
  <c r="L519" i="7"/>
  <c r="R519" i="7" s="1"/>
  <c r="L510" i="7"/>
  <c r="R510" i="7" s="1"/>
  <c r="L507" i="7"/>
  <c r="R507" i="7" s="1"/>
  <c r="L504" i="7"/>
  <c r="R504" i="7" s="1"/>
  <c r="L501" i="7"/>
  <c r="R501" i="7" s="1"/>
  <c r="L498" i="7"/>
  <c r="R498" i="7" s="1"/>
  <c r="L489" i="7"/>
  <c r="R489" i="7" s="1"/>
  <c r="L486" i="7"/>
  <c r="R486" i="7" s="1"/>
  <c r="L483" i="7"/>
  <c r="R483" i="7" s="1"/>
  <c r="L480" i="7"/>
  <c r="R480" i="7" s="1"/>
  <c r="L477" i="7"/>
  <c r="R477" i="7" s="1"/>
  <c r="L474" i="7"/>
  <c r="R474" i="7" s="1"/>
  <c r="L468" i="7"/>
  <c r="R468" i="7" s="1"/>
  <c r="L465" i="7"/>
  <c r="R465" i="7" s="1"/>
  <c r="L444" i="7"/>
  <c r="R444" i="7" s="1"/>
  <c r="L427" i="7"/>
  <c r="R427" i="7" s="1"/>
  <c r="L403" i="7"/>
  <c r="R403" i="7" s="1"/>
  <c r="L396" i="7"/>
  <c r="R396" i="7" s="1"/>
  <c r="L389" i="7"/>
  <c r="R389" i="7" s="1"/>
  <c r="L382" i="7"/>
  <c r="R382" i="7" s="1"/>
  <c r="L379" i="7"/>
  <c r="R379" i="7" s="1"/>
  <c r="L372" i="7"/>
  <c r="R372" i="7" s="1"/>
  <c r="L362" i="7"/>
  <c r="R362" i="7" s="1"/>
  <c r="L301" i="7"/>
  <c r="R301" i="7" s="1"/>
  <c r="L298" i="7"/>
  <c r="R298" i="7" s="1"/>
  <c r="L288" i="7"/>
  <c r="R288" i="7" s="1"/>
  <c r="L282" i="7"/>
  <c r="R282" i="7" s="1"/>
  <c r="L257" i="7"/>
  <c r="R257" i="7" s="1"/>
  <c r="L254" i="7"/>
  <c r="R254" i="7" s="1"/>
  <c r="L251" i="7"/>
  <c r="R251" i="7" s="1"/>
  <c r="J27" i="23"/>
  <c r="W28" i="23" s="1"/>
  <c r="X28" i="23" s="1"/>
  <c r="Q1705" i="1"/>
  <c r="N1012" i="7"/>
  <c r="S1012" i="7" s="1"/>
  <c r="N976" i="7"/>
  <c r="S976" i="7" s="1"/>
  <c r="N938" i="7"/>
  <c r="S938" i="7" s="1"/>
  <c r="M1682" i="21"/>
  <c r="M1678" i="21"/>
  <c r="M394" i="21"/>
  <c r="M378" i="21"/>
  <c r="M370" i="21"/>
  <c r="M303" i="21"/>
  <c r="N1310" i="7"/>
  <c r="S1310" i="7" s="1"/>
  <c r="N1152" i="7"/>
  <c r="S1152" i="7" s="1"/>
  <c r="N820" i="7"/>
  <c r="S820" i="7" s="1"/>
  <c r="M527" i="19"/>
  <c r="R527" i="19" s="1"/>
  <c r="M1474" i="21"/>
  <c r="M1470" i="21"/>
  <c r="M1373" i="21"/>
  <c r="M1152" i="21"/>
  <c r="M1148" i="21"/>
  <c r="M1140" i="21"/>
  <c r="M912" i="21"/>
  <c r="M908" i="21"/>
  <c r="M447" i="21"/>
  <c r="M430" i="21"/>
  <c r="M247" i="21"/>
  <c r="M243" i="21"/>
  <c r="M231" i="21"/>
  <c r="N1625" i="7"/>
  <c r="S1625" i="7" s="1"/>
  <c r="M1199" i="19"/>
  <c r="R1199" i="19" s="1"/>
  <c r="M1629" i="21"/>
  <c r="M1612" i="21"/>
  <c r="M1360" i="21"/>
  <c r="M1356" i="21"/>
  <c r="M230" i="21"/>
  <c r="N1600" i="7"/>
  <c r="S1600" i="7" s="1"/>
  <c r="M1294" i="19"/>
  <c r="R1294" i="19" s="1"/>
  <c r="M1083" i="19"/>
  <c r="R1083" i="19" s="1"/>
  <c r="M804" i="19"/>
  <c r="R804" i="19" s="1"/>
  <c r="M110" i="21"/>
  <c r="M78" i="21"/>
  <c r="M62" i="21"/>
  <c r="M935" i="19"/>
  <c r="R935" i="19" s="1"/>
  <c r="M225" i="19"/>
  <c r="R225" i="19" s="1"/>
  <c r="N1598" i="7"/>
  <c r="S1598" i="7" s="1"/>
  <c r="N1284" i="7"/>
  <c r="S1284" i="7" s="1"/>
  <c r="N1136" i="7"/>
  <c r="S1136" i="7" s="1"/>
  <c r="N972" i="7"/>
  <c r="S972" i="7" s="1"/>
  <c r="N960" i="7"/>
  <c r="S960" i="7" s="1"/>
  <c r="N954" i="7"/>
  <c r="S954" i="7" s="1"/>
  <c r="N930" i="7"/>
  <c r="S930" i="7" s="1"/>
  <c r="N506" i="7"/>
  <c r="S506" i="7" s="1"/>
  <c r="M1697" i="19"/>
  <c r="R1697" i="19" s="1"/>
  <c r="M1693" i="19"/>
  <c r="R1693" i="19" s="1"/>
  <c r="M1689" i="19"/>
  <c r="R1689" i="19" s="1"/>
  <c r="M1685" i="19"/>
  <c r="R1685" i="19" s="1"/>
  <c r="M1681" i="19"/>
  <c r="R1681" i="19" s="1"/>
  <c r="M1677" i="19"/>
  <c r="R1677" i="19" s="1"/>
  <c r="M1673" i="19"/>
  <c r="R1673" i="19" s="1"/>
  <c r="M1669" i="19"/>
  <c r="R1669" i="19" s="1"/>
  <c r="M1665" i="19"/>
  <c r="R1665" i="19" s="1"/>
  <c r="M1661" i="19"/>
  <c r="R1661" i="19" s="1"/>
  <c r="M1586" i="19"/>
  <c r="R1586" i="19" s="1"/>
  <c r="M1582" i="19"/>
  <c r="R1582" i="19" s="1"/>
  <c r="M1578" i="19"/>
  <c r="R1578" i="19" s="1"/>
  <c r="M1574" i="19"/>
  <c r="R1574" i="19" s="1"/>
  <c r="M1570" i="19"/>
  <c r="R1570" i="19" s="1"/>
  <c r="M1566" i="19"/>
  <c r="R1566" i="19" s="1"/>
  <c r="M1562" i="19"/>
  <c r="R1562" i="19" s="1"/>
  <c r="M1558" i="19"/>
  <c r="R1558" i="19" s="1"/>
  <c r="M1554" i="19"/>
  <c r="R1554" i="19" s="1"/>
  <c r="M1550" i="19"/>
  <c r="R1550" i="19" s="1"/>
  <c r="M1546" i="19"/>
  <c r="R1546" i="19" s="1"/>
  <c r="M1542" i="19"/>
  <c r="R1542" i="19" s="1"/>
  <c r="M1487" i="19"/>
  <c r="R1487" i="19" s="1"/>
  <c r="M1483" i="19"/>
  <c r="R1483" i="19" s="1"/>
  <c r="M1479" i="19"/>
  <c r="R1479" i="19" s="1"/>
  <c r="M1475" i="19"/>
  <c r="R1475" i="19" s="1"/>
  <c r="M1471" i="19"/>
  <c r="R1471" i="19" s="1"/>
  <c r="M1467" i="19"/>
  <c r="R1467" i="19" s="1"/>
  <c r="M1372" i="19"/>
  <c r="R1372" i="19" s="1"/>
  <c r="M1293" i="19"/>
  <c r="R1293" i="19" s="1"/>
  <c r="M1289" i="19"/>
  <c r="R1289" i="19" s="1"/>
  <c r="M1285" i="19"/>
  <c r="R1285" i="19" s="1"/>
  <c r="M1281" i="19"/>
  <c r="R1281" i="19" s="1"/>
  <c r="M1277" i="19"/>
  <c r="R1277" i="19" s="1"/>
  <c r="M1273" i="19"/>
  <c r="R1273" i="19" s="1"/>
  <c r="M1269" i="19"/>
  <c r="R1269" i="19" s="1"/>
  <c r="M1198" i="19"/>
  <c r="R1198" i="19" s="1"/>
  <c r="M1194" i="19"/>
  <c r="R1194" i="19" s="1"/>
  <c r="M1190" i="19"/>
  <c r="R1190" i="19" s="1"/>
  <c r="M1186" i="19"/>
  <c r="R1186" i="19" s="1"/>
  <c r="M1182" i="19"/>
  <c r="R1182" i="19" s="1"/>
  <c r="M1079" i="19"/>
  <c r="R1079" i="19" s="1"/>
  <c r="M1075" i="19"/>
  <c r="R1075" i="19" s="1"/>
  <c r="M1071" i="19"/>
  <c r="R1071" i="19" s="1"/>
  <c r="M1067" i="19"/>
  <c r="R1067" i="19" s="1"/>
  <c r="M1063" i="19"/>
  <c r="R1063" i="19" s="1"/>
  <c r="M932" i="19"/>
  <c r="R932" i="19" s="1"/>
  <c r="M928" i="19"/>
  <c r="R928" i="19" s="1"/>
  <c r="M924" i="19"/>
  <c r="R924" i="19" s="1"/>
  <c r="M920" i="19"/>
  <c r="R920" i="19" s="1"/>
  <c r="M916" i="19"/>
  <c r="R916" i="19" s="1"/>
  <c r="M912" i="19"/>
  <c r="R912" i="19" s="1"/>
  <c r="M908" i="19"/>
  <c r="R908" i="19" s="1"/>
  <c r="M904" i="19"/>
  <c r="R904" i="19" s="1"/>
  <c r="M900" i="19"/>
  <c r="R900" i="19" s="1"/>
  <c r="M801" i="19"/>
  <c r="R801" i="19" s="1"/>
  <c r="M797" i="19"/>
  <c r="R797" i="19" s="1"/>
  <c r="M793" i="19"/>
  <c r="R793" i="19" s="1"/>
  <c r="M789" i="19"/>
  <c r="R789" i="19" s="1"/>
  <c r="M785" i="19"/>
  <c r="R785" i="19" s="1"/>
  <c r="M781" i="19"/>
  <c r="R781" i="19" s="1"/>
  <c r="M777" i="19"/>
  <c r="R777" i="19" s="1"/>
  <c r="M773" i="19"/>
  <c r="R773" i="19" s="1"/>
  <c r="M769" i="19"/>
  <c r="R769" i="19" s="1"/>
  <c r="M765" i="19"/>
  <c r="R765" i="19" s="1"/>
  <c r="M761" i="19"/>
  <c r="R761" i="19" s="1"/>
  <c r="M757" i="19"/>
  <c r="R757" i="19" s="1"/>
  <c r="M753" i="19"/>
  <c r="R753" i="19" s="1"/>
  <c r="M749" i="19"/>
  <c r="R749" i="19" s="1"/>
  <c r="M694" i="19"/>
  <c r="R694" i="19" s="1"/>
  <c r="M690" i="19"/>
  <c r="R690" i="19" s="1"/>
  <c r="M686" i="19"/>
  <c r="R686" i="19" s="1"/>
  <c r="M682" i="19"/>
  <c r="R682" i="19" s="1"/>
  <c r="M678" i="19"/>
  <c r="R678" i="19" s="1"/>
  <c r="M674" i="19"/>
  <c r="R674" i="19" s="1"/>
  <c r="M670" i="19"/>
  <c r="R670" i="19" s="1"/>
  <c r="M666" i="19"/>
  <c r="R666" i="19" s="1"/>
  <c r="M662" i="19"/>
  <c r="R662" i="19" s="1"/>
  <c r="M658" i="19"/>
  <c r="R658" i="19" s="1"/>
  <c r="M654" i="19"/>
  <c r="R654" i="19" s="1"/>
  <c r="M650" i="19"/>
  <c r="R650" i="19" s="1"/>
  <c r="M646" i="19"/>
  <c r="R646" i="19" s="1"/>
  <c r="M642" i="19"/>
  <c r="R642" i="19" s="1"/>
  <c r="M638" i="19"/>
  <c r="R638" i="19" s="1"/>
  <c r="M634" i="19"/>
  <c r="R634" i="19" s="1"/>
  <c r="M630" i="19"/>
  <c r="R630" i="19" s="1"/>
  <c r="M626" i="19"/>
  <c r="R626" i="19" s="1"/>
  <c r="M523" i="19"/>
  <c r="R523" i="19" s="1"/>
  <c r="M519" i="19"/>
  <c r="R519" i="19" s="1"/>
  <c r="M515" i="19"/>
  <c r="R515" i="19" s="1"/>
  <c r="M511" i="19"/>
  <c r="R511" i="19" s="1"/>
  <c r="M507" i="19"/>
  <c r="R507" i="19" s="1"/>
  <c r="M503" i="19"/>
  <c r="R503" i="19" s="1"/>
  <c r="M499" i="19"/>
  <c r="R499" i="19" s="1"/>
  <c r="M495" i="19"/>
  <c r="R495" i="19" s="1"/>
  <c r="M491" i="19"/>
  <c r="R491" i="19" s="1"/>
  <c r="M487" i="19"/>
  <c r="R487" i="19" s="1"/>
  <c r="M483" i="19"/>
  <c r="R483" i="19" s="1"/>
  <c r="M479" i="19"/>
  <c r="R479" i="19" s="1"/>
  <c r="M475" i="19"/>
  <c r="R475" i="19" s="1"/>
  <c r="M471" i="19"/>
  <c r="R471" i="19" s="1"/>
  <c r="M467" i="19"/>
  <c r="R467" i="19" s="1"/>
  <c r="M463" i="19"/>
  <c r="R463" i="19" s="1"/>
  <c r="M459" i="19"/>
  <c r="R459" i="19" s="1"/>
  <c r="M455" i="19"/>
  <c r="R455" i="19" s="1"/>
  <c r="M451" i="19"/>
  <c r="R451" i="19" s="1"/>
  <c r="M447" i="19"/>
  <c r="R447" i="19" s="1"/>
  <c r="M443" i="19"/>
  <c r="R443" i="19" s="1"/>
  <c r="M439" i="19"/>
  <c r="R439" i="19" s="1"/>
  <c r="M435" i="19"/>
  <c r="R435" i="19" s="1"/>
  <c r="M431" i="19"/>
  <c r="R431" i="19" s="1"/>
  <c r="M427" i="19"/>
  <c r="R427" i="19" s="1"/>
  <c r="M423" i="19"/>
  <c r="R423" i="19" s="1"/>
  <c r="M419" i="19"/>
  <c r="R419" i="19" s="1"/>
  <c r="M415" i="19"/>
  <c r="R415" i="19" s="1"/>
  <c r="M411" i="19"/>
  <c r="R411" i="19" s="1"/>
  <c r="M407" i="19"/>
  <c r="R407" i="19" s="1"/>
  <c r="M403" i="19"/>
  <c r="R403" i="19" s="1"/>
  <c r="M399" i="19"/>
  <c r="R399" i="19" s="1"/>
  <c r="M395" i="19"/>
  <c r="R395" i="19" s="1"/>
  <c r="M391" i="19"/>
  <c r="R391" i="19" s="1"/>
  <c r="M387" i="19"/>
  <c r="R387" i="19" s="1"/>
  <c r="M383" i="19"/>
  <c r="R383" i="19" s="1"/>
  <c r="M224" i="19"/>
  <c r="R224" i="19" s="1"/>
  <c r="M220" i="19"/>
  <c r="R220" i="19" s="1"/>
  <c r="M216" i="19"/>
  <c r="R216" i="19" s="1"/>
  <c r="M212" i="19"/>
  <c r="R212" i="19" s="1"/>
  <c r="M208" i="19"/>
  <c r="R208" i="19" s="1"/>
  <c r="M204" i="19"/>
  <c r="R204" i="19" s="1"/>
  <c r="M200" i="19"/>
  <c r="R200" i="19" s="1"/>
  <c r="M196" i="19"/>
  <c r="R196" i="19" s="1"/>
  <c r="M192" i="19"/>
  <c r="R192" i="19" s="1"/>
  <c r="M188" i="19"/>
  <c r="R188" i="19" s="1"/>
  <c r="M184" i="19"/>
  <c r="R184" i="19" s="1"/>
  <c r="M180" i="19"/>
  <c r="R180" i="19" s="1"/>
  <c r="M176" i="19"/>
  <c r="R176" i="19" s="1"/>
  <c r="M172" i="19"/>
  <c r="R172" i="19" s="1"/>
  <c r="M1700" i="21"/>
  <c r="M1696" i="21"/>
  <c r="M1686" i="21"/>
  <c r="M1665" i="21"/>
  <c r="M1646" i="21"/>
  <c r="M1641" i="21"/>
  <c r="M1636" i="21"/>
  <c r="M1632" i="21"/>
  <c r="M1627" i="21"/>
  <c r="M1623" i="21"/>
  <c r="M1614" i="21"/>
  <c r="M1606" i="21"/>
  <c r="M1602" i="21"/>
  <c r="M1589" i="21"/>
  <c r="M1585" i="21"/>
  <c r="M1572" i="21"/>
  <c r="M1568" i="21"/>
  <c r="M1555" i="21"/>
  <c r="M1551" i="21"/>
  <c r="M1547" i="21"/>
  <c r="M1543" i="21"/>
  <c r="M1535" i="21"/>
  <c r="M1531" i="21"/>
  <c r="M1527" i="21"/>
  <c r="M1518" i="21"/>
  <c r="M1514" i="21"/>
  <c r="M1501" i="21"/>
  <c r="M1497" i="21"/>
  <c r="M1484" i="21"/>
  <c r="M1476" i="21"/>
  <c r="M1460" i="21"/>
  <c r="M1456" i="21"/>
  <c r="M1435" i="21"/>
  <c r="M1431" i="21"/>
  <c r="M1422" i="21"/>
  <c r="M1418" i="21"/>
  <c r="M1405" i="21"/>
  <c r="M1401" i="21"/>
  <c r="M1388" i="21"/>
  <c r="M1384" i="21"/>
  <c r="M1363" i="21"/>
  <c r="M1344" i="21"/>
  <c r="M1336" i="21"/>
  <c r="M1323" i="21"/>
  <c r="M1319" i="21"/>
  <c r="M1310" i="21"/>
  <c r="M1306" i="21"/>
  <c r="M1293" i="21"/>
  <c r="M1289" i="21"/>
  <c r="M1285" i="21"/>
  <c r="M1269" i="21"/>
  <c r="M1265" i="21"/>
  <c r="M1252" i="21"/>
  <c r="M1248" i="21"/>
  <c r="M1235" i="21"/>
  <c r="M1231" i="21"/>
  <c r="M1223" i="21"/>
  <c r="M1219" i="21"/>
  <c r="M1215" i="21"/>
  <c r="M1211" i="21"/>
  <c r="M1207" i="21"/>
  <c r="M1203" i="21"/>
  <c r="M1199" i="21"/>
  <c r="M1190" i="21"/>
  <c r="M1186" i="21"/>
  <c r="M1173" i="21"/>
  <c r="M1169" i="21"/>
  <c r="M1165" i="21"/>
  <c r="M1161" i="21"/>
  <c r="M1145" i="21"/>
  <c r="M1137" i="21"/>
  <c r="M1124" i="21"/>
  <c r="M1120" i="21"/>
  <c r="M1108" i="21"/>
  <c r="M1104" i="21"/>
  <c r="M1096" i="21"/>
  <c r="M1083" i="21"/>
  <c r="M1079" i="21"/>
  <c r="M1075" i="21"/>
  <c r="M1071" i="21"/>
  <c r="M1067" i="21"/>
  <c r="M1059" i="21"/>
  <c r="M1055" i="21"/>
  <c r="M1038" i="21"/>
  <c r="M1034" i="21"/>
  <c r="M1021" i="21"/>
  <c r="M1017" i="21"/>
  <c r="M1004" i="21"/>
  <c r="M1000" i="21"/>
  <c r="M987" i="21"/>
  <c r="M983" i="21"/>
  <c r="M966" i="21"/>
  <c r="M962" i="21"/>
  <c r="M949" i="21"/>
  <c r="M945" i="21"/>
  <c r="M932" i="21"/>
  <c r="M928" i="21"/>
  <c r="M915" i="21"/>
  <c r="M904" i="21"/>
  <c r="M891" i="21"/>
  <c r="M887" i="21"/>
  <c r="M878" i="21"/>
  <c r="M874" i="21"/>
  <c r="M861" i="21"/>
  <c r="M857" i="21"/>
  <c r="M844" i="21"/>
  <c r="M840" i="21"/>
  <c r="M827" i="21"/>
  <c r="M823" i="21"/>
  <c r="M814" i="21"/>
  <c r="M810" i="21"/>
  <c r="M806" i="21"/>
  <c r="M802" i="21"/>
  <c r="M781" i="21"/>
  <c r="M777" i="21"/>
  <c r="M765" i="21"/>
  <c r="M761" i="21"/>
  <c r="M757" i="21"/>
  <c r="M753" i="21"/>
  <c r="M732" i="21"/>
  <c r="M728" i="21"/>
  <c r="M724" i="21"/>
  <c r="M720" i="21"/>
  <c r="M707" i="21"/>
  <c r="M703" i="21"/>
  <c r="M695" i="21"/>
  <c r="M686" i="21"/>
  <c r="M682" i="21"/>
  <c r="M669" i="21"/>
  <c r="M665" i="21"/>
  <c r="M657" i="21"/>
  <c r="M653" i="21"/>
  <c r="M649" i="21"/>
  <c r="M637" i="21"/>
  <c r="M633" i="21"/>
  <c r="M612" i="21"/>
  <c r="M608" i="21"/>
  <c r="M596" i="21"/>
  <c r="M585" i="21"/>
  <c r="M581" i="21"/>
  <c r="M577" i="21"/>
  <c r="M553" i="21"/>
  <c r="M540" i="21"/>
  <c r="M536" i="21"/>
  <c r="M523" i="21"/>
  <c r="M519" i="21"/>
  <c r="M515" i="21"/>
  <c r="M511" i="21"/>
  <c r="M502" i="21"/>
  <c r="M498" i="21"/>
  <c r="M485" i="21"/>
  <c r="M481" i="21"/>
  <c r="M468" i="21"/>
  <c r="M464" i="21"/>
  <c r="M460" i="21"/>
  <c r="M456" i="21"/>
  <c r="M452" i="21"/>
  <c r="M448" i="21"/>
  <c r="M444" i="21"/>
  <c r="M440" i="21"/>
  <c r="M419" i="21"/>
  <c r="M415" i="21"/>
  <c r="M406" i="21"/>
  <c r="M402" i="21"/>
  <c r="M386" i="21"/>
  <c r="M366" i="21"/>
  <c r="M362" i="21"/>
  <c r="M349" i="21"/>
  <c r="M345" i="21"/>
  <c r="M324" i="21"/>
  <c r="M320" i="21"/>
  <c r="M312" i="21"/>
  <c r="M300" i="21"/>
  <c r="M296" i="21"/>
  <c r="M283" i="21"/>
  <c r="M279" i="21"/>
  <c r="M270" i="21"/>
  <c r="M266" i="21"/>
  <c r="M262" i="21"/>
  <c r="M258" i="21"/>
  <c r="M254" i="21"/>
  <c r="M239" i="21"/>
  <c r="M227" i="21"/>
  <c r="M223" i="21"/>
  <c r="M214" i="21"/>
  <c r="M210" i="21"/>
  <c r="M181" i="21"/>
  <c r="M177" i="21"/>
  <c r="M165" i="21"/>
  <c r="M161" i="21"/>
  <c r="M157" i="21"/>
  <c r="M149" i="21"/>
  <c r="M145" i="21"/>
  <c r="M141" i="21"/>
  <c r="M133" i="21"/>
  <c r="M129" i="21"/>
  <c r="M125" i="21"/>
  <c r="M121" i="21"/>
  <c r="M101" i="21"/>
  <c r="M97" i="21"/>
  <c r="M93" i="21"/>
  <c r="M89" i="21"/>
  <c r="M81" i="21"/>
  <c r="M69" i="21"/>
  <c r="M65" i="21"/>
  <c r="M58" i="21"/>
  <c r="R58" i="21" s="1"/>
  <c r="M49" i="21"/>
  <c r="R49" i="21" s="1"/>
  <c r="M1657" i="19"/>
  <c r="R1657" i="19" s="1"/>
  <c r="M1653" i="19"/>
  <c r="R1653" i="19" s="1"/>
  <c r="M1649" i="19"/>
  <c r="R1649" i="19" s="1"/>
  <c r="M1645" i="19"/>
  <c r="R1645" i="19" s="1"/>
  <c r="M1641" i="19"/>
  <c r="R1641" i="19" s="1"/>
  <c r="M1637" i="19"/>
  <c r="R1637" i="19" s="1"/>
  <c r="M1633" i="19"/>
  <c r="R1633" i="19" s="1"/>
  <c r="M1629" i="19"/>
  <c r="R1629" i="19" s="1"/>
  <c r="M1625" i="19"/>
  <c r="R1625" i="19" s="1"/>
  <c r="M1621" i="19"/>
  <c r="R1621" i="19" s="1"/>
  <c r="M1617" i="19"/>
  <c r="R1617" i="19" s="1"/>
  <c r="M1613" i="19"/>
  <c r="R1613" i="19" s="1"/>
  <c r="M1609" i="19"/>
  <c r="R1609" i="19" s="1"/>
  <c r="M1605" i="19"/>
  <c r="R1605" i="19" s="1"/>
  <c r="M1601" i="19"/>
  <c r="R1601" i="19" s="1"/>
  <c r="M1597" i="19"/>
  <c r="R1597" i="19" s="1"/>
  <c r="M1593" i="19"/>
  <c r="R1593" i="19" s="1"/>
  <c r="M1589" i="19"/>
  <c r="R1589" i="19" s="1"/>
  <c r="M1538" i="19"/>
  <c r="R1538" i="19" s="1"/>
  <c r="M1534" i="19"/>
  <c r="R1534" i="19" s="1"/>
  <c r="M1530" i="19"/>
  <c r="R1530" i="19" s="1"/>
  <c r="M1526" i="19"/>
  <c r="R1526" i="19" s="1"/>
  <c r="M1522" i="19"/>
  <c r="R1522" i="19" s="1"/>
  <c r="M1518" i="19"/>
  <c r="R1518" i="19" s="1"/>
  <c r="M1514" i="19"/>
  <c r="R1514" i="19" s="1"/>
  <c r="M1510" i="19"/>
  <c r="R1510" i="19" s="1"/>
  <c r="M1506" i="19"/>
  <c r="R1506" i="19" s="1"/>
  <c r="M1502" i="19"/>
  <c r="R1502" i="19" s="1"/>
  <c r="M1498" i="19"/>
  <c r="R1498" i="19" s="1"/>
  <c r="M1494" i="19"/>
  <c r="R1494" i="19" s="1"/>
  <c r="M1463" i="19"/>
  <c r="R1463" i="19" s="1"/>
  <c r="M1459" i="19"/>
  <c r="R1459" i="19" s="1"/>
  <c r="M1455" i="19"/>
  <c r="R1455" i="19" s="1"/>
  <c r="M1451" i="19"/>
  <c r="R1451" i="19" s="1"/>
  <c r="M1447" i="19"/>
  <c r="R1447" i="19" s="1"/>
  <c r="M1443" i="19"/>
  <c r="R1443" i="19" s="1"/>
  <c r="M1439" i="19"/>
  <c r="R1439" i="19" s="1"/>
  <c r="M1435" i="19"/>
  <c r="R1435" i="19" s="1"/>
  <c r="M1431" i="19"/>
  <c r="R1431" i="19" s="1"/>
  <c r="M1427" i="19"/>
  <c r="R1427" i="19" s="1"/>
  <c r="M1423" i="19"/>
  <c r="R1423" i="19" s="1"/>
  <c r="M1419" i="19"/>
  <c r="R1419" i="19" s="1"/>
  <c r="M1415" i="19"/>
  <c r="R1415" i="19" s="1"/>
  <c r="M1411" i="19"/>
  <c r="R1411" i="19" s="1"/>
  <c r="M1407" i="19"/>
  <c r="R1407" i="19" s="1"/>
  <c r="M1403" i="19"/>
  <c r="R1403" i="19" s="1"/>
  <c r="M1399" i="19"/>
  <c r="R1399" i="19" s="1"/>
  <c r="M1395" i="19"/>
  <c r="R1395" i="19" s="1"/>
  <c r="M1391" i="19"/>
  <c r="R1391" i="19" s="1"/>
  <c r="M1387" i="19"/>
  <c r="R1387" i="19" s="1"/>
  <c r="M1383" i="19"/>
  <c r="R1383" i="19" s="1"/>
  <c r="M1379" i="19"/>
  <c r="R1379" i="19" s="1"/>
  <c r="M1375" i="19"/>
  <c r="R1375" i="19" s="1"/>
  <c r="M1368" i="19"/>
  <c r="R1368" i="19" s="1"/>
  <c r="M1364" i="19"/>
  <c r="R1364" i="19" s="1"/>
  <c r="M1360" i="19"/>
  <c r="R1360" i="19" s="1"/>
  <c r="M1356" i="19"/>
  <c r="R1356" i="19" s="1"/>
  <c r="M1352" i="19"/>
  <c r="R1352" i="19" s="1"/>
  <c r="M1348" i="19"/>
  <c r="R1348" i="19" s="1"/>
  <c r="M1344" i="19"/>
  <c r="R1344" i="19" s="1"/>
  <c r="M1340" i="19"/>
  <c r="R1340" i="19" s="1"/>
  <c r="M1336" i="19"/>
  <c r="R1336" i="19" s="1"/>
  <c r="M1332" i="19"/>
  <c r="R1332" i="19" s="1"/>
  <c r="M1328" i="19"/>
  <c r="R1328" i="19" s="1"/>
  <c r="M1324" i="19"/>
  <c r="R1324" i="19" s="1"/>
  <c r="M1320" i="19"/>
  <c r="R1320" i="19" s="1"/>
  <c r="M1316" i="19"/>
  <c r="R1316" i="19" s="1"/>
  <c r="M1312" i="19"/>
  <c r="R1312" i="19" s="1"/>
  <c r="M1308" i="19"/>
  <c r="R1308" i="19" s="1"/>
  <c r="M1304" i="19"/>
  <c r="R1304" i="19" s="1"/>
  <c r="M1300" i="19"/>
  <c r="R1300" i="19" s="1"/>
  <c r="M1296" i="19"/>
  <c r="R1296" i="19" s="1"/>
  <c r="M1265" i="19"/>
  <c r="R1265" i="19" s="1"/>
  <c r="M1261" i="19"/>
  <c r="R1261" i="19" s="1"/>
  <c r="M1257" i="19"/>
  <c r="R1257" i="19" s="1"/>
  <c r="M1253" i="19"/>
  <c r="R1253" i="19" s="1"/>
  <c r="M1249" i="19"/>
  <c r="R1249" i="19" s="1"/>
  <c r="M1245" i="19"/>
  <c r="R1245" i="19" s="1"/>
  <c r="M1241" i="19"/>
  <c r="R1241" i="19" s="1"/>
  <c r="M1237" i="19"/>
  <c r="R1237" i="19" s="1"/>
  <c r="M1233" i="19"/>
  <c r="R1233" i="19" s="1"/>
  <c r="M1229" i="19"/>
  <c r="R1229" i="19" s="1"/>
  <c r="M1225" i="19"/>
  <c r="R1225" i="19" s="1"/>
  <c r="M1221" i="19"/>
  <c r="R1221" i="19" s="1"/>
  <c r="M1217" i="19"/>
  <c r="R1217" i="19" s="1"/>
  <c r="M1213" i="19"/>
  <c r="R1213" i="19" s="1"/>
  <c r="M1209" i="19"/>
  <c r="R1209" i="19" s="1"/>
  <c r="M1205" i="19"/>
  <c r="R1205" i="19" s="1"/>
  <c r="M1201" i="19"/>
  <c r="R1201" i="19" s="1"/>
  <c r="M1178" i="19"/>
  <c r="R1178" i="19" s="1"/>
  <c r="M1174" i="19"/>
  <c r="R1174" i="19" s="1"/>
  <c r="M1170" i="19"/>
  <c r="R1170" i="19" s="1"/>
  <c r="M1166" i="19"/>
  <c r="R1166" i="19" s="1"/>
  <c r="M1162" i="19"/>
  <c r="R1162" i="19" s="1"/>
  <c r="M1158" i="19"/>
  <c r="R1158" i="19" s="1"/>
  <c r="M1154" i="19"/>
  <c r="R1154" i="19" s="1"/>
  <c r="M1150" i="19"/>
  <c r="R1150" i="19" s="1"/>
  <c r="M1146" i="19"/>
  <c r="R1146" i="19" s="1"/>
  <c r="M1142" i="19"/>
  <c r="R1142" i="19" s="1"/>
  <c r="M1138" i="19"/>
  <c r="R1138" i="19" s="1"/>
  <c r="M1134" i="19"/>
  <c r="R1134" i="19" s="1"/>
  <c r="M1130" i="19"/>
  <c r="R1130" i="19" s="1"/>
  <c r="M1126" i="19"/>
  <c r="R1126" i="19" s="1"/>
  <c r="M1122" i="19"/>
  <c r="R1122" i="19" s="1"/>
  <c r="M1118" i="19"/>
  <c r="R1118" i="19" s="1"/>
  <c r="M1114" i="19"/>
  <c r="R1114" i="19" s="1"/>
  <c r="M1110" i="19"/>
  <c r="R1110" i="19" s="1"/>
  <c r="M1106" i="19"/>
  <c r="R1106" i="19" s="1"/>
  <c r="M1102" i="19"/>
  <c r="R1102" i="19" s="1"/>
  <c r="M1098" i="19"/>
  <c r="R1098" i="19" s="1"/>
  <c r="M1094" i="19"/>
  <c r="R1094" i="19" s="1"/>
  <c r="M1090" i="19"/>
  <c r="R1090" i="19" s="1"/>
  <c r="M1086" i="19"/>
  <c r="R1086" i="19" s="1"/>
  <c r="M1059" i="19"/>
  <c r="R1059" i="19" s="1"/>
  <c r="M1055" i="19"/>
  <c r="R1055" i="19" s="1"/>
  <c r="M1051" i="19"/>
  <c r="R1051" i="19" s="1"/>
  <c r="M1047" i="19"/>
  <c r="R1047" i="19" s="1"/>
  <c r="M1043" i="19"/>
  <c r="R1043" i="19" s="1"/>
  <c r="M1039" i="19"/>
  <c r="R1039" i="19" s="1"/>
  <c r="M1035" i="19"/>
  <c r="R1035" i="19" s="1"/>
  <c r="M1031" i="19"/>
  <c r="R1031" i="19" s="1"/>
  <c r="M1027" i="19"/>
  <c r="R1027" i="19" s="1"/>
  <c r="M1023" i="19"/>
  <c r="R1023" i="19" s="1"/>
  <c r="M1019" i="19"/>
  <c r="R1019" i="19" s="1"/>
  <c r="M1015" i="19"/>
  <c r="R1015" i="19" s="1"/>
  <c r="M1011" i="19"/>
  <c r="R1011" i="19" s="1"/>
  <c r="M1007" i="19"/>
  <c r="R1007" i="19" s="1"/>
  <c r="M1003" i="19"/>
  <c r="R1003" i="19" s="1"/>
  <c r="M999" i="19"/>
  <c r="R999" i="19" s="1"/>
  <c r="M995" i="19"/>
  <c r="R995" i="19" s="1"/>
  <c r="M991" i="19"/>
  <c r="R991" i="19" s="1"/>
  <c r="M987" i="19"/>
  <c r="R987" i="19" s="1"/>
  <c r="M983" i="19"/>
  <c r="R983" i="19" s="1"/>
  <c r="M979" i="19"/>
  <c r="R979" i="19" s="1"/>
  <c r="M975" i="19"/>
  <c r="R975" i="19" s="1"/>
  <c r="M971" i="19"/>
  <c r="R971" i="19" s="1"/>
  <c r="M967" i="19"/>
  <c r="R967" i="19" s="1"/>
  <c r="M963" i="19"/>
  <c r="R963" i="19" s="1"/>
  <c r="M959" i="19"/>
  <c r="R959" i="19" s="1"/>
  <c r="M955" i="19"/>
  <c r="R955" i="19" s="1"/>
  <c r="M951" i="19"/>
  <c r="R951" i="19" s="1"/>
  <c r="M947" i="19"/>
  <c r="R947" i="19" s="1"/>
  <c r="M943" i="19"/>
  <c r="R943" i="19" s="1"/>
  <c r="M939" i="19"/>
  <c r="R939" i="19" s="1"/>
  <c r="M896" i="19"/>
  <c r="R896" i="19" s="1"/>
  <c r="M892" i="19"/>
  <c r="R892" i="19" s="1"/>
  <c r="M888" i="19"/>
  <c r="R888" i="19" s="1"/>
  <c r="M884" i="19"/>
  <c r="R884" i="19" s="1"/>
  <c r="M880" i="19"/>
  <c r="R880" i="19" s="1"/>
  <c r="M876" i="19"/>
  <c r="R876" i="19" s="1"/>
  <c r="M872" i="19"/>
  <c r="R872" i="19" s="1"/>
  <c r="M868" i="19"/>
  <c r="R868" i="19" s="1"/>
  <c r="M864" i="19"/>
  <c r="R864" i="19" s="1"/>
  <c r="M860" i="19"/>
  <c r="R860" i="19" s="1"/>
  <c r="M856" i="19"/>
  <c r="R856" i="19" s="1"/>
  <c r="M852" i="19"/>
  <c r="R852" i="19" s="1"/>
  <c r="M848" i="19"/>
  <c r="R848" i="19" s="1"/>
  <c r="M844" i="19"/>
  <c r="R844" i="19" s="1"/>
  <c r="M840" i="19"/>
  <c r="R840" i="19" s="1"/>
  <c r="M836" i="19"/>
  <c r="R836" i="19" s="1"/>
  <c r="M832" i="19"/>
  <c r="R832" i="19" s="1"/>
  <c r="M828" i="19"/>
  <c r="R828" i="19" s="1"/>
  <c r="M824" i="19"/>
  <c r="R824" i="19" s="1"/>
  <c r="M820" i="19"/>
  <c r="R820" i="19" s="1"/>
  <c r="M816" i="19"/>
  <c r="R816" i="19" s="1"/>
  <c r="M812" i="19"/>
  <c r="R812" i="19" s="1"/>
  <c r="M808" i="19"/>
  <c r="R808" i="19" s="1"/>
  <c r="M745" i="19"/>
  <c r="R745" i="19" s="1"/>
  <c r="M741" i="19"/>
  <c r="R741" i="19" s="1"/>
  <c r="M737" i="19"/>
  <c r="R737" i="19" s="1"/>
  <c r="M733" i="19"/>
  <c r="R733" i="19" s="1"/>
  <c r="M729" i="19"/>
  <c r="R729" i="19" s="1"/>
  <c r="M725" i="19"/>
  <c r="R725" i="19" s="1"/>
  <c r="M721" i="19"/>
  <c r="R721" i="19" s="1"/>
  <c r="M717" i="19"/>
  <c r="R717" i="19" s="1"/>
  <c r="M713" i="19"/>
  <c r="R713" i="19" s="1"/>
  <c r="M709" i="19"/>
  <c r="R709" i="19" s="1"/>
  <c r="M705" i="19"/>
  <c r="R705" i="19" s="1"/>
  <c r="M701" i="19"/>
  <c r="R701" i="19" s="1"/>
  <c r="M697" i="19"/>
  <c r="R697" i="19" s="1"/>
  <c r="M622" i="19"/>
  <c r="R622" i="19" s="1"/>
  <c r="M618" i="19"/>
  <c r="R618" i="19" s="1"/>
  <c r="M614" i="19"/>
  <c r="R614" i="19" s="1"/>
  <c r="M610" i="19"/>
  <c r="R610" i="19" s="1"/>
  <c r="M606" i="19"/>
  <c r="R606" i="19" s="1"/>
  <c r="M602" i="19"/>
  <c r="R602" i="19" s="1"/>
  <c r="M598" i="19"/>
  <c r="R598" i="19" s="1"/>
  <c r="M594" i="19"/>
  <c r="R594" i="19" s="1"/>
  <c r="M590" i="19"/>
  <c r="R590" i="19" s="1"/>
  <c r="M586" i="19"/>
  <c r="R586" i="19" s="1"/>
  <c r="M582" i="19"/>
  <c r="R582" i="19" s="1"/>
  <c r="M578" i="19"/>
  <c r="R578" i="19" s="1"/>
  <c r="M574" i="19"/>
  <c r="R574" i="19" s="1"/>
  <c r="M570" i="19"/>
  <c r="R570" i="19" s="1"/>
  <c r="M566" i="19"/>
  <c r="R566" i="19" s="1"/>
  <c r="M562" i="19"/>
  <c r="R562" i="19" s="1"/>
  <c r="M558" i="19"/>
  <c r="R558" i="19" s="1"/>
  <c r="M554" i="19"/>
  <c r="R554" i="19" s="1"/>
  <c r="M550" i="19"/>
  <c r="R550" i="19" s="1"/>
  <c r="M546" i="19"/>
  <c r="R546" i="19" s="1"/>
  <c r="M542" i="19"/>
  <c r="R542" i="19" s="1"/>
  <c r="M538" i="19"/>
  <c r="R538" i="19" s="1"/>
  <c r="M534" i="19"/>
  <c r="R534" i="19" s="1"/>
  <c r="M530" i="19"/>
  <c r="R530" i="19" s="1"/>
  <c r="M379" i="19"/>
  <c r="R379" i="19" s="1"/>
  <c r="M375" i="19"/>
  <c r="R375" i="19" s="1"/>
  <c r="M371" i="19"/>
  <c r="R371" i="19" s="1"/>
  <c r="M367" i="19"/>
  <c r="R367" i="19" s="1"/>
  <c r="M363" i="19"/>
  <c r="R363" i="19" s="1"/>
  <c r="M359" i="19"/>
  <c r="R359" i="19" s="1"/>
  <c r="M355" i="19"/>
  <c r="R355" i="19" s="1"/>
  <c r="M351" i="19"/>
  <c r="R351" i="19" s="1"/>
  <c r="M347" i="19"/>
  <c r="R347" i="19" s="1"/>
  <c r="M343" i="19"/>
  <c r="R343" i="19" s="1"/>
  <c r="M339" i="19"/>
  <c r="R339" i="19" s="1"/>
  <c r="M335" i="19"/>
  <c r="R335" i="19" s="1"/>
  <c r="M331" i="19"/>
  <c r="R331" i="19" s="1"/>
  <c r="M327" i="19"/>
  <c r="R327" i="19" s="1"/>
  <c r="M323" i="19"/>
  <c r="R323" i="19" s="1"/>
  <c r="M319" i="19"/>
  <c r="R319" i="19" s="1"/>
  <c r="M315" i="19"/>
  <c r="R315" i="19" s="1"/>
  <c r="M311" i="19"/>
  <c r="R311" i="19" s="1"/>
  <c r="M307" i="19"/>
  <c r="R307" i="19" s="1"/>
  <c r="M303" i="19"/>
  <c r="R303" i="19" s="1"/>
  <c r="M299" i="19"/>
  <c r="R299" i="19" s="1"/>
  <c r="M295" i="19"/>
  <c r="R295" i="19" s="1"/>
  <c r="M291" i="19"/>
  <c r="R291" i="19" s="1"/>
  <c r="M287" i="19"/>
  <c r="R287" i="19" s="1"/>
  <c r="M283" i="19"/>
  <c r="R283" i="19" s="1"/>
  <c r="M279" i="19"/>
  <c r="R279" i="19" s="1"/>
  <c r="M275" i="19"/>
  <c r="R275" i="19" s="1"/>
  <c r="M271" i="19"/>
  <c r="R271" i="19" s="1"/>
  <c r="M267" i="19"/>
  <c r="R267" i="19" s="1"/>
  <c r="M263" i="19"/>
  <c r="R263" i="19" s="1"/>
  <c r="M259" i="19"/>
  <c r="R259" i="19" s="1"/>
  <c r="M255" i="19"/>
  <c r="R255" i="19" s="1"/>
  <c r="M251" i="19"/>
  <c r="R251" i="19" s="1"/>
  <c r="M247" i="19"/>
  <c r="R247" i="19" s="1"/>
  <c r="M243" i="19"/>
  <c r="R243" i="19" s="1"/>
  <c r="M239" i="19"/>
  <c r="R239" i="19" s="1"/>
  <c r="M235" i="19"/>
  <c r="R235" i="19" s="1"/>
  <c r="M231" i="19"/>
  <c r="R231" i="19" s="1"/>
  <c r="M227" i="19"/>
  <c r="R227" i="19" s="1"/>
  <c r="M168" i="19"/>
  <c r="R168" i="19" s="1"/>
  <c r="M164" i="19"/>
  <c r="R164" i="19" s="1"/>
  <c r="M160" i="19"/>
  <c r="R160" i="19" s="1"/>
  <c r="M156" i="19"/>
  <c r="R156" i="19" s="1"/>
  <c r="M152" i="19"/>
  <c r="R152" i="19" s="1"/>
  <c r="M148" i="19"/>
  <c r="R148" i="19" s="1"/>
  <c r="M144" i="19"/>
  <c r="R144" i="19" s="1"/>
  <c r="M140" i="19"/>
  <c r="R140" i="19" s="1"/>
  <c r="M136" i="19"/>
  <c r="R136" i="19" s="1"/>
  <c r="M132" i="19"/>
  <c r="R132" i="19" s="1"/>
  <c r="M128" i="19"/>
  <c r="R128" i="19" s="1"/>
  <c r="M124" i="19"/>
  <c r="R124" i="19" s="1"/>
  <c r="M120" i="19"/>
  <c r="R120" i="19" s="1"/>
  <c r="M116" i="19"/>
  <c r="R116" i="19" s="1"/>
  <c r="M112" i="19"/>
  <c r="R112" i="19" s="1"/>
  <c r="M108" i="19"/>
  <c r="R108" i="19" s="1"/>
  <c r="M104" i="19"/>
  <c r="R104" i="19" s="1"/>
  <c r="M100" i="19"/>
  <c r="R100" i="19" s="1"/>
  <c r="M96" i="19"/>
  <c r="R96" i="19" s="1"/>
  <c r="M92" i="19"/>
  <c r="R92" i="19" s="1"/>
  <c r="M88" i="19"/>
  <c r="R88" i="19" s="1"/>
  <c r="M84" i="19"/>
  <c r="R84" i="19" s="1"/>
  <c r="M80" i="19"/>
  <c r="R80" i="19" s="1"/>
  <c r="M76" i="19"/>
  <c r="R76" i="19" s="1"/>
  <c r="M72" i="19"/>
  <c r="R72" i="19" s="1"/>
  <c r="M68" i="19"/>
  <c r="R68" i="19" s="1"/>
  <c r="M64" i="19"/>
  <c r="R64" i="19" s="1"/>
  <c r="M60" i="19"/>
  <c r="R60" i="19" s="1"/>
  <c r="M56" i="19"/>
  <c r="R56" i="19" s="1"/>
  <c r="M52" i="19"/>
  <c r="R52" i="19" s="1"/>
  <c r="M1690" i="21"/>
  <c r="M1685" i="21"/>
  <c r="M1673" i="21"/>
  <c r="M1659" i="21"/>
  <c r="M1655" i="21"/>
  <c r="M1650" i="21"/>
  <c r="M1645" i="21"/>
  <c r="M1622" i="21"/>
  <c r="M1618" i="21"/>
  <c r="M1610" i="21"/>
  <c r="M1597" i="21"/>
  <c r="M1593" i="21"/>
  <c r="M1580" i="21"/>
  <c r="M1576" i="21"/>
  <c r="M1563" i="21"/>
  <c r="M1559" i="21"/>
  <c r="M1550" i="21"/>
  <c r="M1542" i="21"/>
  <c r="M1526" i="21"/>
  <c r="M1522" i="21"/>
  <c r="M1509" i="21"/>
  <c r="M1505" i="21"/>
  <c r="M1492" i="21"/>
  <c r="M1488" i="21"/>
  <c r="M1480" i="21"/>
  <c r="M1472" i="21"/>
  <c r="M1468" i="21"/>
  <c r="M1464" i="21"/>
  <c r="M1451" i="21"/>
  <c r="M1447" i="21"/>
  <c r="M1443" i="21"/>
  <c r="M1439" i="21"/>
  <c r="M1430" i="21"/>
  <c r="M1426" i="21"/>
  <c r="M1413" i="21"/>
  <c r="M1409" i="21"/>
  <c r="M1396" i="21"/>
  <c r="M1392" i="21"/>
  <c r="M1379" i="21"/>
  <c r="M1375" i="21"/>
  <c r="M1371" i="21"/>
  <c r="M1367" i="21"/>
  <c r="M1359" i="21"/>
  <c r="M1355" i="21"/>
  <c r="M1351" i="21"/>
  <c r="M1347" i="21"/>
  <c r="M1339" i="21"/>
  <c r="M1331" i="21"/>
  <c r="M1327" i="21"/>
  <c r="M1318" i="21"/>
  <c r="M1314" i="21"/>
  <c r="M1301" i="21"/>
  <c r="M1297" i="21"/>
  <c r="M1281" i="21"/>
  <c r="M1277" i="21"/>
  <c r="M1273" i="21"/>
  <c r="M1260" i="21"/>
  <c r="M1256" i="21"/>
  <c r="M1243" i="21"/>
  <c r="M1239" i="21"/>
  <c r="M1230" i="21"/>
  <c r="M1222" i="21"/>
  <c r="M1214" i="21"/>
  <c r="M1206" i="21"/>
  <c r="M1198" i="21"/>
  <c r="M1194" i="21"/>
  <c r="M1181" i="21"/>
  <c r="M1177" i="21"/>
  <c r="M1156" i="21"/>
  <c r="M1132" i="21"/>
  <c r="M1128" i="21"/>
  <c r="M1115" i="21"/>
  <c r="M1099" i="21"/>
  <c r="M1091" i="21"/>
  <c r="M1087" i="21"/>
  <c r="M1078" i="21"/>
  <c r="M1070" i="21"/>
  <c r="M1063" i="21"/>
  <c r="M1054" i="21"/>
  <c r="M1050" i="21"/>
  <c r="M1046" i="21"/>
  <c r="M1042" i="21"/>
  <c r="M1029" i="21"/>
  <c r="M1025" i="21"/>
  <c r="M1012" i="21"/>
  <c r="M1008" i="21"/>
  <c r="M995" i="21"/>
  <c r="M991" i="21"/>
  <c r="M982" i="21"/>
  <c r="M978" i="21"/>
  <c r="M974" i="21"/>
  <c r="M970" i="21"/>
  <c r="M957" i="21"/>
  <c r="M953" i="21"/>
  <c r="M940" i="21"/>
  <c r="M936" i="21"/>
  <c r="M923" i="21"/>
  <c r="M919" i="21"/>
  <c r="M899" i="21"/>
  <c r="M895" i="21"/>
  <c r="M886" i="21"/>
  <c r="M882" i="21"/>
  <c r="M869" i="21"/>
  <c r="M865" i="21"/>
  <c r="M852" i="21"/>
  <c r="M848" i="21"/>
  <c r="M835" i="21"/>
  <c r="M831" i="21"/>
  <c r="M822" i="21"/>
  <c r="M818" i="21"/>
  <c r="M797" i="21"/>
  <c r="M793" i="21"/>
  <c r="M789" i="21"/>
  <c r="M785" i="21"/>
  <c r="M773" i="21"/>
  <c r="M769" i="21"/>
  <c r="M748" i="21"/>
  <c r="M744" i="21"/>
  <c r="M740" i="21"/>
  <c r="M736" i="21"/>
  <c r="M715" i="21"/>
  <c r="M711" i="21"/>
  <c r="M702" i="21"/>
  <c r="M694" i="21"/>
  <c r="M690" i="21"/>
  <c r="M677" i="21"/>
  <c r="M673" i="21"/>
  <c r="M641" i="21"/>
  <c r="M628" i="21"/>
  <c r="M624" i="21"/>
  <c r="M620" i="21"/>
  <c r="M616" i="21"/>
  <c r="M603" i="21"/>
  <c r="M599" i="21"/>
  <c r="M592" i="21"/>
  <c r="M588" i="21"/>
  <c r="M572" i="21"/>
  <c r="M568" i="21"/>
  <c r="M564" i="21"/>
  <c r="M560" i="21"/>
  <c r="M556" i="21"/>
  <c r="M548" i="21"/>
  <c r="M544" i="21"/>
  <c r="M531" i="21"/>
  <c r="M527" i="21"/>
  <c r="M518" i="21"/>
  <c r="M510" i="21"/>
  <c r="M506" i="21"/>
  <c r="M493" i="21"/>
  <c r="M489" i="21"/>
  <c r="M476" i="21"/>
  <c r="M472" i="21"/>
  <c r="M435" i="21"/>
  <c r="M431" i="21"/>
  <c r="M427" i="21"/>
  <c r="M423" i="21"/>
  <c r="M414" i="21"/>
  <c r="M410" i="21"/>
  <c r="M397" i="21"/>
  <c r="M381" i="21"/>
  <c r="M373" i="21"/>
  <c r="M357" i="21"/>
  <c r="M353" i="21"/>
  <c r="M340" i="21"/>
  <c r="M336" i="21"/>
  <c r="M332" i="21"/>
  <c r="M328" i="21"/>
  <c r="M315" i="21"/>
  <c r="M307" i="21"/>
  <c r="M291" i="21"/>
  <c r="M287" i="21"/>
  <c r="M278" i="21"/>
  <c r="M274" i="21"/>
  <c r="M250" i="21"/>
  <c r="M246" i="21"/>
  <c r="M238" i="21"/>
  <c r="M234" i="21"/>
  <c r="M222" i="21"/>
  <c r="M218" i="21"/>
  <c r="M205" i="21"/>
  <c r="M201" i="21"/>
  <c r="M197" i="21"/>
  <c r="M193" i="21"/>
  <c r="M189" i="21"/>
  <c r="M185" i="21"/>
  <c r="M173" i="21"/>
  <c r="M169" i="21"/>
  <c r="M153" i="21"/>
  <c r="M137" i="21"/>
  <c r="M116" i="21"/>
  <c r="M112" i="21"/>
  <c r="M109" i="21"/>
  <c r="M105" i="21"/>
  <c r="M77" i="21"/>
  <c r="M73" i="21"/>
  <c r="M53" i="21"/>
  <c r="R53" i="21" s="1"/>
  <c r="N1204" i="7"/>
  <c r="S1204" i="7" s="1"/>
  <c r="N962" i="7"/>
  <c r="S962" i="7" s="1"/>
  <c r="N914" i="7"/>
  <c r="S914" i="7" s="1"/>
  <c r="N781" i="7"/>
  <c r="S781" i="7" s="1"/>
  <c r="N526" i="7"/>
  <c r="S526" i="7" s="1"/>
  <c r="M1700" i="19"/>
  <c r="R1700" i="19" s="1"/>
  <c r="M1696" i="19"/>
  <c r="R1696" i="19" s="1"/>
  <c r="M1692" i="19"/>
  <c r="R1692" i="19" s="1"/>
  <c r="M1688" i="19"/>
  <c r="R1688" i="19" s="1"/>
  <c r="M1684" i="19"/>
  <c r="R1684" i="19" s="1"/>
  <c r="M1680" i="19"/>
  <c r="R1680" i="19" s="1"/>
  <c r="M1676" i="19"/>
  <c r="R1676" i="19" s="1"/>
  <c r="M1672" i="19"/>
  <c r="R1672" i="19" s="1"/>
  <c r="M1668" i="19"/>
  <c r="R1668" i="19" s="1"/>
  <c r="M1664" i="19"/>
  <c r="R1664" i="19" s="1"/>
  <c r="M1660" i="19"/>
  <c r="R1660" i="19" s="1"/>
  <c r="M1585" i="19"/>
  <c r="R1585" i="19" s="1"/>
  <c r="M1581" i="19"/>
  <c r="R1581" i="19" s="1"/>
  <c r="M1577" i="19"/>
  <c r="R1577" i="19" s="1"/>
  <c r="M1573" i="19"/>
  <c r="R1573" i="19" s="1"/>
  <c r="M1569" i="19"/>
  <c r="R1569" i="19" s="1"/>
  <c r="M1565" i="19"/>
  <c r="R1565" i="19" s="1"/>
  <c r="M1561" i="19"/>
  <c r="R1561" i="19" s="1"/>
  <c r="M1557" i="19"/>
  <c r="R1557" i="19" s="1"/>
  <c r="M1553" i="19"/>
  <c r="R1553" i="19" s="1"/>
  <c r="M1549" i="19"/>
  <c r="R1549" i="19" s="1"/>
  <c r="M1545" i="19"/>
  <c r="R1545" i="19" s="1"/>
  <c r="M1541" i="19"/>
  <c r="R1541" i="19" s="1"/>
  <c r="M1486" i="19"/>
  <c r="R1486" i="19" s="1"/>
  <c r="M1482" i="19"/>
  <c r="R1482" i="19" s="1"/>
  <c r="M1478" i="19"/>
  <c r="R1478" i="19" s="1"/>
  <c r="M1474" i="19"/>
  <c r="R1474" i="19" s="1"/>
  <c r="M1470" i="19"/>
  <c r="R1470" i="19" s="1"/>
  <c r="M1466" i="19"/>
  <c r="R1466" i="19" s="1"/>
  <c r="M1371" i="19"/>
  <c r="R1371" i="19" s="1"/>
  <c r="M1292" i="19"/>
  <c r="R1292" i="19" s="1"/>
  <c r="M1288" i="19"/>
  <c r="R1288" i="19" s="1"/>
  <c r="M1284" i="19"/>
  <c r="R1284" i="19" s="1"/>
  <c r="M1280" i="19"/>
  <c r="R1280" i="19" s="1"/>
  <c r="M1276" i="19"/>
  <c r="R1276" i="19" s="1"/>
  <c r="M1272" i="19"/>
  <c r="R1272" i="19" s="1"/>
  <c r="M1268" i="19"/>
  <c r="R1268" i="19" s="1"/>
  <c r="M1197" i="19"/>
  <c r="R1197" i="19" s="1"/>
  <c r="M1193" i="19"/>
  <c r="R1193" i="19" s="1"/>
  <c r="M1189" i="19"/>
  <c r="R1189" i="19" s="1"/>
  <c r="M1185" i="19"/>
  <c r="R1185" i="19" s="1"/>
  <c r="M1082" i="19"/>
  <c r="R1082" i="19" s="1"/>
  <c r="M1078" i="19"/>
  <c r="R1078" i="19" s="1"/>
  <c r="M1074" i="19"/>
  <c r="R1074" i="19" s="1"/>
  <c r="M1070" i="19"/>
  <c r="R1070" i="19" s="1"/>
  <c r="M1066" i="19"/>
  <c r="R1066" i="19" s="1"/>
  <c r="M1062" i="19"/>
  <c r="R1062" i="19" s="1"/>
  <c r="M931" i="19"/>
  <c r="R931" i="19" s="1"/>
  <c r="M927" i="19"/>
  <c r="R927" i="19" s="1"/>
  <c r="M923" i="19"/>
  <c r="R923" i="19" s="1"/>
  <c r="M919" i="19"/>
  <c r="R919" i="19" s="1"/>
  <c r="M915" i="19"/>
  <c r="R915" i="19" s="1"/>
  <c r="M911" i="19"/>
  <c r="R911" i="19" s="1"/>
  <c r="M907" i="19"/>
  <c r="R907" i="19" s="1"/>
  <c r="M903" i="19"/>
  <c r="R903" i="19" s="1"/>
  <c r="M800" i="19"/>
  <c r="R800" i="19" s="1"/>
  <c r="M796" i="19"/>
  <c r="R796" i="19" s="1"/>
  <c r="M792" i="19"/>
  <c r="R792" i="19" s="1"/>
  <c r="M788" i="19"/>
  <c r="R788" i="19" s="1"/>
  <c r="M784" i="19"/>
  <c r="R784" i="19" s="1"/>
  <c r="M780" i="19"/>
  <c r="R780" i="19" s="1"/>
  <c r="M776" i="19"/>
  <c r="R776" i="19" s="1"/>
  <c r="M772" i="19"/>
  <c r="R772" i="19" s="1"/>
  <c r="M768" i="19"/>
  <c r="R768" i="19" s="1"/>
  <c r="M764" i="19"/>
  <c r="R764" i="19" s="1"/>
  <c r="M760" i="19"/>
  <c r="R760" i="19" s="1"/>
  <c r="M756" i="19"/>
  <c r="R756" i="19" s="1"/>
  <c r="M752" i="19"/>
  <c r="R752" i="19" s="1"/>
  <c r="M748" i="19"/>
  <c r="R748" i="19" s="1"/>
  <c r="M693" i="19"/>
  <c r="R693" i="19" s="1"/>
  <c r="M689" i="19"/>
  <c r="R689" i="19" s="1"/>
  <c r="M685" i="19"/>
  <c r="R685" i="19" s="1"/>
  <c r="M681" i="19"/>
  <c r="R681" i="19" s="1"/>
  <c r="M677" i="19"/>
  <c r="R677" i="19" s="1"/>
  <c r="M673" i="19"/>
  <c r="R673" i="19" s="1"/>
  <c r="M669" i="19"/>
  <c r="R669" i="19" s="1"/>
  <c r="M665" i="19"/>
  <c r="R665" i="19" s="1"/>
  <c r="M661" i="19"/>
  <c r="R661" i="19" s="1"/>
  <c r="M657" i="19"/>
  <c r="R657" i="19" s="1"/>
  <c r="M653" i="19"/>
  <c r="R653" i="19" s="1"/>
  <c r="M649" i="19"/>
  <c r="R649" i="19" s="1"/>
  <c r="M645" i="19"/>
  <c r="R645" i="19" s="1"/>
  <c r="M641" i="19"/>
  <c r="R641" i="19" s="1"/>
  <c r="M637" i="19"/>
  <c r="R637" i="19" s="1"/>
  <c r="M633" i="19"/>
  <c r="R633" i="19" s="1"/>
  <c r="M629" i="19"/>
  <c r="R629" i="19" s="1"/>
  <c r="M625" i="19"/>
  <c r="R625" i="19" s="1"/>
  <c r="M526" i="19"/>
  <c r="R526" i="19" s="1"/>
  <c r="M522" i="19"/>
  <c r="R522" i="19" s="1"/>
  <c r="M518" i="19"/>
  <c r="R518" i="19" s="1"/>
  <c r="M514" i="19"/>
  <c r="R514" i="19" s="1"/>
  <c r="M510" i="19"/>
  <c r="R510" i="19" s="1"/>
  <c r="M506" i="19"/>
  <c r="R506" i="19" s="1"/>
  <c r="M502" i="19"/>
  <c r="R502" i="19" s="1"/>
  <c r="M498" i="19"/>
  <c r="R498" i="19" s="1"/>
  <c r="M494" i="19"/>
  <c r="R494" i="19" s="1"/>
  <c r="M490" i="19"/>
  <c r="R490" i="19" s="1"/>
  <c r="M486" i="19"/>
  <c r="R486" i="19" s="1"/>
  <c r="M482" i="19"/>
  <c r="R482" i="19" s="1"/>
  <c r="M478" i="19"/>
  <c r="R478" i="19" s="1"/>
  <c r="M474" i="19"/>
  <c r="R474" i="19" s="1"/>
  <c r="M470" i="19"/>
  <c r="R470" i="19" s="1"/>
  <c r="M466" i="19"/>
  <c r="R466" i="19" s="1"/>
  <c r="M462" i="19"/>
  <c r="R462" i="19" s="1"/>
  <c r="M458" i="19"/>
  <c r="R458" i="19" s="1"/>
  <c r="M454" i="19"/>
  <c r="R454" i="19" s="1"/>
  <c r="M450" i="19"/>
  <c r="R450" i="19" s="1"/>
  <c r="M446" i="19"/>
  <c r="R446" i="19" s="1"/>
  <c r="M442" i="19"/>
  <c r="R442" i="19" s="1"/>
  <c r="M438" i="19"/>
  <c r="R438" i="19" s="1"/>
  <c r="M434" i="19"/>
  <c r="R434" i="19" s="1"/>
  <c r="M430" i="19"/>
  <c r="R430" i="19" s="1"/>
  <c r="M426" i="19"/>
  <c r="R426" i="19" s="1"/>
  <c r="M422" i="19"/>
  <c r="R422" i="19" s="1"/>
  <c r="M418" i="19"/>
  <c r="R418" i="19" s="1"/>
  <c r="M414" i="19"/>
  <c r="R414" i="19" s="1"/>
  <c r="M410" i="19"/>
  <c r="R410" i="19" s="1"/>
  <c r="M406" i="19"/>
  <c r="R406" i="19" s="1"/>
  <c r="M402" i="19"/>
  <c r="R402" i="19" s="1"/>
  <c r="M398" i="19"/>
  <c r="R398" i="19" s="1"/>
  <c r="M394" i="19"/>
  <c r="R394" i="19" s="1"/>
  <c r="M390" i="19"/>
  <c r="R390" i="19" s="1"/>
  <c r="M386" i="19"/>
  <c r="R386" i="19" s="1"/>
  <c r="M223" i="19"/>
  <c r="R223" i="19" s="1"/>
  <c r="M219" i="19"/>
  <c r="R219" i="19" s="1"/>
  <c r="M215" i="19"/>
  <c r="R215" i="19" s="1"/>
  <c r="M211" i="19"/>
  <c r="R211" i="19" s="1"/>
  <c r="M207" i="19"/>
  <c r="R207" i="19" s="1"/>
  <c r="M203" i="19"/>
  <c r="R203" i="19" s="1"/>
  <c r="M199" i="19"/>
  <c r="R199" i="19" s="1"/>
  <c r="M195" i="19"/>
  <c r="R195" i="19" s="1"/>
  <c r="M191" i="19"/>
  <c r="R191" i="19" s="1"/>
  <c r="M187" i="19"/>
  <c r="R187" i="19" s="1"/>
  <c r="M183" i="19"/>
  <c r="R183" i="19" s="1"/>
  <c r="M179" i="19"/>
  <c r="R179" i="19" s="1"/>
  <c r="M175" i="19"/>
  <c r="R175" i="19" s="1"/>
  <c r="M171" i="19"/>
  <c r="R171" i="19" s="1"/>
  <c r="M1699" i="21"/>
  <c r="M1695" i="21"/>
  <c r="M1681" i="21"/>
  <c r="M1664" i="21"/>
  <c r="M1654" i="21"/>
  <c r="M1644" i="21"/>
  <c r="M1640" i="21"/>
  <c r="M1635" i="21"/>
  <c r="M1631" i="21"/>
  <c r="M1626" i="21"/>
  <c r="M1613" i="21"/>
  <c r="M1605" i="21"/>
  <c r="M1601" i="21"/>
  <c r="M1588" i="21"/>
  <c r="M1584" i="21"/>
  <c r="M1571" i="21"/>
  <c r="M1567" i="21"/>
  <c r="M1558" i="21"/>
  <c r="M1554" i="21"/>
  <c r="M1546" i="21"/>
  <c r="M1530" i="21"/>
  <c r="M1517" i="21"/>
  <c r="M1513" i="21"/>
  <c r="M1500" i="21"/>
  <c r="M1496" i="21"/>
  <c r="M1475" i="21"/>
  <c r="M1459" i="21"/>
  <c r="M1455" i="21"/>
  <c r="M1438" i="21"/>
  <c r="M1434" i="21"/>
  <c r="M1421" i="21"/>
  <c r="M1417" i="21"/>
  <c r="M1404" i="21"/>
  <c r="M1400" i="21"/>
  <c r="M1387" i="21"/>
  <c r="M1383" i="21"/>
  <c r="M1374" i="21"/>
  <c r="M1366" i="21"/>
  <c r="M1362" i="21"/>
  <c r="M1358" i="21"/>
  <c r="M1343" i="21"/>
  <c r="M1335" i="21"/>
  <c r="M1326" i="21"/>
  <c r="M1322" i="21"/>
  <c r="M1309" i="21"/>
  <c r="M1305" i="21"/>
  <c r="M1292" i="21"/>
  <c r="M1268" i="21"/>
  <c r="M1264" i="21"/>
  <c r="M1251" i="21"/>
  <c r="M1247" i="21"/>
  <c r="M1238" i="21"/>
  <c r="M1234" i="21"/>
  <c r="M1226" i="21"/>
  <c r="M1218" i="21"/>
  <c r="M1210" i="21"/>
  <c r="M1202" i="21"/>
  <c r="M1189" i="21"/>
  <c r="M1185" i="21"/>
  <c r="M1172" i="21"/>
  <c r="M1168" i="21"/>
  <c r="M1164" i="21"/>
  <c r="M1160" i="21"/>
  <c r="M1144" i="21"/>
  <c r="M1136" i="21"/>
  <c r="M1123" i="21"/>
  <c r="M1119" i="21"/>
  <c r="M1111" i="21"/>
  <c r="M1107" i="21"/>
  <c r="M1103" i="21"/>
  <c r="M1095" i="21"/>
  <c r="M1086" i="21"/>
  <c r="M1082" i="21"/>
  <c r="M1074" i="21"/>
  <c r="M1062" i="21"/>
  <c r="M1058" i="21"/>
  <c r="M1037" i="21"/>
  <c r="M1033" i="21"/>
  <c r="M1020" i="21"/>
  <c r="M1016" i="21"/>
  <c r="M1003" i="21"/>
  <c r="M999" i="21"/>
  <c r="M990" i="21"/>
  <c r="M986" i="21"/>
  <c r="M965" i="21"/>
  <c r="M961" i="21"/>
  <c r="M948" i="21"/>
  <c r="M944" i="21"/>
  <c r="M931" i="21"/>
  <c r="M927" i="21"/>
  <c r="M918" i="21"/>
  <c r="M911" i="21"/>
  <c r="M907" i="21"/>
  <c r="M903" i="21"/>
  <c r="M894" i="21"/>
  <c r="M890" i="21"/>
  <c r="M877" i="21"/>
  <c r="M873" i="21"/>
  <c r="M860" i="21"/>
  <c r="M856" i="21"/>
  <c r="M843" i="21"/>
  <c r="M839" i="21"/>
  <c r="M830" i="21"/>
  <c r="M826" i="21"/>
  <c r="M813" i="21"/>
  <c r="M809" i="21"/>
  <c r="M805" i="21"/>
  <c r="M801" i="21"/>
  <c r="M780" i="21"/>
  <c r="M764" i="21"/>
  <c r="M760" i="21"/>
  <c r="M756" i="21"/>
  <c r="M752" i="21"/>
  <c r="M731" i="21"/>
  <c r="M727" i="21"/>
  <c r="M723" i="21"/>
  <c r="M719" i="21"/>
  <c r="M710" i="21"/>
  <c r="M706" i="21"/>
  <c r="M685" i="21"/>
  <c r="M681" i="21"/>
  <c r="M668" i="21"/>
  <c r="M664" i="21"/>
  <c r="M656" i="21"/>
  <c r="M652" i="21"/>
  <c r="M648" i="21"/>
  <c r="M636" i="21"/>
  <c r="M632" i="21"/>
  <c r="M611" i="21"/>
  <c r="M607" i="21"/>
  <c r="M584" i="21"/>
  <c r="M580" i="21"/>
  <c r="M576" i="21"/>
  <c r="M552" i="21"/>
  <c r="M539" i="21"/>
  <c r="M535" i="21"/>
  <c r="M526" i="21"/>
  <c r="M522" i="21"/>
  <c r="M514" i="21"/>
  <c r="M501" i="21"/>
  <c r="M497" i="21"/>
  <c r="M484" i="21"/>
  <c r="M480" i="21"/>
  <c r="M467" i="21"/>
  <c r="M463" i="21"/>
  <c r="M459" i="21"/>
  <c r="M455" i="21"/>
  <c r="M451" i="21"/>
  <c r="M443" i="21"/>
  <c r="M439" i="21"/>
  <c r="M422" i="21"/>
  <c r="M418" i="21"/>
  <c r="M405" i="21"/>
  <c r="M401" i="21"/>
  <c r="M393" i="21"/>
  <c r="M385" i="21"/>
  <c r="M377" i="21"/>
  <c r="M369" i="21"/>
  <c r="M365" i="21"/>
  <c r="M361" i="21"/>
  <c r="M348" i="21"/>
  <c r="M344" i="21"/>
  <c r="M323" i="21"/>
  <c r="M319" i="21"/>
  <c r="M311" i="21"/>
  <c r="M299" i="21"/>
  <c r="M295" i="21"/>
  <c r="M286" i="21"/>
  <c r="M282" i="21"/>
  <c r="M269" i="21"/>
  <c r="M261" i="21"/>
  <c r="M257" i="21"/>
  <c r="M242" i="21"/>
  <c r="M226" i="21"/>
  <c r="M213" i="21"/>
  <c r="M209" i="21"/>
  <c r="M180" i="21"/>
  <c r="M176" i="21"/>
  <c r="M164" i="21"/>
  <c r="M160" i="21"/>
  <c r="M148" i="21"/>
  <c r="M144" i="21"/>
  <c r="M132" i="21"/>
  <c r="M128" i="21"/>
  <c r="M124" i="21"/>
  <c r="M120" i="21"/>
  <c r="M100" i="21"/>
  <c r="M96" i="21"/>
  <c r="M92" i="21"/>
  <c r="M88" i="21"/>
  <c r="M84" i="21"/>
  <c r="M80" i="21"/>
  <c r="M68" i="21"/>
  <c r="M64" i="21"/>
  <c r="M57" i="21"/>
  <c r="R57" i="21" s="1"/>
  <c r="M1656" i="19"/>
  <c r="R1656" i="19" s="1"/>
  <c r="M1652" i="19"/>
  <c r="R1652" i="19" s="1"/>
  <c r="M1648" i="19"/>
  <c r="R1648" i="19" s="1"/>
  <c r="M1644" i="19"/>
  <c r="R1644" i="19" s="1"/>
  <c r="M1640" i="19"/>
  <c r="R1640" i="19" s="1"/>
  <c r="M1636" i="19"/>
  <c r="R1636" i="19" s="1"/>
  <c r="M1632" i="19"/>
  <c r="R1632" i="19" s="1"/>
  <c r="M1628" i="19"/>
  <c r="R1628" i="19" s="1"/>
  <c r="M1624" i="19"/>
  <c r="R1624" i="19" s="1"/>
  <c r="M1620" i="19"/>
  <c r="R1620" i="19" s="1"/>
  <c r="M1616" i="19"/>
  <c r="R1616" i="19" s="1"/>
  <c r="M1612" i="19"/>
  <c r="R1612" i="19" s="1"/>
  <c r="M1608" i="19"/>
  <c r="R1608" i="19" s="1"/>
  <c r="M1604" i="19"/>
  <c r="R1604" i="19" s="1"/>
  <c r="M1600" i="19"/>
  <c r="R1600" i="19" s="1"/>
  <c r="M1596" i="19"/>
  <c r="R1596" i="19" s="1"/>
  <c r="M1592" i="19"/>
  <c r="R1592" i="19" s="1"/>
  <c r="M1537" i="19"/>
  <c r="R1537" i="19" s="1"/>
  <c r="M1533" i="19"/>
  <c r="R1533" i="19" s="1"/>
  <c r="M1529" i="19"/>
  <c r="R1529" i="19" s="1"/>
  <c r="M1525" i="19"/>
  <c r="R1525" i="19" s="1"/>
  <c r="M1521" i="19"/>
  <c r="R1521" i="19" s="1"/>
  <c r="M1517" i="19"/>
  <c r="R1517" i="19" s="1"/>
  <c r="M1513" i="19"/>
  <c r="R1513" i="19" s="1"/>
  <c r="M1509" i="19"/>
  <c r="R1509" i="19" s="1"/>
  <c r="M1505" i="19"/>
  <c r="R1505" i="19" s="1"/>
  <c r="M1501" i="19"/>
  <c r="R1501" i="19" s="1"/>
  <c r="M1497" i="19"/>
  <c r="R1497" i="19" s="1"/>
  <c r="M1493" i="19"/>
  <c r="R1493" i="19" s="1"/>
  <c r="M1462" i="19"/>
  <c r="R1462" i="19" s="1"/>
  <c r="M1458" i="19"/>
  <c r="R1458" i="19" s="1"/>
  <c r="M1454" i="19"/>
  <c r="R1454" i="19" s="1"/>
  <c r="M1450" i="19"/>
  <c r="R1450" i="19" s="1"/>
  <c r="M1446" i="19"/>
  <c r="R1446" i="19" s="1"/>
  <c r="M1442" i="19"/>
  <c r="R1442" i="19" s="1"/>
  <c r="M1438" i="19"/>
  <c r="R1438" i="19" s="1"/>
  <c r="M1434" i="19"/>
  <c r="R1434" i="19" s="1"/>
  <c r="M1430" i="19"/>
  <c r="R1430" i="19" s="1"/>
  <c r="M1426" i="19"/>
  <c r="R1426" i="19" s="1"/>
  <c r="M1422" i="19"/>
  <c r="R1422" i="19" s="1"/>
  <c r="M1418" i="19"/>
  <c r="R1418" i="19" s="1"/>
  <c r="M1414" i="19"/>
  <c r="R1414" i="19" s="1"/>
  <c r="M1410" i="19"/>
  <c r="R1410" i="19" s="1"/>
  <c r="M1406" i="19"/>
  <c r="R1406" i="19" s="1"/>
  <c r="M1402" i="19"/>
  <c r="R1402" i="19" s="1"/>
  <c r="M1398" i="19"/>
  <c r="R1398" i="19" s="1"/>
  <c r="M1394" i="19"/>
  <c r="R1394" i="19" s="1"/>
  <c r="M1390" i="19"/>
  <c r="R1390" i="19" s="1"/>
  <c r="M1386" i="19"/>
  <c r="R1386" i="19" s="1"/>
  <c r="M1382" i="19"/>
  <c r="R1382" i="19" s="1"/>
  <c r="M1378" i="19"/>
  <c r="R1378" i="19" s="1"/>
  <c r="M1374" i="19"/>
  <c r="R1374" i="19" s="1"/>
  <c r="M1367" i="19"/>
  <c r="R1367" i="19" s="1"/>
  <c r="M1363" i="19"/>
  <c r="R1363" i="19" s="1"/>
  <c r="M1359" i="19"/>
  <c r="R1359" i="19" s="1"/>
  <c r="M1355" i="19"/>
  <c r="R1355" i="19" s="1"/>
  <c r="M1351" i="19"/>
  <c r="R1351" i="19" s="1"/>
  <c r="M1347" i="19"/>
  <c r="R1347" i="19" s="1"/>
  <c r="M1343" i="19"/>
  <c r="R1343" i="19" s="1"/>
  <c r="M1339" i="19"/>
  <c r="R1339" i="19" s="1"/>
  <c r="M1335" i="19"/>
  <c r="R1335" i="19" s="1"/>
  <c r="M1331" i="19"/>
  <c r="R1331" i="19" s="1"/>
  <c r="M1327" i="19"/>
  <c r="R1327" i="19" s="1"/>
  <c r="M1323" i="19"/>
  <c r="R1323" i="19" s="1"/>
  <c r="M1319" i="19"/>
  <c r="R1319" i="19" s="1"/>
  <c r="M1315" i="19"/>
  <c r="R1315" i="19" s="1"/>
  <c r="M1311" i="19"/>
  <c r="R1311" i="19" s="1"/>
  <c r="M1307" i="19"/>
  <c r="R1307" i="19" s="1"/>
  <c r="M1303" i="19"/>
  <c r="R1303" i="19" s="1"/>
  <c r="M1299" i="19"/>
  <c r="R1299" i="19" s="1"/>
  <c r="M1295" i="19"/>
  <c r="R1295" i="19" s="1"/>
  <c r="M1264" i="19"/>
  <c r="R1264" i="19" s="1"/>
  <c r="M1260" i="19"/>
  <c r="R1260" i="19" s="1"/>
  <c r="M1256" i="19"/>
  <c r="R1256" i="19" s="1"/>
  <c r="M1252" i="19"/>
  <c r="R1252" i="19" s="1"/>
  <c r="M1248" i="19"/>
  <c r="R1248" i="19" s="1"/>
  <c r="M1244" i="19"/>
  <c r="R1244" i="19" s="1"/>
  <c r="M1240" i="19"/>
  <c r="R1240" i="19" s="1"/>
  <c r="M1236" i="19"/>
  <c r="R1236" i="19" s="1"/>
  <c r="M1232" i="19"/>
  <c r="R1232" i="19" s="1"/>
  <c r="M1228" i="19"/>
  <c r="R1228" i="19" s="1"/>
  <c r="M1224" i="19"/>
  <c r="R1224" i="19" s="1"/>
  <c r="M1220" i="19"/>
  <c r="R1220" i="19" s="1"/>
  <c r="M1216" i="19"/>
  <c r="R1216" i="19" s="1"/>
  <c r="M1212" i="19"/>
  <c r="R1212" i="19" s="1"/>
  <c r="M1208" i="19"/>
  <c r="R1208" i="19" s="1"/>
  <c r="M1204" i="19"/>
  <c r="R1204" i="19" s="1"/>
  <c r="M1200" i="19"/>
  <c r="R1200" i="19" s="1"/>
  <c r="M1181" i="19"/>
  <c r="R1181" i="19" s="1"/>
  <c r="M1177" i="19"/>
  <c r="R1177" i="19" s="1"/>
  <c r="M1173" i="19"/>
  <c r="R1173" i="19" s="1"/>
  <c r="M1169" i="19"/>
  <c r="R1169" i="19" s="1"/>
  <c r="M1165" i="19"/>
  <c r="R1165" i="19" s="1"/>
  <c r="M1161" i="19"/>
  <c r="R1161" i="19" s="1"/>
  <c r="M1157" i="19"/>
  <c r="R1157" i="19" s="1"/>
  <c r="M1153" i="19"/>
  <c r="R1153" i="19" s="1"/>
  <c r="M1149" i="19"/>
  <c r="R1149" i="19" s="1"/>
  <c r="M1145" i="19"/>
  <c r="R1145" i="19" s="1"/>
  <c r="M1141" i="19"/>
  <c r="R1141" i="19" s="1"/>
  <c r="M1137" i="19"/>
  <c r="R1137" i="19" s="1"/>
  <c r="M1133" i="19"/>
  <c r="R1133" i="19" s="1"/>
  <c r="M1129" i="19"/>
  <c r="R1129" i="19" s="1"/>
  <c r="M1125" i="19"/>
  <c r="R1125" i="19" s="1"/>
  <c r="M1121" i="19"/>
  <c r="R1121" i="19" s="1"/>
  <c r="M1117" i="19"/>
  <c r="R1117" i="19" s="1"/>
  <c r="M1113" i="19"/>
  <c r="R1113" i="19" s="1"/>
  <c r="M1109" i="19"/>
  <c r="R1109" i="19" s="1"/>
  <c r="M1105" i="19"/>
  <c r="R1105" i="19" s="1"/>
  <c r="M1101" i="19"/>
  <c r="R1101" i="19" s="1"/>
  <c r="M1097" i="19"/>
  <c r="R1097" i="19" s="1"/>
  <c r="M1093" i="19"/>
  <c r="R1093" i="19" s="1"/>
  <c r="M1089" i="19"/>
  <c r="R1089" i="19" s="1"/>
  <c r="M1085" i="19"/>
  <c r="R1085" i="19" s="1"/>
  <c r="M1058" i="19"/>
  <c r="R1058" i="19" s="1"/>
  <c r="M1054" i="19"/>
  <c r="R1054" i="19" s="1"/>
  <c r="M1050" i="19"/>
  <c r="R1050" i="19" s="1"/>
  <c r="M1046" i="19"/>
  <c r="R1046" i="19" s="1"/>
  <c r="M1042" i="19"/>
  <c r="R1042" i="19" s="1"/>
  <c r="M1038" i="19"/>
  <c r="R1038" i="19" s="1"/>
  <c r="M1034" i="19"/>
  <c r="R1034" i="19" s="1"/>
  <c r="M1030" i="19"/>
  <c r="R1030" i="19" s="1"/>
  <c r="M1026" i="19"/>
  <c r="R1026" i="19" s="1"/>
  <c r="M1022" i="19"/>
  <c r="R1022" i="19" s="1"/>
  <c r="M1018" i="19"/>
  <c r="R1018" i="19" s="1"/>
  <c r="M1014" i="19"/>
  <c r="R1014" i="19" s="1"/>
  <c r="M1010" i="19"/>
  <c r="R1010" i="19" s="1"/>
  <c r="M1006" i="19"/>
  <c r="R1006" i="19" s="1"/>
  <c r="M1002" i="19"/>
  <c r="R1002" i="19" s="1"/>
  <c r="M998" i="19"/>
  <c r="R998" i="19" s="1"/>
  <c r="M994" i="19"/>
  <c r="R994" i="19" s="1"/>
  <c r="M990" i="19"/>
  <c r="R990" i="19" s="1"/>
  <c r="M986" i="19"/>
  <c r="R986" i="19" s="1"/>
  <c r="M982" i="19"/>
  <c r="R982" i="19" s="1"/>
  <c r="M978" i="19"/>
  <c r="R978" i="19" s="1"/>
  <c r="M974" i="19"/>
  <c r="R974" i="19" s="1"/>
  <c r="M970" i="19"/>
  <c r="R970" i="19" s="1"/>
  <c r="M966" i="19"/>
  <c r="R966" i="19" s="1"/>
  <c r="M962" i="19"/>
  <c r="R962" i="19" s="1"/>
  <c r="M958" i="19"/>
  <c r="R958" i="19" s="1"/>
  <c r="M954" i="19"/>
  <c r="R954" i="19" s="1"/>
  <c r="M950" i="19"/>
  <c r="R950" i="19" s="1"/>
  <c r="M946" i="19"/>
  <c r="R946" i="19" s="1"/>
  <c r="M942" i="19"/>
  <c r="R942" i="19" s="1"/>
  <c r="M938" i="19"/>
  <c r="R938" i="19" s="1"/>
  <c r="M899" i="19"/>
  <c r="R899" i="19" s="1"/>
  <c r="M895" i="19"/>
  <c r="R895" i="19" s="1"/>
  <c r="M891" i="19"/>
  <c r="R891" i="19" s="1"/>
  <c r="M887" i="19"/>
  <c r="R887" i="19" s="1"/>
  <c r="M883" i="19"/>
  <c r="R883" i="19" s="1"/>
  <c r="M879" i="19"/>
  <c r="R879" i="19" s="1"/>
  <c r="M875" i="19"/>
  <c r="R875" i="19" s="1"/>
  <c r="M871" i="19"/>
  <c r="R871" i="19" s="1"/>
  <c r="M867" i="19"/>
  <c r="R867" i="19" s="1"/>
  <c r="M863" i="19"/>
  <c r="R863" i="19" s="1"/>
  <c r="M859" i="19"/>
  <c r="R859" i="19" s="1"/>
  <c r="M855" i="19"/>
  <c r="R855" i="19" s="1"/>
  <c r="M851" i="19"/>
  <c r="R851" i="19" s="1"/>
  <c r="M847" i="19"/>
  <c r="R847" i="19" s="1"/>
  <c r="M843" i="19"/>
  <c r="R843" i="19" s="1"/>
  <c r="M839" i="19"/>
  <c r="R839" i="19" s="1"/>
  <c r="M835" i="19"/>
  <c r="R835" i="19" s="1"/>
  <c r="M831" i="19"/>
  <c r="R831" i="19" s="1"/>
  <c r="M827" i="19"/>
  <c r="R827" i="19" s="1"/>
  <c r="M823" i="19"/>
  <c r="R823" i="19" s="1"/>
  <c r="M819" i="19"/>
  <c r="R819" i="19" s="1"/>
  <c r="M815" i="19"/>
  <c r="R815" i="19" s="1"/>
  <c r="M811" i="19"/>
  <c r="R811" i="19" s="1"/>
  <c r="M807" i="19"/>
  <c r="R807" i="19" s="1"/>
  <c r="M744" i="19"/>
  <c r="R744" i="19" s="1"/>
  <c r="M740" i="19"/>
  <c r="R740" i="19" s="1"/>
  <c r="M736" i="19"/>
  <c r="R736" i="19" s="1"/>
  <c r="M732" i="19"/>
  <c r="R732" i="19" s="1"/>
  <c r="M728" i="19"/>
  <c r="R728" i="19" s="1"/>
  <c r="M724" i="19"/>
  <c r="R724" i="19" s="1"/>
  <c r="M720" i="19"/>
  <c r="R720" i="19" s="1"/>
  <c r="M716" i="19"/>
  <c r="R716" i="19" s="1"/>
  <c r="M712" i="19"/>
  <c r="R712" i="19" s="1"/>
  <c r="M708" i="19"/>
  <c r="R708" i="19" s="1"/>
  <c r="M704" i="19"/>
  <c r="R704" i="19" s="1"/>
  <c r="M700" i="19"/>
  <c r="R700" i="19" s="1"/>
  <c r="M696" i="19"/>
  <c r="R696" i="19" s="1"/>
  <c r="M621" i="19"/>
  <c r="R621" i="19" s="1"/>
  <c r="M617" i="19"/>
  <c r="R617" i="19" s="1"/>
  <c r="M613" i="19"/>
  <c r="R613" i="19" s="1"/>
  <c r="M609" i="19"/>
  <c r="R609" i="19" s="1"/>
  <c r="M605" i="19"/>
  <c r="R605" i="19" s="1"/>
  <c r="M601" i="19"/>
  <c r="R601" i="19" s="1"/>
  <c r="M597" i="19"/>
  <c r="R597" i="19" s="1"/>
  <c r="M593" i="19"/>
  <c r="R593" i="19" s="1"/>
  <c r="M589" i="19"/>
  <c r="R589" i="19" s="1"/>
  <c r="M585" i="19"/>
  <c r="R585" i="19" s="1"/>
  <c r="M581" i="19"/>
  <c r="R581" i="19" s="1"/>
  <c r="M577" i="19"/>
  <c r="R577" i="19" s="1"/>
  <c r="M573" i="19"/>
  <c r="R573" i="19" s="1"/>
  <c r="M569" i="19"/>
  <c r="R569" i="19" s="1"/>
  <c r="M565" i="19"/>
  <c r="R565" i="19" s="1"/>
  <c r="M561" i="19"/>
  <c r="R561" i="19" s="1"/>
  <c r="M557" i="19"/>
  <c r="R557" i="19" s="1"/>
  <c r="M553" i="19"/>
  <c r="R553" i="19" s="1"/>
  <c r="M549" i="19"/>
  <c r="R549" i="19" s="1"/>
  <c r="M545" i="19"/>
  <c r="R545" i="19" s="1"/>
  <c r="M541" i="19"/>
  <c r="R541" i="19" s="1"/>
  <c r="M537" i="19"/>
  <c r="R537" i="19" s="1"/>
  <c r="M533" i="19"/>
  <c r="R533" i="19" s="1"/>
  <c r="M529" i="19"/>
  <c r="R529" i="19" s="1"/>
  <c r="M382" i="19"/>
  <c r="R382" i="19" s="1"/>
  <c r="M378" i="19"/>
  <c r="R378" i="19" s="1"/>
  <c r="M374" i="19"/>
  <c r="R374" i="19" s="1"/>
  <c r="M370" i="19"/>
  <c r="R370" i="19" s="1"/>
  <c r="M366" i="19"/>
  <c r="R366" i="19" s="1"/>
  <c r="M362" i="19"/>
  <c r="R362" i="19" s="1"/>
  <c r="M358" i="19"/>
  <c r="R358" i="19" s="1"/>
  <c r="M354" i="19"/>
  <c r="R354" i="19" s="1"/>
  <c r="M350" i="19"/>
  <c r="R350" i="19" s="1"/>
  <c r="M346" i="19"/>
  <c r="R346" i="19" s="1"/>
  <c r="M342" i="19"/>
  <c r="R342" i="19" s="1"/>
  <c r="M338" i="19"/>
  <c r="R338" i="19" s="1"/>
  <c r="M334" i="19"/>
  <c r="R334" i="19" s="1"/>
  <c r="M330" i="19"/>
  <c r="R330" i="19" s="1"/>
  <c r="M326" i="19"/>
  <c r="R326" i="19" s="1"/>
  <c r="M322" i="19"/>
  <c r="R322" i="19" s="1"/>
  <c r="M318" i="19"/>
  <c r="R318" i="19" s="1"/>
  <c r="M314" i="19"/>
  <c r="R314" i="19" s="1"/>
  <c r="M310" i="19"/>
  <c r="R310" i="19" s="1"/>
  <c r="M306" i="19"/>
  <c r="R306" i="19" s="1"/>
  <c r="M302" i="19"/>
  <c r="R302" i="19" s="1"/>
  <c r="M298" i="19"/>
  <c r="R298" i="19" s="1"/>
  <c r="M294" i="19"/>
  <c r="R294" i="19" s="1"/>
  <c r="M290" i="19"/>
  <c r="R290" i="19" s="1"/>
  <c r="M286" i="19"/>
  <c r="R286" i="19" s="1"/>
  <c r="M282" i="19"/>
  <c r="R282" i="19" s="1"/>
  <c r="M278" i="19"/>
  <c r="R278" i="19" s="1"/>
  <c r="M274" i="19"/>
  <c r="R274" i="19" s="1"/>
  <c r="M270" i="19"/>
  <c r="R270" i="19" s="1"/>
  <c r="M266" i="19"/>
  <c r="R266" i="19" s="1"/>
  <c r="M262" i="19"/>
  <c r="R262" i="19" s="1"/>
  <c r="M258" i="19"/>
  <c r="R258" i="19" s="1"/>
  <c r="M254" i="19"/>
  <c r="R254" i="19" s="1"/>
  <c r="M250" i="19"/>
  <c r="R250" i="19" s="1"/>
  <c r="M246" i="19"/>
  <c r="R246" i="19" s="1"/>
  <c r="M242" i="19"/>
  <c r="R242" i="19" s="1"/>
  <c r="M238" i="19"/>
  <c r="R238" i="19" s="1"/>
  <c r="M234" i="19"/>
  <c r="R234" i="19" s="1"/>
  <c r="M230" i="19"/>
  <c r="R230" i="19" s="1"/>
  <c r="M226" i="19"/>
  <c r="R226" i="19" s="1"/>
  <c r="M167" i="19"/>
  <c r="R167" i="19" s="1"/>
  <c r="M163" i="19"/>
  <c r="R163" i="19" s="1"/>
  <c r="M159" i="19"/>
  <c r="R159" i="19" s="1"/>
  <c r="M155" i="19"/>
  <c r="R155" i="19" s="1"/>
  <c r="M151" i="19"/>
  <c r="R151" i="19" s="1"/>
  <c r="M147" i="19"/>
  <c r="R147" i="19" s="1"/>
  <c r="M143" i="19"/>
  <c r="R143" i="19" s="1"/>
  <c r="M139" i="19"/>
  <c r="R139" i="19" s="1"/>
  <c r="M135" i="19"/>
  <c r="R135" i="19" s="1"/>
  <c r="M131" i="19"/>
  <c r="R131" i="19" s="1"/>
  <c r="M127" i="19"/>
  <c r="R127" i="19" s="1"/>
  <c r="M123" i="19"/>
  <c r="R123" i="19" s="1"/>
  <c r="M119" i="19"/>
  <c r="R119" i="19" s="1"/>
  <c r="M115" i="19"/>
  <c r="R115" i="19" s="1"/>
  <c r="M111" i="19"/>
  <c r="R111" i="19" s="1"/>
  <c r="M107" i="19"/>
  <c r="R107" i="19" s="1"/>
  <c r="M103" i="19"/>
  <c r="R103" i="19" s="1"/>
  <c r="M99" i="19"/>
  <c r="R99" i="19" s="1"/>
  <c r="M95" i="19"/>
  <c r="R95" i="19" s="1"/>
  <c r="M91" i="19"/>
  <c r="R91" i="19" s="1"/>
  <c r="M87" i="19"/>
  <c r="R87" i="19" s="1"/>
  <c r="M83" i="19"/>
  <c r="R83" i="19" s="1"/>
  <c r="M79" i="19"/>
  <c r="R79" i="19" s="1"/>
  <c r="M75" i="19"/>
  <c r="R75" i="19" s="1"/>
  <c r="M71" i="19"/>
  <c r="R71" i="19" s="1"/>
  <c r="M67" i="19"/>
  <c r="R67" i="19" s="1"/>
  <c r="M63" i="19"/>
  <c r="R63" i="19" s="1"/>
  <c r="M59" i="19"/>
  <c r="R59" i="19" s="1"/>
  <c r="M55" i="19"/>
  <c r="R55" i="19" s="1"/>
  <c r="M51" i="19"/>
  <c r="R51" i="19" s="1"/>
  <c r="M1694" i="21"/>
  <c r="M1689" i="21"/>
  <c r="M1684" i="21"/>
  <c r="M1676" i="21"/>
  <c r="M1672" i="21"/>
  <c r="M1658" i="21"/>
  <c r="M1653" i="21"/>
  <c r="M1649" i="21"/>
  <c r="M1630" i="21"/>
  <c r="M1621" i="21"/>
  <c r="M1617" i="21"/>
  <c r="M1609" i="21"/>
  <c r="M1596" i="21"/>
  <c r="M1592" i="21"/>
  <c r="M1579" i="21"/>
  <c r="M1575" i="21"/>
  <c r="M1566" i="21"/>
  <c r="M1562" i="21"/>
  <c r="M1549" i="21"/>
  <c r="M1541" i="21"/>
  <c r="M1525" i="21"/>
  <c r="M1521" i="21"/>
  <c r="M1508" i="21"/>
  <c r="M1504" i="21"/>
  <c r="M1491" i="21"/>
  <c r="M1487" i="21"/>
  <c r="M1483" i="21"/>
  <c r="M1479" i="21"/>
  <c r="M1471" i="21"/>
  <c r="M1467" i="21"/>
  <c r="M1463" i="21"/>
  <c r="M1454" i="21"/>
  <c r="M1450" i="21"/>
  <c r="M1446" i="21"/>
  <c r="M1442" i="21"/>
  <c r="M1429" i="21"/>
  <c r="M1425" i="21"/>
  <c r="M1412" i="21"/>
  <c r="M1408" i="21"/>
  <c r="M1395" i="21"/>
  <c r="M1391" i="21"/>
  <c r="M1382" i="21"/>
  <c r="M1378" i="21"/>
  <c r="M1370" i="21"/>
  <c r="M1354" i="21"/>
  <c r="M1350" i="21"/>
  <c r="M1346" i="21"/>
  <c r="M1342" i="21"/>
  <c r="M1338" i="21"/>
  <c r="M1334" i="21"/>
  <c r="M1330" i="21"/>
  <c r="M1317" i="21"/>
  <c r="M1313" i="21"/>
  <c r="M1300" i="21"/>
  <c r="M1296" i="21"/>
  <c r="M1280" i="21"/>
  <c r="M1276" i="21"/>
  <c r="M1272" i="21"/>
  <c r="M1259" i="21"/>
  <c r="M1255" i="21"/>
  <c r="M1246" i="21"/>
  <c r="M1242" i="21"/>
  <c r="M1229" i="21"/>
  <c r="M1221" i="21"/>
  <c r="M1213" i="21"/>
  <c r="M1205" i="21"/>
  <c r="M1197" i="21"/>
  <c r="M1193" i="21"/>
  <c r="M1180" i="21"/>
  <c r="M1176" i="21"/>
  <c r="M1155" i="21"/>
  <c r="M1131" i="21"/>
  <c r="M1127" i="21"/>
  <c r="M1118" i="21"/>
  <c r="M1114" i="21"/>
  <c r="M1110" i="21"/>
  <c r="M1102" i="21"/>
  <c r="M1098" i="21"/>
  <c r="M1094" i="21"/>
  <c r="M1090" i="21"/>
  <c r="M1077" i="21"/>
  <c r="M1069" i="21"/>
  <c r="M1066" i="21"/>
  <c r="M1053" i="21"/>
  <c r="M1049" i="21"/>
  <c r="M1045" i="21"/>
  <c r="M1041" i="21"/>
  <c r="M1028" i="21"/>
  <c r="M1024" i="21"/>
  <c r="M1011" i="21"/>
  <c r="M1007" i="21"/>
  <c r="M998" i="21"/>
  <c r="M994" i="21"/>
  <c r="M981" i="21"/>
  <c r="M977" i="21"/>
  <c r="M973" i="21"/>
  <c r="M969" i="21"/>
  <c r="M956" i="21"/>
  <c r="M952" i="21"/>
  <c r="M939" i="21"/>
  <c r="M935" i="21"/>
  <c r="M926" i="21"/>
  <c r="M922" i="21"/>
  <c r="M914" i="21"/>
  <c r="M910" i="21"/>
  <c r="M902" i="21"/>
  <c r="M898" i="21"/>
  <c r="M885" i="21"/>
  <c r="M881" i="21"/>
  <c r="M868" i="21"/>
  <c r="M864" i="21"/>
  <c r="M851" i="21"/>
  <c r="M847" i="21"/>
  <c r="M838" i="21"/>
  <c r="M834" i="21"/>
  <c r="M821" i="21"/>
  <c r="M817" i="21"/>
  <c r="M796" i="21"/>
  <c r="M792" i="21"/>
  <c r="M788" i="21"/>
  <c r="M784" i="21"/>
  <c r="M776" i="21"/>
  <c r="M772" i="21"/>
  <c r="M768" i="21"/>
  <c r="M747" i="21"/>
  <c r="M743" i="21"/>
  <c r="M739" i="21"/>
  <c r="M735" i="21"/>
  <c r="M718" i="21"/>
  <c r="M714" i="21"/>
  <c r="M701" i="21"/>
  <c r="M693" i="21"/>
  <c r="M689" i="21"/>
  <c r="M676" i="21"/>
  <c r="M672" i="21"/>
  <c r="M640" i="21"/>
  <c r="M627" i="21"/>
  <c r="M623" i="21"/>
  <c r="M619" i="21"/>
  <c r="M615" i="21"/>
  <c r="M606" i="21"/>
  <c r="M602" i="21"/>
  <c r="M598" i="21"/>
  <c r="M595" i="21"/>
  <c r="M591" i="21"/>
  <c r="M587" i="21"/>
  <c r="M571" i="21"/>
  <c r="M567" i="21"/>
  <c r="M563" i="21"/>
  <c r="M559" i="21"/>
  <c r="M555" i="21"/>
  <c r="M547" i="21"/>
  <c r="M543" i="21"/>
  <c r="M534" i="21"/>
  <c r="M530" i="21"/>
  <c r="M517" i="21"/>
  <c r="M509" i="21"/>
  <c r="M505" i="21"/>
  <c r="M492" i="21"/>
  <c r="M488" i="21"/>
  <c r="M475" i="21"/>
  <c r="M471" i="21"/>
  <c r="M462" i="21"/>
  <c r="M454" i="21"/>
  <c r="M438" i="21"/>
  <c r="M434" i="21"/>
  <c r="M426" i="21"/>
  <c r="M413" i="21"/>
  <c r="M409" i="21"/>
  <c r="M396" i="21"/>
  <c r="M380" i="21"/>
  <c r="M372" i="21"/>
  <c r="M356" i="21"/>
  <c r="M352" i="21"/>
  <c r="M339" i="21"/>
  <c r="M335" i="21"/>
  <c r="M331" i="21"/>
  <c r="M327" i="21"/>
  <c r="M318" i="21"/>
  <c r="M314" i="21"/>
  <c r="M310" i="21"/>
  <c r="M306" i="21"/>
  <c r="M302" i="21"/>
  <c r="M294" i="21"/>
  <c r="M290" i="21"/>
  <c r="M277" i="21"/>
  <c r="M273" i="21"/>
  <c r="M265" i="21"/>
  <c r="M253" i="21"/>
  <c r="M249" i="21"/>
  <c r="M245" i="21"/>
  <c r="M237" i="21"/>
  <c r="M233" i="21"/>
  <c r="M221" i="21"/>
  <c r="M217" i="21"/>
  <c r="M204" i="21"/>
  <c r="M200" i="21"/>
  <c r="M196" i="21"/>
  <c r="M192" i="21"/>
  <c r="M188" i="21"/>
  <c r="M184" i="21"/>
  <c r="M172" i="21"/>
  <c r="M168" i="21"/>
  <c r="M156" i="21"/>
  <c r="M152" i="21"/>
  <c r="M140" i="21"/>
  <c r="M136" i="21"/>
  <c r="M115" i="21"/>
  <c r="M111" i="21"/>
  <c r="M108" i="21"/>
  <c r="M104" i="21"/>
  <c r="M76" i="21"/>
  <c r="M72" i="21"/>
  <c r="M52" i="21"/>
  <c r="R52" i="21" s="1"/>
  <c r="Q54" i="1"/>
  <c r="X54" i="1" s="1"/>
  <c r="N1621" i="7"/>
  <c r="S1621" i="7" s="1"/>
  <c r="N1146" i="7"/>
  <c r="S1146" i="7" s="1"/>
  <c r="N1086" i="7"/>
  <c r="S1086" i="7" s="1"/>
  <c r="N808" i="7"/>
  <c r="S808" i="7" s="1"/>
  <c r="N793" i="7"/>
  <c r="S793" i="7" s="1"/>
  <c r="N766" i="7"/>
  <c r="S766" i="7" s="1"/>
  <c r="N763" i="7"/>
  <c r="S763" i="7" s="1"/>
  <c r="N753" i="7"/>
  <c r="S753" i="7" s="1"/>
  <c r="N750" i="7"/>
  <c r="S750" i="7" s="1"/>
  <c r="N528" i="7"/>
  <c r="S528" i="7" s="1"/>
  <c r="M1699" i="19"/>
  <c r="R1699" i="19" s="1"/>
  <c r="M1695" i="19"/>
  <c r="R1695" i="19" s="1"/>
  <c r="M1691" i="19"/>
  <c r="R1691" i="19" s="1"/>
  <c r="M1687" i="19"/>
  <c r="R1687" i="19" s="1"/>
  <c r="M1683" i="19"/>
  <c r="R1683" i="19" s="1"/>
  <c r="M1679" i="19"/>
  <c r="R1679" i="19" s="1"/>
  <c r="M1675" i="19"/>
  <c r="R1675" i="19" s="1"/>
  <c r="M1671" i="19"/>
  <c r="R1671" i="19" s="1"/>
  <c r="M1667" i="19"/>
  <c r="R1667" i="19" s="1"/>
  <c r="M1663" i="19"/>
  <c r="R1663" i="19" s="1"/>
  <c r="M1584" i="19"/>
  <c r="R1584" i="19" s="1"/>
  <c r="M1580" i="19"/>
  <c r="R1580" i="19" s="1"/>
  <c r="M1576" i="19"/>
  <c r="R1576" i="19" s="1"/>
  <c r="M1572" i="19"/>
  <c r="R1572" i="19" s="1"/>
  <c r="M1568" i="19"/>
  <c r="R1568" i="19" s="1"/>
  <c r="M1564" i="19"/>
  <c r="R1564" i="19" s="1"/>
  <c r="M1560" i="19"/>
  <c r="R1560" i="19" s="1"/>
  <c r="M1556" i="19"/>
  <c r="R1556" i="19" s="1"/>
  <c r="M1552" i="19"/>
  <c r="R1552" i="19" s="1"/>
  <c r="M1548" i="19"/>
  <c r="R1548" i="19" s="1"/>
  <c r="M1544" i="19"/>
  <c r="R1544" i="19" s="1"/>
  <c r="M1489" i="19"/>
  <c r="R1489" i="19" s="1"/>
  <c r="M1485" i="19"/>
  <c r="R1485" i="19" s="1"/>
  <c r="M1481" i="19"/>
  <c r="R1481" i="19" s="1"/>
  <c r="M1477" i="19"/>
  <c r="R1477" i="19" s="1"/>
  <c r="M1473" i="19"/>
  <c r="R1473" i="19" s="1"/>
  <c r="M1469" i="19"/>
  <c r="R1469" i="19" s="1"/>
  <c r="M1370" i="19"/>
  <c r="R1370" i="19" s="1"/>
  <c r="M1291" i="19"/>
  <c r="R1291" i="19" s="1"/>
  <c r="M1287" i="19"/>
  <c r="R1287" i="19" s="1"/>
  <c r="M1283" i="19"/>
  <c r="R1283" i="19" s="1"/>
  <c r="M1279" i="19"/>
  <c r="R1279" i="19" s="1"/>
  <c r="M1275" i="19"/>
  <c r="R1275" i="19" s="1"/>
  <c r="M1271" i="19"/>
  <c r="R1271" i="19" s="1"/>
  <c r="M1196" i="19"/>
  <c r="R1196" i="19" s="1"/>
  <c r="M1192" i="19"/>
  <c r="R1192" i="19" s="1"/>
  <c r="M1188" i="19"/>
  <c r="R1188" i="19" s="1"/>
  <c r="M1184" i="19"/>
  <c r="R1184" i="19" s="1"/>
  <c r="M1081" i="19"/>
  <c r="R1081" i="19" s="1"/>
  <c r="M1077" i="19"/>
  <c r="R1077" i="19" s="1"/>
  <c r="M1073" i="19"/>
  <c r="R1073" i="19" s="1"/>
  <c r="M1069" i="19"/>
  <c r="R1069" i="19" s="1"/>
  <c r="M1065" i="19"/>
  <c r="R1065" i="19" s="1"/>
  <c r="M1061" i="19"/>
  <c r="R1061" i="19" s="1"/>
  <c r="M934" i="19"/>
  <c r="R934" i="19" s="1"/>
  <c r="M930" i="19"/>
  <c r="R930" i="19" s="1"/>
  <c r="M926" i="19"/>
  <c r="R926" i="19" s="1"/>
  <c r="M922" i="19"/>
  <c r="R922" i="19" s="1"/>
  <c r="M918" i="19"/>
  <c r="R918" i="19" s="1"/>
  <c r="M914" i="19"/>
  <c r="R914" i="19" s="1"/>
  <c r="M910" i="19"/>
  <c r="R910" i="19" s="1"/>
  <c r="M906" i="19"/>
  <c r="R906" i="19" s="1"/>
  <c r="M902" i="19"/>
  <c r="R902" i="19" s="1"/>
  <c r="M803" i="19"/>
  <c r="R803" i="19" s="1"/>
  <c r="M799" i="19"/>
  <c r="R799" i="19" s="1"/>
  <c r="M795" i="19"/>
  <c r="R795" i="19" s="1"/>
  <c r="M791" i="19"/>
  <c r="R791" i="19" s="1"/>
  <c r="M787" i="19"/>
  <c r="R787" i="19" s="1"/>
  <c r="M783" i="19"/>
  <c r="R783" i="19" s="1"/>
  <c r="M779" i="19"/>
  <c r="R779" i="19" s="1"/>
  <c r="M775" i="19"/>
  <c r="R775" i="19" s="1"/>
  <c r="M771" i="19"/>
  <c r="R771" i="19" s="1"/>
  <c r="M767" i="19"/>
  <c r="R767" i="19" s="1"/>
  <c r="M763" i="19"/>
  <c r="R763" i="19" s="1"/>
  <c r="M759" i="19"/>
  <c r="R759" i="19" s="1"/>
  <c r="M755" i="19"/>
  <c r="R755" i="19" s="1"/>
  <c r="M751" i="19"/>
  <c r="R751" i="19" s="1"/>
  <c r="M692" i="19"/>
  <c r="R692" i="19" s="1"/>
  <c r="M688" i="19"/>
  <c r="R688" i="19" s="1"/>
  <c r="M684" i="19"/>
  <c r="R684" i="19" s="1"/>
  <c r="M680" i="19"/>
  <c r="R680" i="19" s="1"/>
  <c r="M676" i="19"/>
  <c r="R676" i="19" s="1"/>
  <c r="M672" i="19"/>
  <c r="R672" i="19" s="1"/>
  <c r="M668" i="19"/>
  <c r="R668" i="19" s="1"/>
  <c r="M664" i="19"/>
  <c r="R664" i="19" s="1"/>
  <c r="M660" i="19"/>
  <c r="R660" i="19" s="1"/>
  <c r="M656" i="19"/>
  <c r="R656" i="19" s="1"/>
  <c r="M652" i="19"/>
  <c r="R652" i="19" s="1"/>
  <c r="M648" i="19"/>
  <c r="R648" i="19" s="1"/>
  <c r="M644" i="19"/>
  <c r="R644" i="19" s="1"/>
  <c r="M640" i="19"/>
  <c r="R640" i="19" s="1"/>
  <c r="M636" i="19"/>
  <c r="R636" i="19" s="1"/>
  <c r="M632" i="19"/>
  <c r="R632" i="19" s="1"/>
  <c r="M628" i="19"/>
  <c r="R628" i="19" s="1"/>
  <c r="M525" i="19"/>
  <c r="R525" i="19" s="1"/>
  <c r="M521" i="19"/>
  <c r="R521" i="19" s="1"/>
  <c r="M517" i="19"/>
  <c r="R517" i="19" s="1"/>
  <c r="M513" i="19"/>
  <c r="R513" i="19" s="1"/>
  <c r="M509" i="19"/>
  <c r="R509" i="19" s="1"/>
  <c r="M505" i="19"/>
  <c r="R505" i="19" s="1"/>
  <c r="M501" i="19"/>
  <c r="R501" i="19" s="1"/>
  <c r="M497" i="19"/>
  <c r="R497" i="19" s="1"/>
  <c r="M493" i="19"/>
  <c r="R493" i="19" s="1"/>
  <c r="M489" i="19"/>
  <c r="R489" i="19" s="1"/>
  <c r="M485" i="19"/>
  <c r="R485" i="19" s="1"/>
  <c r="M481" i="19"/>
  <c r="R481" i="19" s="1"/>
  <c r="M477" i="19"/>
  <c r="R477" i="19" s="1"/>
  <c r="M473" i="19"/>
  <c r="R473" i="19" s="1"/>
  <c r="M469" i="19"/>
  <c r="R469" i="19" s="1"/>
  <c r="M465" i="19"/>
  <c r="R465" i="19" s="1"/>
  <c r="M461" i="19"/>
  <c r="R461" i="19" s="1"/>
  <c r="M457" i="19"/>
  <c r="R457" i="19" s="1"/>
  <c r="M453" i="19"/>
  <c r="R453" i="19" s="1"/>
  <c r="M449" i="19"/>
  <c r="R449" i="19" s="1"/>
  <c r="M445" i="19"/>
  <c r="R445" i="19" s="1"/>
  <c r="M441" i="19"/>
  <c r="R441" i="19" s="1"/>
  <c r="M437" i="19"/>
  <c r="R437" i="19" s="1"/>
  <c r="M433" i="19"/>
  <c r="R433" i="19" s="1"/>
  <c r="M429" i="19"/>
  <c r="R429" i="19" s="1"/>
  <c r="M425" i="19"/>
  <c r="R425" i="19" s="1"/>
  <c r="M421" i="19"/>
  <c r="R421" i="19" s="1"/>
  <c r="M417" i="19"/>
  <c r="R417" i="19" s="1"/>
  <c r="M413" i="19"/>
  <c r="R413" i="19" s="1"/>
  <c r="M409" i="19"/>
  <c r="R409" i="19" s="1"/>
  <c r="M405" i="19"/>
  <c r="R405" i="19" s="1"/>
  <c r="M401" i="19"/>
  <c r="R401" i="19" s="1"/>
  <c r="M397" i="19"/>
  <c r="R397" i="19" s="1"/>
  <c r="M393" i="19"/>
  <c r="R393" i="19" s="1"/>
  <c r="M389" i="19"/>
  <c r="R389" i="19" s="1"/>
  <c r="M385" i="19"/>
  <c r="R385" i="19" s="1"/>
  <c r="M222" i="19"/>
  <c r="R222" i="19" s="1"/>
  <c r="M218" i="19"/>
  <c r="R218" i="19" s="1"/>
  <c r="M214" i="19"/>
  <c r="R214" i="19" s="1"/>
  <c r="M210" i="19"/>
  <c r="R210" i="19" s="1"/>
  <c r="M206" i="19"/>
  <c r="R206" i="19" s="1"/>
  <c r="M202" i="19"/>
  <c r="R202" i="19" s="1"/>
  <c r="M198" i="19"/>
  <c r="R198" i="19" s="1"/>
  <c r="M194" i="19"/>
  <c r="R194" i="19" s="1"/>
  <c r="M190" i="19"/>
  <c r="R190" i="19" s="1"/>
  <c r="M186" i="19"/>
  <c r="R186" i="19" s="1"/>
  <c r="M182" i="19"/>
  <c r="R182" i="19" s="1"/>
  <c r="M178" i="19"/>
  <c r="R178" i="19" s="1"/>
  <c r="M174" i="19"/>
  <c r="R174" i="19" s="1"/>
  <c r="M170" i="19"/>
  <c r="R170" i="19" s="1"/>
  <c r="M1698" i="21"/>
  <c r="M1693" i="21"/>
  <c r="M1680" i="21"/>
  <c r="M1667" i="21"/>
  <c r="M1663" i="21"/>
  <c r="M1643" i="21"/>
  <c r="M1639" i="21"/>
  <c r="M1634" i="21"/>
  <c r="M1625" i="21"/>
  <c r="M1604" i="21"/>
  <c r="M1600" i="21"/>
  <c r="M1587" i="21"/>
  <c r="M1583" i="21"/>
  <c r="M1574" i="21"/>
  <c r="M1570" i="21"/>
  <c r="M1557" i="21"/>
  <c r="M1553" i="21"/>
  <c r="M1545" i="21"/>
  <c r="M1537" i="21"/>
  <c r="M1533" i="21"/>
  <c r="M1529" i="21"/>
  <c r="M1516" i="21"/>
  <c r="M1512" i="21"/>
  <c r="M1499" i="21"/>
  <c r="M1495" i="21"/>
  <c r="M1486" i="21"/>
  <c r="M1478" i="21"/>
  <c r="M1462" i="21"/>
  <c r="M1458" i="21"/>
  <c r="M1437" i="21"/>
  <c r="M1433" i="21"/>
  <c r="M1420" i="21"/>
  <c r="M1416" i="21"/>
  <c r="M1403" i="21"/>
  <c r="M1399" i="21"/>
  <c r="M1390" i="21"/>
  <c r="M1386" i="21"/>
  <c r="M1365" i="21"/>
  <c r="M1361" i="21"/>
  <c r="M1357" i="21"/>
  <c r="M1325" i="21"/>
  <c r="M1321" i="21"/>
  <c r="M1308" i="21"/>
  <c r="M1304" i="21"/>
  <c r="M1291" i="21"/>
  <c r="M1267" i="21"/>
  <c r="M1263" i="21"/>
  <c r="M1254" i="21"/>
  <c r="M1250" i="21"/>
  <c r="M1237" i="21"/>
  <c r="M1233" i="21"/>
  <c r="M1225" i="21"/>
  <c r="M1217" i="21"/>
  <c r="M1209" i="21"/>
  <c r="M1201" i="21"/>
  <c r="M1188" i="21"/>
  <c r="M1184" i="21"/>
  <c r="M1171" i="21"/>
  <c r="M1167" i="21"/>
  <c r="M1163" i="21"/>
  <c r="M1159" i="21"/>
  <c r="M1151" i="21"/>
  <c r="M1147" i="21"/>
  <c r="M1143" i="21"/>
  <c r="M1139" i="21"/>
  <c r="M1135" i="21"/>
  <c r="M1126" i="21"/>
  <c r="M1122" i="21"/>
  <c r="M1106" i="21"/>
  <c r="M1085" i="21"/>
  <c r="M1081" i="21"/>
  <c r="M1073" i="21"/>
  <c r="M1061" i="21"/>
  <c r="M1057" i="21"/>
  <c r="M1036" i="21"/>
  <c r="M1032" i="21"/>
  <c r="M1019" i="21"/>
  <c r="M1015" i="21"/>
  <c r="M1006" i="21"/>
  <c r="M1002" i="21"/>
  <c r="M989" i="21"/>
  <c r="M985" i="21"/>
  <c r="M964" i="21"/>
  <c r="M960" i="21"/>
  <c r="M947" i="21"/>
  <c r="M943" i="21"/>
  <c r="M934" i="21"/>
  <c r="M930" i="21"/>
  <c r="M917" i="21"/>
  <c r="M906" i="21"/>
  <c r="M893" i="21"/>
  <c r="M889" i="21"/>
  <c r="M876" i="21"/>
  <c r="M872" i="21"/>
  <c r="M859" i="21"/>
  <c r="M855" i="21"/>
  <c r="M846" i="21"/>
  <c r="M842" i="21"/>
  <c r="M829" i="21"/>
  <c r="M825" i="21"/>
  <c r="M812" i="21"/>
  <c r="M808" i="21"/>
  <c r="M804" i="21"/>
  <c r="M800" i="21"/>
  <c r="M779" i="21"/>
  <c r="M763" i="21"/>
  <c r="M759" i="21"/>
  <c r="M755" i="21"/>
  <c r="M751" i="21"/>
  <c r="M734" i="21"/>
  <c r="M730" i="21"/>
  <c r="M726" i="21"/>
  <c r="M722" i="21"/>
  <c r="M709" i="21"/>
  <c r="M705" i="21"/>
  <c r="M697" i="21"/>
  <c r="M684" i="21"/>
  <c r="M680" i="21"/>
  <c r="M667" i="21"/>
  <c r="M663" i="21"/>
  <c r="M659" i="21"/>
  <c r="M655" i="21"/>
  <c r="M651" i="21"/>
  <c r="M647" i="21"/>
  <c r="M643" i="21"/>
  <c r="M635" i="21"/>
  <c r="M631" i="21"/>
  <c r="M614" i="21"/>
  <c r="M610" i="21"/>
  <c r="M583" i="21"/>
  <c r="M579" i="21"/>
  <c r="M575" i="21"/>
  <c r="M566" i="21"/>
  <c r="M551" i="21"/>
  <c r="M542" i="21"/>
  <c r="M538" i="21"/>
  <c r="M525" i="21"/>
  <c r="M521" i="21"/>
  <c r="M513" i="21"/>
  <c r="M500" i="21"/>
  <c r="M496" i="21"/>
  <c r="M483" i="21"/>
  <c r="M479" i="21"/>
  <c r="M470" i="21"/>
  <c r="M466" i="21"/>
  <c r="M458" i="21"/>
  <c r="M450" i="21"/>
  <c r="M446" i="21"/>
  <c r="M442" i="21"/>
  <c r="M421" i="21"/>
  <c r="M417" i="21"/>
  <c r="M404" i="21"/>
  <c r="M400" i="21"/>
  <c r="M392" i="21"/>
  <c r="M388" i="21"/>
  <c r="M384" i="21"/>
  <c r="M376" i="21"/>
  <c r="M368" i="21"/>
  <c r="M364" i="21"/>
  <c r="M360" i="21"/>
  <c r="M347" i="21"/>
  <c r="M343" i="21"/>
  <c r="M334" i="21"/>
  <c r="M326" i="21"/>
  <c r="M322" i="21"/>
  <c r="M298" i="21"/>
  <c r="M285" i="21"/>
  <c r="M281" i="21"/>
  <c r="M268" i="21"/>
  <c r="M260" i="21"/>
  <c r="M256" i="21"/>
  <c r="M241" i="21"/>
  <c r="M229" i="21"/>
  <c r="M225" i="21"/>
  <c r="M212" i="21"/>
  <c r="M208" i="21"/>
  <c r="M179" i="21"/>
  <c r="M175" i="21"/>
  <c r="M163" i="21"/>
  <c r="M159" i="21"/>
  <c r="M147" i="21"/>
  <c r="M143" i="21"/>
  <c r="M131" i="21"/>
  <c r="M127" i="21"/>
  <c r="M123" i="21"/>
  <c r="M119" i="21"/>
  <c r="M99" i="21"/>
  <c r="M95" i="21"/>
  <c r="M91" i="21"/>
  <c r="M87" i="21"/>
  <c r="M83" i="21"/>
  <c r="M79" i="21"/>
  <c r="M67" i="21"/>
  <c r="M63" i="21"/>
  <c r="M60" i="21"/>
  <c r="M56" i="21"/>
  <c r="R56" i="21" s="1"/>
  <c r="M1659" i="19"/>
  <c r="R1659" i="19" s="1"/>
  <c r="M1655" i="19"/>
  <c r="R1655" i="19" s="1"/>
  <c r="M1651" i="19"/>
  <c r="R1651" i="19" s="1"/>
  <c r="M1647" i="19"/>
  <c r="R1647" i="19" s="1"/>
  <c r="M1643" i="19"/>
  <c r="R1643" i="19" s="1"/>
  <c r="M1639" i="19"/>
  <c r="R1639" i="19" s="1"/>
  <c r="M1635" i="19"/>
  <c r="R1635" i="19" s="1"/>
  <c r="M1631" i="19"/>
  <c r="R1631" i="19" s="1"/>
  <c r="M1627" i="19"/>
  <c r="R1627" i="19" s="1"/>
  <c r="M1623" i="19"/>
  <c r="R1623" i="19" s="1"/>
  <c r="M1619" i="19"/>
  <c r="R1619" i="19" s="1"/>
  <c r="M1615" i="19"/>
  <c r="R1615" i="19" s="1"/>
  <c r="M1611" i="19"/>
  <c r="R1611" i="19" s="1"/>
  <c r="M1607" i="19"/>
  <c r="R1607" i="19" s="1"/>
  <c r="M1603" i="19"/>
  <c r="R1603" i="19" s="1"/>
  <c r="M1599" i="19"/>
  <c r="R1599" i="19" s="1"/>
  <c r="M1595" i="19"/>
  <c r="R1595" i="19" s="1"/>
  <c r="M1591" i="19"/>
  <c r="R1591" i="19" s="1"/>
  <c r="M1540" i="19"/>
  <c r="R1540" i="19" s="1"/>
  <c r="M1536" i="19"/>
  <c r="R1536" i="19" s="1"/>
  <c r="M1532" i="19"/>
  <c r="R1532" i="19" s="1"/>
  <c r="M1528" i="19"/>
  <c r="R1528" i="19" s="1"/>
  <c r="M1524" i="19"/>
  <c r="R1524" i="19" s="1"/>
  <c r="M1520" i="19"/>
  <c r="R1520" i="19" s="1"/>
  <c r="M1516" i="19"/>
  <c r="R1516" i="19" s="1"/>
  <c r="M1512" i="19"/>
  <c r="R1512" i="19" s="1"/>
  <c r="M1508" i="19"/>
  <c r="R1508" i="19" s="1"/>
  <c r="M1504" i="19"/>
  <c r="R1504" i="19" s="1"/>
  <c r="M1500" i="19"/>
  <c r="R1500" i="19" s="1"/>
  <c r="M1496" i="19"/>
  <c r="R1496" i="19" s="1"/>
  <c r="M1492" i="19"/>
  <c r="R1492" i="19" s="1"/>
  <c r="M1465" i="19"/>
  <c r="R1465" i="19" s="1"/>
  <c r="M1461" i="19"/>
  <c r="R1461" i="19" s="1"/>
  <c r="M1457" i="19"/>
  <c r="R1457" i="19" s="1"/>
  <c r="M1453" i="19"/>
  <c r="R1453" i="19" s="1"/>
  <c r="M1449" i="19"/>
  <c r="R1449" i="19" s="1"/>
  <c r="M1445" i="19"/>
  <c r="R1445" i="19" s="1"/>
  <c r="M1441" i="19"/>
  <c r="R1441" i="19" s="1"/>
  <c r="M1437" i="19"/>
  <c r="R1437" i="19" s="1"/>
  <c r="M1433" i="19"/>
  <c r="R1433" i="19" s="1"/>
  <c r="M1429" i="19"/>
  <c r="R1429" i="19" s="1"/>
  <c r="M1425" i="19"/>
  <c r="R1425" i="19" s="1"/>
  <c r="M1421" i="19"/>
  <c r="R1421" i="19" s="1"/>
  <c r="M1417" i="19"/>
  <c r="R1417" i="19" s="1"/>
  <c r="M1413" i="19"/>
  <c r="R1413" i="19" s="1"/>
  <c r="M1409" i="19"/>
  <c r="R1409" i="19" s="1"/>
  <c r="M1405" i="19"/>
  <c r="R1405" i="19" s="1"/>
  <c r="M1401" i="19"/>
  <c r="R1401" i="19" s="1"/>
  <c r="M1397" i="19"/>
  <c r="R1397" i="19" s="1"/>
  <c r="M1393" i="19"/>
  <c r="R1393" i="19" s="1"/>
  <c r="M1389" i="19"/>
  <c r="R1389" i="19" s="1"/>
  <c r="M1385" i="19"/>
  <c r="R1385" i="19" s="1"/>
  <c r="M1381" i="19"/>
  <c r="R1381" i="19" s="1"/>
  <c r="M1377" i="19"/>
  <c r="R1377" i="19" s="1"/>
  <c r="M1366" i="19"/>
  <c r="R1366" i="19" s="1"/>
  <c r="M1362" i="19"/>
  <c r="R1362" i="19" s="1"/>
  <c r="M1358" i="19"/>
  <c r="R1358" i="19" s="1"/>
  <c r="M1354" i="19"/>
  <c r="R1354" i="19" s="1"/>
  <c r="M1350" i="19"/>
  <c r="R1350" i="19" s="1"/>
  <c r="M1346" i="19"/>
  <c r="R1346" i="19" s="1"/>
  <c r="M1342" i="19"/>
  <c r="R1342" i="19" s="1"/>
  <c r="M1338" i="19"/>
  <c r="R1338" i="19" s="1"/>
  <c r="M1334" i="19"/>
  <c r="R1334" i="19" s="1"/>
  <c r="M1330" i="19"/>
  <c r="R1330" i="19" s="1"/>
  <c r="M1326" i="19"/>
  <c r="R1326" i="19" s="1"/>
  <c r="M1322" i="19"/>
  <c r="R1322" i="19" s="1"/>
  <c r="M1318" i="19"/>
  <c r="R1318" i="19" s="1"/>
  <c r="M1314" i="19"/>
  <c r="R1314" i="19" s="1"/>
  <c r="M1310" i="19"/>
  <c r="R1310" i="19" s="1"/>
  <c r="M1306" i="19"/>
  <c r="R1306" i="19" s="1"/>
  <c r="M1302" i="19"/>
  <c r="R1302" i="19" s="1"/>
  <c r="M1298" i="19"/>
  <c r="R1298" i="19" s="1"/>
  <c r="M1267" i="19"/>
  <c r="R1267" i="19" s="1"/>
  <c r="M1263" i="19"/>
  <c r="R1263" i="19" s="1"/>
  <c r="M1259" i="19"/>
  <c r="R1259" i="19" s="1"/>
  <c r="M1255" i="19"/>
  <c r="R1255" i="19" s="1"/>
  <c r="M1251" i="19"/>
  <c r="R1251" i="19" s="1"/>
  <c r="M1247" i="19"/>
  <c r="R1247" i="19" s="1"/>
  <c r="M1243" i="19"/>
  <c r="R1243" i="19" s="1"/>
  <c r="M1239" i="19"/>
  <c r="R1239" i="19" s="1"/>
  <c r="M1235" i="19"/>
  <c r="R1235" i="19" s="1"/>
  <c r="M1231" i="19"/>
  <c r="R1231" i="19" s="1"/>
  <c r="M1227" i="19"/>
  <c r="R1227" i="19" s="1"/>
  <c r="M1223" i="19"/>
  <c r="R1223" i="19" s="1"/>
  <c r="M1219" i="19"/>
  <c r="R1219" i="19" s="1"/>
  <c r="M1215" i="19"/>
  <c r="R1215" i="19" s="1"/>
  <c r="M1211" i="19"/>
  <c r="R1211" i="19" s="1"/>
  <c r="M1207" i="19"/>
  <c r="R1207" i="19" s="1"/>
  <c r="M1203" i="19"/>
  <c r="R1203" i="19" s="1"/>
  <c r="M1180" i="19"/>
  <c r="R1180" i="19" s="1"/>
  <c r="M1176" i="19"/>
  <c r="R1176" i="19" s="1"/>
  <c r="M1172" i="19"/>
  <c r="R1172" i="19" s="1"/>
  <c r="M1168" i="19"/>
  <c r="R1168" i="19" s="1"/>
  <c r="M1164" i="19"/>
  <c r="R1164" i="19" s="1"/>
  <c r="M1160" i="19"/>
  <c r="R1160" i="19" s="1"/>
  <c r="M1156" i="19"/>
  <c r="R1156" i="19" s="1"/>
  <c r="M1152" i="19"/>
  <c r="R1152" i="19" s="1"/>
  <c r="M1148" i="19"/>
  <c r="R1148" i="19" s="1"/>
  <c r="M1144" i="19"/>
  <c r="R1144" i="19" s="1"/>
  <c r="M1140" i="19"/>
  <c r="R1140" i="19" s="1"/>
  <c r="M1136" i="19"/>
  <c r="R1136" i="19" s="1"/>
  <c r="M1132" i="19"/>
  <c r="R1132" i="19" s="1"/>
  <c r="M1128" i="19"/>
  <c r="R1128" i="19" s="1"/>
  <c r="M1124" i="19"/>
  <c r="R1124" i="19" s="1"/>
  <c r="M1120" i="19"/>
  <c r="R1120" i="19" s="1"/>
  <c r="M1116" i="19"/>
  <c r="R1116" i="19" s="1"/>
  <c r="M1112" i="19"/>
  <c r="R1112" i="19" s="1"/>
  <c r="M1108" i="19"/>
  <c r="R1108" i="19" s="1"/>
  <c r="M1104" i="19"/>
  <c r="R1104" i="19" s="1"/>
  <c r="M1100" i="19"/>
  <c r="R1100" i="19" s="1"/>
  <c r="M1096" i="19"/>
  <c r="R1096" i="19" s="1"/>
  <c r="M1092" i="19"/>
  <c r="R1092" i="19" s="1"/>
  <c r="M1088" i="19"/>
  <c r="R1088" i="19" s="1"/>
  <c r="M1084" i="19"/>
  <c r="R1084" i="19" s="1"/>
  <c r="M1057" i="19"/>
  <c r="R1057" i="19" s="1"/>
  <c r="M1053" i="19"/>
  <c r="R1053" i="19" s="1"/>
  <c r="M1049" i="19"/>
  <c r="R1049" i="19" s="1"/>
  <c r="M1045" i="19"/>
  <c r="R1045" i="19" s="1"/>
  <c r="M1041" i="19"/>
  <c r="R1041" i="19" s="1"/>
  <c r="M1037" i="19"/>
  <c r="R1037" i="19" s="1"/>
  <c r="M1033" i="19"/>
  <c r="R1033" i="19" s="1"/>
  <c r="M1029" i="19"/>
  <c r="R1029" i="19" s="1"/>
  <c r="M1025" i="19"/>
  <c r="R1025" i="19" s="1"/>
  <c r="M1021" i="19"/>
  <c r="R1021" i="19" s="1"/>
  <c r="M1017" i="19"/>
  <c r="R1017" i="19" s="1"/>
  <c r="M1013" i="19"/>
  <c r="R1013" i="19" s="1"/>
  <c r="M1009" i="19"/>
  <c r="R1009" i="19" s="1"/>
  <c r="M1005" i="19"/>
  <c r="R1005" i="19" s="1"/>
  <c r="M1001" i="19"/>
  <c r="R1001" i="19" s="1"/>
  <c r="M997" i="19"/>
  <c r="R997" i="19" s="1"/>
  <c r="M993" i="19"/>
  <c r="R993" i="19" s="1"/>
  <c r="M989" i="19"/>
  <c r="R989" i="19" s="1"/>
  <c r="M985" i="19"/>
  <c r="R985" i="19" s="1"/>
  <c r="M981" i="19"/>
  <c r="R981" i="19" s="1"/>
  <c r="M977" i="19"/>
  <c r="R977" i="19" s="1"/>
  <c r="M973" i="19"/>
  <c r="R973" i="19" s="1"/>
  <c r="M969" i="19"/>
  <c r="R969" i="19" s="1"/>
  <c r="M965" i="19"/>
  <c r="R965" i="19" s="1"/>
  <c r="M961" i="19"/>
  <c r="R961" i="19" s="1"/>
  <c r="M957" i="19"/>
  <c r="R957" i="19" s="1"/>
  <c r="M953" i="19"/>
  <c r="R953" i="19" s="1"/>
  <c r="M949" i="19"/>
  <c r="R949" i="19" s="1"/>
  <c r="M945" i="19"/>
  <c r="R945" i="19" s="1"/>
  <c r="M941" i="19"/>
  <c r="R941" i="19" s="1"/>
  <c r="M937" i="19"/>
  <c r="R937" i="19" s="1"/>
  <c r="M898" i="19"/>
  <c r="R898" i="19" s="1"/>
  <c r="M894" i="19"/>
  <c r="R894" i="19" s="1"/>
  <c r="M890" i="19"/>
  <c r="R890" i="19" s="1"/>
  <c r="M886" i="19"/>
  <c r="R886" i="19" s="1"/>
  <c r="M882" i="19"/>
  <c r="R882" i="19" s="1"/>
  <c r="M878" i="19"/>
  <c r="R878" i="19" s="1"/>
  <c r="M874" i="19"/>
  <c r="R874" i="19" s="1"/>
  <c r="M870" i="19"/>
  <c r="R870" i="19" s="1"/>
  <c r="M866" i="19"/>
  <c r="R866" i="19" s="1"/>
  <c r="M862" i="19"/>
  <c r="R862" i="19" s="1"/>
  <c r="M858" i="19"/>
  <c r="R858" i="19" s="1"/>
  <c r="M854" i="19"/>
  <c r="R854" i="19" s="1"/>
  <c r="M850" i="19"/>
  <c r="R850" i="19" s="1"/>
  <c r="M846" i="19"/>
  <c r="R846" i="19" s="1"/>
  <c r="M842" i="19"/>
  <c r="R842" i="19" s="1"/>
  <c r="M838" i="19"/>
  <c r="R838" i="19" s="1"/>
  <c r="M834" i="19"/>
  <c r="R834" i="19" s="1"/>
  <c r="M830" i="19"/>
  <c r="R830" i="19" s="1"/>
  <c r="M826" i="19"/>
  <c r="R826" i="19" s="1"/>
  <c r="M822" i="19"/>
  <c r="R822" i="19" s="1"/>
  <c r="M818" i="19"/>
  <c r="R818" i="19" s="1"/>
  <c r="M814" i="19"/>
  <c r="R814" i="19" s="1"/>
  <c r="M810" i="19"/>
  <c r="R810" i="19" s="1"/>
  <c r="M806" i="19"/>
  <c r="R806" i="19" s="1"/>
  <c r="M747" i="19"/>
  <c r="R747" i="19" s="1"/>
  <c r="M743" i="19"/>
  <c r="R743" i="19" s="1"/>
  <c r="M739" i="19"/>
  <c r="R739" i="19" s="1"/>
  <c r="M735" i="19"/>
  <c r="R735" i="19" s="1"/>
  <c r="M731" i="19"/>
  <c r="R731" i="19" s="1"/>
  <c r="M727" i="19"/>
  <c r="R727" i="19" s="1"/>
  <c r="M723" i="19"/>
  <c r="R723" i="19" s="1"/>
  <c r="M719" i="19"/>
  <c r="R719" i="19" s="1"/>
  <c r="M715" i="19"/>
  <c r="R715" i="19" s="1"/>
  <c r="M711" i="19"/>
  <c r="R711" i="19" s="1"/>
  <c r="M707" i="19"/>
  <c r="R707" i="19" s="1"/>
  <c r="M703" i="19"/>
  <c r="R703" i="19" s="1"/>
  <c r="M699" i="19"/>
  <c r="R699" i="19" s="1"/>
  <c r="M624" i="19"/>
  <c r="R624" i="19" s="1"/>
  <c r="M620" i="19"/>
  <c r="R620" i="19" s="1"/>
  <c r="M616" i="19"/>
  <c r="R616" i="19" s="1"/>
  <c r="M612" i="19"/>
  <c r="R612" i="19" s="1"/>
  <c r="M608" i="19"/>
  <c r="R608" i="19" s="1"/>
  <c r="M604" i="19"/>
  <c r="R604" i="19" s="1"/>
  <c r="M600" i="19"/>
  <c r="R600" i="19" s="1"/>
  <c r="M596" i="19"/>
  <c r="R596" i="19" s="1"/>
  <c r="M592" i="19"/>
  <c r="R592" i="19" s="1"/>
  <c r="M588" i="19"/>
  <c r="R588" i="19" s="1"/>
  <c r="M584" i="19"/>
  <c r="R584" i="19" s="1"/>
  <c r="M580" i="19"/>
  <c r="R580" i="19" s="1"/>
  <c r="M576" i="19"/>
  <c r="R576" i="19" s="1"/>
  <c r="M572" i="19"/>
  <c r="R572" i="19" s="1"/>
  <c r="M568" i="19"/>
  <c r="R568" i="19" s="1"/>
  <c r="M564" i="19"/>
  <c r="R564" i="19" s="1"/>
  <c r="M560" i="19"/>
  <c r="R560" i="19" s="1"/>
  <c r="M556" i="19"/>
  <c r="R556" i="19" s="1"/>
  <c r="M552" i="19"/>
  <c r="R552" i="19" s="1"/>
  <c r="M548" i="19"/>
  <c r="R548" i="19" s="1"/>
  <c r="M544" i="19"/>
  <c r="R544" i="19" s="1"/>
  <c r="M540" i="19"/>
  <c r="R540" i="19" s="1"/>
  <c r="M536" i="19"/>
  <c r="R536" i="19" s="1"/>
  <c r="M532" i="19"/>
  <c r="R532" i="19" s="1"/>
  <c r="M528" i="19"/>
  <c r="R528" i="19" s="1"/>
  <c r="M381" i="19"/>
  <c r="R381" i="19" s="1"/>
  <c r="M377" i="19"/>
  <c r="R377" i="19" s="1"/>
  <c r="M373" i="19"/>
  <c r="R373" i="19" s="1"/>
  <c r="M369" i="19"/>
  <c r="R369" i="19" s="1"/>
  <c r="M365" i="19"/>
  <c r="R365" i="19" s="1"/>
  <c r="M361" i="19"/>
  <c r="R361" i="19" s="1"/>
  <c r="M357" i="19"/>
  <c r="R357" i="19" s="1"/>
  <c r="M353" i="19"/>
  <c r="R353" i="19" s="1"/>
  <c r="M349" i="19"/>
  <c r="R349" i="19" s="1"/>
  <c r="M345" i="19"/>
  <c r="R345" i="19" s="1"/>
  <c r="M341" i="19"/>
  <c r="R341" i="19" s="1"/>
  <c r="M337" i="19"/>
  <c r="R337" i="19" s="1"/>
  <c r="M333" i="19"/>
  <c r="R333" i="19" s="1"/>
  <c r="M329" i="19"/>
  <c r="R329" i="19" s="1"/>
  <c r="M325" i="19"/>
  <c r="R325" i="19" s="1"/>
  <c r="M321" i="19"/>
  <c r="R321" i="19" s="1"/>
  <c r="M317" i="19"/>
  <c r="R317" i="19" s="1"/>
  <c r="M313" i="19"/>
  <c r="R313" i="19" s="1"/>
  <c r="M309" i="19"/>
  <c r="R309" i="19" s="1"/>
  <c r="M305" i="19"/>
  <c r="R305" i="19" s="1"/>
  <c r="M301" i="19"/>
  <c r="R301" i="19" s="1"/>
  <c r="M297" i="19"/>
  <c r="R297" i="19" s="1"/>
  <c r="M293" i="19"/>
  <c r="R293" i="19" s="1"/>
  <c r="M289" i="19"/>
  <c r="R289" i="19" s="1"/>
  <c r="M285" i="19"/>
  <c r="R285" i="19" s="1"/>
  <c r="M281" i="19"/>
  <c r="R281" i="19" s="1"/>
  <c r="M277" i="19"/>
  <c r="R277" i="19" s="1"/>
  <c r="M273" i="19"/>
  <c r="R273" i="19" s="1"/>
  <c r="M269" i="19"/>
  <c r="R269" i="19" s="1"/>
  <c r="M265" i="19"/>
  <c r="R265" i="19" s="1"/>
  <c r="M261" i="19"/>
  <c r="R261" i="19" s="1"/>
  <c r="M257" i="19"/>
  <c r="R257" i="19" s="1"/>
  <c r="M253" i="19"/>
  <c r="R253" i="19" s="1"/>
  <c r="M249" i="19"/>
  <c r="R249" i="19" s="1"/>
  <c r="M245" i="19"/>
  <c r="R245" i="19" s="1"/>
  <c r="M241" i="19"/>
  <c r="R241" i="19" s="1"/>
  <c r="M237" i="19"/>
  <c r="R237" i="19" s="1"/>
  <c r="M233" i="19"/>
  <c r="R233" i="19" s="1"/>
  <c r="M229" i="19"/>
  <c r="R229" i="19" s="1"/>
  <c r="M166" i="19"/>
  <c r="R166" i="19" s="1"/>
  <c r="M162" i="19"/>
  <c r="R162" i="19" s="1"/>
  <c r="M158" i="19"/>
  <c r="R158" i="19" s="1"/>
  <c r="M154" i="19"/>
  <c r="R154" i="19" s="1"/>
  <c r="M150" i="19"/>
  <c r="R150" i="19" s="1"/>
  <c r="M146" i="19"/>
  <c r="R146" i="19" s="1"/>
  <c r="M142" i="19"/>
  <c r="R142" i="19" s="1"/>
  <c r="M138" i="19"/>
  <c r="R138" i="19" s="1"/>
  <c r="M134" i="19"/>
  <c r="R134" i="19" s="1"/>
  <c r="M130" i="19"/>
  <c r="R130" i="19" s="1"/>
  <c r="M126" i="19"/>
  <c r="R126" i="19" s="1"/>
  <c r="M122" i="19"/>
  <c r="R122" i="19" s="1"/>
  <c r="M118" i="19"/>
  <c r="R118" i="19" s="1"/>
  <c r="M114" i="19"/>
  <c r="R114" i="19" s="1"/>
  <c r="M110" i="19"/>
  <c r="R110" i="19" s="1"/>
  <c r="M106" i="19"/>
  <c r="R106" i="19" s="1"/>
  <c r="M102" i="19"/>
  <c r="R102" i="19" s="1"/>
  <c r="M98" i="19"/>
  <c r="R98" i="19" s="1"/>
  <c r="M94" i="19"/>
  <c r="R94" i="19" s="1"/>
  <c r="M90" i="19"/>
  <c r="R90" i="19" s="1"/>
  <c r="M86" i="19"/>
  <c r="R86" i="19" s="1"/>
  <c r="M82" i="19"/>
  <c r="R82" i="19" s="1"/>
  <c r="M78" i="19"/>
  <c r="R78" i="19" s="1"/>
  <c r="M74" i="19"/>
  <c r="R74" i="19" s="1"/>
  <c r="M70" i="19"/>
  <c r="R70" i="19" s="1"/>
  <c r="M66" i="19"/>
  <c r="R66" i="19" s="1"/>
  <c r="M62" i="19"/>
  <c r="R62" i="19" s="1"/>
  <c r="M58" i="19"/>
  <c r="R58" i="19" s="1"/>
  <c r="M54" i="19"/>
  <c r="R54" i="19" s="1"/>
  <c r="M1692" i="21"/>
  <c r="M1688" i="21"/>
  <c r="M1683" i="21"/>
  <c r="M1675" i="21"/>
  <c r="M1671" i="21"/>
  <c r="M1662" i="21"/>
  <c r="M1657" i="21"/>
  <c r="M1652" i="21"/>
  <c r="M1648" i="21"/>
  <c r="M1638" i="21"/>
  <c r="M1620" i="21"/>
  <c r="M1616" i="21"/>
  <c r="M1608" i="21"/>
  <c r="M1595" i="21"/>
  <c r="M1591" i="21"/>
  <c r="M1582" i="21"/>
  <c r="M1578" i="21"/>
  <c r="M1565" i="21"/>
  <c r="M1561" i="21"/>
  <c r="M1548" i="21"/>
  <c r="M1540" i="21"/>
  <c r="M1524" i="21"/>
  <c r="M1520" i="21"/>
  <c r="M1507" i="21"/>
  <c r="M1503" i="21"/>
  <c r="M1494" i="21"/>
  <c r="M1490" i="21"/>
  <c r="M1482" i="21"/>
  <c r="M1466" i="21"/>
  <c r="M1453" i="21"/>
  <c r="M1449" i="21"/>
  <c r="M1445" i="21"/>
  <c r="M1441" i="21"/>
  <c r="M1428" i="21"/>
  <c r="M1424" i="21"/>
  <c r="M1411" i="21"/>
  <c r="M1407" i="21"/>
  <c r="M1398" i="21"/>
  <c r="M1394" i="21"/>
  <c r="M1381" i="21"/>
  <c r="M1377" i="21"/>
  <c r="M1369" i="21"/>
  <c r="M1353" i="21"/>
  <c r="M1349" i="21"/>
  <c r="M1341" i="21"/>
  <c r="M1333" i="21"/>
  <c r="M1329" i="21"/>
  <c r="M1316" i="21"/>
  <c r="M1312" i="21"/>
  <c r="M1299" i="21"/>
  <c r="M1295" i="21"/>
  <c r="M1287" i="21"/>
  <c r="M1283" i="21"/>
  <c r="M1279" i="21"/>
  <c r="M1275" i="21"/>
  <c r="M1271" i="21"/>
  <c r="M1262" i="21"/>
  <c r="M1258" i="21"/>
  <c r="M1245" i="21"/>
  <c r="M1241" i="21"/>
  <c r="M1228" i="21"/>
  <c r="M1220" i="21"/>
  <c r="M1212" i="21"/>
  <c r="M1204" i="21"/>
  <c r="M1196" i="21"/>
  <c r="M1192" i="21"/>
  <c r="M1179" i="21"/>
  <c r="M1175" i="21"/>
  <c r="M1158" i="21"/>
  <c r="M1154" i="21"/>
  <c r="M1150" i="21"/>
  <c r="M1142" i="21"/>
  <c r="M1134" i="21"/>
  <c r="M1130" i="21"/>
  <c r="M1117" i="21"/>
  <c r="M1113" i="21"/>
  <c r="M1109" i="21"/>
  <c r="M1101" i="21"/>
  <c r="M1097" i="21"/>
  <c r="M1093" i="21"/>
  <c r="M1089" i="21"/>
  <c r="M1076" i="21"/>
  <c r="M1068" i="21"/>
  <c r="M1065" i="21"/>
  <c r="M1052" i="21"/>
  <c r="M1048" i="21"/>
  <c r="M1044" i="21"/>
  <c r="M1040" i="21"/>
  <c r="M1027" i="21"/>
  <c r="M1023" i="21"/>
  <c r="M1014" i="21"/>
  <c r="M1010" i="21"/>
  <c r="M997" i="21"/>
  <c r="M993" i="21"/>
  <c r="M980" i="21"/>
  <c r="M976" i="21"/>
  <c r="M972" i="21"/>
  <c r="M968" i="21"/>
  <c r="M955" i="21"/>
  <c r="M951" i="21"/>
  <c r="M942" i="21"/>
  <c r="M938" i="21"/>
  <c r="M925" i="21"/>
  <c r="M921" i="21"/>
  <c r="M913" i="21"/>
  <c r="M909" i="21"/>
  <c r="M901" i="21"/>
  <c r="M897" i="21"/>
  <c r="M884" i="21"/>
  <c r="M880" i="21"/>
  <c r="M867" i="21"/>
  <c r="M863" i="21"/>
  <c r="M854" i="21"/>
  <c r="M850" i="21"/>
  <c r="M837" i="21"/>
  <c r="M833" i="21"/>
  <c r="M820" i="21"/>
  <c r="M816" i="21"/>
  <c r="M795" i="21"/>
  <c r="M791" i="21"/>
  <c r="M787" i="21"/>
  <c r="M783" i="21"/>
  <c r="M775" i="21"/>
  <c r="M771" i="21"/>
  <c r="M767" i="21"/>
  <c r="M750" i="21"/>
  <c r="M746" i="21"/>
  <c r="M742" i="21"/>
  <c r="M738" i="21"/>
  <c r="M717" i="21"/>
  <c r="M713" i="21"/>
  <c r="M700" i="21"/>
  <c r="M692" i="21"/>
  <c r="M688" i="21"/>
  <c r="M675" i="21"/>
  <c r="M671" i="21"/>
  <c r="M662" i="21"/>
  <c r="M646" i="21"/>
  <c r="M639" i="21"/>
  <c r="M630" i="21"/>
  <c r="M626" i="21"/>
  <c r="M618" i="21"/>
  <c r="M605" i="21"/>
  <c r="M601" i="21"/>
  <c r="M594" i="21"/>
  <c r="M590" i="21"/>
  <c r="M586" i="21"/>
  <c r="M582" i="21"/>
  <c r="M574" i="21"/>
  <c r="M570" i="21"/>
  <c r="M562" i="21"/>
  <c r="M558" i="21"/>
  <c r="M554" i="21"/>
  <c r="M550" i="21"/>
  <c r="M546" i="21"/>
  <c r="M533" i="21"/>
  <c r="M529" i="21"/>
  <c r="M508" i="21"/>
  <c r="M504" i="21"/>
  <c r="M491" i="21"/>
  <c r="M487" i="21"/>
  <c r="M478" i="21"/>
  <c r="M474" i="21"/>
  <c r="M461" i="21"/>
  <c r="M453" i="21"/>
  <c r="M437" i="21"/>
  <c r="M433" i="21"/>
  <c r="M429" i="21"/>
  <c r="M425" i="21"/>
  <c r="M412" i="21"/>
  <c r="M408" i="21"/>
  <c r="M395" i="21"/>
  <c r="M379" i="21"/>
  <c r="M371" i="21"/>
  <c r="M355" i="21"/>
  <c r="M351" i="21"/>
  <c r="M342" i="21"/>
  <c r="M338" i="21"/>
  <c r="M330" i="21"/>
  <c r="M317" i="21"/>
  <c r="M309" i="21"/>
  <c r="M305" i="21"/>
  <c r="M293" i="21"/>
  <c r="M289" i="21"/>
  <c r="M276" i="21"/>
  <c r="M272" i="21"/>
  <c r="M264" i="21"/>
  <c r="M252" i="21"/>
  <c r="M248" i="21"/>
  <c r="M244" i="21"/>
  <c r="M236" i="21"/>
  <c r="M232" i="21"/>
  <c r="M220" i="21"/>
  <c r="M216" i="21"/>
  <c r="M203" i="21"/>
  <c r="M199" i="21"/>
  <c r="M195" i="21"/>
  <c r="M191" i="21"/>
  <c r="M187" i="21"/>
  <c r="M183" i="21"/>
  <c r="M171" i="21"/>
  <c r="M167" i="21"/>
  <c r="M155" i="21"/>
  <c r="M151" i="21"/>
  <c r="M139" i="21"/>
  <c r="M135" i="21"/>
  <c r="M118" i="21"/>
  <c r="M114" i="21"/>
  <c r="M107" i="21"/>
  <c r="M103" i="21"/>
  <c r="M86" i="21"/>
  <c r="M75" i="21"/>
  <c r="M71" i="21"/>
  <c r="M51" i="21"/>
  <c r="R51" i="21" s="1"/>
  <c r="N1629" i="7"/>
  <c r="S1629" i="7" s="1"/>
  <c r="N1576" i="7"/>
  <c r="S1576" i="7" s="1"/>
  <c r="N1116" i="7"/>
  <c r="S1116" i="7" s="1"/>
  <c r="N928" i="7"/>
  <c r="S928" i="7" s="1"/>
  <c r="N852" i="7"/>
  <c r="S852" i="7" s="1"/>
  <c r="N480" i="7"/>
  <c r="S480" i="7" s="1"/>
  <c r="M1698" i="19"/>
  <c r="R1698" i="19" s="1"/>
  <c r="M1694" i="19"/>
  <c r="R1694" i="19" s="1"/>
  <c r="M1690" i="19"/>
  <c r="R1690" i="19" s="1"/>
  <c r="M1686" i="19"/>
  <c r="R1686" i="19" s="1"/>
  <c r="M1682" i="19"/>
  <c r="R1682" i="19" s="1"/>
  <c r="M1678" i="19"/>
  <c r="R1678" i="19" s="1"/>
  <c r="M1674" i="19"/>
  <c r="R1674" i="19" s="1"/>
  <c r="M1670" i="19"/>
  <c r="R1670" i="19" s="1"/>
  <c r="M1666" i="19"/>
  <c r="R1666" i="19" s="1"/>
  <c r="M1662" i="19"/>
  <c r="R1662" i="19" s="1"/>
  <c r="M1587" i="19"/>
  <c r="R1587" i="19" s="1"/>
  <c r="M1583" i="19"/>
  <c r="R1583" i="19" s="1"/>
  <c r="M1579" i="19"/>
  <c r="R1579" i="19" s="1"/>
  <c r="M1575" i="19"/>
  <c r="R1575" i="19" s="1"/>
  <c r="M1571" i="19"/>
  <c r="R1571" i="19" s="1"/>
  <c r="M1567" i="19"/>
  <c r="R1567" i="19" s="1"/>
  <c r="M1563" i="19"/>
  <c r="R1563" i="19" s="1"/>
  <c r="M1559" i="19"/>
  <c r="R1559" i="19" s="1"/>
  <c r="M1555" i="19"/>
  <c r="R1555" i="19" s="1"/>
  <c r="M1551" i="19"/>
  <c r="R1551" i="19" s="1"/>
  <c r="M1547" i="19"/>
  <c r="R1547" i="19" s="1"/>
  <c r="M1543" i="19"/>
  <c r="R1543" i="19" s="1"/>
  <c r="M1488" i="19"/>
  <c r="R1488" i="19" s="1"/>
  <c r="M1484" i="19"/>
  <c r="R1484" i="19" s="1"/>
  <c r="M1480" i="19"/>
  <c r="R1480" i="19" s="1"/>
  <c r="M1476" i="19"/>
  <c r="R1476" i="19" s="1"/>
  <c r="M1472" i="19"/>
  <c r="R1472" i="19" s="1"/>
  <c r="M1468" i="19"/>
  <c r="R1468" i="19" s="1"/>
  <c r="M1290" i="19"/>
  <c r="R1290" i="19" s="1"/>
  <c r="M1286" i="19"/>
  <c r="R1286" i="19" s="1"/>
  <c r="M1282" i="19"/>
  <c r="R1282" i="19" s="1"/>
  <c r="M1278" i="19"/>
  <c r="R1278" i="19" s="1"/>
  <c r="M1274" i="19"/>
  <c r="R1274" i="19" s="1"/>
  <c r="M1270" i="19"/>
  <c r="R1270" i="19" s="1"/>
  <c r="M1195" i="19"/>
  <c r="R1195" i="19" s="1"/>
  <c r="M1191" i="19"/>
  <c r="R1191" i="19" s="1"/>
  <c r="M1187" i="19"/>
  <c r="R1187" i="19" s="1"/>
  <c r="M1183" i="19"/>
  <c r="R1183" i="19" s="1"/>
  <c r="M1080" i="19"/>
  <c r="R1080" i="19" s="1"/>
  <c r="M1076" i="19"/>
  <c r="R1076" i="19" s="1"/>
  <c r="M1072" i="19"/>
  <c r="R1072" i="19" s="1"/>
  <c r="M1068" i="19"/>
  <c r="R1068" i="19" s="1"/>
  <c r="M1064" i="19"/>
  <c r="R1064" i="19" s="1"/>
  <c r="M933" i="19"/>
  <c r="R933" i="19" s="1"/>
  <c r="M929" i="19"/>
  <c r="R929" i="19" s="1"/>
  <c r="M925" i="19"/>
  <c r="R925" i="19" s="1"/>
  <c r="M921" i="19"/>
  <c r="R921" i="19" s="1"/>
  <c r="M917" i="19"/>
  <c r="R917" i="19" s="1"/>
  <c r="M913" i="19"/>
  <c r="R913" i="19" s="1"/>
  <c r="M909" i="19"/>
  <c r="R909" i="19" s="1"/>
  <c r="M905" i="19"/>
  <c r="R905" i="19" s="1"/>
  <c r="M901" i="19"/>
  <c r="R901" i="19" s="1"/>
  <c r="M802" i="19"/>
  <c r="R802" i="19" s="1"/>
  <c r="M798" i="19"/>
  <c r="R798" i="19" s="1"/>
  <c r="M794" i="19"/>
  <c r="R794" i="19" s="1"/>
  <c r="M790" i="19"/>
  <c r="R790" i="19" s="1"/>
  <c r="M786" i="19"/>
  <c r="R786" i="19" s="1"/>
  <c r="M782" i="19"/>
  <c r="R782" i="19" s="1"/>
  <c r="M778" i="19"/>
  <c r="R778" i="19" s="1"/>
  <c r="M774" i="19"/>
  <c r="R774" i="19" s="1"/>
  <c r="M770" i="19"/>
  <c r="R770" i="19" s="1"/>
  <c r="M766" i="19"/>
  <c r="R766" i="19" s="1"/>
  <c r="M762" i="19"/>
  <c r="R762" i="19" s="1"/>
  <c r="M758" i="19"/>
  <c r="R758" i="19" s="1"/>
  <c r="M754" i="19"/>
  <c r="R754" i="19" s="1"/>
  <c r="M750" i="19"/>
  <c r="R750" i="19" s="1"/>
  <c r="M691" i="19"/>
  <c r="R691" i="19" s="1"/>
  <c r="M687" i="19"/>
  <c r="R687" i="19" s="1"/>
  <c r="M683" i="19"/>
  <c r="R683" i="19" s="1"/>
  <c r="M679" i="19"/>
  <c r="R679" i="19" s="1"/>
  <c r="M675" i="19"/>
  <c r="R675" i="19" s="1"/>
  <c r="M671" i="19"/>
  <c r="R671" i="19" s="1"/>
  <c r="M667" i="19"/>
  <c r="R667" i="19" s="1"/>
  <c r="M663" i="19"/>
  <c r="R663" i="19" s="1"/>
  <c r="M659" i="19"/>
  <c r="R659" i="19" s="1"/>
  <c r="M655" i="19"/>
  <c r="R655" i="19" s="1"/>
  <c r="M651" i="19"/>
  <c r="R651" i="19" s="1"/>
  <c r="M647" i="19"/>
  <c r="R647" i="19" s="1"/>
  <c r="M643" i="19"/>
  <c r="R643" i="19" s="1"/>
  <c r="M639" i="19"/>
  <c r="R639" i="19" s="1"/>
  <c r="M635" i="19"/>
  <c r="R635" i="19" s="1"/>
  <c r="M631" i="19"/>
  <c r="R631" i="19" s="1"/>
  <c r="M627" i="19"/>
  <c r="R627" i="19" s="1"/>
  <c r="M524" i="19"/>
  <c r="R524" i="19" s="1"/>
  <c r="M520" i="19"/>
  <c r="R520" i="19" s="1"/>
  <c r="M516" i="19"/>
  <c r="R516" i="19" s="1"/>
  <c r="M512" i="19"/>
  <c r="R512" i="19" s="1"/>
  <c r="M508" i="19"/>
  <c r="R508" i="19" s="1"/>
  <c r="M504" i="19"/>
  <c r="R504" i="19" s="1"/>
  <c r="M500" i="19"/>
  <c r="R500" i="19" s="1"/>
  <c r="M496" i="19"/>
  <c r="R496" i="19" s="1"/>
  <c r="M492" i="19"/>
  <c r="R492" i="19" s="1"/>
  <c r="M488" i="19"/>
  <c r="R488" i="19" s="1"/>
  <c r="M484" i="19"/>
  <c r="R484" i="19" s="1"/>
  <c r="M480" i="19"/>
  <c r="R480" i="19" s="1"/>
  <c r="M476" i="19"/>
  <c r="R476" i="19" s="1"/>
  <c r="M472" i="19"/>
  <c r="R472" i="19" s="1"/>
  <c r="M468" i="19"/>
  <c r="R468" i="19" s="1"/>
  <c r="M464" i="19"/>
  <c r="R464" i="19" s="1"/>
  <c r="M460" i="19"/>
  <c r="R460" i="19" s="1"/>
  <c r="M456" i="19"/>
  <c r="R456" i="19" s="1"/>
  <c r="M452" i="19"/>
  <c r="R452" i="19" s="1"/>
  <c r="M448" i="19"/>
  <c r="R448" i="19" s="1"/>
  <c r="M444" i="19"/>
  <c r="R444" i="19" s="1"/>
  <c r="M440" i="19"/>
  <c r="R440" i="19" s="1"/>
  <c r="M436" i="19"/>
  <c r="R436" i="19" s="1"/>
  <c r="M432" i="19"/>
  <c r="R432" i="19" s="1"/>
  <c r="M428" i="19"/>
  <c r="R428" i="19" s="1"/>
  <c r="M424" i="19"/>
  <c r="R424" i="19" s="1"/>
  <c r="M420" i="19"/>
  <c r="R420" i="19" s="1"/>
  <c r="M416" i="19"/>
  <c r="R416" i="19" s="1"/>
  <c r="M412" i="19"/>
  <c r="R412" i="19" s="1"/>
  <c r="M408" i="19"/>
  <c r="R408" i="19" s="1"/>
  <c r="M404" i="19"/>
  <c r="R404" i="19" s="1"/>
  <c r="M400" i="19"/>
  <c r="R400" i="19" s="1"/>
  <c r="M396" i="19"/>
  <c r="R396" i="19" s="1"/>
  <c r="M392" i="19"/>
  <c r="R392" i="19" s="1"/>
  <c r="M388" i="19"/>
  <c r="R388" i="19" s="1"/>
  <c r="M384" i="19"/>
  <c r="R384" i="19" s="1"/>
  <c r="M221" i="19"/>
  <c r="R221" i="19" s="1"/>
  <c r="M217" i="19"/>
  <c r="R217" i="19" s="1"/>
  <c r="M213" i="19"/>
  <c r="R213" i="19" s="1"/>
  <c r="M209" i="19"/>
  <c r="R209" i="19" s="1"/>
  <c r="M205" i="19"/>
  <c r="R205" i="19" s="1"/>
  <c r="M201" i="19"/>
  <c r="R201" i="19" s="1"/>
  <c r="M197" i="19"/>
  <c r="R197" i="19" s="1"/>
  <c r="M193" i="19"/>
  <c r="R193" i="19" s="1"/>
  <c r="M189" i="19"/>
  <c r="R189" i="19" s="1"/>
  <c r="M185" i="19"/>
  <c r="R185" i="19" s="1"/>
  <c r="M181" i="19"/>
  <c r="R181" i="19" s="1"/>
  <c r="M177" i="19"/>
  <c r="R177" i="19" s="1"/>
  <c r="M173" i="19"/>
  <c r="R173" i="19" s="1"/>
  <c r="M1697" i="21"/>
  <c r="M1679" i="21"/>
  <c r="M1670" i="21"/>
  <c r="M1666" i="21"/>
  <c r="M1661" i="21"/>
  <c r="M1642" i="21"/>
  <c r="M1637" i="21"/>
  <c r="M1633" i="21"/>
  <c r="M1628" i="21"/>
  <c r="M1624" i="21"/>
  <c r="M1603" i="21"/>
  <c r="M1599" i="21"/>
  <c r="M1590" i="21"/>
  <c r="M1586" i="21"/>
  <c r="M1573" i="21"/>
  <c r="M1569" i="21"/>
  <c r="M1556" i="21"/>
  <c r="M1552" i="21"/>
  <c r="M1544" i="21"/>
  <c r="M1536" i="21"/>
  <c r="M1532" i="21"/>
  <c r="M1528" i="21"/>
  <c r="M1515" i="21"/>
  <c r="M1511" i="21"/>
  <c r="M1502" i="21"/>
  <c r="M1498" i="21"/>
  <c r="M1485" i="21"/>
  <c r="M1477" i="21"/>
  <c r="M1461" i="21"/>
  <c r="M1457" i="21"/>
  <c r="M1436" i="21"/>
  <c r="M1432" i="21"/>
  <c r="M1419" i="21"/>
  <c r="M1415" i="21"/>
  <c r="M1406" i="21"/>
  <c r="M1402" i="21"/>
  <c r="M1389" i="21"/>
  <c r="M1385" i="21"/>
  <c r="M1364" i="21"/>
  <c r="M1345" i="21"/>
  <c r="M1337" i="21"/>
  <c r="M1324" i="21"/>
  <c r="M1320" i="21"/>
  <c r="M1307" i="21"/>
  <c r="M1303" i="21"/>
  <c r="M1294" i="21"/>
  <c r="M1290" i="21"/>
  <c r="M1286" i="21"/>
  <c r="M1270" i="21"/>
  <c r="M1266" i="21"/>
  <c r="M1253" i="21"/>
  <c r="M1249" i="21"/>
  <c r="M1236" i="21"/>
  <c r="M1232" i="21"/>
  <c r="M1224" i="21"/>
  <c r="M1216" i="21"/>
  <c r="M1208" i="21"/>
  <c r="M1200" i="21"/>
  <c r="M1187" i="21"/>
  <c r="M1183" i="21"/>
  <c r="M1174" i="21"/>
  <c r="M1170" i="21"/>
  <c r="M1166" i="21"/>
  <c r="M1162" i="21"/>
  <c r="M1146" i="21"/>
  <c r="M1138" i="21"/>
  <c r="M1125" i="21"/>
  <c r="M1121" i="21"/>
  <c r="M1105" i="21"/>
  <c r="M1084" i="21"/>
  <c r="M1080" i="21"/>
  <c r="M1072" i="21"/>
  <c r="M1060" i="21"/>
  <c r="M1056" i="21"/>
  <c r="M1035" i="21"/>
  <c r="M1031" i="21"/>
  <c r="M1022" i="21"/>
  <c r="M1018" i="21"/>
  <c r="M1005" i="21"/>
  <c r="M1001" i="21"/>
  <c r="M988" i="21"/>
  <c r="M984" i="21"/>
  <c r="M963" i="21"/>
  <c r="M959" i="21"/>
  <c r="M950" i="21"/>
  <c r="M946" i="21"/>
  <c r="M933" i="21"/>
  <c r="M929" i="21"/>
  <c r="M916" i="21"/>
  <c r="M905" i="21"/>
  <c r="M892" i="21"/>
  <c r="M888" i="21"/>
  <c r="M875" i="21"/>
  <c r="M871" i="21"/>
  <c r="M862" i="21"/>
  <c r="M858" i="21"/>
  <c r="M845" i="21"/>
  <c r="M841" i="21"/>
  <c r="M828" i="21"/>
  <c r="M824" i="21"/>
  <c r="M811" i="21"/>
  <c r="M807" i="21"/>
  <c r="M803" i="21"/>
  <c r="M799" i="21"/>
  <c r="M782" i="21"/>
  <c r="M778" i="21"/>
  <c r="M766" i="21"/>
  <c r="M762" i="21"/>
  <c r="M758" i="21"/>
  <c r="M754" i="21"/>
  <c r="M733" i="21"/>
  <c r="M729" i="21"/>
  <c r="M725" i="21"/>
  <c r="M721" i="21"/>
  <c r="M708" i="21"/>
  <c r="M704" i="21"/>
  <c r="M696" i="21"/>
  <c r="M683" i="21"/>
  <c r="M679" i="21"/>
  <c r="M670" i="21"/>
  <c r="M666" i="21"/>
  <c r="M658" i="21"/>
  <c r="M654" i="21"/>
  <c r="M650" i="21"/>
  <c r="M638" i="21"/>
  <c r="M634" i="21"/>
  <c r="M613" i="21"/>
  <c r="M609" i="21"/>
  <c r="M597" i="21"/>
  <c r="M578" i="21"/>
  <c r="M541" i="21"/>
  <c r="M537" i="21"/>
  <c r="M524" i="21"/>
  <c r="M520" i="21"/>
  <c r="M516" i="21"/>
  <c r="M512" i="21"/>
  <c r="M499" i="21"/>
  <c r="M495" i="21"/>
  <c r="M486" i="21"/>
  <c r="M482" i="21"/>
  <c r="M469" i="21"/>
  <c r="M465" i="21"/>
  <c r="M457" i="21"/>
  <c r="M449" i="21"/>
  <c r="M445" i="21"/>
  <c r="M441" i="21"/>
  <c r="M420" i="21"/>
  <c r="M416" i="21"/>
  <c r="M403" i="21"/>
  <c r="M399" i="21"/>
  <c r="M391" i="21"/>
  <c r="M387" i="21"/>
  <c r="M383" i="21"/>
  <c r="M375" i="21"/>
  <c r="M363" i="21"/>
  <c r="M359" i="21"/>
  <c r="M350" i="21"/>
  <c r="M346" i="21"/>
  <c r="M325" i="21"/>
  <c r="M321" i="21"/>
  <c r="M313" i="21"/>
  <c r="M301" i="21"/>
  <c r="M297" i="21"/>
  <c r="M284" i="21"/>
  <c r="M280" i="21"/>
  <c r="M267" i="21"/>
  <c r="M259" i="21"/>
  <c r="M255" i="21"/>
  <c r="M240" i="21"/>
  <c r="M228" i="21"/>
  <c r="M224" i="21"/>
  <c r="M211" i="21"/>
  <c r="M207" i="21"/>
  <c r="M182" i="21"/>
  <c r="M178" i="21"/>
  <c r="M166" i="21"/>
  <c r="M162" i="21"/>
  <c r="M158" i="21"/>
  <c r="M150" i="21"/>
  <c r="M146" i="21"/>
  <c r="M142" i="21"/>
  <c r="M134" i="21"/>
  <c r="M130" i="21"/>
  <c r="M126" i="21"/>
  <c r="M122" i="21"/>
  <c r="M102" i="21"/>
  <c r="M98" i="21"/>
  <c r="M94" i="21"/>
  <c r="M90" i="21"/>
  <c r="M82" i="21"/>
  <c r="M70" i="21"/>
  <c r="M66" i="21"/>
  <c r="M59" i="21"/>
  <c r="R59" i="21" s="1"/>
  <c r="M55" i="21"/>
  <c r="R55" i="21" s="1"/>
  <c r="M1658" i="19"/>
  <c r="R1658" i="19" s="1"/>
  <c r="M1654" i="19"/>
  <c r="R1654" i="19" s="1"/>
  <c r="M1650" i="19"/>
  <c r="R1650" i="19" s="1"/>
  <c r="M1646" i="19"/>
  <c r="R1646" i="19" s="1"/>
  <c r="M1642" i="19"/>
  <c r="R1642" i="19" s="1"/>
  <c r="M1638" i="19"/>
  <c r="R1638" i="19" s="1"/>
  <c r="M1634" i="19"/>
  <c r="R1634" i="19" s="1"/>
  <c r="M1630" i="19"/>
  <c r="R1630" i="19" s="1"/>
  <c r="M1626" i="19"/>
  <c r="R1626" i="19" s="1"/>
  <c r="M1622" i="19"/>
  <c r="R1622" i="19" s="1"/>
  <c r="M1618" i="19"/>
  <c r="R1618" i="19" s="1"/>
  <c r="M1614" i="19"/>
  <c r="R1614" i="19" s="1"/>
  <c r="M1610" i="19"/>
  <c r="R1610" i="19" s="1"/>
  <c r="M1606" i="19"/>
  <c r="R1606" i="19" s="1"/>
  <c r="M1602" i="19"/>
  <c r="R1602" i="19" s="1"/>
  <c r="M1598" i="19"/>
  <c r="R1598" i="19" s="1"/>
  <c r="M1594" i="19"/>
  <c r="R1594" i="19" s="1"/>
  <c r="M1590" i="19"/>
  <c r="R1590" i="19" s="1"/>
  <c r="M1539" i="19"/>
  <c r="R1539" i="19" s="1"/>
  <c r="M1535" i="19"/>
  <c r="R1535" i="19" s="1"/>
  <c r="M1531" i="19"/>
  <c r="R1531" i="19" s="1"/>
  <c r="M1527" i="19"/>
  <c r="R1527" i="19" s="1"/>
  <c r="M1523" i="19"/>
  <c r="R1523" i="19" s="1"/>
  <c r="M1519" i="19"/>
  <c r="R1519" i="19" s="1"/>
  <c r="M1515" i="19"/>
  <c r="R1515" i="19" s="1"/>
  <c r="M1511" i="19"/>
  <c r="R1511" i="19" s="1"/>
  <c r="M1507" i="19"/>
  <c r="R1507" i="19" s="1"/>
  <c r="M1503" i="19"/>
  <c r="R1503" i="19" s="1"/>
  <c r="M1499" i="19"/>
  <c r="R1499" i="19" s="1"/>
  <c r="M1495" i="19"/>
  <c r="R1495" i="19" s="1"/>
  <c r="M1491" i="19"/>
  <c r="R1491" i="19" s="1"/>
  <c r="M1464" i="19"/>
  <c r="R1464" i="19" s="1"/>
  <c r="M1460" i="19"/>
  <c r="R1460" i="19" s="1"/>
  <c r="M1456" i="19"/>
  <c r="R1456" i="19" s="1"/>
  <c r="M1452" i="19"/>
  <c r="R1452" i="19" s="1"/>
  <c r="M1448" i="19"/>
  <c r="R1448" i="19" s="1"/>
  <c r="M1444" i="19"/>
  <c r="R1444" i="19" s="1"/>
  <c r="M1440" i="19"/>
  <c r="R1440" i="19" s="1"/>
  <c r="M1436" i="19"/>
  <c r="R1436" i="19" s="1"/>
  <c r="M1432" i="19"/>
  <c r="R1432" i="19" s="1"/>
  <c r="M1428" i="19"/>
  <c r="R1428" i="19" s="1"/>
  <c r="M1424" i="19"/>
  <c r="R1424" i="19" s="1"/>
  <c r="M1420" i="19"/>
  <c r="R1420" i="19" s="1"/>
  <c r="M1416" i="19"/>
  <c r="R1416" i="19" s="1"/>
  <c r="M1412" i="19"/>
  <c r="R1412" i="19" s="1"/>
  <c r="M1408" i="19"/>
  <c r="R1408" i="19" s="1"/>
  <c r="M1404" i="19"/>
  <c r="R1404" i="19" s="1"/>
  <c r="M1400" i="19"/>
  <c r="R1400" i="19" s="1"/>
  <c r="M1396" i="19"/>
  <c r="R1396" i="19" s="1"/>
  <c r="M1392" i="19"/>
  <c r="R1392" i="19" s="1"/>
  <c r="M1388" i="19"/>
  <c r="R1388" i="19" s="1"/>
  <c r="M1384" i="19"/>
  <c r="R1384" i="19" s="1"/>
  <c r="M1380" i="19"/>
  <c r="R1380" i="19" s="1"/>
  <c r="M1376" i="19"/>
  <c r="R1376" i="19" s="1"/>
  <c r="M1369" i="19"/>
  <c r="R1369" i="19" s="1"/>
  <c r="M1365" i="19"/>
  <c r="R1365" i="19" s="1"/>
  <c r="M1361" i="19"/>
  <c r="R1361" i="19" s="1"/>
  <c r="M1357" i="19"/>
  <c r="R1357" i="19" s="1"/>
  <c r="M1353" i="19"/>
  <c r="R1353" i="19" s="1"/>
  <c r="M1349" i="19"/>
  <c r="R1349" i="19" s="1"/>
  <c r="M1345" i="19"/>
  <c r="R1345" i="19" s="1"/>
  <c r="M1341" i="19"/>
  <c r="R1341" i="19" s="1"/>
  <c r="M1337" i="19"/>
  <c r="R1337" i="19" s="1"/>
  <c r="M1333" i="19"/>
  <c r="R1333" i="19" s="1"/>
  <c r="M1329" i="19"/>
  <c r="R1329" i="19" s="1"/>
  <c r="M1325" i="19"/>
  <c r="R1325" i="19" s="1"/>
  <c r="M1321" i="19"/>
  <c r="R1321" i="19" s="1"/>
  <c r="M1317" i="19"/>
  <c r="R1317" i="19" s="1"/>
  <c r="M1313" i="19"/>
  <c r="R1313" i="19" s="1"/>
  <c r="M1309" i="19"/>
  <c r="R1309" i="19" s="1"/>
  <c r="M1305" i="19"/>
  <c r="R1305" i="19" s="1"/>
  <c r="M1301" i="19"/>
  <c r="R1301" i="19" s="1"/>
  <c r="M1297" i="19"/>
  <c r="R1297" i="19" s="1"/>
  <c r="M1266" i="19"/>
  <c r="R1266" i="19" s="1"/>
  <c r="M1262" i="19"/>
  <c r="R1262" i="19" s="1"/>
  <c r="M1258" i="19"/>
  <c r="R1258" i="19" s="1"/>
  <c r="M1254" i="19"/>
  <c r="R1254" i="19" s="1"/>
  <c r="M1250" i="19"/>
  <c r="R1250" i="19" s="1"/>
  <c r="M1246" i="19"/>
  <c r="R1246" i="19" s="1"/>
  <c r="M1242" i="19"/>
  <c r="R1242" i="19" s="1"/>
  <c r="M1238" i="19"/>
  <c r="R1238" i="19" s="1"/>
  <c r="M1234" i="19"/>
  <c r="R1234" i="19" s="1"/>
  <c r="M1230" i="19"/>
  <c r="R1230" i="19" s="1"/>
  <c r="M1226" i="19"/>
  <c r="R1226" i="19" s="1"/>
  <c r="M1222" i="19"/>
  <c r="R1222" i="19" s="1"/>
  <c r="M1218" i="19"/>
  <c r="R1218" i="19" s="1"/>
  <c r="M1214" i="19"/>
  <c r="R1214" i="19" s="1"/>
  <c r="M1210" i="19"/>
  <c r="R1210" i="19" s="1"/>
  <c r="M1206" i="19"/>
  <c r="R1206" i="19" s="1"/>
  <c r="M1202" i="19"/>
  <c r="R1202" i="19" s="1"/>
  <c r="M1179" i="19"/>
  <c r="R1179" i="19" s="1"/>
  <c r="M1175" i="19"/>
  <c r="R1175" i="19" s="1"/>
  <c r="M1171" i="19"/>
  <c r="R1171" i="19" s="1"/>
  <c r="M1167" i="19"/>
  <c r="R1167" i="19" s="1"/>
  <c r="M1163" i="19"/>
  <c r="R1163" i="19" s="1"/>
  <c r="M1159" i="19"/>
  <c r="R1159" i="19" s="1"/>
  <c r="M1155" i="19"/>
  <c r="R1155" i="19" s="1"/>
  <c r="M1151" i="19"/>
  <c r="R1151" i="19" s="1"/>
  <c r="M1147" i="19"/>
  <c r="R1147" i="19" s="1"/>
  <c r="M1143" i="19"/>
  <c r="R1143" i="19" s="1"/>
  <c r="M1139" i="19"/>
  <c r="R1139" i="19" s="1"/>
  <c r="M1135" i="19"/>
  <c r="R1135" i="19" s="1"/>
  <c r="M1131" i="19"/>
  <c r="R1131" i="19" s="1"/>
  <c r="M1127" i="19"/>
  <c r="R1127" i="19" s="1"/>
  <c r="M1123" i="19"/>
  <c r="R1123" i="19" s="1"/>
  <c r="M1119" i="19"/>
  <c r="R1119" i="19" s="1"/>
  <c r="M1115" i="19"/>
  <c r="R1115" i="19" s="1"/>
  <c r="M1111" i="19"/>
  <c r="R1111" i="19" s="1"/>
  <c r="M1107" i="19"/>
  <c r="R1107" i="19" s="1"/>
  <c r="M1103" i="19"/>
  <c r="R1103" i="19" s="1"/>
  <c r="M1099" i="19"/>
  <c r="R1099" i="19" s="1"/>
  <c r="M1095" i="19"/>
  <c r="R1095" i="19" s="1"/>
  <c r="M1091" i="19"/>
  <c r="R1091" i="19" s="1"/>
  <c r="M1087" i="19"/>
  <c r="R1087" i="19" s="1"/>
  <c r="M1060" i="19"/>
  <c r="R1060" i="19" s="1"/>
  <c r="M1056" i="19"/>
  <c r="R1056" i="19" s="1"/>
  <c r="M1052" i="19"/>
  <c r="R1052" i="19" s="1"/>
  <c r="M1048" i="19"/>
  <c r="R1048" i="19" s="1"/>
  <c r="M1044" i="19"/>
  <c r="R1044" i="19" s="1"/>
  <c r="M1040" i="19"/>
  <c r="R1040" i="19" s="1"/>
  <c r="M1036" i="19"/>
  <c r="R1036" i="19" s="1"/>
  <c r="M1032" i="19"/>
  <c r="R1032" i="19" s="1"/>
  <c r="M1028" i="19"/>
  <c r="R1028" i="19" s="1"/>
  <c r="M1024" i="19"/>
  <c r="R1024" i="19" s="1"/>
  <c r="M1020" i="19"/>
  <c r="R1020" i="19" s="1"/>
  <c r="M1016" i="19"/>
  <c r="R1016" i="19" s="1"/>
  <c r="M1012" i="19"/>
  <c r="R1012" i="19" s="1"/>
  <c r="M1008" i="19"/>
  <c r="R1008" i="19" s="1"/>
  <c r="M1004" i="19"/>
  <c r="R1004" i="19" s="1"/>
  <c r="M1000" i="19"/>
  <c r="R1000" i="19" s="1"/>
  <c r="M996" i="19"/>
  <c r="R996" i="19" s="1"/>
  <c r="M992" i="19"/>
  <c r="R992" i="19" s="1"/>
  <c r="M988" i="19"/>
  <c r="R988" i="19" s="1"/>
  <c r="M984" i="19"/>
  <c r="R984" i="19" s="1"/>
  <c r="M980" i="19"/>
  <c r="R980" i="19" s="1"/>
  <c r="M976" i="19"/>
  <c r="R976" i="19" s="1"/>
  <c r="M972" i="19"/>
  <c r="R972" i="19" s="1"/>
  <c r="M968" i="19"/>
  <c r="R968" i="19" s="1"/>
  <c r="M964" i="19"/>
  <c r="R964" i="19" s="1"/>
  <c r="M960" i="19"/>
  <c r="R960" i="19" s="1"/>
  <c r="M956" i="19"/>
  <c r="R956" i="19" s="1"/>
  <c r="M952" i="19"/>
  <c r="R952" i="19" s="1"/>
  <c r="M948" i="19"/>
  <c r="R948" i="19" s="1"/>
  <c r="M944" i="19"/>
  <c r="R944" i="19" s="1"/>
  <c r="M940" i="19"/>
  <c r="R940" i="19" s="1"/>
  <c r="M936" i="19"/>
  <c r="R936" i="19" s="1"/>
  <c r="M897" i="19"/>
  <c r="R897" i="19" s="1"/>
  <c r="M893" i="19"/>
  <c r="R893" i="19" s="1"/>
  <c r="M889" i="19"/>
  <c r="R889" i="19" s="1"/>
  <c r="M885" i="19"/>
  <c r="R885" i="19" s="1"/>
  <c r="M881" i="19"/>
  <c r="R881" i="19" s="1"/>
  <c r="M877" i="19"/>
  <c r="R877" i="19" s="1"/>
  <c r="M873" i="19"/>
  <c r="R873" i="19" s="1"/>
  <c r="M869" i="19"/>
  <c r="R869" i="19" s="1"/>
  <c r="M865" i="19"/>
  <c r="R865" i="19" s="1"/>
  <c r="M861" i="19"/>
  <c r="R861" i="19" s="1"/>
  <c r="M857" i="19"/>
  <c r="R857" i="19" s="1"/>
  <c r="M853" i="19"/>
  <c r="R853" i="19" s="1"/>
  <c r="M849" i="19"/>
  <c r="R849" i="19" s="1"/>
  <c r="M845" i="19"/>
  <c r="R845" i="19" s="1"/>
  <c r="M841" i="19"/>
  <c r="R841" i="19" s="1"/>
  <c r="M837" i="19"/>
  <c r="R837" i="19" s="1"/>
  <c r="M833" i="19"/>
  <c r="R833" i="19" s="1"/>
  <c r="M829" i="19"/>
  <c r="R829" i="19" s="1"/>
  <c r="M825" i="19"/>
  <c r="R825" i="19" s="1"/>
  <c r="M821" i="19"/>
  <c r="R821" i="19" s="1"/>
  <c r="M817" i="19"/>
  <c r="R817" i="19" s="1"/>
  <c r="M813" i="19"/>
  <c r="R813" i="19" s="1"/>
  <c r="M809" i="19"/>
  <c r="R809" i="19" s="1"/>
  <c r="M805" i="19"/>
  <c r="R805" i="19" s="1"/>
  <c r="M746" i="19"/>
  <c r="R746" i="19" s="1"/>
  <c r="M742" i="19"/>
  <c r="R742" i="19" s="1"/>
  <c r="M738" i="19"/>
  <c r="R738" i="19" s="1"/>
  <c r="M734" i="19"/>
  <c r="R734" i="19" s="1"/>
  <c r="M730" i="19"/>
  <c r="R730" i="19" s="1"/>
  <c r="M726" i="19"/>
  <c r="R726" i="19" s="1"/>
  <c r="M722" i="19"/>
  <c r="R722" i="19" s="1"/>
  <c r="M718" i="19"/>
  <c r="R718" i="19" s="1"/>
  <c r="M714" i="19"/>
  <c r="R714" i="19" s="1"/>
  <c r="M710" i="19"/>
  <c r="R710" i="19" s="1"/>
  <c r="M706" i="19"/>
  <c r="R706" i="19" s="1"/>
  <c r="M702" i="19"/>
  <c r="R702" i="19" s="1"/>
  <c r="M698" i="19"/>
  <c r="R698" i="19" s="1"/>
  <c r="M623" i="19"/>
  <c r="R623" i="19" s="1"/>
  <c r="M619" i="19"/>
  <c r="R619" i="19" s="1"/>
  <c r="M615" i="19"/>
  <c r="R615" i="19" s="1"/>
  <c r="M611" i="19"/>
  <c r="R611" i="19" s="1"/>
  <c r="M607" i="19"/>
  <c r="R607" i="19" s="1"/>
  <c r="M603" i="19"/>
  <c r="R603" i="19" s="1"/>
  <c r="M599" i="19"/>
  <c r="R599" i="19" s="1"/>
  <c r="M595" i="19"/>
  <c r="R595" i="19" s="1"/>
  <c r="M591" i="19"/>
  <c r="R591" i="19" s="1"/>
  <c r="M587" i="19"/>
  <c r="R587" i="19" s="1"/>
  <c r="M583" i="19"/>
  <c r="R583" i="19" s="1"/>
  <c r="M579" i="19"/>
  <c r="R579" i="19" s="1"/>
  <c r="M575" i="19"/>
  <c r="R575" i="19" s="1"/>
  <c r="M571" i="19"/>
  <c r="R571" i="19" s="1"/>
  <c r="M567" i="19"/>
  <c r="R567" i="19" s="1"/>
  <c r="M563" i="19"/>
  <c r="R563" i="19" s="1"/>
  <c r="M559" i="19"/>
  <c r="R559" i="19" s="1"/>
  <c r="M555" i="19"/>
  <c r="R555" i="19" s="1"/>
  <c r="M551" i="19"/>
  <c r="R551" i="19" s="1"/>
  <c r="M547" i="19"/>
  <c r="R547" i="19" s="1"/>
  <c r="M543" i="19"/>
  <c r="R543" i="19" s="1"/>
  <c r="M539" i="19"/>
  <c r="R539" i="19" s="1"/>
  <c r="M535" i="19"/>
  <c r="R535" i="19" s="1"/>
  <c r="M531" i="19"/>
  <c r="R531" i="19" s="1"/>
  <c r="M380" i="19"/>
  <c r="R380" i="19" s="1"/>
  <c r="M376" i="19"/>
  <c r="R376" i="19" s="1"/>
  <c r="M372" i="19"/>
  <c r="R372" i="19" s="1"/>
  <c r="M368" i="19"/>
  <c r="R368" i="19" s="1"/>
  <c r="M364" i="19"/>
  <c r="R364" i="19" s="1"/>
  <c r="M360" i="19"/>
  <c r="R360" i="19" s="1"/>
  <c r="M356" i="19"/>
  <c r="R356" i="19" s="1"/>
  <c r="M352" i="19"/>
  <c r="R352" i="19" s="1"/>
  <c r="M348" i="19"/>
  <c r="R348" i="19" s="1"/>
  <c r="M344" i="19"/>
  <c r="R344" i="19" s="1"/>
  <c r="M340" i="19"/>
  <c r="R340" i="19" s="1"/>
  <c r="M336" i="19"/>
  <c r="R336" i="19" s="1"/>
  <c r="M332" i="19"/>
  <c r="R332" i="19" s="1"/>
  <c r="M328" i="19"/>
  <c r="R328" i="19" s="1"/>
  <c r="M324" i="19"/>
  <c r="R324" i="19" s="1"/>
  <c r="M320" i="19"/>
  <c r="R320" i="19" s="1"/>
  <c r="M316" i="19"/>
  <c r="R316" i="19" s="1"/>
  <c r="M312" i="19"/>
  <c r="R312" i="19" s="1"/>
  <c r="M308" i="19"/>
  <c r="R308" i="19" s="1"/>
  <c r="M304" i="19"/>
  <c r="R304" i="19" s="1"/>
  <c r="M300" i="19"/>
  <c r="R300" i="19" s="1"/>
  <c r="M296" i="19"/>
  <c r="R296" i="19" s="1"/>
  <c r="M292" i="19"/>
  <c r="R292" i="19" s="1"/>
  <c r="M288" i="19"/>
  <c r="R288" i="19" s="1"/>
  <c r="M284" i="19"/>
  <c r="R284" i="19" s="1"/>
  <c r="M280" i="19"/>
  <c r="R280" i="19" s="1"/>
  <c r="M276" i="19"/>
  <c r="R276" i="19" s="1"/>
  <c r="M272" i="19"/>
  <c r="R272" i="19" s="1"/>
  <c r="M268" i="19"/>
  <c r="R268" i="19" s="1"/>
  <c r="M264" i="19"/>
  <c r="R264" i="19" s="1"/>
  <c r="M260" i="19"/>
  <c r="R260" i="19" s="1"/>
  <c r="M256" i="19"/>
  <c r="R256" i="19" s="1"/>
  <c r="M252" i="19"/>
  <c r="R252" i="19" s="1"/>
  <c r="M248" i="19"/>
  <c r="R248" i="19" s="1"/>
  <c r="M244" i="19"/>
  <c r="R244" i="19" s="1"/>
  <c r="M240" i="19"/>
  <c r="R240" i="19" s="1"/>
  <c r="M236" i="19"/>
  <c r="R236" i="19" s="1"/>
  <c r="M232" i="19"/>
  <c r="R232" i="19" s="1"/>
  <c r="M228" i="19"/>
  <c r="R228" i="19" s="1"/>
  <c r="M169" i="19"/>
  <c r="R169" i="19" s="1"/>
  <c r="M165" i="19"/>
  <c r="R165" i="19" s="1"/>
  <c r="M161" i="19"/>
  <c r="R161" i="19" s="1"/>
  <c r="M157" i="19"/>
  <c r="R157" i="19" s="1"/>
  <c r="M153" i="19"/>
  <c r="R153" i="19" s="1"/>
  <c r="M149" i="19"/>
  <c r="R149" i="19" s="1"/>
  <c r="M145" i="19"/>
  <c r="R145" i="19" s="1"/>
  <c r="M141" i="19"/>
  <c r="R141" i="19" s="1"/>
  <c r="M137" i="19"/>
  <c r="R137" i="19" s="1"/>
  <c r="M133" i="19"/>
  <c r="R133" i="19" s="1"/>
  <c r="M129" i="19"/>
  <c r="R129" i="19" s="1"/>
  <c r="M125" i="19"/>
  <c r="R125" i="19" s="1"/>
  <c r="M121" i="19"/>
  <c r="R121" i="19" s="1"/>
  <c r="M117" i="19"/>
  <c r="R117" i="19" s="1"/>
  <c r="M113" i="19"/>
  <c r="R113" i="19" s="1"/>
  <c r="M109" i="19"/>
  <c r="R109" i="19" s="1"/>
  <c r="M105" i="19"/>
  <c r="R105" i="19" s="1"/>
  <c r="M101" i="19"/>
  <c r="R101" i="19" s="1"/>
  <c r="M97" i="19"/>
  <c r="R97" i="19" s="1"/>
  <c r="M93" i="19"/>
  <c r="R93" i="19" s="1"/>
  <c r="M89" i="19"/>
  <c r="R89" i="19" s="1"/>
  <c r="M85" i="19"/>
  <c r="R85" i="19" s="1"/>
  <c r="M81" i="19"/>
  <c r="R81" i="19" s="1"/>
  <c r="M77" i="19"/>
  <c r="R77" i="19" s="1"/>
  <c r="M73" i="19"/>
  <c r="R73" i="19" s="1"/>
  <c r="M69" i="19"/>
  <c r="R69" i="19" s="1"/>
  <c r="M65" i="19"/>
  <c r="R65" i="19" s="1"/>
  <c r="M61" i="19"/>
  <c r="R61" i="19" s="1"/>
  <c r="M57" i="19"/>
  <c r="R57" i="19" s="1"/>
  <c r="M53" i="19"/>
  <c r="R53" i="19" s="1"/>
  <c r="M1691" i="21"/>
  <c r="M1687" i="21"/>
  <c r="M1674" i="21"/>
  <c r="M1669" i="21"/>
  <c r="M1660" i="21"/>
  <c r="M1656" i="21"/>
  <c r="M1651" i="21"/>
  <c r="M1647" i="21"/>
  <c r="M1619" i="21"/>
  <c r="M1615" i="21"/>
  <c r="M1611" i="21"/>
  <c r="M1607" i="21"/>
  <c r="M1598" i="21"/>
  <c r="M1594" i="21"/>
  <c r="M1581" i="21"/>
  <c r="M1577" i="21"/>
  <c r="M1564" i="21"/>
  <c r="M1560" i="21"/>
  <c r="M1539" i="21"/>
  <c r="M1523" i="21"/>
  <c r="M1519" i="21"/>
  <c r="M1510" i="21"/>
  <c r="M1506" i="21"/>
  <c r="M1493" i="21"/>
  <c r="M1489" i="21"/>
  <c r="M1481" i="21"/>
  <c r="M1473" i="21"/>
  <c r="M1469" i="21"/>
  <c r="M1465" i="21"/>
  <c r="M1452" i="21"/>
  <c r="M1448" i="21"/>
  <c r="M1444" i="21"/>
  <c r="M1440" i="21"/>
  <c r="M1427" i="21"/>
  <c r="M1423" i="21"/>
  <c r="M1414" i="21"/>
  <c r="M1410" i="21"/>
  <c r="M1397" i="21"/>
  <c r="M1393" i="21"/>
  <c r="M1380" i="21"/>
  <c r="M1376" i="21"/>
  <c r="M1372" i="21"/>
  <c r="M1368" i="21"/>
  <c r="M1352" i="21"/>
  <c r="M1348" i="21"/>
  <c r="M1340" i="21"/>
  <c r="M1332" i="21"/>
  <c r="M1328" i="21"/>
  <c r="M1315" i="21"/>
  <c r="M1311" i="21"/>
  <c r="M1302" i="21"/>
  <c r="M1298" i="21"/>
  <c r="M1282" i="21"/>
  <c r="M1278" i="21"/>
  <c r="M1274" i="21"/>
  <c r="M1261" i="21"/>
  <c r="M1257" i="21"/>
  <c r="M1244" i="21"/>
  <c r="M1240" i="21"/>
  <c r="M1195" i="21"/>
  <c r="M1191" i="21"/>
  <c r="M1182" i="21"/>
  <c r="M1178" i="21"/>
  <c r="M1157" i="21"/>
  <c r="M1153" i="21"/>
  <c r="M1149" i="21"/>
  <c r="M1141" i="21"/>
  <c r="M1133" i="21"/>
  <c r="M1129" i="21"/>
  <c r="M1116" i="21"/>
  <c r="M1100" i="21"/>
  <c r="M1092" i="21"/>
  <c r="M1088" i="21"/>
  <c r="M1064" i="21"/>
  <c r="M1051" i="21"/>
  <c r="M1047" i="21"/>
  <c r="M1043" i="21"/>
  <c r="M1039" i="21"/>
  <c r="M1030" i="21"/>
  <c r="M1026" i="21"/>
  <c r="M1013" i="21"/>
  <c r="M1009" i="21"/>
  <c r="M996" i="21"/>
  <c r="M992" i="21"/>
  <c r="M979" i="21"/>
  <c r="M975" i="21"/>
  <c r="M971" i="21"/>
  <c r="M967" i="21"/>
  <c r="M958" i="21"/>
  <c r="M954" i="21"/>
  <c r="M941" i="21"/>
  <c r="M937" i="21"/>
  <c r="M924" i="21"/>
  <c r="M920" i="21"/>
  <c r="M900" i="21"/>
  <c r="M896" i="21"/>
  <c r="M883" i="21"/>
  <c r="M879" i="21"/>
  <c r="M870" i="21"/>
  <c r="M866" i="21"/>
  <c r="M853" i="21"/>
  <c r="M849" i="21"/>
  <c r="M836" i="21"/>
  <c r="M832" i="21"/>
  <c r="M819" i="21"/>
  <c r="M815" i="21"/>
  <c r="M798" i="21"/>
  <c r="M794" i="21"/>
  <c r="M790" i="21"/>
  <c r="M786" i="21"/>
  <c r="M774" i="21"/>
  <c r="M770" i="21"/>
  <c r="M749" i="21"/>
  <c r="M745" i="21"/>
  <c r="M741" i="21"/>
  <c r="M737" i="21"/>
  <c r="M716" i="21"/>
  <c r="M712" i="21"/>
  <c r="M699" i="21"/>
  <c r="M691" i="21"/>
  <c r="M687" i="21"/>
  <c r="M678" i="21"/>
  <c r="M674" i="21"/>
  <c r="M661" i="21"/>
  <c r="M645" i="21"/>
  <c r="M629" i="21"/>
  <c r="M625" i="21"/>
  <c r="M621" i="21"/>
  <c r="M617" i="21"/>
  <c r="M604" i="21"/>
  <c r="M600" i="21"/>
  <c r="M593" i="21"/>
  <c r="M589" i="21"/>
  <c r="M573" i="21"/>
  <c r="M569" i="21"/>
  <c r="M561" i="21"/>
  <c r="M557" i="21"/>
  <c r="M549" i="21"/>
  <c r="M545" i="21"/>
  <c r="M532" i="21"/>
  <c r="M528" i="21"/>
  <c r="M507" i="21"/>
  <c r="M503" i="21"/>
  <c r="M494" i="21"/>
  <c r="M490" i="21"/>
  <c r="M477" i="21"/>
  <c r="M473" i="21"/>
  <c r="M436" i="21"/>
  <c r="M432" i="21"/>
  <c r="M428" i="21"/>
  <c r="M424" i="21"/>
  <c r="M411" i="21"/>
  <c r="M407" i="21"/>
  <c r="M398" i="21"/>
  <c r="M390" i="21"/>
  <c r="M382" i="21"/>
  <c r="M374" i="21"/>
  <c r="M358" i="21"/>
  <c r="M354" i="21"/>
  <c r="M341" i="21"/>
  <c r="M337" i="21"/>
  <c r="M333" i="21"/>
  <c r="M329" i="21"/>
  <c r="M316" i="21"/>
  <c r="M308" i="21"/>
  <c r="M304" i="21"/>
  <c r="M292" i="21"/>
  <c r="M288" i="21"/>
  <c r="M275" i="21"/>
  <c r="M271" i="21"/>
  <c r="M263" i="21"/>
  <c r="M251" i="21"/>
  <c r="M235" i="21"/>
  <c r="M219" i="21"/>
  <c r="M215" i="21"/>
  <c r="M206" i="21"/>
  <c r="M202" i="21"/>
  <c r="M198" i="21"/>
  <c r="M194" i="21"/>
  <c r="M190" i="21"/>
  <c r="M186" i="21"/>
  <c r="M170" i="21"/>
  <c r="M154" i="21"/>
  <c r="M138" i="21"/>
  <c r="M117" i="21"/>
  <c r="M113" i="21"/>
  <c r="M106" i="21"/>
  <c r="M74" i="21"/>
  <c r="M54" i="21"/>
  <c r="R54" i="21" s="1"/>
  <c r="M50" i="21"/>
  <c r="R50" i="21" s="1"/>
  <c r="N1633" i="7"/>
  <c r="S1633" i="7" s="1"/>
  <c r="N1298" i="7"/>
  <c r="S1298" i="7" s="1"/>
  <c r="N1260" i="7"/>
  <c r="S1260" i="7" s="1"/>
  <c r="N1236" i="7"/>
  <c r="S1236" i="7" s="1"/>
  <c r="N1016" i="7"/>
  <c r="S1016" i="7" s="1"/>
  <c r="N1010" i="7"/>
  <c r="S1010" i="7" s="1"/>
  <c r="N942" i="7"/>
  <c r="S942" i="7" s="1"/>
  <c r="N916" i="7"/>
  <c r="S916" i="7" s="1"/>
  <c r="N904" i="7"/>
  <c r="S904" i="7" s="1"/>
  <c r="N795" i="7"/>
  <c r="S795" i="7" s="1"/>
  <c r="N754" i="7"/>
  <c r="S754" i="7" s="1"/>
  <c r="N552" i="7"/>
  <c r="S552" i="7" s="1"/>
  <c r="N549" i="7"/>
  <c r="S549" i="7" s="1"/>
  <c r="N512" i="7"/>
  <c r="S512" i="7" s="1"/>
  <c r="N336" i="7"/>
  <c r="S336" i="7" s="1"/>
  <c r="N1582" i="7"/>
  <c r="S1582" i="7" s="1"/>
  <c r="N1526" i="7"/>
  <c r="S1526" i="7" s="1"/>
  <c r="N1210" i="7"/>
  <c r="S1210" i="7" s="1"/>
  <c r="N1190" i="7"/>
  <c r="S1190" i="7" s="1"/>
  <c r="N1176" i="7"/>
  <c r="S1176" i="7" s="1"/>
  <c r="N864" i="7"/>
  <c r="S864" i="7" s="1"/>
  <c r="N743" i="7"/>
  <c r="S743" i="7" s="1"/>
  <c r="N534" i="7"/>
  <c r="S534" i="7" s="1"/>
  <c r="N514" i="7"/>
  <c r="S514" i="7" s="1"/>
  <c r="N1617" i="7"/>
  <c r="S1617" i="7" s="1"/>
  <c r="N1599" i="7"/>
  <c r="S1599" i="7" s="1"/>
  <c r="N1596" i="7"/>
  <c r="S1596" i="7" s="1"/>
  <c r="N1578" i="7"/>
  <c r="S1578" i="7" s="1"/>
  <c r="N1044" i="7"/>
  <c r="S1044" i="7" s="1"/>
  <c r="N1034" i="7"/>
  <c r="S1034" i="7" s="1"/>
  <c r="N1002" i="7"/>
  <c r="S1002" i="7" s="1"/>
  <c r="N986" i="7"/>
  <c r="S986" i="7" s="1"/>
  <c r="N832" i="7"/>
  <c r="S832" i="7" s="1"/>
  <c r="N789" i="7"/>
  <c r="S789" i="7" s="1"/>
  <c r="N556" i="7"/>
  <c r="S556" i="7" s="1"/>
  <c r="N553" i="7"/>
  <c r="S553" i="7" s="1"/>
  <c r="N548" i="7"/>
  <c r="S548" i="7" s="1"/>
  <c r="N542" i="7"/>
  <c r="S542" i="7" s="1"/>
  <c r="N281" i="7"/>
  <c r="S281" i="7" s="1"/>
  <c r="N1581" i="7"/>
  <c r="S1581" i="7" s="1"/>
  <c r="N1318" i="7"/>
  <c r="S1318" i="7" s="1"/>
  <c r="N932" i="7"/>
  <c r="S932" i="7" s="1"/>
  <c r="N896" i="7"/>
  <c r="S896" i="7" s="1"/>
  <c r="N890" i="7"/>
  <c r="S890" i="7" s="1"/>
  <c r="N884" i="7"/>
  <c r="S884" i="7" s="1"/>
  <c r="N767" i="7"/>
  <c r="S767" i="7" s="1"/>
  <c r="N762" i="7"/>
  <c r="S762" i="7" s="1"/>
  <c r="N478" i="7"/>
  <c r="S478" i="7" s="1"/>
  <c r="N366" i="7"/>
  <c r="S366" i="7" s="1"/>
  <c r="N308" i="7"/>
  <c r="S308" i="7" s="1"/>
  <c r="N259" i="7"/>
  <c r="S259" i="7" s="1"/>
  <c r="N1156" i="7"/>
  <c r="S1156" i="7" s="1"/>
  <c r="N1148" i="7"/>
  <c r="S1148" i="7" s="1"/>
  <c r="N1637" i="7"/>
  <c r="S1637" i="7" s="1"/>
  <c r="N1607" i="7"/>
  <c r="S1607" i="7" s="1"/>
  <c r="N1604" i="7"/>
  <c r="S1604" i="7" s="1"/>
  <c r="N1398" i="7"/>
  <c r="S1398" i="7" s="1"/>
  <c r="N1306" i="7"/>
  <c r="S1306" i="7" s="1"/>
  <c r="N1268" i="7"/>
  <c r="S1268" i="7" s="1"/>
  <c r="N1174" i="7"/>
  <c r="S1174" i="7" s="1"/>
  <c r="N1158" i="7"/>
  <c r="S1158" i="7" s="1"/>
  <c r="N1120" i="7"/>
  <c r="S1120" i="7" s="1"/>
  <c r="N1108" i="7"/>
  <c r="S1108" i="7" s="1"/>
  <c r="N1072" i="7"/>
  <c r="S1072" i="7" s="1"/>
  <c r="N1052" i="7"/>
  <c r="S1052" i="7" s="1"/>
  <c r="N1040" i="7"/>
  <c r="S1040" i="7" s="1"/>
  <c r="N558" i="7"/>
  <c r="S558" i="7" s="1"/>
  <c r="N482" i="7"/>
  <c r="S482" i="7" s="1"/>
  <c r="N474" i="7"/>
  <c r="S474" i="7" s="1"/>
  <c r="N384" i="7"/>
  <c r="S384" i="7" s="1"/>
  <c r="N368" i="7"/>
  <c r="S368" i="7" s="1"/>
  <c r="N279" i="7"/>
  <c r="S279" i="7" s="1"/>
  <c r="N1320" i="7"/>
  <c r="S1320" i="7" s="1"/>
  <c r="N1290" i="7"/>
  <c r="S1290" i="7" s="1"/>
  <c r="N1244" i="7"/>
  <c r="S1244" i="7" s="1"/>
  <c r="N1150" i="7"/>
  <c r="S1150" i="7" s="1"/>
  <c r="N1008" i="7"/>
  <c r="S1008" i="7" s="1"/>
  <c r="N944" i="7"/>
  <c r="S944" i="7" s="1"/>
  <c r="N898" i="7"/>
  <c r="S898" i="7" s="1"/>
  <c r="N866" i="7"/>
  <c r="S866" i="7" s="1"/>
  <c r="N840" i="7"/>
  <c r="S840" i="7" s="1"/>
  <c r="N563" i="7"/>
  <c r="S563" i="7" s="1"/>
  <c r="N547" i="7"/>
  <c r="S547" i="7" s="1"/>
  <c r="N530" i="7"/>
  <c r="S530" i="7" s="1"/>
  <c r="N522" i="7"/>
  <c r="S522" i="7" s="1"/>
  <c r="N450" i="7"/>
  <c r="S450" i="7" s="1"/>
  <c r="N442" i="7"/>
  <c r="S442" i="7" s="1"/>
  <c r="N434" i="7"/>
  <c r="S434" i="7" s="1"/>
  <c r="N426" i="7"/>
  <c r="S426" i="7" s="1"/>
  <c r="N418" i="7"/>
  <c r="S418" i="7" s="1"/>
  <c r="N374" i="7"/>
  <c r="S374" i="7" s="1"/>
  <c r="N249" i="7"/>
  <c r="S249" i="7" s="1"/>
  <c r="N1645" i="7"/>
  <c r="S1645" i="7" s="1"/>
  <c r="N1613" i="7"/>
  <c r="S1613" i="7" s="1"/>
  <c r="N1590" i="7"/>
  <c r="S1590" i="7" s="1"/>
  <c r="N1580" i="7"/>
  <c r="S1580" i="7" s="1"/>
  <c r="N1566" i="7"/>
  <c r="S1566" i="7" s="1"/>
  <c r="N1332" i="7"/>
  <c r="S1332" i="7" s="1"/>
  <c r="N1326" i="7"/>
  <c r="S1326" i="7" s="1"/>
  <c r="N1302" i="7"/>
  <c r="S1302" i="7" s="1"/>
  <c r="N1232" i="7"/>
  <c r="S1232" i="7" s="1"/>
  <c r="N1220" i="7"/>
  <c r="S1220" i="7" s="1"/>
  <c r="N1160" i="7"/>
  <c r="S1160" i="7" s="1"/>
  <c r="N1142" i="7"/>
  <c r="S1142" i="7" s="1"/>
  <c r="N1110" i="7"/>
  <c r="S1110" i="7" s="1"/>
  <c r="N1048" i="7"/>
  <c r="S1048" i="7" s="1"/>
  <c r="N1042" i="7"/>
  <c r="S1042" i="7" s="1"/>
  <c r="N352" i="7"/>
  <c r="S352" i="7" s="1"/>
  <c r="N952" i="7"/>
  <c r="S952" i="7" s="1"/>
  <c r="N946" i="7"/>
  <c r="S946" i="7" s="1"/>
  <c r="N912" i="7"/>
  <c r="S912" i="7" s="1"/>
  <c r="N900" i="7"/>
  <c r="S900" i="7" s="1"/>
  <c r="N880" i="7"/>
  <c r="S880" i="7" s="1"/>
  <c r="N868" i="7"/>
  <c r="S868" i="7" s="1"/>
  <c r="N779" i="7"/>
  <c r="S779" i="7" s="1"/>
  <c r="N746" i="7"/>
  <c r="S746" i="7" s="1"/>
  <c r="N510" i="7"/>
  <c r="S510" i="7" s="1"/>
  <c r="N409" i="7"/>
  <c r="S409" i="7" s="1"/>
  <c r="N399" i="7"/>
  <c r="S399" i="7" s="1"/>
  <c r="N396" i="7"/>
  <c r="S396" i="7" s="1"/>
  <c r="N393" i="7"/>
  <c r="S393" i="7" s="1"/>
  <c r="N358" i="7"/>
  <c r="S358" i="7" s="1"/>
  <c r="N340" i="7"/>
  <c r="S340" i="7" s="1"/>
  <c r="N251" i="7"/>
  <c r="S251" i="7" s="1"/>
  <c r="N1641" i="7"/>
  <c r="S1641" i="7" s="1"/>
  <c r="N1608" i="7"/>
  <c r="S1608" i="7" s="1"/>
  <c r="N1605" i="7"/>
  <c r="S1605" i="7" s="1"/>
  <c r="N1589" i="7"/>
  <c r="S1589" i="7" s="1"/>
  <c r="N1328" i="7"/>
  <c r="S1328" i="7" s="1"/>
  <c r="N1304" i="7"/>
  <c r="S1304" i="7" s="1"/>
  <c r="N1118" i="7"/>
  <c r="S1118" i="7" s="1"/>
  <c r="N1096" i="7"/>
  <c r="S1096" i="7" s="1"/>
  <c r="N1076" i="7"/>
  <c r="S1076" i="7" s="1"/>
  <c r="N454" i="7"/>
  <c r="S454" i="7" s="1"/>
  <c r="N438" i="7"/>
  <c r="S438" i="7" s="1"/>
  <c r="N422" i="7"/>
  <c r="S422" i="7" s="1"/>
  <c r="N360" i="7"/>
  <c r="S360" i="7" s="1"/>
  <c r="N320" i="7"/>
  <c r="S320" i="7" s="1"/>
  <c r="N1691" i="7"/>
  <c r="S1691" i="7" s="1"/>
  <c r="N1688" i="7"/>
  <c r="S1688" i="7" s="1"/>
  <c r="N1675" i="7"/>
  <c r="S1675" i="7" s="1"/>
  <c r="N1672" i="7"/>
  <c r="S1672" i="7" s="1"/>
  <c r="N1659" i="7"/>
  <c r="S1659" i="7" s="1"/>
  <c r="N1656" i="7"/>
  <c r="S1656" i="7" s="1"/>
  <c r="N1644" i="7"/>
  <c r="S1644" i="7" s="1"/>
  <c r="N1636" i="7"/>
  <c r="S1636" i="7" s="1"/>
  <c r="N1628" i="7"/>
  <c r="S1628" i="7" s="1"/>
  <c r="N1620" i="7"/>
  <c r="S1620" i="7" s="1"/>
  <c r="N1593" i="7"/>
  <c r="S1593" i="7" s="1"/>
  <c r="N1575" i="7"/>
  <c r="S1575" i="7" s="1"/>
  <c r="N1568" i="7"/>
  <c r="S1568" i="7" s="1"/>
  <c r="N1554" i="7"/>
  <c r="S1554" i="7" s="1"/>
  <c r="N1550" i="7"/>
  <c r="S1550" i="7" s="1"/>
  <c r="N1546" i="7"/>
  <c r="S1546" i="7" s="1"/>
  <c r="N1535" i="7"/>
  <c r="S1535" i="7" s="1"/>
  <c r="N1524" i="7"/>
  <c r="S1524" i="7" s="1"/>
  <c r="N1520" i="7"/>
  <c r="S1520" i="7" s="1"/>
  <c r="N1516" i="7"/>
  <c r="S1516" i="7" s="1"/>
  <c r="N1490" i="7"/>
  <c r="S1490" i="7" s="1"/>
  <c r="N1486" i="7"/>
  <c r="S1486" i="7" s="1"/>
  <c r="N1482" i="7"/>
  <c r="S1482" i="7" s="1"/>
  <c r="N1471" i="7"/>
  <c r="S1471" i="7" s="1"/>
  <c r="N1460" i="7"/>
  <c r="S1460" i="7" s="1"/>
  <c r="N1456" i="7"/>
  <c r="S1456" i="7" s="1"/>
  <c r="N1452" i="7"/>
  <c r="S1452" i="7" s="1"/>
  <c r="N1426" i="7"/>
  <c r="S1426" i="7" s="1"/>
  <c r="N1422" i="7"/>
  <c r="S1422" i="7" s="1"/>
  <c r="N1418" i="7"/>
  <c r="S1418" i="7" s="1"/>
  <c r="N1407" i="7"/>
  <c r="S1407" i="7" s="1"/>
  <c r="N1396" i="7"/>
  <c r="S1396" i="7" s="1"/>
  <c r="N1392" i="7"/>
  <c r="S1392" i="7" s="1"/>
  <c r="N1388" i="7"/>
  <c r="S1388" i="7" s="1"/>
  <c r="N1362" i="7"/>
  <c r="S1362" i="7" s="1"/>
  <c r="N1358" i="7"/>
  <c r="S1358" i="7" s="1"/>
  <c r="N1354" i="7"/>
  <c r="S1354" i="7" s="1"/>
  <c r="N1343" i="7"/>
  <c r="S1343" i="7" s="1"/>
  <c r="N1336" i="7"/>
  <c r="S1336" i="7" s="1"/>
  <c r="N1329" i="7"/>
  <c r="S1329" i="7" s="1"/>
  <c r="N1323" i="7"/>
  <c r="S1323" i="7" s="1"/>
  <c r="N1317" i="7"/>
  <c r="S1317" i="7" s="1"/>
  <c r="N1301" i="7"/>
  <c r="S1301" i="7" s="1"/>
  <c r="N1293" i="7"/>
  <c r="S1293" i="7" s="1"/>
  <c r="N1285" i="7"/>
  <c r="S1285" i="7" s="1"/>
  <c r="N1277" i="7"/>
  <c r="S1277" i="7" s="1"/>
  <c r="N1269" i="7"/>
  <c r="S1269" i="7" s="1"/>
  <c r="N1247" i="7"/>
  <c r="S1247" i="7" s="1"/>
  <c r="N1239" i="7"/>
  <c r="S1239" i="7" s="1"/>
  <c r="N1233" i="7"/>
  <c r="S1233" i="7" s="1"/>
  <c r="N1219" i="7"/>
  <c r="S1219" i="7" s="1"/>
  <c r="N1213" i="7"/>
  <c r="S1213" i="7" s="1"/>
  <c r="N1201" i="7"/>
  <c r="S1201" i="7" s="1"/>
  <c r="N1194" i="7"/>
  <c r="S1194" i="7" s="1"/>
  <c r="N1187" i="7"/>
  <c r="S1187" i="7" s="1"/>
  <c r="N1177" i="7"/>
  <c r="S1177" i="7" s="1"/>
  <c r="N1161" i="7"/>
  <c r="S1161" i="7" s="1"/>
  <c r="N1139" i="7"/>
  <c r="S1139" i="7" s="1"/>
  <c r="N1133" i="7"/>
  <c r="S1133" i="7" s="1"/>
  <c r="N1093" i="7"/>
  <c r="S1093" i="7" s="1"/>
  <c r="N1081" i="7"/>
  <c r="S1081" i="7" s="1"/>
  <c r="N1069" i="7"/>
  <c r="S1069" i="7" s="1"/>
  <c r="N1050" i="7"/>
  <c r="S1050" i="7" s="1"/>
  <c r="N1021" i="7"/>
  <c r="S1021" i="7" s="1"/>
  <c r="N989" i="7"/>
  <c r="S989" i="7" s="1"/>
  <c r="N967" i="7"/>
  <c r="S967" i="7" s="1"/>
  <c r="N921" i="7"/>
  <c r="S921" i="7" s="1"/>
  <c r="N918" i="7"/>
  <c r="S918" i="7" s="1"/>
  <c r="N907" i="7"/>
  <c r="S907" i="7" s="1"/>
  <c r="N893" i="7"/>
  <c r="S893" i="7" s="1"/>
  <c r="N871" i="7"/>
  <c r="S871" i="7" s="1"/>
  <c r="N860" i="7"/>
  <c r="S860" i="7" s="1"/>
  <c r="N855" i="7"/>
  <c r="S855" i="7" s="1"/>
  <c r="N850" i="7"/>
  <c r="S850" i="7" s="1"/>
  <c r="N845" i="7"/>
  <c r="S845" i="7" s="1"/>
  <c r="N835" i="7"/>
  <c r="S835" i="7" s="1"/>
  <c r="N830" i="7"/>
  <c r="S830" i="7" s="1"/>
  <c r="N815" i="7"/>
  <c r="S815" i="7" s="1"/>
  <c r="N786" i="7"/>
  <c r="S786" i="7" s="1"/>
  <c r="N760" i="7"/>
  <c r="S760" i="7" s="1"/>
  <c r="N757" i="7"/>
  <c r="S757" i="7" s="1"/>
  <c r="N751" i="7"/>
  <c r="S751" i="7" s="1"/>
  <c r="N748" i="7"/>
  <c r="S748" i="7" s="1"/>
  <c r="N745" i="7"/>
  <c r="S745" i="7" s="1"/>
  <c r="N700" i="7"/>
  <c r="S700" i="7" s="1"/>
  <c r="N693" i="7"/>
  <c r="S693" i="7" s="1"/>
  <c r="N686" i="7"/>
  <c r="S686" i="7" s="1"/>
  <c r="N679" i="7"/>
  <c r="S679" i="7" s="1"/>
  <c r="N672" i="7"/>
  <c r="S672" i="7" s="1"/>
  <c r="N661" i="7"/>
  <c r="S661" i="7" s="1"/>
  <c r="N654" i="7"/>
  <c r="S654" i="7" s="1"/>
  <c r="N647" i="7"/>
  <c r="S647" i="7" s="1"/>
  <c r="N640" i="7"/>
  <c r="S640" i="7" s="1"/>
  <c r="N629" i="7"/>
  <c r="S629" i="7" s="1"/>
  <c r="N622" i="7"/>
  <c r="S622" i="7" s="1"/>
  <c r="N615" i="7"/>
  <c r="S615" i="7" s="1"/>
  <c r="N608" i="7"/>
  <c r="S608" i="7" s="1"/>
  <c r="N604" i="7"/>
  <c r="S604" i="7" s="1"/>
  <c r="N597" i="7"/>
  <c r="S597" i="7" s="1"/>
  <c r="N594" i="7"/>
  <c r="S594" i="7" s="1"/>
  <c r="N581" i="7"/>
  <c r="S581" i="7" s="1"/>
  <c r="N578" i="7"/>
  <c r="S578" i="7" s="1"/>
  <c r="N566" i="7"/>
  <c r="S566" i="7" s="1"/>
  <c r="N537" i="7"/>
  <c r="S537" i="7" s="1"/>
  <c r="N472" i="7"/>
  <c r="S472" i="7" s="1"/>
  <c r="N466" i="7"/>
  <c r="S466" i="7" s="1"/>
  <c r="N408" i="7"/>
  <c r="S408" i="7" s="1"/>
  <c r="N392" i="7"/>
  <c r="S392" i="7" s="1"/>
  <c r="N354" i="7"/>
  <c r="S354" i="7" s="1"/>
  <c r="N1697" i="7"/>
  <c r="S1697" i="7" s="1"/>
  <c r="N1694" i="7"/>
  <c r="S1694" i="7" s="1"/>
  <c r="N1681" i="7"/>
  <c r="S1681" i="7" s="1"/>
  <c r="N1678" i="7"/>
  <c r="S1678" i="7" s="1"/>
  <c r="N1665" i="7"/>
  <c r="S1665" i="7" s="1"/>
  <c r="N1662" i="7"/>
  <c r="S1662" i="7" s="1"/>
  <c r="N1649" i="7"/>
  <c r="S1649" i="7" s="1"/>
  <c r="N1602" i="7"/>
  <c r="S1602" i="7" s="1"/>
  <c r="N1587" i="7"/>
  <c r="S1587" i="7" s="1"/>
  <c r="N1565" i="7"/>
  <c r="S1565" i="7" s="1"/>
  <c r="N1561" i="7"/>
  <c r="S1561" i="7" s="1"/>
  <c r="N1542" i="7"/>
  <c r="S1542" i="7" s="1"/>
  <c r="N1538" i="7"/>
  <c r="S1538" i="7" s="1"/>
  <c r="N1531" i="7"/>
  <c r="S1531" i="7" s="1"/>
  <c r="N1527" i="7"/>
  <c r="S1527" i="7" s="1"/>
  <c r="N1512" i="7"/>
  <c r="S1512" i="7" s="1"/>
  <c r="N1508" i="7"/>
  <c r="S1508" i="7" s="1"/>
  <c r="N1501" i="7"/>
  <c r="S1501" i="7" s="1"/>
  <c r="N1497" i="7"/>
  <c r="S1497" i="7" s="1"/>
  <c r="N1478" i="7"/>
  <c r="S1478" i="7" s="1"/>
  <c r="N1474" i="7"/>
  <c r="S1474" i="7" s="1"/>
  <c r="N1467" i="7"/>
  <c r="S1467" i="7" s="1"/>
  <c r="N1463" i="7"/>
  <c r="S1463" i="7" s="1"/>
  <c r="N1448" i="7"/>
  <c r="S1448" i="7" s="1"/>
  <c r="N1444" i="7"/>
  <c r="S1444" i="7" s="1"/>
  <c r="N1437" i="7"/>
  <c r="S1437" i="7" s="1"/>
  <c r="N1433" i="7"/>
  <c r="S1433" i="7" s="1"/>
  <c r="N1414" i="7"/>
  <c r="S1414" i="7" s="1"/>
  <c r="N1410" i="7"/>
  <c r="S1410" i="7" s="1"/>
  <c r="N1403" i="7"/>
  <c r="S1403" i="7" s="1"/>
  <c r="N1399" i="7"/>
  <c r="S1399" i="7" s="1"/>
  <c r="N1384" i="7"/>
  <c r="S1384" i="7" s="1"/>
  <c r="N1380" i="7"/>
  <c r="S1380" i="7" s="1"/>
  <c r="N1373" i="7"/>
  <c r="S1373" i="7" s="1"/>
  <c r="N1369" i="7"/>
  <c r="S1369" i="7" s="1"/>
  <c r="N1350" i="7"/>
  <c r="S1350" i="7" s="1"/>
  <c r="N1346" i="7"/>
  <c r="S1346" i="7" s="1"/>
  <c r="N1339" i="7"/>
  <c r="S1339" i="7" s="1"/>
  <c r="N1307" i="7"/>
  <c r="S1307" i="7" s="1"/>
  <c r="N1282" i="7"/>
  <c r="S1282" i="7" s="1"/>
  <c r="N1261" i="7"/>
  <c r="S1261" i="7" s="1"/>
  <c r="N1249" i="7"/>
  <c r="S1249" i="7" s="1"/>
  <c r="N1241" i="7"/>
  <c r="S1241" i="7" s="1"/>
  <c r="N1207" i="7"/>
  <c r="S1207" i="7" s="1"/>
  <c r="N1180" i="7"/>
  <c r="S1180" i="7" s="1"/>
  <c r="N1164" i="7"/>
  <c r="S1164" i="7" s="1"/>
  <c r="N1151" i="7"/>
  <c r="S1151" i="7" s="1"/>
  <c r="N1141" i="7"/>
  <c r="S1141" i="7" s="1"/>
  <c r="N1126" i="7"/>
  <c r="S1126" i="7" s="1"/>
  <c r="N1123" i="7"/>
  <c r="S1123" i="7" s="1"/>
  <c r="N1117" i="7"/>
  <c r="S1117" i="7" s="1"/>
  <c r="N1114" i="7"/>
  <c r="S1114" i="7" s="1"/>
  <c r="N1111" i="7"/>
  <c r="S1111" i="7" s="1"/>
  <c r="N1102" i="7"/>
  <c r="S1102" i="7" s="1"/>
  <c r="N1099" i="7"/>
  <c r="S1099" i="7" s="1"/>
  <c r="N1075" i="7"/>
  <c r="S1075" i="7" s="1"/>
  <c r="N1062" i="7"/>
  <c r="S1062" i="7" s="1"/>
  <c r="N1059" i="7"/>
  <c r="S1059" i="7" s="1"/>
  <c r="N1053" i="7"/>
  <c r="S1053" i="7" s="1"/>
  <c r="N1047" i="7"/>
  <c r="S1047" i="7" s="1"/>
  <c r="N1041" i="7"/>
  <c r="S1041" i="7" s="1"/>
  <c r="N1038" i="7"/>
  <c r="S1038" i="7" s="1"/>
  <c r="N1035" i="7"/>
  <c r="S1035" i="7" s="1"/>
  <c r="N1032" i="7"/>
  <c r="S1032" i="7" s="1"/>
  <c r="N1026" i="7"/>
  <c r="S1026" i="7" s="1"/>
  <c r="N1015" i="7"/>
  <c r="S1015" i="7" s="1"/>
  <c r="N1009" i="7"/>
  <c r="S1009" i="7" s="1"/>
  <c r="N1006" i="7"/>
  <c r="S1006" i="7" s="1"/>
  <c r="N1003" i="7"/>
  <c r="S1003" i="7" s="1"/>
  <c r="N1000" i="7"/>
  <c r="S1000" i="7" s="1"/>
  <c r="N994" i="7"/>
  <c r="S994" i="7" s="1"/>
  <c r="N980" i="7"/>
  <c r="S980" i="7" s="1"/>
  <c r="N975" i="7"/>
  <c r="S975" i="7" s="1"/>
  <c r="N961" i="7"/>
  <c r="S961" i="7" s="1"/>
  <c r="N958" i="7"/>
  <c r="S958" i="7" s="1"/>
  <c r="N953" i="7"/>
  <c r="S953" i="7" s="1"/>
  <c r="N950" i="7"/>
  <c r="S950" i="7" s="1"/>
  <c r="N945" i="7"/>
  <c r="S945" i="7" s="1"/>
  <c r="N937" i="7"/>
  <c r="S937" i="7" s="1"/>
  <c r="N929" i="7"/>
  <c r="S929" i="7" s="1"/>
  <c r="N926" i="7"/>
  <c r="S926" i="7" s="1"/>
  <c r="N915" i="7"/>
  <c r="S915" i="7" s="1"/>
  <c r="N901" i="7"/>
  <c r="S901" i="7" s="1"/>
  <c r="N879" i="7"/>
  <c r="S879" i="7" s="1"/>
  <c r="N865" i="7"/>
  <c r="S865" i="7" s="1"/>
  <c r="N857" i="7"/>
  <c r="S857" i="7" s="1"/>
  <c r="N842" i="7"/>
  <c r="S842" i="7" s="1"/>
  <c r="N837" i="7"/>
  <c r="S837" i="7" s="1"/>
  <c r="N827" i="7"/>
  <c r="S827" i="7" s="1"/>
  <c r="N822" i="7"/>
  <c r="S822" i="7" s="1"/>
  <c r="N817" i="7"/>
  <c r="S817" i="7" s="1"/>
  <c r="N812" i="7"/>
  <c r="S812" i="7" s="1"/>
  <c r="N807" i="7"/>
  <c r="S807" i="7" s="1"/>
  <c r="N802" i="7"/>
  <c r="S802" i="7" s="1"/>
  <c r="N788" i="7"/>
  <c r="S788" i="7" s="1"/>
  <c r="N768" i="7"/>
  <c r="S768" i="7" s="1"/>
  <c r="N742" i="7"/>
  <c r="S742" i="7" s="1"/>
  <c r="N738" i="7"/>
  <c r="S738" i="7" s="1"/>
  <c r="N734" i="7"/>
  <c r="S734" i="7" s="1"/>
  <c r="N730" i="7"/>
  <c r="S730" i="7" s="1"/>
  <c r="N726" i="7"/>
  <c r="S726" i="7" s="1"/>
  <c r="N722" i="7"/>
  <c r="S722" i="7" s="1"/>
  <c r="N718" i="7"/>
  <c r="S718" i="7" s="1"/>
  <c r="N714" i="7"/>
  <c r="S714" i="7" s="1"/>
  <c r="N710" i="7"/>
  <c r="S710" i="7" s="1"/>
  <c r="N706" i="7"/>
  <c r="S706" i="7" s="1"/>
  <c r="N703" i="7"/>
  <c r="S703" i="7" s="1"/>
  <c r="N689" i="7"/>
  <c r="S689" i="7" s="1"/>
  <c r="N682" i="7"/>
  <c r="S682" i="7" s="1"/>
  <c r="N675" i="7"/>
  <c r="S675" i="7" s="1"/>
  <c r="N668" i="7"/>
  <c r="S668" i="7" s="1"/>
  <c r="N657" i="7"/>
  <c r="S657" i="7" s="1"/>
  <c r="N650" i="7"/>
  <c r="S650" i="7" s="1"/>
  <c r="N643" i="7"/>
  <c r="S643" i="7" s="1"/>
  <c r="N636" i="7"/>
  <c r="S636" i="7" s="1"/>
  <c r="N625" i="7"/>
  <c r="S625" i="7" s="1"/>
  <c r="N618" i="7"/>
  <c r="S618" i="7" s="1"/>
  <c r="N611" i="7"/>
  <c r="S611" i="7" s="1"/>
  <c r="N600" i="7"/>
  <c r="S600" i="7" s="1"/>
  <c r="N587" i="7"/>
  <c r="S587" i="7" s="1"/>
  <c r="N584" i="7"/>
  <c r="S584" i="7" s="1"/>
  <c r="N571" i="7"/>
  <c r="S571" i="7" s="1"/>
  <c r="N555" i="7"/>
  <c r="S555" i="7" s="1"/>
  <c r="N550" i="7"/>
  <c r="S550" i="7" s="1"/>
  <c r="N520" i="7"/>
  <c r="S520" i="7" s="1"/>
  <c r="N517" i="7"/>
  <c r="S517" i="7" s="1"/>
  <c r="N509" i="7"/>
  <c r="S509" i="7" s="1"/>
  <c r="N503" i="7"/>
  <c r="S503" i="7" s="1"/>
  <c r="N494" i="7"/>
  <c r="S494" i="7" s="1"/>
  <c r="N491" i="7"/>
  <c r="S491" i="7" s="1"/>
  <c r="N395" i="7"/>
  <c r="S395" i="7" s="1"/>
  <c r="N357" i="7"/>
  <c r="S357" i="7" s="1"/>
  <c r="N1700" i="7"/>
  <c r="S1700" i="7" s="1"/>
  <c r="N1687" i="7"/>
  <c r="S1687" i="7" s="1"/>
  <c r="N1684" i="7"/>
  <c r="S1684" i="7" s="1"/>
  <c r="N1671" i="7"/>
  <c r="S1671" i="7" s="1"/>
  <c r="N1668" i="7"/>
  <c r="S1668" i="7" s="1"/>
  <c r="N1655" i="7"/>
  <c r="S1655" i="7" s="1"/>
  <c r="N1652" i="7"/>
  <c r="S1652" i="7" s="1"/>
  <c r="N1646" i="7"/>
  <c r="S1646" i="7" s="1"/>
  <c r="N1643" i="7"/>
  <c r="S1643" i="7" s="1"/>
  <c r="N1638" i="7"/>
  <c r="S1638" i="7" s="1"/>
  <c r="N1635" i="7"/>
  <c r="S1635" i="7" s="1"/>
  <c r="N1630" i="7"/>
  <c r="S1630" i="7" s="1"/>
  <c r="N1627" i="7"/>
  <c r="S1627" i="7" s="1"/>
  <c r="N1622" i="7"/>
  <c r="S1622" i="7" s="1"/>
  <c r="N1619" i="7"/>
  <c r="S1619" i="7" s="1"/>
  <c r="N1614" i="7"/>
  <c r="S1614" i="7" s="1"/>
  <c r="N1611" i="7"/>
  <c r="S1611" i="7" s="1"/>
  <c r="N1592" i="7"/>
  <c r="S1592" i="7" s="1"/>
  <c r="N1583" i="7"/>
  <c r="S1583" i="7" s="1"/>
  <c r="N1574" i="7"/>
  <c r="S1574" i="7" s="1"/>
  <c r="N1571" i="7"/>
  <c r="S1571" i="7" s="1"/>
  <c r="N1567" i="7"/>
  <c r="S1567" i="7" s="1"/>
  <c r="N1557" i="7"/>
  <c r="S1557" i="7" s="1"/>
  <c r="N1553" i="7"/>
  <c r="S1553" i="7" s="1"/>
  <c r="N1549" i="7"/>
  <c r="S1549" i="7" s="1"/>
  <c r="N1545" i="7"/>
  <c r="S1545" i="7" s="1"/>
  <c r="N1534" i="7"/>
  <c r="S1534" i="7" s="1"/>
  <c r="N1523" i="7"/>
  <c r="S1523" i="7" s="1"/>
  <c r="N1519" i="7"/>
  <c r="S1519" i="7" s="1"/>
  <c r="N1515" i="7"/>
  <c r="S1515" i="7" s="1"/>
  <c r="N1504" i="7"/>
  <c r="S1504" i="7" s="1"/>
  <c r="N1493" i="7"/>
  <c r="S1493" i="7" s="1"/>
  <c r="N1489" i="7"/>
  <c r="S1489" i="7" s="1"/>
  <c r="N1485" i="7"/>
  <c r="S1485" i="7" s="1"/>
  <c r="N1481" i="7"/>
  <c r="S1481" i="7" s="1"/>
  <c r="N1470" i="7"/>
  <c r="S1470" i="7" s="1"/>
  <c r="N1459" i="7"/>
  <c r="S1459" i="7" s="1"/>
  <c r="N1455" i="7"/>
  <c r="S1455" i="7" s="1"/>
  <c r="N1451" i="7"/>
  <c r="S1451" i="7" s="1"/>
  <c r="N1440" i="7"/>
  <c r="S1440" i="7" s="1"/>
  <c r="N1429" i="7"/>
  <c r="S1429" i="7" s="1"/>
  <c r="N1425" i="7"/>
  <c r="S1425" i="7" s="1"/>
  <c r="N1421" i="7"/>
  <c r="S1421" i="7" s="1"/>
  <c r="N1417" i="7"/>
  <c r="S1417" i="7" s="1"/>
  <c r="N1406" i="7"/>
  <c r="S1406" i="7" s="1"/>
  <c r="N1395" i="7"/>
  <c r="S1395" i="7" s="1"/>
  <c r="N1391" i="7"/>
  <c r="S1391" i="7" s="1"/>
  <c r="N1387" i="7"/>
  <c r="S1387" i="7" s="1"/>
  <c r="N1376" i="7"/>
  <c r="S1376" i="7" s="1"/>
  <c r="N1365" i="7"/>
  <c r="S1365" i="7" s="1"/>
  <c r="N1361" i="7"/>
  <c r="S1361" i="7" s="1"/>
  <c r="N1357" i="7"/>
  <c r="S1357" i="7" s="1"/>
  <c r="N1353" i="7"/>
  <c r="S1353" i="7" s="1"/>
  <c r="N1342" i="7"/>
  <c r="S1342" i="7" s="1"/>
  <c r="N1335" i="7"/>
  <c r="S1335" i="7" s="1"/>
  <c r="N1322" i="7"/>
  <c r="S1322" i="7" s="1"/>
  <c r="N1316" i="7"/>
  <c r="S1316" i="7" s="1"/>
  <c r="N1313" i="7"/>
  <c r="S1313" i="7" s="1"/>
  <c r="N1300" i="7"/>
  <c r="S1300" i="7" s="1"/>
  <c r="N1295" i="7"/>
  <c r="S1295" i="7" s="1"/>
  <c r="N1292" i="7"/>
  <c r="S1292" i="7" s="1"/>
  <c r="N1279" i="7"/>
  <c r="S1279" i="7" s="1"/>
  <c r="N1276" i="7"/>
  <c r="S1276" i="7" s="1"/>
  <c r="N1266" i="7"/>
  <c r="S1266" i="7" s="1"/>
  <c r="N1255" i="7"/>
  <c r="S1255" i="7" s="1"/>
  <c r="N1252" i="7"/>
  <c r="S1252" i="7" s="1"/>
  <c r="N1238" i="7"/>
  <c r="S1238" i="7" s="1"/>
  <c r="N1230" i="7"/>
  <c r="S1230" i="7" s="1"/>
  <c r="N1227" i="7"/>
  <c r="S1227" i="7" s="1"/>
  <c r="N1224" i="7"/>
  <c r="S1224" i="7" s="1"/>
  <c r="N1221" i="7"/>
  <c r="S1221" i="7" s="1"/>
  <c r="N1218" i="7"/>
  <c r="S1218" i="7" s="1"/>
  <c r="N1212" i="7"/>
  <c r="S1212" i="7" s="1"/>
  <c r="N1197" i="7"/>
  <c r="S1197" i="7" s="1"/>
  <c r="N1193" i="7"/>
  <c r="S1193" i="7" s="1"/>
  <c r="N1186" i="7"/>
  <c r="S1186" i="7" s="1"/>
  <c r="N1183" i="7"/>
  <c r="S1183" i="7" s="1"/>
  <c r="N1170" i="7"/>
  <c r="S1170" i="7" s="1"/>
  <c r="N1167" i="7"/>
  <c r="S1167" i="7" s="1"/>
  <c r="N1153" i="7"/>
  <c r="S1153" i="7" s="1"/>
  <c r="N1143" i="7"/>
  <c r="S1143" i="7" s="1"/>
  <c r="N1138" i="7"/>
  <c r="S1138" i="7" s="1"/>
  <c r="N1132" i="7"/>
  <c r="S1132" i="7" s="1"/>
  <c r="N1129" i="7"/>
  <c r="S1129" i="7" s="1"/>
  <c r="N1105" i="7"/>
  <c r="S1105" i="7" s="1"/>
  <c r="N1092" i="7"/>
  <c r="S1092" i="7" s="1"/>
  <c r="N1089" i="7"/>
  <c r="S1089" i="7" s="1"/>
  <c r="N1080" i="7"/>
  <c r="S1080" i="7" s="1"/>
  <c r="N1068" i="7"/>
  <c r="S1068" i="7" s="1"/>
  <c r="N1065" i="7"/>
  <c r="S1065" i="7" s="1"/>
  <c r="N1029" i="7"/>
  <c r="S1029" i="7" s="1"/>
  <c r="N1020" i="7"/>
  <c r="S1020" i="7" s="1"/>
  <c r="N997" i="7"/>
  <c r="S997" i="7" s="1"/>
  <c r="N988" i="7"/>
  <c r="S988" i="7" s="1"/>
  <c r="N983" i="7"/>
  <c r="S983" i="7" s="1"/>
  <c r="N969" i="7"/>
  <c r="S969" i="7" s="1"/>
  <c r="N966" i="7"/>
  <c r="S966" i="7" s="1"/>
  <c r="N923" i="7"/>
  <c r="S923" i="7" s="1"/>
  <c r="N920" i="7"/>
  <c r="S920" i="7" s="1"/>
  <c r="N909" i="7"/>
  <c r="S909" i="7" s="1"/>
  <c r="N906" i="7"/>
  <c r="S906" i="7" s="1"/>
  <c r="N892" i="7"/>
  <c r="S892" i="7" s="1"/>
  <c r="N887" i="7"/>
  <c r="S887" i="7" s="1"/>
  <c r="N873" i="7"/>
  <c r="S873" i="7" s="1"/>
  <c r="N870" i="7"/>
  <c r="S870" i="7" s="1"/>
  <c r="N862" i="7"/>
  <c r="S862" i="7" s="1"/>
  <c r="N847" i="7"/>
  <c r="S847" i="7" s="1"/>
  <c r="N824" i="7"/>
  <c r="S824" i="7" s="1"/>
  <c r="N809" i="7"/>
  <c r="S809" i="7" s="1"/>
  <c r="N804" i="7"/>
  <c r="S804" i="7" s="1"/>
  <c r="N790" i="7"/>
  <c r="S790" i="7" s="1"/>
  <c r="N783" i="7"/>
  <c r="S783" i="7" s="1"/>
  <c r="N774" i="7"/>
  <c r="S774" i="7" s="1"/>
  <c r="N765" i="7"/>
  <c r="S765" i="7" s="1"/>
  <c r="N759" i="7"/>
  <c r="S759" i="7" s="1"/>
  <c r="N756" i="7"/>
  <c r="S756" i="7" s="1"/>
  <c r="N747" i="7"/>
  <c r="S747" i="7" s="1"/>
  <c r="N744" i="7"/>
  <c r="S744" i="7" s="1"/>
  <c r="N699" i="7"/>
  <c r="S699" i="7" s="1"/>
  <c r="N696" i="7"/>
  <c r="S696" i="7" s="1"/>
  <c r="N685" i="7"/>
  <c r="S685" i="7" s="1"/>
  <c r="N678" i="7"/>
  <c r="S678" i="7" s="1"/>
  <c r="N671" i="7"/>
  <c r="S671" i="7" s="1"/>
  <c r="N664" i="7"/>
  <c r="S664" i="7" s="1"/>
  <c r="N653" i="7"/>
  <c r="S653" i="7" s="1"/>
  <c r="N646" i="7"/>
  <c r="S646" i="7" s="1"/>
  <c r="N639" i="7"/>
  <c r="S639" i="7" s="1"/>
  <c r="N632" i="7"/>
  <c r="S632" i="7" s="1"/>
  <c r="N621" i="7"/>
  <c r="S621" i="7" s="1"/>
  <c r="N614" i="7"/>
  <c r="S614" i="7" s="1"/>
  <c r="N607" i="7"/>
  <c r="S607" i="7" s="1"/>
  <c r="N603" i="7"/>
  <c r="S603" i="7" s="1"/>
  <c r="N565" i="7"/>
  <c r="S565" i="7" s="1"/>
  <c r="N557" i="7"/>
  <c r="S557" i="7" s="1"/>
  <c r="N545" i="7"/>
  <c r="S545" i="7" s="1"/>
  <c r="N539" i="7"/>
  <c r="S539" i="7" s="1"/>
  <c r="N500" i="7"/>
  <c r="S500" i="7" s="1"/>
  <c r="N485" i="7"/>
  <c r="S485" i="7" s="1"/>
  <c r="N477" i="7"/>
  <c r="S477" i="7" s="1"/>
  <c r="N471" i="7"/>
  <c r="S471" i="7" s="1"/>
  <c r="N462" i="7"/>
  <c r="S462" i="7" s="1"/>
  <c r="N448" i="7"/>
  <c r="S448" i="7" s="1"/>
  <c r="N416" i="7"/>
  <c r="S416" i="7" s="1"/>
  <c r="N1693" i="7"/>
  <c r="S1693" i="7" s="1"/>
  <c r="N1690" i="7"/>
  <c r="S1690" i="7" s="1"/>
  <c r="N1677" i="7"/>
  <c r="S1677" i="7" s="1"/>
  <c r="N1674" i="7"/>
  <c r="S1674" i="7" s="1"/>
  <c r="N1661" i="7"/>
  <c r="S1661" i="7" s="1"/>
  <c r="N1658" i="7"/>
  <c r="S1658" i="7" s="1"/>
  <c r="N1601" i="7"/>
  <c r="S1601" i="7" s="1"/>
  <c r="N1586" i="7"/>
  <c r="S1586" i="7" s="1"/>
  <c r="N1577" i="7"/>
  <c r="S1577" i="7" s="1"/>
  <c r="N1564" i="7"/>
  <c r="S1564" i="7" s="1"/>
  <c r="N1560" i="7"/>
  <c r="S1560" i="7" s="1"/>
  <c r="N1541" i="7"/>
  <c r="S1541" i="7" s="1"/>
  <c r="N1537" i="7"/>
  <c r="S1537" i="7" s="1"/>
  <c r="N1530" i="7"/>
  <c r="S1530" i="7" s="1"/>
  <c r="N1511" i="7"/>
  <c r="S1511" i="7" s="1"/>
  <c r="N1507" i="7"/>
  <c r="S1507" i="7" s="1"/>
  <c r="N1500" i="7"/>
  <c r="S1500" i="7" s="1"/>
  <c r="N1496" i="7"/>
  <c r="S1496" i="7" s="1"/>
  <c r="N1477" i="7"/>
  <c r="S1477" i="7" s="1"/>
  <c r="N1473" i="7"/>
  <c r="S1473" i="7" s="1"/>
  <c r="N1466" i="7"/>
  <c r="S1466" i="7" s="1"/>
  <c r="N1447" i="7"/>
  <c r="S1447" i="7" s="1"/>
  <c r="N1443" i="7"/>
  <c r="S1443" i="7" s="1"/>
  <c r="N1436" i="7"/>
  <c r="S1436" i="7" s="1"/>
  <c r="N1432" i="7"/>
  <c r="S1432" i="7" s="1"/>
  <c r="N1413" i="7"/>
  <c r="S1413" i="7" s="1"/>
  <c r="N1409" i="7"/>
  <c r="S1409" i="7" s="1"/>
  <c r="N1402" i="7"/>
  <c r="S1402" i="7" s="1"/>
  <c r="N1383" i="7"/>
  <c r="S1383" i="7" s="1"/>
  <c r="N1379" i="7"/>
  <c r="S1379" i="7" s="1"/>
  <c r="N1372" i="7"/>
  <c r="S1372" i="7" s="1"/>
  <c r="N1368" i="7"/>
  <c r="S1368" i="7" s="1"/>
  <c r="N1349" i="7"/>
  <c r="S1349" i="7" s="1"/>
  <c r="N1345" i="7"/>
  <c r="S1345" i="7" s="1"/>
  <c r="N1338" i="7"/>
  <c r="S1338" i="7" s="1"/>
  <c r="N1331" i="7"/>
  <c r="S1331" i="7" s="1"/>
  <c r="N1325" i="7"/>
  <c r="S1325" i="7" s="1"/>
  <c r="N1319" i="7"/>
  <c r="S1319" i="7" s="1"/>
  <c r="N1303" i="7"/>
  <c r="S1303" i="7" s="1"/>
  <c r="N1287" i="7"/>
  <c r="S1287" i="7" s="1"/>
  <c r="N1281" i="7"/>
  <c r="S1281" i="7" s="1"/>
  <c r="N1271" i="7"/>
  <c r="S1271" i="7" s="1"/>
  <c r="N1263" i="7"/>
  <c r="S1263" i="7" s="1"/>
  <c r="N1246" i="7"/>
  <c r="S1246" i="7" s="1"/>
  <c r="N1215" i="7"/>
  <c r="S1215" i="7" s="1"/>
  <c r="N1209" i="7"/>
  <c r="S1209" i="7" s="1"/>
  <c r="N1206" i="7"/>
  <c r="S1206" i="7" s="1"/>
  <c r="N1200" i="7"/>
  <c r="S1200" i="7" s="1"/>
  <c r="N1179" i="7"/>
  <c r="S1179" i="7" s="1"/>
  <c r="N1173" i="7"/>
  <c r="S1173" i="7" s="1"/>
  <c r="N1163" i="7"/>
  <c r="S1163" i="7" s="1"/>
  <c r="N1135" i="7"/>
  <c r="S1135" i="7" s="1"/>
  <c r="N1122" i="7"/>
  <c r="S1122" i="7" s="1"/>
  <c r="N1119" i="7"/>
  <c r="S1119" i="7" s="1"/>
  <c r="N1098" i="7"/>
  <c r="S1098" i="7" s="1"/>
  <c r="N1095" i="7"/>
  <c r="S1095" i="7" s="1"/>
  <c r="N1083" i="7"/>
  <c r="S1083" i="7" s="1"/>
  <c r="N1077" i="7"/>
  <c r="S1077" i="7" s="1"/>
  <c r="N1074" i="7"/>
  <c r="S1074" i="7" s="1"/>
  <c r="N1071" i="7"/>
  <c r="S1071" i="7" s="1"/>
  <c r="N1058" i="7"/>
  <c r="S1058" i="7" s="1"/>
  <c r="N1049" i="7"/>
  <c r="S1049" i="7" s="1"/>
  <c r="N1046" i="7"/>
  <c r="S1046" i="7" s="1"/>
  <c r="N1043" i="7"/>
  <c r="S1043" i="7" s="1"/>
  <c r="N1023" i="7"/>
  <c r="S1023" i="7" s="1"/>
  <c r="N1017" i="7"/>
  <c r="S1017" i="7" s="1"/>
  <c r="N1014" i="7"/>
  <c r="S1014" i="7" s="1"/>
  <c r="N1011" i="7"/>
  <c r="S1011" i="7" s="1"/>
  <c r="N991" i="7"/>
  <c r="S991" i="7" s="1"/>
  <c r="N977" i="7"/>
  <c r="S977" i="7" s="1"/>
  <c r="N974" i="7"/>
  <c r="S974" i="7" s="1"/>
  <c r="N963" i="7"/>
  <c r="S963" i="7" s="1"/>
  <c r="N955" i="7"/>
  <c r="S955" i="7" s="1"/>
  <c r="N947" i="7"/>
  <c r="S947" i="7" s="1"/>
  <c r="N939" i="7"/>
  <c r="S939" i="7" s="1"/>
  <c r="N931" i="7"/>
  <c r="S931" i="7" s="1"/>
  <c r="N917" i="7"/>
  <c r="S917" i="7" s="1"/>
  <c r="N895" i="7"/>
  <c r="S895" i="7" s="1"/>
  <c r="N881" i="7"/>
  <c r="S881" i="7" s="1"/>
  <c r="N878" i="7"/>
  <c r="S878" i="7" s="1"/>
  <c r="N867" i="7"/>
  <c r="S867" i="7" s="1"/>
  <c r="N859" i="7"/>
  <c r="S859" i="7" s="1"/>
  <c r="N854" i="7"/>
  <c r="S854" i="7" s="1"/>
  <c r="N849" i="7"/>
  <c r="S849" i="7" s="1"/>
  <c r="N844" i="7"/>
  <c r="S844" i="7" s="1"/>
  <c r="N839" i="7"/>
  <c r="S839" i="7" s="1"/>
  <c r="N834" i="7"/>
  <c r="S834" i="7" s="1"/>
  <c r="N829" i="7"/>
  <c r="S829" i="7" s="1"/>
  <c r="N819" i="7"/>
  <c r="S819" i="7" s="1"/>
  <c r="N814" i="7"/>
  <c r="S814" i="7" s="1"/>
  <c r="N799" i="7"/>
  <c r="S799" i="7" s="1"/>
  <c r="N792" i="7"/>
  <c r="S792" i="7" s="1"/>
  <c r="N776" i="7"/>
  <c r="S776" i="7" s="1"/>
  <c r="N741" i="7"/>
  <c r="S741" i="7" s="1"/>
  <c r="N737" i="7"/>
  <c r="S737" i="7" s="1"/>
  <c r="N733" i="7"/>
  <c r="S733" i="7" s="1"/>
  <c r="N729" i="7"/>
  <c r="S729" i="7" s="1"/>
  <c r="N725" i="7"/>
  <c r="S725" i="7" s="1"/>
  <c r="N721" i="7"/>
  <c r="S721" i="7" s="1"/>
  <c r="N717" i="7"/>
  <c r="S717" i="7" s="1"/>
  <c r="N713" i="7"/>
  <c r="S713" i="7" s="1"/>
  <c r="N709" i="7"/>
  <c r="S709" i="7" s="1"/>
  <c r="N705" i="7"/>
  <c r="S705" i="7" s="1"/>
  <c r="N702" i="7"/>
  <c r="S702" i="7" s="1"/>
  <c r="N692" i="7"/>
  <c r="S692" i="7" s="1"/>
  <c r="N681" i="7"/>
  <c r="S681" i="7" s="1"/>
  <c r="N674" i="7"/>
  <c r="S674" i="7" s="1"/>
  <c r="N667" i="7"/>
  <c r="S667" i="7" s="1"/>
  <c r="N660" i="7"/>
  <c r="S660" i="7" s="1"/>
  <c r="N649" i="7"/>
  <c r="S649" i="7" s="1"/>
  <c r="N642" i="7"/>
  <c r="S642" i="7" s="1"/>
  <c r="N635" i="7"/>
  <c r="S635" i="7" s="1"/>
  <c r="N628" i="7"/>
  <c r="S628" i="7" s="1"/>
  <c r="N617" i="7"/>
  <c r="S617" i="7" s="1"/>
  <c r="N610" i="7"/>
  <c r="S610" i="7" s="1"/>
  <c r="N599" i="7"/>
  <c r="S599" i="7" s="1"/>
  <c r="N596" i="7"/>
  <c r="S596" i="7" s="1"/>
  <c r="N583" i="7"/>
  <c r="S583" i="7" s="1"/>
  <c r="N580" i="7"/>
  <c r="S580" i="7" s="1"/>
  <c r="N562" i="7"/>
  <c r="S562" i="7" s="1"/>
  <c r="N533" i="7"/>
  <c r="S533" i="7" s="1"/>
  <c r="N525" i="7"/>
  <c r="S525" i="7" s="1"/>
  <c r="N519" i="7"/>
  <c r="S519" i="7" s="1"/>
  <c r="N508" i="7"/>
  <c r="S508" i="7" s="1"/>
  <c r="N468" i="7"/>
  <c r="S468" i="7" s="1"/>
  <c r="N453" i="7"/>
  <c r="S453" i="7" s="1"/>
  <c r="N421" i="7"/>
  <c r="S421" i="7" s="1"/>
  <c r="N407" i="7"/>
  <c r="S407" i="7" s="1"/>
  <c r="N391" i="7"/>
  <c r="S391" i="7" s="1"/>
  <c r="N1699" i="7"/>
  <c r="S1699" i="7" s="1"/>
  <c r="N1696" i="7"/>
  <c r="S1696" i="7" s="1"/>
  <c r="N1683" i="7"/>
  <c r="S1683" i="7" s="1"/>
  <c r="N1680" i="7"/>
  <c r="S1680" i="7" s="1"/>
  <c r="N1667" i="7"/>
  <c r="S1667" i="7" s="1"/>
  <c r="N1664" i="7"/>
  <c r="S1664" i="7" s="1"/>
  <c r="N1651" i="7"/>
  <c r="S1651" i="7" s="1"/>
  <c r="N1648" i="7"/>
  <c r="S1648" i="7" s="1"/>
  <c r="N1640" i="7"/>
  <c r="S1640" i="7" s="1"/>
  <c r="N1632" i="7"/>
  <c r="S1632" i="7" s="1"/>
  <c r="N1624" i="7"/>
  <c r="S1624" i="7" s="1"/>
  <c r="N1616" i="7"/>
  <c r="S1616" i="7" s="1"/>
  <c r="N1610" i="7"/>
  <c r="S1610" i="7" s="1"/>
  <c r="N1595" i="7"/>
  <c r="S1595" i="7" s="1"/>
  <c r="N1570" i="7"/>
  <c r="S1570" i="7" s="1"/>
  <c r="N1556" i="7"/>
  <c r="S1556" i="7" s="1"/>
  <c r="N1552" i="7"/>
  <c r="S1552" i="7" s="1"/>
  <c r="N1548" i="7"/>
  <c r="S1548" i="7" s="1"/>
  <c r="N1522" i="7"/>
  <c r="S1522" i="7" s="1"/>
  <c r="N1518" i="7"/>
  <c r="S1518" i="7" s="1"/>
  <c r="N1514" i="7"/>
  <c r="S1514" i="7" s="1"/>
  <c r="N1503" i="7"/>
  <c r="S1503" i="7" s="1"/>
  <c r="N1492" i="7"/>
  <c r="S1492" i="7" s="1"/>
  <c r="N1488" i="7"/>
  <c r="S1488" i="7" s="1"/>
  <c r="N1484" i="7"/>
  <c r="S1484" i="7" s="1"/>
  <c r="N1458" i="7"/>
  <c r="S1458" i="7" s="1"/>
  <c r="N1454" i="7"/>
  <c r="S1454" i="7" s="1"/>
  <c r="N1450" i="7"/>
  <c r="S1450" i="7" s="1"/>
  <c r="N1439" i="7"/>
  <c r="S1439" i="7" s="1"/>
  <c r="N1428" i="7"/>
  <c r="S1428" i="7" s="1"/>
  <c r="N1424" i="7"/>
  <c r="S1424" i="7" s="1"/>
  <c r="N1420" i="7"/>
  <c r="S1420" i="7" s="1"/>
  <c r="N1394" i="7"/>
  <c r="S1394" i="7" s="1"/>
  <c r="N1390" i="7"/>
  <c r="S1390" i="7" s="1"/>
  <c r="N1386" i="7"/>
  <c r="S1386" i="7" s="1"/>
  <c r="N1375" i="7"/>
  <c r="S1375" i="7" s="1"/>
  <c r="N1364" i="7"/>
  <c r="S1364" i="7" s="1"/>
  <c r="N1360" i="7"/>
  <c r="S1360" i="7" s="1"/>
  <c r="N1356" i="7"/>
  <c r="S1356" i="7" s="1"/>
  <c r="N1334" i="7"/>
  <c r="S1334" i="7" s="1"/>
  <c r="N1312" i="7"/>
  <c r="S1312" i="7" s="1"/>
  <c r="N1309" i="7"/>
  <c r="S1309" i="7" s="1"/>
  <c r="N1297" i="7"/>
  <c r="S1297" i="7" s="1"/>
  <c r="N1294" i="7"/>
  <c r="S1294" i="7" s="1"/>
  <c r="N1289" i="7"/>
  <c r="S1289" i="7" s="1"/>
  <c r="N1273" i="7"/>
  <c r="S1273" i="7" s="1"/>
  <c r="N1265" i="7"/>
  <c r="S1265" i="7" s="1"/>
  <c r="N1257" i="7"/>
  <c r="S1257" i="7" s="1"/>
  <c r="N1254" i="7"/>
  <c r="S1254" i="7" s="1"/>
  <c r="N1248" i="7"/>
  <c r="S1248" i="7" s="1"/>
  <c r="N1243" i="7"/>
  <c r="S1243" i="7" s="1"/>
  <c r="N1240" i="7"/>
  <c r="S1240" i="7" s="1"/>
  <c r="N1235" i="7"/>
  <c r="S1235" i="7" s="1"/>
  <c r="N1229" i="7"/>
  <c r="S1229" i="7" s="1"/>
  <c r="N1226" i="7"/>
  <c r="S1226" i="7" s="1"/>
  <c r="N1217" i="7"/>
  <c r="S1217" i="7" s="1"/>
  <c r="N1203" i="7"/>
  <c r="S1203" i="7" s="1"/>
  <c r="N1196" i="7"/>
  <c r="S1196" i="7" s="1"/>
  <c r="N1189" i="7"/>
  <c r="S1189" i="7" s="1"/>
  <c r="N1185" i="7"/>
  <c r="S1185" i="7" s="1"/>
  <c r="N1182" i="7"/>
  <c r="S1182" i="7" s="1"/>
  <c r="N1169" i="7"/>
  <c r="S1169" i="7" s="1"/>
  <c r="N1166" i="7"/>
  <c r="S1166" i="7" s="1"/>
  <c r="N1155" i="7"/>
  <c r="S1155" i="7" s="1"/>
  <c r="N1145" i="7"/>
  <c r="S1145" i="7" s="1"/>
  <c r="N1140" i="7"/>
  <c r="S1140" i="7" s="1"/>
  <c r="N1128" i="7"/>
  <c r="S1128" i="7" s="1"/>
  <c r="N1125" i="7"/>
  <c r="S1125" i="7" s="1"/>
  <c r="N1113" i="7"/>
  <c r="S1113" i="7" s="1"/>
  <c r="N1104" i="7"/>
  <c r="S1104" i="7" s="1"/>
  <c r="N1101" i="7"/>
  <c r="S1101" i="7" s="1"/>
  <c r="N1088" i="7"/>
  <c r="S1088" i="7" s="1"/>
  <c r="N1064" i="7"/>
  <c r="S1064" i="7" s="1"/>
  <c r="N1061" i="7"/>
  <c r="S1061" i="7" s="1"/>
  <c r="N1055" i="7"/>
  <c r="S1055" i="7" s="1"/>
  <c r="N1037" i="7"/>
  <c r="S1037" i="7" s="1"/>
  <c r="N1028" i="7"/>
  <c r="S1028" i="7" s="1"/>
  <c r="N1005" i="7"/>
  <c r="S1005" i="7" s="1"/>
  <c r="N996" i="7"/>
  <c r="S996" i="7" s="1"/>
  <c r="N985" i="7"/>
  <c r="S985" i="7" s="1"/>
  <c r="N982" i="7"/>
  <c r="S982" i="7" s="1"/>
  <c r="N971" i="7"/>
  <c r="S971" i="7" s="1"/>
  <c r="N968" i="7"/>
  <c r="S968" i="7" s="1"/>
  <c r="N925" i="7"/>
  <c r="S925" i="7" s="1"/>
  <c r="N922" i="7"/>
  <c r="S922" i="7" s="1"/>
  <c r="N908" i="7"/>
  <c r="S908" i="7" s="1"/>
  <c r="N903" i="7"/>
  <c r="S903" i="7" s="1"/>
  <c r="N889" i="7"/>
  <c r="S889" i="7" s="1"/>
  <c r="N886" i="7"/>
  <c r="S886" i="7" s="1"/>
  <c r="N875" i="7"/>
  <c r="S875" i="7" s="1"/>
  <c r="N872" i="7"/>
  <c r="S872" i="7" s="1"/>
  <c r="N856" i="7"/>
  <c r="S856" i="7" s="1"/>
  <c r="N841" i="7"/>
  <c r="S841" i="7" s="1"/>
  <c r="N836" i="7"/>
  <c r="S836" i="7" s="1"/>
  <c r="N826" i="7"/>
  <c r="S826" i="7" s="1"/>
  <c r="N821" i="7"/>
  <c r="S821" i="7" s="1"/>
  <c r="N816" i="7"/>
  <c r="S816" i="7" s="1"/>
  <c r="N811" i="7"/>
  <c r="S811" i="7" s="1"/>
  <c r="N806" i="7"/>
  <c r="S806" i="7" s="1"/>
  <c r="N801" i="7"/>
  <c r="S801" i="7" s="1"/>
  <c r="N794" i="7"/>
  <c r="S794" i="7" s="1"/>
  <c r="N787" i="7"/>
  <c r="S787" i="7" s="1"/>
  <c r="N778" i="7"/>
  <c r="S778" i="7" s="1"/>
  <c r="N773" i="7"/>
  <c r="S773" i="7" s="1"/>
  <c r="N770" i="7"/>
  <c r="S770" i="7" s="1"/>
  <c r="N755" i="7"/>
  <c r="S755" i="7" s="1"/>
  <c r="N695" i="7"/>
  <c r="S695" i="7" s="1"/>
  <c r="N688" i="7"/>
  <c r="S688" i="7" s="1"/>
  <c r="N677" i="7"/>
  <c r="S677" i="7" s="1"/>
  <c r="N670" i="7"/>
  <c r="S670" i="7" s="1"/>
  <c r="N663" i="7"/>
  <c r="S663" i="7" s="1"/>
  <c r="N656" i="7"/>
  <c r="S656" i="7" s="1"/>
  <c r="N645" i="7"/>
  <c r="S645" i="7" s="1"/>
  <c r="N638" i="7"/>
  <c r="S638" i="7" s="1"/>
  <c r="N631" i="7"/>
  <c r="S631" i="7" s="1"/>
  <c r="N624" i="7"/>
  <c r="S624" i="7" s="1"/>
  <c r="N613" i="7"/>
  <c r="S613" i="7" s="1"/>
  <c r="N606" i="7"/>
  <c r="S606" i="7" s="1"/>
  <c r="N602" i="7"/>
  <c r="S602" i="7" s="1"/>
  <c r="N589" i="7"/>
  <c r="S589" i="7" s="1"/>
  <c r="N586" i="7"/>
  <c r="S586" i="7" s="1"/>
  <c r="N573" i="7"/>
  <c r="S573" i="7" s="1"/>
  <c r="N570" i="7"/>
  <c r="S570" i="7" s="1"/>
  <c r="N567" i="7"/>
  <c r="S567" i="7" s="1"/>
  <c r="N554" i="7"/>
  <c r="S554" i="7" s="1"/>
  <c r="N544" i="7"/>
  <c r="S544" i="7" s="1"/>
  <c r="N502" i="7"/>
  <c r="S502" i="7" s="1"/>
  <c r="N499" i="7"/>
  <c r="S499" i="7" s="1"/>
  <c r="N496" i="7"/>
  <c r="S496" i="7" s="1"/>
  <c r="N490" i="7"/>
  <c r="S490" i="7" s="1"/>
  <c r="N476" i="7"/>
  <c r="S476" i="7" s="1"/>
  <c r="N447" i="7"/>
  <c r="S447" i="7" s="1"/>
  <c r="N431" i="7"/>
  <c r="S431" i="7" s="1"/>
  <c r="N377" i="7"/>
  <c r="S377" i="7" s="1"/>
  <c r="N1689" i="7"/>
  <c r="S1689" i="7" s="1"/>
  <c r="N1686" i="7"/>
  <c r="S1686" i="7" s="1"/>
  <c r="N1673" i="7"/>
  <c r="S1673" i="7" s="1"/>
  <c r="N1670" i="7"/>
  <c r="S1670" i="7" s="1"/>
  <c r="N1657" i="7"/>
  <c r="S1657" i="7" s="1"/>
  <c r="N1654" i="7"/>
  <c r="S1654" i="7" s="1"/>
  <c r="N1585" i="7"/>
  <c r="S1585" i="7" s="1"/>
  <c r="N1573" i="7"/>
  <c r="S1573" i="7" s="1"/>
  <c r="N1563" i="7"/>
  <c r="S1563" i="7" s="1"/>
  <c r="N1559" i="7"/>
  <c r="S1559" i="7" s="1"/>
  <c r="N1544" i="7"/>
  <c r="S1544" i="7" s="1"/>
  <c r="N1540" i="7"/>
  <c r="S1540" i="7" s="1"/>
  <c r="N1533" i="7"/>
  <c r="S1533" i="7" s="1"/>
  <c r="N1529" i="7"/>
  <c r="S1529" i="7" s="1"/>
  <c r="N1510" i="7"/>
  <c r="S1510" i="7" s="1"/>
  <c r="N1506" i="7"/>
  <c r="S1506" i="7" s="1"/>
  <c r="N1499" i="7"/>
  <c r="S1499" i="7" s="1"/>
  <c r="N1495" i="7"/>
  <c r="S1495" i="7" s="1"/>
  <c r="N1480" i="7"/>
  <c r="S1480" i="7" s="1"/>
  <c r="N1476" i="7"/>
  <c r="S1476" i="7" s="1"/>
  <c r="N1469" i="7"/>
  <c r="S1469" i="7" s="1"/>
  <c r="N1465" i="7"/>
  <c r="S1465" i="7" s="1"/>
  <c r="N1446" i="7"/>
  <c r="S1446" i="7" s="1"/>
  <c r="N1442" i="7"/>
  <c r="S1442" i="7" s="1"/>
  <c r="N1435" i="7"/>
  <c r="S1435" i="7" s="1"/>
  <c r="N1431" i="7"/>
  <c r="S1431" i="7" s="1"/>
  <c r="N1416" i="7"/>
  <c r="S1416" i="7" s="1"/>
  <c r="N1412" i="7"/>
  <c r="S1412" i="7" s="1"/>
  <c r="N1405" i="7"/>
  <c r="S1405" i="7" s="1"/>
  <c r="N1401" i="7"/>
  <c r="S1401" i="7" s="1"/>
  <c r="N1382" i="7"/>
  <c r="S1382" i="7" s="1"/>
  <c r="N1378" i="7"/>
  <c r="S1378" i="7" s="1"/>
  <c r="N1371" i="7"/>
  <c r="S1371" i="7" s="1"/>
  <c r="N1367" i="7"/>
  <c r="S1367" i="7" s="1"/>
  <c r="N1352" i="7"/>
  <c r="S1352" i="7" s="1"/>
  <c r="N1348" i="7"/>
  <c r="S1348" i="7" s="1"/>
  <c r="N1341" i="7"/>
  <c r="S1341" i="7" s="1"/>
  <c r="N1337" i="7"/>
  <c r="S1337" i="7" s="1"/>
  <c r="N1321" i="7"/>
  <c r="S1321" i="7" s="1"/>
  <c r="N1315" i="7"/>
  <c r="S1315" i="7" s="1"/>
  <c r="N1286" i="7"/>
  <c r="S1286" i="7" s="1"/>
  <c r="N1270" i="7"/>
  <c r="S1270" i="7" s="1"/>
  <c r="N1251" i="7"/>
  <c r="S1251" i="7" s="1"/>
  <c r="N1245" i="7"/>
  <c r="S1245" i="7" s="1"/>
  <c r="N1237" i="7"/>
  <c r="S1237" i="7" s="1"/>
  <c r="N1223" i="7"/>
  <c r="S1223" i="7" s="1"/>
  <c r="N1199" i="7"/>
  <c r="S1199" i="7" s="1"/>
  <c r="N1192" i="7"/>
  <c r="S1192" i="7" s="1"/>
  <c r="N1172" i="7"/>
  <c r="S1172" i="7" s="1"/>
  <c r="N1157" i="7"/>
  <c r="S1157" i="7" s="1"/>
  <c r="N1147" i="7"/>
  <c r="S1147" i="7" s="1"/>
  <c r="N1134" i="7"/>
  <c r="S1134" i="7" s="1"/>
  <c r="N1131" i="7"/>
  <c r="S1131" i="7" s="1"/>
  <c r="N1107" i="7"/>
  <c r="S1107" i="7" s="1"/>
  <c r="N1094" i="7"/>
  <c r="S1094" i="7" s="1"/>
  <c r="N1091" i="7"/>
  <c r="S1091" i="7" s="1"/>
  <c r="N1085" i="7"/>
  <c r="S1085" i="7" s="1"/>
  <c r="N1082" i="7"/>
  <c r="S1082" i="7" s="1"/>
  <c r="N1079" i="7"/>
  <c r="S1079" i="7" s="1"/>
  <c r="N1070" i="7"/>
  <c r="S1070" i="7" s="1"/>
  <c r="N1067" i="7"/>
  <c r="S1067" i="7" s="1"/>
  <c r="N1031" i="7"/>
  <c r="S1031" i="7" s="1"/>
  <c r="N1025" i="7"/>
  <c r="S1025" i="7" s="1"/>
  <c r="N1022" i="7"/>
  <c r="S1022" i="7" s="1"/>
  <c r="N1019" i="7"/>
  <c r="S1019" i="7" s="1"/>
  <c r="N999" i="7"/>
  <c r="S999" i="7" s="1"/>
  <c r="N993" i="7"/>
  <c r="S993" i="7" s="1"/>
  <c r="N990" i="7"/>
  <c r="S990" i="7" s="1"/>
  <c r="N979" i="7"/>
  <c r="S979" i="7" s="1"/>
  <c r="N965" i="7"/>
  <c r="S965" i="7" s="1"/>
  <c r="N957" i="7"/>
  <c r="S957" i="7" s="1"/>
  <c r="N949" i="7"/>
  <c r="S949" i="7" s="1"/>
  <c r="N941" i="7"/>
  <c r="S941" i="7" s="1"/>
  <c r="N933" i="7"/>
  <c r="S933" i="7" s="1"/>
  <c r="N911" i="7"/>
  <c r="S911" i="7" s="1"/>
  <c r="N897" i="7"/>
  <c r="S897" i="7" s="1"/>
  <c r="N894" i="7"/>
  <c r="S894" i="7" s="1"/>
  <c r="N883" i="7"/>
  <c r="S883" i="7" s="1"/>
  <c r="N869" i="7"/>
  <c r="S869" i="7" s="1"/>
  <c r="N861" i="7"/>
  <c r="S861" i="7" s="1"/>
  <c r="N851" i="7"/>
  <c r="S851" i="7" s="1"/>
  <c r="N846" i="7"/>
  <c r="S846" i="7" s="1"/>
  <c r="N831" i="7"/>
  <c r="S831" i="7" s="1"/>
  <c r="N796" i="7"/>
  <c r="S796" i="7" s="1"/>
  <c r="N780" i="7"/>
  <c r="S780" i="7" s="1"/>
  <c r="N764" i="7"/>
  <c r="S764" i="7" s="1"/>
  <c r="N740" i="7"/>
  <c r="S740" i="7" s="1"/>
  <c r="N736" i="7"/>
  <c r="S736" i="7" s="1"/>
  <c r="N732" i="7"/>
  <c r="S732" i="7" s="1"/>
  <c r="N728" i="7"/>
  <c r="S728" i="7" s="1"/>
  <c r="N724" i="7"/>
  <c r="S724" i="7" s="1"/>
  <c r="N720" i="7"/>
  <c r="S720" i="7" s="1"/>
  <c r="N716" i="7"/>
  <c r="S716" i="7" s="1"/>
  <c r="N712" i="7"/>
  <c r="S712" i="7" s="1"/>
  <c r="N708" i="7"/>
  <c r="S708" i="7" s="1"/>
  <c r="N701" i="7"/>
  <c r="S701" i="7" s="1"/>
  <c r="N698" i="7"/>
  <c r="S698" i="7" s="1"/>
  <c r="N691" i="7"/>
  <c r="S691" i="7" s="1"/>
  <c r="N684" i="7"/>
  <c r="S684" i="7" s="1"/>
  <c r="N673" i="7"/>
  <c r="S673" i="7" s="1"/>
  <c r="N666" i="7"/>
  <c r="S666" i="7" s="1"/>
  <c r="N659" i="7"/>
  <c r="S659" i="7" s="1"/>
  <c r="N652" i="7"/>
  <c r="S652" i="7" s="1"/>
  <c r="N641" i="7"/>
  <c r="S641" i="7" s="1"/>
  <c r="N634" i="7"/>
  <c r="S634" i="7" s="1"/>
  <c r="N627" i="7"/>
  <c r="S627" i="7" s="1"/>
  <c r="N620" i="7"/>
  <c r="S620" i="7" s="1"/>
  <c r="N609" i="7"/>
  <c r="S609" i="7" s="1"/>
  <c r="N595" i="7"/>
  <c r="S595" i="7" s="1"/>
  <c r="N592" i="7"/>
  <c r="S592" i="7" s="1"/>
  <c r="N579" i="7"/>
  <c r="S579" i="7" s="1"/>
  <c r="N576" i="7"/>
  <c r="S576" i="7" s="1"/>
  <c r="N564" i="7"/>
  <c r="S564" i="7" s="1"/>
  <c r="N561" i="7"/>
  <c r="S561" i="7" s="1"/>
  <c r="N538" i="7"/>
  <c r="S538" i="7" s="1"/>
  <c r="N524" i="7"/>
  <c r="S524" i="7" s="1"/>
  <c r="N513" i="7"/>
  <c r="S513" i="7" s="1"/>
  <c r="N505" i="7"/>
  <c r="S505" i="7" s="1"/>
  <c r="N470" i="7"/>
  <c r="S470" i="7" s="1"/>
  <c r="N467" i="7"/>
  <c r="S467" i="7" s="1"/>
  <c r="N464" i="7"/>
  <c r="S464" i="7" s="1"/>
  <c r="N458" i="7"/>
  <c r="S458" i="7" s="1"/>
  <c r="N444" i="7"/>
  <c r="S444" i="7" s="1"/>
  <c r="N412" i="7"/>
  <c r="S412" i="7" s="1"/>
  <c r="N380" i="7"/>
  <c r="S380" i="7" s="1"/>
  <c r="N329" i="7"/>
  <c r="S329" i="7" s="1"/>
  <c r="N1695" i="7"/>
  <c r="S1695" i="7" s="1"/>
  <c r="N1692" i="7"/>
  <c r="S1692" i="7" s="1"/>
  <c r="N1679" i="7"/>
  <c r="S1679" i="7" s="1"/>
  <c r="N1676" i="7"/>
  <c r="S1676" i="7" s="1"/>
  <c r="N1663" i="7"/>
  <c r="S1663" i="7" s="1"/>
  <c r="N1660" i="7"/>
  <c r="S1660" i="7" s="1"/>
  <c r="N1647" i="7"/>
  <c r="S1647" i="7" s="1"/>
  <c r="N1642" i="7"/>
  <c r="S1642" i="7" s="1"/>
  <c r="N1639" i="7"/>
  <c r="S1639" i="7" s="1"/>
  <c r="N1634" i="7"/>
  <c r="S1634" i="7" s="1"/>
  <c r="N1631" i="7"/>
  <c r="S1631" i="7" s="1"/>
  <c r="N1626" i="7"/>
  <c r="S1626" i="7" s="1"/>
  <c r="N1623" i="7"/>
  <c r="S1623" i="7" s="1"/>
  <c r="N1618" i="7"/>
  <c r="S1618" i="7" s="1"/>
  <c r="N1615" i="7"/>
  <c r="S1615" i="7" s="1"/>
  <c r="N1609" i="7"/>
  <c r="S1609" i="7" s="1"/>
  <c r="N1606" i="7"/>
  <c r="S1606" i="7" s="1"/>
  <c r="N1597" i="7"/>
  <c r="S1597" i="7" s="1"/>
  <c r="N1594" i="7"/>
  <c r="S1594" i="7" s="1"/>
  <c r="N1588" i="7"/>
  <c r="S1588" i="7" s="1"/>
  <c r="N1579" i="7"/>
  <c r="S1579" i="7" s="1"/>
  <c r="N1569" i="7"/>
  <c r="S1569" i="7" s="1"/>
  <c r="N1555" i="7"/>
  <c r="S1555" i="7" s="1"/>
  <c r="N1551" i="7"/>
  <c r="S1551" i="7" s="1"/>
  <c r="N1547" i="7"/>
  <c r="S1547" i="7" s="1"/>
  <c r="N1536" i="7"/>
  <c r="S1536" i="7" s="1"/>
  <c r="N1525" i="7"/>
  <c r="S1525" i="7" s="1"/>
  <c r="N1521" i="7"/>
  <c r="S1521" i="7" s="1"/>
  <c r="N1517" i="7"/>
  <c r="S1517" i="7" s="1"/>
  <c r="N1513" i="7"/>
  <c r="S1513" i="7" s="1"/>
  <c r="N1502" i="7"/>
  <c r="S1502" i="7" s="1"/>
  <c r="N1491" i="7"/>
  <c r="S1491" i="7" s="1"/>
  <c r="N1487" i="7"/>
  <c r="S1487" i="7" s="1"/>
  <c r="N1483" i="7"/>
  <c r="S1483" i="7" s="1"/>
  <c r="N1472" i="7"/>
  <c r="S1472" i="7" s="1"/>
  <c r="N1461" i="7"/>
  <c r="S1461" i="7" s="1"/>
  <c r="N1457" i="7"/>
  <c r="S1457" i="7" s="1"/>
  <c r="N1453" i="7"/>
  <c r="S1453" i="7" s="1"/>
  <c r="N1449" i="7"/>
  <c r="S1449" i="7" s="1"/>
  <c r="N1438" i="7"/>
  <c r="S1438" i="7" s="1"/>
  <c r="N1427" i="7"/>
  <c r="S1427" i="7" s="1"/>
  <c r="N1423" i="7"/>
  <c r="S1423" i="7" s="1"/>
  <c r="N1419" i="7"/>
  <c r="S1419" i="7" s="1"/>
  <c r="N1408" i="7"/>
  <c r="S1408" i="7" s="1"/>
  <c r="N1397" i="7"/>
  <c r="S1397" i="7" s="1"/>
  <c r="N1393" i="7"/>
  <c r="S1393" i="7" s="1"/>
  <c r="N1389" i="7"/>
  <c r="S1389" i="7" s="1"/>
  <c r="N1385" i="7"/>
  <c r="S1385" i="7" s="1"/>
  <c r="N1374" i="7"/>
  <c r="S1374" i="7" s="1"/>
  <c r="N1363" i="7"/>
  <c r="S1363" i="7" s="1"/>
  <c r="N1359" i="7"/>
  <c r="S1359" i="7" s="1"/>
  <c r="N1355" i="7"/>
  <c r="S1355" i="7" s="1"/>
  <c r="N1344" i="7"/>
  <c r="S1344" i="7" s="1"/>
  <c r="N1333" i="7"/>
  <c r="S1333" i="7" s="1"/>
  <c r="N1327" i="7"/>
  <c r="S1327" i="7" s="1"/>
  <c r="N1308" i="7"/>
  <c r="S1308" i="7" s="1"/>
  <c r="N1305" i="7"/>
  <c r="S1305" i="7" s="1"/>
  <c r="N1299" i="7"/>
  <c r="S1299" i="7" s="1"/>
  <c r="N1296" i="7"/>
  <c r="S1296" i="7" s="1"/>
  <c r="N1291" i="7"/>
  <c r="S1291" i="7" s="1"/>
  <c r="N1283" i="7"/>
  <c r="S1283" i="7" s="1"/>
  <c r="N1280" i="7"/>
  <c r="S1280" i="7" s="1"/>
  <c r="N1275" i="7"/>
  <c r="S1275" i="7" s="1"/>
  <c r="N1262" i="7"/>
  <c r="S1262" i="7" s="1"/>
  <c r="N1242" i="7"/>
  <c r="S1242" i="7" s="1"/>
  <c r="N1234" i="7"/>
  <c r="S1234" i="7" s="1"/>
  <c r="N1228" i="7"/>
  <c r="S1228" i="7" s="1"/>
  <c r="N1214" i="7"/>
  <c r="S1214" i="7" s="1"/>
  <c r="N1211" i="7"/>
  <c r="S1211" i="7" s="1"/>
  <c r="N1208" i="7"/>
  <c r="S1208" i="7" s="1"/>
  <c r="N1205" i="7"/>
  <c r="S1205" i="7" s="1"/>
  <c r="N1202" i="7"/>
  <c r="S1202" i="7" s="1"/>
  <c r="N1195" i="7"/>
  <c r="S1195" i="7" s="1"/>
  <c r="N1188" i="7"/>
  <c r="S1188" i="7" s="1"/>
  <c r="N1178" i="7"/>
  <c r="S1178" i="7" s="1"/>
  <c r="N1175" i="7"/>
  <c r="S1175" i="7" s="1"/>
  <c r="N1165" i="7"/>
  <c r="S1165" i="7" s="1"/>
  <c r="N1162" i="7"/>
  <c r="S1162" i="7" s="1"/>
  <c r="N1159" i="7"/>
  <c r="S1159" i="7" s="1"/>
  <c r="N1154" i="7"/>
  <c r="S1154" i="7" s="1"/>
  <c r="N1144" i="7"/>
  <c r="S1144" i="7" s="1"/>
  <c r="N1137" i="7"/>
  <c r="S1137" i="7" s="1"/>
  <c r="N1124" i="7"/>
  <c r="S1124" i="7" s="1"/>
  <c r="N1121" i="7"/>
  <c r="S1121" i="7" s="1"/>
  <c r="N1112" i="7"/>
  <c r="S1112" i="7" s="1"/>
  <c r="N1100" i="7"/>
  <c r="S1100" i="7" s="1"/>
  <c r="N1097" i="7"/>
  <c r="S1097" i="7" s="1"/>
  <c r="N1073" i="7"/>
  <c r="S1073" i="7" s="1"/>
  <c r="N1060" i="7"/>
  <c r="S1060" i="7" s="1"/>
  <c r="N1057" i="7"/>
  <c r="S1057" i="7" s="1"/>
  <c r="N1054" i="7"/>
  <c r="S1054" i="7" s="1"/>
  <c r="N1051" i="7"/>
  <c r="S1051" i="7" s="1"/>
  <c r="N1045" i="7"/>
  <c r="S1045" i="7" s="1"/>
  <c r="N1036" i="7"/>
  <c r="S1036" i="7" s="1"/>
  <c r="N1013" i="7"/>
  <c r="S1013" i="7" s="1"/>
  <c r="N1004" i="7"/>
  <c r="S1004" i="7" s="1"/>
  <c r="N987" i="7"/>
  <c r="S987" i="7" s="1"/>
  <c r="N984" i="7"/>
  <c r="S984" i="7" s="1"/>
  <c r="N973" i="7"/>
  <c r="S973" i="7" s="1"/>
  <c r="N970" i="7"/>
  <c r="S970" i="7" s="1"/>
  <c r="N924" i="7"/>
  <c r="S924" i="7" s="1"/>
  <c r="N919" i="7"/>
  <c r="S919" i="7" s="1"/>
  <c r="N905" i="7"/>
  <c r="S905" i="7" s="1"/>
  <c r="N902" i="7"/>
  <c r="S902" i="7" s="1"/>
  <c r="N891" i="7"/>
  <c r="S891" i="7" s="1"/>
  <c r="N888" i="7"/>
  <c r="S888" i="7" s="1"/>
  <c r="N877" i="7"/>
  <c r="S877" i="7" s="1"/>
  <c r="N874" i="7"/>
  <c r="S874" i="7" s="1"/>
  <c r="N858" i="7"/>
  <c r="S858" i="7" s="1"/>
  <c r="N853" i="7"/>
  <c r="S853" i="7" s="1"/>
  <c r="N848" i="7"/>
  <c r="S848" i="7" s="1"/>
  <c r="N843" i="7"/>
  <c r="S843" i="7" s="1"/>
  <c r="N838" i="7"/>
  <c r="S838" i="7" s="1"/>
  <c r="N833" i="7"/>
  <c r="S833" i="7" s="1"/>
  <c r="N828" i="7"/>
  <c r="S828" i="7" s="1"/>
  <c r="N823" i="7"/>
  <c r="S823" i="7" s="1"/>
  <c r="N818" i="7"/>
  <c r="S818" i="7" s="1"/>
  <c r="N813" i="7"/>
  <c r="S813" i="7" s="1"/>
  <c r="N803" i="7"/>
  <c r="S803" i="7" s="1"/>
  <c r="N798" i="7"/>
  <c r="S798" i="7" s="1"/>
  <c r="N791" i="7"/>
  <c r="S791" i="7" s="1"/>
  <c r="N782" i="7"/>
  <c r="S782" i="7" s="1"/>
  <c r="N775" i="7"/>
  <c r="S775" i="7" s="1"/>
  <c r="N772" i="7"/>
  <c r="S772" i="7" s="1"/>
  <c r="N761" i="7"/>
  <c r="S761" i="7" s="1"/>
  <c r="N758" i="7"/>
  <c r="S758" i="7" s="1"/>
  <c r="N752" i="7"/>
  <c r="S752" i="7" s="1"/>
  <c r="N749" i="7"/>
  <c r="S749" i="7" s="1"/>
  <c r="N704" i="7"/>
  <c r="S704" i="7" s="1"/>
  <c r="N694" i="7"/>
  <c r="S694" i="7" s="1"/>
  <c r="N687" i="7"/>
  <c r="S687" i="7" s="1"/>
  <c r="N680" i="7"/>
  <c r="S680" i="7" s="1"/>
  <c r="N669" i="7"/>
  <c r="S669" i="7" s="1"/>
  <c r="N662" i="7"/>
  <c r="S662" i="7" s="1"/>
  <c r="N655" i="7"/>
  <c r="S655" i="7" s="1"/>
  <c r="N648" i="7"/>
  <c r="S648" i="7" s="1"/>
  <c r="N637" i="7"/>
  <c r="S637" i="7" s="1"/>
  <c r="N630" i="7"/>
  <c r="S630" i="7" s="1"/>
  <c r="N623" i="7"/>
  <c r="S623" i="7" s="1"/>
  <c r="N616" i="7"/>
  <c r="S616" i="7" s="1"/>
  <c r="N605" i="7"/>
  <c r="S605" i="7" s="1"/>
  <c r="N601" i="7"/>
  <c r="S601" i="7" s="1"/>
  <c r="N598" i="7"/>
  <c r="S598" i="7" s="1"/>
  <c r="N585" i="7"/>
  <c r="S585" i="7" s="1"/>
  <c r="N582" i="7"/>
  <c r="S582" i="7" s="1"/>
  <c r="N569" i="7"/>
  <c r="S569" i="7" s="1"/>
  <c r="N551" i="7"/>
  <c r="S551" i="7" s="1"/>
  <c r="N543" i="7"/>
  <c r="S543" i="7" s="1"/>
  <c r="N495" i="7"/>
  <c r="S495" i="7" s="1"/>
  <c r="N481" i="7"/>
  <c r="S481" i="7" s="1"/>
  <c r="N473" i="7"/>
  <c r="S473" i="7" s="1"/>
  <c r="N386" i="7"/>
  <c r="S386" i="7" s="1"/>
  <c r="N383" i="7"/>
  <c r="S383" i="7" s="1"/>
  <c r="N1698" i="7"/>
  <c r="S1698" i="7" s="1"/>
  <c r="N1685" i="7"/>
  <c r="S1685" i="7" s="1"/>
  <c r="N1682" i="7"/>
  <c r="S1682" i="7" s="1"/>
  <c r="N1669" i="7"/>
  <c r="S1669" i="7" s="1"/>
  <c r="N1666" i="7"/>
  <c r="S1666" i="7" s="1"/>
  <c r="N1653" i="7"/>
  <c r="S1653" i="7" s="1"/>
  <c r="N1650" i="7"/>
  <c r="S1650" i="7" s="1"/>
  <c r="N1612" i="7"/>
  <c r="S1612" i="7" s="1"/>
  <c r="N1603" i="7"/>
  <c r="S1603" i="7" s="1"/>
  <c r="N1584" i="7"/>
  <c r="S1584" i="7" s="1"/>
  <c r="N1572" i="7"/>
  <c r="S1572" i="7" s="1"/>
  <c r="N1562" i="7"/>
  <c r="S1562" i="7" s="1"/>
  <c r="N1558" i="7"/>
  <c r="S1558" i="7" s="1"/>
  <c r="N1543" i="7"/>
  <c r="S1543" i="7" s="1"/>
  <c r="N1539" i="7"/>
  <c r="S1539" i="7" s="1"/>
  <c r="N1532" i="7"/>
  <c r="S1532" i="7" s="1"/>
  <c r="N1528" i="7"/>
  <c r="S1528" i="7" s="1"/>
  <c r="N1509" i="7"/>
  <c r="S1509" i="7" s="1"/>
  <c r="N1505" i="7"/>
  <c r="S1505" i="7" s="1"/>
  <c r="N1498" i="7"/>
  <c r="S1498" i="7" s="1"/>
  <c r="N1494" i="7"/>
  <c r="S1494" i="7" s="1"/>
  <c r="N1479" i="7"/>
  <c r="S1479" i="7" s="1"/>
  <c r="N1475" i="7"/>
  <c r="S1475" i="7" s="1"/>
  <c r="N1468" i="7"/>
  <c r="S1468" i="7" s="1"/>
  <c r="N1464" i="7"/>
  <c r="S1464" i="7" s="1"/>
  <c r="N1445" i="7"/>
  <c r="S1445" i="7" s="1"/>
  <c r="N1441" i="7"/>
  <c r="S1441" i="7" s="1"/>
  <c r="N1434" i="7"/>
  <c r="S1434" i="7" s="1"/>
  <c r="N1430" i="7"/>
  <c r="S1430" i="7" s="1"/>
  <c r="N1415" i="7"/>
  <c r="S1415" i="7" s="1"/>
  <c r="N1411" i="7"/>
  <c r="S1411" i="7" s="1"/>
  <c r="N1404" i="7"/>
  <c r="S1404" i="7" s="1"/>
  <c r="N1400" i="7"/>
  <c r="S1400" i="7" s="1"/>
  <c r="N1381" i="7"/>
  <c r="S1381" i="7" s="1"/>
  <c r="N1377" i="7"/>
  <c r="S1377" i="7" s="1"/>
  <c r="N1370" i="7"/>
  <c r="S1370" i="7" s="1"/>
  <c r="N1366" i="7"/>
  <c r="S1366" i="7" s="1"/>
  <c r="N1351" i="7"/>
  <c r="S1351" i="7" s="1"/>
  <c r="N1347" i="7"/>
  <c r="S1347" i="7" s="1"/>
  <c r="N1340" i="7"/>
  <c r="S1340" i="7" s="1"/>
  <c r="N1314" i="7"/>
  <c r="S1314" i="7" s="1"/>
  <c r="N1311" i="7"/>
  <c r="S1311" i="7" s="1"/>
  <c r="N1288" i="7"/>
  <c r="S1288" i="7" s="1"/>
  <c r="N1272" i="7"/>
  <c r="S1272" i="7" s="1"/>
  <c r="N1267" i="7"/>
  <c r="S1267" i="7" s="1"/>
  <c r="N1264" i="7"/>
  <c r="S1264" i="7" s="1"/>
  <c r="N1259" i="7"/>
  <c r="S1259" i="7" s="1"/>
  <c r="N1256" i="7"/>
  <c r="S1256" i="7" s="1"/>
  <c r="N1253" i="7"/>
  <c r="S1253" i="7" s="1"/>
  <c r="N1250" i="7"/>
  <c r="S1250" i="7" s="1"/>
  <c r="N1231" i="7"/>
  <c r="S1231" i="7" s="1"/>
  <c r="N1225" i="7"/>
  <c r="S1225" i="7" s="1"/>
  <c r="N1222" i="7"/>
  <c r="S1222" i="7" s="1"/>
  <c r="N1216" i="7"/>
  <c r="S1216" i="7" s="1"/>
  <c r="N1198" i="7"/>
  <c r="S1198" i="7" s="1"/>
  <c r="N1191" i="7"/>
  <c r="S1191" i="7" s="1"/>
  <c r="N1184" i="7"/>
  <c r="S1184" i="7" s="1"/>
  <c r="N1181" i="7"/>
  <c r="S1181" i="7" s="1"/>
  <c r="N1171" i="7"/>
  <c r="S1171" i="7" s="1"/>
  <c r="N1168" i="7"/>
  <c r="S1168" i="7" s="1"/>
  <c r="N1149" i="7"/>
  <c r="S1149" i="7" s="1"/>
  <c r="N1130" i="7"/>
  <c r="S1130" i="7" s="1"/>
  <c r="N1127" i="7"/>
  <c r="S1127" i="7" s="1"/>
  <c r="N1115" i="7"/>
  <c r="S1115" i="7" s="1"/>
  <c r="N1109" i="7"/>
  <c r="S1109" i="7" s="1"/>
  <c r="N1106" i="7"/>
  <c r="S1106" i="7" s="1"/>
  <c r="N1103" i="7"/>
  <c r="S1103" i="7" s="1"/>
  <c r="N1090" i="7"/>
  <c r="S1090" i="7" s="1"/>
  <c r="N1087" i="7"/>
  <c r="S1087" i="7" s="1"/>
  <c r="N1084" i="7"/>
  <c r="S1084" i="7" s="1"/>
  <c r="N1078" i="7"/>
  <c r="S1078" i="7" s="1"/>
  <c r="N1066" i="7"/>
  <c r="S1066" i="7" s="1"/>
  <c r="N1063" i="7"/>
  <c r="S1063" i="7" s="1"/>
  <c r="N1039" i="7"/>
  <c r="S1039" i="7" s="1"/>
  <c r="N1033" i="7"/>
  <c r="S1033" i="7" s="1"/>
  <c r="N1030" i="7"/>
  <c r="S1030" i="7" s="1"/>
  <c r="N1027" i="7"/>
  <c r="S1027" i="7" s="1"/>
  <c r="N1024" i="7"/>
  <c r="S1024" i="7" s="1"/>
  <c r="N1018" i="7"/>
  <c r="S1018" i="7" s="1"/>
  <c r="N1007" i="7"/>
  <c r="S1007" i="7" s="1"/>
  <c r="N1001" i="7"/>
  <c r="S1001" i="7" s="1"/>
  <c r="N998" i="7"/>
  <c r="S998" i="7" s="1"/>
  <c r="N995" i="7"/>
  <c r="S995" i="7" s="1"/>
  <c r="N992" i="7"/>
  <c r="S992" i="7" s="1"/>
  <c r="N981" i="7"/>
  <c r="S981" i="7" s="1"/>
  <c r="N978" i="7"/>
  <c r="S978" i="7" s="1"/>
  <c r="N964" i="7"/>
  <c r="S964" i="7" s="1"/>
  <c r="N959" i="7"/>
  <c r="S959" i="7" s="1"/>
  <c r="N956" i="7"/>
  <c r="S956" i="7" s="1"/>
  <c r="N951" i="7"/>
  <c r="S951" i="7" s="1"/>
  <c r="N948" i="7"/>
  <c r="S948" i="7" s="1"/>
  <c r="N943" i="7"/>
  <c r="S943" i="7" s="1"/>
  <c r="N940" i="7"/>
  <c r="S940" i="7" s="1"/>
  <c r="N935" i="7"/>
  <c r="S935" i="7" s="1"/>
  <c r="N927" i="7"/>
  <c r="S927" i="7" s="1"/>
  <c r="N913" i="7"/>
  <c r="S913" i="7" s="1"/>
  <c r="N910" i="7"/>
  <c r="S910" i="7" s="1"/>
  <c r="N899" i="7"/>
  <c r="S899" i="7" s="1"/>
  <c r="N885" i="7"/>
  <c r="S885" i="7" s="1"/>
  <c r="N863" i="7"/>
  <c r="S863" i="7" s="1"/>
  <c r="N825" i="7"/>
  <c r="S825" i="7" s="1"/>
  <c r="N810" i="7"/>
  <c r="S810" i="7" s="1"/>
  <c r="N805" i="7"/>
  <c r="S805" i="7" s="1"/>
  <c r="N784" i="7"/>
  <c r="S784" i="7" s="1"/>
  <c r="N769" i="7"/>
  <c r="S769" i="7" s="1"/>
  <c r="N739" i="7"/>
  <c r="S739" i="7" s="1"/>
  <c r="N735" i="7"/>
  <c r="S735" i="7" s="1"/>
  <c r="N731" i="7"/>
  <c r="S731" i="7" s="1"/>
  <c r="N727" i="7"/>
  <c r="S727" i="7" s="1"/>
  <c r="N723" i="7"/>
  <c r="S723" i="7" s="1"/>
  <c r="N719" i="7"/>
  <c r="S719" i="7" s="1"/>
  <c r="N715" i="7"/>
  <c r="S715" i="7" s="1"/>
  <c r="N711" i="7"/>
  <c r="S711" i="7" s="1"/>
  <c r="N707" i="7"/>
  <c r="S707" i="7" s="1"/>
  <c r="N697" i="7"/>
  <c r="S697" i="7" s="1"/>
  <c r="N690" i="7"/>
  <c r="S690" i="7" s="1"/>
  <c r="N683" i="7"/>
  <c r="S683" i="7" s="1"/>
  <c r="N676" i="7"/>
  <c r="S676" i="7" s="1"/>
  <c r="N665" i="7"/>
  <c r="S665" i="7" s="1"/>
  <c r="N658" i="7"/>
  <c r="S658" i="7" s="1"/>
  <c r="N651" i="7"/>
  <c r="S651" i="7" s="1"/>
  <c r="N644" i="7"/>
  <c r="S644" i="7" s="1"/>
  <c r="N633" i="7"/>
  <c r="S633" i="7" s="1"/>
  <c r="N626" i="7"/>
  <c r="S626" i="7" s="1"/>
  <c r="N619" i="7"/>
  <c r="S619" i="7" s="1"/>
  <c r="N612" i="7"/>
  <c r="S612" i="7" s="1"/>
  <c r="N591" i="7"/>
  <c r="S591" i="7" s="1"/>
  <c r="N588" i="7"/>
  <c r="S588" i="7" s="1"/>
  <c r="N575" i="7"/>
  <c r="S575" i="7" s="1"/>
  <c r="N572" i="7"/>
  <c r="S572" i="7" s="1"/>
  <c r="N546" i="7"/>
  <c r="S546" i="7" s="1"/>
  <c r="N529" i="7"/>
  <c r="S529" i="7" s="1"/>
  <c r="N521" i="7"/>
  <c r="S521" i="7" s="1"/>
  <c r="N504" i="7"/>
  <c r="S504" i="7" s="1"/>
  <c r="N498" i="7"/>
  <c r="S498" i="7" s="1"/>
  <c r="N463" i="7"/>
  <c r="S463" i="7" s="1"/>
  <c r="N449" i="7"/>
  <c r="S449" i="7" s="1"/>
  <c r="N430" i="7"/>
  <c r="S430" i="7" s="1"/>
  <c r="N425" i="7"/>
  <c r="S425" i="7" s="1"/>
  <c r="N417" i="7"/>
  <c r="S417" i="7" s="1"/>
  <c r="N405" i="7"/>
  <c r="S405" i="7" s="1"/>
  <c r="N389" i="7"/>
  <c r="S389" i="7" s="1"/>
  <c r="N347" i="7"/>
  <c r="S347" i="7" s="1"/>
  <c r="N343" i="7"/>
  <c r="S343" i="7" s="1"/>
  <c r="N536" i="7"/>
  <c r="S536" i="7" s="1"/>
  <c r="N511" i="7"/>
  <c r="S511" i="7" s="1"/>
  <c r="N492" i="7"/>
  <c r="S492" i="7" s="1"/>
  <c r="N484" i="7"/>
  <c r="S484" i="7" s="1"/>
  <c r="N465" i="7"/>
  <c r="S465" i="7" s="1"/>
  <c r="N457" i="7"/>
  <c r="S457" i="7" s="1"/>
  <c r="N451" i="7"/>
  <c r="S451" i="7" s="1"/>
  <c r="N446" i="7"/>
  <c r="S446" i="7" s="1"/>
  <c r="N436" i="7"/>
  <c r="S436" i="7" s="1"/>
  <c r="N423" i="7"/>
  <c r="S423" i="7" s="1"/>
  <c r="N413" i="7"/>
  <c r="S413" i="7" s="1"/>
  <c r="N410" i="7"/>
  <c r="S410" i="7" s="1"/>
  <c r="N387" i="7"/>
  <c r="S387" i="7" s="1"/>
  <c r="N378" i="7"/>
  <c r="S378" i="7" s="1"/>
  <c r="N355" i="7"/>
  <c r="S355" i="7" s="1"/>
  <c r="N348" i="7"/>
  <c r="S348" i="7" s="1"/>
  <c r="N334" i="7"/>
  <c r="S334" i="7" s="1"/>
  <c r="N323" i="7"/>
  <c r="S323" i="7" s="1"/>
  <c r="N316" i="7"/>
  <c r="S316" i="7" s="1"/>
  <c r="N294" i="7"/>
  <c r="S294" i="7" s="1"/>
  <c r="N291" i="7"/>
  <c r="S291" i="7" s="1"/>
  <c r="N271" i="7"/>
  <c r="S271" i="7" s="1"/>
  <c r="N266" i="7"/>
  <c r="S266" i="7" s="1"/>
  <c r="N263" i="7"/>
  <c r="S263" i="7" s="1"/>
  <c r="N260" i="7"/>
  <c r="S260" i="7" s="1"/>
  <c r="N257" i="7"/>
  <c r="S257" i="7" s="1"/>
  <c r="N47" i="7"/>
  <c r="N459" i="7"/>
  <c r="S459" i="7" s="1"/>
  <c r="N441" i="7"/>
  <c r="S441" i="7" s="1"/>
  <c r="N433" i="7"/>
  <c r="S433" i="7" s="1"/>
  <c r="N428" i="7"/>
  <c r="S428" i="7" s="1"/>
  <c r="N415" i="7"/>
  <c r="S415" i="7" s="1"/>
  <c r="N404" i="7"/>
  <c r="S404" i="7" s="1"/>
  <c r="N390" i="7"/>
  <c r="S390" i="7" s="1"/>
  <c r="N381" i="7"/>
  <c r="S381" i="7" s="1"/>
  <c r="N375" i="7"/>
  <c r="S375" i="7" s="1"/>
  <c r="N372" i="7"/>
  <c r="S372" i="7" s="1"/>
  <c r="N369" i="7"/>
  <c r="S369" i="7" s="1"/>
  <c r="N344" i="7"/>
  <c r="S344" i="7" s="1"/>
  <c r="N337" i="7"/>
  <c r="S337" i="7" s="1"/>
  <c r="N330" i="7"/>
  <c r="S330" i="7" s="1"/>
  <c r="N326" i="7"/>
  <c r="S326" i="7" s="1"/>
  <c r="N312" i="7"/>
  <c r="S312" i="7" s="1"/>
  <c r="N305" i="7"/>
  <c r="S305" i="7" s="1"/>
  <c r="N296" i="7"/>
  <c r="S296" i="7" s="1"/>
  <c r="N285" i="7"/>
  <c r="S285" i="7" s="1"/>
  <c r="N282" i="7"/>
  <c r="S282" i="7" s="1"/>
  <c r="N274" i="7"/>
  <c r="S274" i="7" s="1"/>
  <c r="N268" i="7"/>
  <c r="S268" i="7" s="1"/>
  <c r="N254" i="7"/>
  <c r="S254" i="7" s="1"/>
  <c r="N593" i="7"/>
  <c r="S593" i="7" s="1"/>
  <c r="N590" i="7"/>
  <c r="S590" i="7" s="1"/>
  <c r="N577" i="7"/>
  <c r="S577" i="7" s="1"/>
  <c r="N574" i="7"/>
  <c r="S574" i="7" s="1"/>
  <c r="N568" i="7"/>
  <c r="S568" i="7" s="1"/>
  <c r="N560" i="7"/>
  <c r="S560" i="7" s="1"/>
  <c r="N541" i="7"/>
  <c r="S541" i="7" s="1"/>
  <c r="N535" i="7"/>
  <c r="S535" i="7" s="1"/>
  <c r="N527" i="7"/>
  <c r="S527" i="7" s="1"/>
  <c r="N516" i="7"/>
  <c r="S516" i="7" s="1"/>
  <c r="N497" i="7"/>
  <c r="S497" i="7" s="1"/>
  <c r="N489" i="7"/>
  <c r="S489" i="7" s="1"/>
  <c r="N483" i="7"/>
  <c r="S483" i="7" s="1"/>
  <c r="N475" i="7"/>
  <c r="S475" i="7" s="1"/>
  <c r="N456" i="7"/>
  <c r="S456" i="7" s="1"/>
  <c r="N443" i="7"/>
  <c r="S443" i="7" s="1"/>
  <c r="N435" i="7"/>
  <c r="S435" i="7" s="1"/>
  <c r="N420" i="7"/>
  <c r="S420" i="7" s="1"/>
  <c r="N401" i="7"/>
  <c r="S401" i="7" s="1"/>
  <c r="N398" i="7"/>
  <c r="S398" i="7" s="1"/>
  <c r="N363" i="7"/>
  <c r="S363" i="7" s="1"/>
  <c r="N351" i="7"/>
  <c r="S351" i="7" s="1"/>
  <c r="N333" i="7"/>
  <c r="S333" i="7" s="1"/>
  <c r="N322" i="7"/>
  <c r="S322" i="7" s="1"/>
  <c r="N319" i="7"/>
  <c r="S319" i="7" s="1"/>
  <c r="N302" i="7"/>
  <c r="S302" i="7" s="1"/>
  <c r="N293" i="7"/>
  <c r="S293" i="7" s="1"/>
  <c r="N287" i="7"/>
  <c r="S287" i="7" s="1"/>
  <c r="N276" i="7"/>
  <c r="S276" i="7" s="1"/>
  <c r="N265" i="7"/>
  <c r="S265" i="7" s="1"/>
  <c r="N256" i="7"/>
  <c r="S256" i="7" s="1"/>
  <c r="N248" i="7"/>
  <c r="S248" i="7" s="1"/>
  <c r="N325" i="7"/>
  <c r="S325" i="7" s="1"/>
  <c r="N315" i="7"/>
  <c r="S315" i="7" s="1"/>
  <c r="N311" i="7"/>
  <c r="S311" i="7" s="1"/>
  <c r="N304" i="7"/>
  <c r="S304" i="7" s="1"/>
  <c r="N290" i="7"/>
  <c r="S290" i="7" s="1"/>
  <c r="N284" i="7"/>
  <c r="S284" i="7" s="1"/>
  <c r="N273" i="7"/>
  <c r="S273" i="7" s="1"/>
  <c r="N262" i="7"/>
  <c r="S262" i="7" s="1"/>
  <c r="N540" i="7"/>
  <c r="S540" i="7" s="1"/>
  <c r="N532" i="7"/>
  <c r="S532" i="7" s="1"/>
  <c r="N518" i="7"/>
  <c r="S518" i="7" s="1"/>
  <c r="N515" i="7"/>
  <c r="S515" i="7" s="1"/>
  <c r="N507" i="7"/>
  <c r="S507" i="7" s="1"/>
  <c r="N488" i="7"/>
  <c r="S488" i="7" s="1"/>
  <c r="N469" i="7"/>
  <c r="S469" i="7" s="1"/>
  <c r="N461" i="7"/>
  <c r="S461" i="7" s="1"/>
  <c r="N455" i="7"/>
  <c r="S455" i="7" s="1"/>
  <c r="N445" i="7"/>
  <c r="S445" i="7" s="1"/>
  <c r="N440" i="7"/>
  <c r="S440" i="7" s="1"/>
  <c r="N432" i="7"/>
  <c r="S432" i="7" s="1"/>
  <c r="N427" i="7"/>
  <c r="S427" i="7" s="1"/>
  <c r="N419" i="7"/>
  <c r="S419" i="7" s="1"/>
  <c r="N414" i="7"/>
  <c r="S414" i="7" s="1"/>
  <c r="N403" i="7"/>
  <c r="S403" i="7" s="1"/>
  <c r="N400" i="7"/>
  <c r="S400" i="7" s="1"/>
  <c r="N371" i="7"/>
  <c r="S371" i="7" s="1"/>
  <c r="N362" i="7"/>
  <c r="S362" i="7" s="1"/>
  <c r="N350" i="7"/>
  <c r="S350" i="7" s="1"/>
  <c r="N339" i="7"/>
  <c r="S339" i="7" s="1"/>
  <c r="N332" i="7"/>
  <c r="S332" i="7" s="1"/>
  <c r="N318" i="7"/>
  <c r="S318" i="7" s="1"/>
  <c r="N307" i="7"/>
  <c r="S307" i="7" s="1"/>
  <c r="N295" i="7"/>
  <c r="S295" i="7" s="1"/>
  <c r="N270" i="7"/>
  <c r="S270" i="7" s="1"/>
  <c r="N267" i="7"/>
  <c r="S267" i="7" s="1"/>
  <c r="N253" i="7"/>
  <c r="S253" i="7" s="1"/>
  <c r="N437" i="7"/>
  <c r="S437" i="7" s="1"/>
  <c r="N406" i="7"/>
  <c r="S406" i="7" s="1"/>
  <c r="N397" i="7"/>
  <c r="S397" i="7" s="1"/>
  <c r="N394" i="7"/>
  <c r="S394" i="7" s="1"/>
  <c r="N388" i="7"/>
  <c r="S388" i="7" s="1"/>
  <c r="N385" i="7"/>
  <c r="S385" i="7" s="1"/>
  <c r="N382" i="7"/>
  <c r="S382" i="7" s="1"/>
  <c r="N376" i="7"/>
  <c r="S376" i="7" s="1"/>
  <c r="N365" i="7"/>
  <c r="S365" i="7" s="1"/>
  <c r="N359" i="7"/>
  <c r="S359" i="7" s="1"/>
  <c r="N356" i="7"/>
  <c r="S356" i="7" s="1"/>
  <c r="N353" i="7"/>
  <c r="S353" i="7" s="1"/>
  <c r="N346" i="7"/>
  <c r="S346" i="7" s="1"/>
  <c r="N342" i="7"/>
  <c r="S342" i="7" s="1"/>
  <c r="N328" i="7"/>
  <c r="S328" i="7" s="1"/>
  <c r="N324" i="7"/>
  <c r="S324" i="7" s="1"/>
  <c r="N321" i="7"/>
  <c r="S321" i="7" s="1"/>
  <c r="N314" i="7"/>
  <c r="S314" i="7" s="1"/>
  <c r="N310" i="7"/>
  <c r="S310" i="7" s="1"/>
  <c r="N301" i="7"/>
  <c r="S301" i="7" s="1"/>
  <c r="N298" i="7"/>
  <c r="S298" i="7" s="1"/>
  <c r="N292" i="7"/>
  <c r="S292" i="7" s="1"/>
  <c r="N289" i="7"/>
  <c r="S289" i="7" s="1"/>
  <c r="N283" i="7"/>
  <c r="S283" i="7" s="1"/>
  <c r="N278" i="7"/>
  <c r="S278" i="7" s="1"/>
  <c r="N275" i="7"/>
  <c r="S275" i="7" s="1"/>
  <c r="N272" i="7"/>
  <c r="S272" i="7" s="1"/>
  <c r="N264" i="7"/>
  <c r="S264" i="7" s="1"/>
  <c r="N261" i="7"/>
  <c r="S261" i="7" s="1"/>
  <c r="N255" i="7"/>
  <c r="S255" i="7" s="1"/>
  <c r="N250" i="7"/>
  <c r="S250" i="7" s="1"/>
  <c r="N247" i="7"/>
  <c r="S247" i="7" s="1"/>
  <c r="N531" i="7"/>
  <c r="S531" i="7" s="1"/>
  <c r="N523" i="7"/>
  <c r="S523" i="7" s="1"/>
  <c r="N501" i="7"/>
  <c r="S501" i="7" s="1"/>
  <c r="N493" i="7"/>
  <c r="S493" i="7" s="1"/>
  <c r="N487" i="7"/>
  <c r="S487" i="7" s="1"/>
  <c r="N479" i="7"/>
  <c r="S479" i="7" s="1"/>
  <c r="N460" i="7"/>
  <c r="S460" i="7" s="1"/>
  <c r="N452" i="7"/>
  <c r="S452" i="7" s="1"/>
  <c r="N439" i="7"/>
  <c r="S439" i="7" s="1"/>
  <c r="N429" i="7"/>
  <c r="S429" i="7" s="1"/>
  <c r="N424" i="7"/>
  <c r="S424" i="7" s="1"/>
  <c r="N411" i="7"/>
  <c r="S411" i="7" s="1"/>
  <c r="N379" i="7"/>
  <c r="S379" i="7" s="1"/>
  <c r="N370" i="7"/>
  <c r="S370" i="7" s="1"/>
  <c r="N349" i="7"/>
  <c r="S349" i="7" s="1"/>
  <c r="N338" i="7"/>
  <c r="S338" i="7" s="1"/>
  <c r="N335" i="7"/>
  <c r="S335" i="7" s="1"/>
  <c r="N317" i="7"/>
  <c r="S317" i="7" s="1"/>
  <c r="N306" i="7"/>
  <c r="S306" i="7" s="1"/>
  <c r="N303" i="7"/>
  <c r="S303" i="7" s="1"/>
  <c r="N286" i="7"/>
  <c r="S286" i="7" s="1"/>
  <c r="N280" i="7"/>
  <c r="S280" i="7" s="1"/>
  <c r="N258" i="7"/>
  <c r="S258" i="7" s="1"/>
  <c r="N252" i="7"/>
  <c r="S252" i="7" s="1"/>
  <c r="N373" i="7"/>
  <c r="S373" i="7" s="1"/>
  <c r="N367" i="7"/>
  <c r="S367" i="7" s="1"/>
  <c r="N364" i="7"/>
  <c r="S364" i="7" s="1"/>
  <c r="N361" i="7"/>
  <c r="S361" i="7" s="1"/>
  <c r="N345" i="7"/>
  <c r="S345" i="7" s="1"/>
  <c r="N341" i="7"/>
  <c r="S341" i="7" s="1"/>
  <c r="N331" i="7"/>
  <c r="S331" i="7" s="1"/>
  <c r="N327" i="7"/>
  <c r="S327" i="7" s="1"/>
  <c r="N313" i="7"/>
  <c r="S313" i="7" s="1"/>
  <c r="N309" i="7"/>
  <c r="S309" i="7" s="1"/>
  <c r="N300" i="7"/>
  <c r="S300" i="7" s="1"/>
  <c r="N297" i="7"/>
  <c r="S297" i="7" s="1"/>
  <c r="N288" i="7"/>
  <c r="S288" i="7" s="1"/>
  <c r="N277" i="7"/>
  <c r="S277" i="7" s="1"/>
  <c r="N269" i="7"/>
  <c r="S269" i="7" s="1"/>
  <c r="M49" i="23"/>
  <c r="R49" i="23" s="1"/>
  <c r="M48" i="23"/>
  <c r="R48" i="23" s="1"/>
  <c r="C27" i="7" a="1"/>
  <c r="C27" i="7" s="1"/>
  <c r="AB27" i="7" s="1"/>
  <c r="J31" i="21" l="1"/>
  <c r="W31" i="21" s="1"/>
  <c r="X31" i="21" s="1"/>
  <c r="Q59" i="21"/>
  <c r="B32" i="21" a="1"/>
  <c r="B32" i="21" s="1"/>
  <c r="AB32" i="21" s="1"/>
  <c r="AB31" i="21"/>
  <c r="C27" i="23"/>
  <c r="B28" i="23" a="1"/>
  <c r="B28" i="23" s="1"/>
  <c r="AC27" i="23"/>
  <c r="AC27" i="7"/>
  <c r="AC26" i="7"/>
  <c r="J42" i="19"/>
  <c r="W45" i="19" s="1"/>
  <c r="X45" i="19" s="1"/>
  <c r="J40" i="21"/>
  <c r="W43" i="21" s="1"/>
  <c r="X43" i="21" s="1"/>
  <c r="J25" i="7"/>
  <c r="V25" i="7" s="1"/>
  <c r="V27" i="7"/>
  <c r="S47" i="7"/>
  <c r="K27" i="7"/>
  <c r="W28" i="7" s="1"/>
  <c r="X28" i="7" s="1"/>
  <c r="R48" i="7"/>
  <c r="J36" i="1"/>
  <c r="Z36" i="1" s="1"/>
  <c r="Z40" i="1" s="1"/>
  <c r="Z38" i="1"/>
  <c r="Z26" i="1"/>
  <c r="J25" i="1"/>
  <c r="Z24" i="1" s="1"/>
  <c r="Z27" i="1"/>
  <c r="K37" i="1"/>
  <c r="AA38" i="1" s="1"/>
  <c r="AB38" i="1" s="1"/>
  <c r="K26" i="1"/>
  <c r="C30" i="20" a="1"/>
  <c r="C30" i="20" s="1"/>
  <c r="D30" i="20" s="1"/>
  <c r="C28" i="1" a="1"/>
  <c r="C28" i="1" s="1"/>
  <c r="AF35" i="1" s="1"/>
  <c r="C28" i="7" a="1"/>
  <c r="C28" i="7" s="1"/>
  <c r="AB28" i="7" s="1"/>
  <c r="B33" i="21" l="1" a="1"/>
  <c r="B33" i="21" s="1"/>
  <c r="AB33" i="21" s="1"/>
  <c r="C28" i="23"/>
  <c r="B29" i="23" a="1"/>
  <c r="B29" i="23" s="1"/>
  <c r="AB28" i="23"/>
  <c r="AC28" i="7"/>
  <c r="V29" i="7"/>
  <c r="Z28" i="1"/>
  <c r="AA26" i="1"/>
  <c r="AB26" i="1" s="1"/>
  <c r="J28" i="1"/>
  <c r="J30" i="1" s="1"/>
  <c r="C31" i="20" a="1"/>
  <c r="C31" i="20" s="1"/>
  <c r="C29" i="1" a="1"/>
  <c r="C29" i="1" s="1"/>
  <c r="C29" i="7" a="1"/>
  <c r="C29" i="7" s="1"/>
  <c r="AB29" i="7" s="1"/>
  <c r="B34" i="21" l="1" a="1"/>
  <c r="B34" i="21" s="1"/>
  <c r="AB34" i="21" s="1"/>
  <c r="AC28" i="23"/>
  <c r="AB29" i="23"/>
  <c r="C29" i="23"/>
  <c r="B30" i="23" a="1"/>
  <c r="B30" i="23" s="1"/>
  <c r="AC29" i="7"/>
  <c r="C30" i="1" a="1"/>
  <c r="C30" i="1" s="1"/>
  <c r="AF37" i="1" s="1"/>
  <c r="AF36" i="1"/>
  <c r="C32" i="20" a="1"/>
  <c r="C32" i="20" s="1"/>
  <c r="D32" i="20" s="1"/>
  <c r="D31" i="20"/>
  <c r="C30" i="7" a="1"/>
  <c r="C30" i="7" s="1"/>
  <c r="AB30" i="7" s="1"/>
  <c r="B35" i="21" l="1" a="1"/>
  <c r="B35" i="21" s="1"/>
  <c r="AB35" i="21" s="1"/>
  <c r="AB30" i="23"/>
  <c r="C30" i="23"/>
  <c r="AC29" i="23"/>
  <c r="B31" i="23" a="1"/>
  <c r="B31" i="23" s="1"/>
  <c r="AC30" i="7"/>
  <c r="C31" i="7" a="1"/>
  <c r="C31" i="7" s="1"/>
  <c r="AB31" i="7" s="1"/>
  <c r="C33" i="20" a="1"/>
  <c r="C33" i="20" s="1"/>
  <c r="D33" i="20" s="1"/>
  <c r="C31" i="1" a="1"/>
  <c r="C31" i="1" s="1"/>
  <c r="AF38" i="1" s="1"/>
  <c r="B36" i="21" l="1" a="1"/>
  <c r="B36" i="21" s="1"/>
  <c r="AC30" i="23"/>
  <c r="AB31" i="23"/>
  <c r="C31" i="23"/>
  <c r="B32" i="23" a="1"/>
  <c r="B32" i="23" s="1"/>
  <c r="AC31" i="7"/>
  <c r="C32" i="7" a="1"/>
  <c r="C32" i="7" s="1"/>
  <c r="AB32" i="7" s="1"/>
  <c r="C34" i="20" a="1"/>
  <c r="C34" i="20" s="1"/>
  <c r="D34" i="20" s="1"/>
  <c r="C32" i="1" a="1"/>
  <c r="C32" i="1" s="1"/>
  <c r="AF39" i="1" s="1"/>
  <c r="B37" i="21" l="1" a="1"/>
  <c r="B37" i="21" s="1"/>
  <c r="AB36" i="21"/>
  <c r="AB32" i="23"/>
  <c r="C32" i="23"/>
  <c r="B33" i="23" a="1"/>
  <c r="B33" i="23" s="1"/>
  <c r="B34" i="23" s="1" a="1"/>
  <c r="B34" i="23" s="1"/>
  <c r="AC31" i="23"/>
  <c r="AC32" i="7"/>
  <c r="C33" i="7" a="1"/>
  <c r="C33" i="7" s="1"/>
  <c r="AB33" i="7" s="1"/>
  <c r="C35" i="20" a="1"/>
  <c r="C35" i="20" s="1"/>
  <c r="C33" i="1" a="1"/>
  <c r="C33" i="1" s="1"/>
  <c r="AF40" i="1" s="1"/>
  <c r="B38" i="21" l="1" a="1"/>
  <c r="B38" i="21" s="1"/>
  <c r="AB37" i="21"/>
  <c r="AB34" i="23"/>
  <c r="C34" i="23"/>
  <c r="B35" i="23" a="1"/>
  <c r="B35" i="23" s="1"/>
  <c r="AB35" i="23" s="1"/>
  <c r="AB33" i="23"/>
  <c r="C33" i="23"/>
  <c r="AC32" i="23"/>
  <c r="AC33" i="7"/>
  <c r="C34" i="7" a="1"/>
  <c r="C34" i="7" s="1"/>
  <c r="AB34" i="7" s="1"/>
  <c r="C36" i="20" a="1"/>
  <c r="C36" i="20" s="1"/>
  <c r="D35" i="20"/>
  <c r="C34" i="1" a="1"/>
  <c r="C34" i="1" s="1"/>
  <c r="AF41" i="1" s="1"/>
  <c r="B39" i="21" l="1" a="1"/>
  <c r="B39" i="21" s="1"/>
  <c r="AB38" i="21"/>
  <c r="AC35" i="23"/>
  <c r="B36" i="23" a="1"/>
  <c r="B36" i="23" s="1"/>
  <c r="AB36" i="23" s="1"/>
  <c r="AC33" i="23"/>
  <c r="C35" i="23"/>
  <c r="AC34" i="23"/>
  <c r="AC34" i="7"/>
  <c r="C35" i="7" a="1"/>
  <c r="C35" i="7" s="1"/>
  <c r="AB35" i="7" s="1"/>
  <c r="C37" i="20" a="1"/>
  <c r="C37" i="20" s="1"/>
  <c r="D36" i="20"/>
  <c r="C35" i="1" a="1"/>
  <c r="C35" i="1" s="1"/>
  <c r="AF42" i="1" s="1"/>
  <c r="B40" i="21" l="1" a="1"/>
  <c r="B40" i="21" s="1"/>
  <c r="AB39" i="21"/>
  <c r="B37" i="23" a="1"/>
  <c r="B37" i="23" s="1"/>
  <c r="AB37" i="23" s="1"/>
  <c r="C36" i="23"/>
  <c r="AC36" i="23"/>
  <c r="AC35" i="7"/>
  <c r="C36" i="7" a="1"/>
  <c r="C36" i="7" s="1"/>
  <c r="AB36" i="7" s="1"/>
  <c r="C38" i="20" a="1"/>
  <c r="C38" i="20" s="1"/>
  <c r="D37" i="20"/>
  <c r="C36" i="1" a="1"/>
  <c r="C36" i="1" s="1"/>
  <c r="AF43" i="1" s="1"/>
  <c r="AB40" i="21" l="1"/>
  <c r="B41" i="21" a="1"/>
  <c r="B41" i="21" s="1"/>
  <c r="AB41" i="21" s="1"/>
  <c r="C37" i="23"/>
  <c r="AC37" i="23"/>
  <c r="AC36" i="7"/>
  <c r="C37" i="7" a="1"/>
  <c r="C37" i="7" s="1"/>
  <c r="AB37" i="7" s="1"/>
  <c r="D38" i="20"/>
  <c r="C39" i="20" a="1"/>
  <c r="C39" i="20" s="1"/>
  <c r="D39" i="20" s="1"/>
  <c r="C37" i="1" a="1"/>
  <c r="C37" i="1" s="1"/>
  <c r="AF44" i="1" s="1"/>
  <c r="AC37" i="7" l="1"/>
  <c r="AC38" i="7" s="1"/>
  <c r="D27" i="23"/>
  <c r="D26" i="23"/>
  <c r="D29" i="23"/>
  <c r="D28" i="23"/>
  <c r="D30" i="23"/>
  <c r="D31" i="23"/>
  <c r="D32" i="23"/>
  <c r="D33" i="23"/>
  <c r="D34" i="23"/>
  <c r="D35" i="23"/>
  <c r="D36" i="23"/>
  <c r="D37" i="23"/>
  <c r="J26" i="23"/>
  <c r="W27" i="23" s="1"/>
  <c r="X27" i="23" s="1"/>
  <c r="F25" i="7"/>
  <c r="AF37" i="7" s="1"/>
  <c r="J35" i="7"/>
  <c r="D25" i="23"/>
  <c r="AD25" i="23" s="1"/>
  <c r="AE25" i="23" s="1"/>
  <c r="O30" i="7"/>
  <c r="O29" i="7"/>
  <c r="O28" i="7"/>
  <c r="K26" i="7"/>
  <c r="W27" i="7" s="1"/>
  <c r="X27" i="7" s="1"/>
  <c r="AD26" i="23" l="1"/>
  <c r="AE26" i="23" s="1"/>
  <c r="AD27" i="23"/>
  <c r="AE27" i="23" s="1"/>
  <c r="AD28" i="23"/>
  <c r="AE28" i="23" s="1"/>
  <c r="AD36" i="23"/>
  <c r="AE36" i="23" s="1"/>
  <c r="AD29" i="23"/>
  <c r="AE29" i="23" s="1"/>
  <c r="AD37" i="23"/>
  <c r="AE37" i="23" s="1"/>
  <c r="AD30" i="23"/>
  <c r="AE30" i="23" s="1"/>
  <c r="AD31" i="23"/>
  <c r="AE31" i="23" s="1"/>
  <c r="AD32" i="23"/>
  <c r="AE32" i="23" s="1"/>
  <c r="AD33" i="23"/>
  <c r="AE33" i="23" s="1"/>
  <c r="AD34" i="23"/>
  <c r="AE34" i="23" s="1"/>
  <c r="AD35" i="23"/>
  <c r="AE35" i="23" s="1"/>
  <c r="AF25" i="7"/>
  <c r="AF26" i="7"/>
  <c r="AF27" i="7"/>
  <c r="AF28" i="7"/>
  <c r="AF29" i="7"/>
  <c r="AF30" i="7"/>
  <c r="AF31" i="7"/>
  <c r="AF32" i="7"/>
  <c r="AF33" i="7"/>
  <c r="AF34" i="7"/>
  <c r="AF35" i="7"/>
  <c r="AF36" i="7"/>
  <c r="J25" i="23"/>
  <c r="W25" i="23" s="1"/>
  <c r="E27" i="23"/>
  <c r="E26" i="23"/>
  <c r="E29" i="23"/>
  <c r="E28" i="23"/>
  <c r="E30" i="23"/>
  <c r="E31" i="23"/>
  <c r="E32" i="23"/>
  <c r="E33" i="23"/>
  <c r="E34" i="23"/>
  <c r="E35" i="23"/>
  <c r="E36" i="23"/>
  <c r="E37" i="23"/>
  <c r="I35" i="23"/>
  <c r="V37" i="23" s="1"/>
  <c r="E25" i="23"/>
  <c r="E25" i="7"/>
  <c r="AD25" i="7" s="1"/>
  <c r="K25" i="7"/>
  <c r="W25" i="7" s="1"/>
  <c r="W29" i="7" s="1"/>
  <c r="AF25" i="23" l="1"/>
  <c r="AF26" i="23"/>
  <c r="AF27" i="23"/>
  <c r="AF28" i="23"/>
  <c r="AF29" i="23"/>
  <c r="AF30" i="23"/>
  <c r="AF31" i="23"/>
  <c r="AF32" i="23"/>
  <c r="AF35" i="23"/>
  <c r="AF34" i="23"/>
  <c r="AF33" i="23"/>
  <c r="AF36" i="23"/>
  <c r="AF37" i="23"/>
  <c r="AF38" i="7"/>
  <c r="AE25" i="7"/>
  <c r="E32" i="20"/>
  <c r="E27" i="20"/>
  <c r="E33" i="20"/>
  <c r="E34" i="20"/>
  <c r="E35" i="20"/>
  <c r="E28" i="20"/>
  <c r="E36" i="20"/>
  <c r="E29" i="20"/>
  <c r="E37" i="20"/>
  <c r="E30" i="20"/>
  <c r="E38" i="20"/>
  <c r="E31" i="20"/>
  <c r="E39" i="20"/>
  <c r="H38" i="20"/>
  <c r="H30" i="22"/>
  <c r="H29" i="22"/>
  <c r="C27" i="22" a="1"/>
  <c r="C27" i="22" s="1"/>
  <c r="B31" i="19" a="1"/>
  <c r="B31" i="19" s="1"/>
  <c r="AB31" i="19" s="1"/>
  <c r="I33" i="19"/>
  <c r="V34" i="19" s="1"/>
  <c r="I32" i="19"/>
  <c r="V33" i="19" s="1"/>
  <c r="K50" i="19"/>
  <c r="Q50" i="19" s="1"/>
  <c r="C28" i="22" l="1" a="1"/>
  <c r="C28" i="22" s="1"/>
  <c r="D28" i="22" s="1"/>
  <c r="J32" i="19"/>
  <c r="W33" i="19" s="1"/>
  <c r="X33" i="19" s="1"/>
  <c r="J33" i="19"/>
  <c r="W34" i="19" s="1"/>
  <c r="X34" i="19" s="1"/>
  <c r="I31" i="19"/>
  <c r="V31" i="19" s="1"/>
  <c r="H28" i="22"/>
  <c r="E27" i="22"/>
  <c r="D27" i="22"/>
  <c r="H38" i="22"/>
  <c r="D27" i="1" l="1"/>
  <c r="D28" i="1"/>
  <c r="D29" i="1"/>
  <c r="D30" i="1"/>
  <c r="D31" i="1"/>
  <c r="D32" i="1"/>
  <c r="D33" i="1"/>
  <c r="D34" i="1"/>
  <c r="D35" i="1"/>
  <c r="D36" i="1"/>
  <c r="D37" i="1"/>
  <c r="E28" i="22"/>
  <c r="C29" i="22" a="1"/>
  <c r="C29" i="22" s="1"/>
  <c r="E29" i="22" s="1"/>
  <c r="D26" i="1"/>
  <c r="D25" i="1"/>
  <c r="AG32" i="1" s="1"/>
  <c r="M47" i="23"/>
  <c r="R47" i="23" s="1"/>
  <c r="AG33" i="1" l="1"/>
  <c r="AG36" i="1"/>
  <c r="AG35" i="1"/>
  <c r="AG34" i="1"/>
  <c r="J37" i="23"/>
  <c r="W40" i="23" s="1"/>
  <c r="X40" i="23" s="1"/>
  <c r="J36" i="23"/>
  <c r="W39" i="23" s="1"/>
  <c r="X39" i="23" s="1"/>
  <c r="AG37" i="1"/>
  <c r="AG38" i="1"/>
  <c r="AG39" i="1"/>
  <c r="AG40" i="1"/>
  <c r="AG41" i="1"/>
  <c r="AG42" i="1"/>
  <c r="AG43" i="1"/>
  <c r="AG44" i="1"/>
  <c r="F29" i="23"/>
  <c r="F27" i="23"/>
  <c r="F26" i="23"/>
  <c r="F28" i="23"/>
  <c r="F30" i="23"/>
  <c r="F31" i="23"/>
  <c r="F32" i="23"/>
  <c r="F33" i="23"/>
  <c r="F34" i="23"/>
  <c r="F35" i="23"/>
  <c r="F36" i="23"/>
  <c r="F37" i="23"/>
  <c r="D29" i="22"/>
  <c r="C30" i="22" a="1"/>
  <c r="C30" i="22" s="1"/>
  <c r="C31" i="22" s="1" a="1"/>
  <c r="C31" i="22" s="1"/>
  <c r="F25" i="23"/>
  <c r="AG25" i="23" s="1"/>
  <c r="AH25" i="23" s="1"/>
  <c r="AG26" i="23" l="1"/>
  <c r="AH26" i="23" s="1"/>
  <c r="AG27" i="23"/>
  <c r="AH27" i="23" s="1"/>
  <c r="AG35" i="23"/>
  <c r="AH35" i="23" s="1"/>
  <c r="AG28" i="23"/>
  <c r="AH28" i="23" s="1"/>
  <c r="AG36" i="23"/>
  <c r="AH36" i="23" s="1"/>
  <c r="AG34" i="23"/>
  <c r="AH34" i="23" s="1"/>
  <c r="AG29" i="23"/>
  <c r="AH29" i="23" s="1"/>
  <c r="AG37" i="23"/>
  <c r="AH37" i="23" s="1"/>
  <c r="AG30" i="23"/>
  <c r="AH30" i="23" s="1"/>
  <c r="AG31" i="23"/>
  <c r="AH31" i="23" s="1"/>
  <c r="AG32" i="23"/>
  <c r="AH32" i="23" s="1"/>
  <c r="AG33" i="23"/>
  <c r="AH33" i="23" s="1"/>
  <c r="J35" i="23"/>
  <c r="W37" i="23" s="1"/>
  <c r="X38" i="23" s="1"/>
  <c r="AG45" i="1"/>
  <c r="E30" i="22"/>
  <c r="D30" i="22"/>
  <c r="C32" i="22" a="1"/>
  <c r="C32" i="22" s="1"/>
  <c r="C33" i="22" s="1" a="1"/>
  <c r="C33" i="22" s="1"/>
  <c r="E31" i="22"/>
  <c r="D31" i="22"/>
  <c r="C34" i="22" l="1" a="1"/>
  <c r="C34" i="22" s="1"/>
  <c r="C35" i="22" s="1" a="1"/>
  <c r="C35" i="22" s="1"/>
  <c r="E33" i="22"/>
  <c r="D33" i="22"/>
  <c r="E32" i="22"/>
  <c r="D32" i="22"/>
  <c r="C36" i="22" l="1" a="1"/>
  <c r="C36" i="22" s="1"/>
  <c r="C37" i="22" s="1" a="1"/>
  <c r="C37" i="22" s="1"/>
  <c r="D35" i="22"/>
  <c r="E35" i="22"/>
  <c r="E34" i="22"/>
  <c r="D34" i="22"/>
  <c r="D37" i="22" l="1"/>
  <c r="E37" i="22"/>
  <c r="C38" i="22" a="1"/>
  <c r="C38" i="22" s="1"/>
  <c r="D36" i="22"/>
  <c r="E36" i="22"/>
  <c r="H16" i="11"/>
  <c r="K51" i="1"/>
  <c r="L48" i="21"/>
  <c r="I39" i="21" s="1"/>
  <c r="V42" i="21" s="1"/>
  <c r="O51" i="1" l="1"/>
  <c r="Q51" i="1"/>
  <c r="D38" i="22"/>
  <c r="E38" i="22"/>
  <c r="C39" i="22" a="1"/>
  <c r="C39" i="22" s="1"/>
  <c r="I38" i="21"/>
  <c r="V40" i="21" s="1"/>
  <c r="E33" i="21"/>
  <c r="E41" i="21"/>
  <c r="E34" i="21"/>
  <c r="E35" i="21"/>
  <c r="E29" i="21"/>
  <c r="E36" i="21"/>
  <c r="E30" i="21"/>
  <c r="E38" i="21"/>
  <c r="E37" i="21"/>
  <c r="E31" i="21"/>
  <c r="E39" i="21"/>
  <c r="E32" i="21"/>
  <c r="E40" i="21"/>
  <c r="C37" i="21"/>
  <c r="C29" i="21"/>
  <c r="C30" i="21"/>
  <c r="C38" i="21"/>
  <c r="C39" i="21"/>
  <c r="C41" i="21"/>
  <c r="C32" i="21"/>
  <c r="C40" i="21"/>
  <c r="C33" i="21"/>
  <c r="C36" i="21"/>
  <c r="C31" i="21"/>
  <c r="C34" i="21"/>
  <c r="C35" i="21"/>
  <c r="I29" i="21"/>
  <c r="V28" i="21" s="1"/>
  <c r="V32" i="21" s="1"/>
  <c r="M48" i="21"/>
  <c r="M50" i="19"/>
  <c r="C31" i="19"/>
  <c r="AC31" i="19" s="1"/>
  <c r="B32" i="19" a="1"/>
  <c r="B32" i="19" s="1"/>
  <c r="AB32" i="19" s="1"/>
  <c r="D31" i="19"/>
  <c r="AD31" i="19" s="1"/>
  <c r="AE31" i="19" s="1"/>
  <c r="E31" i="19"/>
  <c r="AF31" i="19" s="1"/>
  <c r="J39" i="21" l="1"/>
  <c r="W42" i="21" s="1"/>
  <c r="X42" i="21" s="1"/>
  <c r="R48" i="21"/>
  <c r="AC29" i="21"/>
  <c r="AC30" i="21"/>
  <c r="AC31" i="21"/>
  <c r="AC32" i="21"/>
  <c r="AC33" i="21"/>
  <c r="AC34" i="21"/>
  <c r="AC35" i="21"/>
  <c r="AC36" i="21"/>
  <c r="AC37" i="21"/>
  <c r="AC38" i="21"/>
  <c r="AC39" i="21"/>
  <c r="AC41" i="21"/>
  <c r="AC40" i="21"/>
  <c r="AF29" i="21"/>
  <c r="AF42" i="21" s="1"/>
  <c r="AF30" i="21"/>
  <c r="AF31" i="21"/>
  <c r="AF32" i="21"/>
  <c r="AF33" i="21"/>
  <c r="AF34" i="21"/>
  <c r="AF35" i="21"/>
  <c r="AF36" i="21"/>
  <c r="AF37" i="21"/>
  <c r="AF38" i="21"/>
  <c r="AF39" i="21"/>
  <c r="AF41" i="21"/>
  <c r="AF40" i="21"/>
  <c r="AC32" i="19"/>
  <c r="AF32" i="19"/>
  <c r="J41" i="19"/>
  <c r="W44" i="19" s="1"/>
  <c r="X44" i="19" s="1"/>
  <c r="R50" i="19"/>
  <c r="K27" i="1"/>
  <c r="K25" i="1" s="1"/>
  <c r="W51" i="1"/>
  <c r="E29" i="1"/>
  <c r="K38" i="1"/>
  <c r="AA39" i="1" s="1"/>
  <c r="AB39" i="1" s="1"/>
  <c r="X51" i="1"/>
  <c r="K36" i="1"/>
  <c r="AA36" i="1" s="1"/>
  <c r="AA27" i="1"/>
  <c r="AB27" i="1" s="1"/>
  <c r="D39" i="22"/>
  <c r="D40" i="22" s="1"/>
  <c r="E39" i="22"/>
  <c r="E40" i="22" s="1"/>
  <c r="J30" i="21"/>
  <c r="W30" i="21" s="1"/>
  <c r="X30" i="21" s="1"/>
  <c r="B33" i="19" a="1"/>
  <c r="B33" i="19" s="1"/>
  <c r="E28" i="1"/>
  <c r="E36" i="1"/>
  <c r="E37" i="1"/>
  <c r="E30" i="1"/>
  <c r="E25" i="1"/>
  <c r="E32" i="1"/>
  <c r="E34" i="1"/>
  <c r="E31" i="1"/>
  <c r="E33" i="1"/>
  <c r="E35" i="1"/>
  <c r="E27" i="1"/>
  <c r="E26" i="1"/>
  <c r="F30" i="21"/>
  <c r="F38" i="21"/>
  <c r="F31" i="21"/>
  <c r="F32" i="21"/>
  <c r="F40" i="21"/>
  <c r="F35" i="21"/>
  <c r="F33" i="21"/>
  <c r="F41" i="21"/>
  <c r="F34" i="21"/>
  <c r="F29" i="21"/>
  <c r="F36" i="21"/>
  <c r="F39" i="21"/>
  <c r="F37" i="21"/>
  <c r="J38" i="21"/>
  <c r="W40" i="21" s="1"/>
  <c r="D34" i="21"/>
  <c r="D29" i="21"/>
  <c r="D38" i="21"/>
  <c r="D32" i="21"/>
  <c r="D35" i="21"/>
  <c r="D36" i="21"/>
  <c r="D37" i="21"/>
  <c r="D39" i="21"/>
  <c r="D40" i="21"/>
  <c r="D30" i="21"/>
  <c r="D31" i="21"/>
  <c r="D33" i="21"/>
  <c r="D41" i="21"/>
  <c r="F31" i="19"/>
  <c r="AG31" i="19" s="1"/>
  <c r="AH31" i="19" s="1"/>
  <c r="I41" i="21"/>
  <c r="I42" i="21" s="1"/>
  <c r="I40" i="19"/>
  <c r="I34" i="19"/>
  <c r="I35" i="19" s="1"/>
  <c r="F32" i="19"/>
  <c r="AG32" i="19" s="1"/>
  <c r="AH32" i="19" s="1"/>
  <c r="E32" i="19"/>
  <c r="C32" i="19"/>
  <c r="AC42" i="21" l="1"/>
  <c r="AD29" i="21"/>
  <c r="AE29" i="21" s="1"/>
  <c r="AD30" i="21"/>
  <c r="AE30" i="21" s="1"/>
  <c r="AD31" i="21"/>
  <c r="AE31" i="21" s="1"/>
  <c r="AD32" i="21"/>
  <c r="AE32" i="21" s="1"/>
  <c r="AD33" i="21"/>
  <c r="AE33" i="21" s="1"/>
  <c r="AE42" i="21" s="1"/>
  <c r="AD34" i="21"/>
  <c r="AE34" i="21" s="1"/>
  <c r="AD35" i="21"/>
  <c r="AE35" i="21" s="1"/>
  <c r="AD36" i="21"/>
  <c r="AE36" i="21" s="1"/>
  <c r="AD37" i="21"/>
  <c r="AE37" i="21" s="1"/>
  <c r="AD38" i="21"/>
  <c r="AE38" i="21" s="1"/>
  <c r="AD39" i="21"/>
  <c r="AE39" i="21" s="1"/>
  <c r="AD41" i="21"/>
  <c r="AE41" i="21" s="1"/>
  <c r="AD40" i="21"/>
  <c r="AE40" i="21" s="1"/>
  <c r="AG29" i="21"/>
  <c r="AH29" i="21" s="1"/>
  <c r="AG30" i="21"/>
  <c r="AH30" i="21" s="1"/>
  <c r="AG31" i="21"/>
  <c r="AH31" i="21" s="1"/>
  <c r="AG32" i="21"/>
  <c r="AH32" i="21" s="1"/>
  <c r="AG33" i="21"/>
  <c r="AH33" i="21" s="1"/>
  <c r="AG34" i="21"/>
  <c r="AH34" i="21" s="1"/>
  <c r="AG35" i="21"/>
  <c r="AH35" i="21" s="1"/>
  <c r="AG36" i="21"/>
  <c r="AH36" i="21" s="1"/>
  <c r="AG37" i="21"/>
  <c r="AH37" i="21" s="1"/>
  <c r="AG38" i="21"/>
  <c r="AH38" i="21" s="1"/>
  <c r="AG39" i="21"/>
  <c r="AH39" i="21" s="1"/>
  <c r="AG41" i="21"/>
  <c r="AH41" i="21" s="1"/>
  <c r="AG40" i="21"/>
  <c r="AH40" i="21" s="1"/>
  <c r="I43" i="19"/>
  <c r="I44" i="19" s="1"/>
  <c r="V42" i="19"/>
  <c r="AH32" i="1"/>
  <c r="AI32" i="1" s="1"/>
  <c r="AH33" i="1"/>
  <c r="AI33" i="1" s="1"/>
  <c r="AH34" i="1"/>
  <c r="AI34" i="1" s="1"/>
  <c r="AH35" i="1"/>
  <c r="AI35" i="1" s="1"/>
  <c r="AH36" i="1"/>
  <c r="AI36" i="1" s="1"/>
  <c r="AH37" i="1"/>
  <c r="AI37" i="1" s="1"/>
  <c r="AH38" i="1"/>
  <c r="AI38" i="1" s="1"/>
  <c r="AH39" i="1"/>
  <c r="AI39" i="1" s="1"/>
  <c r="AH40" i="1"/>
  <c r="AI40" i="1" s="1"/>
  <c r="AH41" i="1"/>
  <c r="AI41" i="1" s="1"/>
  <c r="AH42" i="1"/>
  <c r="AI42" i="1" s="1"/>
  <c r="AH43" i="1"/>
  <c r="AI43" i="1" s="1"/>
  <c r="AH44" i="1"/>
  <c r="AI44" i="1" s="1"/>
  <c r="X41" i="21"/>
  <c r="X44" i="21" s="1"/>
  <c r="W44" i="21"/>
  <c r="J29" i="21"/>
  <c r="W28" i="21" s="1"/>
  <c r="F33" i="19"/>
  <c r="AG33" i="19" s="1"/>
  <c r="AH33" i="19" s="1"/>
  <c r="AB33" i="19"/>
  <c r="AB37" i="1"/>
  <c r="AB40" i="1" s="1"/>
  <c r="AA40" i="1"/>
  <c r="AA24" i="1"/>
  <c r="K28" i="1"/>
  <c r="B34" i="19" a="1"/>
  <c r="B34" i="19" s="1"/>
  <c r="AB34" i="19" s="1"/>
  <c r="E33" i="19"/>
  <c r="C33" i="19"/>
  <c r="J40" i="19"/>
  <c r="J41" i="21"/>
  <c r="J42" i="21" s="1"/>
  <c r="AH42" i="21" l="1"/>
  <c r="AG42" i="21"/>
  <c r="AD42" i="21"/>
  <c r="AF33" i="19"/>
  <c r="AC33" i="19"/>
  <c r="AF34" i="19"/>
  <c r="AC34" i="19"/>
  <c r="J43" i="19"/>
  <c r="J44" i="19" s="1"/>
  <c r="W42" i="19"/>
  <c r="AH45" i="1"/>
  <c r="X29" i="21"/>
  <c r="X32" i="21" s="1"/>
  <c r="W32" i="21"/>
  <c r="AB25" i="1"/>
  <c r="AB28" i="1" s="1"/>
  <c r="AA28" i="1"/>
  <c r="AI45" i="1"/>
  <c r="B35" i="19" a="1"/>
  <c r="B35" i="19" s="1"/>
  <c r="E34" i="19"/>
  <c r="F34" i="19"/>
  <c r="C34" i="19"/>
  <c r="D34" i="19"/>
  <c r="E42" i="21"/>
  <c r="F42" i="21"/>
  <c r="V44" i="21" s="1"/>
  <c r="D33" i="19"/>
  <c r="AD33" i="19" s="1"/>
  <c r="AE33" i="19" s="1"/>
  <c r="D32" i="19"/>
  <c r="AD32" i="19" s="1"/>
  <c r="AE32" i="19" s="1"/>
  <c r="AG34" i="19" l="1"/>
  <c r="AH34" i="19" s="1"/>
  <c r="AD34" i="19"/>
  <c r="AE34" i="19" s="1"/>
  <c r="X43" i="19"/>
  <c r="X46" i="19" s="1"/>
  <c r="W46" i="19"/>
  <c r="D35" i="19"/>
  <c r="AB35" i="19"/>
  <c r="B36" i="19" a="1"/>
  <c r="B36" i="19" s="1"/>
  <c r="C35" i="19"/>
  <c r="E35" i="19"/>
  <c r="F35" i="19"/>
  <c r="E40" i="20"/>
  <c r="J31" i="19"/>
  <c r="W31" i="19" s="1"/>
  <c r="AF35" i="19" l="1"/>
  <c r="AC35" i="19"/>
  <c r="AG35" i="19"/>
  <c r="AH35" i="19" s="1"/>
  <c r="AD35" i="19"/>
  <c r="AE35" i="19" s="1"/>
  <c r="W35" i="19"/>
  <c r="X32" i="19"/>
  <c r="X35" i="19" s="1"/>
  <c r="B37" i="19" a="1"/>
  <c r="B37" i="19" s="1"/>
  <c r="AB37" i="19" s="1"/>
  <c r="AB36" i="19"/>
  <c r="J34" i="19"/>
  <c r="J35" i="19" s="1"/>
  <c r="V35" i="19"/>
  <c r="D36" i="19"/>
  <c r="C36" i="19"/>
  <c r="F36" i="19"/>
  <c r="E36" i="19"/>
  <c r="F32" i="1"/>
  <c r="F33" i="1"/>
  <c r="F26" i="1"/>
  <c r="F34" i="1"/>
  <c r="F27" i="1"/>
  <c r="F35" i="1"/>
  <c r="F29" i="1"/>
  <c r="F25" i="1"/>
  <c r="AJ32" i="1" s="1"/>
  <c r="F28" i="1"/>
  <c r="F36" i="1"/>
  <c r="F37" i="1"/>
  <c r="F30" i="1"/>
  <c r="F31" i="1"/>
  <c r="N46" i="7"/>
  <c r="K36" i="7" s="1"/>
  <c r="J38" i="7"/>
  <c r="J40" i="7" s="1"/>
  <c r="AC37" i="19" l="1"/>
  <c r="AF37" i="19"/>
  <c r="AG37" i="19"/>
  <c r="AH37" i="19" s="1"/>
  <c r="AD37" i="19"/>
  <c r="AE37" i="19" s="1"/>
  <c r="AC36" i="19"/>
  <c r="AF36" i="19"/>
  <c r="AG36" i="19"/>
  <c r="AH36" i="19" s="1"/>
  <c r="AD36" i="19"/>
  <c r="AE36" i="19" s="1"/>
  <c r="AJ36" i="1"/>
  <c r="AJ34" i="1"/>
  <c r="AJ35" i="1"/>
  <c r="AJ33" i="1"/>
  <c r="F37" i="19"/>
  <c r="C37" i="19"/>
  <c r="B38" i="19" a="1"/>
  <c r="B38" i="19" s="1"/>
  <c r="AB38" i="19" s="1"/>
  <c r="D37" i="19"/>
  <c r="E37" i="19"/>
  <c r="K37" i="7"/>
  <c r="K35" i="7" s="1"/>
  <c r="K38" i="7" s="1"/>
  <c r="K40" i="7" s="1"/>
  <c r="S46" i="7"/>
  <c r="AJ37" i="1"/>
  <c r="AJ38" i="1"/>
  <c r="AJ39" i="1"/>
  <c r="AJ40" i="1"/>
  <c r="AJ41" i="1"/>
  <c r="AJ42" i="1"/>
  <c r="AJ43" i="1"/>
  <c r="AJ44" i="1"/>
  <c r="G25" i="7"/>
  <c r="AG25" i="7" s="1"/>
  <c r="G26" i="7"/>
  <c r="E26" i="7"/>
  <c r="AD26" i="7" s="1"/>
  <c r="D26" i="7"/>
  <c r="F26" i="7"/>
  <c r="C42" i="21"/>
  <c r="I32" i="21"/>
  <c r="I33" i="21" s="1"/>
  <c r="J28" i="23"/>
  <c r="J30" i="23" s="1"/>
  <c r="J38" i="23"/>
  <c r="J40" i="23" s="1"/>
  <c r="I38" i="23"/>
  <c r="I40" i="23" s="1"/>
  <c r="I28" i="23"/>
  <c r="I30" i="23" s="1"/>
  <c r="AC38" i="19" l="1"/>
  <c r="AF38" i="19"/>
  <c r="AG38" i="19"/>
  <c r="AH38" i="19" s="1"/>
  <c r="AD38" i="19"/>
  <c r="AE38" i="19" s="1"/>
  <c r="AH25" i="7"/>
  <c r="AE26" i="7"/>
  <c r="X26" i="7"/>
  <c r="X29" i="7" s="1"/>
  <c r="AG26" i="7"/>
  <c r="AH26" i="7" s="1"/>
  <c r="B39" i="19" a="1"/>
  <c r="B39" i="19" s="1"/>
  <c r="AB39" i="19" s="1"/>
  <c r="C38" i="19"/>
  <c r="F38" i="19"/>
  <c r="D38" i="19"/>
  <c r="E38" i="19"/>
  <c r="AJ45" i="1"/>
  <c r="D27" i="7"/>
  <c r="E27" i="7"/>
  <c r="AD27" i="7" s="1"/>
  <c r="AE27" i="7" s="1"/>
  <c r="G27" i="7"/>
  <c r="AG27" i="7" s="1"/>
  <c r="AH27" i="7" s="1"/>
  <c r="F27" i="7"/>
  <c r="D42" i="21"/>
  <c r="J32" i="21"/>
  <c r="J33" i="21" s="1"/>
  <c r="AC39" i="19" l="1"/>
  <c r="AF39" i="19"/>
  <c r="AG39" i="19"/>
  <c r="AH39" i="19" s="1"/>
  <c r="AD39" i="19"/>
  <c r="AE39" i="19" s="1"/>
  <c r="D39" i="19"/>
  <c r="F39" i="19"/>
  <c r="C39" i="19"/>
  <c r="E39" i="19"/>
  <c r="B40" i="19" a="1"/>
  <c r="B40" i="19" s="1"/>
  <c r="V29" i="23"/>
  <c r="W29" i="23"/>
  <c r="X26" i="23"/>
  <c r="X29" i="23" s="1"/>
  <c r="AE38" i="23"/>
  <c r="AD38" i="23"/>
  <c r="AH38" i="23"/>
  <c r="AG38" i="23"/>
  <c r="W41" i="23"/>
  <c r="X41" i="23"/>
  <c r="AF38" i="23"/>
  <c r="AC38" i="23"/>
  <c r="D28" i="7"/>
  <c r="G28" i="7"/>
  <c r="E28" i="7"/>
  <c r="F28" i="7"/>
  <c r="AD35" i="7" l="1"/>
  <c r="AE35" i="7" s="1"/>
  <c r="AD28" i="7"/>
  <c r="AD36" i="7"/>
  <c r="AE36" i="7" s="1"/>
  <c r="AD34" i="7"/>
  <c r="AE34" i="7" s="1"/>
  <c r="AD29" i="7"/>
  <c r="AE29" i="7" s="1"/>
  <c r="AD37" i="7"/>
  <c r="AE37" i="7" s="1"/>
  <c r="AD30" i="7"/>
  <c r="AE30" i="7" s="1"/>
  <c r="AD31" i="7"/>
  <c r="AE31" i="7" s="1"/>
  <c r="AD32" i="7"/>
  <c r="AE32" i="7" s="1"/>
  <c r="AD33" i="7"/>
  <c r="AE33" i="7" s="1"/>
  <c r="AG35" i="7"/>
  <c r="AH35" i="7" s="1"/>
  <c r="AG28" i="7"/>
  <c r="AG36" i="7"/>
  <c r="AH36" i="7" s="1"/>
  <c r="AG29" i="7"/>
  <c r="AH29" i="7" s="1"/>
  <c r="AG37" i="7"/>
  <c r="AH37" i="7" s="1"/>
  <c r="AG34" i="7"/>
  <c r="AH34" i="7" s="1"/>
  <c r="AG30" i="7"/>
  <c r="AH30" i="7" s="1"/>
  <c r="AG31" i="7"/>
  <c r="AH31" i="7" s="1"/>
  <c r="AG32" i="7"/>
  <c r="AH32" i="7" s="1"/>
  <c r="AG33" i="7"/>
  <c r="AH33" i="7" s="1"/>
  <c r="B41" i="19" a="1"/>
  <c r="B41" i="19" s="1"/>
  <c r="AB40" i="19"/>
  <c r="C40" i="19"/>
  <c r="D40" i="19"/>
  <c r="E40" i="19"/>
  <c r="F40" i="19"/>
  <c r="F29" i="7"/>
  <c r="D29" i="7"/>
  <c r="G29" i="7"/>
  <c r="E29" i="7"/>
  <c r="AF40" i="19" l="1"/>
  <c r="AC40" i="19"/>
  <c r="AG40" i="19"/>
  <c r="AD40" i="19"/>
  <c r="AH28" i="7"/>
  <c r="AH38" i="7" s="1"/>
  <c r="AG38" i="7"/>
  <c r="AE28" i="7"/>
  <c r="AE38" i="7" s="1"/>
  <c r="AD38" i="7"/>
  <c r="AB41" i="19"/>
  <c r="D41" i="19"/>
  <c r="C41" i="19"/>
  <c r="E41" i="19"/>
  <c r="F41" i="19"/>
  <c r="B42" i="19" a="1"/>
  <c r="B42" i="19" s="1"/>
  <c r="D30" i="7"/>
  <c r="F30" i="7"/>
  <c r="G30" i="7"/>
  <c r="E30" i="7"/>
  <c r="AF41" i="19" l="1"/>
  <c r="AC41" i="19"/>
  <c r="AG41" i="19"/>
  <c r="AH41" i="19" s="1"/>
  <c r="AD41" i="19"/>
  <c r="AE41" i="19" s="1"/>
  <c r="AE40" i="19"/>
  <c r="AH40" i="19"/>
  <c r="AB42" i="19"/>
  <c r="F42" i="19"/>
  <c r="E42" i="19"/>
  <c r="C42" i="19"/>
  <c r="D42" i="19"/>
  <c r="B43" i="19" a="1"/>
  <c r="B43" i="19" s="1"/>
  <c r="E31" i="7"/>
  <c r="F31" i="7"/>
  <c r="D31" i="7"/>
  <c r="G31" i="7"/>
  <c r="AF42" i="19" l="1"/>
  <c r="AC42" i="19"/>
  <c r="AG42" i="19"/>
  <c r="AD42" i="19"/>
  <c r="AB43" i="19"/>
  <c r="C43" i="19"/>
  <c r="C44" i="19" s="1"/>
  <c r="D43" i="19"/>
  <c r="D44" i="19" s="1"/>
  <c r="F43" i="19"/>
  <c r="V46" i="19" s="1"/>
  <c r="E43" i="19"/>
  <c r="E44" i="19" s="1"/>
  <c r="E32" i="7"/>
  <c r="F32" i="7"/>
  <c r="G32" i="7"/>
  <c r="D32" i="7"/>
  <c r="AF43" i="19" l="1"/>
  <c r="AC43" i="19"/>
  <c r="AD43" i="19"/>
  <c r="AE43" i="19" s="1"/>
  <c r="AG43" i="19"/>
  <c r="AH43" i="19" s="1"/>
  <c r="AE42" i="19"/>
  <c r="AE44" i="19" s="1"/>
  <c r="AD44" i="19"/>
  <c r="AC44" i="19"/>
  <c r="AH42" i="19"/>
  <c r="AH44" i="19" s="1"/>
  <c r="AF44" i="19"/>
  <c r="F44" i="19"/>
  <c r="E33" i="7"/>
  <c r="F33" i="7"/>
  <c r="D33" i="7"/>
  <c r="G33" i="7"/>
  <c r="AG44" i="19" l="1"/>
  <c r="G34" i="7"/>
  <c r="E34" i="7"/>
  <c r="D34" i="7"/>
  <c r="F34" i="7"/>
  <c r="G36" i="7" l="1"/>
  <c r="D36" i="7"/>
  <c r="F36" i="7"/>
  <c r="E36" i="7"/>
  <c r="D35" i="7"/>
  <c r="G35" i="7"/>
  <c r="E35" i="7"/>
  <c r="F35" i="7"/>
  <c r="H41" i="22"/>
  <c r="H42" i="22" s="1"/>
  <c r="H31" i="22"/>
  <c r="H32" i="22" s="1"/>
  <c r="F37" i="7" l="1"/>
  <c r="D37" i="7"/>
  <c r="G37" i="7"/>
  <c r="E37" i="7"/>
  <c r="C38" i="23"/>
  <c r="D38" i="23"/>
  <c r="E38" i="23"/>
  <c r="F38" i="23"/>
  <c r="V41" i="23" s="1"/>
  <c r="G38" i="7" l="1"/>
  <c r="W39" i="7" s="1"/>
  <c r="X39" i="7" s="1"/>
  <c r="W37" i="7"/>
  <c r="F38" i="7"/>
  <c r="V39" i="7" s="1"/>
  <c r="V37" i="7"/>
  <c r="G29" i="1"/>
  <c r="G37" i="1"/>
  <c r="G30" i="1"/>
  <c r="G25" i="1"/>
  <c r="G31" i="1"/>
  <c r="G32" i="1"/>
  <c r="G33" i="1"/>
  <c r="G26" i="1"/>
  <c r="G35" i="1"/>
  <c r="G34" i="1"/>
  <c r="G27" i="1"/>
  <c r="G28" i="1"/>
  <c r="G36" i="1"/>
  <c r="J39" i="1"/>
  <c r="J41" i="1" s="1"/>
  <c r="AK32" i="1" l="1"/>
  <c r="AL32" i="1" s="1"/>
  <c r="AK33" i="1"/>
  <c r="AK34" i="1"/>
  <c r="AL34" i="1" s="1"/>
  <c r="AK35" i="1"/>
  <c r="AK37" i="1"/>
  <c r="AL37" i="1" s="1"/>
  <c r="AK36" i="1"/>
  <c r="AK38" i="1"/>
  <c r="AL38" i="1" s="1"/>
  <c r="AK39" i="1"/>
  <c r="AL39" i="1" s="1"/>
  <c r="AK40" i="1"/>
  <c r="AL40" i="1" s="1"/>
  <c r="AK41" i="1"/>
  <c r="AK42" i="1"/>
  <c r="AK43" i="1"/>
  <c r="AL43" i="1" s="1"/>
  <c r="AK44" i="1"/>
  <c r="AL44" i="1" s="1"/>
  <c r="AL35" i="1"/>
  <c r="AL36" i="1"/>
  <c r="AL33" i="1"/>
  <c r="V41" i="7"/>
  <c r="W41" i="7"/>
  <c r="X38" i="7"/>
  <c r="X41" i="7" s="1"/>
  <c r="AL41" i="1"/>
  <c r="AL42" i="1"/>
  <c r="K39" i="1"/>
  <c r="K41" i="1" s="1"/>
  <c r="AK45" i="1" l="1"/>
  <c r="AL45" i="1"/>
  <c r="L34" i="4"/>
  <c r="K34" i="4"/>
  <c r="J34" i="8"/>
  <c r="I34" i="8"/>
  <c r="H17" i="11" l="1"/>
  <c r="H18" i="11"/>
  <c r="H19" i="11"/>
  <c r="H20" i="11"/>
  <c r="H21" i="11"/>
  <c r="H22" i="11"/>
  <c r="H23" i="11"/>
  <c r="H24" i="11"/>
  <c r="H25" i="11"/>
  <c r="H26" i="11"/>
  <c r="H27" i="11"/>
  <c r="J17" i="11" l="1"/>
  <c r="J18" i="11"/>
  <c r="J19" i="11"/>
  <c r="J20" i="11"/>
  <c r="J21" i="11"/>
  <c r="J22" i="11"/>
  <c r="J23" i="11"/>
  <c r="J24" i="11"/>
  <c r="J25" i="11"/>
  <c r="J26" i="11"/>
  <c r="J27" i="11"/>
  <c r="I28" i="11" l="1"/>
  <c r="H28" i="11"/>
  <c r="H30" i="11" s="1"/>
  <c r="J16" i="11"/>
  <c r="J28" i="11" s="1"/>
  <c r="O30" i="10" l="1"/>
  <c r="M30" i="10"/>
  <c r="P30" i="10"/>
  <c r="N30" i="10"/>
  <c r="L30" i="10"/>
  <c r="J30" i="10"/>
  <c r="I30" i="10"/>
  <c r="K29" i="10"/>
  <c r="Q29" i="10" s="1"/>
  <c r="K28" i="10"/>
  <c r="Q28" i="10" s="1"/>
  <c r="K27" i="10"/>
  <c r="Q27" i="10" s="1"/>
  <c r="K26" i="10"/>
  <c r="Q26" i="10" s="1"/>
  <c r="K25" i="10"/>
  <c r="Q25" i="10" s="1"/>
  <c r="K24" i="10"/>
  <c r="Q24" i="10" s="1"/>
  <c r="K23" i="10"/>
  <c r="Q23" i="10" s="1"/>
  <c r="K22" i="10"/>
  <c r="Q22" i="10" s="1"/>
  <c r="K21" i="10"/>
  <c r="Q21" i="10" s="1"/>
  <c r="K20" i="10"/>
  <c r="K19" i="10"/>
  <c r="Q19" i="10" s="1"/>
  <c r="G30" i="2"/>
  <c r="D38" i="1" l="1"/>
  <c r="F38" i="1"/>
  <c r="G38" i="1"/>
  <c r="K30" i="10"/>
  <c r="M6" i="10" s="1"/>
  <c r="M8" i="10" s="1"/>
  <c r="M10" i="10" s="1"/>
  <c r="Q20" i="10"/>
  <c r="Q30" i="10" s="1"/>
  <c r="J28" i="7" l="1"/>
  <c r="J30" i="7" s="1"/>
  <c r="E38" i="1" l="1"/>
  <c r="K28" i="7"/>
  <c r="K30" i="7" s="1"/>
  <c r="E38" i="7" l="1"/>
  <c r="D38" i="7"/>
  <c r="H31" i="20" l="1"/>
  <c r="H32" i="20" s="1"/>
  <c r="H41" i="20"/>
  <c r="H42" i="20" s="1"/>
  <c r="D40" i="20" l="1"/>
  <c r="K30"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<sst xmlns="http://schemas.openxmlformats.org/spreadsheetml/2006/main" count="2748" uniqueCount="1154">
  <si>
    <t>INSTRUCTIONS</t>
  </si>
  <si>
    <t>Key notes:</t>
  </si>
  <si>
    <r>
      <rPr>
        <sz val="10"/>
        <color rgb="FFFF0000"/>
        <rFont val="Arial"/>
        <family val="2"/>
      </rPr>
      <t>Roster format</t>
    </r>
    <r>
      <rPr>
        <sz val="11"/>
        <color theme="1"/>
        <rFont val="Calibri"/>
        <family val="2"/>
        <scheme val="minor"/>
      </rPr>
      <t xml:space="preserve">: Sort the list  in Alphabetical order first by Area Office and then by Name.  For day codes such as CBDS with multiple rates, a separate roster is required for each rate.  </t>
    </r>
  </si>
  <si>
    <t>Please refer to the reference table below to identify the type of roster to use by activity code.</t>
  </si>
  <si>
    <r>
      <rPr>
        <sz val="10"/>
        <color rgb="FFFF0000"/>
        <rFont val="Arial"/>
        <family val="2"/>
      </rPr>
      <t>Roster fields</t>
    </r>
    <r>
      <rPr>
        <sz val="11"/>
        <color theme="1"/>
        <rFont val="Calibri"/>
        <family val="2"/>
        <scheme val="minor"/>
      </rPr>
      <t>: Ensure that all the fields are complete. If you are not sure about something, please contact your Contract Specialist for help.</t>
    </r>
  </si>
  <si>
    <t>3. SSN - Please list only the last 4 digits of the SSN.</t>
  </si>
  <si>
    <t>4. ASD field - Identify the participants who are eligible for autism services (newly-eligible). Please indicate "ASD" in that column.  These individuals are only eligible for autism services and do not have an ID diagnosis</t>
  </si>
  <si>
    <t>Roster - Unique information</t>
  </si>
  <si>
    <t>ROSTER - REFERENCE BY ACTIVITY CODE</t>
  </si>
  <si>
    <t>Activity</t>
  </si>
  <si>
    <t>Activity name</t>
  </si>
  <si>
    <t>Roster Type</t>
  </si>
  <si>
    <t>Unit type</t>
  </si>
  <si>
    <t>Placement Services</t>
  </si>
  <si>
    <t>Shared Living</t>
  </si>
  <si>
    <t>DAY</t>
  </si>
  <si>
    <t>Sort by Area Office then by individual</t>
  </si>
  <si>
    <t>24 Hour Residential Services</t>
  </si>
  <si>
    <t>Residential</t>
  </si>
  <si>
    <t>Sort individual by site address as noted in ICMS report</t>
  </si>
  <si>
    <t>Community Based Day Supports</t>
  </si>
  <si>
    <t>HOUR</t>
  </si>
  <si>
    <t>Adult Day Health Services</t>
  </si>
  <si>
    <t>Individual Supports</t>
  </si>
  <si>
    <t>Supported Employment Services</t>
  </si>
  <si>
    <t>Clinical Team</t>
  </si>
  <si>
    <t>N/A</t>
  </si>
  <si>
    <t>MONTH</t>
  </si>
  <si>
    <t>Group Supported Employment</t>
  </si>
  <si>
    <t>Emergency Stabilization Residence</t>
  </si>
  <si>
    <t>Transportation</t>
  </si>
  <si>
    <t xml:space="preserve">Vision and Mobility </t>
  </si>
  <si>
    <t>Corporate Representative Payee Services</t>
  </si>
  <si>
    <t>Month</t>
  </si>
  <si>
    <t>Assistive Technology Devices</t>
  </si>
  <si>
    <t>COST</t>
  </si>
  <si>
    <t>Assistive Techology Eval &amp; Training</t>
  </si>
  <si>
    <t>Day Habilitation Services</t>
  </si>
  <si>
    <t>DDS/Group Supported Employment Partnership</t>
  </si>
  <si>
    <t>Cost Reimbursement</t>
  </si>
  <si>
    <t>Only complete header and columns A-D</t>
  </si>
  <si>
    <t>Family Support Navigation</t>
  </si>
  <si>
    <t>Respite In Care Giver's Home</t>
  </si>
  <si>
    <t>Individualized Home Supports</t>
  </si>
  <si>
    <t>Adult Companion</t>
  </si>
  <si>
    <t>Behavioral Supports and Consultation Family Training</t>
  </si>
  <si>
    <t xml:space="preserve">Emergency Stabilization in Caregiver's Home </t>
  </si>
  <si>
    <t>ABI Occupancy</t>
  </si>
  <si>
    <t>Community Peer Support/Residential Peer Support</t>
  </si>
  <si>
    <t>Respite in Recipient's Home-Hour</t>
  </si>
  <si>
    <t>DDS/DESE Direct Support Services</t>
  </si>
  <si>
    <t>DESE</t>
  </si>
  <si>
    <t>Combined roster for 3738 and 3700</t>
  </si>
  <si>
    <t>ABI Residential</t>
  </si>
  <si>
    <t>ABI - Shared Living</t>
  </si>
  <si>
    <t>Occupancy for Adult Long Term Residential Svs</t>
  </si>
  <si>
    <t>Facility Day Habilitation</t>
  </si>
  <si>
    <t>Adult Site Based Respite Facility</t>
  </si>
  <si>
    <t>Family Support Centers</t>
  </si>
  <si>
    <t>By Area Office Request Only - Name Only:  Roster limited to individuals receiving extended service navigation</t>
  </si>
  <si>
    <t>Cultural Linguistic Family Support Centers</t>
  </si>
  <si>
    <t>Autism Support Centers</t>
  </si>
  <si>
    <t>Intensive Flexible Family Support Services</t>
  </si>
  <si>
    <t>Medically Complex Programs</t>
  </si>
  <si>
    <t>Planned Facility-Based Respite Programs for Children</t>
  </si>
  <si>
    <t>Nursing Facility Active Treatment</t>
  </si>
  <si>
    <t>Family Support Center Flexible Funding</t>
  </si>
  <si>
    <t>Financial Assistance</t>
  </si>
  <si>
    <t>Financial Assistance Administration</t>
  </si>
  <si>
    <t>TRANSACTION</t>
  </si>
  <si>
    <t>Remote Supports Specialized Devices</t>
  </si>
  <si>
    <t xml:space="preserve">Remote Supports and Monitoring </t>
  </si>
  <si>
    <t>Individual/Community Supports</t>
  </si>
  <si>
    <t>AWC-Individualized Home Supports</t>
  </si>
  <si>
    <t>Agency With Choice</t>
  </si>
  <si>
    <t>AWC-Individualized Day Supports</t>
  </si>
  <si>
    <t>Agency w/Choice Admin and Navigation</t>
  </si>
  <si>
    <t>Financial Assistance AWC</t>
  </si>
  <si>
    <t>Autism Coaching Support-Agency</t>
  </si>
  <si>
    <t>Adult Autism College Navigation - Agency</t>
  </si>
  <si>
    <t>DDS AREA OFFICES</t>
  </si>
  <si>
    <t xml:space="preserve">DDS Area </t>
  </si>
  <si>
    <t>DDS - REGIONAL OFFICES</t>
  </si>
  <si>
    <t>AREA OFFICES</t>
  </si>
  <si>
    <t>Area Office code</t>
  </si>
  <si>
    <t>ME-Reg</t>
  </si>
  <si>
    <t>Metro Region</t>
  </si>
  <si>
    <t>Regional</t>
  </si>
  <si>
    <t>ME-ABI</t>
  </si>
  <si>
    <t>Metro ABI</t>
  </si>
  <si>
    <t>MCRW</t>
  </si>
  <si>
    <t>Charles River West</t>
  </si>
  <si>
    <t>MGRB</t>
  </si>
  <si>
    <t>Greater Boston</t>
  </si>
  <si>
    <t>MMXW</t>
  </si>
  <si>
    <t>Middlesex West</t>
  </si>
  <si>
    <t>MNSN</t>
  </si>
  <si>
    <t>Newton/South Norfolk</t>
  </si>
  <si>
    <t>CW-Reg</t>
  </si>
  <si>
    <t>Central West Region</t>
  </si>
  <si>
    <t>CW-ABI</t>
  </si>
  <si>
    <t>Central West ABI</t>
  </si>
  <si>
    <t>CWBK</t>
  </si>
  <si>
    <t>Berkshire</t>
  </si>
  <si>
    <t>CWFH</t>
  </si>
  <si>
    <t>Franklin/Hampshire</t>
  </si>
  <si>
    <t>CWSW</t>
  </si>
  <si>
    <t>Springfield/Westfield</t>
  </si>
  <si>
    <t>CWHC</t>
  </si>
  <si>
    <t>Holyoke/Chicopee</t>
  </si>
  <si>
    <t>CWNC</t>
  </si>
  <si>
    <t>North Central</t>
  </si>
  <si>
    <t>CWSV</t>
  </si>
  <si>
    <t>South Valley - Southbridge/Milford</t>
  </si>
  <si>
    <t>CWWO</t>
  </si>
  <si>
    <t>Worcester</t>
  </si>
  <si>
    <t>NE-Reg</t>
  </si>
  <si>
    <t>Northeast Region</t>
  </si>
  <si>
    <t>NE-ABI</t>
  </si>
  <si>
    <t>Northeast ABI</t>
  </si>
  <si>
    <t>NECM</t>
  </si>
  <si>
    <t>Central Middlesex</t>
  </si>
  <si>
    <t>NEMN</t>
  </si>
  <si>
    <t>Metro North</t>
  </si>
  <si>
    <t>NEMV</t>
  </si>
  <si>
    <t>Merrimack Valley</t>
  </si>
  <si>
    <t>NENS</t>
  </si>
  <si>
    <t>North Shore</t>
  </si>
  <si>
    <t>NELO</t>
  </si>
  <si>
    <t>Lowell</t>
  </si>
  <si>
    <t>SE-Reg</t>
  </si>
  <si>
    <t>Southeast Region</t>
  </si>
  <si>
    <t>SE-ABI</t>
  </si>
  <si>
    <t>Southeast ABI</t>
  </si>
  <si>
    <t>SECI</t>
  </si>
  <si>
    <t>Cape Cod/Islands</t>
  </si>
  <si>
    <t>SEBR</t>
  </si>
  <si>
    <t>Brockton</t>
  </si>
  <si>
    <t>SEPL</t>
  </si>
  <si>
    <t>Plymouth</t>
  </si>
  <si>
    <t>SESC</t>
  </si>
  <si>
    <t>South Coastal</t>
  </si>
  <si>
    <t>SETA</t>
  </si>
  <si>
    <t>Taunton/Attleboro</t>
  </si>
  <si>
    <t>SEFR</t>
  </si>
  <si>
    <t>Fall River</t>
  </si>
  <si>
    <t>SENB</t>
  </si>
  <si>
    <t>New Bedford</t>
  </si>
  <si>
    <t>Standard DDS Roster - Residential Services</t>
  </si>
  <si>
    <t xml:space="preserve">FISCAL YEAR </t>
  </si>
  <si>
    <t>Amendment #</t>
  </si>
  <si>
    <t>Provider Name:</t>
  </si>
  <si>
    <t>Activity code:</t>
  </si>
  <si>
    <t>Doc ID:</t>
  </si>
  <si>
    <t>Blended Rate:</t>
  </si>
  <si>
    <t>From ICMS</t>
  </si>
  <si>
    <t>Date:</t>
  </si>
  <si>
    <t>Total Units:</t>
  </si>
  <si>
    <t>DDS Area Office</t>
  </si>
  <si>
    <t>Indicate if ASD eligible</t>
  </si>
  <si>
    <t>Site Address</t>
  </si>
  <si>
    <r>
      <t xml:space="preserve">SSN </t>
    </r>
    <r>
      <rPr>
        <b/>
        <i/>
        <sz val="8"/>
        <rFont val="Arial"/>
        <family val="2"/>
      </rPr>
      <t>(last 4 digits)</t>
    </r>
  </si>
  <si>
    <t>Last Name</t>
  </si>
  <si>
    <t>First Name</t>
  </si>
  <si>
    <t xml:space="preserve">Start Date </t>
  </si>
  <si>
    <t xml:space="preserve">End Date </t>
  </si>
  <si>
    <t>Site Model (ALTR only)</t>
  </si>
  <si>
    <t># of days 100%</t>
  </si>
  <si>
    <t># of Days 95%</t>
  </si>
  <si>
    <t>Comments</t>
  </si>
  <si>
    <t>in alphabetical order</t>
  </si>
  <si>
    <t>Total:</t>
  </si>
  <si>
    <t>Standard DDS Roster - Shared Living Services</t>
  </si>
  <si>
    <t># of Days 100%</t>
  </si>
  <si>
    <t>Unit Type:</t>
  </si>
  <si>
    <t>TRIP</t>
  </si>
  <si>
    <t>Trip Duration</t>
  </si>
  <si>
    <t>Trip Rate</t>
  </si>
  <si>
    <t>Trips/ Week</t>
  </si>
  <si>
    <t># of Weeks</t>
  </si>
  <si>
    <t xml:space="preserve">Trips/Year </t>
  </si>
  <si>
    <t>Total Annual Allocation $$</t>
  </si>
  <si>
    <t xml:space="preserve">Standard DDS Roster  - Cost Reimbursement </t>
  </si>
  <si>
    <t>Not required for 3779</t>
  </si>
  <si>
    <t>Reason for Expenditure</t>
  </si>
  <si>
    <t>Total Annual Allocation</t>
  </si>
  <si>
    <t xml:space="preserve"> Select from Drop Down</t>
  </si>
  <si>
    <t>Unit Rate:</t>
  </si>
  <si>
    <t>If Start/End Date is not within fiscal year</t>
  </si>
  <si>
    <t>T22 Class Year</t>
  </si>
  <si>
    <r>
      <t xml:space="preserve">SSN </t>
    </r>
    <r>
      <rPr>
        <b/>
        <i/>
        <sz val="10"/>
        <rFont val="Arial"/>
        <family val="2"/>
      </rPr>
      <t>(last 4 digits)</t>
    </r>
  </si>
  <si>
    <t>Start Date</t>
  </si>
  <si>
    <t>End Date</t>
  </si>
  <si>
    <t>Fiscal Year Authorization</t>
  </si>
  <si>
    <t>Annualized Authorizaiton</t>
  </si>
  <si>
    <t>Do not annualize
Enter "X"</t>
  </si>
  <si>
    <t>Total Allocation</t>
  </si>
  <si>
    <t>Authorization for Services</t>
  </si>
  <si>
    <t>DDS approves the service authorizations for each individual named on this roster within the limits established in the Fiscal Year Authorization section of this roster. Individual service authorizations apply only to the individual named; authorized services cannot be shared or transfered between individuals.
All services provided within authorized service limits will be reimbursed by DDS. Throughout the fiscal year, DDS may establish and modify encumbrance levels for these authorized services based on DDS' review of service utilization and anticipated spending. 
Regardless of the specific encumbrance levels established at any particular time, DDS will reimburse providers for all authorized services that are delivered, provided that such services are delivered in accordance with standards established in the contract and DDS policy.</t>
  </si>
  <si>
    <t>Regional Office Approval:</t>
  </si>
  <si>
    <t>Title:</t>
  </si>
  <si>
    <t>Fiscal Year</t>
  </si>
  <si>
    <t>Annualized Fiscal Year</t>
  </si>
  <si>
    <t>Current Fiscal Year Encumbrance Summary</t>
  </si>
  <si>
    <t>Area</t>
  </si>
  <si>
    <t>Units</t>
  </si>
  <si>
    <t>Amount</t>
  </si>
  <si>
    <t>Date</t>
  </si>
  <si>
    <t>Encumbrance Change</t>
  </si>
  <si>
    <t>Encumbrance Total</t>
  </si>
  <si>
    <t>Base</t>
  </si>
  <si>
    <t>T22</t>
  </si>
  <si>
    <t>ASD</t>
  </si>
  <si>
    <t>Grand Total</t>
  </si>
  <si>
    <t>Annualized Authorization</t>
  </si>
  <si>
    <t>Allocation</t>
  </si>
  <si>
    <t>Total</t>
  </si>
  <si>
    <t>TRIP Rates</t>
  </si>
  <si>
    <t>Standard DDS Roster - Agency with Choice</t>
  </si>
  <si>
    <t>Provider:</t>
  </si>
  <si>
    <t>Service Navigation Rate (Hour):</t>
  </si>
  <si>
    <t>6753 Accomodation Rate:</t>
  </si>
  <si>
    <t>Administration Rate (Month):</t>
  </si>
  <si>
    <t>Spent to Date:</t>
  </si>
  <si>
    <t>Remaining:</t>
  </si>
  <si>
    <t>Months Remaining:</t>
  </si>
  <si>
    <t>Accomodation Rate:</t>
  </si>
  <si>
    <t>Srvc Nav Hrs</t>
  </si>
  <si>
    <t>Admin Mnths</t>
  </si>
  <si>
    <t>6753 - Navigation &amp; Admin Total</t>
  </si>
  <si>
    <t xml:space="preserve">6703 Ind Home Supp </t>
  </si>
  <si>
    <t>6704 Ind Day Supp</t>
  </si>
  <si>
    <t>6780 - Flexible Funding Allocation</t>
  </si>
  <si>
    <t>Hrs</t>
  </si>
  <si>
    <t>Standard DDS Roster - DESE</t>
  </si>
  <si>
    <t>3700 - Navigation</t>
  </si>
  <si>
    <t xml:space="preserve">3738-Direct Support Services </t>
  </si>
  <si>
    <t>Day &amp; Employment</t>
  </si>
  <si>
    <t>Family Supports</t>
  </si>
  <si>
    <t>Level</t>
  </si>
  <si>
    <t>Rate</t>
  </si>
  <si>
    <t>Type</t>
  </si>
  <si>
    <t>A</t>
  </si>
  <si>
    <t>-</t>
  </si>
  <si>
    <t>Hour</t>
  </si>
  <si>
    <t>I</t>
  </si>
  <si>
    <t>B</t>
  </si>
  <si>
    <t>Day</t>
  </si>
  <si>
    <t>3798 / 3703</t>
  </si>
  <si>
    <t>C</t>
  </si>
  <si>
    <t>Lvl 1</t>
  </si>
  <si>
    <t>D</t>
  </si>
  <si>
    <t>Lvl 2</t>
  </si>
  <si>
    <t>E</t>
  </si>
  <si>
    <t>Lvl 3</t>
  </si>
  <si>
    <t>W</t>
  </si>
  <si>
    <t>F</t>
  </si>
  <si>
    <t>ISE: Initial</t>
  </si>
  <si>
    <t>G</t>
  </si>
  <si>
    <t>1:1</t>
  </si>
  <si>
    <t>ISE: Ongoing</t>
  </si>
  <si>
    <t>H</t>
  </si>
  <si>
    <t>1:2</t>
  </si>
  <si>
    <t>GSE: Standard</t>
  </si>
  <si>
    <t>1:3</t>
  </si>
  <si>
    <t>GSE: High</t>
  </si>
  <si>
    <t>J</t>
  </si>
  <si>
    <t>GSE: 1:1</t>
  </si>
  <si>
    <t>K</t>
  </si>
  <si>
    <t>GSE: 1:3</t>
  </si>
  <si>
    <t>1:5</t>
  </si>
  <si>
    <t>Bachelor</t>
  </si>
  <si>
    <t>Masters</t>
  </si>
  <si>
    <t>PhD</t>
  </si>
  <si>
    <t>Low</t>
  </si>
  <si>
    <t>Moderate</t>
  </si>
  <si>
    <t>High</t>
  </si>
  <si>
    <t>Drop Down Choices</t>
  </si>
  <si>
    <t>T22 Current</t>
  </si>
  <si>
    <t>T22 Annualized</t>
  </si>
  <si>
    <t>Monthly</t>
  </si>
  <si>
    <t>Food</t>
  </si>
  <si>
    <t>21 &amp; 22</t>
  </si>
  <si>
    <t>22 &amp; 23</t>
  </si>
  <si>
    <t>Trip</t>
  </si>
  <si>
    <t xml:space="preserve">15 min </t>
  </si>
  <si>
    <t>Medical</t>
  </si>
  <si>
    <t>23 &amp; 24</t>
  </si>
  <si>
    <t>30 min</t>
  </si>
  <si>
    <t>Rent</t>
  </si>
  <si>
    <t>24 &amp; 25</t>
  </si>
  <si>
    <t xml:space="preserve">45 min </t>
  </si>
  <si>
    <t>Respite</t>
  </si>
  <si>
    <t>25 &amp; 26</t>
  </si>
  <si>
    <t xml:space="preserve">60 min </t>
  </si>
  <si>
    <t>Utilities</t>
  </si>
  <si>
    <t>26 &amp; 27</t>
  </si>
  <si>
    <t>27 &amp; 28</t>
  </si>
  <si>
    <t>Other: See Comments</t>
  </si>
  <si>
    <t>28 &amp; 29</t>
  </si>
  <si>
    <t>29 &amp; 30</t>
  </si>
  <si>
    <t>30 &amp; 31</t>
  </si>
  <si>
    <t>FHRC</t>
  </si>
  <si>
    <t>Code</t>
  </si>
  <si>
    <t>Description</t>
  </si>
  <si>
    <t>None</t>
  </si>
  <si>
    <t>Individual Supported Employment</t>
  </si>
  <si>
    <t>Group Employment</t>
  </si>
  <si>
    <t>Transport to/from jobs</t>
  </si>
  <si>
    <t>unit based only</t>
  </si>
  <si>
    <t>Specialized Services for Vision and Rehab</t>
  </si>
  <si>
    <t> </t>
  </si>
  <si>
    <t>Individualized Staffing  Supports</t>
  </si>
  <si>
    <t xml:space="preserve">Family Support Navigation </t>
  </si>
  <si>
    <t>Respite In Recipient’s Home-Day</t>
  </si>
  <si>
    <t>Respite In Care Giver’s Home</t>
  </si>
  <si>
    <t>Children’s Respite In Care Giver’s Home-Day</t>
  </si>
  <si>
    <t>Community Family Trng./Residential Family Trng.</t>
  </si>
  <si>
    <t xml:space="preserve">Behavioral Supports and Consultation </t>
  </si>
  <si>
    <t>Community Peer Support/ Residential Peer Support</t>
  </si>
  <si>
    <t>Respite In Recipient’s Home- Hourly</t>
  </si>
  <si>
    <t>Children’s Respite In Care Giver’s Home-Hourly</t>
  </si>
  <si>
    <t>?? look at rosters?</t>
  </si>
  <si>
    <t>??  dont feel would work?</t>
  </si>
  <si>
    <t>?? not sure</t>
  </si>
  <si>
    <t>In Home Supports</t>
  </si>
  <si>
    <t>Adult ASD Coaching - Agency</t>
  </si>
  <si>
    <t xml:space="preserve">Adult ASD College Navigation - Agency </t>
  </si>
  <si>
    <t>Activity Name</t>
  </si>
  <si>
    <t>Bucket</t>
  </si>
  <si>
    <t>Notes/Comments from previous tab or add'l notes</t>
  </si>
  <si>
    <t>VISUALLY IMPAIRED SERVICE</t>
  </si>
  <si>
    <t>Children's Respite In Care Giver Home-Day</t>
  </si>
  <si>
    <t>none</t>
  </si>
  <si>
    <t>Children's Respite in Care Giver's Home-Hour</t>
  </si>
  <si>
    <t>Comm/Fam Trng</t>
  </si>
  <si>
    <t>Remote Supports and Monitoring</t>
  </si>
  <si>
    <t>*NUMBERS TRANSPOSED IN PPT</t>
  </si>
  <si>
    <t>COMMUNITY BASED DAY SUPPORTS</t>
  </si>
  <si>
    <t>CORPORATE REP PAYEE</t>
  </si>
  <si>
    <t>Assistive Technology Evaluation and Training</t>
  </si>
  <si>
    <t>Individualized Staffing Supports</t>
  </si>
  <si>
    <t>Respite In Recipent's Home-Day</t>
  </si>
  <si>
    <t>Behavioral Supports and Consultation</t>
  </si>
  <si>
    <t>Stabilization In Caregiver's Home</t>
  </si>
  <si>
    <t>Respite in Recipent's Home-Hour</t>
  </si>
  <si>
    <t>Adult ASD/ID College Navigation</t>
  </si>
  <si>
    <t>TRANSPORTATION</t>
  </si>
  <si>
    <t>B OR C???</t>
  </si>
  <si>
    <t>PLACEMENT SERVICES</t>
  </si>
  <si>
    <t>24 HOUR RESIDENTIAL SERVICES</t>
  </si>
  <si>
    <t>EMERGENCY STABILIZATION RESIDENCE</t>
  </si>
  <si>
    <t>Acquired Brain Injury Residential Hab.</t>
  </si>
  <si>
    <t>Acquired Brain Injury Shared Living</t>
  </si>
  <si>
    <t>Family Support Center Flexible Stipends</t>
  </si>
  <si>
    <t>Remote Supports Asst Tech Devices</t>
  </si>
  <si>
    <t>Individualized Home Supports AWC</t>
  </si>
  <si>
    <t>Individualized Day Supports AWC</t>
  </si>
  <si>
    <t>Agency w/Choice Admin fee</t>
  </si>
  <si>
    <t>CLINICAL TEAM</t>
  </si>
  <si>
    <t>SUPPORTIVE SERVICE BLANKET</t>
  </si>
  <si>
    <t>F &amp; E/CORE</t>
  </si>
  <si>
    <t>MEDICAL SERVICES</t>
  </si>
  <si>
    <t>PSYCHIATRY SERVICE</t>
  </si>
  <si>
    <t>RECRUITMENT SERVICES</t>
  </si>
  <si>
    <t>Occupancy for Acquired Brain Injury Residential Svs.</t>
  </si>
  <si>
    <t>Fiscal Intermediary Processing Fee</t>
  </si>
  <si>
    <t>Occupancy for Adult Long Term Residential Svs.</t>
  </si>
  <si>
    <t>Non-Waiver Services</t>
  </si>
  <si>
    <t>Family Leadership Program</t>
  </si>
  <si>
    <t>Financial Intermediary Service-PDP</t>
  </si>
  <si>
    <t>CENTRAL OFFICE EXECUTIVE</t>
  </si>
  <si>
    <t>GENERAL ADMINISTRAIVE SUPPORT SER</t>
  </si>
  <si>
    <t>DIETARY SERVICE</t>
  </si>
  <si>
    <t>Transitional Services</t>
  </si>
  <si>
    <t>choose from drop down</t>
  </si>
  <si>
    <t>Type of Unit</t>
  </si>
  <si>
    <t>Already moved to new roster</t>
  </si>
  <si>
    <t>current and annualized on the same roster; Emp and Day already has it, but let's add more codes in the drop down for the hourly to make just one roster for the hourly rates</t>
  </si>
  <si>
    <t>Can we add these codes... becuase they are all hourly like the three codes we have</t>
  </si>
  <si>
    <t xml:space="preserve">already moved to the Day / Work roster </t>
  </si>
  <si>
    <t xml:space="preserve">Perhaps with a drop down to chose the code? and have the rate tie into that from </t>
  </si>
  <si>
    <t xml:space="preserve">the table? </t>
  </si>
  <si>
    <t xml:space="preserve">and then apply the same way.. </t>
  </si>
  <si>
    <t xml:space="preserve">but with the correcitons or edits we asked for to correct rounding? and the data below </t>
  </si>
  <si>
    <t>the line?</t>
  </si>
  <si>
    <t xml:space="preserve">TRIP </t>
  </si>
  <si>
    <t>PER PERSON</t>
  </si>
  <si>
    <t>MONTHLY</t>
  </si>
  <si>
    <t xml:space="preserve">This group.. we may need to address the </t>
  </si>
  <si>
    <t>DAILY</t>
  </si>
  <si>
    <t>separately becuase of the added data to gather about the types of trips?</t>
  </si>
  <si>
    <t>Monthly.. grouped together to calculate the costs correctly?</t>
  </si>
  <si>
    <t xml:space="preserve">Daily ...  grouped together to calculate the costs correctly? </t>
  </si>
  <si>
    <t>Or if these was a way to chose at the top for the Daily or Monthly??  and Code..</t>
  </si>
  <si>
    <t xml:space="preserve">and then have rates feed in as well as calculating them as needed? </t>
  </si>
  <si>
    <t>This has been updated separately - add in as a separate tabs, Kerri sent it to me</t>
  </si>
  <si>
    <t>Not going to work, per linda</t>
  </si>
  <si>
    <t xml:space="preserve">Annualized Fiscal Year Encumbrance Summary </t>
  </si>
  <si>
    <t>Activity Code - Hourly
Drop Down</t>
  </si>
  <si>
    <t>X</t>
  </si>
  <si>
    <t>Enter manually</t>
  </si>
  <si>
    <t>Total  Trips/Year</t>
  </si>
  <si>
    <t>Standard DDS Roster  - Assistive Technology</t>
  </si>
  <si>
    <t>AT Evaluations and Case Management</t>
  </si>
  <si>
    <t>T-22</t>
  </si>
  <si>
    <t>Grand Total:</t>
  </si>
  <si>
    <t>Devices &amp; Reoccuring cost amount</t>
  </si>
  <si>
    <t>Annualized Devices &amp; Reoccuring cost amount</t>
  </si>
  <si>
    <t>Standard DDS Roster  - Remote Supports Monitoring</t>
  </si>
  <si>
    <t>Remote Supports Monitoring</t>
  </si>
  <si>
    <t>Remote Supports Monitoring- DEVICES &amp; REOCURRING COSTS</t>
  </si>
  <si>
    <t>Devices &amp; Reoccuring costs</t>
  </si>
  <si>
    <t>Standard DDS Roster  - Daily</t>
  </si>
  <si>
    <t>Standard DDS Roster  - Monthly</t>
  </si>
  <si>
    <t>Total Units</t>
  </si>
  <si>
    <t>Total Calculation</t>
  </si>
  <si>
    <t>Evaluation &amp; Case Mgt Hours</t>
  </si>
  <si>
    <t>Regional office</t>
  </si>
  <si>
    <t>NE</t>
  </si>
  <si>
    <t>SE</t>
  </si>
  <si>
    <t>ME</t>
  </si>
  <si>
    <t>CW</t>
  </si>
  <si>
    <t>For DDS Internal Use Only</t>
  </si>
  <si>
    <t xml:space="preserve">Unit Code </t>
  </si>
  <si>
    <t>Residential Codes</t>
  </si>
  <si>
    <t>Enter X if not to annualize</t>
  </si>
  <si>
    <t>Days per week</t>
  </si>
  <si>
    <t>Months units</t>
  </si>
  <si>
    <t>If Weeks are over 52</t>
  </si>
  <si>
    <t>Address:</t>
  </si>
  <si>
    <t>Activity Code - Monthly
Drop Down</t>
  </si>
  <si>
    <t>Activity Code - Daily
Drop Down</t>
  </si>
  <si>
    <t>Version:</t>
  </si>
  <si>
    <t>Start</t>
  </si>
  <si>
    <t>End</t>
  </si>
  <si>
    <t>Active Treatment</t>
  </si>
  <si>
    <t>Hourly</t>
  </si>
  <si>
    <t>Daily</t>
  </si>
  <si>
    <t>DO NOT ADD ENTRIES BELOW THIS LINE</t>
  </si>
  <si>
    <t>legal_name</t>
  </si>
  <si>
    <t>VC</t>
  </si>
  <si>
    <t>3LPLACE INC</t>
  </si>
  <si>
    <t>VC0000724835</t>
  </si>
  <si>
    <t>ABS BEHAVIORAL HEALTH SERVICES LLC</t>
  </si>
  <si>
    <t>VC0000792784</t>
  </si>
  <si>
    <t>ABS BEHAVIORAL HEALTH SRVCS LLC</t>
  </si>
  <si>
    <t>VC0000698578</t>
  </si>
  <si>
    <t>ACTIVE MA, INC</t>
  </si>
  <si>
    <t>VC6000185108</t>
  </si>
  <si>
    <t>ADAPTABLE PHYSICAL THERAPY &amp; CONSULTING</t>
  </si>
  <si>
    <t>VC0001484251</t>
  </si>
  <si>
    <t>ADITUS INC</t>
  </si>
  <si>
    <t>VC6000168770</t>
  </si>
  <si>
    <t>ADVOCATES INC</t>
  </si>
  <si>
    <t>VC6000230419</t>
  </si>
  <si>
    <t>AGING SERVICES OF N CENTRAL MASS INC</t>
  </si>
  <si>
    <t>VC6000163159</t>
  </si>
  <si>
    <t>ALMADAN INC</t>
  </si>
  <si>
    <t>VC6000200503</t>
  </si>
  <si>
    <t>ALTERNATIVE SUPPORTS INC</t>
  </si>
  <si>
    <t>VC6000163867</t>
  </si>
  <si>
    <t>AMEGO INC</t>
  </si>
  <si>
    <t>VC6000230109</t>
  </si>
  <si>
    <t>AMERICAN ASSOC ON INTEL &amp; DEVLP DISBTS</t>
  </si>
  <si>
    <t>VC6000199913</t>
  </si>
  <si>
    <t>AMERICAN TRAINING INC</t>
  </si>
  <si>
    <t>VC6000165526</t>
  </si>
  <si>
    <t>ANODYNE MEDICAL SERVICES CORP</t>
  </si>
  <si>
    <t>VC6000161971</t>
  </si>
  <si>
    <t>ARC MASSACHUSETTS INC</t>
  </si>
  <si>
    <t>VC6000158290</t>
  </si>
  <si>
    <t>ARCHWAY INC</t>
  </si>
  <si>
    <t>VC6000165033</t>
  </si>
  <si>
    <t>ASCENTRIA COMMUNITY SERVICES, INC</t>
  </si>
  <si>
    <t>VC6000190011</t>
  </si>
  <si>
    <t>ASPIRE LIVING &amp; LEARNING, INC.</t>
  </si>
  <si>
    <t>VC6000123425</t>
  </si>
  <si>
    <t>ASSABET VALLEY COLLABORATIVE</t>
  </si>
  <si>
    <t>VC6000174035</t>
  </si>
  <si>
    <t>ASSOCIATES FOR HUMAN SERVICES</t>
  </si>
  <si>
    <t>VC6000163237</t>
  </si>
  <si>
    <t>ASSOCIATION FOR AUTISM &amp; NEURODIVERSITY</t>
  </si>
  <si>
    <t>VC6000184684</t>
  </si>
  <si>
    <t>ATTLEBORO ENTERPRISES INC</t>
  </si>
  <si>
    <t>VC6000165472</t>
  </si>
  <si>
    <t>AUTISM SERVICES ASSOC INC</t>
  </si>
  <si>
    <t>VC6000161273</t>
  </si>
  <si>
    <t>BAROCO CORPORATION</t>
  </si>
  <si>
    <t>VC6000169186</t>
  </si>
  <si>
    <t>BARRY L PRICE REHAB</t>
  </si>
  <si>
    <t>VC6000164683</t>
  </si>
  <si>
    <t>BASS RIVER DAY ACTIVITY</t>
  </si>
  <si>
    <t>VC6000162346</t>
  </si>
  <si>
    <t>BAY COVE HUMAN SERVICES INC</t>
  </si>
  <si>
    <t>VC6000162461</t>
  </si>
  <si>
    <t>BAY STATE ABA LLC</t>
  </si>
  <si>
    <t>VC0001169582</t>
  </si>
  <si>
    <t>BAYSTATE INTERPRETERS INC</t>
  </si>
  <si>
    <t>VC0000251614</t>
  </si>
  <si>
    <t>BEAVERBROOK STEP INC</t>
  </si>
  <si>
    <t>VC6000162468</t>
  </si>
  <si>
    <t>BECKET ACADEMY</t>
  </si>
  <si>
    <t>VC6000065851</t>
  </si>
  <si>
    <t>BEHAVIORAL ASSOCIATES OF</t>
  </si>
  <si>
    <t>VC6000171482</t>
  </si>
  <si>
    <t>BEHAVIORAL HEALTH NETWORK INC</t>
  </si>
  <si>
    <t>VC6000156971</t>
  </si>
  <si>
    <t>BERKSHIRE COUNTY ARC INC</t>
  </si>
  <si>
    <t>VC6000158245</t>
  </si>
  <si>
    <t>BERKSHIRE FAMILY AND</t>
  </si>
  <si>
    <t>VC6000180596</t>
  </si>
  <si>
    <t>BERKSHIRE HILLS MUSIC ACADEMY</t>
  </si>
  <si>
    <t>VC6000187242</t>
  </si>
  <si>
    <t>BERKSHIRE REGIONAL TRANSIT AUTHORITY</t>
  </si>
  <si>
    <t>VC6000163357</t>
  </si>
  <si>
    <t>BEST BUDDIES INTERNATIONAL</t>
  </si>
  <si>
    <t>VC6000249399</t>
  </si>
  <si>
    <t>BETA COMMUNITY PARTNERSHIPS, INC.</t>
  </si>
  <si>
    <t>VC6000163563</t>
  </si>
  <si>
    <t>BETTER COMMUNITY LIVING INC</t>
  </si>
  <si>
    <t>VC6000174177</t>
  </si>
  <si>
    <t>BOSTON HIGASHI SCHOOL INC</t>
  </si>
  <si>
    <t>VC6000227423</t>
  </si>
  <si>
    <t>BRIDGES HOMEWARD, INC.</t>
  </si>
  <si>
    <t>VC6000157068</t>
  </si>
  <si>
    <t>BRIDGEWELL INC</t>
  </si>
  <si>
    <t>VC6000159058</t>
  </si>
  <si>
    <t>BRIDGING INDEPENDENT LIVING TOGETHER INC</t>
  </si>
  <si>
    <t>VC0001381946</t>
  </si>
  <si>
    <t>BROCKTON AREA ARC, INC.</t>
  </si>
  <si>
    <t>VC6000159523</t>
  </si>
  <si>
    <t>BROCKTON AREA MULTI-SERVS INC</t>
  </si>
  <si>
    <t>VC6000163361</t>
  </si>
  <si>
    <t>C L A S S INC</t>
  </si>
  <si>
    <t>VC6000164552</t>
  </si>
  <si>
    <t>CADMUS LIFESHARING ASSOC INC</t>
  </si>
  <si>
    <t>VC6000175154</t>
  </si>
  <si>
    <t>CAMBODIAN MUTUAL ASSISTANCE</t>
  </si>
  <si>
    <t>VC6000227132</t>
  </si>
  <si>
    <t>CAPE ANN TRANSPORT AUTHORITY</t>
  </si>
  <si>
    <t>VC6000163411</t>
  </si>
  <si>
    <t>CAPE COD REGIONAL</t>
  </si>
  <si>
    <t>VC6000165538</t>
  </si>
  <si>
    <t>CAPE COD VILLAGE</t>
  </si>
  <si>
    <t>VC0001493909</t>
  </si>
  <si>
    <t>CAPEABILITIES</t>
  </si>
  <si>
    <t>VC6000160849</t>
  </si>
  <si>
    <t>CARDINAL CUSHING CENTERS INC</t>
  </si>
  <si>
    <t>VC6000157246</t>
  </si>
  <si>
    <t>CARE.COACH CORPORATION</t>
  </si>
  <si>
    <t>VC0001127671</t>
  </si>
  <si>
    <t>CAREER RESOURCES CORPORATION</t>
  </si>
  <si>
    <t>VC6000162750</t>
  </si>
  <si>
    <t>CARING HEALTH CENTER INC</t>
  </si>
  <si>
    <t>VC6000164511</t>
  </si>
  <si>
    <t>CATHOLIC CHARITIES OF THE</t>
  </si>
  <si>
    <t>VC6000157048</t>
  </si>
  <si>
    <t>CENTER FOR HUMAN</t>
  </si>
  <si>
    <t>VC6000162125</t>
  </si>
  <si>
    <t>CENTER FOR INTEGRATIVE PSYCHOLOGICAL SER</t>
  </si>
  <si>
    <t>VC0000665578</t>
  </si>
  <si>
    <t>CENTER OF HOPE FOUNDATION, INCORPORATED</t>
  </si>
  <si>
    <t>VC6000159288</t>
  </si>
  <si>
    <t>CENTRO LAS AMERICAS INC</t>
  </si>
  <si>
    <t>VC6000166880</t>
  </si>
  <si>
    <t>CHARLES RIVER ASSOCIATION FOR</t>
  </si>
  <si>
    <t>VC6000160033</t>
  </si>
  <si>
    <t>CHOICE COMMUNITY SUPPORTS INC</t>
  </si>
  <si>
    <t>VC0000837290</t>
  </si>
  <si>
    <t>CITY OF WORCESTER</t>
  </si>
  <si>
    <t>VC6000192145</t>
  </si>
  <si>
    <t>COASTAL CONNECTIONS INC</t>
  </si>
  <si>
    <t>VC0000407324</t>
  </si>
  <si>
    <t>COLLABORATIVE FOR REG EDU SVCS &amp; TRNING</t>
  </si>
  <si>
    <t>VC6000164067</t>
  </si>
  <si>
    <t>COMMUNITAS, INC.</t>
  </si>
  <si>
    <t>VC6000158475</t>
  </si>
  <si>
    <t>COMMUNITY ACCESS TO THE ARTS</t>
  </si>
  <si>
    <t>VC6000179067</t>
  </si>
  <si>
    <t>COMMUNITY AUTISM RESOURCES INC</t>
  </si>
  <si>
    <t>VC6000243961</t>
  </si>
  <si>
    <t>COMMUNITY CONNECTIONS INC</t>
  </si>
  <si>
    <t>VC6000170681</t>
  </si>
  <si>
    <t>COMMUNITY HEALTHLINK INC</t>
  </si>
  <si>
    <t>VC6000164690</t>
  </si>
  <si>
    <t>COMMUNITY OPTIONS INC</t>
  </si>
  <si>
    <t>VC6000165825</t>
  </si>
  <si>
    <t>COMMUNITY PROVIDERS OF</t>
  </si>
  <si>
    <t>VC6000162887</t>
  </si>
  <si>
    <t>COMMUNITY REHAB CARE INC</t>
  </si>
  <si>
    <t>VC6000182355</t>
  </si>
  <si>
    <t>COMMUNITY RESOURCES</t>
  </si>
  <si>
    <t>VC6000187306</t>
  </si>
  <si>
    <t>COMMUNITY SERVICE CARE INC</t>
  </si>
  <si>
    <t>VC6000167949</t>
  </si>
  <si>
    <t>COMMUNITY SUPPORT ASSOC INC</t>
  </si>
  <si>
    <t>VC6000179608</t>
  </si>
  <si>
    <t>COMMUNITY SYSTEMS INC</t>
  </si>
  <si>
    <t>VC6000200604</t>
  </si>
  <si>
    <t>COMMUNITY WORKSHOPS INC</t>
  </si>
  <si>
    <t>VC6000156871</t>
  </si>
  <si>
    <t>COMPREHENSIVE MENTAL HEALTH</t>
  </si>
  <si>
    <t>VC6000166324</t>
  </si>
  <si>
    <t>COOPERATIVE HUMAN SERVICES INC</t>
  </si>
  <si>
    <t>VC6000167437</t>
  </si>
  <si>
    <t>COOPERATIVE PRODUCTION INC</t>
  </si>
  <si>
    <t>VC6000163831</t>
  </si>
  <si>
    <t>CROSSROADS CONTINUUM, INC</t>
  </si>
  <si>
    <t>VC0000403338</t>
  </si>
  <si>
    <t>CROTCHED MOUNTAIN REHAB CENTER INC</t>
  </si>
  <si>
    <t>VC6000227100</t>
  </si>
  <si>
    <t>CRYSTAL SPRINGS, INC.</t>
  </si>
  <si>
    <t>VC6000168199</t>
  </si>
  <si>
    <t>DELTA PROJECTS INC</t>
  </si>
  <si>
    <t>VC6000163776</t>
  </si>
  <si>
    <t>DIGESTIVE HEALTH ASSOCIATES PC</t>
  </si>
  <si>
    <t>VC6000184432</t>
  </si>
  <si>
    <t>DIMOCK COMMUNITY SERVICES CORP</t>
  </si>
  <si>
    <t>VC6000188043</t>
  </si>
  <si>
    <t>EASTER SEAL NH INC</t>
  </si>
  <si>
    <t>VC6000062334</t>
  </si>
  <si>
    <t>EASTER SEALS MASSACHUSETTS</t>
  </si>
  <si>
    <t>VC6000157011</t>
  </si>
  <si>
    <t>EDCO COLLABORATIVE</t>
  </si>
  <si>
    <t>VC6000227522</t>
  </si>
  <si>
    <t>EIKOS COMMUNITY SERVICES INC</t>
  </si>
  <si>
    <t>VC6000170033</t>
  </si>
  <si>
    <t>ELIOT COMMUNITY HUMAN SRVCS</t>
  </si>
  <si>
    <t>VC6000159380</t>
  </si>
  <si>
    <t>EMPOWER LGA, INC.</t>
  </si>
  <si>
    <t>VC6000167352</t>
  </si>
  <si>
    <t>ESPRIT_PARTNERSHIP FOR INDEPENDENCE INC</t>
  </si>
  <si>
    <t>VC0000843625</t>
  </si>
  <si>
    <t>EVERGREEN CENTER INC</t>
  </si>
  <si>
    <t>VC6000167931</t>
  </si>
  <si>
    <t>EXTRASPECIALTEAS INC</t>
  </si>
  <si>
    <t>VC0000755194</t>
  </si>
  <si>
    <t>FALL RIVER DEACONESS HOME</t>
  </si>
  <si>
    <t>VC6000156973</t>
  </si>
  <si>
    <t>FAMILY SERVICE ASSOCIATION OF</t>
  </si>
  <si>
    <t>VC6000157069</t>
  </si>
  <si>
    <t>FCP INC</t>
  </si>
  <si>
    <t>VC6000170599</t>
  </si>
  <si>
    <t>FIDELITY HOUSE INC</t>
  </si>
  <si>
    <t>VC6000162018</t>
  </si>
  <si>
    <t>FIRE PSYCH INC</t>
  </si>
  <si>
    <t>VC6000187201</t>
  </si>
  <si>
    <t>FRANCISCAN HOSPITAL FOR CHILDREN</t>
  </si>
  <si>
    <t>VC6000157752</t>
  </si>
  <si>
    <t>FRANKLIN REGIONAL TRANSIT AUTHORITY</t>
  </si>
  <si>
    <t>VC6000165953</t>
  </si>
  <si>
    <t>FRIENDSHIP HOME INC.</t>
  </si>
  <si>
    <t>VC0000177630</t>
  </si>
  <si>
    <t>GAAMHA INCORPORATED</t>
  </si>
  <si>
    <t>VC6000160504</t>
  </si>
  <si>
    <t>GAGNON &amp; SON SHOE REPAIR</t>
  </si>
  <si>
    <t>VC6000305981</t>
  </si>
  <si>
    <t>GANDARA MENTAL HEALTH CENTER INC</t>
  </si>
  <si>
    <t>VC6000164596</t>
  </si>
  <si>
    <t>GOODWILL INDUSTRIES</t>
  </si>
  <si>
    <t>VC6000158143</t>
  </si>
  <si>
    <t>GOODWILL INDUSTRIES OF THE</t>
  </si>
  <si>
    <t>VC6000157573</t>
  </si>
  <si>
    <t>GREATER ATTLEBORO TAUNTON REGIONAL</t>
  </si>
  <si>
    <t>VC6000165256</t>
  </si>
  <si>
    <t>GROW ASSOCIATES INC</t>
  </si>
  <si>
    <t>VC6000230343</t>
  </si>
  <si>
    <t>GROWTHWAYS INC</t>
  </si>
  <si>
    <t>VC6000167637</t>
  </si>
  <si>
    <t>GUIDEWIRE, INC.</t>
  </si>
  <si>
    <t>VC6000168871</t>
  </si>
  <si>
    <t>HABILITATION ASSIST CORP</t>
  </si>
  <si>
    <t>VC6000169036</t>
  </si>
  <si>
    <t>HAITIAN AMERICAN PUBLIC HEALTH</t>
  </si>
  <si>
    <t>VC6000174977</t>
  </si>
  <si>
    <t>HALYARD, LLC</t>
  </si>
  <si>
    <t>VC0000823998</t>
  </si>
  <si>
    <t>HEALTHCARE OPTIONS INC</t>
  </si>
  <si>
    <t>VC6000227105</t>
  </si>
  <si>
    <t>HELIX HUMAN SERVICES, INC.</t>
  </si>
  <si>
    <t>VC6000157317</t>
  </si>
  <si>
    <t>HIGH SPIRIT COMMUNITY FARM INC</t>
  </si>
  <si>
    <t>VC0000905706</t>
  </si>
  <si>
    <t>HILLCREST EDUCATIONAL CTRS INC</t>
  </si>
  <si>
    <t>VC6000170226</t>
  </si>
  <si>
    <t>HOPE CLINICAL CARE</t>
  </si>
  <si>
    <t>VC0001173084</t>
  </si>
  <si>
    <t>HOPEWELL INC</t>
  </si>
  <si>
    <t>VC6000160539</t>
  </si>
  <si>
    <t>HORACE MANN EDUCATIONAL</t>
  </si>
  <si>
    <t>VC6000159109</t>
  </si>
  <si>
    <t>HOUSE OF POSSIBILITIES INC</t>
  </si>
  <si>
    <t>VC0000455113</t>
  </si>
  <si>
    <t>HUMAN SERVICE OPTIONS INC</t>
  </si>
  <si>
    <t>VC6000170123</t>
  </si>
  <si>
    <t>HUMAN SERVICES RESEARCH INST</t>
  </si>
  <si>
    <t>VC6000248999</t>
  </si>
  <si>
    <t>INCOMPASS HUMAN SERVICES</t>
  </si>
  <si>
    <t>VC6000192523</t>
  </si>
  <si>
    <t>INDEPENDENCE FARM, INC</t>
  </si>
  <si>
    <t>VC0000673330</t>
  </si>
  <si>
    <t>INFINITEACH INC</t>
  </si>
  <si>
    <t>VC0001173323</t>
  </si>
  <si>
    <t>INSTITUTE FOR SEXUAL WELLNESS</t>
  </si>
  <si>
    <t>VC0000476362</t>
  </si>
  <si>
    <t>JEWISH FAMILY AND CHILDRENS</t>
  </si>
  <si>
    <t>VC6000157138</t>
  </si>
  <si>
    <t>JEWISH VOCATIONAL SERVICE INC</t>
  </si>
  <si>
    <t>VC6000157139</t>
  </si>
  <si>
    <t>JUDGE ROTENBERG EDUCATIONAL</t>
  </si>
  <si>
    <t>VC6000161823</t>
  </si>
  <si>
    <t>JUDITH WISNIA AND ASSOC INC</t>
  </si>
  <si>
    <t>VC6000179507</t>
  </si>
  <si>
    <t>JUSTICE RESOURCE INSTITUTE INC</t>
  </si>
  <si>
    <t>VC6000162625</t>
  </si>
  <si>
    <t>KENNEDY-DONOVAN CENTER INC</t>
  </si>
  <si>
    <t>VC6000162473</t>
  </si>
  <si>
    <t>KIDS ARE PEOPLE ELEMENTARY</t>
  </si>
  <si>
    <t>VC6000179207</t>
  </si>
  <si>
    <t>KINDLE BEHAVIOR CONSULTANTS INC</t>
  </si>
  <si>
    <t>VC0000796232</t>
  </si>
  <si>
    <t>L A B B B COLLABORATIVE PROGRAM</t>
  </si>
  <si>
    <t>VC0000217072</t>
  </si>
  <si>
    <t>L U K CRISIS CENTER INC</t>
  </si>
  <si>
    <t>VC6000161621</t>
  </si>
  <si>
    <t>L'ARCHE BOSTON NORTH, INC.</t>
  </si>
  <si>
    <t>VC6000168491</t>
  </si>
  <si>
    <t>LATHAM CENTERS INC</t>
  </si>
  <si>
    <t>VC6000161200</t>
  </si>
  <si>
    <t>LEAGUE SCHOOL OF GREATER</t>
  </si>
  <si>
    <t>VC6000192596</t>
  </si>
  <si>
    <t>LEANDER HOUSE, INC.</t>
  </si>
  <si>
    <t>VC0000196376</t>
  </si>
  <si>
    <t>LEDGES SCHOOL &amp; RESIDENT INC</t>
  </si>
  <si>
    <t>VC6000161106</t>
  </si>
  <si>
    <t>LIBERTY HEALTHCARE CO</t>
  </si>
  <si>
    <t>VC6000229459</t>
  </si>
  <si>
    <t>LIFE NEEDS CO-OP INC</t>
  </si>
  <si>
    <t>VC0000825904</t>
  </si>
  <si>
    <t>LIFE SKILLS INC</t>
  </si>
  <si>
    <t>VC6000161602</t>
  </si>
  <si>
    <t>LIFEPATH, INC.</t>
  </si>
  <si>
    <t>VC6000162947</t>
  </si>
  <si>
    <t>LIFESTREAM INCORPORATED</t>
  </si>
  <si>
    <t>VC6000167658</t>
  </si>
  <si>
    <t>LIFEWORKS INC</t>
  </si>
  <si>
    <t>VC6000227047</t>
  </si>
  <si>
    <t>LINDA M PALMER APRN BC LLC</t>
  </si>
  <si>
    <t>VC0000980798</t>
  </si>
  <si>
    <t>LIVING HOPE SERVICES, INC</t>
  </si>
  <si>
    <t>VC0000736527</t>
  </si>
  <si>
    <t>LIVING INDEPENDENTLY FOREVER</t>
  </si>
  <si>
    <t>VC6000227780</t>
  </si>
  <si>
    <t>M O L I F E INC</t>
  </si>
  <si>
    <t>VC6000181842</t>
  </si>
  <si>
    <t>MAB COMMUNITY SERVICES INC</t>
  </si>
  <si>
    <t>VC6000157424</t>
  </si>
  <si>
    <t>MAINSTAY SUPPORTIVE HOUSING &amp; HOME CARE</t>
  </si>
  <si>
    <t>VC6000188123</t>
  </si>
  <si>
    <t>MARTHA'S VINEYARD CENTER FOR LIVING</t>
  </si>
  <si>
    <t>VC6000163027</t>
  </si>
  <si>
    <t>MARTHAS VINEYARD COMMUNITY</t>
  </si>
  <si>
    <t>VC6000159128</t>
  </si>
  <si>
    <t>MASSACHUSETTS ADVOCATES</t>
  </si>
  <si>
    <t>VC6000186553</t>
  </si>
  <si>
    <t>MASSACHUSETTS DOWN SYNDROME CONGRESS</t>
  </si>
  <si>
    <t>VC0000353002</t>
  </si>
  <si>
    <t>MASSACHUSETTS FAMILIES</t>
  </si>
  <si>
    <t>VC6000227736</t>
  </si>
  <si>
    <t>MASSACHUSETTS MENTOR, LLC</t>
  </si>
  <si>
    <t>VC6000169060</t>
  </si>
  <si>
    <t>MELMARK NEW ENGLAND</t>
  </si>
  <si>
    <t>VC6000189945</t>
  </si>
  <si>
    <t>MENTAL HEALTH ASSOCIATION INC</t>
  </si>
  <si>
    <t>VC6000192686</t>
  </si>
  <si>
    <t>MENTOR ABI, LLC</t>
  </si>
  <si>
    <t>VC0000537957</t>
  </si>
  <si>
    <t>METROWEST NEUROPSYCHOLOGY LLC</t>
  </si>
  <si>
    <t>VC0000793218</t>
  </si>
  <si>
    <t>MICHAEL CARTER LISNOW RESPITE CTR.</t>
  </si>
  <si>
    <t>VC6000180269</t>
  </si>
  <si>
    <t>MICROTEK INC</t>
  </si>
  <si>
    <t>VC6000168531</t>
  </si>
  <si>
    <t>MINUTE MAN ARC FOR HUMAN</t>
  </si>
  <si>
    <t>VC6000158767</t>
  </si>
  <si>
    <t>MONTACHUSETT REGIONAL</t>
  </si>
  <si>
    <t>VC6000165834</t>
  </si>
  <si>
    <t>MORGAN MEMORIAL GOODWILL</t>
  </si>
  <si>
    <t>VC6000157396</t>
  </si>
  <si>
    <t>MOVING FORWARD INCORPORATED</t>
  </si>
  <si>
    <t>VC0001087763</t>
  </si>
  <si>
    <t>MULTICULTURAL COMMUNITY SERS</t>
  </si>
  <si>
    <t>VC6000165616</t>
  </si>
  <si>
    <t>MY CHOICE PROGRAMS, INC</t>
  </si>
  <si>
    <t>VC6000162736</t>
  </si>
  <si>
    <t>NASHOBA LEARNING GROUP INC</t>
  </si>
  <si>
    <t>VC0000568727</t>
  </si>
  <si>
    <t>NEMASKET GROUP</t>
  </si>
  <si>
    <t>VC6000227153</t>
  </si>
  <si>
    <t>NEURO REHAB MANAGEMENT INC .</t>
  </si>
  <si>
    <t>VC6000174080</t>
  </si>
  <si>
    <t>NEURONURTURE PSYCHOLOGY LLC</t>
  </si>
  <si>
    <t>VC0001532853</t>
  </si>
  <si>
    <t>NEW AGAIN INC</t>
  </si>
  <si>
    <t>VC0000687313</t>
  </si>
  <si>
    <t>NEW ENGLAND BUSINESS ASSOC</t>
  </si>
  <si>
    <t>VC6000168870</t>
  </si>
  <si>
    <t>NEW ENGLAND CENTER FOR CHILDREN INC</t>
  </si>
  <si>
    <t>VC6000166705</t>
  </si>
  <si>
    <t>NEW ENGLAND LONG-TERM CARE INC</t>
  </si>
  <si>
    <t>VC6000171483</t>
  </si>
  <si>
    <t>NEW ENGLAND VILLAGES INC</t>
  </si>
  <si>
    <t>VC6000192607</t>
  </si>
  <si>
    <t>NEW NORTH CITIZENS COUNCIL</t>
  </si>
  <si>
    <t>VC6000230331</t>
  </si>
  <si>
    <t>NEXUS INC</t>
  </si>
  <si>
    <t>VC6000230212</t>
  </si>
  <si>
    <t>NFI MASSACHUSETTS, INC.</t>
  </si>
  <si>
    <t>VC6000230345</t>
  </si>
  <si>
    <t>NONOTUCK RESOURCE ASSOCIATES INC</t>
  </si>
  <si>
    <t>VC6000162289</t>
  </si>
  <si>
    <t>NORTH SUFFOLK COMMUNITY SERVICES INC</t>
  </si>
  <si>
    <t>VC6000159388</t>
  </si>
  <si>
    <t>NORTHEAST ARC, INC.</t>
  </si>
  <si>
    <t>VC6000158389</t>
  </si>
  <si>
    <t>NORTHEAST HOSPITAL CORP</t>
  </si>
  <si>
    <t>VC6000157464</t>
  </si>
  <si>
    <t>NU PATH, INC</t>
  </si>
  <si>
    <t>VC6000160568</t>
  </si>
  <si>
    <t>OAKDALE FOUNDATION INC</t>
  </si>
  <si>
    <t>VC6000166953</t>
  </si>
  <si>
    <t>OPEN SKY COMMUNITY SERVICES INC</t>
  </si>
  <si>
    <t>VC6000163824</t>
  </si>
  <si>
    <t>OPPORTUNITIES FOR INCLUSION</t>
  </si>
  <si>
    <t>VC6000160603</t>
  </si>
  <si>
    <t>OPPORTUNITY WORKS INC</t>
  </si>
  <si>
    <t>VC6000230326</t>
  </si>
  <si>
    <t>PALAEMON INC</t>
  </si>
  <si>
    <t>VC0000845929</t>
  </si>
  <si>
    <t>PATHLIGHT, INC</t>
  </si>
  <si>
    <t>VC6000158164</t>
  </si>
  <si>
    <t>PATHWAY TO POSSIBLE, INC</t>
  </si>
  <si>
    <t>VC6000162345</t>
  </si>
  <si>
    <t>PEOPLE INCORPORATED</t>
  </si>
  <si>
    <t>VC6000160726</t>
  </si>
  <si>
    <t>PERKINS SCHOOL FOR THE BLIND</t>
  </si>
  <si>
    <t>VC6000156935</t>
  </si>
  <si>
    <t>PLYMOUTH COUNTY FAMILY SUPPORT</t>
  </si>
  <si>
    <t>VC0001201168</t>
  </si>
  <si>
    <t>PLYMOUTH MA SNF LLC</t>
  </si>
  <si>
    <t>VC0000647551</t>
  </si>
  <si>
    <t>PREPARATORY REHABFOR IND DEV A</t>
  </si>
  <si>
    <t>VC6000160746</t>
  </si>
  <si>
    <t>PROM ANGELS FOUNDATION, INC</t>
  </si>
  <si>
    <t>VC0001535971</t>
  </si>
  <si>
    <t>PROVEN BEHAVIOR SOLUTIONS, LLC</t>
  </si>
  <si>
    <t>VC0001044726</t>
  </si>
  <si>
    <t>PUBLIC PARTNERSHIPS LLC</t>
  </si>
  <si>
    <t>VC6000187539</t>
  </si>
  <si>
    <t>R&amp;G HEALTHCARE SERVICES</t>
  </si>
  <si>
    <t>VC0001373935</t>
  </si>
  <si>
    <t>RAISING HARTS CORPORATION</t>
  </si>
  <si>
    <t>VC0001542847</t>
  </si>
  <si>
    <t>RCS LEARNING CENTER INC</t>
  </si>
  <si>
    <t>VC0000839062</t>
  </si>
  <si>
    <t>REACH INC</t>
  </si>
  <si>
    <t>VC6000172991</t>
  </si>
  <si>
    <t>RESOURCES FOR HUMAN DEVELOPMNT</t>
  </si>
  <si>
    <t>VC6000229235</t>
  </si>
  <si>
    <t>RHEUMATOLOGY &amp; INTERNAL</t>
  </si>
  <si>
    <t>VC6000187814</t>
  </si>
  <si>
    <t>RIVERBROOK RESIDENCE INC</t>
  </si>
  <si>
    <t>VC6000183400</t>
  </si>
  <si>
    <t>RIVERSIDE COMMUNITY CARE INC</t>
  </si>
  <si>
    <t>VC6000175937</t>
  </si>
  <si>
    <t>RIVERSIDE INDUSTRIES INC</t>
  </si>
  <si>
    <t>VC6000160529</t>
  </si>
  <si>
    <t>RIVERVIEW SCHOOL INC</t>
  </si>
  <si>
    <t>VC6000158489</t>
  </si>
  <si>
    <t>ROAD TO RESPONSIBILITY INC</t>
  </si>
  <si>
    <t>VC6000174357</t>
  </si>
  <si>
    <t>ROBERT F KENNEDY COMMUNITY ALLIANCE</t>
  </si>
  <si>
    <t>VC6000156996</t>
  </si>
  <si>
    <t>ROMAN MUSIC THERAPY SERVICES LLC</t>
  </si>
  <si>
    <t>VC0001069447</t>
  </si>
  <si>
    <t>SECOND NATURE SOCIAL SKILLS LLC</t>
  </si>
  <si>
    <t>VC0000626733</t>
  </si>
  <si>
    <t>SERVICENET INC</t>
  </si>
  <si>
    <t>VC6000162622</t>
  </si>
  <si>
    <t>SEVEN HILLS ASPIRE, INC.</t>
  </si>
  <si>
    <t>VC6000158859</t>
  </si>
  <si>
    <t>SEVEN HILLS BEHAVIORAL HEALTH, INC.</t>
  </si>
  <si>
    <t>VC6000157894</t>
  </si>
  <si>
    <t>SEVEN HILLS COMM SVS INC</t>
  </si>
  <si>
    <t>VC6000176767</t>
  </si>
  <si>
    <t>SEVEN HILLS EXT CARE AT GROTON</t>
  </si>
  <si>
    <t>VC6000224194</t>
  </si>
  <si>
    <t>SEVEN HILLS FAMILY SRV INC</t>
  </si>
  <si>
    <t>VC6000182211</t>
  </si>
  <si>
    <t>SEVEN HILLS FOUNDATION</t>
  </si>
  <si>
    <t>VC6000182210</t>
  </si>
  <si>
    <t>SHORE EDUC COLLABORATIVE</t>
  </si>
  <si>
    <t>VC6000163588</t>
  </si>
  <si>
    <t>SHRIVER CLINICAL SERV CORP</t>
  </si>
  <si>
    <t>VC6000178433</t>
  </si>
  <si>
    <t>SIDDHARTH SERVICES, INC.</t>
  </si>
  <si>
    <t>VC0000353352</t>
  </si>
  <si>
    <t>SOCIAL SERVICE CENTERS</t>
  </si>
  <si>
    <t>VC6000170060</t>
  </si>
  <si>
    <t>SOUTH SHORE EDUCATIONAL</t>
  </si>
  <si>
    <t>VC6000163814</t>
  </si>
  <si>
    <t>SOUTH SHORE SUPPORT SERV INC</t>
  </si>
  <si>
    <t>VC6000181461</t>
  </si>
  <si>
    <t>SOUTHEASTERN MASSACHUSETTS EDU</t>
  </si>
  <si>
    <t>VC6000163454</t>
  </si>
  <si>
    <t>SPECIAL OLYMPICS MASSACHUSETTS</t>
  </si>
  <si>
    <t>VC6000230209</t>
  </si>
  <si>
    <t>SPEECH THERAPY GROUP,LLC</t>
  </si>
  <si>
    <t>VC0000176058</t>
  </si>
  <si>
    <t>SUNSHINE VILLAGE, INC.</t>
  </si>
  <si>
    <t>VC6000192676</t>
  </si>
  <si>
    <t>TATE BEHAVIORAL INC</t>
  </si>
  <si>
    <t>VC0001410996</t>
  </si>
  <si>
    <t>TECHNICAL ASSISTANCE</t>
  </si>
  <si>
    <t>VC6000227767</t>
  </si>
  <si>
    <t>TEMPUS UNLIMITED INC</t>
  </si>
  <si>
    <t>VC6000158472</t>
  </si>
  <si>
    <t>THE ARC OF BRISTOL COUNTY</t>
  </si>
  <si>
    <t>VC6000158956</t>
  </si>
  <si>
    <t>THE ARC OF CAPE COD INC</t>
  </si>
  <si>
    <t>VC6000159025</t>
  </si>
  <si>
    <t>THE ARC OF GREATER PLYMOUTH</t>
  </si>
  <si>
    <t>VC6000230366</t>
  </si>
  <si>
    <t>THE ARC OF GRETER HAVERHILL-NEWBURYPORT</t>
  </si>
  <si>
    <t>VC6000192624</t>
  </si>
  <si>
    <t>THE ARC OF OPPORTUNITY IN NO. CENT. MASS</t>
  </si>
  <si>
    <t>VC6000158324</t>
  </si>
  <si>
    <t>THE ARC OF SOUTH NORFOLK, INC</t>
  </si>
  <si>
    <t>VC6000159664</t>
  </si>
  <si>
    <t>THE ARC OF THE SOUTH SHORE, INC.</t>
  </si>
  <si>
    <t>VC6000159137</t>
  </si>
  <si>
    <t>THE BRIDGE OF CENTRAL MASS INC</t>
  </si>
  <si>
    <t>VC6000166455</t>
  </si>
  <si>
    <t>THE BRIEN CENTER FOR MENTAL HEALTH</t>
  </si>
  <si>
    <t>VC6000156807</t>
  </si>
  <si>
    <t>THE DEVEREUX FOUNDATION</t>
  </si>
  <si>
    <t>VC6000229118</t>
  </si>
  <si>
    <t>THE EDINBURG CENTER INC</t>
  </si>
  <si>
    <t>VC6000164360</t>
  </si>
  <si>
    <t>THE GUILD FOR HUMAN SERVICES INC</t>
  </si>
  <si>
    <t>VC6000157235</t>
  </si>
  <si>
    <t>THE LEARNING CENTER FOR THE DEAF INC</t>
  </si>
  <si>
    <t>VC6000230029</t>
  </si>
  <si>
    <t>THE LIFE EXPERIENCE SCHOOL</t>
  </si>
  <si>
    <t>VC6000162262</t>
  </si>
  <si>
    <t>THE MAY INSTITUTE INC</t>
  </si>
  <si>
    <t>VC6000158035</t>
  </si>
  <si>
    <t>THE NORTH EAST EDUCATIONAL DEVELOPMENTAL</t>
  </si>
  <si>
    <t>VC0000720344</t>
  </si>
  <si>
    <t>THE PLUS COMPANY INC</t>
  </si>
  <si>
    <t>VC6000063028</t>
  </si>
  <si>
    <t>THE SHARED LIVING COLLABORATIVE, INC.</t>
  </si>
  <si>
    <t>VC0000353588</t>
  </si>
  <si>
    <t>THE UNITED ARC INC</t>
  </si>
  <si>
    <t>VC6000158746</t>
  </si>
  <si>
    <t>THE VOCATIONAL ADVANCEMENT CENTER</t>
  </si>
  <si>
    <t>VC6000217553</t>
  </si>
  <si>
    <t>THE WHITNEY ACADEMY INC</t>
  </si>
  <si>
    <t>VC6000172110</t>
  </si>
  <si>
    <t>THRIVE SUPPORT &amp; ADVOCACY</t>
  </si>
  <si>
    <t>VC6000162773</t>
  </si>
  <si>
    <t>TOBIAS COMMUNITY INC</t>
  </si>
  <si>
    <t>VC6000063217</t>
  </si>
  <si>
    <t>TOWARD INDEPENDENT LIVING &amp;</t>
  </si>
  <si>
    <t>VC6000165702</t>
  </si>
  <si>
    <t>TOWN OF ANDOVER</t>
  </si>
  <si>
    <t>VC6000191696</t>
  </si>
  <si>
    <t>TOWN OF MIDDLEBOROUGH</t>
  </si>
  <si>
    <t>VC6000191882</t>
  </si>
  <si>
    <t>TOWN OF NATICK</t>
  </si>
  <si>
    <t>VC6000191900</t>
  </si>
  <si>
    <t>TRANSITIONS CENTERS INC</t>
  </si>
  <si>
    <t>VC0000408166</t>
  </si>
  <si>
    <t>TRIANGLE INC</t>
  </si>
  <si>
    <t>VC6000161720</t>
  </si>
  <si>
    <t>TRIFORM ENTERPRISES LTD</t>
  </si>
  <si>
    <t>VC6000226818</t>
  </si>
  <si>
    <t>TRUSTEES OF BOSTON COLLEGE</t>
  </si>
  <si>
    <t>VC6000156860</t>
  </si>
  <si>
    <t>TURNING POINT INC</t>
  </si>
  <si>
    <t>VC6000161496</t>
  </si>
  <si>
    <t>UCP OF WESTERN MASSACHUSETTS INC</t>
  </si>
  <si>
    <t>VC6000157896</t>
  </si>
  <si>
    <t>UHS OF FULLER</t>
  </si>
  <si>
    <t>VC6000229637</t>
  </si>
  <si>
    <t>UMASS MEMORIAL MEDICAL GROUP</t>
  </si>
  <si>
    <t>VC6000171453</t>
  </si>
  <si>
    <t>UNITED CEREBAL PALSEY ASSOC OF METROBOST</t>
  </si>
  <si>
    <t>VC6000165697</t>
  </si>
  <si>
    <t>UNITED CEREBRAL PALSY</t>
  </si>
  <si>
    <t>VC6000161391</t>
  </si>
  <si>
    <t>UNIVERSITY OF MASS</t>
  </si>
  <si>
    <t>VC0000444797</t>
  </si>
  <si>
    <t>VC6000178132</t>
  </si>
  <si>
    <t>UPWARD HEALTH NATIONAL LLC</t>
  </si>
  <si>
    <t>VC0001155796</t>
  </si>
  <si>
    <t>VALLEY COLLABORATIVE</t>
  </si>
  <si>
    <t>VC6000176637</t>
  </si>
  <si>
    <t>VALLEY EDUCATIONAL ASSOCIATES</t>
  </si>
  <si>
    <t>VC6000168184</t>
  </si>
  <si>
    <t>VANTAGE ENTERPRISE INC</t>
  </si>
  <si>
    <t>VC0001524055</t>
  </si>
  <si>
    <t>VENTURE COMMUNITY SERVICES, INC</t>
  </si>
  <si>
    <t>VC6000163957</t>
  </si>
  <si>
    <t>VIABILITY INC</t>
  </si>
  <si>
    <t>VC6000248268</t>
  </si>
  <si>
    <t>VICTORY HUMAN SERVICES INC</t>
  </si>
  <si>
    <t>VC6000189457</t>
  </si>
  <si>
    <t>VINFEN CORPORATION</t>
  </si>
  <si>
    <t>VC6000164821</t>
  </si>
  <si>
    <t>WALDEN BEHAVIORAL CARE LLC</t>
  </si>
  <si>
    <t>VC6000224157</t>
  </si>
  <si>
    <t>WALNUT STREET CENTER</t>
  </si>
  <si>
    <t>VC6000162381</t>
  </si>
  <si>
    <t>WESTERN MASSACHUSETTS TRAINING</t>
  </si>
  <si>
    <t>VC6000230418</t>
  </si>
  <si>
    <t>WESTPORT ASSOCIATES INC</t>
  </si>
  <si>
    <t>VC6000166665</t>
  </si>
  <si>
    <t>WORK COMMUNITY INDEPENDENCE INC</t>
  </si>
  <si>
    <t>VC6000230398</t>
  </si>
  <si>
    <t>WORK INC</t>
  </si>
  <si>
    <t>VC6000230082</t>
  </si>
  <si>
    <t>WORK OPPORTUNITIES UNLIMITED C</t>
  </si>
  <si>
    <t>VC6000065001</t>
  </si>
  <si>
    <t>WORK OPPORTUNITY CENTER INC</t>
  </si>
  <si>
    <t>VC6000161187</t>
  </si>
  <si>
    <t>WRAPAROUND FAMILY SERVICES INC.</t>
  </si>
  <si>
    <t>VC0000412456</t>
  </si>
  <si>
    <t>YOU'RE WITH US INC</t>
  </si>
  <si>
    <t>VC0000838961</t>
  </si>
  <si>
    <t>Provider Lookup</t>
  </si>
  <si>
    <t>Not On List</t>
  </si>
  <si>
    <t xml:space="preserve">Amendment #: </t>
  </si>
  <si>
    <t>Amendment #:</t>
  </si>
  <si>
    <t>Activity Code:</t>
  </si>
  <si>
    <t>Respite in Recipient’s Home</t>
  </si>
  <si>
    <t xml:space="preserve">Child Respite in Caregiver's Home </t>
  </si>
  <si>
    <t>RSM_3782</t>
  </si>
  <si>
    <t>RSM_3786</t>
  </si>
  <si>
    <t>AT_3282</t>
  </si>
  <si>
    <t>AT_3289</t>
  </si>
  <si>
    <t>Family Training</t>
  </si>
  <si>
    <t>Individualized Staffing Support</t>
  </si>
  <si>
    <t>ISS Direct Care/Program Staff</t>
  </si>
  <si>
    <t>ISS LPN</t>
  </si>
  <si>
    <t>ISS RN</t>
  </si>
  <si>
    <t>ABI Visual</t>
  </si>
  <si>
    <t>VRA</t>
  </si>
  <si>
    <t>Level 1</t>
  </si>
  <si>
    <t>Adult</t>
  </si>
  <si>
    <t>Pediatric</t>
  </si>
  <si>
    <t>Basic Intensity</t>
  </si>
  <si>
    <t>Moderate Intensity</t>
  </si>
  <si>
    <t>High Intensity</t>
  </si>
  <si>
    <t>Corp Rep Payee</t>
  </si>
  <si>
    <t>Pre-Engagement Coaching</t>
  </si>
  <si>
    <t xml:space="preserve">   Masters Level </t>
  </si>
  <si>
    <t xml:space="preserve">   Bachelors Level </t>
  </si>
  <si>
    <t>3798 / 3703 / 7102</t>
  </si>
  <si>
    <t>3798 / 7102</t>
  </si>
  <si>
    <t>3798 / 3289</t>
  </si>
  <si>
    <t>Total  Units</t>
  </si>
  <si>
    <t>Current Total Allocation</t>
  </si>
  <si>
    <t>Annualized Total Allocation</t>
  </si>
  <si>
    <t>Activity Code</t>
  </si>
  <si>
    <t>Line Total</t>
  </si>
  <si>
    <t>Full fiscal year estimate for 12 months</t>
  </si>
  <si>
    <t>Expected spending for FY24</t>
  </si>
  <si>
    <t>FY25 % expectation</t>
  </si>
  <si>
    <t>FY26 % expectation (annualization)</t>
  </si>
  <si>
    <t>Expended Total as of 2/22/2024 (8 months)</t>
  </si>
  <si>
    <t>Estimated percentages, created by Nita 2/23/2024</t>
  </si>
  <si>
    <t>Only complete header and columns B-I</t>
  </si>
  <si>
    <t>Transportation Unit Rate</t>
  </si>
  <si>
    <t>Transportation Accomodation Rate (if applicable)</t>
  </si>
  <si>
    <t xml:space="preserve">Total Units </t>
  </si>
  <si>
    <r>
      <rPr>
        <sz val="10"/>
        <color rgb="FFFF0000"/>
        <rFont val="Arial"/>
        <family val="2"/>
      </rPr>
      <t>Roster update</t>
    </r>
    <r>
      <rPr>
        <sz val="11"/>
        <color theme="1"/>
        <rFont val="Calibri"/>
        <family val="2"/>
        <scheme val="minor"/>
      </rPr>
      <t xml:space="preserve">: The roster should be updated </t>
    </r>
    <r>
      <rPr>
        <u/>
        <sz val="10"/>
        <rFont val="Arial"/>
        <family val="2"/>
      </rPr>
      <t>every time</t>
    </r>
    <r>
      <rPr>
        <sz val="11"/>
        <color theme="1"/>
        <rFont val="Calibri"/>
        <family val="2"/>
        <scheme val="minor"/>
      </rPr>
      <t xml:space="preserve"> you are submitting an amendment. Please email the Excel version to the Area Director and Regional Contracts Specialist.  </t>
    </r>
    <r>
      <rPr>
        <strike/>
        <sz val="11"/>
        <color theme="1"/>
        <rFont val="Calibri"/>
        <family val="2"/>
        <scheme val="minor"/>
      </rPr>
      <t>If there is no amendment to add or remove units and you are making a "name only" change, send an updated roster to the Area and Contract Specialist as requested.</t>
    </r>
    <r>
      <rPr>
        <sz val="11"/>
        <color theme="1"/>
        <rFont val="Calibri"/>
        <family val="2"/>
        <scheme val="minor"/>
      </rPr>
      <t xml:space="preserve">  </t>
    </r>
  </si>
  <si>
    <r>
      <rPr>
        <sz val="10"/>
        <color rgb="FFFF0000"/>
        <rFont val="Arial"/>
        <family val="2"/>
      </rPr>
      <t>Roster type</t>
    </r>
    <r>
      <rPr>
        <sz val="11"/>
        <color theme="1"/>
        <rFont val="Calibri"/>
        <family val="2"/>
        <scheme val="minor"/>
      </rPr>
      <t xml:space="preserve">: 1) Residential, 2) Shared Living, 3) Transportation; 4) Cost Reimbursement; 5) </t>
    </r>
    <r>
      <rPr>
        <strike/>
        <sz val="11"/>
        <color theme="1"/>
        <rFont val="Calibri"/>
        <family val="2"/>
        <scheme val="minor"/>
      </rPr>
      <t xml:space="preserve">CBDS &amp; SE </t>
    </r>
    <r>
      <rPr>
        <sz val="11"/>
        <color theme="1"/>
        <rFont val="Calibri"/>
        <family val="2"/>
        <scheme val="minor"/>
      </rPr>
      <t xml:space="preserve">Agency With Choice, 6) </t>
    </r>
    <r>
      <rPr>
        <strike/>
        <sz val="11"/>
        <color theme="1"/>
        <rFont val="Calibri"/>
        <family val="2"/>
        <scheme val="minor"/>
      </rPr>
      <t>Individual Supports</t>
    </r>
    <r>
      <rPr>
        <sz val="11"/>
        <color theme="1"/>
        <rFont val="Calibri"/>
        <family val="2"/>
        <scheme val="minor"/>
      </rPr>
      <t xml:space="preserve"> DESE, 7) </t>
    </r>
    <r>
      <rPr>
        <strike/>
        <sz val="11"/>
        <color theme="1"/>
        <rFont val="Calibri"/>
        <family val="2"/>
        <scheme val="minor"/>
      </rPr>
      <t>Agency with Choice</t>
    </r>
    <r>
      <rPr>
        <sz val="11"/>
        <color theme="1"/>
        <rFont val="Calibri"/>
        <family val="2"/>
        <scheme val="minor"/>
      </rPr>
      <t xml:space="preserve"> Daily, 8) </t>
    </r>
    <r>
      <rPr>
        <strike/>
        <sz val="11"/>
        <color theme="1"/>
        <rFont val="Calibri"/>
        <family val="2"/>
        <scheme val="minor"/>
      </rPr>
      <t>DESE</t>
    </r>
    <r>
      <rPr>
        <sz val="11"/>
        <color theme="1"/>
        <rFont val="Calibri"/>
        <family val="2"/>
        <scheme val="minor"/>
      </rPr>
      <t xml:space="preserve"> Monthly, 9) </t>
    </r>
    <r>
      <rPr>
        <strike/>
        <sz val="11"/>
        <color theme="1"/>
        <rFont val="Calibri"/>
        <family val="2"/>
        <scheme val="minor"/>
      </rPr>
      <t>Assistive Technology</t>
    </r>
    <r>
      <rPr>
        <sz val="11"/>
        <color theme="1"/>
        <rFont val="Calibri"/>
        <family val="2"/>
        <scheme val="minor"/>
      </rPr>
      <t xml:space="preserve"> Transportation, 10) </t>
    </r>
    <r>
      <rPr>
        <strike/>
        <sz val="11"/>
        <color theme="1"/>
        <rFont val="Calibri"/>
        <family val="2"/>
        <scheme val="minor"/>
      </rPr>
      <t>Remote Supports and Monitoring</t>
    </r>
    <r>
      <rPr>
        <sz val="11"/>
        <color theme="1"/>
        <rFont val="Calibri"/>
        <family val="2"/>
        <scheme val="minor"/>
      </rPr>
      <t xml:space="preserve"> Assistive Tech, and 11) Remote Supports and Monitoring. </t>
    </r>
  </si>
  <si>
    <r>
      <t xml:space="preserve">1. </t>
    </r>
    <r>
      <rPr>
        <strike/>
        <sz val="11"/>
        <color theme="1"/>
        <rFont val="Calibri"/>
        <family val="2"/>
        <scheme val="minor"/>
      </rPr>
      <t xml:space="preserve">DDS Area Office : Select from the drop list the Region/Area where the individual is tied. See below to reference the DDS Area Office listing. </t>
    </r>
    <r>
      <rPr>
        <sz val="11"/>
        <color theme="1"/>
        <rFont val="Calibri"/>
        <family val="2"/>
        <scheme val="minor"/>
      </rPr>
      <t xml:space="preserve">Activity Code: Choose activity code from the drop down list. </t>
    </r>
  </si>
  <si>
    <r>
      <t xml:space="preserve">A roster is a planning document that lists the individuals served in an agency by the type of service activity code and by the frequency of services. The roster is used as a tool to reflect joint planning between the Provider and the Department. 
The roster is divided up into Unit Types - Daily, Monthly, Transportation, etc.  </t>
    </r>
    <r>
      <rPr>
        <b/>
        <i/>
        <sz val="11"/>
        <color theme="1"/>
        <rFont val="Calibri"/>
        <family val="2"/>
        <scheme val="minor"/>
      </rPr>
      <t xml:space="preserve">Hourly rosters are a standalone workbook set up with multiple tabs because hourly rates typically use different levels at a time.  </t>
    </r>
  </si>
  <si>
    <t xml:space="preserve">5. T22 - Choose the T22 class year from the drop down list. </t>
  </si>
  <si>
    <r>
      <t xml:space="preserve">6. Comments - Please enter any information that could be useful in understanding the change in the roster such as </t>
    </r>
    <r>
      <rPr>
        <strike/>
        <sz val="11"/>
        <color theme="1"/>
        <rFont val="Calibri"/>
        <family val="2"/>
        <scheme val="minor"/>
      </rPr>
      <t xml:space="preserve">"name only" , </t>
    </r>
    <r>
      <rPr>
        <sz val="11"/>
        <color theme="1"/>
        <rFont val="Calibri"/>
        <family val="2"/>
        <scheme val="minor"/>
      </rPr>
      <t>death, start date, end date or any other information.</t>
    </r>
  </si>
  <si>
    <r>
      <t xml:space="preserve">It is important  that you fill out all the fields on the roster.  For each individual, identify the </t>
    </r>
    <r>
      <rPr>
        <strike/>
        <sz val="11"/>
        <color theme="1"/>
        <rFont val="Calibri"/>
        <family val="2"/>
        <scheme val="minor"/>
      </rPr>
      <t>negotiated</t>
    </r>
    <r>
      <rPr>
        <sz val="11"/>
        <color theme="1"/>
        <rFont val="Calibri"/>
        <family val="2"/>
        <scheme val="minor"/>
      </rPr>
      <t xml:space="preserve"> units and amount agreed to with the  Area Office.</t>
    </r>
  </si>
  <si>
    <r>
      <t xml:space="preserve">2. Amendment # :  For start of fiscal year, type "0" in amendment # field.  Type in the next sequential number if an amendment is made.  </t>
    </r>
    <r>
      <rPr>
        <strike/>
        <sz val="11"/>
        <color theme="1"/>
        <rFont val="Calibri"/>
        <family val="2"/>
        <scheme val="minor"/>
      </rPr>
      <t>In the event there is no amendment when you are sending a roster ("name only"), please indicate the last amendment number and the a, b, c sequence. Example : Initial-a (Initial roster for fiscal year- name only change) or 1-a (One amendment has been made and provider submitting "name only" change).</t>
    </r>
  </si>
  <si>
    <r>
      <t xml:space="preserve">For most up to date rate information, please download current rate information from (Under </t>
    </r>
    <r>
      <rPr>
        <b/>
        <i/>
        <sz val="11"/>
        <color theme="1"/>
        <rFont val="Calibri"/>
        <family val="2"/>
        <scheme val="minor"/>
      </rPr>
      <t>Instruction and Reference</t>
    </r>
    <r>
      <rPr>
        <sz val="11"/>
        <color theme="1"/>
        <rFont val="Calibri"/>
        <family val="2"/>
        <scheme val="minor"/>
      </rPr>
      <t>): http://tinyurl.com/58b5z5an</t>
    </r>
  </si>
  <si>
    <t>7. Activity Code - choose activity code from the drop down</t>
  </si>
  <si>
    <t>Special Instructions</t>
  </si>
  <si>
    <t>3700 contracts associated with DESE program use DESE roster. Otherwise use hOURLY roster</t>
  </si>
  <si>
    <t>Hourly/DESE</t>
  </si>
  <si>
    <t>TRIP / MONTH</t>
  </si>
  <si>
    <t xml:space="preserve">Complete for both type of contracts - TA (accommodation rate) &amp; TU (trip); 
TU: Complete columns J-Q 
TA: Complete Columns R-S </t>
  </si>
  <si>
    <r>
      <t xml:space="preserve">1. Utilization Adjustment - Current Fiscal year is set to 75% and Annualized is set to 95%.  </t>
    </r>
    <r>
      <rPr>
        <strike/>
        <sz val="11"/>
        <rFont val="Calibri"/>
        <family val="2"/>
        <scheme val="minor"/>
      </rPr>
      <t>To start the fiscal year rosters should be set with maximums of 50 weeks and 95% utilization for individual supports  services.</t>
    </r>
  </si>
  <si>
    <t>2. ALTRs roster : For the sites that are shared with  another state agency, please include that information in the roster by adding the name of agency in the last name section and the first initial of the person's first name. There is no need to include units and funding amounts. If that bed is vacant, please indicate that by the agency. Example "Vacant MCB", "Vacant DDS".</t>
  </si>
  <si>
    <t>3. Trip tab - To be completed for TU and TA contracts</t>
  </si>
  <si>
    <t>8. Regional Office Approval - To avoid the need for an SSF, regional offices will approve directly on the roster</t>
  </si>
  <si>
    <t xml:space="preserve">9. DDS Internal Use - Rollup of Current Fiscal Year and Annualized Fiscal Year by area office and unit type. </t>
  </si>
  <si>
    <t xml:space="preserve">Special Instructions </t>
  </si>
  <si>
    <t xml:space="preserve">1. Activity Code: Choose activity code from the drop down list. </t>
  </si>
  <si>
    <t xml:space="preserve">2. Amendment # :  For start of fiscal year, type "0" in amendment # field.  Type in the next sequential number if an amendment is made.  </t>
  </si>
  <si>
    <t>Rates Effective 7/1/2023 through 6/30/2025</t>
  </si>
  <si>
    <t>Rates Effective 7/1/2022 through 6/30/2024</t>
  </si>
  <si>
    <t>Rates Effective 1/1/2022 through 12/31/2024</t>
  </si>
  <si>
    <t xml:space="preserve"> </t>
  </si>
  <si>
    <t xml:space="preserve">     </t>
  </si>
  <si>
    <t>4. DDS Area Office - choose area office from the drop down</t>
  </si>
  <si>
    <t>5. ASD field - Identify the participants who are eligible for autism services (newly-eligible). Please indicate "ASD" in that column.  These individuals are only eligible for autism services and do not have an ID diagnosis</t>
  </si>
  <si>
    <t xml:space="preserve">6. T22 - Choose the T22 class year from the drop down list. </t>
  </si>
  <si>
    <t>Standard DDS Roster  - Transportation</t>
  </si>
  <si>
    <r>
      <t xml:space="preserve">DO NOT DELETE OR DUPLICATE ANY OF THE ROSTER TABS BELOW!!!!!!  
</t>
    </r>
    <r>
      <rPr>
        <sz val="11"/>
        <color theme="1"/>
        <rFont val="Calibri"/>
        <family val="2"/>
        <scheme val="minor"/>
      </rPr>
      <t xml:space="preserve">Doing so will disrupt DDS data collection.  Rosters with changes to tabs may be sent back to a provider to be corrected.  </t>
    </r>
  </si>
  <si>
    <r>
      <t>7. Comments - Please enter any information that could be useful in understanding the change in the roster such as</t>
    </r>
    <r>
      <rPr>
        <strike/>
        <sz val="11"/>
        <color theme="1"/>
        <rFont val="Calibri"/>
        <family val="2"/>
        <scheme val="minor"/>
      </rPr>
      <t xml:space="preserve"> </t>
    </r>
    <r>
      <rPr>
        <sz val="11"/>
        <color theme="1"/>
        <rFont val="Calibri"/>
        <family val="2"/>
        <scheme val="minor"/>
      </rPr>
      <t>death, start date, end date or any other information.</t>
    </r>
  </si>
  <si>
    <t>A roster is a planning document that lists the individuals served in an agency by the type of service activity code and by the frequency of services. The roster is used as a tool to reflect joint planning between the Provider and the Department. 
The roster is divided up into Unit Types - Daily, Monthly, Transportation, etc.  Hourly Rosters are a standalone workbook set up with multiple tabs because hourly rates typically use different levels at a time.  Please see Hourly Roster for additional instructions.</t>
  </si>
  <si>
    <t>It is important  that you fill out all the fields on the roster.  For each individual, identify the units and amount (where applicable) agreed to with the  Area Office.</t>
  </si>
  <si>
    <r>
      <rPr>
        <sz val="10"/>
        <color rgb="FFFF0000"/>
        <rFont val="Arial"/>
        <family val="2"/>
      </rPr>
      <t>Roster update</t>
    </r>
    <r>
      <rPr>
        <sz val="11"/>
        <color theme="1"/>
        <rFont val="Calibri"/>
        <family val="2"/>
        <scheme val="minor"/>
      </rPr>
      <t xml:space="preserve">: The roster should be updated </t>
    </r>
    <r>
      <rPr>
        <u/>
        <sz val="10"/>
        <rFont val="Arial"/>
        <family val="2"/>
      </rPr>
      <t>every time</t>
    </r>
    <r>
      <rPr>
        <sz val="11"/>
        <color theme="1"/>
        <rFont val="Calibri"/>
        <family val="2"/>
        <scheme val="minor"/>
      </rPr>
      <t xml:space="preserve"> you are requesting an amendment/update</t>
    </r>
    <r>
      <rPr>
        <i/>
        <sz val="11"/>
        <color theme="1"/>
        <rFont val="Calibri"/>
        <family val="2"/>
        <scheme val="minor"/>
      </rPr>
      <t>.</t>
    </r>
    <r>
      <rPr>
        <sz val="11"/>
        <color theme="1"/>
        <rFont val="Calibri"/>
        <family val="2"/>
        <scheme val="minor"/>
      </rPr>
      <t xml:space="preserve"> Please email the Excel version to the Area Director and Regional Contracts Specialist.  </t>
    </r>
  </si>
  <si>
    <t xml:space="preserve">9. DDS Internal Use - Rollup of Current Fiscal Year and Annualized Fiscal Year by area office and funding type. </t>
  </si>
  <si>
    <t>1. ALTRs roster : For the sites that are shared with  another state agency, please include that information in the roster by adding the name of agency in the last name section and the first initial of the person's first name. There is no need to include units and funding amounts. If that bed is vacant, please indicate that by the agency. Example "Vacant MCB", "Vacant DDS".</t>
  </si>
  <si>
    <t>2. Transportation tab - To be completed for TU and TA contracts</t>
  </si>
  <si>
    <r>
      <rPr>
        <sz val="10"/>
        <color rgb="FFFF0000"/>
        <rFont val="Arial"/>
        <family val="2"/>
      </rPr>
      <t>Roster format</t>
    </r>
    <r>
      <rPr>
        <sz val="11"/>
        <color theme="1"/>
        <rFont val="Calibri"/>
        <family val="2"/>
        <scheme val="minor"/>
      </rPr>
      <t xml:space="preserve">: Sort the list  in Alphabetical order first by Area Office and then by Name.  For any codes with multiple rates, a separate roster is required for each rate.  </t>
    </r>
  </si>
  <si>
    <r>
      <rPr>
        <sz val="10"/>
        <color rgb="FFFF0000"/>
        <rFont val="Arial"/>
        <family val="2"/>
      </rPr>
      <t>Roster type</t>
    </r>
    <r>
      <rPr>
        <sz val="11"/>
        <color theme="1"/>
        <rFont val="Calibri"/>
        <family val="2"/>
        <scheme val="minor"/>
      </rPr>
      <t xml:space="preserve">: 1) Residential, 2) Shared Living, 3) Cost Reimbursement; 4) Agency With Choice (AWC), 5) DESE, 6) Daily, 7) Monthly, 8) Transportation; 9) Assistive Tech, and 10) Remote Supports and Monitoring. </t>
    </r>
  </si>
  <si>
    <t>FY24 Rates</t>
  </si>
  <si>
    <t>V5 2025.03.14</t>
  </si>
  <si>
    <t>Effective 3.14.25</t>
  </si>
  <si>
    <t>ASD Pre-Engagement-Agency</t>
  </si>
  <si>
    <t>Adj Factor</t>
  </si>
  <si>
    <t>Facility Day Hab</t>
  </si>
  <si>
    <t>We took these out of our list</t>
  </si>
  <si>
    <t>Base 1</t>
  </si>
  <si>
    <t>Base 2</t>
  </si>
  <si>
    <t>Unit Type Drop Down</t>
  </si>
  <si>
    <t>Annual Units</t>
  </si>
  <si>
    <t>Annual Amount</t>
  </si>
  <si>
    <t>Variance</t>
  </si>
  <si>
    <t>Appropriation</t>
  </si>
  <si>
    <t>T22 &amp;ASD</t>
  </si>
  <si>
    <t>Fiscal Year Units</t>
  </si>
  <si>
    <t>Fiscal Year Amount</t>
  </si>
  <si>
    <t>MMARS Allocation</t>
  </si>
  <si>
    <t xml:space="preserve">Base </t>
  </si>
  <si>
    <t>MMARS Current Allocation</t>
  </si>
  <si>
    <t>Blank on purpose</t>
  </si>
  <si>
    <t>Utilization - Annualized Allocation</t>
  </si>
  <si>
    <t>Utilization - Current Allocation</t>
  </si>
  <si>
    <t>Total Units/Year</t>
  </si>
  <si>
    <t>Effective 4.11.25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</si>
</sst>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4" formatCode="_(&quot;$&quot;* #,##0.00_);_(&quot;$&quot;* \(#,##0.00\);_(&quot;$&quot;* &quot;-&quot;??_);_(@_)"/>
    <numFmt numFmtId="43" formatCode="_(* #,##0.00_);_(* \(#,##0.00\);_(* &quot;-&quot;??_);_(@_)"/>
    <numFmt numFmtId="164" formatCode="0.0"/>
    <numFmt numFmtId="165" formatCode="000\-00\-0000"/>
    <numFmt numFmtId="166" formatCode="#,##0.00\ ;\-#,##0.00\ ;&quot; -&quot;#\ ;@\ "/>
    <numFmt numFmtId="167" formatCode="&quot; $&quot;#,##0.00\ ;&quot;-$&quot;#,##0.00\ ;&quot; $-&quot;#\ ;@\ "/>
    <numFmt numFmtId="168" formatCode="&quot;$&quot;#,##0.00"/>
    <numFmt numFmtId="169" formatCode="_(* #,##0_);_(* \(#,##0\);_(* &quot;-&quot;??_);_(@_)"/>
  </numFmts>
  <fonts count="60" x14ac:knownFonts="1">
    <font>
      <sz val="11"/>
      <color theme="1"/>
      <name val="Calibri"/>
      <family val="2"/>
      <scheme val="minor"/>
    </font>
    <font>
      <sz val="11"/>
      <color theme="1"/>
      <name val="Calibri"/>
      <family val="2"/>
      <scheme val="minor"/>
    </font>
    <font>
      <sz val="10"/>
      <name val="Arial"/>
      <family val="2"/>
    </font>
    <font>
      <b/>
      <sz val="14"/>
      <name val="Arial"/>
      <family val="2"/>
    </font>
    <font>
      <b/>
      <sz val="10"/>
      <name val="Arial"/>
      <family val="2"/>
    </font>
    <font>
      <b/>
      <u/>
      <sz val="12"/>
      <name val="Arial"/>
      <family val="2"/>
    </font>
    <font>
      <b/>
      <sz val="12"/>
      <name val="Arial"/>
      <family val="2"/>
    </font>
    <font>
      <sz val="8"/>
      <name val="Arial"/>
      <family val="2"/>
    </font>
    <font>
      <sz val="12"/>
      <name val="Arial"/>
      <family val="2"/>
    </font>
    <font>
      <b/>
      <u/>
      <sz val="10"/>
      <name val="Arial"/>
      <family val="2"/>
    </font>
    <font>
      <b/>
      <i/>
      <sz val="8"/>
      <name val="Arial"/>
      <family val="2"/>
    </font>
    <font>
      <sz val="9"/>
      <name val="Arial"/>
      <family val="2"/>
    </font>
    <font>
      <b/>
      <sz val="9"/>
      <name val="Arial"/>
      <family val="2"/>
    </font>
    <font>
      <b/>
      <u/>
      <sz val="9"/>
      <name val="Arial"/>
      <family val="2"/>
    </font>
    <font>
      <i/>
      <sz val="9"/>
      <name val="Arial"/>
      <family val="2"/>
    </font>
    <font>
      <u/>
      <sz val="10"/>
      <color theme="10"/>
      <name val="Arial"/>
      <family val="2"/>
    </font>
    <font>
      <sz val="10"/>
      <color theme="1"/>
      <name val="Calibri"/>
      <family val="2"/>
      <scheme val="minor"/>
    </font>
    <font>
      <b/>
      <sz val="10"/>
      <color rgb="FF000000"/>
      <name val="Calibri"/>
      <family val="2"/>
    </font>
    <font>
      <b/>
      <sz val="11"/>
      <color theme="1"/>
      <name val="Calibri"/>
      <family val="2"/>
      <scheme val="minor"/>
    </font>
    <font>
      <i/>
      <sz val="10"/>
      <name val="Arial"/>
      <family val="2"/>
    </font>
    <font>
      <sz val="10"/>
      <color rgb="FFFF0000"/>
      <name val="Arial"/>
      <family val="2"/>
    </font>
    <font>
      <b/>
      <sz val="14"/>
      <color rgb="FFFF0000"/>
      <name val="Arial"/>
      <family val="2"/>
    </font>
    <font>
      <b/>
      <sz val="9"/>
      <color rgb="FF000000"/>
      <name val="Calibri"/>
      <family val="2"/>
    </font>
    <font>
      <sz val="11"/>
      <name val="Arial"/>
      <family val="2"/>
    </font>
    <font>
      <b/>
      <sz val="11"/>
      <name val="Arial"/>
      <family val="2"/>
    </font>
    <font>
      <b/>
      <u/>
      <sz val="11"/>
      <name val="Arial"/>
      <family val="2"/>
    </font>
    <font>
      <sz val="11"/>
      <name val="Times New Roman"/>
      <family val="1"/>
    </font>
    <font>
      <b/>
      <sz val="11"/>
      <color theme="1"/>
      <name val="Arial"/>
      <family val="2"/>
    </font>
    <font>
      <b/>
      <i/>
      <sz val="10"/>
      <color theme="1"/>
      <name val="Calibri"/>
      <family val="2"/>
      <scheme val="minor"/>
    </font>
    <font>
      <b/>
      <sz val="10"/>
      <color rgb="FFFF0000"/>
      <name val="Arial"/>
      <family val="2"/>
    </font>
    <font>
      <u/>
      <sz val="10"/>
      <name val="Arial"/>
      <family val="2"/>
    </font>
    <font>
      <sz val="11"/>
      <color theme="1"/>
      <name val="Arial"/>
      <family val="2"/>
    </font>
    <font>
      <b/>
      <u/>
      <sz val="11"/>
      <color theme="1"/>
      <name val="Calibri"/>
      <family val="2"/>
      <scheme val="minor"/>
    </font>
    <font>
      <b/>
      <i/>
      <sz val="10"/>
      <name val="Arial"/>
      <family val="2"/>
    </font>
    <font>
      <sz val="11"/>
      <color theme="1"/>
      <name val="Calibri"/>
      <family val="2"/>
    </font>
    <font>
      <b/>
      <sz val="11"/>
      <color rgb="FF000000"/>
      <name val="Calibri"/>
      <family val="2"/>
    </font>
    <font>
      <sz val="11"/>
      <color rgb="FF000000"/>
      <name val="Calibri"/>
      <family val="2"/>
    </font>
    <font>
      <b/>
      <sz val="11"/>
      <color rgb="FFFF0000"/>
      <name val="Calibri"/>
      <family val="2"/>
    </font>
    <font>
      <sz val="11"/>
      <name val="Calibri"/>
      <family val="2"/>
      <scheme val="minor"/>
    </font>
    <font>
      <b/>
      <sz val="14"/>
      <color theme="1"/>
      <name val="Calibri"/>
      <family val="2"/>
      <scheme val="minor"/>
    </font>
    <font>
      <b/>
      <i/>
      <sz val="11"/>
      <color theme="1"/>
      <name val="Calibri"/>
      <family val="2"/>
      <scheme val="minor"/>
    </font>
    <font>
      <b/>
      <i/>
      <sz val="11"/>
      <name val="Times New Roman"/>
      <family val="1"/>
    </font>
    <font>
      <sz val="14"/>
      <color rgb="FF000000"/>
      <name val="Times New Roman"/>
      <family val="1"/>
    </font>
    <font>
      <sz val="10"/>
      <color rgb="FF000000"/>
      <name val="Calibri"/>
      <family val="2"/>
    </font>
    <font>
      <b/>
      <sz val="11"/>
      <color theme="1"/>
      <name val="Cambria"/>
      <family val="1"/>
      <scheme val="major"/>
    </font>
    <font>
      <sz val="10"/>
      <color theme="1"/>
      <name val="Arial"/>
      <family val="2"/>
    </font>
    <font>
      <b/>
      <sz val="10"/>
      <color theme="1"/>
      <name val="Arial"/>
      <family val="2"/>
    </font>
    <font>
      <b/>
      <i/>
      <sz val="10"/>
      <color theme="1"/>
      <name val="Arial"/>
      <family val="2"/>
    </font>
    <font>
      <i/>
      <sz val="11"/>
      <color theme="1"/>
      <name val="Calibri"/>
      <family val="2"/>
      <scheme val="minor"/>
    </font>
    <font>
      <b/>
      <sz val="28"/>
      <color theme="2"/>
      <name val="Arial"/>
      <family val="2"/>
    </font>
    <font>
      <sz val="9"/>
      <color theme="1"/>
      <name val="Calibri"/>
      <family val="2"/>
      <scheme val="minor"/>
    </font>
    <font>
      <sz val="11"/>
      <color theme="1"/>
      <name val="Cambria"/>
      <family val="1"/>
      <scheme val="major"/>
    </font>
    <font>
      <sz val="11"/>
      <name val="Cambria"/>
      <family val="1"/>
      <scheme val="major"/>
    </font>
    <font>
      <b/>
      <sz val="26"/>
      <color theme="2"/>
      <name val="Arial"/>
      <family val="2"/>
    </font>
    <font>
      <b/>
      <sz val="24"/>
      <color theme="2"/>
      <name val="Arial"/>
      <family val="2"/>
    </font>
    <font>
      <sz val="8"/>
      <name val="Calibri"/>
      <family val="2"/>
      <scheme val="minor"/>
    </font>
    <font>
      <strike/>
      <sz val="11"/>
      <color theme="1"/>
      <name val="Calibri"/>
      <family val="2"/>
      <scheme val="minor"/>
    </font>
    <font>
      <strike/>
      <sz val="11"/>
      <name val="Calibri"/>
      <family val="2"/>
      <scheme val="minor"/>
    </font>
    <font>
      <b/>
      <i/>
      <sz val="16"/>
      <color theme="1"/>
      <name val="Calibri"/>
      <family val="2"/>
      <scheme val="minor"/>
    </font>
    <font>
      <b/>
      <sz val="10"/>
      <color theme="0"/>
      <name val="Arial"/>
      <family val="2"/>
    </font>
  </fonts>
  <fills count="28">
    <fill>
      <patternFill patternType="none"/>
    </fill>
    <fill>
      <patternFill patternType="gray125"/>
    </fill>
    <fill>
      <patternFill patternType="solid">
        <fgColor theme="0" tint="-0.14999847407452621"/>
        <bgColor indexed="64"/>
      </patternFill>
    </fill>
    <fill>
      <patternFill patternType="solid">
        <fgColor rgb="FFC0C0C0"/>
        <bgColor rgb="FFC0C0C0"/>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rgb="FFC6E0B4"/>
        <bgColor rgb="FF000000"/>
      </patternFill>
    </fill>
    <fill>
      <patternFill patternType="solid">
        <fgColor rgb="FFD9E1F2"/>
        <bgColor rgb="FF000000"/>
      </patternFill>
    </fill>
    <fill>
      <patternFill patternType="solid">
        <fgColor rgb="FFD9D9D9"/>
        <bgColor rgb="FF000000"/>
      </patternFill>
    </fill>
    <fill>
      <patternFill patternType="solid">
        <fgColor theme="4" tint="0.79998168889431442"/>
        <bgColor indexed="64"/>
      </patternFill>
    </fill>
    <fill>
      <patternFill patternType="solid">
        <fgColor rgb="FFFFFF00"/>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rgb="FFFF0000"/>
        <bgColor indexed="64"/>
      </patternFill>
    </fill>
    <fill>
      <patternFill patternType="solid">
        <fgColor rgb="FFFFFFCC"/>
        <bgColor indexed="64"/>
      </patternFill>
    </fill>
    <fill>
      <patternFill patternType="solid">
        <fgColor theme="5" tint="0.59999389629810485"/>
        <bgColor indexed="64"/>
      </patternFill>
    </fill>
    <fill>
      <patternFill patternType="solid">
        <fgColor rgb="FFE6B8B7"/>
        <bgColor indexed="64"/>
      </patternFill>
    </fill>
  </fills>
  <borders count="65">
    <border>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auto="1"/>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style="thick">
        <color indexed="64"/>
      </top>
      <bottom style="thick">
        <color indexed="64"/>
      </bottom>
      <diagonal/>
    </border>
    <border>
      <left/>
      <right/>
      <top/>
      <bottom style="thick">
        <color indexed="64"/>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s>
  <cellStyleXfs count="561">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applyBorder="0"/>
    <xf numFmtId="43" fontId="2" fillId="0" borderId="0" applyFont="0" applyFill="0" applyBorder="0" applyAlignment="0" applyProtection="0"/>
    <xf numFmtId="166" fontId="2" fillId="0" borderId="0"/>
    <xf numFmtId="167"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0" fontId="16" fillId="0" borderId="0"/>
    <xf numFmtId="0" fontId="1" fillId="0" borderId="0"/>
    <xf numFmtId="0" fontId="15"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2" fillId="0" borderId="0"/>
    <xf numFmtId="44" fontId="2" fillId="0" borderId="0" applyFont="0" applyFill="0" applyBorder="0" applyAlignment="0" applyProtection="0"/>
    <xf numFmtId="0" fontId="2" fillId="0" borderId="0" applyBorder="0"/>
    <xf numFmtId="0" fontId="2" fillId="0" borderId="0" applyBorder="0"/>
    <xf numFmtId="0" fontId="2" fillId="0" borderId="0"/>
    <xf numFmtId="44" fontId="1" fillId="0" borderId="0" applyFont="0" applyFill="0" applyBorder="0" applyAlignment="0" applyProtection="0"/>
    <xf numFmtId="0" fontId="1" fillId="0" borderId="0"/>
    <xf numFmtId="0" fontId="2"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44" fontId="2" fillId="0" borderId="0" applyFont="0" applyFill="0" applyBorder="0" applyAlignment="0" applyProtection="0"/>
    <xf numFmtId="0" fontId="2" fillId="0" borderId="0" applyBorder="0"/>
    <xf numFmtId="44" fontId="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44" fontId="1" fillId="0" borderId="0" applyFont="0" applyFill="0" applyBorder="0" applyAlignment="0" applyProtection="0"/>
    <xf numFmtId="0" fontId="16" fillId="0" borderId="0"/>
    <xf numFmtId="0" fontId="2" fillId="0" borderId="0"/>
    <xf numFmtId="0" fontId="2" fillId="0" borderId="0"/>
    <xf numFmtId="9" fontId="2" fillId="0" borderId="0" applyFont="0" applyFill="0" applyBorder="0" applyAlignment="0" applyProtection="0"/>
    <xf numFmtId="9" fontId="1" fillId="0" borderId="0" applyFont="0" applyFill="0" applyBorder="0" applyAlignment="0" applyProtection="0"/>
  </cellStyleXfs>
  <cellXfs count="1120">
    <xf numFmtId="0" fontId="0" fillId="0" borderId="0" xfId="0"/>
    <xf numFmtId="0" fontId="13" fillId="0" borderId="0" xfId="557" applyFont="1" applyAlignment="1">
      <alignment horizontal="right"/>
    </xf>
    <xf numFmtId="8" fontId="12" fillId="0" borderId="10" xfId="557" quotePrefix="1" applyNumberFormat="1" applyFont="1" applyBorder="1" applyAlignment="1">
      <alignment horizontal="center"/>
    </xf>
    <xf numFmtId="0" fontId="4" fillId="0" borderId="0" xfId="557" applyFont="1" applyAlignment="1">
      <alignment vertical="top"/>
    </xf>
    <xf numFmtId="0" fontId="2" fillId="0" borderId="0" xfId="557" applyAlignment="1">
      <alignment horizontal="left"/>
    </xf>
    <xf numFmtId="0" fontId="11" fillId="0" borderId="0" xfId="557" applyFont="1"/>
    <xf numFmtId="8" fontId="12" fillId="0" borderId="0" xfId="557" quotePrefix="1" applyNumberFormat="1" applyFont="1" applyAlignment="1">
      <alignment horizontal="center"/>
    </xf>
    <xf numFmtId="0" fontId="4" fillId="0" borderId="0" xfId="557" applyFont="1"/>
    <xf numFmtId="0" fontId="9" fillId="0" borderId="0" xfId="557" applyFont="1"/>
    <xf numFmtId="0" fontId="13" fillId="0" borderId="13" xfId="557" applyFont="1" applyBorder="1"/>
    <xf numFmtId="0" fontId="2" fillId="0" borderId="0" xfId="557"/>
    <xf numFmtId="14" fontId="12" fillId="0" borderId="5" xfId="557" applyNumberFormat="1" applyFont="1" applyBorder="1" applyAlignment="1">
      <alignment horizontal="left"/>
    </xf>
    <xf numFmtId="165" fontId="12" fillId="0" borderId="0" xfId="557" applyNumberFormat="1" applyFont="1" applyAlignment="1">
      <alignment horizontal="center"/>
    </xf>
    <xf numFmtId="0" fontId="4" fillId="0" borderId="0" xfId="557" applyFont="1" applyAlignment="1">
      <alignment horizontal="left"/>
    </xf>
    <xf numFmtId="165" fontId="9" fillId="0" borderId="0" xfId="557" applyNumberFormat="1" applyFont="1" applyAlignment="1">
      <alignment horizontal="left"/>
    </xf>
    <xf numFmtId="0" fontId="7" fillId="0" borderId="0" xfId="557" applyFont="1"/>
    <xf numFmtId="0" fontId="11" fillId="0" borderId="10" xfId="557" applyFont="1" applyBorder="1"/>
    <xf numFmtId="0" fontId="12" fillId="0" borderId="14" xfId="557" quotePrefix="1" applyFont="1" applyBorder="1" applyAlignment="1">
      <alignment horizontal="center"/>
    </xf>
    <xf numFmtId="165" fontId="13" fillId="0" borderId="14" xfId="557" applyNumberFormat="1" applyFont="1" applyBorder="1" applyAlignment="1">
      <alignment horizontal="left"/>
    </xf>
    <xf numFmtId="4" fontId="11" fillId="0" borderId="0" xfId="1" applyNumberFormat="1" applyFont="1" applyBorder="1" applyAlignment="1">
      <alignment horizontal="right"/>
    </xf>
    <xf numFmtId="0" fontId="3" fillId="0" borderId="0" xfId="557" applyFont="1" applyAlignment="1">
      <alignment vertical="top"/>
    </xf>
    <xf numFmtId="44" fontId="4" fillId="0" borderId="0" xfId="2" applyFont="1" applyBorder="1" applyAlignment="1">
      <alignment horizontal="center"/>
    </xf>
    <xf numFmtId="0" fontId="3" fillId="0" borderId="0" xfId="557" applyFont="1"/>
    <xf numFmtId="0" fontId="13" fillId="0" borderId="14" xfId="557" applyFont="1" applyBorder="1" applyAlignment="1">
      <alignment horizontal="left"/>
    </xf>
    <xf numFmtId="165" fontId="2" fillId="0" borderId="0" xfId="557" applyNumberFormat="1"/>
    <xf numFmtId="0" fontId="12" fillId="0" borderId="0" xfId="557" applyFont="1" applyAlignment="1">
      <alignment horizontal="center"/>
    </xf>
    <xf numFmtId="14" fontId="12" fillId="0" borderId="0" xfId="557" applyNumberFormat="1" applyFont="1" applyAlignment="1">
      <alignment horizontal="left"/>
    </xf>
    <xf numFmtId="0" fontId="2" fillId="0" borderId="0" xfId="558"/>
    <xf numFmtId="0" fontId="3" fillId="0" borderId="0" xfId="0" applyFont="1" applyAlignment="1">
      <alignment vertical="top"/>
    </xf>
    <xf numFmtId="0" fontId="4" fillId="0" borderId="0" xfId="0" applyFont="1" applyAlignment="1">
      <alignment vertical="top"/>
    </xf>
    <xf numFmtId="0" fontId="2" fillId="0" borderId="0" xfId="0" applyFont="1"/>
    <xf numFmtId="0" fontId="5" fillId="0" borderId="0" xfId="0" applyFont="1" applyAlignment="1">
      <alignment horizontal="right"/>
    </xf>
    <xf numFmtId="0" fontId="0" fillId="0" borderId="0" xfId="0" applyAlignment="1">
      <alignment horizontal="left"/>
    </xf>
    <xf numFmtId="0" fontId="4" fillId="0" borderId="0" xfId="0" applyFont="1"/>
    <xf numFmtId="0" fontId="3" fillId="0" borderId="0" xfId="0" applyFont="1"/>
    <xf numFmtId="0" fontId="12" fillId="0" borderId="10" xfId="0" applyFont="1" applyBorder="1"/>
    <xf numFmtId="0" fontId="13" fillId="0" borderId="10" xfId="0" applyFont="1" applyBorder="1" applyAlignment="1">
      <alignment horizontal="right"/>
    </xf>
    <xf numFmtId="0" fontId="13" fillId="0" borderId="11" xfId="0" applyFont="1" applyBorder="1"/>
    <xf numFmtId="165" fontId="12" fillId="0" borderId="0" xfId="0" applyNumberFormat="1" applyFont="1" applyAlignment="1">
      <alignment horizontal="center"/>
    </xf>
    <xf numFmtId="0" fontId="11" fillId="0" borderId="0" xfId="0" applyFont="1"/>
    <xf numFmtId="0" fontId="12" fillId="0" borderId="0" xfId="0" applyFont="1"/>
    <xf numFmtId="0" fontId="13" fillId="0" borderId="0" xfId="0" applyFont="1" applyAlignment="1">
      <alignment horizontal="right"/>
    </xf>
    <xf numFmtId="0" fontId="13" fillId="0" borderId="0" xfId="0" applyFont="1" applyAlignment="1">
      <alignment horizontal="left"/>
    </xf>
    <xf numFmtId="0" fontId="12" fillId="0" borderId="0" xfId="0" quotePrefix="1" applyFont="1" applyAlignment="1">
      <alignment horizontal="center"/>
    </xf>
    <xf numFmtId="0" fontId="12" fillId="0" borderId="0" xfId="0" applyFont="1" applyAlignment="1">
      <alignment horizontal="center"/>
    </xf>
    <xf numFmtId="0" fontId="9" fillId="0" borderId="0" xfId="0" applyFont="1"/>
    <xf numFmtId="0" fontId="8" fillId="0" borderId="0" xfId="0" applyFont="1"/>
    <xf numFmtId="0" fontId="19" fillId="0" borderId="0" xfId="0" applyFont="1" applyAlignment="1">
      <alignment wrapText="1"/>
    </xf>
    <xf numFmtId="0" fontId="7" fillId="0" borderId="0" xfId="0" applyFont="1" applyAlignment="1">
      <alignment wrapText="1"/>
    </xf>
    <xf numFmtId="14" fontId="12" fillId="0" borderId="0" xfId="0" applyNumberFormat="1" applyFont="1" applyAlignment="1">
      <alignment horizontal="left"/>
    </xf>
    <xf numFmtId="0" fontId="0" fillId="0" borderId="16" xfId="0" applyBorder="1"/>
    <xf numFmtId="0" fontId="0" fillId="0" borderId="12" xfId="0" applyBorder="1"/>
    <xf numFmtId="0" fontId="9" fillId="0" borderId="19" xfId="0" applyFont="1" applyBorder="1"/>
    <xf numFmtId="0" fontId="4" fillId="0" borderId="20" xfId="0" applyFont="1" applyBorder="1" applyAlignment="1">
      <alignment horizontal="left"/>
    </xf>
    <xf numFmtId="44" fontId="4" fillId="0" borderId="20" xfId="2" applyFont="1" applyBorder="1" applyAlignment="1">
      <alignment horizontal="center"/>
    </xf>
    <xf numFmtId="0" fontId="20" fillId="0" borderId="0" xfId="557" applyFont="1"/>
    <xf numFmtId="165" fontId="20" fillId="0" borderId="0" xfId="557" applyNumberFormat="1" applyFont="1"/>
    <xf numFmtId="0" fontId="21" fillId="0" borderId="0" xfId="557" applyFont="1" applyAlignment="1">
      <alignment vertical="top"/>
    </xf>
    <xf numFmtId="0" fontId="12" fillId="0" borderId="10" xfId="557" applyFont="1" applyBorder="1" applyAlignment="1">
      <alignment horizontal="center"/>
    </xf>
    <xf numFmtId="0" fontId="0" fillId="0" borderId="10" xfId="0" applyBorder="1"/>
    <xf numFmtId="0" fontId="9" fillId="0" borderId="8" xfId="557" applyFont="1" applyBorder="1"/>
    <xf numFmtId="0" fontId="17" fillId="3" borderId="2" xfId="6" applyFont="1" applyFill="1" applyBorder="1" applyAlignment="1">
      <alignment horizontal="center" vertical="center"/>
    </xf>
    <xf numFmtId="0" fontId="22" fillId="3" borderId="6" xfId="6" applyFont="1" applyFill="1" applyBorder="1" applyAlignment="1">
      <alignment horizontal="center" vertical="center"/>
    </xf>
    <xf numFmtId="0" fontId="2" fillId="0" borderId="0" xfId="51"/>
    <xf numFmtId="0" fontId="4" fillId="2" borderId="3" xfId="557" applyFont="1" applyFill="1" applyBorder="1" applyAlignment="1">
      <alignment horizontal="center" wrapText="1"/>
    </xf>
    <xf numFmtId="0" fontId="4" fillId="2" borderId="17" xfId="0" applyFont="1" applyFill="1" applyBorder="1" applyAlignment="1">
      <alignment horizontal="center" wrapText="1"/>
    </xf>
    <xf numFmtId="0" fontId="0" fillId="2" borderId="4" xfId="0" applyFill="1" applyBorder="1" applyAlignment="1">
      <alignment horizontal="center" wrapText="1"/>
    </xf>
    <xf numFmtId="165" fontId="23" fillId="4" borderId="1" xfId="557" applyNumberFormat="1" applyFont="1" applyFill="1" applyBorder="1"/>
    <xf numFmtId="0" fontId="23" fillId="0" borderId="0" xfId="557" applyFont="1"/>
    <xf numFmtId="165" fontId="24" fillId="0" borderId="0" xfId="557" applyNumberFormat="1" applyFont="1" applyAlignment="1">
      <alignment horizontal="center"/>
    </xf>
    <xf numFmtId="0" fontId="23" fillId="4" borderId="1" xfId="557" applyFont="1" applyFill="1" applyBorder="1"/>
    <xf numFmtId="0" fontId="24" fillId="0" borderId="0" xfId="557" applyFont="1"/>
    <xf numFmtId="0" fontId="25" fillId="0" borderId="0" xfId="557" applyFont="1" applyAlignment="1">
      <alignment horizontal="right"/>
    </xf>
    <xf numFmtId="0" fontId="24" fillId="2" borderId="0" xfId="557" quotePrefix="1" applyFont="1" applyFill="1" applyAlignment="1">
      <alignment horizontal="center"/>
    </xf>
    <xf numFmtId="0" fontId="24" fillId="0" borderId="14" xfId="557" quotePrefix="1" applyFont="1" applyBorder="1" applyAlignment="1">
      <alignment horizontal="center"/>
    </xf>
    <xf numFmtId="49" fontId="23" fillId="0" borderId="6" xfId="557" applyNumberFormat="1" applyFont="1" applyBorder="1"/>
    <xf numFmtId="0" fontId="23" fillId="0" borderId="6" xfId="557" applyFont="1" applyBorder="1"/>
    <xf numFmtId="165" fontId="23" fillId="0" borderId="6" xfId="557" applyNumberFormat="1" applyFont="1" applyBorder="1"/>
    <xf numFmtId="0" fontId="26" fillId="0" borderId="6" xfId="557" applyFont="1" applyBorder="1" applyAlignment="1">
      <alignment wrapText="1"/>
    </xf>
    <xf numFmtId="0" fontId="23" fillId="0" borderId="6" xfId="557" applyFont="1" applyBorder="1" applyAlignment="1" applyProtection="1">
      <alignment horizontal="left" wrapText="1"/>
      <protection locked="0"/>
    </xf>
    <xf numFmtId="0" fontId="23" fillId="0" borderId="6" xfId="557" applyFont="1" applyBorder="1" applyAlignment="1">
      <alignment horizontal="left"/>
    </xf>
    <xf numFmtId="14" fontId="23" fillId="0" borderId="6" xfId="557" applyNumberFormat="1" applyFont="1" applyBorder="1" applyAlignment="1" applyProtection="1">
      <alignment horizontal="left" wrapText="1"/>
      <protection locked="0"/>
    </xf>
    <xf numFmtId="165" fontId="23" fillId="0" borderId="22" xfId="557" applyNumberFormat="1" applyFont="1" applyBorder="1"/>
    <xf numFmtId="0" fontId="25" fillId="4" borderId="9" xfId="557" applyFont="1" applyFill="1" applyBorder="1" applyAlignment="1">
      <alignment horizontal="right"/>
    </xf>
    <xf numFmtId="0" fontId="9" fillId="0" borderId="10" xfId="557" applyFont="1" applyBorder="1"/>
    <xf numFmtId="0" fontId="9" fillId="0" borderId="0" xfId="557" applyFont="1" applyAlignment="1">
      <alignment horizontal="left"/>
    </xf>
    <xf numFmtId="0" fontId="9" fillId="0" borderId="11" xfId="557" applyFont="1" applyBorder="1"/>
    <xf numFmtId="0" fontId="9" fillId="0" borderId="11" xfId="557" applyFont="1" applyBorder="1" applyAlignment="1">
      <alignment horizontal="left"/>
    </xf>
    <xf numFmtId="0" fontId="23" fillId="0" borderId="6" xfId="0" applyFont="1" applyBorder="1"/>
    <xf numFmtId="0" fontId="23" fillId="0" borderId="6" xfId="0" applyFont="1" applyBorder="1" applyAlignment="1">
      <alignment horizontal="left"/>
    </xf>
    <xf numFmtId="44" fontId="23" fillId="0" borderId="6" xfId="2" applyFont="1" applyFill="1" applyBorder="1"/>
    <xf numFmtId="0" fontId="23" fillId="0" borderId="15" xfId="0" applyFont="1" applyBorder="1"/>
    <xf numFmtId="0" fontId="9" fillId="0" borderId="8" xfId="0" applyFont="1" applyBorder="1"/>
    <xf numFmtId="0" fontId="9" fillId="0" borderId="11" xfId="0" applyFont="1" applyBorder="1"/>
    <xf numFmtId="0" fontId="9" fillId="0" borderId="11" xfId="0" applyFont="1" applyBorder="1" applyAlignment="1">
      <alignment horizontal="left"/>
    </xf>
    <xf numFmtId="0" fontId="24" fillId="4" borderId="1" xfId="557" applyFont="1" applyFill="1" applyBorder="1"/>
    <xf numFmtId="0" fontId="23" fillId="0" borderId="23" xfId="0" applyFont="1" applyBorder="1"/>
    <xf numFmtId="44" fontId="23" fillId="0" borderId="23" xfId="2" applyFont="1" applyFill="1" applyBorder="1"/>
    <xf numFmtId="0" fontId="27" fillId="0" borderId="25" xfId="0" applyFont="1" applyBorder="1" applyAlignment="1">
      <alignment horizontal="right"/>
    </xf>
    <xf numFmtId="0" fontId="23" fillId="0" borderId="6" xfId="557" applyFont="1" applyBorder="1" applyAlignment="1">
      <alignment horizontal="center"/>
    </xf>
    <xf numFmtId="44" fontId="24" fillId="0" borderId="26" xfId="2" applyFont="1" applyBorder="1" applyAlignment="1">
      <alignment horizontal="right"/>
    </xf>
    <xf numFmtId="49" fontId="23" fillId="0" borderId="22" xfId="557" applyNumberFormat="1" applyFont="1" applyBorder="1"/>
    <xf numFmtId="0" fontId="23" fillId="0" borderId="22" xfId="557" applyFont="1" applyBorder="1"/>
    <xf numFmtId="14" fontId="23" fillId="0" borderId="22" xfId="557" applyNumberFormat="1" applyFont="1" applyBorder="1"/>
    <xf numFmtId="0" fontId="26" fillId="0" borderId="22" xfId="557" applyFont="1" applyBorder="1" applyAlignment="1">
      <alignment wrapText="1"/>
    </xf>
    <xf numFmtId="0" fontId="4" fillId="2" borderId="30" xfId="557" applyFont="1" applyFill="1" applyBorder="1" applyAlignment="1">
      <alignment horizontal="center" wrapText="1"/>
    </xf>
    <xf numFmtId="0" fontId="12" fillId="0" borderId="0" xfId="557" quotePrefix="1" applyFont="1" applyAlignment="1">
      <alignment horizontal="center"/>
    </xf>
    <xf numFmtId="0" fontId="9" fillId="0" borderId="31" xfId="557" applyFont="1" applyBorder="1"/>
    <xf numFmtId="8" fontId="12" fillId="0" borderId="32" xfId="557" quotePrefix="1" applyNumberFormat="1" applyFont="1" applyBorder="1" applyAlignment="1">
      <alignment horizontal="center"/>
    </xf>
    <xf numFmtId="0" fontId="0" fillId="0" borderId="32" xfId="0" applyBorder="1"/>
    <xf numFmtId="0" fontId="9" fillId="0" borderId="32" xfId="557" applyFont="1" applyBorder="1"/>
    <xf numFmtId="0" fontId="11" fillId="0" borderId="32" xfId="557" applyFont="1" applyBorder="1"/>
    <xf numFmtId="0" fontId="0" fillId="0" borderId="33" xfId="0" applyBorder="1"/>
    <xf numFmtId="0" fontId="9" fillId="0" borderId="34" xfId="557" applyFont="1" applyBorder="1"/>
    <xf numFmtId="0" fontId="0" fillId="0" borderId="35" xfId="0" applyBorder="1"/>
    <xf numFmtId="0" fontId="9" fillId="0" borderId="34" xfId="557" applyFont="1" applyBorder="1" applyAlignment="1">
      <alignment horizontal="left"/>
    </xf>
    <xf numFmtId="0" fontId="13" fillId="0" borderId="36" xfId="557" applyFont="1" applyBorder="1"/>
    <xf numFmtId="0" fontId="12" fillId="0" borderId="1" xfId="557" quotePrefix="1" applyFont="1" applyBorder="1" applyAlignment="1">
      <alignment horizontal="center"/>
    </xf>
    <xf numFmtId="165" fontId="13" fillId="0" borderId="1" xfId="557" applyNumberFormat="1" applyFont="1" applyBorder="1" applyAlignment="1">
      <alignment horizontal="left"/>
    </xf>
    <xf numFmtId="0" fontId="13" fillId="0" borderId="1" xfId="557" applyFont="1" applyBorder="1" applyAlignment="1">
      <alignment horizontal="left"/>
    </xf>
    <xf numFmtId="0" fontId="24" fillId="0" borderId="1" xfId="557" quotePrefix="1" applyFont="1" applyBorder="1" applyAlignment="1">
      <alignment horizontal="center"/>
    </xf>
    <xf numFmtId="0" fontId="12" fillId="0" borderId="37" xfId="557" quotePrefix="1" applyFont="1" applyBorder="1" applyAlignment="1">
      <alignment horizontal="center"/>
    </xf>
    <xf numFmtId="17" fontId="0" fillId="0" borderId="0" xfId="0" applyNumberFormat="1"/>
    <xf numFmtId="17" fontId="2" fillId="0" borderId="0" xfId="558" applyNumberFormat="1" applyAlignment="1">
      <alignment horizontal="left"/>
    </xf>
    <xf numFmtId="17" fontId="0" fillId="0" borderId="0" xfId="0" applyNumberFormat="1" applyAlignment="1">
      <alignment horizontal="left"/>
    </xf>
    <xf numFmtId="0" fontId="24" fillId="4" borderId="1" xfId="557" applyFont="1" applyFill="1" applyBorder="1" applyAlignment="1">
      <alignment readingOrder="1"/>
    </xf>
    <xf numFmtId="0" fontId="25" fillId="4" borderId="38" xfId="557" applyFont="1" applyFill="1" applyBorder="1" applyAlignment="1">
      <alignment horizontal="right"/>
    </xf>
    <xf numFmtId="0" fontId="0" fillId="0" borderId="0" xfId="0" applyAlignment="1">
      <alignment horizontal="left" vertical="top" wrapText="1"/>
    </xf>
    <xf numFmtId="0" fontId="20" fillId="0" borderId="0" xfId="0" applyFont="1"/>
    <xf numFmtId="0" fontId="0" fillId="0" borderId="0" xfId="0" applyAlignment="1">
      <alignment vertical="center" wrapText="1"/>
    </xf>
    <xf numFmtId="0" fontId="2" fillId="0" borderId="0" xfId="557" applyAlignment="1">
      <alignment horizontal="center"/>
    </xf>
    <xf numFmtId="0" fontId="24" fillId="0" borderId="0" xfId="557" quotePrefix="1" applyFont="1" applyAlignment="1">
      <alignment horizontal="center"/>
    </xf>
    <xf numFmtId="165" fontId="12" fillId="2" borderId="2" xfId="557" applyNumberFormat="1" applyFont="1" applyFill="1" applyBorder="1" applyAlignment="1">
      <alignment horizontal="center" vertical="center" wrapText="1"/>
    </xf>
    <xf numFmtId="0" fontId="23" fillId="0" borderId="22" xfId="557" applyFont="1" applyBorder="1" applyAlignment="1">
      <alignment horizontal="center"/>
    </xf>
    <xf numFmtId="165" fontId="23" fillId="0" borderId="22" xfId="557" applyNumberFormat="1" applyFont="1" applyBorder="1" applyAlignment="1">
      <alignment horizontal="center"/>
    </xf>
    <xf numFmtId="14" fontId="23" fillId="0" borderId="22" xfId="557" applyNumberFormat="1" applyFont="1" applyBorder="1" applyAlignment="1">
      <alignment horizontal="center"/>
    </xf>
    <xf numFmtId="44" fontId="23" fillId="0" borderId="22" xfId="2" applyFont="1" applyFill="1" applyBorder="1"/>
    <xf numFmtId="44" fontId="23" fillId="0" borderId="22" xfId="2" applyFont="1" applyFill="1" applyBorder="1" applyAlignment="1">
      <alignment wrapText="1"/>
    </xf>
    <xf numFmtId="44" fontId="31" fillId="0" borderId="22" xfId="2" applyFont="1" applyBorder="1"/>
    <xf numFmtId="44" fontId="31" fillId="0" borderId="22" xfId="0" applyNumberFormat="1" applyFont="1" applyBorder="1"/>
    <xf numFmtId="0" fontId="23" fillId="0" borderId="6" xfId="557" applyFont="1" applyBorder="1" applyAlignment="1" applyProtection="1">
      <alignment horizontal="center" wrapText="1"/>
      <protection locked="0"/>
    </xf>
    <xf numFmtId="165" fontId="23" fillId="0" borderId="6" xfId="557" applyNumberFormat="1" applyFont="1" applyBorder="1" applyAlignment="1">
      <alignment horizontal="center"/>
    </xf>
    <xf numFmtId="44" fontId="23" fillId="0" borderId="6" xfId="2" applyFont="1" applyFill="1" applyBorder="1" applyAlignment="1">
      <alignment wrapText="1"/>
    </xf>
    <xf numFmtId="44" fontId="31" fillId="0" borderId="6" xfId="2" applyFont="1" applyBorder="1"/>
    <xf numFmtId="14" fontId="23" fillId="0" borderId="6" xfId="557" applyNumberFormat="1" applyFont="1" applyBorder="1" applyAlignment="1" applyProtection="1">
      <alignment horizontal="center" wrapText="1"/>
      <protection locked="0"/>
    </xf>
    <xf numFmtId="44" fontId="31" fillId="0" borderId="6" xfId="0" applyNumberFormat="1" applyFont="1" applyBorder="1"/>
    <xf numFmtId="14" fontId="23" fillId="0" borderId="23" xfId="557" applyNumberFormat="1" applyFont="1" applyBorder="1" applyAlignment="1" applyProtection="1">
      <alignment horizontal="center" wrapText="1"/>
      <protection locked="0"/>
    </xf>
    <xf numFmtId="0" fontId="23" fillId="0" borderId="23" xfId="557" applyFont="1" applyBorder="1" applyAlignment="1" applyProtection="1">
      <alignment horizontal="center" wrapText="1"/>
      <protection locked="0"/>
    </xf>
    <xf numFmtId="44" fontId="23" fillId="0" borderId="39" xfId="2" applyFont="1" applyFill="1" applyBorder="1"/>
    <xf numFmtId="44" fontId="23" fillId="0" borderId="23" xfId="2" applyFont="1" applyFill="1" applyBorder="1" applyAlignment="1">
      <alignment wrapText="1"/>
    </xf>
    <xf numFmtId="44" fontId="31" fillId="0" borderId="23" xfId="2" applyFont="1" applyBorder="1"/>
    <xf numFmtId="44" fontId="31" fillId="0" borderId="23" xfId="0" applyNumberFormat="1" applyFont="1" applyBorder="1"/>
    <xf numFmtId="0" fontId="31" fillId="0" borderId="0" xfId="0" applyFont="1"/>
    <xf numFmtId="0" fontId="27" fillId="0" borderId="40" xfId="0" applyFont="1" applyBorder="1"/>
    <xf numFmtId="0" fontId="27" fillId="0" borderId="41" xfId="0" applyFont="1" applyBorder="1" applyAlignment="1">
      <alignment horizontal="center"/>
    </xf>
    <xf numFmtId="44" fontId="27" fillId="0" borderId="41" xfId="2" applyFont="1" applyBorder="1"/>
    <xf numFmtId="44" fontId="27" fillId="0" borderId="42" xfId="2" applyFont="1" applyBorder="1"/>
    <xf numFmtId="0" fontId="32" fillId="0" borderId="0" xfId="0" applyFont="1" applyAlignment="1">
      <alignment horizontal="center"/>
    </xf>
    <xf numFmtId="14" fontId="24" fillId="0" borderId="0" xfId="557" applyNumberFormat="1" applyFont="1"/>
    <xf numFmtId="14" fontId="24" fillId="0" borderId="12" xfId="557" applyNumberFormat="1" applyFont="1" applyBorder="1"/>
    <xf numFmtId="0" fontId="12" fillId="0" borderId="5" xfId="557" quotePrefix="1" applyFont="1" applyBorder="1" applyAlignment="1">
      <alignment horizontal="center"/>
    </xf>
    <xf numFmtId="0" fontId="24" fillId="0" borderId="0" xfId="557" applyFont="1" applyAlignment="1">
      <alignment horizontal="center"/>
    </xf>
    <xf numFmtId="0" fontId="18" fillId="2" borderId="11" xfId="0" applyFont="1" applyFill="1" applyBorder="1" applyAlignment="1">
      <alignment vertical="center"/>
    </xf>
    <xf numFmtId="0" fontId="18" fillId="2" borderId="0" xfId="0" applyFont="1" applyFill="1" applyAlignment="1">
      <alignment vertical="center"/>
    </xf>
    <xf numFmtId="44" fontId="18" fillId="2" borderId="0" xfId="2" applyFont="1" applyFill="1" applyBorder="1" applyAlignment="1">
      <alignment vertical="center"/>
    </xf>
    <xf numFmtId="44" fontId="18" fillId="2" borderId="12" xfId="2" applyFont="1" applyFill="1" applyBorder="1" applyAlignment="1">
      <alignment vertical="center"/>
    </xf>
    <xf numFmtId="0" fontId="18" fillId="2" borderId="13" xfId="0" applyFont="1" applyFill="1" applyBorder="1" applyAlignment="1">
      <alignment vertical="center"/>
    </xf>
    <xf numFmtId="0" fontId="18" fillId="2" borderId="14" xfId="0" applyFont="1" applyFill="1" applyBorder="1" applyAlignment="1">
      <alignment vertical="center"/>
    </xf>
    <xf numFmtId="44" fontId="18" fillId="2" borderId="14" xfId="2" applyFont="1" applyFill="1" applyBorder="1" applyAlignment="1">
      <alignment vertical="center"/>
    </xf>
    <xf numFmtId="44" fontId="18" fillId="2" borderId="5" xfId="2" applyFont="1" applyFill="1" applyBorder="1" applyAlignment="1">
      <alignment vertical="center"/>
    </xf>
    <xf numFmtId="14" fontId="23" fillId="0" borderId="6" xfId="51" applyNumberFormat="1" applyFont="1" applyBorder="1" applyAlignment="1" applyProtection="1">
      <alignment horizontal="center" vertical="center" wrapText="1"/>
      <protection locked="0"/>
    </xf>
    <xf numFmtId="0" fontId="23" fillId="0" borderId="22" xfId="1" applyNumberFormat="1" applyFont="1" applyFill="1" applyBorder="1" applyAlignment="1">
      <alignment horizontal="center" wrapText="1"/>
    </xf>
    <xf numFmtId="0" fontId="23" fillId="0" borderId="6" xfId="1" applyNumberFormat="1" applyFont="1" applyFill="1" applyBorder="1" applyAlignment="1">
      <alignment horizontal="center" wrapText="1"/>
    </xf>
    <xf numFmtId="0" fontId="23" fillId="0" borderId="23" xfId="1" applyNumberFormat="1" applyFont="1" applyFill="1" applyBorder="1" applyAlignment="1">
      <alignment horizontal="center" wrapText="1"/>
    </xf>
    <xf numFmtId="0" fontId="27" fillId="0" borderId="41" xfId="1" applyNumberFormat="1" applyFont="1" applyBorder="1" applyAlignment="1">
      <alignment horizontal="center"/>
    </xf>
    <xf numFmtId="0" fontId="31" fillId="0" borderId="22" xfId="1" applyNumberFormat="1" applyFont="1" applyBorder="1" applyAlignment="1">
      <alignment horizontal="center"/>
    </xf>
    <xf numFmtId="0" fontId="31" fillId="0" borderId="6" xfId="1" applyNumberFormat="1" applyFont="1" applyBorder="1" applyAlignment="1">
      <alignment horizontal="center"/>
    </xf>
    <xf numFmtId="0" fontId="31" fillId="0" borderId="23" xfId="1" applyNumberFormat="1" applyFont="1" applyBorder="1" applyAlignment="1">
      <alignment horizontal="center"/>
    </xf>
    <xf numFmtId="0" fontId="23" fillId="0" borderId="22" xfId="557" applyFont="1" applyBorder="1" applyAlignment="1">
      <alignment wrapText="1"/>
    </xf>
    <xf numFmtId="49" fontId="23" fillId="0" borderId="6" xfId="557" applyNumberFormat="1" applyFont="1" applyBorder="1" applyAlignment="1">
      <alignment horizontal="center"/>
    </xf>
    <xf numFmtId="49" fontId="23" fillId="0" borderId="22" xfId="557" applyNumberFormat="1" applyFont="1" applyBorder="1" applyAlignment="1">
      <alignment horizontal="center"/>
    </xf>
    <xf numFmtId="0" fontId="34" fillId="0" borderId="0" xfId="0" applyFont="1"/>
    <xf numFmtId="49" fontId="35" fillId="3" borderId="6" xfId="6" applyNumberFormat="1" applyFont="1" applyFill="1" applyBorder="1" applyAlignment="1">
      <alignment horizontal="center" vertical="center"/>
    </xf>
    <xf numFmtId="0" fontId="35" fillId="3" borderId="6" xfId="6" applyFont="1" applyFill="1" applyBorder="1" applyAlignment="1">
      <alignment horizontal="center" vertical="center"/>
    </xf>
    <xf numFmtId="0" fontId="0" fillId="0" borderId="5" xfId="0" applyBorder="1"/>
    <xf numFmtId="0" fontId="18" fillId="0" borderId="14" xfId="0" applyFont="1" applyBorder="1" applyAlignment="1">
      <alignment vertical="center"/>
    </xf>
    <xf numFmtId="1" fontId="12" fillId="0" borderId="0" xfId="1" quotePrefix="1" applyNumberFormat="1" applyFont="1" applyBorder="1" applyAlignment="1">
      <alignment horizontal="center"/>
    </xf>
    <xf numFmtId="0" fontId="0" fillId="0" borderId="0" xfId="0" applyAlignment="1">
      <alignment vertical="center"/>
    </xf>
    <xf numFmtId="0" fontId="32" fillId="0" borderId="12" xfId="0" applyFont="1" applyBorder="1" applyAlignment="1">
      <alignment horizontal="center"/>
    </xf>
    <xf numFmtId="0" fontId="24" fillId="0" borderId="12" xfId="557" quotePrefix="1" applyFont="1" applyBorder="1" applyAlignment="1">
      <alignment horizontal="center"/>
    </xf>
    <xf numFmtId="0" fontId="18" fillId="2" borderId="2" xfId="0" applyFont="1" applyFill="1" applyBorder="1" applyAlignment="1">
      <alignment horizontal="center" vertical="center"/>
    </xf>
    <xf numFmtId="17" fontId="0" fillId="0" borderId="0" xfId="0" applyNumberFormat="1" applyProtection="1">
      <protection locked="0"/>
    </xf>
    <xf numFmtId="0" fontId="0" fillId="0" borderId="0" xfId="0" applyProtection="1">
      <protection locked="0"/>
    </xf>
    <xf numFmtId="0" fontId="3" fillId="0" borderId="0" xfId="51" applyFont="1" applyAlignment="1" applyProtection="1">
      <alignment vertical="top"/>
      <protection locked="0"/>
    </xf>
    <xf numFmtId="0" fontId="2" fillId="0" borderId="0" xfId="51" applyProtection="1">
      <protection locked="0"/>
    </xf>
    <xf numFmtId="165" fontId="2" fillId="0" borderId="0" xfId="51" applyNumberFormat="1" applyProtection="1">
      <protection locked="0"/>
    </xf>
    <xf numFmtId="0" fontId="4" fillId="0" borderId="0" xfId="51" applyFont="1" applyAlignment="1" applyProtection="1">
      <alignment vertical="top"/>
      <protection locked="0"/>
    </xf>
    <xf numFmtId="0" fontId="4" fillId="0" borderId="0" xfId="51" applyFont="1" applyProtection="1">
      <protection locked="0"/>
    </xf>
    <xf numFmtId="0" fontId="5" fillId="0" borderId="0" xfId="51" applyFont="1" applyAlignment="1" applyProtection="1">
      <alignment horizontal="right"/>
      <protection locked="0"/>
    </xf>
    <xf numFmtId="0" fontId="4" fillId="4" borderId="1" xfId="51" applyFont="1" applyFill="1" applyBorder="1" applyAlignment="1" applyProtection="1">
      <alignment horizontal="center"/>
      <protection locked="0"/>
    </xf>
    <xf numFmtId="0" fontId="3" fillId="0" borderId="0" xfId="51" applyFont="1" applyProtection="1">
      <protection locked="0"/>
    </xf>
    <xf numFmtId="44" fontId="0" fillId="0" borderId="0" xfId="0" applyNumberFormat="1" applyProtection="1">
      <protection locked="0"/>
    </xf>
    <xf numFmtId="0" fontId="9" fillId="0" borderId="8" xfId="51" applyFont="1" applyBorder="1" applyProtection="1">
      <protection locked="0"/>
    </xf>
    <xf numFmtId="0" fontId="12" fillId="0" borderId="10" xfId="51" applyFont="1" applyBorder="1" applyProtection="1">
      <protection locked="0"/>
    </xf>
    <xf numFmtId="8" fontId="12" fillId="0" borderId="10" xfId="51" quotePrefix="1" applyNumberFormat="1" applyFont="1" applyBorder="1" applyAlignment="1" applyProtection="1">
      <alignment horizontal="center"/>
      <protection locked="0"/>
    </xf>
    <xf numFmtId="0" fontId="9" fillId="0" borderId="10" xfId="51" applyFont="1" applyBorder="1" applyProtection="1">
      <protection locked="0"/>
    </xf>
    <xf numFmtId="0" fontId="11" fillId="0" borderId="10" xfId="51" applyFont="1" applyBorder="1" applyProtection="1">
      <protection locked="0"/>
    </xf>
    <xf numFmtId="0" fontId="2" fillId="0" borderId="16" xfId="51" applyBorder="1" applyProtection="1">
      <protection locked="0"/>
    </xf>
    <xf numFmtId="0" fontId="9" fillId="0" borderId="11" xfId="51" applyFont="1" applyBorder="1" applyProtection="1">
      <protection locked="0"/>
    </xf>
    <xf numFmtId="0" fontId="12" fillId="0" borderId="0" xfId="51" applyFont="1" applyAlignment="1" applyProtection="1">
      <alignment horizontal="center"/>
      <protection locked="0"/>
    </xf>
    <xf numFmtId="165" fontId="12" fillId="0" borderId="0" xfId="51" applyNumberFormat="1" applyFont="1" applyAlignment="1" applyProtection="1">
      <alignment horizontal="center"/>
      <protection locked="0"/>
    </xf>
    <xf numFmtId="0" fontId="11" fillId="0" borderId="0" xfId="51" applyFont="1" applyProtection="1">
      <protection locked="0"/>
    </xf>
    <xf numFmtId="0" fontId="13" fillId="0" borderId="0" xfId="51" applyFont="1" applyAlignment="1" applyProtection="1">
      <alignment horizontal="right"/>
      <protection locked="0"/>
    </xf>
    <xf numFmtId="0" fontId="2" fillId="0" borderId="12" xfId="51" applyBorder="1" applyProtection="1">
      <protection locked="0"/>
    </xf>
    <xf numFmtId="0" fontId="9" fillId="0" borderId="11" xfId="51" applyFont="1" applyBorder="1" applyAlignment="1" applyProtection="1">
      <alignment horizontal="left"/>
      <protection locked="0"/>
    </xf>
    <xf numFmtId="0" fontId="12" fillId="0" borderId="0" xfId="51" applyFont="1" applyProtection="1">
      <protection locked="0"/>
    </xf>
    <xf numFmtId="8" fontId="12" fillId="0" borderId="0" xfId="51" quotePrefix="1" applyNumberFormat="1" applyFont="1" applyAlignment="1" applyProtection="1">
      <alignment horizontal="center"/>
      <protection locked="0"/>
    </xf>
    <xf numFmtId="0" fontId="9" fillId="0" borderId="0" xfId="51" applyFont="1" applyAlignment="1" applyProtection="1">
      <alignment horizontal="left"/>
      <protection locked="0"/>
    </xf>
    <xf numFmtId="168" fontId="4" fillId="4" borderId="1" xfId="15" quotePrefix="1" applyNumberFormat="1" applyFont="1" applyFill="1" applyBorder="1" applyAlignment="1" applyProtection="1">
      <alignment horizontal="center"/>
      <protection locked="0"/>
    </xf>
    <xf numFmtId="14" fontId="12" fillId="0" borderId="0" xfId="51" applyNumberFormat="1" applyFont="1" applyAlignment="1" applyProtection="1">
      <alignment horizontal="left"/>
      <protection locked="0"/>
    </xf>
    <xf numFmtId="14" fontId="4" fillId="4" borderId="1" xfId="51" applyNumberFormat="1" applyFont="1" applyFill="1" applyBorder="1" applyAlignment="1" applyProtection="1">
      <alignment horizontal="center"/>
      <protection locked="0"/>
    </xf>
    <xf numFmtId="0" fontId="9" fillId="0" borderId="0" xfId="51" applyFont="1" applyProtection="1">
      <protection locked="0"/>
    </xf>
    <xf numFmtId="165" fontId="13" fillId="0" borderId="0" xfId="51" applyNumberFormat="1" applyFont="1" applyAlignment="1" applyProtection="1">
      <alignment horizontal="left"/>
      <protection locked="0"/>
    </xf>
    <xf numFmtId="14" fontId="12" fillId="0" borderId="0" xfId="51" applyNumberFormat="1" applyFont="1" applyAlignment="1" applyProtection="1">
      <alignment horizontal="left" vertical="center"/>
      <protection locked="0"/>
    </xf>
    <xf numFmtId="0" fontId="13" fillId="0" borderId="13" xfId="51" applyFont="1" applyBorder="1" applyProtection="1">
      <protection locked="0"/>
    </xf>
    <xf numFmtId="14" fontId="12" fillId="0" borderId="14" xfId="51" applyNumberFormat="1" applyFont="1" applyBorder="1" applyAlignment="1" applyProtection="1">
      <alignment horizontal="left"/>
      <protection locked="0"/>
    </xf>
    <xf numFmtId="165" fontId="13" fillId="0" borderId="14" xfId="51" applyNumberFormat="1" applyFont="1" applyBorder="1" applyAlignment="1" applyProtection="1">
      <alignment horizontal="left"/>
      <protection locked="0"/>
    </xf>
    <xf numFmtId="0" fontId="11" fillId="0" borderId="14" xfId="51" applyFont="1" applyBorder="1" applyProtection="1">
      <protection locked="0"/>
    </xf>
    <xf numFmtId="0" fontId="2" fillId="0" borderId="5" xfId="51" applyBorder="1" applyProtection="1">
      <protection locked="0"/>
    </xf>
    <xf numFmtId="49" fontId="23" fillId="0" borderId="6" xfId="51" applyNumberFormat="1" applyFont="1" applyBorder="1" applyProtection="1">
      <protection locked="0"/>
    </xf>
    <xf numFmtId="165" fontId="23" fillId="0" borderId="6" xfId="51" applyNumberFormat="1" applyFont="1" applyBorder="1" applyAlignment="1" applyProtection="1">
      <alignment horizontal="center"/>
      <protection locked="0"/>
    </xf>
    <xf numFmtId="164" fontId="26" fillId="0" borderId="22" xfId="51" applyNumberFormat="1" applyFont="1" applyBorder="1" applyAlignment="1" applyProtection="1">
      <alignment horizontal="center"/>
      <protection locked="0"/>
    </xf>
    <xf numFmtId="0" fontId="23" fillId="0" borderId="6" xfId="51" applyFont="1" applyBorder="1" applyAlignment="1" applyProtection="1">
      <alignment horizontal="center" vertical="center"/>
      <protection locked="0"/>
    </xf>
    <xf numFmtId="165" fontId="23" fillId="0" borderId="6" xfId="51" applyNumberFormat="1" applyFont="1" applyBorder="1" applyProtection="1">
      <protection locked="0"/>
    </xf>
    <xf numFmtId="0" fontId="8" fillId="0" borderId="0" xfId="51" applyFont="1" applyProtection="1">
      <protection locked="0"/>
    </xf>
    <xf numFmtId="165" fontId="6" fillId="0" borderId="0" xfId="51" applyNumberFormat="1" applyFont="1" applyAlignment="1" applyProtection="1">
      <alignment horizontal="right"/>
      <protection locked="0"/>
    </xf>
    <xf numFmtId="0" fontId="6" fillId="0" borderId="0" xfId="51" applyFont="1" applyAlignment="1" applyProtection="1">
      <alignment vertical="center"/>
      <protection locked="0"/>
    </xf>
    <xf numFmtId="0" fontId="4" fillId="0" borderId="0" xfId="51" applyFont="1" applyAlignment="1" applyProtection="1">
      <alignment vertical="center"/>
      <protection locked="0"/>
    </xf>
    <xf numFmtId="0" fontId="11" fillId="0" borderId="0" xfId="51" applyFont="1" applyAlignment="1" applyProtection="1">
      <alignment wrapText="1"/>
      <protection locked="0"/>
    </xf>
    <xf numFmtId="0" fontId="19" fillId="0" borderId="0" xfId="51" applyFont="1" applyProtection="1">
      <protection locked="0"/>
    </xf>
    <xf numFmtId="0" fontId="18" fillId="0" borderId="6" xfId="0" applyFont="1" applyBorder="1" applyAlignment="1">
      <alignment horizontal="center"/>
    </xf>
    <xf numFmtId="0" fontId="27" fillId="0" borderId="40" xfId="0" applyFont="1" applyBorder="1" applyAlignment="1">
      <alignment horizontal="center" vertical="center"/>
    </xf>
    <xf numFmtId="44" fontId="27" fillId="0" borderId="41" xfId="0" applyNumberFormat="1" applyFont="1" applyBorder="1" applyAlignment="1">
      <alignment horizontal="center" vertical="center"/>
    </xf>
    <xf numFmtId="44" fontId="27" fillId="0" borderId="41" xfId="2" applyFont="1" applyBorder="1" applyAlignment="1">
      <alignment vertical="center"/>
    </xf>
    <xf numFmtId="49" fontId="23" fillId="0" borderId="22" xfId="557" applyNumberFormat="1" applyFont="1" applyBorder="1" applyAlignment="1">
      <alignment vertical="center"/>
    </xf>
    <xf numFmtId="165" fontId="23" fillId="0" borderId="22" xfId="557" applyNumberFormat="1" applyFont="1" applyBorder="1" applyAlignment="1">
      <alignment horizontal="center" vertical="center"/>
    </xf>
    <xf numFmtId="0" fontId="23" fillId="0" borderId="22" xfId="557" applyFont="1" applyBorder="1" applyAlignment="1">
      <alignment horizontal="center" vertical="center"/>
    </xf>
    <xf numFmtId="14" fontId="23" fillId="0" borderId="22" xfId="557" applyNumberFormat="1" applyFont="1" applyBorder="1" applyAlignment="1">
      <alignment horizontal="center" vertical="center"/>
    </xf>
    <xf numFmtId="44" fontId="23" fillId="0" borderId="22" xfId="2" applyFont="1" applyFill="1" applyBorder="1" applyAlignment="1">
      <alignment vertical="center"/>
    </xf>
    <xf numFmtId="44" fontId="31" fillId="0" borderId="22" xfId="2" applyFont="1" applyBorder="1" applyAlignment="1">
      <alignment vertical="center"/>
    </xf>
    <xf numFmtId="44" fontId="31" fillId="0" borderId="22" xfId="0" applyNumberFormat="1" applyFont="1" applyBorder="1" applyAlignment="1">
      <alignment vertical="center"/>
    </xf>
    <xf numFmtId="49" fontId="23" fillId="0" borderId="6" xfId="557" applyNumberFormat="1" applyFont="1" applyBorder="1" applyAlignment="1">
      <alignment vertical="center"/>
    </xf>
    <xf numFmtId="165" fontId="23" fillId="0" borderId="6" xfId="557" applyNumberFormat="1" applyFont="1" applyBorder="1" applyAlignment="1">
      <alignment horizontal="center" vertical="center"/>
    </xf>
    <xf numFmtId="0" fontId="23" fillId="0" borderId="6" xfId="557" applyFont="1" applyBorder="1" applyAlignment="1" applyProtection="1">
      <alignment horizontal="center" vertical="center" wrapText="1"/>
      <protection locked="0"/>
    </xf>
    <xf numFmtId="44" fontId="31" fillId="0" borderId="6" xfId="2" applyFont="1" applyBorder="1" applyAlignment="1">
      <alignment vertical="center"/>
    </xf>
    <xf numFmtId="165" fontId="23" fillId="0" borderId="6" xfId="557" applyNumberFormat="1" applyFont="1" applyBorder="1" applyAlignment="1">
      <alignment vertical="center"/>
    </xf>
    <xf numFmtId="0" fontId="23" fillId="0" borderId="6" xfId="557" applyFont="1" applyBorder="1" applyAlignment="1">
      <alignment horizontal="center" vertical="center"/>
    </xf>
    <xf numFmtId="14" fontId="23" fillId="0" borderId="6" xfId="557" applyNumberFormat="1" applyFont="1" applyBorder="1" applyAlignment="1" applyProtection="1">
      <alignment horizontal="center" vertical="center" wrapText="1"/>
      <protection locked="0"/>
    </xf>
    <xf numFmtId="0" fontId="23" fillId="0" borderId="23" xfId="557" applyFont="1" applyBorder="1" applyAlignment="1" applyProtection="1">
      <alignment horizontal="center" vertical="center" wrapText="1"/>
      <protection locked="0"/>
    </xf>
    <xf numFmtId="44" fontId="31" fillId="0" borderId="23" xfId="2" applyFont="1" applyBorder="1" applyAlignment="1">
      <alignment vertical="center"/>
    </xf>
    <xf numFmtId="44" fontId="0" fillId="0" borderId="0" xfId="2" applyFont="1"/>
    <xf numFmtId="0" fontId="0" fillId="0" borderId="10" xfId="0" applyBorder="1" applyProtection="1">
      <protection locked="0"/>
    </xf>
    <xf numFmtId="0" fontId="0" fillId="0" borderId="16" xfId="0" applyBorder="1" applyProtection="1">
      <protection locked="0"/>
    </xf>
    <xf numFmtId="0" fontId="0" fillId="0" borderId="12" xfId="0" applyBorder="1" applyProtection="1">
      <protection locked="0"/>
    </xf>
    <xf numFmtId="0" fontId="4" fillId="0" borderId="0" xfId="51" applyFont="1" applyAlignment="1" applyProtection="1">
      <alignment horizontal="center"/>
      <protection locked="0"/>
    </xf>
    <xf numFmtId="0" fontId="0" fillId="0" borderId="14" xfId="0" applyBorder="1" applyProtection="1">
      <protection locked="0"/>
    </xf>
    <xf numFmtId="9" fontId="4" fillId="0" borderId="14" xfId="559" applyFont="1" applyFill="1" applyBorder="1" applyAlignment="1" applyProtection="1">
      <alignment horizontal="center"/>
      <protection locked="0"/>
    </xf>
    <xf numFmtId="0" fontId="4" fillId="6" borderId="2" xfId="51" applyFont="1" applyFill="1" applyBorder="1" applyAlignment="1" applyProtection="1">
      <alignment horizontal="center" vertical="center" wrapText="1"/>
      <protection locked="0"/>
    </xf>
    <xf numFmtId="0" fontId="4" fillId="7" borderId="2" xfId="51" applyFont="1" applyFill="1" applyBorder="1" applyAlignment="1" applyProtection="1">
      <alignment horizontal="center" vertical="center" wrapText="1"/>
      <protection locked="0"/>
    </xf>
    <xf numFmtId="169" fontId="26" fillId="0" borderId="36" xfId="1" applyNumberFormat="1" applyFont="1" applyBorder="1" applyAlignment="1" applyProtection="1">
      <alignment horizontal="center"/>
      <protection locked="0"/>
    </xf>
    <xf numFmtId="0" fontId="4" fillId="0" borderId="0" xfId="51" applyFont="1" applyAlignment="1" applyProtection="1">
      <alignment vertical="center" wrapText="1"/>
      <protection locked="0"/>
    </xf>
    <xf numFmtId="0" fontId="2" fillId="0" borderId="0" xfId="51" applyAlignment="1" applyProtection="1">
      <alignment vertical="center"/>
      <protection locked="0"/>
    </xf>
    <xf numFmtId="14" fontId="2" fillId="0" borderId="0" xfId="51" applyNumberFormat="1" applyAlignment="1" applyProtection="1">
      <alignment vertical="center"/>
      <protection locked="0"/>
    </xf>
    <xf numFmtId="165" fontId="4" fillId="0" borderId="25" xfId="51" applyNumberFormat="1" applyFont="1" applyBorder="1" applyAlignment="1" applyProtection="1">
      <alignment horizontal="center" vertical="center"/>
      <protection locked="0"/>
    </xf>
    <xf numFmtId="165" fontId="4" fillId="6" borderId="6" xfId="51" applyNumberFormat="1" applyFont="1" applyFill="1" applyBorder="1" applyAlignment="1" applyProtection="1">
      <alignment horizontal="center" vertical="center"/>
      <protection locked="0"/>
    </xf>
    <xf numFmtId="165" fontId="4" fillId="7" borderId="6" xfId="51" applyNumberFormat="1" applyFont="1" applyFill="1" applyBorder="1" applyAlignment="1" applyProtection="1">
      <alignment horizontal="center" vertical="center"/>
      <protection locked="0"/>
    </xf>
    <xf numFmtId="14" fontId="2" fillId="0" borderId="6" xfId="51" applyNumberFormat="1" applyBorder="1" applyAlignment="1" applyProtection="1">
      <alignment horizontal="center"/>
      <protection locked="0"/>
    </xf>
    <xf numFmtId="44" fontId="23" fillId="0" borderId="6" xfId="2" applyFont="1" applyFill="1" applyBorder="1" applyAlignment="1" applyProtection="1">
      <alignment horizontal="center"/>
      <protection locked="0"/>
    </xf>
    <xf numFmtId="43" fontId="2" fillId="0" borderId="6" xfId="51" applyNumberFormat="1" applyBorder="1" applyAlignment="1" applyProtection="1">
      <alignment horizontal="center" vertical="center"/>
      <protection locked="0"/>
    </xf>
    <xf numFmtId="44" fontId="2" fillId="0" borderId="6" xfId="2" applyFont="1" applyBorder="1" applyAlignment="1" applyProtection="1">
      <alignment horizontal="center" vertical="center"/>
      <protection locked="0"/>
    </xf>
    <xf numFmtId="43" fontId="33" fillId="0" borderId="43" xfId="51" applyNumberFormat="1" applyFont="1" applyBorder="1" applyAlignment="1" applyProtection="1">
      <alignment horizontal="center" vertical="center"/>
      <protection locked="0"/>
    </xf>
    <xf numFmtId="44" fontId="33" fillId="0" borderId="43" xfId="2" applyFont="1" applyBorder="1" applyAlignment="1" applyProtection="1">
      <alignment horizontal="center" vertical="center"/>
      <protection locked="0"/>
    </xf>
    <xf numFmtId="0" fontId="40" fillId="0" borderId="6" xfId="0" applyFont="1" applyBorder="1" applyProtection="1">
      <protection locked="0"/>
    </xf>
    <xf numFmtId="169" fontId="41" fillId="0" borderId="36" xfId="1" applyNumberFormat="1" applyFont="1" applyBorder="1" applyAlignment="1" applyProtection="1">
      <alignment horizontal="center"/>
      <protection locked="0"/>
    </xf>
    <xf numFmtId="0" fontId="18" fillId="0" borderId="23" xfId="0" applyFont="1" applyBorder="1" applyAlignment="1">
      <alignment horizontal="center" vertical="center" wrapText="1"/>
    </xf>
    <xf numFmtId="0" fontId="0" fillId="0" borderId="0" xfId="0" applyAlignment="1">
      <alignment horizontal="center"/>
    </xf>
    <xf numFmtId="0" fontId="18" fillId="0" borderId="6" xfId="0" applyFont="1" applyBorder="1" applyAlignment="1">
      <alignment vertical="center"/>
    </xf>
    <xf numFmtId="0" fontId="18" fillId="0" borderId="6" xfId="0" applyFont="1" applyBorder="1" applyAlignment="1">
      <alignment horizontal="center" vertical="center"/>
    </xf>
    <xf numFmtId="44" fontId="18" fillId="0" borderId="6" xfId="2" applyFont="1" applyBorder="1" applyAlignment="1" applyProtection="1">
      <alignment horizontal="center" vertical="center"/>
    </xf>
    <xf numFmtId="0" fontId="0" fillId="0" borderId="6" xfId="0" applyBorder="1" applyAlignment="1">
      <alignment horizontal="center" vertical="center"/>
    </xf>
    <xf numFmtId="0" fontId="0" fillId="0" borderId="6" xfId="0" applyBorder="1" applyAlignment="1">
      <alignment horizontal="center" vertical="center" wrapText="1"/>
    </xf>
    <xf numFmtId="44" fontId="0" fillId="0" borderId="6" xfId="2" applyFont="1" applyBorder="1" applyAlignment="1" applyProtection="1">
      <alignment horizontal="center" vertical="center"/>
    </xf>
    <xf numFmtId="0" fontId="0" fillId="0" borderId="0" xfId="0" applyAlignment="1">
      <alignment horizontal="center" vertical="center"/>
    </xf>
    <xf numFmtId="44" fontId="0" fillId="0" borderId="0" xfId="2" applyFont="1" applyBorder="1" applyAlignment="1" applyProtection="1">
      <alignment horizontal="center" vertical="center"/>
    </xf>
    <xf numFmtId="0" fontId="0" fillId="0" borderId="20" xfId="0" applyBorder="1"/>
    <xf numFmtId="0" fontId="0" fillId="0" borderId="21" xfId="0" applyBorder="1"/>
    <xf numFmtId="0" fontId="0" fillId="0" borderId="0" xfId="0" applyAlignment="1">
      <alignment horizontal="left" vertical="center" wrapText="1"/>
    </xf>
    <xf numFmtId="0" fontId="0" fillId="0" borderId="0" xfId="0" applyAlignment="1">
      <alignment wrapText="1"/>
    </xf>
    <xf numFmtId="0" fontId="24" fillId="4" borderId="1" xfId="557" applyFont="1" applyFill="1" applyBorder="1" applyAlignment="1">
      <alignment horizontal="center"/>
    </xf>
    <xf numFmtId="165" fontId="12" fillId="2" borderId="4" xfId="557" applyNumberFormat="1" applyFont="1" applyFill="1" applyBorder="1" applyAlignment="1">
      <alignment horizontal="center" vertical="center" wrapText="1"/>
    </xf>
    <xf numFmtId="0" fontId="24" fillId="4" borderId="9" xfId="557" applyFont="1" applyFill="1" applyBorder="1" applyAlignment="1">
      <alignment horizontal="center"/>
    </xf>
    <xf numFmtId="0" fontId="23" fillId="0" borderId="6" xfId="51" applyFont="1" applyBorder="1" applyAlignment="1" applyProtection="1">
      <alignment horizontal="center"/>
      <protection locked="0"/>
    </xf>
    <xf numFmtId="0" fontId="23" fillId="0" borderId="6" xfId="51" applyFont="1" applyBorder="1" applyAlignment="1" applyProtection="1">
      <alignment horizontal="center" wrapText="1"/>
      <protection locked="0"/>
    </xf>
    <xf numFmtId="0" fontId="0" fillId="0" borderId="0" xfId="0" applyAlignment="1">
      <alignment horizontal="right"/>
    </xf>
    <xf numFmtId="0" fontId="28" fillId="0" borderId="0" xfId="0" applyFont="1" applyAlignment="1">
      <alignment horizontal="right"/>
    </xf>
    <xf numFmtId="0" fontId="36" fillId="0" borderId="0" xfId="0" applyFont="1"/>
    <xf numFmtId="0" fontId="42" fillId="0" borderId="0" xfId="0" applyFont="1"/>
    <xf numFmtId="0" fontId="43" fillId="0" borderId="22" xfId="0" applyFont="1" applyBorder="1" applyAlignment="1">
      <alignment wrapText="1"/>
    </xf>
    <xf numFmtId="0" fontId="43" fillId="0" borderId="37" xfId="0" applyFont="1" applyBorder="1" applyAlignment="1">
      <alignment wrapText="1"/>
    </xf>
    <xf numFmtId="0" fontId="36" fillId="0" borderId="37" xfId="0" applyFont="1" applyBorder="1"/>
    <xf numFmtId="0" fontId="43" fillId="9" borderId="22" xfId="0" applyFont="1" applyFill="1" applyBorder="1" applyAlignment="1">
      <alignment wrapText="1"/>
    </xf>
    <xf numFmtId="0" fontId="43" fillId="9" borderId="37" xfId="0" applyFont="1" applyFill="1" applyBorder="1" applyAlignment="1">
      <alignment wrapText="1"/>
    </xf>
    <xf numFmtId="0" fontId="36" fillId="9" borderId="37" xfId="0" applyFont="1" applyFill="1" applyBorder="1"/>
    <xf numFmtId="0" fontId="43" fillId="11" borderId="22" xfId="0" applyFont="1" applyFill="1" applyBorder="1" applyAlignment="1">
      <alignment wrapText="1"/>
    </xf>
    <xf numFmtId="0" fontId="43" fillId="11" borderId="37" xfId="0" applyFont="1" applyFill="1" applyBorder="1" applyAlignment="1">
      <alignment wrapText="1"/>
    </xf>
    <xf numFmtId="0" fontId="36" fillId="11" borderId="37" xfId="0" applyFont="1" applyFill="1" applyBorder="1"/>
    <xf numFmtId="0" fontId="35" fillId="10" borderId="6" xfId="0" applyFont="1" applyFill="1" applyBorder="1" applyAlignment="1">
      <alignment horizontal="center" vertical="center" wrapText="1"/>
    </xf>
    <xf numFmtId="0" fontId="35" fillId="10" borderId="26" xfId="0" applyFont="1" applyFill="1" applyBorder="1" applyAlignment="1">
      <alignment horizontal="center" vertical="center" wrapText="1"/>
    </xf>
    <xf numFmtId="0" fontId="36" fillId="0" borderId="44" xfId="0" applyFont="1" applyBorder="1"/>
    <xf numFmtId="0" fontId="36" fillId="0" borderId="1" xfId="0" applyFont="1" applyBorder="1"/>
    <xf numFmtId="0" fontId="36" fillId="0" borderId="35" xfId="0" applyFont="1" applyBorder="1"/>
    <xf numFmtId="0" fontId="36" fillId="2" borderId="37" xfId="0" applyFont="1" applyFill="1" applyBorder="1"/>
    <xf numFmtId="0" fontId="4" fillId="6" borderId="6" xfId="51" applyFont="1" applyFill="1" applyBorder="1" applyAlignment="1" applyProtection="1">
      <alignment horizontal="center" vertical="center" wrapText="1"/>
      <protection locked="0"/>
    </xf>
    <xf numFmtId="0" fontId="0" fillId="15" borderId="44" xfId="0" applyFill="1" applyBorder="1"/>
    <xf numFmtId="0" fontId="0" fillId="16" borderId="44" xfId="0" applyFill="1" applyBorder="1"/>
    <xf numFmtId="0" fontId="0" fillId="13" borderId="0" xfId="0" applyFill="1"/>
    <xf numFmtId="0" fontId="0" fillId="0" borderId="44" xfId="0" applyBorder="1"/>
    <xf numFmtId="0" fontId="0" fillId="15" borderId="0" xfId="0" applyFill="1"/>
    <xf numFmtId="0" fontId="0" fillId="12" borderId="44" xfId="0" applyFill="1" applyBorder="1"/>
    <xf numFmtId="0" fontId="0" fillId="12" borderId="0" xfId="0" applyFill="1"/>
    <xf numFmtId="0" fontId="0" fillId="13" borderId="44" xfId="0" applyFill="1" applyBorder="1"/>
    <xf numFmtId="0" fontId="4" fillId="2" borderId="9" xfId="51" applyFont="1" applyFill="1" applyBorder="1" applyAlignment="1" applyProtection="1">
      <alignment horizontal="center"/>
      <protection locked="0"/>
    </xf>
    <xf numFmtId="0" fontId="0" fillId="13" borderId="45" xfId="0" applyFill="1" applyBorder="1"/>
    <xf numFmtId="0" fontId="0" fillId="13" borderId="46" xfId="0" applyFill="1" applyBorder="1"/>
    <xf numFmtId="0" fontId="0" fillId="13" borderId="47" xfId="0" applyFill="1" applyBorder="1"/>
    <xf numFmtId="0" fontId="0" fillId="13" borderId="6" xfId="0" applyFill="1" applyBorder="1"/>
    <xf numFmtId="165" fontId="4" fillId="0" borderId="0" xfId="51" applyNumberFormat="1" applyFont="1" applyAlignment="1" applyProtection="1">
      <alignment vertical="center"/>
      <protection locked="0"/>
    </xf>
    <xf numFmtId="44" fontId="26" fillId="0" borderId="36" xfId="2" applyFont="1" applyBorder="1" applyAlignment="1" applyProtection="1">
      <alignment horizontal="center"/>
      <protection locked="0"/>
    </xf>
    <xf numFmtId="44" fontId="41" fillId="0" borderId="36" xfId="2" applyFont="1" applyBorder="1" applyAlignment="1" applyProtection="1">
      <alignment horizontal="center"/>
      <protection locked="0"/>
    </xf>
    <xf numFmtId="44" fontId="26" fillId="0" borderId="6" xfId="2" applyFont="1" applyBorder="1" applyAlignment="1" applyProtection="1">
      <alignment horizontal="center"/>
      <protection locked="0"/>
    </xf>
    <xf numFmtId="0" fontId="4" fillId="6" borderId="6" xfId="51" applyFont="1" applyFill="1" applyBorder="1" applyAlignment="1" applyProtection="1">
      <alignment vertical="center"/>
      <protection locked="0"/>
    </xf>
    <xf numFmtId="0" fontId="0" fillId="0" borderId="8" xfId="0" applyBorder="1" applyProtection="1">
      <protection locked="0"/>
    </xf>
    <xf numFmtId="0" fontId="0" fillId="0" borderId="11" xfId="0" applyBorder="1" applyProtection="1">
      <protection locked="0"/>
    </xf>
    <xf numFmtId="0" fontId="4" fillId="18" borderId="2" xfId="51" applyFont="1" applyFill="1" applyBorder="1" applyAlignment="1" applyProtection="1">
      <alignment horizontal="center" vertical="center" wrapText="1"/>
      <protection locked="0"/>
    </xf>
    <xf numFmtId="0" fontId="26" fillId="0" borderId="22" xfId="51" applyFont="1" applyBorder="1" applyAlignment="1" applyProtection="1">
      <alignment horizontal="center"/>
      <protection locked="0"/>
    </xf>
    <xf numFmtId="0" fontId="2" fillId="0" borderId="14" xfId="51" applyBorder="1" applyProtection="1">
      <protection locked="0"/>
    </xf>
    <xf numFmtId="14" fontId="0" fillId="0" borderId="0" xfId="0" applyNumberFormat="1" applyProtection="1">
      <protection locked="0"/>
    </xf>
    <xf numFmtId="2" fontId="0" fillId="0" borderId="0" xfId="0" applyNumberFormat="1" applyProtection="1">
      <protection locked="0"/>
    </xf>
    <xf numFmtId="14" fontId="23" fillId="0" borderId="22" xfId="51" applyNumberFormat="1" applyFont="1" applyBorder="1" applyAlignment="1" applyProtection="1">
      <alignment horizontal="center" vertical="center" wrapText="1"/>
      <protection locked="0"/>
    </xf>
    <xf numFmtId="0" fontId="2" fillId="0" borderId="10" xfId="51" applyBorder="1" applyProtection="1">
      <protection locked="0"/>
    </xf>
    <xf numFmtId="0" fontId="2" fillId="0" borderId="6" xfId="51" applyBorder="1" applyProtection="1">
      <protection locked="0"/>
    </xf>
    <xf numFmtId="0" fontId="32" fillId="0" borderId="0" xfId="0" applyFont="1" applyProtection="1">
      <protection locked="0"/>
    </xf>
    <xf numFmtId="0" fontId="0" fillId="0" borderId="20" xfId="0" applyBorder="1" applyProtection="1">
      <protection locked="0"/>
    </xf>
    <xf numFmtId="8" fontId="23" fillId="0" borderId="6" xfId="51" applyNumberFormat="1" applyFont="1" applyBorder="1" applyAlignment="1" applyProtection="1">
      <alignment horizontal="center" vertical="center"/>
      <protection locked="0"/>
    </xf>
    <xf numFmtId="44" fontId="0" fillId="0" borderId="16" xfId="0" applyNumberFormat="1" applyBorder="1" applyProtection="1">
      <protection locked="0"/>
    </xf>
    <xf numFmtId="44" fontId="0" fillId="0" borderId="12" xfId="0" applyNumberFormat="1" applyBorder="1" applyProtection="1">
      <protection locked="0"/>
    </xf>
    <xf numFmtId="44" fontId="0" fillId="0" borderId="5" xfId="0" applyNumberFormat="1" applyBorder="1" applyProtection="1">
      <protection locked="0"/>
    </xf>
    <xf numFmtId="0" fontId="2" fillId="0" borderId="6" xfId="51" applyBorder="1" applyAlignment="1" applyProtection="1">
      <alignment horizontal="center"/>
      <protection locked="0"/>
    </xf>
    <xf numFmtId="44" fontId="2" fillId="0" borderId="6" xfId="2" applyFont="1" applyFill="1" applyBorder="1" applyAlignment="1" applyProtection="1">
      <alignment horizontal="center"/>
      <protection locked="0"/>
    </xf>
    <xf numFmtId="14" fontId="2" fillId="0" borderId="6" xfId="51" applyNumberFormat="1" applyBorder="1" applyAlignment="1" applyProtection="1">
      <alignment horizontal="center" vertical="center" wrapText="1"/>
      <protection locked="0"/>
    </xf>
    <xf numFmtId="0" fontId="2" fillId="0" borderId="6" xfId="557" applyBorder="1" applyAlignment="1" applyProtection="1">
      <alignment horizontal="left" wrapText="1"/>
      <protection locked="0"/>
    </xf>
    <xf numFmtId="8" fontId="23" fillId="0" borderId="22" xfId="51" applyNumberFormat="1" applyFont="1" applyBorder="1" applyAlignment="1" applyProtection="1">
      <alignment horizontal="center" vertical="center"/>
      <protection locked="0"/>
    </xf>
    <xf numFmtId="0" fontId="17" fillId="3" borderId="19" xfId="6" applyFont="1" applyFill="1" applyBorder="1" applyAlignment="1">
      <alignment horizontal="center" vertical="center"/>
    </xf>
    <xf numFmtId="44" fontId="33" fillId="2" borderId="48" xfId="51" applyNumberFormat="1" applyFont="1" applyFill="1" applyBorder="1" applyProtection="1">
      <protection locked="0"/>
    </xf>
    <xf numFmtId="44" fontId="45" fillId="0" borderId="6" xfId="0" applyNumberFormat="1" applyFont="1" applyBorder="1" applyProtection="1">
      <protection locked="0"/>
    </xf>
    <xf numFmtId="0" fontId="45" fillId="0" borderId="0" xfId="0" applyFont="1" applyProtection="1">
      <protection locked="0"/>
    </xf>
    <xf numFmtId="44" fontId="45" fillId="0" borderId="39" xfId="2" applyFont="1" applyBorder="1" applyProtection="1">
      <protection locked="0"/>
    </xf>
    <xf numFmtId="0" fontId="2" fillId="0" borderId="36" xfId="1" applyNumberFormat="1" applyFont="1" applyBorder="1" applyAlignment="1" applyProtection="1">
      <alignment horizontal="center"/>
      <protection locked="0"/>
    </xf>
    <xf numFmtId="44" fontId="2" fillId="0" borderId="36" xfId="15" applyFont="1" applyFill="1" applyBorder="1" applyProtection="1">
      <protection locked="0"/>
    </xf>
    <xf numFmtId="0" fontId="2" fillId="0" borderId="36" xfId="1" applyNumberFormat="1" applyFont="1" applyBorder="1" applyAlignment="1" applyProtection="1">
      <alignment horizontal="center" vertical="center"/>
      <protection locked="0"/>
    </xf>
    <xf numFmtId="44" fontId="2" fillId="0" borderId="22" xfId="15" applyFont="1" applyFill="1" applyBorder="1" applyProtection="1">
      <protection locked="0"/>
    </xf>
    <xf numFmtId="0" fontId="4" fillId="2" borderId="36" xfId="1" applyNumberFormat="1" applyFont="1" applyFill="1" applyBorder="1" applyAlignment="1" applyProtection="1">
      <alignment horizontal="center"/>
      <protection locked="0"/>
    </xf>
    <xf numFmtId="44" fontId="4" fillId="2" borderId="36" xfId="15" applyFont="1" applyFill="1" applyBorder="1" applyProtection="1">
      <protection locked="0"/>
    </xf>
    <xf numFmtId="3" fontId="45" fillId="0" borderId="37" xfId="0" applyNumberFormat="1" applyFont="1" applyBorder="1" applyAlignment="1" applyProtection="1">
      <alignment horizontal="center"/>
      <protection locked="0"/>
    </xf>
    <xf numFmtId="1" fontId="45" fillId="0" borderId="37" xfId="0" applyNumberFormat="1" applyFont="1" applyBorder="1" applyAlignment="1" applyProtection="1">
      <alignment horizontal="center"/>
      <protection locked="0"/>
    </xf>
    <xf numFmtId="3" fontId="33" fillId="2" borderId="49" xfId="51" applyNumberFormat="1" applyFont="1" applyFill="1" applyBorder="1" applyAlignment="1" applyProtection="1">
      <alignment horizontal="center"/>
      <protection locked="0"/>
    </xf>
    <xf numFmtId="0" fontId="46" fillId="6" borderId="40" xfId="0" applyFont="1" applyFill="1" applyBorder="1" applyAlignment="1" applyProtection="1">
      <alignment horizontal="center" vertical="center" wrapText="1"/>
      <protection locked="0"/>
    </xf>
    <xf numFmtId="0" fontId="46" fillId="6" borderId="42" xfId="0" applyFont="1" applyFill="1" applyBorder="1" applyAlignment="1" applyProtection="1">
      <alignment horizontal="center" vertical="center" wrapText="1"/>
      <protection locked="0"/>
    </xf>
    <xf numFmtId="44" fontId="45" fillId="0" borderId="0" xfId="0" applyNumberFormat="1" applyFont="1" applyProtection="1">
      <protection locked="0"/>
    </xf>
    <xf numFmtId="0" fontId="46" fillId="7" borderId="40" xfId="0" applyFont="1" applyFill="1" applyBorder="1" applyAlignment="1" applyProtection="1">
      <alignment horizontal="center" vertical="center" wrapText="1"/>
      <protection locked="0"/>
    </xf>
    <xf numFmtId="0" fontId="46" fillId="7" borderId="42" xfId="0" applyFont="1" applyFill="1" applyBorder="1" applyAlignment="1" applyProtection="1">
      <alignment horizontal="center" vertical="center" wrapText="1"/>
      <protection locked="0"/>
    </xf>
    <xf numFmtId="0" fontId="12" fillId="2" borderId="6" xfId="51" applyFont="1" applyFill="1" applyBorder="1" applyAlignment="1" applyProtection="1">
      <alignment horizontal="center" vertical="center"/>
      <protection locked="0"/>
    </xf>
    <xf numFmtId="44" fontId="24" fillId="2" borderId="6" xfId="15" applyFont="1" applyFill="1" applyBorder="1" applyAlignment="1" applyProtection="1">
      <alignment horizontal="center" vertical="center"/>
      <protection locked="0"/>
    </xf>
    <xf numFmtId="0" fontId="17" fillId="3" borderId="20" xfId="6" applyFont="1" applyFill="1" applyBorder="1" applyAlignment="1">
      <alignment horizontal="center" vertical="center"/>
    </xf>
    <xf numFmtId="0" fontId="17" fillId="3" borderId="21" xfId="6" applyFont="1" applyFill="1" applyBorder="1" applyAlignment="1">
      <alignment horizontal="center" vertical="center"/>
    </xf>
    <xf numFmtId="44" fontId="2" fillId="0" borderId="6" xfId="2" applyFont="1" applyBorder="1" applyAlignment="1" applyProtection="1">
      <alignment horizontal="center"/>
      <protection locked="0"/>
    </xf>
    <xf numFmtId="0" fontId="9" fillId="0" borderId="8" xfId="51" applyFont="1" applyBorder="1" applyAlignment="1" applyProtection="1">
      <alignment horizontal="right"/>
      <protection locked="0"/>
    </xf>
    <xf numFmtId="0" fontId="9" fillId="0" borderId="10" xfId="51" applyFont="1" applyBorder="1" applyAlignment="1" applyProtection="1">
      <alignment horizontal="right"/>
      <protection locked="0"/>
    </xf>
    <xf numFmtId="165" fontId="4" fillId="0" borderId="0" xfId="51" applyNumberFormat="1" applyFont="1" applyAlignment="1" applyProtection="1">
      <alignment horizontal="left"/>
      <protection locked="0"/>
    </xf>
    <xf numFmtId="0" fontId="4" fillId="7" borderId="6" xfId="51" applyFont="1" applyFill="1" applyBorder="1" applyAlignment="1" applyProtection="1">
      <alignment horizontal="center" vertical="center" wrapText="1"/>
      <protection locked="0"/>
    </xf>
    <xf numFmtId="44" fontId="2" fillId="0" borderId="6" xfId="2" applyFont="1" applyBorder="1" applyAlignment="1" applyProtection="1">
      <protection locked="0"/>
    </xf>
    <xf numFmtId="0" fontId="0" fillId="0" borderId="26" xfId="0" applyBorder="1"/>
    <xf numFmtId="0" fontId="0" fillId="0" borderId="6" xfId="0" applyBorder="1" applyAlignment="1">
      <alignment horizontal="center"/>
    </xf>
    <xf numFmtId="0" fontId="7" fillId="0" borderId="6" xfId="0" applyFont="1" applyBorder="1"/>
    <xf numFmtId="9" fontId="4" fillId="0" borderId="10" xfId="559" applyFont="1" applyFill="1" applyBorder="1" applyAlignment="1" applyProtection="1">
      <alignment horizontal="center"/>
      <protection locked="0"/>
    </xf>
    <xf numFmtId="165" fontId="4" fillId="0" borderId="10" xfId="51" applyNumberFormat="1" applyFont="1" applyBorder="1" applyAlignment="1" applyProtection="1">
      <alignment horizontal="left"/>
      <protection locked="0"/>
    </xf>
    <xf numFmtId="9" fontId="2" fillId="0" borderId="10" xfId="559" applyFont="1" applyFill="1" applyBorder="1" applyAlignment="1" applyProtection="1">
      <alignment horizontal="left"/>
      <protection locked="0"/>
    </xf>
    <xf numFmtId="0" fontId="4" fillId="4" borderId="2" xfId="51" applyFont="1" applyFill="1" applyBorder="1" applyAlignment="1" applyProtection="1">
      <alignment horizontal="center" vertical="center"/>
      <protection locked="0"/>
    </xf>
    <xf numFmtId="0" fontId="4" fillId="2" borderId="2" xfId="51" applyFont="1" applyFill="1" applyBorder="1" applyAlignment="1" applyProtection="1">
      <alignment horizontal="center" vertical="center" wrapText="1"/>
      <protection locked="0"/>
    </xf>
    <xf numFmtId="165" fontId="4" fillId="2" borderId="2" xfId="51" applyNumberFormat="1" applyFont="1" applyFill="1" applyBorder="1" applyAlignment="1" applyProtection="1">
      <alignment horizontal="center" vertical="center" wrapText="1"/>
      <protection locked="0"/>
    </xf>
    <xf numFmtId="165" fontId="4" fillId="4" borderId="2" xfId="51" applyNumberFormat="1" applyFont="1" applyFill="1" applyBorder="1" applyAlignment="1" applyProtection="1">
      <alignment horizontal="center" vertical="center" wrapText="1"/>
      <protection locked="0"/>
    </xf>
    <xf numFmtId="0" fontId="4" fillId="4" borderId="2" xfId="51" applyFont="1" applyFill="1" applyBorder="1" applyAlignment="1" applyProtection="1">
      <alignment horizontal="center" vertical="center" wrapText="1"/>
      <protection locked="0"/>
    </xf>
    <xf numFmtId="0" fontId="47" fillId="0" borderId="0" xfId="0" applyFont="1" applyAlignment="1">
      <alignment horizontal="right"/>
    </xf>
    <xf numFmtId="0" fontId="45" fillId="0" borderId="10" xfId="0" applyFont="1" applyBorder="1" applyProtection="1">
      <protection locked="0"/>
    </xf>
    <xf numFmtId="0" fontId="47" fillId="0" borderId="0" xfId="0" applyFont="1" applyProtection="1">
      <protection locked="0"/>
    </xf>
    <xf numFmtId="0" fontId="45" fillId="0" borderId="12" xfId="0" applyFont="1" applyBorder="1" applyProtection="1">
      <protection locked="0"/>
    </xf>
    <xf numFmtId="0" fontId="4" fillId="0" borderId="10" xfId="51" applyFont="1" applyBorder="1" applyAlignment="1" applyProtection="1">
      <alignment vertical="center"/>
      <protection locked="0"/>
    </xf>
    <xf numFmtId="0" fontId="45" fillId="0" borderId="11" xfId="0" applyFont="1" applyBorder="1" applyProtection="1">
      <protection locked="0"/>
    </xf>
    <xf numFmtId="0" fontId="45" fillId="0" borderId="13" xfId="0" applyFont="1" applyBorder="1" applyProtection="1">
      <protection locked="0"/>
    </xf>
    <xf numFmtId="0" fontId="45" fillId="0" borderId="14" xfId="0" applyFont="1" applyBorder="1" applyProtection="1">
      <protection locked="0"/>
    </xf>
    <xf numFmtId="169" fontId="2" fillId="0" borderId="36" xfId="1" applyNumberFormat="1" applyFont="1" applyBorder="1" applyAlignment="1" applyProtection="1">
      <alignment horizontal="center"/>
      <protection locked="0"/>
    </xf>
    <xf numFmtId="43" fontId="4" fillId="0" borderId="6" xfId="1" applyFont="1" applyBorder="1" applyAlignment="1" applyProtection="1">
      <alignment horizontal="center" vertical="center"/>
      <protection locked="0"/>
    </xf>
    <xf numFmtId="44" fontId="4" fillId="0" borderId="6" xfId="2" applyFont="1" applyBorder="1" applyAlignment="1" applyProtection="1">
      <alignment horizontal="center" vertical="center"/>
      <protection locked="0"/>
    </xf>
    <xf numFmtId="169" fontId="33" fillId="0" borderId="6" xfId="1" applyNumberFormat="1" applyFont="1" applyBorder="1" applyAlignment="1" applyProtection="1">
      <alignment horizontal="center"/>
      <protection locked="0"/>
    </xf>
    <xf numFmtId="49" fontId="2" fillId="0" borderId="22" xfId="51" applyNumberFormat="1" applyBorder="1" applyProtection="1">
      <protection locked="0"/>
    </xf>
    <xf numFmtId="0" fontId="2" fillId="0" borderId="22" xfId="51" applyBorder="1" applyAlignment="1" applyProtection="1">
      <alignment horizontal="center"/>
      <protection locked="0"/>
    </xf>
    <xf numFmtId="14" fontId="2" fillId="0" borderId="22" xfId="51" applyNumberFormat="1" applyBorder="1" applyAlignment="1" applyProtection="1">
      <alignment horizontal="center" vertical="center" wrapText="1"/>
      <protection locked="0"/>
    </xf>
    <xf numFmtId="0" fontId="2" fillId="0" borderId="22" xfId="51" applyBorder="1" applyAlignment="1" applyProtection="1">
      <alignment horizontal="center" vertical="center" wrapText="1"/>
      <protection locked="0"/>
    </xf>
    <xf numFmtId="49" fontId="2" fillId="0" borderId="6" xfId="51" applyNumberFormat="1" applyBorder="1" applyProtection="1">
      <protection locked="0"/>
    </xf>
    <xf numFmtId="44" fontId="2" fillId="0" borderId="6" xfId="2" applyFont="1" applyBorder="1" applyAlignment="1" applyProtection="1">
      <alignment vertical="center"/>
      <protection locked="0"/>
    </xf>
    <xf numFmtId="44" fontId="2" fillId="0" borderId="0" xfId="2" applyFont="1" applyFill="1" applyBorder="1" applyAlignment="1" applyProtection="1">
      <alignment vertical="center"/>
      <protection locked="0"/>
    </xf>
    <xf numFmtId="44" fontId="2" fillId="0" borderId="0" xfId="2" applyFont="1" applyFill="1" applyBorder="1" applyAlignment="1" applyProtection="1">
      <protection locked="0"/>
    </xf>
    <xf numFmtId="44" fontId="33" fillId="0" borderId="6" xfId="2" applyFont="1" applyFill="1" applyBorder="1" applyAlignment="1" applyProtection="1">
      <alignment horizontal="center" vertical="center"/>
      <protection locked="0"/>
    </xf>
    <xf numFmtId="0" fontId="45" fillId="20" borderId="6" xfId="0" applyFont="1" applyFill="1" applyBorder="1" applyAlignment="1" applyProtection="1">
      <alignment vertical="center"/>
      <protection locked="0"/>
    </xf>
    <xf numFmtId="0" fontId="4" fillId="2" borderId="4" xfId="51" applyFont="1" applyFill="1" applyBorder="1" applyAlignment="1" applyProtection="1">
      <alignment horizontal="center" vertical="center" wrapText="1"/>
      <protection locked="0"/>
    </xf>
    <xf numFmtId="165" fontId="4" fillId="2" borderId="4" xfId="51" applyNumberFormat="1" applyFont="1" applyFill="1" applyBorder="1" applyAlignment="1" applyProtection="1">
      <alignment horizontal="center" vertical="center" wrapText="1"/>
      <protection locked="0"/>
    </xf>
    <xf numFmtId="0" fontId="0" fillId="21" borderId="44" xfId="0" applyFill="1" applyBorder="1" applyAlignment="1">
      <alignment horizontal="center" vertical="center"/>
    </xf>
    <xf numFmtId="0" fontId="0" fillId="19" borderId="44" xfId="0" applyFill="1" applyBorder="1" applyAlignment="1">
      <alignment horizontal="center" vertical="center"/>
    </xf>
    <xf numFmtId="9" fontId="4" fillId="0" borderId="0" xfId="559" applyFont="1" applyFill="1" applyBorder="1" applyAlignment="1" applyProtection="1">
      <alignment horizontal="center"/>
      <protection locked="0"/>
    </xf>
    <xf numFmtId="14" fontId="2" fillId="0" borderId="0" xfId="51" applyNumberFormat="1" applyAlignment="1" applyProtection="1">
      <alignment horizontal="center"/>
      <protection locked="0"/>
    </xf>
    <xf numFmtId="44" fontId="2" fillId="0" borderId="36" xfId="2" applyFont="1" applyBorder="1" applyAlignment="1" applyProtection="1">
      <alignment horizontal="center"/>
      <protection locked="0"/>
    </xf>
    <xf numFmtId="0" fontId="47" fillId="0" borderId="6" xfId="0" applyFont="1" applyBorder="1" applyProtection="1">
      <protection locked="0"/>
    </xf>
    <xf numFmtId="169" fontId="33" fillId="0" borderId="36" xfId="1" applyNumberFormat="1" applyFont="1" applyBorder="1" applyAlignment="1" applyProtection="1">
      <alignment horizontal="center"/>
      <protection locked="0"/>
    </xf>
    <xf numFmtId="44" fontId="33" fillId="0" borderId="36" xfId="2" applyFont="1" applyBorder="1" applyAlignment="1" applyProtection="1">
      <alignment horizontal="center"/>
      <protection locked="0"/>
    </xf>
    <xf numFmtId="165" fontId="4" fillId="0" borderId="14" xfId="51" applyNumberFormat="1" applyFont="1" applyBorder="1" applyAlignment="1" applyProtection="1">
      <alignment horizontal="left"/>
      <protection locked="0"/>
    </xf>
    <xf numFmtId="0" fontId="9" fillId="0" borderId="14" xfId="51" applyFont="1" applyBorder="1" applyProtection="1">
      <protection locked="0"/>
    </xf>
    <xf numFmtId="14" fontId="12" fillId="0" borderId="14" xfId="51" applyNumberFormat="1" applyFont="1" applyBorder="1" applyAlignment="1" applyProtection="1">
      <alignment horizontal="left" vertical="center"/>
      <protection locked="0"/>
    </xf>
    <xf numFmtId="165" fontId="4" fillId="0" borderId="10" xfId="51" applyNumberFormat="1" applyFont="1" applyBorder="1" applyAlignment="1" applyProtection="1">
      <alignment horizontal="right"/>
      <protection locked="0"/>
    </xf>
    <xf numFmtId="4" fontId="2" fillId="0" borderId="14" xfId="18" applyNumberFormat="1" applyFont="1" applyBorder="1" applyAlignment="1" applyProtection="1">
      <alignment horizontal="left" vertical="top" wrapText="1"/>
      <protection locked="0"/>
    </xf>
    <xf numFmtId="4" fontId="2" fillId="0" borderId="5" xfId="18" applyNumberFormat="1" applyFont="1" applyBorder="1" applyAlignment="1" applyProtection="1">
      <alignment horizontal="left" vertical="top" wrapText="1"/>
      <protection locked="0"/>
    </xf>
    <xf numFmtId="0" fontId="45" fillId="0" borderId="8" xfId="0" applyFont="1" applyBorder="1" applyProtection="1">
      <protection locked="0"/>
    </xf>
    <xf numFmtId="44" fontId="45" fillId="0" borderId="16" xfId="0" applyNumberFormat="1" applyFont="1" applyBorder="1" applyProtection="1">
      <protection locked="0"/>
    </xf>
    <xf numFmtId="0" fontId="48" fillId="0" borderId="35" xfId="0" applyFont="1" applyBorder="1" applyAlignment="1" applyProtection="1">
      <alignment vertical="center"/>
      <protection locked="0"/>
    </xf>
    <xf numFmtId="0" fontId="0" fillId="0" borderId="35" xfId="0" applyBorder="1" applyAlignment="1" applyProtection="1">
      <alignment vertical="center"/>
      <protection locked="0"/>
    </xf>
    <xf numFmtId="0" fontId="0" fillId="0" borderId="0" xfId="0" applyAlignment="1" applyProtection="1">
      <alignment vertical="center"/>
      <protection locked="0"/>
    </xf>
    <xf numFmtId="0" fontId="13" fillId="0" borderId="0" xfId="51" applyFont="1" applyAlignment="1" applyProtection="1">
      <alignment horizontal="left"/>
      <protection locked="0"/>
    </xf>
    <xf numFmtId="0" fontId="12" fillId="0" borderId="0" xfId="51" quotePrefix="1" applyFont="1" applyAlignment="1" applyProtection="1">
      <alignment horizontal="center"/>
      <protection locked="0"/>
    </xf>
    <xf numFmtId="49" fontId="23" fillId="0" borderId="22" xfId="51" applyNumberFormat="1" applyFont="1" applyBorder="1" applyProtection="1">
      <protection locked="0"/>
    </xf>
    <xf numFmtId="0" fontId="23" fillId="0" borderId="22" xfId="51" applyFont="1" applyBorder="1" applyAlignment="1" applyProtection="1">
      <alignment horizontal="center"/>
      <protection locked="0"/>
    </xf>
    <xf numFmtId="165" fontId="23" fillId="0" borderId="22" xfId="51" applyNumberFormat="1" applyFont="1" applyBorder="1" applyAlignment="1" applyProtection="1">
      <alignment horizontal="center"/>
      <protection locked="0"/>
    </xf>
    <xf numFmtId="0" fontId="23" fillId="0" borderId="22" xfId="51" applyFont="1" applyBorder="1" applyAlignment="1" applyProtection="1">
      <alignment horizontal="center" wrapText="1"/>
      <protection locked="0"/>
    </xf>
    <xf numFmtId="0" fontId="13" fillId="0" borderId="10" xfId="51" applyFont="1" applyBorder="1" applyAlignment="1" applyProtection="1">
      <alignment horizontal="left"/>
      <protection locked="0"/>
    </xf>
    <xf numFmtId="0" fontId="12" fillId="0" borderId="10" xfId="51" quotePrefix="1" applyFont="1" applyBorder="1" applyAlignment="1" applyProtection="1">
      <alignment horizontal="center"/>
      <protection locked="0"/>
    </xf>
    <xf numFmtId="0" fontId="4" fillId="6" borderId="4" xfId="51" applyFont="1" applyFill="1" applyBorder="1" applyAlignment="1" applyProtection="1">
      <alignment horizontal="center" vertical="center" wrapText="1"/>
      <protection locked="0"/>
    </xf>
    <xf numFmtId="0" fontId="0" fillId="0" borderId="19" xfId="0" applyBorder="1" applyProtection="1">
      <protection locked="0"/>
    </xf>
    <xf numFmtId="0" fontId="0" fillId="0" borderId="21" xfId="0" applyBorder="1" applyProtection="1">
      <protection locked="0"/>
    </xf>
    <xf numFmtId="0" fontId="32" fillId="0" borderId="3" xfId="0" applyFont="1" applyBorder="1" applyAlignment="1">
      <alignment horizontal="center" vertical="center"/>
    </xf>
    <xf numFmtId="0" fontId="32" fillId="0" borderId="3" xfId="0" applyFont="1" applyBorder="1"/>
    <xf numFmtId="0" fontId="0" fillId="0" borderId="30" xfId="0" applyBorder="1" applyAlignment="1">
      <alignment horizontal="center"/>
    </xf>
    <xf numFmtId="164" fontId="26" fillId="0" borderId="17" xfId="51" applyNumberFormat="1" applyFont="1" applyBorder="1" applyAlignment="1" applyProtection="1">
      <alignment horizontal="center"/>
      <protection locked="0"/>
    </xf>
    <xf numFmtId="164" fontId="26" fillId="0" borderId="4" xfId="51" applyNumberFormat="1" applyFont="1" applyBorder="1" applyAlignment="1" applyProtection="1">
      <alignment horizontal="center"/>
      <protection locked="0"/>
    </xf>
    <xf numFmtId="164" fontId="26" fillId="0" borderId="56" xfId="51" applyNumberFormat="1" applyFont="1" applyBorder="1" applyAlignment="1" applyProtection="1">
      <alignment horizontal="center"/>
      <protection locked="0"/>
    </xf>
    <xf numFmtId="164" fontId="26" fillId="0" borderId="30" xfId="51" applyNumberFormat="1" applyFont="1" applyBorder="1" applyAlignment="1" applyProtection="1">
      <alignment horizontal="center"/>
      <protection locked="0"/>
    </xf>
    <xf numFmtId="0" fontId="40" fillId="0" borderId="0" xfId="0" applyFont="1" applyAlignment="1" applyProtection="1">
      <alignment vertical="center"/>
      <protection locked="0"/>
    </xf>
    <xf numFmtId="9" fontId="2" fillId="0" borderId="14" xfId="559" applyFont="1" applyFill="1" applyBorder="1" applyAlignment="1" applyProtection="1">
      <alignment horizontal="center"/>
      <protection locked="0"/>
    </xf>
    <xf numFmtId="14" fontId="11" fillId="0" borderId="14" xfId="51" applyNumberFormat="1" applyFont="1" applyBorder="1" applyAlignment="1" applyProtection="1">
      <alignment horizontal="left" vertical="center"/>
      <protection locked="0"/>
    </xf>
    <xf numFmtId="0" fontId="2" fillId="0" borderId="11" xfId="51" applyBorder="1" applyProtection="1">
      <protection locked="0"/>
    </xf>
    <xf numFmtId="0" fontId="4" fillId="0" borderId="11" xfId="51" applyFont="1" applyBorder="1" applyAlignment="1" applyProtection="1">
      <alignment vertical="center" wrapText="1"/>
      <protection locked="0"/>
    </xf>
    <xf numFmtId="0" fontId="0" fillId="0" borderId="13" xfId="0" applyBorder="1" applyProtection="1">
      <protection locked="0"/>
    </xf>
    <xf numFmtId="4" fontId="11" fillId="0" borderId="14" xfId="18" applyNumberFormat="1" applyFont="1" applyBorder="1" applyAlignment="1" applyProtection="1">
      <alignment horizontal="left" vertical="top" wrapText="1"/>
      <protection locked="0"/>
    </xf>
    <xf numFmtId="4" fontId="11" fillId="0" borderId="5" xfId="18" applyNumberFormat="1" applyFont="1" applyBorder="1" applyAlignment="1" applyProtection="1">
      <alignment horizontal="left" vertical="top" wrapText="1"/>
      <protection locked="0"/>
    </xf>
    <xf numFmtId="9" fontId="2" fillId="0" borderId="10" xfId="559" applyFont="1" applyFill="1" applyBorder="1" applyAlignment="1" applyProtection="1">
      <alignment horizontal="center"/>
      <protection locked="0"/>
    </xf>
    <xf numFmtId="14" fontId="11" fillId="0" borderId="10" xfId="51" applyNumberFormat="1" applyFont="1" applyBorder="1" applyAlignment="1" applyProtection="1">
      <alignment horizontal="left" vertical="center"/>
      <protection locked="0"/>
    </xf>
    <xf numFmtId="0" fontId="0" fillId="0" borderId="14" xfId="0" applyBorder="1"/>
    <xf numFmtId="14" fontId="2" fillId="0" borderId="14" xfId="51" applyNumberFormat="1" applyBorder="1" applyAlignment="1" applyProtection="1">
      <alignment horizontal="center"/>
      <protection locked="0"/>
    </xf>
    <xf numFmtId="0" fontId="4" fillId="0" borderId="10" xfId="51" applyFont="1" applyBorder="1" applyAlignment="1" applyProtection="1">
      <alignment vertical="center" wrapText="1"/>
      <protection locked="0"/>
    </xf>
    <xf numFmtId="0" fontId="2" fillId="0" borderId="8" xfId="51" applyBorder="1" applyProtection="1">
      <protection locked="0"/>
    </xf>
    <xf numFmtId="0" fontId="4" fillId="0" borderId="10" xfId="51" applyFont="1" applyBorder="1" applyAlignment="1" applyProtection="1">
      <alignment horizontal="center" vertical="center"/>
      <protection locked="0"/>
    </xf>
    <xf numFmtId="164" fontId="4" fillId="0" borderId="10" xfId="1" applyNumberFormat="1" applyFont="1" applyFill="1" applyBorder="1" applyAlignment="1" applyProtection="1">
      <alignment horizontal="center" vertical="center"/>
      <protection locked="0"/>
    </xf>
    <xf numFmtId="169" fontId="4" fillId="0" borderId="10" xfId="1" applyNumberFormat="1" applyFont="1" applyFill="1" applyBorder="1" applyAlignment="1" applyProtection="1">
      <alignment horizontal="center" vertical="center"/>
      <protection locked="0"/>
    </xf>
    <xf numFmtId="44" fontId="4" fillId="0" borderId="10" xfId="2" applyFont="1" applyFill="1" applyBorder="1" applyAlignment="1" applyProtection="1">
      <alignment horizontal="center" vertical="center"/>
      <protection locked="0"/>
    </xf>
    <xf numFmtId="169" fontId="2" fillId="0" borderId="6" xfId="1" applyNumberFormat="1" applyFont="1" applyBorder="1" applyAlignment="1" applyProtection="1">
      <alignment horizontal="center"/>
      <protection locked="0"/>
    </xf>
    <xf numFmtId="44" fontId="33" fillId="0" borderId="6" xfId="2" applyFont="1" applyBorder="1" applyAlignment="1" applyProtection="1">
      <alignment horizontal="center"/>
      <protection locked="0"/>
    </xf>
    <xf numFmtId="4" fontId="11" fillId="0" borderId="14" xfId="18" applyNumberFormat="1" applyFont="1" applyBorder="1" applyAlignment="1" applyProtection="1">
      <alignment horizontal="center" vertical="top" wrapText="1"/>
      <protection locked="0"/>
    </xf>
    <xf numFmtId="0" fontId="0" fillId="0" borderId="5" xfId="0" applyBorder="1" applyProtection="1">
      <protection locked="0"/>
    </xf>
    <xf numFmtId="169" fontId="33" fillId="0" borderId="0" xfId="1" applyNumberFormat="1" applyFont="1" applyBorder="1" applyAlignment="1" applyProtection="1">
      <alignment horizontal="center"/>
      <protection locked="0"/>
    </xf>
    <xf numFmtId="44" fontId="33" fillId="0" borderId="0" xfId="2" applyFont="1" applyBorder="1" applyAlignment="1" applyProtection="1">
      <alignment horizontal="center"/>
      <protection locked="0"/>
    </xf>
    <xf numFmtId="0" fontId="13" fillId="0" borderId="0" xfId="51" applyFont="1" applyProtection="1">
      <protection locked="0"/>
    </xf>
    <xf numFmtId="0" fontId="16" fillId="0" borderId="35" xfId="0" applyFont="1" applyBorder="1" applyAlignment="1" applyProtection="1">
      <alignment vertical="center"/>
      <protection locked="0"/>
    </xf>
    <xf numFmtId="0" fontId="16" fillId="0" borderId="0" xfId="0" applyFont="1" applyAlignment="1" applyProtection="1">
      <alignment vertical="center"/>
      <protection locked="0"/>
    </xf>
    <xf numFmtId="0" fontId="4" fillId="7" borderId="19" xfId="51" applyFont="1" applyFill="1" applyBorder="1" applyAlignment="1" applyProtection="1">
      <alignment horizontal="center" vertical="center" wrapText="1"/>
      <protection locked="0"/>
    </xf>
    <xf numFmtId="165" fontId="4" fillId="2" borderId="6" xfId="51" applyNumberFormat="1" applyFont="1" applyFill="1" applyBorder="1" applyAlignment="1" applyProtection="1">
      <alignment horizontal="center" vertical="center"/>
      <protection locked="0"/>
    </xf>
    <xf numFmtId="0" fontId="4" fillId="4" borderId="4" xfId="51" applyFont="1" applyFill="1" applyBorder="1" applyAlignment="1" applyProtection="1">
      <alignment horizontal="center" vertical="center" wrapText="1"/>
      <protection locked="0"/>
    </xf>
    <xf numFmtId="0" fontId="46" fillId="7" borderId="19" xfId="0" applyFont="1" applyFill="1" applyBorder="1" applyAlignment="1" applyProtection="1">
      <alignment horizontal="center" vertical="center" wrapText="1"/>
      <protection locked="0"/>
    </xf>
    <xf numFmtId="0" fontId="46" fillId="6" borderId="19" xfId="0" applyFont="1" applyFill="1" applyBorder="1" applyAlignment="1" applyProtection="1">
      <alignment horizontal="center" vertical="center" wrapText="1"/>
      <protection locked="0"/>
    </xf>
    <xf numFmtId="0" fontId="46" fillId="6" borderId="21" xfId="0" applyFont="1" applyFill="1" applyBorder="1" applyAlignment="1" applyProtection="1">
      <alignment horizontal="center" vertical="center" wrapText="1"/>
      <protection locked="0"/>
    </xf>
    <xf numFmtId="0" fontId="24" fillId="4" borderId="2" xfId="557" applyFont="1" applyFill="1" applyBorder="1" applyAlignment="1">
      <alignment horizontal="center" vertical="center"/>
    </xf>
    <xf numFmtId="0" fontId="24" fillId="4" borderId="1" xfId="51" applyFont="1" applyFill="1" applyBorder="1" applyAlignment="1" applyProtection="1">
      <alignment horizontal="center"/>
      <protection locked="0"/>
    </xf>
    <xf numFmtId="4" fontId="2" fillId="0" borderId="0" xfId="18" applyNumberFormat="1" applyFont="1" applyBorder="1" applyAlignment="1" applyProtection="1">
      <alignment vertical="top" wrapText="1"/>
      <protection locked="0"/>
    </xf>
    <xf numFmtId="4" fontId="4" fillId="0" borderId="0" xfId="18" applyNumberFormat="1" applyFont="1" applyFill="1" applyBorder="1" applyAlignment="1" applyProtection="1">
      <alignment vertical="center"/>
      <protection locked="0"/>
    </xf>
    <xf numFmtId="0" fontId="9" fillId="0" borderId="13" xfId="51" applyFont="1" applyBorder="1" applyProtection="1">
      <protection locked="0"/>
    </xf>
    <xf numFmtId="0" fontId="47" fillId="0" borderId="0" xfId="0" applyFont="1" applyAlignment="1" applyProtection="1">
      <alignment vertical="center"/>
      <protection locked="0"/>
    </xf>
    <xf numFmtId="0" fontId="23" fillId="0" borderId="0" xfId="51" applyFont="1" applyAlignment="1" applyProtection="1">
      <alignment horizontal="center" vertical="center"/>
      <protection locked="0"/>
    </xf>
    <xf numFmtId="14" fontId="2" fillId="0" borderId="0" xfId="51" applyNumberFormat="1" applyProtection="1">
      <protection locked="0"/>
    </xf>
    <xf numFmtId="44" fontId="2" fillId="0" borderId="0" xfId="15" applyFont="1" applyFill="1" applyBorder="1" applyAlignment="1" applyProtection="1">
      <alignment wrapText="1"/>
      <protection locked="0"/>
    </xf>
    <xf numFmtId="0" fontId="33" fillId="2" borderId="40" xfId="51" applyFont="1" applyFill="1" applyBorder="1" applyProtection="1">
      <protection locked="0"/>
    </xf>
    <xf numFmtId="0" fontId="19" fillId="0" borderId="22" xfId="51" applyFont="1" applyBorder="1" applyProtection="1">
      <protection locked="0"/>
    </xf>
    <xf numFmtId="0" fontId="45" fillId="0" borderId="6" xfId="0" applyFont="1" applyBorder="1" applyProtection="1">
      <protection locked="0"/>
    </xf>
    <xf numFmtId="0" fontId="45" fillId="0" borderId="23" xfId="0" applyFont="1" applyBorder="1" applyProtection="1">
      <protection locked="0"/>
    </xf>
    <xf numFmtId="4" fontId="12" fillId="0" borderId="0" xfId="18" applyNumberFormat="1" applyFont="1" applyFill="1" applyBorder="1" applyAlignment="1" applyProtection="1">
      <alignment vertical="center" wrapText="1"/>
      <protection locked="0"/>
    </xf>
    <xf numFmtId="0" fontId="40" fillId="0" borderId="35" xfId="0" applyFont="1" applyBorder="1" applyAlignment="1" applyProtection="1">
      <alignment vertical="center"/>
      <protection locked="0"/>
    </xf>
    <xf numFmtId="0" fontId="4" fillId="0" borderId="19" xfId="51" applyFont="1" applyBorder="1" applyAlignment="1" applyProtection="1">
      <alignment horizontal="center" vertical="center" wrapText="1"/>
      <protection locked="0"/>
    </xf>
    <xf numFmtId="0" fontId="4" fillId="0" borderId="20" xfId="51" applyFont="1" applyBorder="1" applyAlignment="1" applyProtection="1">
      <alignment horizontal="center" vertical="center" wrapText="1"/>
      <protection locked="0"/>
    </xf>
    <xf numFmtId="0" fontId="13" fillId="0" borderId="20" xfId="51" applyFont="1" applyBorder="1" applyAlignment="1" applyProtection="1">
      <alignment horizontal="left"/>
      <protection locked="0"/>
    </xf>
    <xf numFmtId="0" fontId="12" fillId="0" borderId="20" xfId="51" quotePrefix="1" applyFont="1" applyBorder="1" applyAlignment="1" applyProtection="1">
      <alignment horizontal="center"/>
      <protection locked="0"/>
    </xf>
    <xf numFmtId="0" fontId="33" fillId="0" borderId="20" xfId="51" applyFont="1" applyBorder="1" applyAlignment="1" applyProtection="1">
      <alignment horizontal="center" vertical="center" wrapText="1"/>
      <protection locked="0"/>
    </xf>
    <xf numFmtId="0" fontId="33" fillId="0" borderId="21" xfId="51" applyFont="1" applyBorder="1" applyAlignment="1" applyProtection="1">
      <alignment horizontal="center" vertical="center" wrapText="1"/>
      <protection locked="0"/>
    </xf>
    <xf numFmtId="14" fontId="12" fillId="0" borderId="19" xfId="51" applyNumberFormat="1" applyFont="1" applyBorder="1" applyAlignment="1" applyProtection="1">
      <alignment horizontal="left"/>
      <protection locked="0"/>
    </xf>
    <xf numFmtId="0" fontId="2" fillId="0" borderId="21" xfId="51" applyBorder="1" applyProtection="1">
      <protection locked="0"/>
    </xf>
    <xf numFmtId="0" fontId="13" fillId="0" borderId="20" xfId="51" applyFont="1" applyBorder="1" applyAlignment="1" applyProtection="1">
      <alignment horizontal="right"/>
      <protection locked="0"/>
    </xf>
    <xf numFmtId="14" fontId="12" fillId="0" borderId="20" xfId="51" applyNumberFormat="1" applyFont="1" applyBorder="1" applyAlignment="1" applyProtection="1">
      <alignment horizontal="left"/>
      <protection locked="0"/>
    </xf>
    <xf numFmtId="14" fontId="12" fillId="0" borderId="10" xfId="51" applyNumberFormat="1" applyFont="1" applyBorder="1" applyAlignment="1" applyProtection="1">
      <alignment horizontal="left" vertical="center"/>
      <protection locked="0"/>
    </xf>
    <xf numFmtId="0" fontId="33" fillId="2" borderId="58" xfId="51" applyFont="1" applyFill="1" applyBorder="1" applyAlignment="1" applyProtection="1">
      <alignment horizontal="center"/>
      <protection locked="0"/>
    </xf>
    <xf numFmtId="9" fontId="4" fillId="0" borderId="16" xfId="559" applyFont="1" applyFill="1" applyBorder="1" applyAlignment="1" applyProtection="1">
      <alignment horizontal="center"/>
      <protection locked="0"/>
    </xf>
    <xf numFmtId="0" fontId="2" fillId="0" borderId="58" xfId="51" applyBorder="1" applyAlignment="1" applyProtection="1">
      <alignment horizontal="center"/>
      <protection locked="0"/>
    </xf>
    <xf numFmtId="14" fontId="4" fillId="0" borderId="10" xfId="51" applyNumberFormat="1" applyFont="1" applyBorder="1" applyAlignment="1" applyProtection="1">
      <alignment horizontal="left"/>
      <protection locked="0"/>
    </xf>
    <xf numFmtId="165" fontId="9" fillId="0" borderId="10" xfId="51" applyNumberFormat="1" applyFont="1" applyBorder="1" applyAlignment="1" applyProtection="1">
      <alignment horizontal="left"/>
      <protection locked="0"/>
    </xf>
    <xf numFmtId="14" fontId="4" fillId="0" borderId="10" xfId="51" applyNumberFormat="1" applyFont="1" applyBorder="1" applyAlignment="1" applyProtection="1">
      <alignment horizontal="left" vertical="center"/>
      <protection locked="0"/>
    </xf>
    <xf numFmtId="44" fontId="23" fillId="0" borderId="0" xfId="15" applyFont="1" applyFill="1" applyBorder="1" applyAlignment="1" applyProtection="1">
      <alignment horizontal="center" vertical="center"/>
      <protection locked="0"/>
    </xf>
    <xf numFmtId="44" fontId="23" fillId="0" borderId="6" xfId="15" applyFont="1" applyFill="1" applyBorder="1" applyAlignment="1" applyProtection="1">
      <alignment horizontal="center" vertical="center"/>
      <protection locked="0"/>
    </xf>
    <xf numFmtId="0" fontId="4" fillId="6" borderId="6" xfId="51" applyFont="1" applyFill="1" applyBorder="1" applyAlignment="1" applyProtection="1">
      <alignment horizontal="center" vertical="center"/>
      <protection locked="0"/>
    </xf>
    <xf numFmtId="0" fontId="46" fillId="7" borderId="2" xfId="0" applyFont="1" applyFill="1" applyBorder="1" applyAlignment="1" applyProtection="1">
      <alignment horizontal="center" vertical="center" wrapText="1"/>
      <protection locked="0"/>
    </xf>
    <xf numFmtId="0" fontId="46" fillId="6" borderId="2" xfId="0" applyFont="1" applyFill="1" applyBorder="1" applyAlignment="1" applyProtection="1">
      <alignment horizontal="center" vertical="center" wrapText="1"/>
      <protection locked="0"/>
    </xf>
    <xf numFmtId="0" fontId="0" fillId="0" borderId="35" xfId="0" applyBorder="1" applyAlignment="1" applyProtection="1">
      <alignment vertical="center" wrapText="1"/>
      <protection locked="0"/>
    </xf>
    <xf numFmtId="0" fontId="0" fillId="0" borderId="0" xfId="0" applyAlignment="1" applyProtection="1">
      <alignment vertical="center" wrapText="1"/>
      <protection locked="0"/>
    </xf>
    <xf numFmtId="0" fontId="4" fillId="18" borderId="19" xfId="51" applyFont="1" applyFill="1" applyBorder="1" applyAlignment="1" applyProtection="1">
      <alignment horizontal="center" vertical="center" wrapText="1"/>
      <protection locked="0"/>
    </xf>
    <xf numFmtId="0" fontId="9" fillId="0" borderId="8" xfId="51" applyFont="1" applyBorder="1" applyAlignment="1" applyProtection="1">
      <alignment horizontal="left"/>
      <protection locked="0"/>
    </xf>
    <xf numFmtId="0" fontId="12" fillId="0" borderId="10" xfId="51" applyFont="1" applyBorder="1" applyAlignment="1" applyProtection="1">
      <alignment horizontal="center"/>
      <protection locked="0"/>
    </xf>
    <xf numFmtId="165" fontId="12" fillId="0" borderId="10" xfId="51" applyNumberFormat="1" applyFont="1" applyBorder="1" applyAlignment="1" applyProtection="1">
      <alignment horizontal="center"/>
      <protection locked="0"/>
    </xf>
    <xf numFmtId="0" fontId="9" fillId="0" borderId="13" xfId="51" applyFont="1" applyBorder="1" applyAlignment="1" applyProtection="1">
      <alignment horizontal="left"/>
      <protection locked="0"/>
    </xf>
    <xf numFmtId="0" fontId="12" fillId="0" borderId="14" xfId="51" applyFont="1" applyBorder="1" applyAlignment="1" applyProtection="1">
      <alignment horizontal="center"/>
      <protection locked="0"/>
    </xf>
    <xf numFmtId="165" fontId="12" fillId="0" borderId="14" xfId="51" applyNumberFormat="1" applyFont="1" applyBorder="1" applyAlignment="1" applyProtection="1">
      <alignment horizontal="center"/>
      <protection locked="0"/>
    </xf>
    <xf numFmtId="49" fontId="23" fillId="0" borderId="0" xfId="51" applyNumberFormat="1" applyFont="1" applyProtection="1">
      <protection locked="0"/>
    </xf>
    <xf numFmtId="0" fontId="18" fillId="0" borderId="0" xfId="0" applyFont="1" applyProtection="1">
      <protection locked="0"/>
    </xf>
    <xf numFmtId="0" fontId="11" fillId="0" borderId="20" xfId="51" applyFont="1" applyBorder="1" applyAlignment="1" applyProtection="1">
      <alignment horizontal="left"/>
      <protection locked="0"/>
    </xf>
    <xf numFmtId="0" fontId="11" fillId="0" borderId="20" xfId="51" quotePrefix="1" applyFont="1" applyBorder="1" applyAlignment="1" applyProtection="1">
      <alignment horizontal="center"/>
      <protection locked="0"/>
    </xf>
    <xf numFmtId="0" fontId="14" fillId="0" borderId="20" xfId="51" applyFont="1" applyBorder="1" applyProtection="1">
      <protection locked="0"/>
    </xf>
    <xf numFmtId="14" fontId="12" fillId="0" borderId="0" xfId="51" applyNumberFormat="1" applyFont="1" applyAlignment="1" applyProtection="1">
      <alignment horizontal="center"/>
      <protection locked="0"/>
    </xf>
    <xf numFmtId="16" fontId="0" fillId="0" borderId="0" xfId="0" applyNumberFormat="1" applyProtection="1">
      <protection locked="0"/>
    </xf>
    <xf numFmtId="0" fontId="4" fillId="18" borderId="11" xfId="51" applyFont="1" applyFill="1" applyBorder="1" applyAlignment="1" applyProtection="1">
      <alignment horizontal="center" vertical="center" wrapText="1"/>
      <protection locked="0"/>
    </xf>
    <xf numFmtId="0" fontId="18" fillId="0" borderId="6" xfId="0" applyFont="1" applyBorder="1" applyAlignment="1">
      <alignment horizontal="center" vertical="center" wrapText="1"/>
    </xf>
    <xf numFmtId="0" fontId="18" fillId="0" borderId="40" xfId="0" applyFont="1" applyBorder="1" applyAlignment="1">
      <alignment horizontal="center"/>
    </xf>
    <xf numFmtId="0" fontId="18" fillId="0" borderId="42" xfId="0" applyFont="1" applyBorder="1" applyAlignment="1">
      <alignment horizontal="center"/>
    </xf>
    <xf numFmtId="14" fontId="0" fillId="0" borderId="6" xfId="0" applyNumberFormat="1" applyBorder="1" applyAlignment="1">
      <alignment horizontal="center"/>
    </xf>
    <xf numFmtId="0" fontId="0" fillId="22" borderId="6" xfId="0" applyFill="1" applyBorder="1" applyAlignment="1">
      <alignment horizontal="center" vertical="center"/>
    </xf>
    <xf numFmtId="0" fontId="0" fillId="23" borderId="6" xfId="0" applyFill="1" applyBorder="1" applyAlignment="1">
      <alignment horizontal="center" vertical="center"/>
    </xf>
    <xf numFmtId="0" fontId="0" fillId="6" borderId="6" xfId="0" applyFill="1" applyBorder="1" applyAlignment="1">
      <alignment horizontal="center" vertical="center"/>
    </xf>
    <xf numFmtId="0" fontId="49" fillId="24" borderId="61" xfId="0" applyFont="1" applyFill="1" applyBorder="1" applyAlignment="1" applyProtection="1">
      <alignment horizontal="left" vertical="center"/>
      <protection locked="0"/>
    </xf>
    <xf numFmtId="0" fontId="49" fillId="24" borderId="61" xfId="51" applyFont="1" applyFill="1" applyBorder="1" applyAlignment="1" applyProtection="1">
      <alignment horizontal="left" vertical="center"/>
      <protection locked="0"/>
    </xf>
    <xf numFmtId="0" fontId="49" fillId="24" borderId="61" xfId="51" applyFont="1" applyFill="1" applyBorder="1" applyAlignment="1" applyProtection="1">
      <alignment horizontal="left" vertical="center" wrapText="1"/>
      <protection locked="0"/>
    </xf>
    <xf numFmtId="14" fontId="0" fillId="0" borderId="0" xfId="0" applyNumberFormat="1"/>
    <xf numFmtId="0" fontId="0" fillId="25" borderId="0" xfId="0" applyFill="1" applyAlignment="1">
      <alignment horizontal="left"/>
    </xf>
    <xf numFmtId="165" fontId="4" fillId="0" borderId="0" xfId="51" applyNumberFormat="1" applyFont="1" applyAlignment="1" applyProtection="1">
      <alignment horizontal="center"/>
      <protection locked="0"/>
    </xf>
    <xf numFmtId="0" fontId="45" fillId="2" borderId="0" xfId="0" applyFont="1" applyFill="1" applyProtection="1">
      <protection locked="0"/>
    </xf>
    <xf numFmtId="0" fontId="45" fillId="4" borderId="0" xfId="0" applyFont="1" applyFill="1" applyProtection="1">
      <protection locked="0"/>
    </xf>
    <xf numFmtId="14" fontId="4" fillId="4" borderId="1" xfId="51" applyNumberFormat="1" applyFont="1" applyFill="1" applyBorder="1" applyProtection="1">
      <protection locked="0"/>
    </xf>
    <xf numFmtId="0" fontId="23" fillId="0" borderId="0" xfId="51" applyFont="1" applyAlignment="1" applyProtection="1">
      <alignment horizontal="center" wrapText="1"/>
      <protection locked="0"/>
    </xf>
    <xf numFmtId="14" fontId="23" fillId="0" borderId="0" xfId="51" applyNumberFormat="1" applyFont="1" applyAlignment="1" applyProtection="1">
      <alignment horizontal="center" vertical="center" wrapText="1"/>
      <protection locked="0"/>
    </xf>
    <xf numFmtId="164" fontId="26" fillId="0" borderId="0" xfId="51" applyNumberFormat="1" applyFont="1" applyAlignment="1" applyProtection="1">
      <alignment horizontal="center"/>
      <protection locked="0"/>
    </xf>
    <xf numFmtId="4" fontId="26" fillId="0" borderId="0" xfId="51" applyNumberFormat="1" applyFont="1" applyAlignment="1" applyProtection="1">
      <alignment horizontal="center"/>
      <protection locked="0"/>
    </xf>
    <xf numFmtId="44" fontId="26" fillId="0" borderId="0" xfId="15" applyFont="1" applyFill="1" applyBorder="1" applyProtection="1">
      <protection locked="0"/>
    </xf>
    <xf numFmtId="0" fontId="2" fillId="0" borderId="0" xfId="51" applyAlignment="1" applyProtection="1">
      <alignment horizontal="center" vertical="center" wrapText="1"/>
      <protection locked="0"/>
    </xf>
    <xf numFmtId="0" fontId="23" fillId="0" borderId="0" xfId="51" applyFont="1" applyAlignment="1" applyProtection="1">
      <alignment horizontal="center"/>
      <protection locked="0"/>
    </xf>
    <xf numFmtId="165" fontId="23" fillId="0" borderId="0" xfId="51" applyNumberFormat="1" applyFont="1" applyProtection="1">
      <protection locked="0"/>
    </xf>
    <xf numFmtId="0" fontId="49" fillId="24" borderId="19" xfId="0" applyFont="1" applyFill="1" applyBorder="1" applyAlignment="1" applyProtection="1">
      <alignment horizontal="left" vertical="center"/>
      <protection locked="0"/>
    </xf>
    <xf numFmtId="0" fontId="49" fillId="24" borderId="20" xfId="51" applyFont="1" applyFill="1" applyBorder="1" applyAlignment="1" applyProtection="1">
      <alignment horizontal="left" vertical="center"/>
      <protection locked="0"/>
    </xf>
    <xf numFmtId="0" fontId="49" fillId="24" borderId="20" xfId="51" applyFont="1" applyFill="1" applyBorder="1" applyAlignment="1" applyProtection="1">
      <alignment horizontal="left" vertical="center" wrapText="1"/>
      <protection locked="0"/>
    </xf>
    <xf numFmtId="0" fontId="49" fillId="24" borderId="20" xfId="0" applyFont="1" applyFill="1" applyBorder="1" applyAlignment="1" applyProtection="1">
      <alignment horizontal="left" vertical="center"/>
      <protection locked="0"/>
    </xf>
    <xf numFmtId="0" fontId="49" fillId="24" borderId="21" xfId="0" applyFont="1" applyFill="1" applyBorder="1" applyAlignment="1" applyProtection="1">
      <alignment horizontal="left" vertical="center"/>
      <protection locked="0"/>
    </xf>
    <xf numFmtId="3" fontId="26" fillId="0" borderId="0" xfId="51" applyNumberFormat="1" applyFont="1" applyAlignment="1" applyProtection="1">
      <alignment horizontal="center"/>
      <protection locked="0"/>
    </xf>
    <xf numFmtId="0" fontId="34" fillId="0" borderId="6" xfId="6" applyFont="1" applyBorder="1" applyAlignment="1">
      <alignment horizontal="center" vertical="center"/>
    </xf>
    <xf numFmtId="0" fontId="34" fillId="0" borderId="6" xfId="0" applyFont="1" applyBorder="1" applyAlignment="1">
      <alignment vertical="center" wrapText="1"/>
    </xf>
    <xf numFmtId="0" fontId="18" fillId="0" borderId="0" xfId="0" applyFont="1" applyAlignment="1">
      <alignment horizontal="center" vertical="center" wrapText="1"/>
    </xf>
    <xf numFmtId="0" fontId="28" fillId="0" borderId="0" xfId="0" applyFont="1" applyAlignment="1" applyProtection="1">
      <alignment horizontal="right"/>
      <protection locked="0"/>
    </xf>
    <xf numFmtId="0" fontId="4" fillId="0" borderId="0" xfId="51" quotePrefix="1" applyFont="1" applyAlignment="1" applyProtection="1">
      <alignment horizontal="right" indent="1"/>
      <protection locked="0"/>
    </xf>
    <xf numFmtId="0" fontId="4" fillId="0" borderId="0" xfId="51" quotePrefix="1" applyFont="1" applyAlignment="1" applyProtection="1">
      <alignment horizontal="left"/>
      <protection locked="0"/>
    </xf>
    <xf numFmtId="4" fontId="26" fillId="0" borderId="22" xfId="51" applyNumberFormat="1" applyFont="1" applyBorder="1" applyAlignment="1">
      <alignment horizontal="center"/>
    </xf>
    <xf numFmtId="44" fontId="26" fillId="0" borderId="22" xfId="15" applyFont="1" applyFill="1" applyBorder="1" applyProtection="1"/>
    <xf numFmtId="44" fontId="26" fillId="0" borderId="36" xfId="15" applyFont="1" applyFill="1" applyBorder="1" applyProtection="1"/>
    <xf numFmtId="3" fontId="26" fillId="0" borderId="22" xfId="51" applyNumberFormat="1" applyFont="1" applyBorder="1" applyAlignment="1">
      <alignment horizontal="center"/>
    </xf>
    <xf numFmtId="17" fontId="0" fillId="0" borderId="0" xfId="0" applyNumberFormat="1" applyAlignment="1" applyProtection="1">
      <alignment horizontal="left"/>
      <protection locked="0"/>
    </xf>
    <xf numFmtId="0" fontId="2" fillId="0" borderId="0" xfId="557" applyProtection="1">
      <protection locked="0"/>
    </xf>
    <xf numFmtId="165" fontId="2" fillId="0" borderId="0" xfId="557" applyNumberFormat="1" applyProtection="1">
      <protection locked="0"/>
    </xf>
    <xf numFmtId="0" fontId="4" fillId="0" borderId="0" xfId="557" applyFont="1" applyAlignment="1" applyProtection="1">
      <alignment vertical="top"/>
      <protection locked="0"/>
    </xf>
    <xf numFmtId="0" fontId="4" fillId="0" borderId="0" xfId="557" applyFont="1" applyProtection="1">
      <protection locked="0"/>
    </xf>
    <xf numFmtId="0" fontId="5" fillId="0" borderId="0" xfId="557" applyFont="1" applyAlignment="1" applyProtection="1">
      <alignment horizontal="right"/>
      <protection locked="0"/>
    </xf>
    <xf numFmtId="0" fontId="4" fillId="0" borderId="0" xfId="557" applyFont="1" applyAlignment="1" applyProtection="1">
      <alignment horizontal="left" vertical="center" wrapText="1"/>
      <protection locked="0"/>
    </xf>
    <xf numFmtId="0" fontId="3" fillId="0" borderId="0" xfId="557" applyFont="1" applyProtection="1">
      <protection locked="0"/>
    </xf>
    <xf numFmtId="8" fontId="12" fillId="0" borderId="10" xfId="557" quotePrefix="1" applyNumberFormat="1" applyFont="1" applyBorder="1" applyAlignment="1" applyProtection="1">
      <alignment horizontal="center"/>
      <protection locked="0"/>
    </xf>
    <xf numFmtId="0" fontId="24" fillId="0" borderId="2" xfId="557" applyFont="1" applyBorder="1" applyAlignment="1" applyProtection="1">
      <alignment horizontal="center"/>
      <protection locked="0"/>
    </xf>
    <xf numFmtId="0" fontId="12" fillId="0" borderId="10" xfId="557" applyFont="1" applyBorder="1" applyProtection="1">
      <protection locked="0"/>
    </xf>
    <xf numFmtId="0" fontId="24" fillId="0" borderId="0" xfId="557" applyFont="1" applyAlignment="1" applyProtection="1">
      <alignment horizontal="center"/>
      <protection locked="0"/>
    </xf>
    <xf numFmtId="8" fontId="12" fillId="0" borderId="0" xfId="557" quotePrefix="1" applyNumberFormat="1" applyFont="1" applyAlignment="1" applyProtection="1">
      <alignment horizontal="center"/>
      <protection locked="0"/>
    </xf>
    <xf numFmtId="0" fontId="24" fillId="0" borderId="0" xfId="557" applyFont="1" applyAlignment="1" applyProtection="1">
      <alignment horizontal="center" vertical="center"/>
      <protection locked="0"/>
    </xf>
    <xf numFmtId="0" fontId="12" fillId="0" borderId="0" xfId="557" applyFont="1" applyProtection="1">
      <protection locked="0"/>
    </xf>
    <xf numFmtId="0" fontId="11" fillId="0" borderId="0" xfId="557" applyFont="1" applyProtection="1">
      <protection locked="0"/>
    </xf>
    <xf numFmtId="0" fontId="13" fillId="0" borderId="0" xfId="557" applyFont="1" applyAlignment="1" applyProtection="1">
      <alignment horizontal="right"/>
      <protection locked="0"/>
    </xf>
    <xf numFmtId="0" fontId="12" fillId="0" borderId="0" xfId="557" applyFont="1" applyAlignment="1" applyProtection="1">
      <alignment horizontal="center"/>
      <protection locked="0"/>
    </xf>
    <xf numFmtId="0" fontId="9" fillId="0" borderId="13" xfId="557" applyFont="1" applyBorder="1" applyProtection="1">
      <protection locked="0"/>
    </xf>
    <xf numFmtId="14" fontId="12" fillId="0" borderId="14" xfId="557" applyNumberFormat="1" applyFont="1" applyBorder="1" applyAlignment="1" applyProtection="1">
      <alignment horizontal="left"/>
      <protection locked="0"/>
    </xf>
    <xf numFmtId="165" fontId="25" fillId="0" borderId="14" xfId="557" applyNumberFormat="1" applyFont="1" applyBorder="1" applyAlignment="1" applyProtection="1">
      <alignment horizontal="left"/>
      <protection locked="0"/>
    </xf>
    <xf numFmtId="0" fontId="11" fillId="0" borderId="14" xfId="557" applyFont="1" applyBorder="1" applyProtection="1">
      <protection locked="0"/>
    </xf>
    <xf numFmtId="0" fontId="9" fillId="0" borderId="8" xfId="557" applyFont="1" applyBorder="1" applyProtection="1">
      <protection locked="0"/>
    </xf>
    <xf numFmtId="14" fontId="12" fillId="0" borderId="10" xfId="557" applyNumberFormat="1" applyFont="1" applyBorder="1" applyAlignment="1" applyProtection="1">
      <alignment horizontal="left"/>
      <protection locked="0"/>
    </xf>
    <xf numFmtId="165" fontId="25" fillId="0" borderId="10" xfId="557" applyNumberFormat="1" applyFont="1" applyBorder="1" applyAlignment="1" applyProtection="1">
      <alignment horizontal="left"/>
      <protection locked="0"/>
    </xf>
    <xf numFmtId="0" fontId="11" fillId="0" borderId="10" xfId="557" applyFont="1" applyBorder="1" applyProtection="1">
      <protection locked="0"/>
    </xf>
    <xf numFmtId="0" fontId="24" fillId="4" borderId="2" xfId="557" applyFont="1" applyFill="1" applyBorder="1" applyAlignment="1" applyProtection="1">
      <alignment horizontal="center" vertical="center"/>
      <protection locked="0"/>
    </xf>
    <xf numFmtId="165" fontId="9" fillId="0" borderId="20" xfId="557" applyNumberFormat="1" applyFont="1" applyBorder="1" applyAlignment="1" applyProtection="1">
      <alignment horizontal="left"/>
      <protection locked="0"/>
    </xf>
    <xf numFmtId="0" fontId="4" fillId="0" borderId="20" xfId="557" applyFont="1" applyBorder="1" applyAlignment="1" applyProtection="1">
      <alignment horizontal="left"/>
      <protection locked="0"/>
    </xf>
    <xf numFmtId="44" fontId="4" fillId="0" borderId="20" xfId="2" applyFont="1" applyBorder="1" applyAlignment="1" applyProtection="1">
      <alignment horizontal="center"/>
      <protection locked="0"/>
    </xf>
    <xf numFmtId="0" fontId="4" fillId="2" borderId="2" xfId="557" applyFont="1" applyFill="1" applyBorder="1" applyAlignment="1" applyProtection="1">
      <alignment horizontal="center" vertical="center" wrapText="1"/>
      <protection locked="0"/>
    </xf>
    <xf numFmtId="0" fontId="4" fillId="2" borderId="19" xfId="557" applyFont="1" applyFill="1" applyBorder="1" applyAlignment="1" applyProtection="1">
      <alignment horizontal="center" vertical="center" wrapText="1"/>
      <protection locked="0"/>
    </xf>
    <xf numFmtId="0" fontId="4" fillId="14" borderId="41" xfId="557" applyFont="1" applyFill="1" applyBorder="1" applyAlignment="1" applyProtection="1">
      <alignment horizontal="center" vertical="center" wrapText="1"/>
      <protection locked="0"/>
    </xf>
    <xf numFmtId="0" fontId="4" fillId="4" borderId="21" xfId="557" applyFont="1" applyFill="1" applyBorder="1" applyAlignment="1" applyProtection="1">
      <alignment horizontal="center" vertical="center" wrapText="1"/>
      <protection locked="0"/>
    </xf>
    <xf numFmtId="0" fontId="4" fillId="4" borderId="2" xfId="557" applyFont="1" applyFill="1" applyBorder="1" applyAlignment="1" applyProtection="1">
      <alignment horizontal="center" vertical="center" wrapText="1"/>
      <protection locked="0"/>
    </xf>
    <xf numFmtId="0" fontId="4" fillId="6" borderId="2" xfId="557" applyFont="1" applyFill="1" applyBorder="1" applyAlignment="1" applyProtection="1">
      <alignment horizontal="center" vertical="center" wrapText="1"/>
      <protection locked="0"/>
    </xf>
    <xf numFmtId="0" fontId="4" fillId="7" borderId="2" xfId="557" applyFont="1" applyFill="1" applyBorder="1" applyAlignment="1" applyProtection="1">
      <alignment horizontal="center" vertical="center" wrapText="1"/>
      <protection locked="0"/>
    </xf>
    <xf numFmtId="0" fontId="4" fillId="7" borderId="19" xfId="557" applyFont="1" applyFill="1" applyBorder="1" applyAlignment="1" applyProtection="1">
      <alignment horizontal="center" vertical="center" wrapText="1"/>
      <protection locked="0"/>
    </xf>
    <xf numFmtId="49" fontId="2" fillId="0" borderId="22" xfId="557" applyNumberFormat="1" applyBorder="1" applyProtection="1">
      <protection locked="0"/>
    </xf>
    <xf numFmtId="165" fontId="2" fillId="0" borderId="22" xfId="557" applyNumberFormat="1" applyBorder="1" applyProtection="1">
      <protection locked="0"/>
    </xf>
    <xf numFmtId="0" fontId="2" fillId="0" borderId="22" xfId="557" applyBorder="1" applyProtection="1">
      <protection locked="0"/>
    </xf>
    <xf numFmtId="0" fontId="2" fillId="0" borderId="22" xfId="557" applyBorder="1" applyAlignment="1" applyProtection="1">
      <alignment horizontal="center"/>
      <protection locked="0"/>
    </xf>
    <xf numFmtId="164" fontId="2" fillId="0" borderId="22" xfId="557" applyNumberFormat="1" applyBorder="1" applyAlignment="1" applyProtection="1">
      <alignment horizontal="center"/>
      <protection locked="0"/>
    </xf>
    <xf numFmtId="49" fontId="2" fillId="0" borderId="6" xfId="557" applyNumberFormat="1" applyBorder="1" applyProtection="1">
      <protection locked="0"/>
    </xf>
    <xf numFmtId="165" fontId="2" fillId="0" borderId="6" xfId="557" applyNumberFormat="1" applyBorder="1" applyProtection="1">
      <protection locked="0"/>
    </xf>
    <xf numFmtId="0" fontId="2" fillId="0" borderId="6" xfId="557" applyBorder="1" applyAlignment="1" applyProtection="1">
      <alignment horizontal="left"/>
      <protection locked="0"/>
    </xf>
    <xf numFmtId="0" fontId="2" fillId="0" borderId="6" xfId="557" applyBorder="1" applyAlignment="1" applyProtection="1">
      <alignment horizontal="center"/>
      <protection locked="0"/>
    </xf>
    <xf numFmtId="164" fontId="2" fillId="0" borderId="6" xfId="557" applyNumberFormat="1" applyBorder="1" applyAlignment="1" applyProtection="1">
      <alignment horizontal="center"/>
      <protection locked="0"/>
    </xf>
    <xf numFmtId="44" fontId="2" fillId="0" borderId="22" xfId="2" applyFont="1" applyFill="1" applyBorder="1" applyAlignment="1" applyProtection="1">
      <alignment horizontal="center"/>
    </xf>
    <xf numFmtId="3" fontId="2" fillId="0" borderId="22" xfId="557" applyNumberFormat="1" applyBorder="1" applyAlignment="1">
      <alignment horizontal="center"/>
    </xf>
    <xf numFmtId="44" fontId="2" fillId="0" borderId="22" xfId="2" applyFont="1" applyFill="1" applyBorder="1" applyProtection="1"/>
    <xf numFmtId="0" fontId="2" fillId="0" borderId="22" xfId="557" applyBorder="1" applyAlignment="1">
      <alignment horizontal="center"/>
    </xf>
    <xf numFmtId="44" fontId="2" fillId="0" borderId="36" xfId="2" applyFont="1" applyFill="1" applyBorder="1" applyProtection="1"/>
    <xf numFmtId="0" fontId="24" fillId="0" borderId="20" xfId="557" applyFont="1" applyBorder="1" applyAlignment="1" applyProtection="1">
      <alignment horizontal="center" vertical="center"/>
      <protection locked="0"/>
    </xf>
    <xf numFmtId="0" fontId="26" fillId="0" borderId="22" xfId="51" applyFont="1" applyBorder="1" applyAlignment="1">
      <alignment horizontal="center"/>
    </xf>
    <xf numFmtId="0" fontId="24" fillId="4" borderId="7" xfId="557" applyFont="1" applyFill="1" applyBorder="1" applyAlignment="1" applyProtection="1">
      <alignment horizontal="center" vertical="center"/>
      <protection locked="0"/>
    </xf>
    <xf numFmtId="44" fontId="26" fillId="0" borderId="22" xfId="2" applyFont="1" applyBorder="1" applyAlignment="1" applyProtection="1">
      <alignment horizontal="center"/>
    </xf>
    <xf numFmtId="44" fontId="44" fillId="0" borderId="0" xfId="2" applyFont="1" applyFill="1" applyBorder="1" applyProtection="1">
      <protection locked="0"/>
    </xf>
    <xf numFmtId="0" fontId="2" fillId="0" borderId="0" xfId="557" quotePrefix="1" applyAlignment="1" applyProtection="1">
      <alignment vertical="center"/>
      <protection locked="0"/>
    </xf>
    <xf numFmtId="0" fontId="19" fillId="0" borderId="14" xfId="557" quotePrefix="1" applyFont="1" applyBorder="1" applyAlignment="1" applyProtection="1">
      <alignment vertical="center"/>
      <protection locked="0"/>
    </xf>
    <xf numFmtId="9" fontId="0" fillId="0" borderId="0" xfId="0" applyNumberFormat="1" applyProtection="1">
      <protection locked="0"/>
    </xf>
    <xf numFmtId="165" fontId="4" fillId="4" borderId="19" xfId="51" applyNumberFormat="1" applyFont="1" applyFill="1" applyBorder="1" applyAlignment="1" applyProtection="1">
      <alignment horizontal="center" vertical="center" wrapText="1"/>
      <protection locked="0"/>
    </xf>
    <xf numFmtId="0" fontId="26" fillId="0" borderId="6" xfId="51" applyFont="1" applyBorder="1" applyAlignment="1" applyProtection="1">
      <alignment horizontal="center" wrapText="1"/>
      <protection locked="0"/>
    </xf>
    <xf numFmtId="0" fontId="26" fillId="0" borderId="22" xfId="51" applyFont="1" applyBorder="1" applyAlignment="1" applyProtection="1">
      <alignment horizontal="center" wrapText="1"/>
      <protection locked="0"/>
    </xf>
    <xf numFmtId="0" fontId="26" fillId="0" borderId="0" xfId="51" applyFont="1" applyAlignment="1" applyProtection="1">
      <alignment horizontal="center" wrapText="1"/>
      <protection locked="0"/>
    </xf>
    <xf numFmtId="0" fontId="26" fillId="0" borderId="25" xfId="51" applyFont="1" applyBorder="1" applyAlignment="1" applyProtection="1">
      <alignment horizontal="center" wrapText="1"/>
      <protection locked="0"/>
    </xf>
    <xf numFmtId="0" fontId="26" fillId="0" borderId="36" xfId="51" applyFont="1" applyBorder="1" applyAlignment="1" applyProtection="1">
      <alignment horizontal="center" wrapText="1"/>
      <protection locked="0"/>
    </xf>
    <xf numFmtId="44" fontId="2" fillId="0" borderId="0" xfId="2" applyFont="1" applyFill="1" applyBorder="1" applyAlignment="1" applyProtection="1">
      <alignment horizontal="center"/>
      <protection locked="0"/>
    </xf>
    <xf numFmtId="0" fontId="18" fillId="0" borderId="0" xfId="0" applyFont="1" applyAlignment="1" applyProtection="1">
      <alignment wrapText="1"/>
      <protection locked="0"/>
    </xf>
    <xf numFmtId="10" fontId="33" fillId="8" borderId="6" xfId="51" applyNumberFormat="1" applyFont="1" applyFill="1" applyBorder="1" applyAlignment="1" applyProtection="1">
      <alignment horizontal="center" vertical="center"/>
      <protection locked="0"/>
    </xf>
    <xf numFmtId="4" fontId="2" fillId="0" borderId="0" xfId="18" applyNumberFormat="1" applyFont="1" applyFill="1" applyBorder="1" applyAlignment="1" applyProtection="1">
      <alignment vertical="center"/>
      <protection locked="0"/>
    </xf>
    <xf numFmtId="0" fontId="46" fillId="0" borderId="14" xfId="0" applyFont="1" applyBorder="1"/>
    <xf numFmtId="0" fontId="51" fillId="0" borderId="6" xfId="0" applyFont="1" applyBorder="1" applyAlignment="1">
      <alignment horizontal="center"/>
    </xf>
    <xf numFmtId="0" fontId="51" fillId="0" borderId="6" xfId="0" applyFont="1" applyBorder="1" applyAlignment="1">
      <alignment horizontal="center" vertical="center"/>
    </xf>
    <xf numFmtId="0" fontId="52" fillId="0" borderId="6" xfId="0" applyFont="1" applyBorder="1" applyAlignment="1">
      <alignment horizontal="center" vertical="center" wrapText="1"/>
    </xf>
    <xf numFmtId="0" fontId="51" fillId="0" borderId="0" xfId="0" applyFont="1" applyAlignment="1">
      <alignment horizontal="center" vertical="center"/>
    </xf>
    <xf numFmtId="44" fontId="0" fillId="0" borderId="0" xfId="2" applyFont="1" applyFill="1" applyBorder="1" applyAlignment="1" applyProtection="1">
      <alignment vertical="center"/>
    </xf>
    <xf numFmtId="44" fontId="0" fillId="0" borderId="6" xfId="2" applyFont="1" applyFill="1" applyBorder="1" applyAlignment="1" applyProtection="1">
      <alignment vertical="center"/>
    </xf>
    <xf numFmtId="8" fontId="0" fillId="0" borderId="6" xfId="0" applyNumberFormat="1" applyBorder="1" applyAlignment="1">
      <alignment horizontal="center"/>
    </xf>
    <xf numFmtId="20" fontId="0" fillId="0" borderId="6" xfId="0" quotePrefix="1" applyNumberFormat="1" applyBorder="1" applyAlignment="1">
      <alignment horizontal="center" vertical="center"/>
    </xf>
    <xf numFmtId="0" fontId="0" fillId="0" borderId="6" xfId="0" quotePrefix="1" applyBorder="1" applyAlignment="1">
      <alignment horizontal="center" vertical="center"/>
    </xf>
    <xf numFmtId="8" fontId="0" fillId="0" borderId="22" xfId="0" applyNumberFormat="1" applyBorder="1" applyAlignment="1">
      <alignment horizontal="center"/>
    </xf>
    <xf numFmtId="0" fontId="38" fillId="0" borderId="6" xfId="0" applyFont="1" applyBorder="1" applyAlignment="1">
      <alignment horizontal="center" vertical="center"/>
    </xf>
    <xf numFmtId="44" fontId="0" fillId="0" borderId="0" xfId="2" applyFont="1" applyFill="1" applyAlignment="1" applyProtection="1">
      <alignment vertical="center"/>
    </xf>
    <xf numFmtId="44" fontId="0" fillId="0" borderId="6" xfId="2" applyFont="1" applyFill="1" applyBorder="1" applyAlignment="1" applyProtection="1">
      <alignment horizontal="center" vertical="center"/>
    </xf>
    <xf numFmtId="44" fontId="0" fillId="0" borderId="0" xfId="2" applyFont="1" applyFill="1" applyBorder="1" applyAlignment="1" applyProtection="1">
      <alignment horizontal="center" vertical="center"/>
    </xf>
    <xf numFmtId="0" fontId="38" fillId="0" borderId="23" xfId="0" applyFont="1" applyBorder="1" applyAlignment="1">
      <alignment horizontal="center" vertical="center"/>
    </xf>
    <xf numFmtId="0" fontId="0" fillId="0" borderId="23" xfId="0" applyBorder="1" applyAlignment="1">
      <alignment horizontal="center" vertical="center"/>
    </xf>
    <xf numFmtId="44" fontId="0" fillId="0" borderId="23" xfId="2" applyFont="1" applyFill="1" applyBorder="1" applyAlignment="1" applyProtection="1">
      <alignment vertical="center"/>
    </xf>
    <xf numFmtId="0" fontId="52" fillId="0" borderId="6" xfId="0" applyFont="1" applyBorder="1" applyAlignment="1">
      <alignment horizontal="center" vertical="center"/>
    </xf>
    <xf numFmtId="8" fontId="51" fillId="0" borderId="6" xfId="0" applyNumberFormat="1" applyFont="1" applyBorder="1" applyAlignment="1">
      <alignment horizontal="center" vertical="center" wrapText="1"/>
    </xf>
    <xf numFmtId="0" fontId="0" fillId="0" borderId="0" xfId="0" applyAlignment="1" applyProtection="1">
      <alignment wrapText="1"/>
      <protection locked="0"/>
    </xf>
    <xf numFmtId="44" fontId="41" fillId="0" borderId="6" xfId="2" applyFont="1" applyBorder="1" applyAlignment="1" applyProtection="1">
      <alignment horizontal="center"/>
      <protection locked="0"/>
    </xf>
    <xf numFmtId="0" fontId="4" fillId="26" borderId="19" xfId="557" applyFont="1" applyFill="1" applyBorder="1" applyAlignment="1" applyProtection="1">
      <alignment horizontal="center" vertical="center" wrapText="1"/>
      <protection locked="0"/>
    </xf>
    <xf numFmtId="0" fontId="4" fillId="2" borderId="6" xfId="1" applyNumberFormat="1" applyFont="1" applyFill="1" applyBorder="1" applyAlignment="1" applyProtection="1">
      <alignment horizontal="center"/>
      <protection locked="0"/>
    </xf>
    <xf numFmtId="44" fontId="4" fillId="2" borderId="6" xfId="15" applyFont="1" applyFill="1" applyBorder="1" applyProtection="1">
      <protection locked="0"/>
    </xf>
    <xf numFmtId="0" fontId="40" fillId="22" borderId="6" xfId="0" applyFont="1" applyFill="1" applyBorder="1" applyAlignment="1">
      <alignment horizontal="center" vertical="center"/>
    </xf>
    <xf numFmtId="43" fontId="4" fillId="0" borderId="0" xfId="1" applyFont="1" applyBorder="1" applyAlignment="1" applyProtection="1">
      <alignment horizontal="center" vertical="center"/>
      <protection locked="0"/>
    </xf>
    <xf numFmtId="44" fontId="4" fillId="0" borderId="0" xfId="2" applyFont="1" applyBorder="1" applyAlignment="1" applyProtection="1">
      <alignment horizontal="center" vertical="center"/>
      <protection locked="0"/>
    </xf>
    <xf numFmtId="14" fontId="12" fillId="0" borderId="8" xfId="51" applyNumberFormat="1" applyFont="1" applyBorder="1" applyAlignment="1" applyProtection="1">
      <alignment horizontal="left"/>
      <protection locked="0"/>
    </xf>
    <xf numFmtId="165" fontId="4" fillId="0" borderId="54" xfId="51" applyNumberFormat="1" applyFont="1" applyBorder="1" applyAlignment="1" applyProtection="1">
      <alignment horizontal="center" vertical="center"/>
      <protection locked="0"/>
    </xf>
    <xf numFmtId="0" fontId="47" fillId="0" borderId="58" xfId="0" applyFont="1" applyBorder="1" applyProtection="1">
      <protection locked="0"/>
    </xf>
    <xf numFmtId="0" fontId="47" fillId="0" borderId="11" xfId="0" applyFont="1" applyBorder="1" applyProtection="1">
      <protection locked="0"/>
    </xf>
    <xf numFmtId="44" fontId="0" fillId="0" borderId="6" xfId="2" applyFont="1" applyBorder="1"/>
    <xf numFmtId="9" fontId="0" fillId="0" borderId="6" xfId="560" applyFont="1" applyBorder="1" applyAlignment="1">
      <alignment horizontal="center"/>
    </xf>
    <xf numFmtId="9" fontId="0" fillId="0" borderId="6" xfId="0" applyNumberFormat="1" applyBorder="1" applyAlignment="1">
      <alignment horizontal="center" vertical="center"/>
    </xf>
    <xf numFmtId="9" fontId="0" fillId="0" borderId="6" xfId="560" applyFont="1" applyBorder="1" applyAlignment="1">
      <alignment horizontal="center" vertical="center"/>
    </xf>
    <xf numFmtId="0" fontId="0" fillId="0" borderId="25" xfId="0" applyBorder="1" applyAlignment="1">
      <alignment horizontal="center" vertical="center"/>
    </xf>
    <xf numFmtId="0" fontId="0" fillId="0" borderId="63" xfId="0" applyBorder="1" applyAlignment="1">
      <alignment horizontal="center" vertical="center"/>
    </xf>
    <xf numFmtId="0" fontId="0" fillId="0" borderId="36" xfId="0" applyBorder="1" applyAlignment="1">
      <alignment horizontal="center" vertical="center"/>
    </xf>
    <xf numFmtId="0" fontId="18" fillId="0" borderId="39" xfId="0" applyFont="1" applyBorder="1" applyAlignment="1">
      <alignment horizontal="center" vertical="center" wrapText="1"/>
    </xf>
    <xf numFmtId="0" fontId="18" fillId="0" borderId="22" xfId="0" applyFont="1" applyBorder="1" applyAlignment="1">
      <alignment horizontal="center" vertical="center" wrapText="1"/>
    </xf>
    <xf numFmtId="0" fontId="4" fillId="4" borderId="19" xfId="51" applyFont="1" applyFill="1" applyBorder="1" applyAlignment="1" applyProtection="1">
      <alignment horizontal="center" vertical="center" wrapText="1"/>
      <protection locked="0"/>
    </xf>
    <xf numFmtId="0" fontId="26" fillId="0" borderId="25" xfId="51" applyFont="1" applyBorder="1" applyAlignment="1" applyProtection="1">
      <alignment horizontal="left" wrapText="1"/>
      <protection locked="0"/>
    </xf>
    <xf numFmtId="0" fontId="26" fillId="0" borderId="36" xfId="51" applyFont="1" applyBorder="1" applyAlignment="1" applyProtection="1">
      <alignment horizontal="left" wrapText="1"/>
      <protection locked="0"/>
    </xf>
    <xf numFmtId="0" fontId="4" fillId="4" borderId="11" xfId="51" applyFont="1" applyFill="1" applyBorder="1" applyAlignment="1" applyProtection="1">
      <alignment horizontal="center" vertical="center" wrapText="1"/>
      <protection locked="0"/>
    </xf>
    <xf numFmtId="0" fontId="26" fillId="0" borderId="24" xfId="51" applyFont="1" applyBorder="1" applyAlignment="1" applyProtection="1">
      <alignment horizontal="center" wrapText="1"/>
      <protection locked="0"/>
    </xf>
    <xf numFmtId="0" fontId="33" fillId="14" borderId="13" xfId="51" applyFont="1" applyFill="1" applyBorder="1" applyAlignment="1" applyProtection="1">
      <alignment horizontal="center" vertical="center" wrapText="1"/>
      <protection locked="0"/>
    </xf>
    <xf numFmtId="0" fontId="45" fillId="0" borderId="0" xfId="0" applyFont="1"/>
    <xf numFmtId="0" fontId="2" fillId="0" borderId="12" xfId="51" applyBorder="1" applyAlignment="1" applyProtection="1">
      <alignment vertical="center"/>
      <protection locked="0"/>
    </xf>
    <xf numFmtId="0" fontId="2" fillId="0" borderId="12" xfId="557" applyBorder="1" applyAlignment="1" applyProtection="1">
      <alignment horizontal="center" vertical="center"/>
      <protection locked="0"/>
    </xf>
    <xf numFmtId="44" fontId="2" fillId="0" borderId="12" xfId="2" applyFont="1" applyFill="1" applyBorder="1" applyAlignment="1" applyProtection="1">
      <alignment horizontal="center" vertical="center"/>
      <protection locked="0"/>
    </xf>
    <xf numFmtId="44" fontId="19" fillId="0" borderId="12" xfId="2" applyFont="1" applyFill="1" applyBorder="1" applyAlignment="1" applyProtection="1">
      <alignment horizontal="center" vertical="center"/>
      <protection locked="0"/>
    </xf>
    <xf numFmtId="9" fontId="33" fillId="0" borderId="0" xfId="51" applyNumberFormat="1" applyFont="1" applyAlignment="1" applyProtection="1">
      <alignment horizontal="center" vertical="center"/>
      <protection locked="0"/>
    </xf>
    <xf numFmtId="14" fontId="2" fillId="0" borderId="5" xfId="51" applyNumberFormat="1" applyBorder="1" applyAlignment="1" applyProtection="1">
      <alignment horizontal="center"/>
      <protection locked="0"/>
    </xf>
    <xf numFmtId="0" fontId="12" fillId="0" borderId="16" xfId="51" applyFont="1" applyBorder="1" applyProtection="1">
      <protection locked="0"/>
    </xf>
    <xf numFmtId="0" fontId="4" fillId="0" borderId="0" xfId="51" applyFont="1" applyAlignment="1" applyProtection="1">
      <alignment horizontal="left"/>
      <protection locked="0"/>
    </xf>
    <xf numFmtId="8" fontId="4" fillId="0" borderId="0" xfId="51" quotePrefix="1" applyNumberFormat="1" applyFont="1" applyAlignment="1">
      <alignment horizontal="right" indent="1"/>
    </xf>
    <xf numFmtId="8" fontId="4" fillId="0" borderId="0" xfId="51" quotePrefix="1" applyNumberFormat="1" applyFont="1" applyAlignment="1">
      <alignment horizontal="left"/>
    </xf>
    <xf numFmtId="0" fontId="12" fillId="0" borderId="12" xfId="51" applyFont="1" applyBorder="1" applyAlignment="1" applyProtection="1">
      <alignment horizontal="center"/>
      <protection locked="0"/>
    </xf>
    <xf numFmtId="0" fontId="12" fillId="0" borderId="12" xfId="51" applyFont="1" applyBorder="1" applyProtection="1">
      <protection locked="0"/>
    </xf>
    <xf numFmtId="14" fontId="11" fillId="0" borderId="0" xfId="51" applyNumberFormat="1" applyFont="1" applyAlignment="1" applyProtection="1">
      <alignment horizontal="left"/>
      <protection locked="0"/>
    </xf>
    <xf numFmtId="14" fontId="11" fillId="0" borderId="12" xfId="51" applyNumberFormat="1" applyFont="1" applyBorder="1" applyAlignment="1" applyProtection="1">
      <alignment horizontal="left"/>
      <protection locked="0"/>
    </xf>
    <xf numFmtId="14" fontId="11" fillId="0" borderId="5" xfId="51" applyNumberFormat="1" applyFont="1" applyBorder="1" applyAlignment="1" applyProtection="1">
      <alignment horizontal="left" vertical="center"/>
      <protection locked="0"/>
    </xf>
    <xf numFmtId="44" fontId="4" fillId="0" borderId="16" xfId="2" applyFont="1" applyFill="1" applyBorder="1" applyAlignment="1" applyProtection="1">
      <alignment horizontal="center" vertical="center"/>
      <protection locked="0"/>
    </xf>
    <xf numFmtId="165" fontId="4" fillId="0" borderId="0" xfId="51" applyNumberFormat="1" applyFont="1" applyAlignment="1" applyProtection="1">
      <alignment horizontal="right"/>
      <protection locked="0"/>
    </xf>
    <xf numFmtId="0" fontId="12" fillId="0" borderId="19" xfId="51" applyFont="1" applyBorder="1" applyProtection="1">
      <protection locked="0"/>
    </xf>
    <xf numFmtId="14" fontId="12" fillId="0" borderId="21" xfId="51" applyNumberFormat="1" applyFont="1" applyBorder="1" applyAlignment="1" applyProtection="1">
      <alignment horizontal="left"/>
      <protection locked="0"/>
    </xf>
    <xf numFmtId="0" fontId="53" fillId="24" borderId="19" xfId="0" applyFont="1" applyFill="1" applyBorder="1" applyAlignment="1" applyProtection="1">
      <alignment horizontal="left" vertical="center"/>
      <protection locked="0"/>
    </xf>
    <xf numFmtId="0" fontId="53" fillId="24" borderId="20" xfId="0" applyFont="1" applyFill="1" applyBorder="1" applyAlignment="1" applyProtection="1">
      <alignment horizontal="left" vertical="center"/>
      <protection locked="0"/>
    </xf>
    <xf numFmtId="0" fontId="53" fillId="24" borderId="21" xfId="0" applyFont="1" applyFill="1" applyBorder="1" applyAlignment="1" applyProtection="1">
      <alignment horizontal="left" vertical="center"/>
      <protection locked="0"/>
    </xf>
    <xf numFmtId="165" fontId="2" fillId="0" borderId="25" xfId="557" applyNumberFormat="1" applyBorder="1" applyProtection="1">
      <protection locked="0"/>
    </xf>
    <xf numFmtId="14" fontId="2" fillId="0" borderId="26" xfId="51" applyNumberFormat="1" applyBorder="1" applyAlignment="1" applyProtection="1">
      <alignment horizontal="center" vertical="center" wrapText="1"/>
      <protection locked="0"/>
    </xf>
    <xf numFmtId="0" fontId="2" fillId="0" borderId="23" xfId="557" applyBorder="1" applyAlignment="1" applyProtection="1">
      <alignment horizontal="left"/>
      <protection locked="0"/>
    </xf>
    <xf numFmtId="0" fontId="2" fillId="0" borderId="23" xfId="557" applyBorder="1" applyAlignment="1" applyProtection="1">
      <alignment horizontal="left" wrapText="1"/>
      <protection locked="0"/>
    </xf>
    <xf numFmtId="0" fontId="49" fillId="0" borderId="0" xfId="0" applyFont="1" applyAlignment="1" applyProtection="1">
      <alignment horizontal="left" vertical="center"/>
      <protection locked="0"/>
    </xf>
    <xf numFmtId="0" fontId="26" fillId="0" borderId="6" xfId="51" applyFont="1" applyBorder="1" applyAlignment="1" applyProtection="1">
      <alignment wrapText="1"/>
      <protection locked="0"/>
    </xf>
    <xf numFmtId="0" fontId="47" fillId="20" borderId="21" xfId="0" applyFont="1" applyFill="1" applyBorder="1" applyAlignment="1" applyProtection="1">
      <alignment vertical="center"/>
      <protection locked="0"/>
    </xf>
    <xf numFmtId="0" fontId="4" fillId="0" borderId="0" xfId="51" applyFont="1" applyAlignment="1" applyProtection="1">
      <alignment horizontal="center" vertical="center" wrapText="1"/>
      <protection locked="0"/>
    </xf>
    <xf numFmtId="0" fontId="4" fillId="0" borderId="21" xfId="51" applyFont="1" applyBorder="1" applyAlignment="1" applyProtection="1">
      <alignment vertical="center" wrapText="1"/>
      <protection locked="0"/>
    </xf>
    <xf numFmtId="14" fontId="12" fillId="0" borderId="12" xfId="51" applyNumberFormat="1" applyFont="1" applyBorder="1" applyAlignment="1" applyProtection="1">
      <alignment horizontal="left" vertical="center"/>
      <protection locked="0"/>
    </xf>
    <xf numFmtId="14" fontId="12" fillId="0" borderId="5" xfId="51" applyNumberFormat="1" applyFont="1" applyBorder="1" applyAlignment="1" applyProtection="1">
      <alignment horizontal="left" vertical="center"/>
      <protection locked="0"/>
    </xf>
    <xf numFmtId="14" fontId="12" fillId="0" borderId="16" xfId="51" applyNumberFormat="1" applyFont="1" applyBorder="1" applyAlignment="1" applyProtection="1">
      <alignment horizontal="left" vertical="center"/>
      <protection locked="0"/>
    </xf>
    <xf numFmtId="0" fontId="33" fillId="0" borderId="0" xfId="51" applyFont="1" applyAlignment="1" applyProtection="1">
      <alignment horizontal="center" vertical="center"/>
      <protection locked="0"/>
    </xf>
    <xf numFmtId="0" fontId="45" fillId="0" borderId="0" xfId="0" applyFont="1" applyAlignment="1" applyProtection="1">
      <alignment vertical="center"/>
      <protection locked="0"/>
    </xf>
    <xf numFmtId="0" fontId="19" fillId="0" borderId="12" xfId="51" applyFont="1" applyBorder="1" applyAlignment="1" applyProtection="1">
      <alignment horizontal="center" vertical="center"/>
      <protection locked="0"/>
    </xf>
    <xf numFmtId="0" fontId="4" fillId="0" borderId="12" xfId="51" applyFont="1" applyBorder="1" applyAlignment="1" applyProtection="1">
      <alignment vertical="center"/>
      <protection locked="0"/>
    </xf>
    <xf numFmtId="0" fontId="2" fillId="0" borderId="0" xfId="51" applyAlignment="1" applyProtection="1">
      <alignment horizontal="center" vertical="center"/>
      <protection locked="0"/>
    </xf>
    <xf numFmtId="0" fontId="4" fillId="0" borderId="12" xfId="51" applyFont="1" applyBorder="1" applyAlignment="1" applyProtection="1">
      <alignment horizontal="center"/>
      <protection locked="0"/>
    </xf>
    <xf numFmtId="0" fontId="0" fillId="0" borderId="0" xfId="0" applyAlignment="1" applyProtection="1">
      <alignment horizontal="center" vertical="center"/>
      <protection locked="0"/>
    </xf>
    <xf numFmtId="165" fontId="6" fillId="0" borderId="0" xfId="51" applyNumberFormat="1" applyFont="1" applyAlignment="1" applyProtection="1">
      <alignment horizontal="center" vertical="center"/>
      <protection locked="0"/>
    </xf>
    <xf numFmtId="0" fontId="8" fillId="0" borderId="0" xfId="51" applyFont="1" applyAlignment="1" applyProtection="1">
      <alignment horizontal="center" vertical="center"/>
      <protection locked="0"/>
    </xf>
    <xf numFmtId="0" fontId="0" fillId="0" borderId="12" xfId="0" applyBorder="1" applyAlignment="1" applyProtection="1">
      <alignment horizontal="center" vertical="center"/>
      <protection locked="0"/>
    </xf>
    <xf numFmtId="14" fontId="12" fillId="0" borderId="19" xfId="51" applyNumberFormat="1" applyFont="1" applyBorder="1" applyAlignment="1" applyProtection="1">
      <alignment horizontal="left" vertical="center"/>
      <protection locked="0"/>
    </xf>
    <xf numFmtId="14" fontId="12" fillId="0" borderId="20" xfId="51" applyNumberFormat="1" applyFont="1" applyBorder="1" applyAlignment="1" applyProtection="1">
      <alignment horizontal="left" vertical="center"/>
      <protection locked="0"/>
    </xf>
    <xf numFmtId="14" fontId="12" fillId="0" borderId="21" xfId="51" applyNumberFormat="1" applyFont="1" applyBorder="1" applyAlignment="1" applyProtection="1">
      <alignment horizontal="left" vertical="center"/>
      <protection locked="0"/>
    </xf>
    <xf numFmtId="0" fontId="33" fillId="0" borderId="0" xfId="51" applyFont="1" applyAlignment="1" applyProtection="1">
      <alignment horizontal="center"/>
      <protection locked="0"/>
    </xf>
    <xf numFmtId="0" fontId="19" fillId="0" borderId="0" xfId="51" applyFont="1" applyAlignment="1" applyProtection="1">
      <alignment horizontal="center"/>
      <protection locked="0"/>
    </xf>
    <xf numFmtId="0" fontId="4" fillId="4" borderId="13" xfId="51" applyFont="1" applyFill="1" applyBorder="1" applyAlignment="1" applyProtection="1">
      <alignment horizontal="center" vertical="center"/>
      <protection locked="0"/>
    </xf>
    <xf numFmtId="0" fontId="54" fillId="24" borderId="61" xfId="0" applyFont="1" applyFill="1" applyBorder="1" applyAlignment="1" applyProtection="1">
      <alignment horizontal="left" vertical="center"/>
      <protection locked="0"/>
    </xf>
    <xf numFmtId="0" fontId="54" fillId="24" borderId="61" xfId="51" applyFont="1" applyFill="1" applyBorder="1" applyAlignment="1" applyProtection="1">
      <alignment horizontal="left" vertical="center"/>
      <protection locked="0"/>
    </xf>
    <xf numFmtId="0" fontId="54" fillId="24" borderId="61" xfId="51" applyFont="1" applyFill="1" applyBorder="1" applyAlignment="1" applyProtection="1">
      <alignment horizontal="left" vertical="center" wrapText="1"/>
      <protection locked="0"/>
    </xf>
    <xf numFmtId="4" fontId="26" fillId="0" borderId="0" xfId="51" applyNumberFormat="1" applyFont="1" applyAlignment="1">
      <alignment horizontal="center"/>
    </xf>
    <xf numFmtId="44" fontId="26" fillId="0" borderId="0" xfId="15" applyFont="1" applyFill="1" applyBorder="1" applyProtection="1"/>
    <xf numFmtId="164" fontId="26" fillId="0" borderId="6" xfId="51" applyNumberFormat="1" applyFont="1" applyBorder="1" applyAlignment="1" applyProtection="1">
      <alignment horizontal="center"/>
      <protection locked="0"/>
    </xf>
    <xf numFmtId="4" fontId="26" fillId="0" borderId="6" xfId="51" applyNumberFormat="1" applyFont="1" applyBorder="1" applyAlignment="1">
      <alignment horizontal="center"/>
    </xf>
    <xf numFmtId="44" fontId="26" fillId="0" borderId="6" xfId="15" applyFont="1" applyFill="1" applyBorder="1" applyProtection="1"/>
    <xf numFmtId="0" fontId="2" fillId="0" borderId="6" xfId="51" applyBorder="1" applyAlignment="1" applyProtection="1">
      <alignment horizontal="center" vertical="center" wrapText="1"/>
      <protection locked="0"/>
    </xf>
    <xf numFmtId="3" fontId="26" fillId="0" borderId="0" xfId="51" applyNumberFormat="1" applyFont="1" applyAlignment="1">
      <alignment horizontal="center"/>
    </xf>
    <xf numFmtId="8" fontId="23" fillId="0" borderId="0" xfId="51" applyNumberFormat="1" applyFont="1" applyAlignment="1" applyProtection="1">
      <alignment horizontal="center" vertical="center"/>
      <protection locked="0"/>
    </xf>
    <xf numFmtId="49" fontId="2" fillId="0" borderId="0" xfId="557" applyNumberFormat="1" applyProtection="1">
      <protection locked="0"/>
    </xf>
    <xf numFmtId="0" fontId="2" fillId="0" borderId="0" xfId="51" applyAlignment="1" applyProtection="1">
      <alignment horizontal="center"/>
      <protection locked="0"/>
    </xf>
    <xf numFmtId="0" fontId="2" fillId="0" borderId="0" xfId="557" applyAlignment="1" applyProtection="1">
      <alignment horizontal="left"/>
      <protection locked="0"/>
    </xf>
    <xf numFmtId="0" fontId="2" fillId="0" borderId="0" xfId="557" applyAlignment="1" applyProtection="1">
      <alignment horizontal="left" wrapText="1"/>
      <protection locked="0"/>
    </xf>
    <xf numFmtId="14" fontId="2" fillId="0" borderId="0" xfId="51" applyNumberFormat="1" applyAlignment="1" applyProtection="1">
      <alignment horizontal="center" vertical="center" wrapText="1"/>
      <protection locked="0"/>
    </xf>
    <xf numFmtId="0" fontId="2" fillId="0" borderId="0" xfId="557" applyAlignment="1" applyProtection="1">
      <alignment horizontal="center"/>
      <protection locked="0"/>
    </xf>
    <xf numFmtId="44" fontId="2" fillId="0" borderId="0" xfId="2" applyFont="1" applyFill="1" applyBorder="1" applyAlignment="1" applyProtection="1">
      <alignment horizontal="center"/>
    </xf>
    <xf numFmtId="164" fontId="2" fillId="0" borderId="0" xfId="557" applyNumberFormat="1" applyAlignment="1" applyProtection="1">
      <alignment horizontal="center"/>
      <protection locked="0"/>
    </xf>
    <xf numFmtId="3" fontId="2" fillId="0" borderId="0" xfId="557" applyNumberFormat="1" applyAlignment="1">
      <alignment horizontal="center"/>
    </xf>
    <xf numFmtId="44" fontId="2" fillId="0" borderId="0" xfId="2" applyFont="1" applyFill="1" applyBorder="1" applyProtection="1"/>
    <xf numFmtId="0" fontId="2" fillId="0" borderId="62" xfId="557" applyBorder="1" applyAlignment="1" applyProtection="1">
      <alignment horizontal="center"/>
      <protection locked="0"/>
    </xf>
    <xf numFmtId="44" fontId="2" fillId="0" borderId="6" xfId="2" applyFont="1" applyFill="1" applyBorder="1" applyAlignment="1" applyProtection="1">
      <alignment horizontal="center"/>
    </xf>
    <xf numFmtId="3" fontId="2" fillId="0" borderId="6" xfId="557" applyNumberFormat="1" applyBorder="1" applyAlignment="1">
      <alignment horizontal="center"/>
    </xf>
    <xf numFmtId="44" fontId="2" fillId="0" borderId="6" xfId="2" applyFont="1" applyFill="1" applyBorder="1" applyProtection="1"/>
    <xf numFmtId="0" fontId="2" fillId="0" borderId="6" xfId="557" applyBorder="1" applyAlignment="1">
      <alignment horizontal="center"/>
    </xf>
    <xf numFmtId="165" fontId="23" fillId="0" borderId="0" xfId="51" applyNumberFormat="1" applyFont="1" applyAlignment="1" applyProtection="1">
      <alignment horizontal="center"/>
      <protection locked="0"/>
    </xf>
    <xf numFmtId="0" fontId="26" fillId="0" borderId="0" xfId="51" applyFont="1" applyAlignment="1" applyProtection="1">
      <alignment horizontal="center"/>
      <protection locked="0"/>
    </xf>
    <xf numFmtId="0" fontId="26" fillId="0" borderId="0" xfId="51" applyFont="1" applyAlignment="1">
      <alignment horizontal="center"/>
    </xf>
    <xf numFmtId="0" fontId="26" fillId="0" borderId="0" xfId="51" applyFont="1" applyAlignment="1" applyProtection="1">
      <alignment horizontal="left" wrapText="1"/>
      <protection locked="0"/>
    </xf>
    <xf numFmtId="44" fontId="26" fillId="0" borderId="0" xfId="2" applyFont="1" applyBorder="1" applyAlignment="1" applyProtection="1">
      <alignment horizontal="center"/>
      <protection locked="0"/>
    </xf>
    <xf numFmtId="44" fontId="26" fillId="0" borderId="0" xfId="2" applyFont="1" applyBorder="1" applyAlignment="1" applyProtection="1">
      <alignment horizontal="center"/>
    </xf>
    <xf numFmtId="0" fontId="26" fillId="0" borderId="0" xfId="51" applyFont="1" applyAlignment="1" applyProtection="1">
      <alignment wrapText="1"/>
      <protection locked="0"/>
    </xf>
    <xf numFmtId="1" fontId="18" fillId="0" borderId="0" xfId="0" applyNumberFormat="1" applyFont="1" applyAlignment="1">
      <alignment horizontal="center"/>
    </xf>
    <xf numFmtId="0" fontId="26" fillId="0" borderId="6" xfId="51" applyFont="1" applyBorder="1" applyAlignment="1">
      <alignment horizontal="center"/>
    </xf>
    <xf numFmtId="0" fontId="26" fillId="0" borderId="6" xfId="51" applyFont="1" applyBorder="1" applyAlignment="1" applyProtection="1">
      <alignment horizontal="left" wrapText="1"/>
      <protection locked="0"/>
    </xf>
    <xf numFmtId="0" fontId="0" fillId="19" borderId="64" xfId="0" applyFill="1" applyBorder="1" applyAlignment="1">
      <alignment horizontal="center" vertical="center"/>
    </xf>
    <xf numFmtId="0" fontId="0" fillId="19" borderId="6" xfId="0" applyFill="1" applyBorder="1" applyAlignment="1">
      <alignment horizontal="center" vertical="center"/>
    </xf>
    <xf numFmtId="0" fontId="0" fillId="16" borderId="6" xfId="0" applyFill="1" applyBorder="1" applyAlignment="1">
      <alignment horizontal="center" vertical="center"/>
    </xf>
    <xf numFmtId="0" fontId="0" fillId="21" borderId="6" xfId="0" applyFill="1" applyBorder="1" applyAlignment="1">
      <alignment horizontal="center" vertical="center"/>
    </xf>
    <xf numFmtId="0" fontId="0" fillId="14" borderId="6" xfId="0" applyFill="1" applyBorder="1" applyAlignment="1">
      <alignment horizontal="center" vertical="center"/>
    </xf>
    <xf numFmtId="0" fontId="18" fillId="16" borderId="6" xfId="0" applyFont="1" applyFill="1" applyBorder="1" applyAlignment="1">
      <alignment horizontal="center" vertical="center"/>
    </xf>
    <xf numFmtId="0" fontId="34" fillId="0" borderId="6" xfId="0" applyFont="1" applyBorder="1" applyAlignment="1">
      <alignment horizontal="center" vertical="center"/>
    </xf>
    <xf numFmtId="0" fontId="40" fillId="0" borderId="6" xfId="0" applyFont="1" applyBorder="1" applyAlignment="1">
      <alignment horizontal="center" vertical="center"/>
    </xf>
    <xf numFmtId="0" fontId="40" fillId="6" borderId="6" xfId="0" applyFont="1" applyFill="1" applyBorder="1" applyAlignment="1">
      <alignment horizontal="center" vertical="center"/>
    </xf>
    <xf numFmtId="0" fontId="40" fillId="0" borderId="0" xfId="0" applyFont="1" applyAlignment="1">
      <alignment horizontal="center" vertical="center"/>
    </xf>
    <xf numFmtId="0" fontId="35" fillId="3" borderId="6" xfId="6" applyFont="1" applyFill="1" applyBorder="1" applyAlignment="1">
      <alignment horizontal="center" vertical="center" wrapText="1"/>
    </xf>
    <xf numFmtId="0" fontId="0" fillId="0" borderId="6" xfId="0" applyBorder="1" applyAlignment="1">
      <alignment vertical="center" wrapText="1"/>
    </xf>
    <xf numFmtId="0" fontId="34" fillId="0" borderId="0" xfId="6" applyFont="1" applyAlignment="1">
      <alignment horizontal="center" vertical="center"/>
    </xf>
    <xf numFmtId="0" fontId="34" fillId="0" borderId="6" xfId="0" applyFont="1" applyBorder="1"/>
    <xf numFmtId="0" fontId="34" fillId="0" borderId="6" xfId="0" applyFont="1" applyBorder="1" applyAlignment="1">
      <alignment horizontal="center"/>
    </xf>
    <xf numFmtId="0" fontId="36" fillId="0" borderId="6" xfId="0" applyFont="1" applyBorder="1" applyAlignment="1">
      <alignment horizontal="center" vertical="center" wrapText="1"/>
    </xf>
    <xf numFmtId="0" fontId="2" fillId="0" borderId="14" xfId="51" applyBorder="1" applyAlignment="1" applyProtection="1">
      <alignment vertical="center"/>
      <protection locked="0"/>
    </xf>
    <xf numFmtId="0" fontId="2" fillId="0" borderId="5" xfId="51" applyBorder="1" applyAlignment="1" applyProtection="1">
      <alignment vertical="center"/>
      <protection locked="0"/>
    </xf>
    <xf numFmtId="44" fontId="2" fillId="0" borderId="0" xfId="2" applyFont="1" applyAlignment="1">
      <alignment horizontal="center"/>
    </xf>
    <xf numFmtId="4" fontId="45" fillId="0" borderId="37" xfId="0" applyNumberFormat="1" applyFont="1" applyBorder="1" applyAlignment="1" applyProtection="1">
      <alignment horizontal="center"/>
      <protection locked="0"/>
    </xf>
    <xf numFmtId="4" fontId="33" fillId="2" borderId="49" xfId="51" applyNumberFormat="1" applyFont="1" applyFill="1" applyBorder="1" applyAlignment="1" applyProtection="1">
      <alignment horizontal="center"/>
      <protection locked="0"/>
    </xf>
    <xf numFmtId="4" fontId="4" fillId="0" borderId="6" xfId="1" applyNumberFormat="1" applyFont="1" applyBorder="1" applyAlignment="1" applyProtection="1">
      <alignment horizontal="center" vertical="center"/>
      <protection locked="0"/>
    </xf>
    <xf numFmtId="1" fontId="0" fillId="0" borderId="36" xfId="0" applyNumberFormat="1" applyBorder="1" applyAlignment="1">
      <alignment horizontal="center"/>
    </xf>
    <xf numFmtId="0" fontId="3" fillId="0" borderId="0" xfId="557" applyFont="1" applyAlignment="1" applyProtection="1">
      <alignment vertical="top"/>
      <protection locked="0"/>
    </xf>
    <xf numFmtId="0" fontId="9" fillId="0" borderId="0" xfId="51" applyFont="1" applyAlignment="1" applyProtection="1">
      <alignment horizontal="right"/>
      <protection locked="0"/>
    </xf>
    <xf numFmtId="0" fontId="6" fillId="17" borderId="1" xfId="51" applyFont="1" applyFill="1" applyBorder="1" applyAlignment="1" applyProtection="1">
      <alignment horizontal="center"/>
      <protection locked="0"/>
    </xf>
    <xf numFmtId="0" fontId="0" fillId="0" borderId="0" xfId="0" applyAlignment="1" applyProtection="1">
      <alignment horizontal="right"/>
      <protection locked="0"/>
    </xf>
    <xf numFmtId="44" fontId="2" fillId="0" borderId="0" xfId="2" applyFont="1" applyBorder="1" applyAlignment="1" applyProtection="1">
      <alignment horizontal="center"/>
      <protection locked="0"/>
    </xf>
    <xf numFmtId="14" fontId="2" fillId="0" borderId="0" xfId="51" applyNumberFormat="1" applyAlignment="1" applyProtection="1">
      <alignment horizontal="center" wrapText="1"/>
      <protection locked="0"/>
    </xf>
    <xf numFmtId="0" fontId="4" fillId="26" borderId="6" xfId="51" applyFont="1" applyFill="1" applyBorder="1" applyAlignment="1" applyProtection="1">
      <alignment horizontal="center" vertical="center"/>
      <protection locked="0"/>
    </xf>
    <xf numFmtId="0" fontId="4" fillId="26" borderId="6" xfId="51" applyFont="1" applyFill="1" applyBorder="1" applyAlignment="1" applyProtection="1">
      <alignment horizontal="center" vertical="center" wrapText="1"/>
      <protection locked="0"/>
    </xf>
    <xf numFmtId="9" fontId="0" fillId="0" borderId="6" xfId="0" applyNumberFormat="1" applyBorder="1"/>
    <xf numFmtId="44" fontId="2" fillId="0" borderId="0" xfId="2" applyFont="1" applyBorder="1" applyAlignment="1" applyProtection="1">
      <alignment vertical="center"/>
      <protection locked="0"/>
    </xf>
    <xf numFmtId="0" fontId="0" fillId="0" borderId="6" xfId="0" applyBorder="1" applyProtection="1">
      <protection locked="0"/>
    </xf>
    <xf numFmtId="44" fontId="2" fillId="0" borderId="6" xfId="2" applyFont="1" applyFill="1" applyBorder="1" applyAlignment="1" applyProtection="1">
      <alignment horizontal="center" vertical="center"/>
      <protection locked="0"/>
    </xf>
    <xf numFmtId="44" fontId="33" fillId="0" borderId="6" xfId="2" applyFont="1" applyBorder="1" applyAlignment="1" applyProtection="1">
      <alignment horizontal="center" vertical="center"/>
      <protection locked="0"/>
    </xf>
    <xf numFmtId="43" fontId="0" fillId="0" borderId="6" xfId="0" applyNumberFormat="1" applyBorder="1" applyProtection="1">
      <protection locked="0"/>
    </xf>
    <xf numFmtId="44" fontId="0" fillId="0" borderId="6" xfId="2" applyFont="1" applyBorder="1" applyProtection="1">
      <protection locked="0"/>
    </xf>
    <xf numFmtId="44" fontId="0" fillId="0" borderId="6" xfId="0" applyNumberFormat="1" applyBorder="1" applyProtection="1">
      <protection locked="0"/>
    </xf>
    <xf numFmtId="0" fontId="18" fillId="26" borderId="6" xfId="0" applyFont="1" applyFill="1" applyBorder="1" applyAlignment="1" applyProtection="1">
      <alignment horizontal="center" vertical="center" wrapText="1"/>
      <protection locked="0"/>
    </xf>
    <xf numFmtId="165" fontId="27" fillId="0" borderId="6" xfId="0" applyNumberFormat="1" applyFont="1" applyBorder="1" applyAlignment="1" applyProtection="1">
      <alignment horizontal="center" vertical="center"/>
      <protection locked="0"/>
    </xf>
    <xf numFmtId="165" fontId="27" fillId="7" borderId="6" xfId="0" applyNumberFormat="1" applyFont="1" applyFill="1" applyBorder="1" applyAlignment="1" applyProtection="1">
      <alignment horizontal="center" vertical="center" wrapText="1"/>
      <protection locked="0"/>
    </xf>
    <xf numFmtId="0" fontId="27" fillId="7" borderId="6" xfId="0" applyFont="1" applyFill="1" applyBorder="1" applyAlignment="1" applyProtection="1">
      <alignment horizontal="center" vertical="center" wrapText="1"/>
      <protection locked="0"/>
    </xf>
    <xf numFmtId="165" fontId="27" fillId="26" borderId="6" xfId="0" applyNumberFormat="1" applyFont="1" applyFill="1" applyBorder="1" applyAlignment="1" applyProtection="1">
      <alignment horizontal="center" vertical="center" wrapText="1"/>
      <protection locked="0"/>
    </xf>
    <xf numFmtId="0" fontId="27" fillId="26" borderId="6" xfId="0" applyFont="1" applyFill="1" applyBorder="1" applyAlignment="1" applyProtection="1">
      <alignment horizontal="center" vertical="center" wrapText="1"/>
      <protection locked="0"/>
    </xf>
    <xf numFmtId="0" fontId="0" fillId="0" borderId="6" xfId="0" applyBorder="1" applyAlignment="1" applyProtection="1">
      <alignment horizontal="center" vertical="center"/>
      <protection locked="0"/>
    </xf>
    <xf numFmtId="43" fontId="18" fillId="0" borderId="6" xfId="0" applyNumberFormat="1" applyFont="1" applyBorder="1" applyProtection="1">
      <protection locked="0"/>
    </xf>
    <xf numFmtId="0" fontId="0" fillId="2" borderId="6" xfId="0" applyFill="1" applyBorder="1" applyProtection="1">
      <protection locked="0"/>
    </xf>
    <xf numFmtId="44" fontId="0" fillId="0" borderId="6" xfId="2" applyFont="1" applyBorder="1" applyAlignment="1" applyProtection="1">
      <alignment horizontal="center" vertical="center"/>
      <protection locked="0"/>
    </xf>
    <xf numFmtId="44" fontId="0" fillId="0" borderId="6" xfId="0" applyNumberFormat="1" applyBorder="1" applyAlignment="1" applyProtection="1">
      <alignment horizontal="center" vertical="center"/>
      <protection locked="0"/>
    </xf>
    <xf numFmtId="0" fontId="0" fillId="2" borderId="6" xfId="0" applyFill="1" applyBorder="1" applyAlignment="1" applyProtection="1">
      <alignment horizontal="center" vertical="center"/>
      <protection locked="0"/>
    </xf>
    <xf numFmtId="0" fontId="4" fillId="0" borderId="21" xfId="51" applyFont="1" applyBorder="1" applyAlignment="1" applyProtection="1">
      <alignment horizontal="center" vertical="center" wrapText="1"/>
      <protection locked="0"/>
    </xf>
    <xf numFmtId="0" fontId="4" fillId="27" borderId="8" xfId="557" applyFont="1" applyFill="1" applyBorder="1" applyAlignment="1" applyProtection="1">
      <alignment horizontal="center" vertical="center" wrapText="1"/>
      <protection locked="0"/>
    </xf>
    <xf numFmtId="0" fontId="4" fillId="4" borderId="8" xfId="51" applyFont="1" applyFill="1" applyBorder="1" applyAlignment="1" applyProtection="1">
      <alignment horizontal="center" vertical="center" wrapText="1"/>
      <protection locked="0"/>
    </xf>
    <xf numFmtId="44" fontId="0" fillId="0" borderId="22" xfId="0" applyNumberFormat="1" applyBorder="1" applyProtection="1">
      <protection locked="0"/>
    </xf>
    <xf numFmtId="0" fontId="4" fillId="0" borderId="2" xfId="51" applyFont="1" applyBorder="1" applyAlignment="1" applyProtection="1">
      <alignment horizontal="center" vertical="center" wrapText="1"/>
      <protection locked="0"/>
    </xf>
    <xf numFmtId="0" fontId="59" fillId="0" borderId="0" xfId="51" applyFont="1" applyAlignment="1" applyProtection="1">
      <alignment horizontal="center" vertical="center" wrapText="1"/>
      <protection locked="0"/>
    </xf>
    <xf numFmtId="0" fontId="4" fillId="7" borderId="13" xfId="51" applyFont="1" applyFill="1" applyBorder="1" applyAlignment="1" applyProtection="1">
      <alignment horizontal="center" vertical="center" wrapText="1"/>
      <protection locked="0"/>
    </xf>
    <xf numFmtId="0" fontId="29" fillId="0" borderId="1" xfId="0" applyFont="1" applyBorder="1" applyAlignment="1">
      <alignment horizontal="center"/>
    </xf>
    <xf numFmtId="0" fontId="37" fillId="0" borderId="1" xfId="0" applyFont="1" applyBorder="1" applyAlignment="1">
      <alignment horizontal="center"/>
    </xf>
    <xf numFmtId="0" fontId="0" fillId="0" borderId="0" xfId="0" applyAlignment="1">
      <alignment horizontal="left" vertical="center" wrapText="1"/>
    </xf>
    <xf numFmtId="0" fontId="38" fillId="0" borderId="0" xfId="0" applyFont="1" applyAlignment="1">
      <alignment horizontal="left" vertical="center" wrapText="1"/>
    </xf>
    <xf numFmtId="0" fontId="0" fillId="0" borderId="0" xfId="0" applyAlignment="1">
      <alignment wrapText="1"/>
    </xf>
    <xf numFmtId="0" fontId="0" fillId="0" borderId="0" xfId="0" applyAlignment="1">
      <alignment horizontal="left" wrapText="1"/>
    </xf>
    <xf numFmtId="0" fontId="40" fillId="0" borderId="0" xfId="0" applyFont="1" applyAlignment="1">
      <alignment horizontal="left" wrapText="1"/>
    </xf>
    <xf numFmtId="0" fontId="38" fillId="0" borderId="0" xfId="0" applyFont="1" applyAlignment="1">
      <alignment horizontal="left" wrapText="1"/>
    </xf>
    <xf numFmtId="0" fontId="29" fillId="0" borderId="0" xfId="0" applyFont="1" applyAlignment="1">
      <alignment horizontal="center"/>
    </xf>
    <xf numFmtId="0" fontId="18" fillId="24" borderId="6" xfId="0" applyFont="1" applyFill="1" applyBorder="1" applyAlignment="1">
      <alignment horizontal="center" wrapText="1"/>
    </xf>
    <xf numFmtId="0" fontId="58" fillId="0" borderId="0" xfId="0" applyFont="1" applyAlignment="1">
      <alignment horizontal="left" vertical="center" wrapText="1"/>
    </xf>
    <xf numFmtId="0" fontId="4" fillId="2" borderId="9" xfId="557" applyFont="1" applyFill="1" applyBorder="1" applyAlignment="1">
      <alignment horizontal="center" vertical="center" wrapText="1"/>
    </xf>
    <xf numFmtId="0" fontId="2" fillId="2" borderId="27" xfId="557" applyFill="1" applyBorder="1" applyAlignment="1">
      <alignment horizontal="center" vertical="center" wrapText="1"/>
    </xf>
    <xf numFmtId="0" fontId="4" fillId="2" borderId="3" xfId="557" applyFont="1" applyFill="1" applyBorder="1" applyAlignment="1">
      <alignment horizontal="center" vertical="center" wrapText="1"/>
    </xf>
    <xf numFmtId="0" fontId="4" fillId="2" borderId="30" xfId="557"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30" xfId="0" applyFill="1" applyBorder="1" applyAlignment="1">
      <alignment horizontal="center" vertical="center" wrapText="1"/>
    </xf>
    <xf numFmtId="165" fontId="12" fillId="2" borderId="28" xfId="557" applyNumberFormat="1" applyFont="1" applyFill="1" applyBorder="1" applyAlignment="1">
      <alignment horizontal="center" vertical="center" wrapText="1"/>
    </xf>
    <xf numFmtId="0" fontId="0" fillId="2" borderId="29" xfId="0" applyFill="1" applyBorder="1" applyAlignment="1">
      <alignment horizontal="center" vertical="center" wrapText="1"/>
    </xf>
    <xf numFmtId="0" fontId="2" fillId="2" borderId="30" xfId="557" applyFill="1" applyBorder="1" applyAlignment="1">
      <alignment horizontal="center" vertical="center" wrapText="1"/>
    </xf>
    <xf numFmtId="0" fontId="12" fillId="2" borderId="3" xfId="557" applyFont="1" applyFill="1" applyBorder="1" applyAlignment="1">
      <alignment horizontal="center" vertical="center" wrapText="1"/>
    </xf>
    <xf numFmtId="0" fontId="12" fillId="2" borderId="30" xfId="557" applyFont="1" applyFill="1" applyBorder="1" applyAlignment="1">
      <alignment horizontal="center" vertical="center" wrapText="1"/>
    </xf>
    <xf numFmtId="165" fontId="4" fillId="2" borderId="9" xfId="557" applyNumberFormat="1" applyFont="1" applyFill="1" applyBorder="1" applyAlignment="1">
      <alignment horizontal="center" vertical="center" wrapText="1"/>
    </xf>
    <xf numFmtId="165" fontId="4" fillId="2" borderId="27" xfId="557" applyNumberFormat="1" applyFont="1" applyFill="1" applyBorder="1" applyAlignment="1">
      <alignment horizontal="center" vertical="center" wrapText="1"/>
    </xf>
    <xf numFmtId="0" fontId="4" fillId="2" borderId="3" xfId="557" applyFont="1" applyFill="1" applyBorder="1" applyAlignment="1">
      <alignment horizontal="center" vertical="center"/>
    </xf>
    <xf numFmtId="0" fontId="0" fillId="2" borderId="30" xfId="0" applyFill="1" applyBorder="1" applyAlignment="1">
      <alignment horizontal="center" vertical="center"/>
    </xf>
    <xf numFmtId="0" fontId="4" fillId="2" borderId="9" xfId="557" applyFont="1" applyFill="1" applyBorder="1" applyAlignment="1">
      <alignment horizontal="center" vertical="center"/>
    </xf>
    <xf numFmtId="0" fontId="0" fillId="2" borderId="27" xfId="0" applyFill="1" applyBorder="1" applyAlignment="1">
      <alignment horizontal="center" vertical="center"/>
    </xf>
    <xf numFmtId="0" fontId="24" fillId="4" borderId="38" xfId="557" applyFont="1" applyFill="1" applyBorder="1" applyAlignment="1">
      <alignment horizontal="center"/>
    </xf>
    <xf numFmtId="0" fontId="0" fillId="0" borderId="38" xfId="0" applyBorder="1" applyAlignment="1">
      <alignment horizontal="center"/>
    </xf>
    <xf numFmtId="0" fontId="24" fillId="4" borderId="1" xfId="557" applyFont="1" applyFill="1" applyBorder="1" applyAlignment="1">
      <alignment horizontal="center"/>
    </xf>
    <xf numFmtId="0" fontId="0" fillId="0" borderId="1" xfId="0" applyBorder="1" applyAlignment="1">
      <alignment horizontal="center"/>
    </xf>
    <xf numFmtId="0" fontId="4" fillId="2" borderId="7" xfId="557" applyFont="1" applyFill="1" applyBorder="1" applyAlignment="1">
      <alignment horizontal="center" vertical="center" wrapText="1"/>
    </xf>
    <xf numFmtId="0" fontId="0" fillId="2" borderId="4" xfId="0" applyFill="1" applyBorder="1" applyAlignment="1">
      <alignment horizontal="center" vertical="center" wrapText="1"/>
    </xf>
    <xf numFmtId="165" fontId="12" fillId="2" borderId="18" xfId="0" applyNumberFormat="1" applyFont="1" applyFill="1" applyBorder="1" applyAlignment="1">
      <alignment horizontal="center" vertical="center" wrapText="1"/>
    </xf>
    <xf numFmtId="165" fontId="12" fillId="2" borderId="4" xfId="0" applyNumberFormat="1" applyFont="1" applyFill="1" applyBorder="1" applyAlignment="1">
      <alignment horizontal="center" vertical="center" wrapText="1"/>
    </xf>
    <xf numFmtId="0" fontId="4" fillId="2" borderId="18" xfId="0" applyFont="1" applyFill="1" applyBorder="1" applyAlignment="1">
      <alignment horizontal="center" vertical="center" wrapText="1"/>
    </xf>
    <xf numFmtId="0" fontId="12" fillId="2" borderId="18" xfId="0" applyFont="1" applyFill="1" applyBorder="1" applyAlignment="1">
      <alignment horizontal="center" vertical="center" wrapText="1"/>
    </xf>
    <xf numFmtId="0" fontId="28" fillId="0" borderId="0" xfId="0" applyFont="1" applyAlignment="1">
      <alignment horizontal="right"/>
    </xf>
    <xf numFmtId="0" fontId="0" fillId="0" borderId="0" xfId="0" applyAlignment="1">
      <alignment horizontal="right"/>
    </xf>
    <xf numFmtId="165" fontId="12" fillId="2" borderId="3" xfId="557" applyNumberFormat="1" applyFont="1" applyFill="1" applyBorder="1" applyAlignment="1">
      <alignment horizontal="center" vertical="center" wrapText="1"/>
    </xf>
    <xf numFmtId="165" fontId="12" fillId="2" borderId="19" xfId="557" applyNumberFormat="1" applyFont="1" applyFill="1" applyBorder="1" applyAlignment="1">
      <alignment horizontal="center" vertical="center" wrapText="1"/>
    </xf>
    <xf numFmtId="165" fontId="12" fillId="2" borderId="21" xfId="557" applyNumberFormat="1" applyFont="1" applyFill="1" applyBorder="1" applyAlignment="1">
      <alignment horizontal="center" vertical="center" wrapText="1"/>
    </xf>
    <xf numFmtId="165" fontId="12" fillId="2" borderId="8" xfId="557" applyNumberFormat="1" applyFont="1" applyFill="1" applyBorder="1" applyAlignment="1">
      <alignment horizontal="center" vertical="center" wrapText="1"/>
    </xf>
    <xf numFmtId="165" fontId="12" fillId="2" borderId="16" xfId="557" applyNumberFormat="1" applyFont="1" applyFill="1" applyBorder="1" applyAlignment="1">
      <alignment horizontal="center" vertical="center" wrapText="1"/>
    </xf>
    <xf numFmtId="0" fontId="0" fillId="0" borderId="14" xfId="0" applyBorder="1" applyAlignment="1">
      <alignment horizontal="right"/>
    </xf>
    <xf numFmtId="44" fontId="0" fillId="0" borderId="12" xfId="0" applyNumberFormat="1" applyBorder="1" applyAlignment="1">
      <alignment horizontal="center"/>
    </xf>
    <xf numFmtId="0" fontId="0" fillId="0" borderId="10" xfId="0" applyBorder="1" applyAlignment="1">
      <alignment horizontal="right"/>
    </xf>
    <xf numFmtId="44" fontId="0" fillId="0" borderId="10" xfId="0" applyNumberFormat="1" applyBorder="1" applyAlignment="1">
      <alignment horizontal="center"/>
    </xf>
    <xf numFmtId="44" fontId="0" fillId="0" borderId="16" xfId="0" applyNumberFormat="1" applyBorder="1" applyAlignment="1">
      <alignment horizontal="center"/>
    </xf>
    <xf numFmtId="165" fontId="4" fillId="2" borderId="3" xfId="557" applyNumberFormat="1" applyFont="1" applyFill="1" applyBorder="1" applyAlignment="1">
      <alignment horizontal="center" vertical="center" wrapText="1"/>
    </xf>
    <xf numFmtId="165" fontId="4" fillId="2" borderId="30" xfId="557" applyNumberFormat="1" applyFont="1" applyFill="1" applyBorder="1" applyAlignment="1">
      <alignment horizontal="center" vertical="center" wrapText="1"/>
    </xf>
    <xf numFmtId="0" fontId="18" fillId="0" borderId="8" xfId="0" applyFont="1" applyBorder="1" applyAlignment="1">
      <alignment horizontal="center" vertical="center"/>
    </xf>
    <xf numFmtId="0" fontId="18" fillId="0" borderId="10" xfId="0" applyFont="1" applyBorder="1" applyAlignment="1">
      <alignment horizontal="center" vertical="center"/>
    </xf>
    <xf numFmtId="0" fontId="18" fillId="0" borderId="13" xfId="0" applyFont="1" applyBorder="1" applyAlignment="1">
      <alignment horizontal="center" vertical="center"/>
    </xf>
    <xf numFmtId="0" fontId="18" fillId="0" borderId="14" xfId="0" applyFont="1" applyBorder="1" applyAlignment="1">
      <alignment horizontal="center" vertical="center"/>
    </xf>
    <xf numFmtId="44" fontId="18" fillId="0" borderId="10" xfId="2" applyFont="1" applyBorder="1" applyAlignment="1">
      <alignment horizontal="center" vertical="center"/>
    </xf>
    <xf numFmtId="44" fontId="18" fillId="0" borderId="16" xfId="2" applyFont="1" applyBorder="1" applyAlignment="1">
      <alignment horizontal="center" vertical="center"/>
    </xf>
    <xf numFmtId="44" fontId="18" fillId="0" borderId="14" xfId="2" applyFont="1" applyBorder="1" applyAlignment="1">
      <alignment horizontal="center" vertical="center"/>
    </xf>
    <xf numFmtId="44" fontId="18" fillId="0" borderId="5" xfId="2" applyFont="1" applyBorder="1" applyAlignment="1">
      <alignment horizontal="center" vertical="center"/>
    </xf>
    <xf numFmtId="0" fontId="4" fillId="0" borderId="0" xfId="557" applyFont="1" applyAlignment="1">
      <alignment horizontal="center"/>
    </xf>
    <xf numFmtId="0" fontId="9" fillId="0" borderId="10" xfId="557" applyFont="1" applyBorder="1" applyAlignment="1">
      <alignment horizontal="center"/>
    </xf>
    <xf numFmtId="0" fontId="18" fillId="0" borderId="20" xfId="0" applyFont="1" applyBorder="1" applyAlignment="1">
      <alignment horizontal="center"/>
    </xf>
    <xf numFmtId="0" fontId="18" fillId="0" borderId="21" xfId="0" applyFont="1" applyBorder="1" applyAlignment="1">
      <alignment horizontal="center"/>
    </xf>
    <xf numFmtId="0" fontId="9" fillId="0" borderId="0" xfId="557" applyFont="1" applyAlignment="1">
      <alignment horizontal="center"/>
    </xf>
    <xf numFmtId="0" fontId="18" fillId="2" borderId="8"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0" fillId="0" borderId="6" xfId="0" applyBorder="1" applyAlignment="1">
      <alignment horizontal="center"/>
    </xf>
    <xf numFmtId="0" fontId="4" fillId="0" borderId="10" xfId="557" applyFont="1" applyBorder="1" applyAlignment="1">
      <alignment horizontal="left"/>
    </xf>
    <xf numFmtId="0" fontId="4" fillId="6" borderId="6" xfId="51" applyFont="1" applyFill="1" applyBorder="1" applyAlignment="1" applyProtection="1">
      <alignment horizontal="center" vertical="center" wrapText="1"/>
      <protection locked="0"/>
    </xf>
    <xf numFmtId="0" fontId="4" fillId="7" borderId="25" xfId="51" applyFont="1" applyFill="1" applyBorder="1" applyAlignment="1" applyProtection="1">
      <alignment horizontal="center" vertical="center" wrapText="1"/>
      <protection locked="0"/>
    </xf>
    <xf numFmtId="0" fontId="4" fillId="7" borderId="38" xfId="51" applyFont="1" applyFill="1" applyBorder="1" applyAlignment="1" applyProtection="1">
      <alignment horizontal="center" vertical="center" wrapText="1"/>
      <protection locked="0"/>
    </xf>
    <xf numFmtId="0" fontId="4" fillId="7" borderId="26" xfId="51" applyFont="1" applyFill="1" applyBorder="1" applyAlignment="1" applyProtection="1">
      <alignment horizontal="center" vertical="center" wrapText="1"/>
      <protection locked="0"/>
    </xf>
    <xf numFmtId="0" fontId="0" fillId="7" borderId="6" xfId="0" applyFill="1" applyBorder="1" applyAlignment="1" applyProtection="1">
      <alignment horizontal="center" vertical="center" wrapText="1"/>
      <protection locked="0"/>
    </xf>
    <xf numFmtId="0" fontId="4" fillId="7" borderId="6" xfId="51" applyFont="1" applyFill="1" applyBorder="1" applyAlignment="1" applyProtection="1">
      <alignment horizontal="center" vertical="center" wrapText="1"/>
      <protection locked="0"/>
    </xf>
    <xf numFmtId="0" fontId="4" fillId="6" borderId="19" xfId="51" applyFont="1" applyFill="1" applyBorder="1" applyAlignment="1" applyProtection="1">
      <alignment horizontal="center" vertical="center" wrapText="1"/>
      <protection locked="0"/>
    </xf>
    <xf numFmtId="0" fontId="4" fillId="6" borderId="20" xfId="51" applyFont="1" applyFill="1" applyBorder="1" applyAlignment="1" applyProtection="1">
      <alignment horizontal="center" vertical="center" wrapText="1"/>
      <protection locked="0"/>
    </xf>
    <xf numFmtId="0" fontId="4" fillId="6" borderId="21" xfId="51" applyFont="1" applyFill="1" applyBorder="1" applyAlignment="1" applyProtection="1">
      <alignment horizontal="center" vertical="center" wrapText="1"/>
      <protection locked="0"/>
    </xf>
    <xf numFmtId="0" fontId="9" fillId="0" borderId="11" xfId="51" applyFont="1" applyBorder="1" applyAlignment="1" applyProtection="1">
      <alignment horizontal="right"/>
      <protection locked="0"/>
    </xf>
    <xf numFmtId="0" fontId="9" fillId="0" borderId="0" xfId="51" applyFont="1" applyAlignment="1" applyProtection="1">
      <alignment horizontal="right"/>
      <protection locked="0"/>
    </xf>
    <xf numFmtId="4" fontId="4" fillId="0" borderId="24" xfId="18" applyNumberFormat="1" applyFont="1" applyFill="1" applyBorder="1" applyAlignment="1" applyProtection="1">
      <alignment horizontal="center"/>
      <protection locked="0"/>
    </xf>
    <xf numFmtId="4" fontId="4" fillId="0" borderId="9" xfId="18" applyNumberFormat="1" applyFont="1" applyFill="1" applyBorder="1" applyAlignment="1" applyProtection="1">
      <alignment horizontal="center"/>
      <protection locked="0"/>
    </xf>
    <xf numFmtId="4" fontId="4" fillId="0" borderId="28" xfId="18" applyNumberFormat="1" applyFont="1" applyFill="1" applyBorder="1" applyAlignment="1" applyProtection="1">
      <alignment horizontal="center"/>
      <protection locked="0"/>
    </xf>
    <xf numFmtId="4" fontId="2" fillId="0" borderId="31" xfId="18" applyNumberFormat="1" applyFont="1" applyBorder="1" applyAlignment="1" applyProtection="1">
      <alignment horizontal="left" vertical="top" wrapText="1"/>
      <protection locked="0"/>
    </xf>
    <xf numFmtId="4" fontId="2" fillId="0" borderId="32" xfId="18" applyNumberFormat="1" applyFont="1" applyBorder="1" applyAlignment="1" applyProtection="1">
      <alignment horizontal="left" vertical="top" wrapText="1"/>
      <protection locked="0"/>
    </xf>
    <xf numFmtId="4" fontId="2" fillId="0" borderId="51" xfId="18" applyNumberFormat="1" applyFont="1" applyBorder="1" applyAlignment="1" applyProtection="1">
      <alignment horizontal="left" vertical="top" wrapText="1"/>
      <protection locked="0"/>
    </xf>
    <xf numFmtId="4" fontId="2" fillId="0" borderId="34" xfId="18" applyNumberFormat="1" applyFont="1" applyBorder="1" applyAlignment="1" applyProtection="1">
      <alignment horizontal="left" vertical="top" wrapText="1"/>
      <protection locked="0"/>
    </xf>
    <xf numFmtId="4" fontId="2" fillId="0" borderId="0" xfId="18" applyNumberFormat="1" applyFont="1" applyBorder="1" applyAlignment="1" applyProtection="1">
      <alignment horizontal="left" vertical="top" wrapText="1"/>
      <protection locked="0"/>
    </xf>
    <xf numFmtId="4" fontId="2" fillId="0" borderId="12" xfId="18" applyNumberFormat="1" applyFont="1" applyBorder="1" applyAlignment="1" applyProtection="1">
      <alignment horizontal="left" vertical="top" wrapText="1"/>
      <protection locked="0"/>
    </xf>
    <xf numFmtId="4" fontId="2" fillId="0" borderId="36" xfId="18" applyNumberFormat="1" applyFont="1" applyBorder="1" applyAlignment="1" applyProtection="1">
      <alignment horizontal="left" vertical="top" wrapText="1"/>
      <protection locked="0"/>
    </xf>
    <xf numFmtId="4" fontId="2" fillId="0" borderId="1" xfId="18" applyNumberFormat="1" applyFont="1" applyBorder="1" applyAlignment="1" applyProtection="1">
      <alignment horizontal="left" vertical="top" wrapText="1"/>
      <protection locked="0"/>
    </xf>
    <xf numFmtId="4" fontId="2" fillId="0" borderId="55" xfId="18" applyNumberFormat="1" applyFont="1" applyBorder="1" applyAlignment="1" applyProtection="1">
      <alignment horizontal="left" vertical="top" wrapText="1"/>
      <protection locked="0"/>
    </xf>
    <xf numFmtId="0" fontId="47" fillId="20" borderId="19" xfId="0" applyFont="1" applyFill="1" applyBorder="1" applyAlignment="1" applyProtection="1">
      <alignment horizontal="center" vertical="center"/>
      <protection locked="0"/>
    </xf>
    <xf numFmtId="0" fontId="47" fillId="20" borderId="20" xfId="0" applyFont="1" applyFill="1" applyBorder="1" applyAlignment="1" applyProtection="1">
      <alignment horizontal="center" vertical="center"/>
      <protection locked="0"/>
    </xf>
    <xf numFmtId="0" fontId="47" fillId="20" borderId="21" xfId="0" applyFont="1" applyFill="1" applyBorder="1" applyAlignment="1" applyProtection="1">
      <alignment horizontal="center" vertical="center"/>
      <protection locked="0"/>
    </xf>
    <xf numFmtId="0" fontId="4" fillId="0" borderId="8" xfId="51" applyFont="1" applyBorder="1" applyAlignment="1" applyProtection="1">
      <alignment horizontal="center" vertical="center"/>
      <protection locked="0"/>
    </xf>
    <xf numFmtId="0" fontId="4" fillId="0" borderId="16" xfId="51" applyFont="1" applyBorder="1" applyAlignment="1" applyProtection="1">
      <alignment horizontal="center" vertical="center"/>
      <protection locked="0"/>
    </xf>
    <xf numFmtId="0" fontId="4" fillId="0" borderId="52" xfId="51" applyFont="1" applyBorder="1" applyAlignment="1" applyProtection="1">
      <alignment horizontal="center" vertical="center" wrapText="1"/>
      <protection locked="0"/>
    </xf>
    <xf numFmtId="0" fontId="4" fillId="0" borderId="33" xfId="51" applyFont="1" applyBorder="1" applyAlignment="1" applyProtection="1">
      <alignment horizontal="center" vertical="center" wrapText="1"/>
      <protection locked="0"/>
    </xf>
    <xf numFmtId="0" fontId="4" fillId="0" borderId="53" xfId="51" applyFont="1" applyBorder="1" applyAlignment="1" applyProtection="1">
      <alignment horizontal="center" vertical="center" wrapText="1"/>
      <protection locked="0"/>
    </xf>
    <xf numFmtId="0" fontId="4" fillId="0" borderId="37" xfId="51" applyFont="1" applyBorder="1" applyAlignment="1" applyProtection="1">
      <alignment horizontal="center" vertical="center" wrapText="1"/>
      <protection locked="0"/>
    </xf>
    <xf numFmtId="0" fontId="4" fillId="0" borderId="23" xfId="51" applyFont="1" applyBorder="1" applyAlignment="1" applyProtection="1">
      <alignment horizontal="center" vertical="center"/>
      <protection locked="0"/>
    </xf>
    <xf numFmtId="0" fontId="4" fillId="0" borderId="39" xfId="51" applyFont="1" applyBorder="1" applyAlignment="1" applyProtection="1">
      <alignment horizontal="center" vertical="center"/>
      <protection locked="0"/>
    </xf>
    <xf numFmtId="0" fontId="4" fillId="0" borderId="22" xfId="51" applyFont="1" applyBorder="1" applyAlignment="1" applyProtection="1">
      <alignment horizontal="center" vertical="center"/>
      <protection locked="0"/>
    </xf>
    <xf numFmtId="14" fontId="2" fillId="0" borderId="23" xfId="51" applyNumberFormat="1" applyBorder="1" applyAlignment="1" applyProtection="1">
      <alignment horizontal="center" vertical="center"/>
      <protection locked="0"/>
    </xf>
    <xf numFmtId="14" fontId="2" fillId="0" borderId="39" xfId="51" applyNumberFormat="1" applyBorder="1" applyAlignment="1" applyProtection="1">
      <alignment horizontal="center" vertical="center"/>
      <protection locked="0"/>
    </xf>
    <xf numFmtId="14" fontId="2" fillId="0" borderId="22" xfId="51" applyNumberFormat="1" applyBorder="1" applyAlignment="1" applyProtection="1">
      <alignment horizontal="center" vertical="center"/>
      <protection locked="0"/>
    </xf>
    <xf numFmtId="0" fontId="4" fillId="0" borderId="54" xfId="51" applyFont="1" applyBorder="1" applyAlignment="1" applyProtection="1">
      <alignment horizontal="center"/>
      <protection locked="0"/>
    </xf>
    <xf numFmtId="0" fontId="4" fillId="0" borderId="26" xfId="51" applyFont="1" applyBorder="1" applyAlignment="1" applyProtection="1">
      <alignment horizontal="center"/>
      <protection locked="0"/>
    </xf>
    <xf numFmtId="0" fontId="2" fillId="0" borderId="31" xfId="51" applyBorder="1" applyAlignment="1" applyProtection="1">
      <alignment horizontal="center" vertical="center"/>
      <protection locked="0"/>
    </xf>
    <xf numFmtId="0" fontId="2" fillId="0" borderId="32" xfId="51" applyBorder="1" applyAlignment="1" applyProtection="1">
      <alignment horizontal="center" vertical="center"/>
      <protection locked="0"/>
    </xf>
    <xf numFmtId="0" fontId="2" fillId="0" borderId="33" xfId="51" applyBorder="1" applyAlignment="1" applyProtection="1">
      <alignment horizontal="center" vertical="center"/>
      <protection locked="0"/>
    </xf>
    <xf numFmtId="0" fontId="2" fillId="0" borderId="36" xfId="51" applyBorder="1" applyAlignment="1" applyProtection="1">
      <alignment horizontal="center" vertical="center"/>
      <protection locked="0"/>
    </xf>
    <xf numFmtId="0" fontId="2" fillId="0" borderId="1" xfId="51" applyBorder="1" applyAlignment="1" applyProtection="1">
      <alignment horizontal="center" vertical="center"/>
      <protection locked="0"/>
    </xf>
    <xf numFmtId="0" fontId="2" fillId="0" borderId="37" xfId="51" applyBorder="1" applyAlignment="1" applyProtection="1">
      <alignment horizontal="center" vertical="center"/>
      <protection locked="0"/>
    </xf>
    <xf numFmtId="0" fontId="2" fillId="0" borderId="25" xfId="51" applyBorder="1" applyAlignment="1" applyProtection="1">
      <alignment horizontal="center" vertical="center"/>
      <protection locked="0"/>
    </xf>
    <xf numFmtId="0" fontId="2" fillId="0" borderId="38" xfId="51" applyBorder="1" applyAlignment="1" applyProtection="1">
      <alignment horizontal="center" vertical="center"/>
      <protection locked="0"/>
    </xf>
    <xf numFmtId="0" fontId="2" fillId="0" borderId="26" xfId="51" applyBorder="1" applyAlignment="1" applyProtection="1">
      <alignment horizontal="center" vertical="center"/>
      <protection locked="0"/>
    </xf>
    <xf numFmtId="4" fontId="4" fillId="6" borderId="6" xfId="18" applyNumberFormat="1" applyFont="1" applyFill="1" applyBorder="1" applyAlignment="1" applyProtection="1">
      <alignment horizontal="center" vertical="center" wrapText="1"/>
      <protection locked="0"/>
    </xf>
    <xf numFmtId="0" fontId="13" fillId="0" borderId="11" xfId="51" applyFont="1" applyBorder="1" applyAlignment="1" applyProtection="1">
      <alignment horizontal="left"/>
      <protection locked="0"/>
    </xf>
    <xf numFmtId="0" fontId="50" fillId="0" borderId="0" xfId="0" applyFont="1" applyAlignment="1" applyProtection="1">
      <alignment horizontal="left"/>
      <protection locked="0"/>
    </xf>
    <xf numFmtId="165" fontId="4" fillId="0" borderId="0" xfId="51" applyNumberFormat="1" applyFont="1" applyAlignment="1" applyProtection="1">
      <alignment horizontal="center"/>
      <protection locked="0"/>
    </xf>
    <xf numFmtId="0" fontId="0" fillId="0" borderId="0" xfId="0" applyProtection="1">
      <protection locked="0"/>
    </xf>
    <xf numFmtId="165" fontId="4" fillId="4" borderId="1" xfId="51" applyNumberFormat="1" applyFont="1" applyFill="1" applyBorder="1" applyAlignment="1" applyProtection="1">
      <alignment horizontal="left"/>
      <protection locked="0"/>
    </xf>
    <xf numFmtId="0" fontId="4" fillId="7" borderId="6" xfId="51" applyFont="1" applyFill="1" applyBorder="1" applyAlignment="1" applyProtection="1">
      <alignment horizontal="center" vertical="center"/>
      <protection locked="0"/>
    </xf>
    <xf numFmtId="4" fontId="4" fillId="7" borderId="6" xfId="18" applyNumberFormat="1" applyFont="1" applyFill="1" applyBorder="1" applyAlignment="1" applyProtection="1">
      <alignment horizontal="center" vertical="center" wrapText="1"/>
      <protection locked="0"/>
    </xf>
    <xf numFmtId="0" fontId="4" fillId="7" borderId="19" xfId="51" applyFont="1" applyFill="1" applyBorder="1" applyAlignment="1" applyProtection="1">
      <alignment horizontal="center" vertical="center" wrapText="1"/>
      <protection locked="0"/>
    </xf>
    <xf numFmtId="0" fontId="4" fillId="7" borderId="21" xfId="51" applyFont="1" applyFill="1" applyBorder="1" applyAlignment="1" applyProtection="1">
      <alignment horizontal="center" vertical="center" wrapText="1"/>
      <protection locked="0"/>
    </xf>
    <xf numFmtId="0" fontId="33" fillId="5" borderId="8" xfId="51" applyFont="1" applyFill="1" applyBorder="1" applyAlignment="1" applyProtection="1">
      <alignment horizontal="center" vertical="center" wrapText="1"/>
      <protection locked="0"/>
    </xf>
    <xf numFmtId="0" fontId="33" fillId="5" borderId="16" xfId="51" applyFont="1" applyFill="1" applyBorder="1" applyAlignment="1" applyProtection="1">
      <alignment horizontal="center" vertical="center" wrapText="1"/>
      <protection locked="0"/>
    </xf>
    <xf numFmtId="0" fontId="4" fillId="4" borderId="9" xfId="51" applyFont="1" applyFill="1" applyBorder="1" applyAlignment="1" applyProtection="1">
      <alignment horizontal="center"/>
      <protection locked="0"/>
    </xf>
    <xf numFmtId="0" fontId="4" fillId="4" borderId="1" xfId="51" applyFont="1" applyFill="1" applyBorder="1" applyAlignment="1" applyProtection="1">
      <alignment horizontal="center"/>
      <protection locked="0"/>
    </xf>
    <xf numFmtId="0" fontId="9" fillId="0" borderId="8" xfId="51" applyFont="1" applyBorder="1" applyAlignment="1" applyProtection="1">
      <alignment horizontal="right"/>
      <protection locked="0"/>
    </xf>
    <xf numFmtId="0" fontId="9" fillId="0" borderId="10" xfId="51" applyFont="1" applyBorder="1" applyAlignment="1" applyProtection="1">
      <alignment horizontal="right"/>
      <protection locked="0"/>
    </xf>
    <xf numFmtId="0" fontId="4" fillId="7" borderId="25" xfId="51" applyFont="1" applyFill="1" applyBorder="1" applyAlignment="1" applyProtection="1">
      <alignment horizontal="center"/>
      <protection locked="0"/>
    </xf>
    <xf numFmtId="0" fontId="4" fillId="7" borderId="26" xfId="51" applyFont="1" applyFill="1" applyBorder="1" applyAlignment="1" applyProtection="1">
      <alignment horizontal="center"/>
      <protection locked="0"/>
    </xf>
    <xf numFmtId="0" fontId="4" fillId="6" borderId="25" xfId="51" applyFont="1" applyFill="1" applyBorder="1" applyAlignment="1" applyProtection="1">
      <alignment horizontal="center" vertical="center"/>
      <protection locked="0"/>
    </xf>
    <xf numFmtId="0" fontId="4" fillId="6" borderId="26" xfId="51" applyFont="1" applyFill="1" applyBorder="1" applyAlignment="1" applyProtection="1">
      <alignment horizontal="center" vertical="center"/>
      <protection locked="0"/>
    </xf>
    <xf numFmtId="44" fontId="2" fillId="0" borderId="0" xfId="2" applyFont="1" applyBorder="1" applyAlignment="1" applyProtection="1">
      <alignment horizontal="center"/>
      <protection locked="0"/>
    </xf>
    <xf numFmtId="0" fontId="2" fillId="0" borderId="6" xfId="51" applyBorder="1" applyAlignment="1" applyProtection="1">
      <alignment horizontal="center" vertical="center"/>
      <protection locked="0"/>
    </xf>
    <xf numFmtId="0" fontId="33" fillId="5" borderId="11" xfId="51" applyFont="1" applyFill="1" applyBorder="1" applyAlignment="1" applyProtection="1">
      <alignment horizontal="center" vertical="center" wrapText="1"/>
      <protection locked="0"/>
    </xf>
    <xf numFmtId="0" fontId="33" fillId="5" borderId="12" xfId="51" applyFont="1" applyFill="1" applyBorder="1" applyAlignment="1" applyProtection="1">
      <alignment horizontal="center" vertical="center" wrapText="1"/>
      <protection locked="0"/>
    </xf>
    <xf numFmtId="4" fontId="2" fillId="0" borderId="6" xfId="18" applyNumberFormat="1" applyFont="1" applyBorder="1" applyAlignment="1" applyProtection="1">
      <alignment horizontal="left" vertical="top" wrapText="1"/>
      <protection locked="0"/>
    </xf>
    <xf numFmtId="4" fontId="2" fillId="0" borderId="57" xfId="18" applyNumberFormat="1" applyFont="1" applyBorder="1" applyAlignment="1" applyProtection="1">
      <alignment horizontal="left" vertical="top" wrapText="1"/>
      <protection locked="0"/>
    </xf>
    <xf numFmtId="0" fontId="50" fillId="0" borderId="0" xfId="0" applyFont="1" applyAlignment="1">
      <alignment horizontal="left"/>
    </xf>
    <xf numFmtId="4" fontId="4" fillId="0" borderId="6" xfId="18" applyNumberFormat="1" applyFont="1" applyFill="1" applyBorder="1" applyAlignment="1" applyProtection="1">
      <alignment horizontal="center"/>
      <protection locked="0"/>
    </xf>
    <xf numFmtId="4" fontId="4" fillId="0" borderId="57" xfId="18" applyNumberFormat="1" applyFont="1" applyFill="1" applyBorder="1" applyAlignment="1" applyProtection="1">
      <alignment horizontal="center"/>
      <protection locked="0"/>
    </xf>
    <xf numFmtId="0" fontId="39" fillId="2" borderId="40" xfId="0" applyFont="1" applyFill="1" applyBorder="1" applyAlignment="1" applyProtection="1">
      <alignment horizontal="center" vertical="center" wrapText="1"/>
      <protection locked="0"/>
    </xf>
    <xf numFmtId="0" fontId="39" fillId="2" borderId="41" xfId="0" applyFont="1" applyFill="1" applyBorder="1" applyAlignment="1" applyProtection="1">
      <alignment horizontal="center" vertical="center" wrapText="1"/>
      <protection locked="0"/>
    </xf>
    <xf numFmtId="0" fontId="39" fillId="2" borderId="42" xfId="0" applyFont="1" applyFill="1" applyBorder="1" applyAlignment="1" applyProtection="1">
      <alignment horizontal="center" vertical="center" wrapText="1"/>
      <protection locked="0"/>
    </xf>
    <xf numFmtId="0" fontId="39" fillId="26" borderId="19" xfId="0" applyFont="1" applyFill="1" applyBorder="1" applyAlignment="1" applyProtection="1">
      <alignment horizontal="center" vertical="center" wrapText="1"/>
      <protection locked="0"/>
    </xf>
    <xf numFmtId="0" fontId="39" fillId="26" borderId="21" xfId="0" applyFont="1" applyFill="1" applyBorder="1" applyAlignment="1" applyProtection="1">
      <alignment horizontal="center" vertical="center" wrapText="1"/>
      <protection locked="0"/>
    </xf>
    <xf numFmtId="0" fontId="47" fillId="20" borderId="10" xfId="0" applyFont="1" applyFill="1" applyBorder="1" applyAlignment="1" applyProtection="1">
      <alignment horizontal="center" vertical="center"/>
      <protection locked="0"/>
    </xf>
    <xf numFmtId="4" fontId="2" fillId="0" borderId="31" xfId="18" applyNumberFormat="1" applyFont="1" applyBorder="1" applyAlignment="1" applyProtection="1">
      <alignment horizontal="left" vertical="center" wrapText="1"/>
      <protection locked="0"/>
    </xf>
    <xf numFmtId="4" fontId="2" fillId="0" borderId="32" xfId="18" applyNumberFormat="1" applyFont="1" applyBorder="1" applyAlignment="1" applyProtection="1">
      <alignment horizontal="left" vertical="center" wrapText="1"/>
      <protection locked="0"/>
    </xf>
    <xf numFmtId="4" fontId="2" fillId="0" borderId="51" xfId="18" applyNumberFormat="1" applyFont="1" applyBorder="1" applyAlignment="1" applyProtection="1">
      <alignment horizontal="left" vertical="center" wrapText="1"/>
      <protection locked="0"/>
    </xf>
    <xf numFmtId="4" fontId="2" fillId="0" borderId="34" xfId="18" applyNumberFormat="1" applyFont="1" applyBorder="1" applyAlignment="1" applyProtection="1">
      <alignment horizontal="left" vertical="center" wrapText="1"/>
      <protection locked="0"/>
    </xf>
    <xf numFmtId="4" fontId="2" fillId="0" borderId="0" xfId="18" applyNumberFormat="1" applyFont="1" applyBorder="1" applyAlignment="1" applyProtection="1">
      <alignment horizontal="left" vertical="center" wrapText="1"/>
      <protection locked="0"/>
    </xf>
    <xf numFmtId="4" fontId="2" fillId="0" borderId="12" xfId="18" applyNumberFormat="1" applyFont="1" applyBorder="1" applyAlignment="1" applyProtection="1">
      <alignment horizontal="left" vertical="center" wrapText="1"/>
      <protection locked="0"/>
    </xf>
    <xf numFmtId="4" fontId="2" fillId="0" borderId="36" xfId="18" applyNumberFormat="1" applyFont="1" applyBorder="1" applyAlignment="1" applyProtection="1">
      <alignment horizontal="left" vertical="center" wrapText="1"/>
      <protection locked="0"/>
    </xf>
    <xf numFmtId="4" fontId="2" fillId="0" borderId="1" xfId="18" applyNumberFormat="1" applyFont="1" applyBorder="1" applyAlignment="1" applyProtection="1">
      <alignment horizontal="left" vertical="center" wrapText="1"/>
      <protection locked="0"/>
    </xf>
    <xf numFmtId="4" fontId="2" fillId="0" borderId="55" xfId="18" applyNumberFormat="1" applyFont="1" applyBorder="1" applyAlignment="1" applyProtection="1">
      <alignment horizontal="left" vertical="center" wrapText="1"/>
      <protection locked="0"/>
    </xf>
    <xf numFmtId="0" fontId="4" fillId="7" borderId="23" xfId="51" applyFont="1" applyFill="1" applyBorder="1" applyAlignment="1" applyProtection="1">
      <alignment horizontal="center" vertical="center" wrapText="1"/>
      <protection locked="0"/>
    </xf>
    <xf numFmtId="0" fontId="4" fillId="7" borderId="22" xfId="51" applyFont="1" applyFill="1" applyBorder="1" applyAlignment="1" applyProtection="1">
      <alignment horizontal="center" vertical="center" wrapText="1"/>
      <protection locked="0"/>
    </xf>
    <xf numFmtId="0" fontId="4" fillId="7" borderId="23" xfId="51" applyFont="1" applyFill="1" applyBorder="1" applyAlignment="1" applyProtection="1">
      <alignment horizontal="center" vertical="center"/>
      <protection locked="0"/>
    </xf>
    <xf numFmtId="0" fontId="4" fillId="7" borderId="22" xfId="51" applyFont="1" applyFill="1" applyBorder="1" applyAlignment="1" applyProtection="1">
      <alignment horizontal="center" vertical="center"/>
      <protection locked="0"/>
    </xf>
    <xf numFmtId="0" fontId="4" fillId="26" borderId="6" xfId="51" applyFont="1" applyFill="1" applyBorder="1" applyAlignment="1" applyProtection="1">
      <alignment horizontal="center" vertical="center" wrapText="1"/>
      <protection locked="0"/>
    </xf>
    <xf numFmtId="0" fontId="2" fillId="0" borderId="25" xfId="51" applyBorder="1" applyAlignment="1" applyProtection="1">
      <alignment horizontal="left" vertical="center"/>
      <protection locked="0"/>
    </xf>
    <xf numFmtId="0" fontId="2" fillId="0" borderId="38" xfId="51" applyBorder="1" applyAlignment="1" applyProtection="1">
      <alignment horizontal="left" vertical="center"/>
      <protection locked="0"/>
    </xf>
    <xf numFmtId="0" fontId="2" fillId="0" borderId="26" xfId="51" applyBorder="1" applyAlignment="1" applyProtection="1">
      <alignment horizontal="left" vertical="center"/>
      <protection locked="0"/>
    </xf>
    <xf numFmtId="0" fontId="4" fillId="26" borderId="25" xfId="51" applyFont="1" applyFill="1" applyBorder="1" applyAlignment="1" applyProtection="1">
      <alignment horizontal="center" vertical="center" wrapText="1"/>
      <protection locked="0"/>
    </xf>
    <xf numFmtId="0" fontId="4" fillId="26" borderId="38" xfId="51" applyFont="1" applyFill="1" applyBorder="1" applyAlignment="1" applyProtection="1">
      <alignment horizontal="center" vertical="center" wrapText="1"/>
      <protection locked="0"/>
    </xf>
    <xf numFmtId="0" fontId="4" fillId="26" borderId="26" xfId="51" applyFont="1" applyFill="1" applyBorder="1" applyAlignment="1" applyProtection="1">
      <alignment horizontal="center" vertical="center" wrapText="1"/>
      <protection locked="0"/>
    </xf>
    <xf numFmtId="0" fontId="4" fillId="26" borderId="6" xfId="51" applyFont="1" applyFill="1" applyBorder="1" applyAlignment="1" applyProtection="1">
      <alignment horizontal="center" vertical="center"/>
      <protection locked="0"/>
    </xf>
    <xf numFmtId="4" fontId="4" fillId="0" borderId="25" xfId="18" applyNumberFormat="1" applyFont="1" applyFill="1" applyBorder="1" applyAlignment="1" applyProtection="1">
      <alignment horizontal="center" vertical="center"/>
      <protection locked="0"/>
    </xf>
    <xf numFmtId="4" fontId="4" fillId="0" borderId="38" xfId="18" applyNumberFormat="1" applyFont="1" applyFill="1" applyBorder="1" applyAlignment="1" applyProtection="1">
      <alignment horizontal="center" vertical="center"/>
      <protection locked="0"/>
    </xf>
    <xf numFmtId="4" fontId="4" fillId="0" borderId="50" xfId="18" applyNumberFormat="1" applyFont="1" applyFill="1" applyBorder="1" applyAlignment="1" applyProtection="1">
      <alignment horizontal="center" vertical="center"/>
      <protection locked="0"/>
    </xf>
    <xf numFmtId="0" fontId="2" fillId="0" borderId="31" xfId="51" applyBorder="1" applyAlignment="1" applyProtection="1">
      <alignment horizontal="left" vertical="center"/>
      <protection locked="0"/>
    </xf>
    <xf numFmtId="0" fontId="2" fillId="0" borderId="32" xfId="51" applyBorder="1" applyAlignment="1" applyProtection="1">
      <alignment horizontal="left" vertical="center"/>
      <protection locked="0"/>
    </xf>
    <xf numFmtId="0" fontId="2" fillId="0" borderId="33" xfId="51" applyBorder="1" applyAlignment="1" applyProtection="1">
      <alignment horizontal="left" vertical="center"/>
      <protection locked="0"/>
    </xf>
    <xf numFmtId="0" fontId="2" fillId="0" borderId="36" xfId="51" applyBorder="1" applyAlignment="1" applyProtection="1">
      <alignment horizontal="left" vertical="center"/>
      <protection locked="0"/>
    </xf>
    <xf numFmtId="0" fontId="2" fillId="0" borderId="1" xfId="51" applyBorder="1" applyAlignment="1" applyProtection="1">
      <alignment horizontal="left" vertical="center"/>
      <protection locked="0"/>
    </xf>
    <xf numFmtId="0" fontId="2" fillId="0" borderId="37" xfId="51" applyBorder="1" applyAlignment="1" applyProtection="1">
      <alignment horizontal="left" vertical="center"/>
      <protection locked="0"/>
    </xf>
    <xf numFmtId="0" fontId="4" fillId="0" borderId="13" xfId="51" applyFont="1" applyBorder="1" applyAlignment="1" applyProtection="1">
      <alignment horizontal="center" vertical="center" wrapText="1"/>
      <protection locked="0"/>
    </xf>
    <xf numFmtId="0" fontId="4" fillId="0" borderId="5" xfId="51" applyFont="1" applyBorder="1" applyAlignment="1" applyProtection="1">
      <alignment horizontal="center" vertical="center" wrapText="1"/>
      <protection locked="0"/>
    </xf>
    <xf numFmtId="0" fontId="9" fillId="0" borderId="11" xfId="557" applyFont="1" applyBorder="1" applyAlignment="1" applyProtection="1">
      <alignment horizontal="right"/>
      <protection locked="0"/>
    </xf>
    <xf numFmtId="0" fontId="9" fillId="0" borderId="0" xfId="557" applyFont="1" applyAlignment="1" applyProtection="1">
      <alignment horizontal="right"/>
      <protection locked="0"/>
    </xf>
    <xf numFmtId="0" fontId="24" fillId="4" borderId="9" xfId="557" applyFont="1" applyFill="1" applyBorder="1" applyAlignment="1" applyProtection="1">
      <alignment horizontal="center"/>
      <protection locked="0"/>
    </xf>
    <xf numFmtId="0" fontId="24" fillId="4" borderId="1" xfId="557" applyFont="1" applyFill="1" applyBorder="1" applyAlignment="1" applyProtection="1">
      <alignment horizontal="center"/>
      <protection locked="0"/>
    </xf>
    <xf numFmtId="0" fontId="4" fillId="6" borderId="11" xfId="51" applyFont="1" applyFill="1" applyBorder="1" applyAlignment="1" applyProtection="1">
      <alignment horizontal="center" vertical="center" wrapText="1"/>
      <protection locked="0"/>
    </xf>
    <xf numFmtId="0" fontId="4" fillId="6" borderId="12" xfId="51" applyFont="1" applyFill="1" applyBorder="1" applyAlignment="1" applyProtection="1">
      <alignment horizontal="center" vertical="center" wrapText="1"/>
      <protection locked="0"/>
    </xf>
    <xf numFmtId="0" fontId="4" fillId="7" borderId="11" xfId="51" applyFont="1" applyFill="1" applyBorder="1" applyAlignment="1" applyProtection="1">
      <alignment horizontal="center" vertical="center" wrapText="1"/>
      <protection locked="0"/>
    </xf>
    <xf numFmtId="0" fontId="4" fillId="7" borderId="12" xfId="51" applyFont="1" applyFill="1" applyBorder="1" applyAlignment="1" applyProtection="1">
      <alignment horizontal="center" vertical="center" wrapText="1"/>
      <protection locked="0"/>
    </xf>
    <xf numFmtId="0" fontId="4" fillId="0" borderId="19" xfId="557" applyFont="1" applyBorder="1" applyAlignment="1" applyProtection="1">
      <alignment horizontal="center" vertical="center"/>
      <protection locked="0"/>
    </xf>
    <xf numFmtId="0" fontId="4" fillId="0" borderId="21" xfId="557" applyFont="1" applyBorder="1" applyAlignment="1" applyProtection="1">
      <alignment horizontal="center" vertical="center"/>
      <protection locked="0"/>
    </xf>
    <xf numFmtId="0" fontId="33" fillId="5" borderId="19" xfId="51" applyFont="1" applyFill="1" applyBorder="1" applyAlignment="1" applyProtection="1">
      <alignment horizontal="center" vertical="center" wrapText="1"/>
      <protection locked="0"/>
    </xf>
    <xf numFmtId="0" fontId="33" fillId="5" borderId="20" xfId="51" applyFont="1" applyFill="1" applyBorder="1" applyAlignment="1" applyProtection="1">
      <alignment horizontal="center" vertical="center" wrapText="1"/>
      <protection locked="0"/>
    </xf>
    <xf numFmtId="4" fontId="4" fillId="0" borderId="6" xfId="18" applyNumberFormat="1" applyFont="1" applyFill="1" applyBorder="1" applyAlignment="1" applyProtection="1">
      <alignment horizontal="center" vertical="center"/>
      <protection locked="0"/>
    </xf>
    <xf numFmtId="4" fontId="4" fillId="0" borderId="57" xfId="18" applyNumberFormat="1" applyFont="1" applyFill="1" applyBorder="1" applyAlignment="1" applyProtection="1">
      <alignment horizontal="center" vertical="center"/>
      <protection locked="0"/>
    </xf>
    <xf numFmtId="165" fontId="4" fillId="2" borderId="58" xfId="51" applyNumberFormat="1" applyFont="1" applyFill="1" applyBorder="1" applyAlignment="1" applyProtection="1">
      <alignment horizontal="center" vertical="center"/>
      <protection locked="0"/>
    </xf>
    <xf numFmtId="0" fontId="4" fillId="6" borderId="25" xfId="51" applyFont="1" applyFill="1" applyBorder="1" applyAlignment="1" applyProtection="1">
      <alignment horizontal="center"/>
      <protection locked="0"/>
    </xf>
    <xf numFmtId="0" fontId="4" fillId="6" borderId="26" xfId="51" applyFont="1" applyFill="1" applyBorder="1" applyAlignment="1" applyProtection="1">
      <alignment horizontal="center"/>
      <protection locked="0"/>
    </xf>
    <xf numFmtId="0" fontId="4" fillId="6" borderId="14" xfId="51" applyFont="1" applyFill="1" applyBorder="1" applyAlignment="1" applyProtection="1">
      <alignment horizontal="center" vertical="center" wrapText="1"/>
      <protection locked="0"/>
    </xf>
    <xf numFmtId="0" fontId="4" fillId="6" borderId="5" xfId="51" applyFont="1" applyFill="1" applyBorder="1" applyAlignment="1" applyProtection="1">
      <alignment horizontal="center" vertical="center" wrapText="1"/>
      <protection locked="0"/>
    </xf>
    <xf numFmtId="0" fontId="4" fillId="7" borderId="13" xfId="51" applyFont="1" applyFill="1" applyBorder="1" applyAlignment="1" applyProtection="1">
      <alignment horizontal="center" vertical="center" wrapText="1"/>
      <protection locked="0"/>
    </xf>
    <xf numFmtId="0" fontId="4" fillId="7" borderId="14" xfId="51" applyFont="1" applyFill="1" applyBorder="1" applyAlignment="1" applyProtection="1">
      <alignment horizontal="center" vertical="center" wrapText="1"/>
      <protection locked="0"/>
    </xf>
    <xf numFmtId="14" fontId="45" fillId="0" borderId="23" xfId="0" applyNumberFormat="1" applyFont="1" applyBorder="1" applyAlignment="1" applyProtection="1">
      <alignment horizontal="center"/>
      <protection locked="0"/>
    </xf>
    <xf numFmtId="0" fontId="45" fillId="0" borderId="39" xfId="0" applyFont="1" applyBorder="1" applyAlignment="1" applyProtection="1">
      <alignment horizontal="center"/>
      <protection locked="0"/>
    </xf>
    <xf numFmtId="0" fontId="45" fillId="0" borderId="22" xfId="0" applyFont="1" applyBorder="1" applyAlignment="1" applyProtection="1">
      <alignment horizontal="center"/>
      <protection locked="0"/>
    </xf>
    <xf numFmtId="0" fontId="4" fillId="0" borderId="40" xfId="51" applyFont="1" applyBorder="1" applyAlignment="1" applyProtection="1">
      <alignment horizontal="center" vertical="center" wrapText="1"/>
      <protection locked="0"/>
    </xf>
    <xf numFmtId="0" fontId="4" fillId="0" borderId="42" xfId="51" applyFont="1" applyBorder="1" applyAlignment="1" applyProtection="1">
      <alignment horizontal="center" vertical="center" wrapText="1"/>
      <protection locked="0"/>
    </xf>
    <xf numFmtId="0" fontId="4" fillId="7" borderId="20" xfId="51" applyFont="1" applyFill="1" applyBorder="1" applyAlignment="1" applyProtection="1">
      <alignment horizontal="center" vertical="center" wrapText="1"/>
      <protection locked="0"/>
    </xf>
    <xf numFmtId="0" fontId="33" fillId="5" borderId="21" xfId="51" applyFont="1" applyFill="1" applyBorder="1" applyAlignment="1" applyProtection="1">
      <alignment horizontal="center" vertical="center" wrapText="1"/>
      <protection locked="0"/>
    </xf>
    <xf numFmtId="0" fontId="4" fillId="0" borderId="8" xfId="51" applyFont="1" applyBorder="1" applyAlignment="1" applyProtection="1">
      <alignment horizontal="center" vertical="center" wrapText="1"/>
      <protection locked="0"/>
    </xf>
    <xf numFmtId="0" fontId="4" fillId="0" borderId="16" xfId="51" applyFont="1" applyBorder="1" applyAlignment="1" applyProtection="1">
      <alignment horizontal="center" vertical="center" wrapText="1"/>
      <protection locked="0"/>
    </xf>
    <xf numFmtId="0" fontId="4" fillId="6" borderId="25" xfId="51" applyFont="1" applyFill="1" applyBorder="1" applyAlignment="1" applyProtection="1">
      <alignment horizontal="center" vertical="center" wrapText="1"/>
      <protection locked="0"/>
    </xf>
    <xf numFmtId="0" fontId="4" fillId="6" borderId="38" xfId="51" applyFont="1" applyFill="1" applyBorder="1" applyAlignment="1" applyProtection="1">
      <alignment horizontal="center" vertical="center" wrapText="1"/>
      <protection locked="0"/>
    </xf>
    <xf numFmtId="0" fontId="4" fillId="6" borderId="26" xfId="51" applyFont="1" applyFill="1" applyBorder="1" applyAlignment="1" applyProtection="1">
      <alignment horizontal="center" vertical="center" wrapText="1"/>
      <protection locked="0"/>
    </xf>
    <xf numFmtId="0" fontId="4" fillId="0" borderId="19" xfId="51" applyFont="1" applyBorder="1" applyAlignment="1" applyProtection="1">
      <alignment horizontal="center" vertical="center"/>
      <protection locked="0"/>
    </xf>
    <xf numFmtId="0" fontId="4" fillId="0" borderId="21" xfId="51" applyFont="1" applyBorder="1" applyAlignment="1" applyProtection="1">
      <alignment horizontal="center" vertical="center"/>
      <protection locked="0"/>
    </xf>
    <xf numFmtId="0" fontId="45" fillId="0" borderId="23" xfId="0" applyFont="1" applyBorder="1" applyAlignment="1" applyProtection="1">
      <alignment horizontal="center"/>
      <protection locked="0"/>
    </xf>
    <xf numFmtId="0" fontId="32" fillId="0" borderId="0" xfId="0" applyFont="1" applyAlignment="1" applyProtection="1">
      <alignment horizontal="center" vertical="center"/>
      <protection locked="0"/>
    </xf>
    <xf numFmtId="0" fontId="4" fillId="7" borderId="8" xfId="51" applyFont="1" applyFill="1" applyBorder="1" applyAlignment="1" applyProtection="1">
      <alignment horizontal="center" vertical="center" wrapText="1"/>
      <protection locked="0"/>
    </xf>
    <xf numFmtId="0" fontId="4" fillId="7" borderId="10" xfId="51" applyFont="1" applyFill="1" applyBorder="1" applyAlignment="1" applyProtection="1">
      <alignment horizontal="center" vertical="center" wrapText="1"/>
      <protection locked="0"/>
    </xf>
    <xf numFmtId="0" fontId="4" fillId="18" borderId="8" xfId="51" applyFont="1" applyFill="1" applyBorder="1" applyAlignment="1" applyProtection="1">
      <alignment horizontal="center" vertical="center" wrapText="1"/>
      <protection locked="0"/>
    </xf>
    <xf numFmtId="0" fontId="4" fillId="18" borderId="16" xfId="51" applyFont="1" applyFill="1" applyBorder="1" applyAlignment="1" applyProtection="1">
      <alignment horizontal="center" vertical="center" wrapText="1"/>
      <protection locked="0"/>
    </xf>
    <xf numFmtId="165" fontId="4" fillId="2" borderId="59" xfId="51" applyNumberFormat="1" applyFont="1" applyFill="1" applyBorder="1" applyAlignment="1" applyProtection="1">
      <alignment horizontal="center" vertical="center"/>
      <protection locked="0"/>
    </xf>
    <xf numFmtId="165" fontId="4" fillId="2" borderId="60" xfId="51" applyNumberFormat="1" applyFont="1" applyFill="1" applyBorder="1" applyAlignment="1" applyProtection="1">
      <alignment horizontal="center" vertical="center"/>
      <protection locked="0"/>
    </xf>
    <xf numFmtId="4" fontId="4" fillId="7" borderId="23" xfId="18" applyNumberFormat="1" applyFont="1" applyFill="1" applyBorder="1" applyAlignment="1" applyProtection="1">
      <alignment horizontal="center" vertical="center" wrapText="1"/>
      <protection locked="0"/>
    </xf>
    <xf numFmtId="4" fontId="4" fillId="7" borderId="22" xfId="18" applyNumberFormat="1" applyFont="1" applyFill="1" applyBorder="1" applyAlignment="1" applyProtection="1">
      <alignment horizontal="center" vertical="center" wrapText="1"/>
      <protection locked="0"/>
    </xf>
    <xf numFmtId="0" fontId="47" fillId="20" borderId="16" xfId="0" applyFont="1" applyFill="1" applyBorder="1" applyAlignment="1" applyProtection="1">
      <alignment horizontal="center" vertical="center"/>
      <protection locked="0"/>
    </xf>
    <xf numFmtId="0" fontId="18" fillId="7" borderId="19" xfId="0" applyFont="1" applyFill="1" applyBorder="1" applyAlignment="1">
      <alignment horizontal="center" vertical="center" wrapText="1"/>
    </xf>
    <xf numFmtId="0" fontId="18" fillId="7" borderId="20" xfId="0" applyFont="1" applyFill="1" applyBorder="1" applyAlignment="1">
      <alignment horizontal="center" vertical="center" wrapText="1"/>
    </xf>
    <xf numFmtId="0" fontId="18" fillId="7" borderId="21" xfId="0" applyFont="1" applyFill="1" applyBorder="1" applyAlignment="1">
      <alignment horizontal="center" vertical="center" wrapText="1"/>
    </xf>
    <xf numFmtId="0" fontId="0" fillId="0" borderId="6" xfId="0" applyBorder="1" applyAlignment="1">
      <alignment horizontal="left" wrapText="1"/>
    </xf>
    <xf numFmtId="0" fontId="39" fillId="0" borderId="22" xfId="0" applyFont="1" applyBorder="1" applyAlignment="1">
      <alignment horizontal="center" vertical="center" wrapText="1"/>
    </xf>
    <xf numFmtId="0" fontId="40" fillId="0" borderId="25"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26" xfId="0" applyFont="1" applyBorder="1" applyAlignment="1">
      <alignment horizontal="center" vertical="center" wrapText="1"/>
    </xf>
    <xf numFmtId="0" fontId="39" fillId="0" borderId="6" xfId="0" applyFont="1" applyBorder="1" applyAlignment="1">
      <alignment horizontal="center" vertical="center"/>
    </xf>
    <xf numFmtId="0" fontId="39" fillId="0" borderId="36" xfId="0" applyFont="1" applyBorder="1" applyAlignment="1">
      <alignment horizontal="center" vertical="center"/>
    </xf>
    <xf numFmtId="0" fontId="39" fillId="0" borderId="1" xfId="0" applyFont="1" applyBorder="1" applyAlignment="1">
      <alignment horizontal="center" vertical="center"/>
    </xf>
    <xf numFmtId="0" fontId="39" fillId="0" borderId="37" xfId="0" applyFont="1" applyBorder="1" applyAlignment="1">
      <alignment horizontal="center" vertical="center"/>
    </xf>
    <xf numFmtId="0" fontId="39" fillId="0" borderId="25" xfId="0" applyFont="1" applyBorder="1" applyAlignment="1">
      <alignment horizontal="center" vertical="center"/>
    </xf>
    <xf numFmtId="0" fontId="39" fillId="0" borderId="38" xfId="0" applyFont="1" applyBorder="1" applyAlignment="1">
      <alignment horizontal="center" vertical="center"/>
    </xf>
    <xf numFmtId="0" fontId="39" fillId="0" borderId="26" xfId="0" applyFont="1" applyBorder="1" applyAlignment="1">
      <alignment horizontal="center" vertical="center"/>
    </xf>
    <xf numFmtId="0" fontId="24" fillId="4" borderId="1" xfId="0" applyFont="1" applyFill="1" applyBorder="1" applyAlignment="1" applyProtection="1">
      <alignment horizontal="center"/>
      <protection locked="0"/>
    </xf>
    <xf numFmtId="0" fontId="24" fillId="4" borderId="9" xfId="0" applyFont="1" applyFill="1" applyBorder="1" applyAlignment="1" applyProtection="1">
      <alignment horizontal="center"/>
      <protection locked="0"/>
    </xf>
    <xf numFmtId="0" fontId="24" fillId="4" borderId="1" xfId="0" applyFont="1" applyFill="1" applyBorder="1" applyAlignment="1" applyProtection="1">
      <alignment horizontal="center"/>
      <protection locked="0"/>
    </xf>
    <xf numFmtId="0" fontId="24" fillId="4" borderId="0" xfId="0" applyFont="1" applyFill="1" applyAlignment="1" applyProtection="1">
      <alignment horizontal="center"/>
      <protection locked="0"/>
    </xf>
    <xf numFmtId="0" fontId="23" fillId="4" borderId="1" xfId="557" applyFont="1" applyFill="1" applyBorder="1" applyProtection="1">
      <protection locked="0"/>
    </xf>
    <xf numFmtId="0" fontId="25" fillId="4" borderId="1" xfId="0" applyFont="1" applyFill="1" applyBorder="1" applyAlignment="1" applyProtection="1">
      <alignment horizontal="right"/>
      <protection locked="0"/>
    </xf>
    <xf numFmtId="0" fontId="4" fillId="4" borderId="1" xfId="557" applyFont="1" applyFill="1" applyBorder="1" applyAlignment="1" applyProtection="1">
      <alignment horizontal="center"/>
      <protection locked="0"/>
    </xf>
    <xf numFmtId="0" fontId="4" fillId="4" borderId="9" xfId="557" applyFont="1" applyFill="1" applyBorder="1" applyAlignment="1" applyProtection="1">
      <alignment horizontal="left"/>
      <protection locked="0"/>
    </xf>
    <xf numFmtId="0" fontId="4" fillId="4" borderId="1" xfId="557" applyFont="1" applyFill="1" applyBorder="1" applyAlignment="1" applyProtection="1">
      <alignment horizontal="left"/>
      <protection locked="0"/>
    </xf>
    <xf numFmtId="14" fontId="4" fillId="4" borderId="1" xfId="557" applyNumberFormat="1" applyFont="1" applyFill="1" applyBorder="1" applyAlignment="1" applyProtection="1">
      <alignment horizontal="center"/>
      <protection locked="0"/>
    </xf>
    <xf numFmtId="44" fontId="4" fillId="4" borderId="10" xfId="2" applyFont="1" applyFill="1" applyBorder="1" applyAlignment="1" applyProtection="1">
      <alignment horizontal="center"/>
      <protection locked="0"/>
    </xf>
    <xf numFmtId="44" fontId="4" fillId="4" borderId="16" xfId="2" applyFont="1" applyFill="1" applyBorder="1" applyAlignment="1" applyProtection="1">
      <alignment horizontal="center"/>
      <protection locked="0"/>
    </xf>
    <xf numFmtId="44" fontId="4" fillId="4" borderId="0" xfId="2" applyFont="1" applyFill="1" applyBorder="1" applyAlignment="1" applyProtection="1">
      <alignment horizontal="center"/>
      <protection locked="0"/>
    </xf>
    <xf numFmtId="44" fontId="4" fillId="4" borderId="12" xfId="2" applyFont="1" applyFill="1" applyBorder="1" applyAlignment="1" applyProtection="1">
      <alignment horizontal="center"/>
      <protection locked="0"/>
    </xf>
    <xf numFmtId="44" fontId="0" fillId="4" borderId="12" xfId="2" applyFont="1" applyFill="1" applyBorder="1" applyAlignment="1" applyProtection="1">
      <alignment horizontal="center"/>
      <protection locked="0"/>
    </xf>
    <xf numFmtId="0" fontId="0" fillId="4" borderId="14" xfId="0" applyFill="1" applyBorder="1" applyAlignment="1" applyProtection="1">
      <alignment horizontal="center"/>
      <protection locked="0"/>
    </xf>
    <xf numFmtId="0" fontId="0" fillId="4" borderId="5" xfId="0" applyFill="1" applyBorder="1" applyAlignment="1" applyProtection="1">
      <alignment horizontal="center"/>
      <protection locked="0"/>
    </xf>
    <xf numFmtId="0" fontId="4" fillId="4" borderId="38" xfId="557" applyFont="1" applyFill="1" applyBorder="1" applyAlignment="1" applyProtection="1">
      <alignment horizontal="left"/>
      <protection locked="0"/>
    </xf>
    <xf numFmtId="44" fontId="4" fillId="4" borderId="1" xfId="2" applyFont="1" applyFill="1" applyBorder="1" applyAlignment="1" applyProtection="1">
      <alignment horizontal="center"/>
      <protection locked="0"/>
    </xf>
  </cellXfs>
  <cellStyles count="561">
    <cellStyle name="Comma" xfId="1" builtinId="3"/>
    <cellStyle name="Comma 2" xfId="18" xr:uid="{00000000-0005-0000-0000-000001000000}"/>
    <cellStyle name="Comma 3" xfId="24" xr:uid="{00000000-0005-0000-0000-000002000000}"/>
    <cellStyle name="Comma 4" xfId="538" xr:uid="{00000000-0005-0000-0000-000003000000}"/>
    <cellStyle name="Comma 5" xfId="7" xr:uid="{00000000-0005-0000-0000-000004000000}"/>
    <cellStyle name="Comma 6" xfId="4" xr:uid="{00000000-0005-0000-0000-000005000000}"/>
    <cellStyle name="Currency" xfId="2" builtinId="4"/>
    <cellStyle name="Currency 2" xfId="9" xr:uid="{00000000-0005-0000-0000-000007000000}"/>
    <cellStyle name="Currency 2 10" xfId="288" xr:uid="{00000000-0005-0000-0000-000008000000}"/>
    <cellStyle name="Currency 2 11" xfId="540" xr:uid="{00000000-0005-0000-0000-000009000000}"/>
    <cellStyle name="Currency 2 2" xfId="15" xr:uid="{00000000-0005-0000-0000-00000A000000}"/>
    <cellStyle name="Currency 2 2 10" xfId="59" xr:uid="{00000000-0005-0000-0000-00000B000000}"/>
    <cellStyle name="Currency 2 2 2" xfId="16" xr:uid="{00000000-0005-0000-0000-00000C000000}"/>
    <cellStyle name="Currency 2 2 2 2" xfId="209" xr:uid="{00000000-0005-0000-0000-00000D000000}"/>
    <cellStyle name="Currency 2 2 2 2 2" xfId="451" xr:uid="{00000000-0005-0000-0000-00000E000000}"/>
    <cellStyle name="Currency 2 2 2 3" xfId="275" xr:uid="{00000000-0005-0000-0000-00000F000000}"/>
    <cellStyle name="Currency 2 2 2 3 2" xfId="517" xr:uid="{00000000-0005-0000-0000-000010000000}"/>
    <cellStyle name="Currency 2 2 2 4" xfId="143" xr:uid="{00000000-0005-0000-0000-000011000000}"/>
    <cellStyle name="Currency 2 2 2 4 2" xfId="385" xr:uid="{00000000-0005-0000-0000-000012000000}"/>
    <cellStyle name="Currency 2 2 2 5" xfId="343" xr:uid="{00000000-0005-0000-0000-000013000000}"/>
    <cellStyle name="Currency 2 2 2 6" xfId="546" xr:uid="{00000000-0005-0000-0000-000014000000}"/>
    <cellStyle name="Currency 2 2 2 7" xfId="101" xr:uid="{00000000-0005-0000-0000-000015000000}"/>
    <cellStyle name="Currency 2 2 3" xfId="77" xr:uid="{00000000-0005-0000-0000-000016000000}"/>
    <cellStyle name="Currency 2 2 3 2" xfId="251" xr:uid="{00000000-0005-0000-0000-000017000000}"/>
    <cellStyle name="Currency 2 2 3 2 2" xfId="493" xr:uid="{00000000-0005-0000-0000-000018000000}"/>
    <cellStyle name="Currency 2 2 3 3" xfId="185" xr:uid="{00000000-0005-0000-0000-000019000000}"/>
    <cellStyle name="Currency 2 2 3 3 2" xfId="427" xr:uid="{00000000-0005-0000-0000-00001A000000}"/>
    <cellStyle name="Currency 2 2 3 4" xfId="319" xr:uid="{00000000-0005-0000-0000-00001B000000}"/>
    <cellStyle name="Currency 2 2 4" xfId="167" xr:uid="{00000000-0005-0000-0000-00001C000000}"/>
    <cellStyle name="Currency 2 2 4 2" xfId="409" xr:uid="{00000000-0005-0000-0000-00001D000000}"/>
    <cellStyle name="Currency 2 2 5" xfId="233" xr:uid="{00000000-0005-0000-0000-00001E000000}"/>
    <cellStyle name="Currency 2 2 5 2" xfId="475" xr:uid="{00000000-0005-0000-0000-00001F000000}"/>
    <cellStyle name="Currency 2 2 6" xfId="119" xr:uid="{00000000-0005-0000-0000-000020000000}"/>
    <cellStyle name="Currency 2 2 6 2" xfId="361" xr:uid="{00000000-0005-0000-0000-000021000000}"/>
    <cellStyle name="Currency 2 2 7" xfId="301" xr:uid="{00000000-0005-0000-0000-000022000000}"/>
    <cellStyle name="Currency 2 2 8" xfId="534" xr:uid="{00000000-0005-0000-0000-000023000000}"/>
    <cellStyle name="Currency 2 2 9" xfId="530" xr:uid="{00000000-0005-0000-0000-000024000000}"/>
    <cellStyle name="Currency 2 3" xfId="65" xr:uid="{00000000-0005-0000-0000-000025000000}"/>
    <cellStyle name="Currency 2 3 2" xfId="107" xr:uid="{00000000-0005-0000-0000-000026000000}"/>
    <cellStyle name="Currency 2 3 2 2" xfId="215" xr:uid="{00000000-0005-0000-0000-000027000000}"/>
    <cellStyle name="Currency 2 3 2 2 2" xfId="457" xr:uid="{00000000-0005-0000-0000-000028000000}"/>
    <cellStyle name="Currency 2 3 2 3" xfId="281" xr:uid="{00000000-0005-0000-0000-000029000000}"/>
    <cellStyle name="Currency 2 3 2 3 2" xfId="523" xr:uid="{00000000-0005-0000-0000-00002A000000}"/>
    <cellStyle name="Currency 2 3 2 4" xfId="149" xr:uid="{00000000-0005-0000-0000-00002B000000}"/>
    <cellStyle name="Currency 2 3 2 4 2" xfId="391" xr:uid="{00000000-0005-0000-0000-00002C000000}"/>
    <cellStyle name="Currency 2 3 2 5" xfId="349" xr:uid="{00000000-0005-0000-0000-00002D000000}"/>
    <cellStyle name="Currency 2 3 3" xfId="83" xr:uid="{00000000-0005-0000-0000-00002E000000}"/>
    <cellStyle name="Currency 2 3 3 2" xfId="257" xr:uid="{00000000-0005-0000-0000-00002F000000}"/>
    <cellStyle name="Currency 2 3 3 2 2" xfId="499" xr:uid="{00000000-0005-0000-0000-000030000000}"/>
    <cellStyle name="Currency 2 3 3 3" xfId="191" xr:uid="{00000000-0005-0000-0000-000031000000}"/>
    <cellStyle name="Currency 2 3 3 3 2" xfId="433" xr:uid="{00000000-0005-0000-0000-000032000000}"/>
    <cellStyle name="Currency 2 3 3 4" xfId="325" xr:uid="{00000000-0005-0000-0000-000033000000}"/>
    <cellStyle name="Currency 2 3 4" xfId="173" xr:uid="{00000000-0005-0000-0000-000034000000}"/>
    <cellStyle name="Currency 2 3 4 2" xfId="415" xr:uid="{00000000-0005-0000-0000-000035000000}"/>
    <cellStyle name="Currency 2 3 5" xfId="239" xr:uid="{00000000-0005-0000-0000-000036000000}"/>
    <cellStyle name="Currency 2 3 5 2" xfId="481" xr:uid="{00000000-0005-0000-0000-000037000000}"/>
    <cellStyle name="Currency 2 3 6" xfId="125" xr:uid="{00000000-0005-0000-0000-000038000000}"/>
    <cellStyle name="Currency 2 3 6 2" xfId="367" xr:uid="{00000000-0005-0000-0000-000039000000}"/>
    <cellStyle name="Currency 2 3 7" xfId="307" xr:uid="{00000000-0005-0000-0000-00003A000000}"/>
    <cellStyle name="Currency 2 4" xfId="53" xr:uid="{00000000-0005-0000-0000-00003B000000}"/>
    <cellStyle name="Currency 2 4 2" xfId="95" xr:uid="{00000000-0005-0000-0000-00003C000000}"/>
    <cellStyle name="Currency 2 4 2 2" xfId="269" xr:uid="{00000000-0005-0000-0000-00003D000000}"/>
    <cellStyle name="Currency 2 4 2 2 2" xfId="511" xr:uid="{00000000-0005-0000-0000-00003E000000}"/>
    <cellStyle name="Currency 2 4 2 3" xfId="203" xr:uid="{00000000-0005-0000-0000-00003F000000}"/>
    <cellStyle name="Currency 2 4 2 3 2" xfId="445" xr:uid="{00000000-0005-0000-0000-000040000000}"/>
    <cellStyle name="Currency 2 4 2 4" xfId="337" xr:uid="{00000000-0005-0000-0000-000041000000}"/>
    <cellStyle name="Currency 2 4 3" xfId="161" xr:uid="{00000000-0005-0000-0000-000042000000}"/>
    <cellStyle name="Currency 2 4 3 2" xfId="403" xr:uid="{00000000-0005-0000-0000-000043000000}"/>
    <cellStyle name="Currency 2 4 4" xfId="227" xr:uid="{00000000-0005-0000-0000-000044000000}"/>
    <cellStyle name="Currency 2 4 4 2" xfId="469" xr:uid="{00000000-0005-0000-0000-000045000000}"/>
    <cellStyle name="Currency 2 4 5" xfId="137" xr:uid="{00000000-0005-0000-0000-000046000000}"/>
    <cellStyle name="Currency 2 4 5 2" xfId="379" xr:uid="{00000000-0005-0000-0000-000047000000}"/>
    <cellStyle name="Currency 2 4 6" xfId="295" xr:uid="{00000000-0005-0000-0000-000048000000}"/>
    <cellStyle name="Currency 2 5" xfId="89" xr:uid="{00000000-0005-0000-0000-000049000000}"/>
    <cellStyle name="Currency 2 5 2" xfId="197" xr:uid="{00000000-0005-0000-0000-00004A000000}"/>
    <cellStyle name="Currency 2 5 2 2" xfId="439" xr:uid="{00000000-0005-0000-0000-00004B000000}"/>
    <cellStyle name="Currency 2 5 3" xfId="263" xr:uid="{00000000-0005-0000-0000-00004C000000}"/>
    <cellStyle name="Currency 2 5 3 2" xfId="505" xr:uid="{00000000-0005-0000-0000-00004D000000}"/>
    <cellStyle name="Currency 2 5 4" xfId="131" xr:uid="{00000000-0005-0000-0000-00004E000000}"/>
    <cellStyle name="Currency 2 5 4 2" xfId="373" xr:uid="{00000000-0005-0000-0000-00004F000000}"/>
    <cellStyle name="Currency 2 5 5" xfId="331" xr:uid="{00000000-0005-0000-0000-000050000000}"/>
    <cellStyle name="Currency 2 6" xfId="71" xr:uid="{00000000-0005-0000-0000-000051000000}"/>
    <cellStyle name="Currency 2 6 2" xfId="245" xr:uid="{00000000-0005-0000-0000-000052000000}"/>
    <cellStyle name="Currency 2 6 2 2" xfId="487" xr:uid="{00000000-0005-0000-0000-000053000000}"/>
    <cellStyle name="Currency 2 6 3" xfId="179" xr:uid="{00000000-0005-0000-0000-000054000000}"/>
    <cellStyle name="Currency 2 6 3 2" xfId="421" xr:uid="{00000000-0005-0000-0000-000055000000}"/>
    <cellStyle name="Currency 2 6 4" xfId="313" xr:uid="{00000000-0005-0000-0000-000056000000}"/>
    <cellStyle name="Currency 2 7" xfId="155" xr:uid="{00000000-0005-0000-0000-000057000000}"/>
    <cellStyle name="Currency 2 7 2" xfId="397" xr:uid="{00000000-0005-0000-0000-000058000000}"/>
    <cellStyle name="Currency 2 8" xfId="221" xr:uid="{00000000-0005-0000-0000-000059000000}"/>
    <cellStyle name="Currency 2 8 2" xfId="463" xr:uid="{00000000-0005-0000-0000-00005A000000}"/>
    <cellStyle name="Currency 2 9" xfId="113" xr:uid="{00000000-0005-0000-0000-00005B000000}"/>
    <cellStyle name="Currency 2 9 2" xfId="355" xr:uid="{00000000-0005-0000-0000-00005C000000}"/>
    <cellStyle name="Currency 3" xfId="14" xr:uid="{00000000-0005-0000-0000-00005D000000}"/>
    <cellStyle name="Currency 4" xfId="23" xr:uid="{00000000-0005-0000-0000-00005E000000}"/>
    <cellStyle name="Currency 4 2" xfId="548" xr:uid="{00000000-0005-0000-0000-00005F000000}"/>
    <cellStyle name="Currency 4 3" xfId="528" xr:uid="{00000000-0005-0000-0000-000060000000}"/>
    <cellStyle name="Currency 5" xfId="555" xr:uid="{00000000-0005-0000-0000-000061000000}"/>
    <cellStyle name="Currency 6" xfId="8" xr:uid="{00000000-0005-0000-0000-000062000000}"/>
    <cellStyle name="Currency 7" xfId="5" xr:uid="{00000000-0005-0000-0000-000063000000}"/>
    <cellStyle name="Excel Built-in Comma" xfId="19" xr:uid="{00000000-0005-0000-0000-000064000000}"/>
    <cellStyle name="Excel Built-in Currency" xfId="20" xr:uid="{00000000-0005-0000-0000-000065000000}"/>
    <cellStyle name="Excel Built-in Normal" xfId="21" xr:uid="{00000000-0005-0000-0000-000066000000}"/>
    <cellStyle name="Hyperlink 2" xfId="27" xr:uid="{00000000-0005-0000-0000-000067000000}"/>
    <cellStyle name="Normal" xfId="0" builtinId="0"/>
    <cellStyle name="Normal 10" xfId="51" xr:uid="{00000000-0005-0000-0000-000069000000}"/>
    <cellStyle name="Normal 11" xfId="556" xr:uid="{00000000-0005-0000-0000-00006A000000}"/>
    <cellStyle name="Normal 12" xfId="6" xr:uid="{00000000-0005-0000-0000-00006B000000}"/>
    <cellStyle name="Normal 13" xfId="3" xr:uid="{00000000-0005-0000-0000-00006C000000}"/>
    <cellStyle name="Normal 2" xfId="10" xr:uid="{00000000-0005-0000-0000-00006D000000}"/>
    <cellStyle name="Normal 2 10" xfId="287" xr:uid="{00000000-0005-0000-0000-00006E000000}"/>
    <cellStyle name="Normal 2 11" xfId="539" xr:uid="{00000000-0005-0000-0000-00006F000000}"/>
    <cellStyle name="Normal 2 2" xfId="58" xr:uid="{00000000-0005-0000-0000-000070000000}"/>
    <cellStyle name="Normal 2 2 2" xfId="100" xr:uid="{00000000-0005-0000-0000-000071000000}"/>
    <cellStyle name="Normal 2 2 2 2" xfId="208" xr:uid="{00000000-0005-0000-0000-000072000000}"/>
    <cellStyle name="Normal 2 2 2 2 2" xfId="450" xr:uid="{00000000-0005-0000-0000-000073000000}"/>
    <cellStyle name="Normal 2 2 2 3" xfId="274" xr:uid="{00000000-0005-0000-0000-000074000000}"/>
    <cellStyle name="Normal 2 2 2 3 2" xfId="516" xr:uid="{00000000-0005-0000-0000-000075000000}"/>
    <cellStyle name="Normal 2 2 2 4" xfId="142" xr:uid="{00000000-0005-0000-0000-000076000000}"/>
    <cellStyle name="Normal 2 2 2 4 2" xfId="384" xr:uid="{00000000-0005-0000-0000-000077000000}"/>
    <cellStyle name="Normal 2 2 2 5" xfId="342" xr:uid="{00000000-0005-0000-0000-000078000000}"/>
    <cellStyle name="Normal 2 2 3" xfId="76" xr:uid="{00000000-0005-0000-0000-000079000000}"/>
    <cellStyle name="Normal 2 2 3 2" xfId="250" xr:uid="{00000000-0005-0000-0000-00007A000000}"/>
    <cellStyle name="Normal 2 2 3 2 2" xfId="492" xr:uid="{00000000-0005-0000-0000-00007B000000}"/>
    <cellStyle name="Normal 2 2 3 3" xfId="184" xr:uid="{00000000-0005-0000-0000-00007C000000}"/>
    <cellStyle name="Normal 2 2 3 3 2" xfId="426" xr:uid="{00000000-0005-0000-0000-00007D000000}"/>
    <cellStyle name="Normal 2 2 3 4" xfId="318" xr:uid="{00000000-0005-0000-0000-00007E000000}"/>
    <cellStyle name="Normal 2 2 4" xfId="166" xr:uid="{00000000-0005-0000-0000-00007F000000}"/>
    <cellStyle name="Normal 2 2 4 2" xfId="408" xr:uid="{00000000-0005-0000-0000-000080000000}"/>
    <cellStyle name="Normal 2 2 5" xfId="232" xr:uid="{00000000-0005-0000-0000-000081000000}"/>
    <cellStyle name="Normal 2 2 5 2" xfId="474" xr:uid="{00000000-0005-0000-0000-000082000000}"/>
    <cellStyle name="Normal 2 2 6" xfId="118" xr:uid="{00000000-0005-0000-0000-000083000000}"/>
    <cellStyle name="Normal 2 2 6 2" xfId="360" xr:uid="{00000000-0005-0000-0000-000084000000}"/>
    <cellStyle name="Normal 2 2 7" xfId="300" xr:uid="{00000000-0005-0000-0000-000085000000}"/>
    <cellStyle name="Normal 2 3" xfId="64" xr:uid="{00000000-0005-0000-0000-000086000000}"/>
    <cellStyle name="Normal 2 3 2" xfId="106" xr:uid="{00000000-0005-0000-0000-000087000000}"/>
    <cellStyle name="Normal 2 3 2 2" xfId="214" xr:uid="{00000000-0005-0000-0000-000088000000}"/>
    <cellStyle name="Normal 2 3 2 2 2" xfId="456" xr:uid="{00000000-0005-0000-0000-000089000000}"/>
    <cellStyle name="Normal 2 3 2 3" xfId="280" xr:uid="{00000000-0005-0000-0000-00008A000000}"/>
    <cellStyle name="Normal 2 3 2 3 2" xfId="522" xr:uid="{00000000-0005-0000-0000-00008B000000}"/>
    <cellStyle name="Normal 2 3 2 4" xfId="148" xr:uid="{00000000-0005-0000-0000-00008C000000}"/>
    <cellStyle name="Normal 2 3 2 4 2" xfId="390" xr:uid="{00000000-0005-0000-0000-00008D000000}"/>
    <cellStyle name="Normal 2 3 2 5" xfId="348" xr:uid="{00000000-0005-0000-0000-00008E000000}"/>
    <cellStyle name="Normal 2 3 3" xfId="82" xr:uid="{00000000-0005-0000-0000-00008F000000}"/>
    <cellStyle name="Normal 2 3 3 2" xfId="256" xr:uid="{00000000-0005-0000-0000-000090000000}"/>
    <cellStyle name="Normal 2 3 3 2 2" xfId="498" xr:uid="{00000000-0005-0000-0000-000091000000}"/>
    <cellStyle name="Normal 2 3 3 3" xfId="190" xr:uid="{00000000-0005-0000-0000-000092000000}"/>
    <cellStyle name="Normal 2 3 3 3 2" xfId="432" xr:uid="{00000000-0005-0000-0000-000093000000}"/>
    <cellStyle name="Normal 2 3 3 4" xfId="324" xr:uid="{00000000-0005-0000-0000-000094000000}"/>
    <cellStyle name="Normal 2 3 4" xfId="172" xr:uid="{00000000-0005-0000-0000-000095000000}"/>
    <cellStyle name="Normal 2 3 4 2" xfId="414" xr:uid="{00000000-0005-0000-0000-000096000000}"/>
    <cellStyle name="Normal 2 3 5" xfId="238" xr:uid="{00000000-0005-0000-0000-000097000000}"/>
    <cellStyle name="Normal 2 3 5 2" xfId="480" xr:uid="{00000000-0005-0000-0000-000098000000}"/>
    <cellStyle name="Normal 2 3 6" xfId="124" xr:uid="{00000000-0005-0000-0000-000099000000}"/>
    <cellStyle name="Normal 2 3 6 2" xfId="366" xr:uid="{00000000-0005-0000-0000-00009A000000}"/>
    <cellStyle name="Normal 2 3 7" xfId="306" xr:uid="{00000000-0005-0000-0000-00009B000000}"/>
    <cellStyle name="Normal 2 4" xfId="52" xr:uid="{00000000-0005-0000-0000-00009C000000}"/>
    <cellStyle name="Normal 2 4 2" xfId="94" xr:uid="{00000000-0005-0000-0000-00009D000000}"/>
    <cellStyle name="Normal 2 4 2 2" xfId="268" xr:uid="{00000000-0005-0000-0000-00009E000000}"/>
    <cellStyle name="Normal 2 4 2 2 2" xfId="510" xr:uid="{00000000-0005-0000-0000-00009F000000}"/>
    <cellStyle name="Normal 2 4 2 3" xfId="202" xr:uid="{00000000-0005-0000-0000-0000A0000000}"/>
    <cellStyle name="Normal 2 4 2 3 2" xfId="444" xr:uid="{00000000-0005-0000-0000-0000A1000000}"/>
    <cellStyle name="Normal 2 4 2 4" xfId="336" xr:uid="{00000000-0005-0000-0000-0000A2000000}"/>
    <cellStyle name="Normal 2 4 3" xfId="160" xr:uid="{00000000-0005-0000-0000-0000A3000000}"/>
    <cellStyle name="Normal 2 4 3 2" xfId="402" xr:uid="{00000000-0005-0000-0000-0000A4000000}"/>
    <cellStyle name="Normal 2 4 4" xfId="226" xr:uid="{00000000-0005-0000-0000-0000A5000000}"/>
    <cellStyle name="Normal 2 4 4 2" xfId="468" xr:uid="{00000000-0005-0000-0000-0000A6000000}"/>
    <cellStyle name="Normal 2 4 5" xfId="136" xr:uid="{00000000-0005-0000-0000-0000A7000000}"/>
    <cellStyle name="Normal 2 4 5 2" xfId="378" xr:uid="{00000000-0005-0000-0000-0000A8000000}"/>
    <cellStyle name="Normal 2 4 6" xfId="294" xr:uid="{00000000-0005-0000-0000-0000A9000000}"/>
    <cellStyle name="Normal 2 5" xfId="88" xr:uid="{00000000-0005-0000-0000-0000AA000000}"/>
    <cellStyle name="Normal 2 5 2" xfId="196" xr:uid="{00000000-0005-0000-0000-0000AB000000}"/>
    <cellStyle name="Normal 2 5 2 2" xfId="438" xr:uid="{00000000-0005-0000-0000-0000AC000000}"/>
    <cellStyle name="Normal 2 5 3" xfId="262" xr:uid="{00000000-0005-0000-0000-0000AD000000}"/>
    <cellStyle name="Normal 2 5 3 2" xfId="504" xr:uid="{00000000-0005-0000-0000-0000AE000000}"/>
    <cellStyle name="Normal 2 5 4" xfId="130" xr:uid="{00000000-0005-0000-0000-0000AF000000}"/>
    <cellStyle name="Normal 2 5 4 2" xfId="372" xr:uid="{00000000-0005-0000-0000-0000B0000000}"/>
    <cellStyle name="Normal 2 5 5" xfId="330" xr:uid="{00000000-0005-0000-0000-0000B1000000}"/>
    <cellStyle name="Normal 2 6" xfId="70" xr:uid="{00000000-0005-0000-0000-0000B2000000}"/>
    <cellStyle name="Normal 2 6 2" xfId="244" xr:uid="{00000000-0005-0000-0000-0000B3000000}"/>
    <cellStyle name="Normal 2 6 2 2" xfId="486" xr:uid="{00000000-0005-0000-0000-0000B4000000}"/>
    <cellStyle name="Normal 2 6 3" xfId="178" xr:uid="{00000000-0005-0000-0000-0000B5000000}"/>
    <cellStyle name="Normal 2 6 3 2" xfId="420" xr:uid="{00000000-0005-0000-0000-0000B6000000}"/>
    <cellStyle name="Normal 2 6 4" xfId="312" xr:uid="{00000000-0005-0000-0000-0000B7000000}"/>
    <cellStyle name="Normal 2 7" xfId="154" xr:uid="{00000000-0005-0000-0000-0000B8000000}"/>
    <cellStyle name="Normal 2 7 2" xfId="396" xr:uid="{00000000-0005-0000-0000-0000B9000000}"/>
    <cellStyle name="Normal 2 8" xfId="220" xr:uid="{00000000-0005-0000-0000-0000BA000000}"/>
    <cellStyle name="Normal 2 8 2" xfId="462" xr:uid="{00000000-0005-0000-0000-0000BB000000}"/>
    <cellStyle name="Normal 2 9" xfId="112" xr:uid="{00000000-0005-0000-0000-0000BC000000}"/>
    <cellStyle name="Normal 2 9 2" xfId="354" xr:uid="{00000000-0005-0000-0000-0000BD000000}"/>
    <cellStyle name="Normal 3" xfId="11" xr:uid="{00000000-0005-0000-0000-0000BE000000}"/>
    <cellStyle name="Normal 3 10" xfId="289" xr:uid="{00000000-0005-0000-0000-0000BF000000}"/>
    <cellStyle name="Normal 3 11" xfId="541" xr:uid="{00000000-0005-0000-0000-0000C0000000}"/>
    <cellStyle name="Normal 3 2" xfId="60" xr:uid="{00000000-0005-0000-0000-0000C1000000}"/>
    <cellStyle name="Normal 3 2 2" xfId="102" xr:uid="{00000000-0005-0000-0000-0000C2000000}"/>
    <cellStyle name="Normal 3 2 2 2" xfId="210" xr:uid="{00000000-0005-0000-0000-0000C3000000}"/>
    <cellStyle name="Normal 3 2 2 2 2" xfId="452" xr:uid="{00000000-0005-0000-0000-0000C4000000}"/>
    <cellStyle name="Normal 3 2 2 3" xfId="276" xr:uid="{00000000-0005-0000-0000-0000C5000000}"/>
    <cellStyle name="Normal 3 2 2 3 2" xfId="518" xr:uid="{00000000-0005-0000-0000-0000C6000000}"/>
    <cellStyle name="Normal 3 2 2 4" xfId="144" xr:uid="{00000000-0005-0000-0000-0000C7000000}"/>
    <cellStyle name="Normal 3 2 2 4 2" xfId="386" xr:uid="{00000000-0005-0000-0000-0000C8000000}"/>
    <cellStyle name="Normal 3 2 2 5" xfId="344" xr:uid="{00000000-0005-0000-0000-0000C9000000}"/>
    <cellStyle name="Normal 3 2 3" xfId="78" xr:uid="{00000000-0005-0000-0000-0000CA000000}"/>
    <cellStyle name="Normal 3 2 3 2" xfId="252" xr:uid="{00000000-0005-0000-0000-0000CB000000}"/>
    <cellStyle name="Normal 3 2 3 2 2" xfId="494" xr:uid="{00000000-0005-0000-0000-0000CC000000}"/>
    <cellStyle name="Normal 3 2 3 3" xfId="186" xr:uid="{00000000-0005-0000-0000-0000CD000000}"/>
    <cellStyle name="Normal 3 2 3 3 2" xfId="428" xr:uid="{00000000-0005-0000-0000-0000CE000000}"/>
    <cellStyle name="Normal 3 2 3 4" xfId="320" xr:uid="{00000000-0005-0000-0000-0000CF000000}"/>
    <cellStyle name="Normal 3 2 4" xfId="168" xr:uid="{00000000-0005-0000-0000-0000D0000000}"/>
    <cellStyle name="Normal 3 2 4 2" xfId="410" xr:uid="{00000000-0005-0000-0000-0000D1000000}"/>
    <cellStyle name="Normal 3 2 5" xfId="234" xr:uid="{00000000-0005-0000-0000-0000D2000000}"/>
    <cellStyle name="Normal 3 2 5 2" xfId="476" xr:uid="{00000000-0005-0000-0000-0000D3000000}"/>
    <cellStyle name="Normal 3 2 6" xfId="120" xr:uid="{00000000-0005-0000-0000-0000D4000000}"/>
    <cellStyle name="Normal 3 2 6 2" xfId="362" xr:uid="{00000000-0005-0000-0000-0000D5000000}"/>
    <cellStyle name="Normal 3 2 7" xfId="302" xr:uid="{00000000-0005-0000-0000-0000D6000000}"/>
    <cellStyle name="Normal 3 3" xfId="66" xr:uid="{00000000-0005-0000-0000-0000D7000000}"/>
    <cellStyle name="Normal 3 3 2" xfId="108" xr:uid="{00000000-0005-0000-0000-0000D8000000}"/>
    <cellStyle name="Normal 3 3 2 2" xfId="216" xr:uid="{00000000-0005-0000-0000-0000D9000000}"/>
    <cellStyle name="Normal 3 3 2 2 2" xfId="458" xr:uid="{00000000-0005-0000-0000-0000DA000000}"/>
    <cellStyle name="Normal 3 3 2 3" xfId="282" xr:uid="{00000000-0005-0000-0000-0000DB000000}"/>
    <cellStyle name="Normal 3 3 2 3 2" xfId="524" xr:uid="{00000000-0005-0000-0000-0000DC000000}"/>
    <cellStyle name="Normal 3 3 2 4" xfId="150" xr:uid="{00000000-0005-0000-0000-0000DD000000}"/>
    <cellStyle name="Normal 3 3 2 4 2" xfId="392" xr:uid="{00000000-0005-0000-0000-0000DE000000}"/>
    <cellStyle name="Normal 3 3 2 5" xfId="350" xr:uid="{00000000-0005-0000-0000-0000DF000000}"/>
    <cellStyle name="Normal 3 3 3" xfId="84" xr:uid="{00000000-0005-0000-0000-0000E0000000}"/>
    <cellStyle name="Normal 3 3 3 2" xfId="258" xr:uid="{00000000-0005-0000-0000-0000E1000000}"/>
    <cellStyle name="Normal 3 3 3 2 2" xfId="500" xr:uid="{00000000-0005-0000-0000-0000E2000000}"/>
    <cellStyle name="Normal 3 3 3 3" xfId="192" xr:uid="{00000000-0005-0000-0000-0000E3000000}"/>
    <cellStyle name="Normal 3 3 3 3 2" xfId="434" xr:uid="{00000000-0005-0000-0000-0000E4000000}"/>
    <cellStyle name="Normal 3 3 3 4" xfId="326" xr:uid="{00000000-0005-0000-0000-0000E5000000}"/>
    <cellStyle name="Normal 3 3 4" xfId="174" xr:uid="{00000000-0005-0000-0000-0000E6000000}"/>
    <cellStyle name="Normal 3 3 4 2" xfId="416" xr:uid="{00000000-0005-0000-0000-0000E7000000}"/>
    <cellStyle name="Normal 3 3 5" xfId="240" xr:uid="{00000000-0005-0000-0000-0000E8000000}"/>
    <cellStyle name="Normal 3 3 5 2" xfId="482" xr:uid="{00000000-0005-0000-0000-0000E9000000}"/>
    <cellStyle name="Normal 3 3 6" xfId="126" xr:uid="{00000000-0005-0000-0000-0000EA000000}"/>
    <cellStyle name="Normal 3 3 6 2" xfId="368" xr:uid="{00000000-0005-0000-0000-0000EB000000}"/>
    <cellStyle name="Normal 3 3 7" xfId="308" xr:uid="{00000000-0005-0000-0000-0000EC000000}"/>
    <cellStyle name="Normal 3 4" xfId="54" xr:uid="{00000000-0005-0000-0000-0000ED000000}"/>
    <cellStyle name="Normal 3 4 2" xfId="96" xr:uid="{00000000-0005-0000-0000-0000EE000000}"/>
    <cellStyle name="Normal 3 4 2 2" xfId="270" xr:uid="{00000000-0005-0000-0000-0000EF000000}"/>
    <cellStyle name="Normal 3 4 2 2 2" xfId="512" xr:uid="{00000000-0005-0000-0000-0000F0000000}"/>
    <cellStyle name="Normal 3 4 2 3" xfId="204" xr:uid="{00000000-0005-0000-0000-0000F1000000}"/>
    <cellStyle name="Normal 3 4 2 3 2" xfId="446" xr:uid="{00000000-0005-0000-0000-0000F2000000}"/>
    <cellStyle name="Normal 3 4 2 4" xfId="338" xr:uid="{00000000-0005-0000-0000-0000F3000000}"/>
    <cellStyle name="Normal 3 4 3" xfId="162" xr:uid="{00000000-0005-0000-0000-0000F4000000}"/>
    <cellStyle name="Normal 3 4 3 2" xfId="404" xr:uid="{00000000-0005-0000-0000-0000F5000000}"/>
    <cellStyle name="Normal 3 4 4" xfId="228" xr:uid="{00000000-0005-0000-0000-0000F6000000}"/>
    <cellStyle name="Normal 3 4 4 2" xfId="470" xr:uid="{00000000-0005-0000-0000-0000F7000000}"/>
    <cellStyle name="Normal 3 4 5" xfId="138" xr:uid="{00000000-0005-0000-0000-0000F8000000}"/>
    <cellStyle name="Normal 3 4 5 2" xfId="380" xr:uid="{00000000-0005-0000-0000-0000F9000000}"/>
    <cellStyle name="Normal 3 4 6" xfId="296" xr:uid="{00000000-0005-0000-0000-0000FA000000}"/>
    <cellStyle name="Normal 3 5" xfId="90" xr:uid="{00000000-0005-0000-0000-0000FB000000}"/>
    <cellStyle name="Normal 3 5 2" xfId="198" xr:uid="{00000000-0005-0000-0000-0000FC000000}"/>
    <cellStyle name="Normal 3 5 2 2" xfId="440" xr:uid="{00000000-0005-0000-0000-0000FD000000}"/>
    <cellStyle name="Normal 3 5 3" xfId="264" xr:uid="{00000000-0005-0000-0000-0000FE000000}"/>
    <cellStyle name="Normal 3 5 3 2" xfId="506" xr:uid="{00000000-0005-0000-0000-0000FF000000}"/>
    <cellStyle name="Normal 3 5 4" xfId="132" xr:uid="{00000000-0005-0000-0000-000000010000}"/>
    <cellStyle name="Normal 3 5 4 2" xfId="374" xr:uid="{00000000-0005-0000-0000-000001010000}"/>
    <cellStyle name="Normal 3 5 5" xfId="332" xr:uid="{00000000-0005-0000-0000-000002010000}"/>
    <cellStyle name="Normal 3 6" xfId="72" xr:uid="{00000000-0005-0000-0000-000003010000}"/>
    <cellStyle name="Normal 3 6 2" xfId="246" xr:uid="{00000000-0005-0000-0000-000004010000}"/>
    <cellStyle name="Normal 3 6 2 2" xfId="488" xr:uid="{00000000-0005-0000-0000-000005010000}"/>
    <cellStyle name="Normal 3 6 3" xfId="180" xr:uid="{00000000-0005-0000-0000-000006010000}"/>
    <cellStyle name="Normal 3 6 3 2" xfId="422" xr:uid="{00000000-0005-0000-0000-000007010000}"/>
    <cellStyle name="Normal 3 6 4" xfId="314" xr:uid="{00000000-0005-0000-0000-000008010000}"/>
    <cellStyle name="Normal 3 7" xfId="156" xr:uid="{00000000-0005-0000-0000-000009010000}"/>
    <cellStyle name="Normal 3 7 2" xfId="398" xr:uid="{00000000-0005-0000-0000-00000A010000}"/>
    <cellStyle name="Normal 3 8" xfId="222" xr:uid="{00000000-0005-0000-0000-00000B010000}"/>
    <cellStyle name="Normal 3 8 2" xfId="464" xr:uid="{00000000-0005-0000-0000-00000C010000}"/>
    <cellStyle name="Normal 3 9" xfId="114" xr:uid="{00000000-0005-0000-0000-00000D010000}"/>
    <cellStyle name="Normal 3 9 2" xfId="356" xr:uid="{00000000-0005-0000-0000-00000E010000}"/>
    <cellStyle name="Normal 4" xfId="12" xr:uid="{00000000-0005-0000-0000-00000F010000}"/>
    <cellStyle name="Normal 4 10" xfId="290" xr:uid="{00000000-0005-0000-0000-000010010000}"/>
    <cellStyle name="Normal 4 11" xfId="542" xr:uid="{00000000-0005-0000-0000-000011010000}"/>
    <cellStyle name="Normal 4 2" xfId="61" xr:uid="{00000000-0005-0000-0000-000012010000}"/>
    <cellStyle name="Normal 4 2 2" xfId="103" xr:uid="{00000000-0005-0000-0000-000013010000}"/>
    <cellStyle name="Normal 4 2 2 2" xfId="211" xr:uid="{00000000-0005-0000-0000-000014010000}"/>
    <cellStyle name="Normal 4 2 2 2 2" xfId="453" xr:uid="{00000000-0005-0000-0000-000015010000}"/>
    <cellStyle name="Normal 4 2 2 3" xfId="277" xr:uid="{00000000-0005-0000-0000-000016010000}"/>
    <cellStyle name="Normal 4 2 2 3 2" xfId="519" xr:uid="{00000000-0005-0000-0000-000017010000}"/>
    <cellStyle name="Normal 4 2 2 4" xfId="145" xr:uid="{00000000-0005-0000-0000-000018010000}"/>
    <cellStyle name="Normal 4 2 2 4 2" xfId="387" xr:uid="{00000000-0005-0000-0000-000019010000}"/>
    <cellStyle name="Normal 4 2 2 5" xfId="345" xr:uid="{00000000-0005-0000-0000-00001A010000}"/>
    <cellStyle name="Normal 4 2 3" xfId="79" xr:uid="{00000000-0005-0000-0000-00001B010000}"/>
    <cellStyle name="Normal 4 2 3 2" xfId="253" xr:uid="{00000000-0005-0000-0000-00001C010000}"/>
    <cellStyle name="Normal 4 2 3 2 2" xfId="495" xr:uid="{00000000-0005-0000-0000-00001D010000}"/>
    <cellStyle name="Normal 4 2 3 3" xfId="187" xr:uid="{00000000-0005-0000-0000-00001E010000}"/>
    <cellStyle name="Normal 4 2 3 3 2" xfId="429" xr:uid="{00000000-0005-0000-0000-00001F010000}"/>
    <cellStyle name="Normal 4 2 3 4" xfId="321" xr:uid="{00000000-0005-0000-0000-000020010000}"/>
    <cellStyle name="Normal 4 2 4" xfId="169" xr:uid="{00000000-0005-0000-0000-000021010000}"/>
    <cellStyle name="Normal 4 2 4 2" xfId="411" xr:uid="{00000000-0005-0000-0000-000022010000}"/>
    <cellStyle name="Normal 4 2 5" xfId="235" xr:uid="{00000000-0005-0000-0000-000023010000}"/>
    <cellStyle name="Normal 4 2 5 2" xfId="477" xr:uid="{00000000-0005-0000-0000-000024010000}"/>
    <cellStyle name="Normal 4 2 6" xfId="121" xr:uid="{00000000-0005-0000-0000-000025010000}"/>
    <cellStyle name="Normal 4 2 6 2" xfId="363" xr:uid="{00000000-0005-0000-0000-000026010000}"/>
    <cellStyle name="Normal 4 2 7" xfId="303" xr:uid="{00000000-0005-0000-0000-000027010000}"/>
    <cellStyle name="Normal 4 3" xfId="67" xr:uid="{00000000-0005-0000-0000-000028010000}"/>
    <cellStyle name="Normal 4 3 2" xfId="109" xr:uid="{00000000-0005-0000-0000-000029010000}"/>
    <cellStyle name="Normal 4 3 2 2" xfId="217" xr:uid="{00000000-0005-0000-0000-00002A010000}"/>
    <cellStyle name="Normal 4 3 2 2 2" xfId="459" xr:uid="{00000000-0005-0000-0000-00002B010000}"/>
    <cellStyle name="Normal 4 3 2 3" xfId="283" xr:uid="{00000000-0005-0000-0000-00002C010000}"/>
    <cellStyle name="Normal 4 3 2 3 2" xfId="525" xr:uid="{00000000-0005-0000-0000-00002D010000}"/>
    <cellStyle name="Normal 4 3 2 4" xfId="151" xr:uid="{00000000-0005-0000-0000-00002E010000}"/>
    <cellStyle name="Normal 4 3 2 4 2" xfId="393" xr:uid="{00000000-0005-0000-0000-00002F010000}"/>
    <cellStyle name="Normal 4 3 2 5" xfId="351" xr:uid="{00000000-0005-0000-0000-000030010000}"/>
    <cellStyle name="Normal 4 3 3" xfId="85" xr:uid="{00000000-0005-0000-0000-000031010000}"/>
    <cellStyle name="Normal 4 3 3 2" xfId="259" xr:uid="{00000000-0005-0000-0000-000032010000}"/>
    <cellStyle name="Normal 4 3 3 2 2" xfId="501" xr:uid="{00000000-0005-0000-0000-000033010000}"/>
    <cellStyle name="Normal 4 3 3 3" xfId="193" xr:uid="{00000000-0005-0000-0000-000034010000}"/>
    <cellStyle name="Normal 4 3 3 3 2" xfId="435" xr:uid="{00000000-0005-0000-0000-000035010000}"/>
    <cellStyle name="Normal 4 3 3 4" xfId="327" xr:uid="{00000000-0005-0000-0000-000036010000}"/>
    <cellStyle name="Normal 4 3 4" xfId="175" xr:uid="{00000000-0005-0000-0000-000037010000}"/>
    <cellStyle name="Normal 4 3 4 2" xfId="417" xr:uid="{00000000-0005-0000-0000-000038010000}"/>
    <cellStyle name="Normal 4 3 5" xfId="241" xr:uid="{00000000-0005-0000-0000-000039010000}"/>
    <cellStyle name="Normal 4 3 5 2" xfId="483" xr:uid="{00000000-0005-0000-0000-00003A010000}"/>
    <cellStyle name="Normal 4 3 6" xfId="127" xr:uid="{00000000-0005-0000-0000-00003B010000}"/>
    <cellStyle name="Normal 4 3 6 2" xfId="369" xr:uid="{00000000-0005-0000-0000-00003C010000}"/>
    <cellStyle name="Normal 4 3 7" xfId="309" xr:uid="{00000000-0005-0000-0000-00003D010000}"/>
    <cellStyle name="Normal 4 4" xfId="55" xr:uid="{00000000-0005-0000-0000-00003E010000}"/>
    <cellStyle name="Normal 4 4 2" xfId="97" xr:uid="{00000000-0005-0000-0000-00003F010000}"/>
    <cellStyle name="Normal 4 4 2 2" xfId="271" xr:uid="{00000000-0005-0000-0000-000040010000}"/>
    <cellStyle name="Normal 4 4 2 2 2" xfId="513" xr:uid="{00000000-0005-0000-0000-000041010000}"/>
    <cellStyle name="Normal 4 4 2 3" xfId="205" xr:uid="{00000000-0005-0000-0000-000042010000}"/>
    <cellStyle name="Normal 4 4 2 3 2" xfId="447" xr:uid="{00000000-0005-0000-0000-000043010000}"/>
    <cellStyle name="Normal 4 4 2 4" xfId="339" xr:uid="{00000000-0005-0000-0000-000044010000}"/>
    <cellStyle name="Normal 4 4 3" xfId="163" xr:uid="{00000000-0005-0000-0000-000045010000}"/>
    <cellStyle name="Normal 4 4 3 2" xfId="405" xr:uid="{00000000-0005-0000-0000-000046010000}"/>
    <cellStyle name="Normal 4 4 4" xfId="229" xr:uid="{00000000-0005-0000-0000-000047010000}"/>
    <cellStyle name="Normal 4 4 4 2" xfId="471" xr:uid="{00000000-0005-0000-0000-000048010000}"/>
    <cellStyle name="Normal 4 4 5" xfId="139" xr:uid="{00000000-0005-0000-0000-000049010000}"/>
    <cellStyle name="Normal 4 4 5 2" xfId="381" xr:uid="{00000000-0005-0000-0000-00004A010000}"/>
    <cellStyle name="Normal 4 4 6" xfId="297" xr:uid="{00000000-0005-0000-0000-00004B010000}"/>
    <cellStyle name="Normal 4 5" xfId="91" xr:uid="{00000000-0005-0000-0000-00004C010000}"/>
    <cellStyle name="Normal 4 5 2" xfId="199" xr:uid="{00000000-0005-0000-0000-00004D010000}"/>
    <cellStyle name="Normal 4 5 2 2" xfId="441" xr:uid="{00000000-0005-0000-0000-00004E010000}"/>
    <cellStyle name="Normal 4 5 3" xfId="265" xr:uid="{00000000-0005-0000-0000-00004F010000}"/>
    <cellStyle name="Normal 4 5 3 2" xfId="507" xr:uid="{00000000-0005-0000-0000-000050010000}"/>
    <cellStyle name="Normal 4 5 4" xfId="133" xr:uid="{00000000-0005-0000-0000-000051010000}"/>
    <cellStyle name="Normal 4 5 4 2" xfId="375" xr:uid="{00000000-0005-0000-0000-000052010000}"/>
    <cellStyle name="Normal 4 5 5" xfId="333" xr:uid="{00000000-0005-0000-0000-000053010000}"/>
    <cellStyle name="Normal 4 6" xfId="73" xr:uid="{00000000-0005-0000-0000-000054010000}"/>
    <cellStyle name="Normal 4 6 2" xfId="247" xr:uid="{00000000-0005-0000-0000-000055010000}"/>
    <cellStyle name="Normal 4 6 2 2" xfId="489" xr:uid="{00000000-0005-0000-0000-000056010000}"/>
    <cellStyle name="Normal 4 6 3" xfId="181" xr:uid="{00000000-0005-0000-0000-000057010000}"/>
    <cellStyle name="Normal 4 6 3 2" xfId="423" xr:uid="{00000000-0005-0000-0000-000058010000}"/>
    <cellStyle name="Normal 4 6 4" xfId="315" xr:uid="{00000000-0005-0000-0000-000059010000}"/>
    <cellStyle name="Normal 4 7" xfId="157" xr:uid="{00000000-0005-0000-0000-00005A010000}"/>
    <cellStyle name="Normal 4 7 2" xfId="399" xr:uid="{00000000-0005-0000-0000-00005B010000}"/>
    <cellStyle name="Normal 4 8" xfId="223" xr:uid="{00000000-0005-0000-0000-00005C010000}"/>
    <cellStyle name="Normal 4 8 2" xfId="465" xr:uid="{00000000-0005-0000-0000-00005D010000}"/>
    <cellStyle name="Normal 4 9" xfId="115" xr:uid="{00000000-0005-0000-0000-00005E010000}"/>
    <cellStyle name="Normal 4 9 2" xfId="357" xr:uid="{00000000-0005-0000-0000-00005F010000}"/>
    <cellStyle name="Normal 5" xfId="13" xr:uid="{00000000-0005-0000-0000-000060010000}"/>
    <cellStyle name="Normal 5 10" xfId="116" xr:uid="{00000000-0005-0000-0000-000061010000}"/>
    <cellStyle name="Normal 5 10 2" xfId="358" xr:uid="{00000000-0005-0000-0000-000062010000}"/>
    <cellStyle name="Normal 5 11" xfId="291" xr:uid="{00000000-0005-0000-0000-000063010000}"/>
    <cellStyle name="Normal 5 12" xfId="543" xr:uid="{00000000-0005-0000-0000-000064010000}"/>
    <cellStyle name="Normal 5 2" xfId="26" xr:uid="{00000000-0005-0000-0000-000065010000}"/>
    <cellStyle name="Normal 5 2 10" xfId="292" xr:uid="{00000000-0005-0000-0000-000066010000}"/>
    <cellStyle name="Normal 5 2 11" xfId="544" xr:uid="{00000000-0005-0000-0000-000067010000}"/>
    <cellStyle name="Normal 5 2 2" xfId="63" xr:uid="{00000000-0005-0000-0000-000068010000}"/>
    <cellStyle name="Normal 5 2 2 2" xfId="105" xr:uid="{00000000-0005-0000-0000-000069010000}"/>
    <cellStyle name="Normal 5 2 2 2 2" xfId="213" xr:uid="{00000000-0005-0000-0000-00006A010000}"/>
    <cellStyle name="Normal 5 2 2 2 2 2" xfId="455" xr:uid="{00000000-0005-0000-0000-00006B010000}"/>
    <cellStyle name="Normal 5 2 2 2 3" xfId="279" xr:uid="{00000000-0005-0000-0000-00006C010000}"/>
    <cellStyle name="Normal 5 2 2 2 3 2" xfId="521" xr:uid="{00000000-0005-0000-0000-00006D010000}"/>
    <cellStyle name="Normal 5 2 2 2 4" xfId="147" xr:uid="{00000000-0005-0000-0000-00006E010000}"/>
    <cellStyle name="Normal 5 2 2 2 4 2" xfId="389" xr:uid="{00000000-0005-0000-0000-00006F010000}"/>
    <cellStyle name="Normal 5 2 2 2 5" xfId="347" xr:uid="{00000000-0005-0000-0000-000070010000}"/>
    <cellStyle name="Normal 5 2 2 3" xfId="81" xr:uid="{00000000-0005-0000-0000-000071010000}"/>
    <cellStyle name="Normal 5 2 2 3 2" xfId="255" xr:uid="{00000000-0005-0000-0000-000072010000}"/>
    <cellStyle name="Normal 5 2 2 3 2 2" xfId="497" xr:uid="{00000000-0005-0000-0000-000073010000}"/>
    <cellStyle name="Normal 5 2 2 3 3" xfId="189" xr:uid="{00000000-0005-0000-0000-000074010000}"/>
    <cellStyle name="Normal 5 2 2 3 3 2" xfId="431" xr:uid="{00000000-0005-0000-0000-000075010000}"/>
    <cellStyle name="Normal 5 2 2 3 4" xfId="323" xr:uid="{00000000-0005-0000-0000-000076010000}"/>
    <cellStyle name="Normal 5 2 2 4" xfId="171" xr:uid="{00000000-0005-0000-0000-000077010000}"/>
    <cellStyle name="Normal 5 2 2 4 2" xfId="413" xr:uid="{00000000-0005-0000-0000-000078010000}"/>
    <cellStyle name="Normal 5 2 2 5" xfId="237" xr:uid="{00000000-0005-0000-0000-000079010000}"/>
    <cellStyle name="Normal 5 2 2 5 2" xfId="479" xr:uid="{00000000-0005-0000-0000-00007A010000}"/>
    <cellStyle name="Normal 5 2 2 6" xfId="123" xr:uid="{00000000-0005-0000-0000-00007B010000}"/>
    <cellStyle name="Normal 5 2 2 6 2" xfId="365" xr:uid="{00000000-0005-0000-0000-00007C010000}"/>
    <cellStyle name="Normal 5 2 2 7" xfId="305" xr:uid="{00000000-0005-0000-0000-00007D010000}"/>
    <cellStyle name="Normal 5 2 3" xfId="69" xr:uid="{00000000-0005-0000-0000-00007E010000}"/>
    <cellStyle name="Normal 5 2 3 2" xfId="111" xr:uid="{00000000-0005-0000-0000-00007F010000}"/>
    <cellStyle name="Normal 5 2 3 2 2" xfId="219" xr:uid="{00000000-0005-0000-0000-000080010000}"/>
    <cellStyle name="Normal 5 2 3 2 2 2" xfId="461" xr:uid="{00000000-0005-0000-0000-000081010000}"/>
    <cellStyle name="Normal 5 2 3 2 3" xfId="285" xr:uid="{00000000-0005-0000-0000-000082010000}"/>
    <cellStyle name="Normal 5 2 3 2 3 2" xfId="527" xr:uid="{00000000-0005-0000-0000-000083010000}"/>
    <cellStyle name="Normal 5 2 3 2 4" xfId="153" xr:uid="{00000000-0005-0000-0000-000084010000}"/>
    <cellStyle name="Normal 5 2 3 2 4 2" xfId="395" xr:uid="{00000000-0005-0000-0000-000085010000}"/>
    <cellStyle name="Normal 5 2 3 2 5" xfId="353" xr:uid="{00000000-0005-0000-0000-000086010000}"/>
    <cellStyle name="Normal 5 2 3 3" xfId="87" xr:uid="{00000000-0005-0000-0000-000087010000}"/>
    <cellStyle name="Normal 5 2 3 3 2" xfId="261" xr:uid="{00000000-0005-0000-0000-000088010000}"/>
    <cellStyle name="Normal 5 2 3 3 2 2" xfId="503" xr:uid="{00000000-0005-0000-0000-000089010000}"/>
    <cellStyle name="Normal 5 2 3 3 3" xfId="195" xr:uid="{00000000-0005-0000-0000-00008A010000}"/>
    <cellStyle name="Normal 5 2 3 3 3 2" xfId="437" xr:uid="{00000000-0005-0000-0000-00008B010000}"/>
    <cellStyle name="Normal 5 2 3 3 4" xfId="329" xr:uid="{00000000-0005-0000-0000-00008C010000}"/>
    <cellStyle name="Normal 5 2 3 4" xfId="177" xr:uid="{00000000-0005-0000-0000-00008D010000}"/>
    <cellStyle name="Normal 5 2 3 4 2" xfId="419" xr:uid="{00000000-0005-0000-0000-00008E010000}"/>
    <cellStyle name="Normal 5 2 3 5" xfId="243" xr:uid="{00000000-0005-0000-0000-00008F010000}"/>
    <cellStyle name="Normal 5 2 3 5 2" xfId="485" xr:uid="{00000000-0005-0000-0000-000090010000}"/>
    <cellStyle name="Normal 5 2 3 6" xfId="129" xr:uid="{00000000-0005-0000-0000-000091010000}"/>
    <cellStyle name="Normal 5 2 3 6 2" xfId="371" xr:uid="{00000000-0005-0000-0000-000092010000}"/>
    <cellStyle name="Normal 5 2 3 7" xfId="311" xr:uid="{00000000-0005-0000-0000-000093010000}"/>
    <cellStyle name="Normal 5 2 4" xfId="57" xr:uid="{00000000-0005-0000-0000-000094010000}"/>
    <cellStyle name="Normal 5 2 4 2" xfId="99" xr:uid="{00000000-0005-0000-0000-000095010000}"/>
    <cellStyle name="Normal 5 2 4 2 2" xfId="273" xr:uid="{00000000-0005-0000-0000-000096010000}"/>
    <cellStyle name="Normal 5 2 4 2 2 2" xfId="515" xr:uid="{00000000-0005-0000-0000-000097010000}"/>
    <cellStyle name="Normal 5 2 4 2 3" xfId="207" xr:uid="{00000000-0005-0000-0000-000098010000}"/>
    <cellStyle name="Normal 5 2 4 2 3 2" xfId="449" xr:uid="{00000000-0005-0000-0000-000099010000}"/>
    <cellStyle name="Normal 5 2 4 2 4" xfId="341" xr:uid="{00000000-0005-0000-0000-00009A010000}"/>
    <cellStyle name="Normal 5 2 4 3" xfId="165" xr:uid="{00000000-0005-0000-0000-00009B010000}"/>
    <cellStyle name="Normal 5 2 4 3 2" xfId="407" xr:uid="{00000000-0005-0000-0000-00009C010000}"/>
    <cellStyle name="Normal 5 2 4 4" xfId="231" xr:uid="{00000000-0005-0000-0000-00009D010000}"/>
    <cellStyle name="Normal 5 2 4 4 2" xfId="473" xr:uid="{00000000-0005-0000-0000-00009E010000}"/>
    <cellStyle name="Normal 5 2 4 5" xfId="141" xr:uid="{00000000-0005-0000-0000-00009F010000}"/>
    <cellStyle name="Normal 5 2 4 5 2" xfId="383" xr:uid="{00000000-0005-0000-0000-0000A0010000}"/>
    <cellStyle name="Normal 5 2 4 6" xfId="299" xr:uid="{00000000-0005-0000-0000-0000A1010000}"/>
    <cellStyle name="Normal 5 2 5" xfId="93" xr:uid="{00000000-0005-0000-0000-0000A2010000}"/>
    <cellStyle name="Normal 5 2 5 2" xfId="201" xr:uid="{00000000-0005-0000-0000-0000A3010000}"/>
    <cellStyle name="Normal 5 2 5 2 2" xfId="443" xr:uid="{00000000-0005-0000-0000-0000A4010000}"/>
    <cellStyle name="Normal 5 2 5 3" xfId="267" xr:uid="{00000000-0005-0000-0000-0000A5010000}"/>
    <cellStyle name="Normal 5 2 5 3 2" xfId="509" xr:uid="{00000000-0005-0000-0000-0000A6010000}"/>
    <cellStyle name="Normal 5 2 5 4" xfId="135" xr:uid="{00000000-0005-0000-0000-0000A7010000}"/>
    <cellStyle name="Normal 5 2 5 4 2" xfId="377" xr:uid="{00000000-0005-0000-0000-0000A8010000}"/>
    <cellStyle name="Normal 5 2 5 5" xfId="335" xr:uid="{00000000-0005-0000-0000-0000A9010000}"/>
    <cellStyle name="Normal 5 2 6" xfId="75" xr:uid="{00000000-0005-0000-0000-0000AA010000}"/>
    <cellStyle name="Normal 5 2 6 2" xfId="249" xr:uid="{00000000-0005-0000-0000-0000AB010000}"/>
    <cellStyle name="Normal 5 2 6 2 2" xfId="491" xr:uid="{00000000-0005-0000-0000-0000AC010000}"/>
    <cellStyle name="Normal 5 2 6 3" xfId="183" xr:uid="{00000000-0005-0000-0000-0000AD010000}"/>
    <cellStyle name="Normal 5 2 6 3 2" xfId="425" xr:uid="{00000000-0005-0000-0000-0000AE010000}"/>
    <cellStyle name="Normal 5 2 6 4" xfId="317" xr:uid="{00000000-0005-0000-0000-0000AF010000}"/>
    <cellStyle name="Normal 5 2 7" xfId="159" xr:uid="{00000000-0005-0000-0000-0000B0010000}"/>
    <cellStyle name="Normal 5 2 7 2" xfId="401" xr:uid="{00000000-0005-0000-0000-0000B1010000}"/>
    <cellStyle name="Normal 5 2 8" xfId="225" xr:uid="{00000000-0005-0000-0000-0000B2010000}"/>
    <cellStyle name="Normal 5 2 8 2" xfId="467" xr:uid="{00000000-0005-0000-0000-0000B3010000}"/>
    <cellStyle name="Normal 5 2 9" xfId="117" xr:uid="{00000000-0005-0000-0000-0000B4010000}"/>
    <cellStyle name="Normal 5 2 9 2" xfId="359" xr:uid="{00000000-0005-0000-0000-0000B5010000}"/>
    <cellStyle name="Normal 5 3" xfId="62" xr:uid="{00000000-0005-0000-0000-0000B6010000}"/>
    <cellStyle name="Normal 5 3 2" xfId="104" xr:uid="{00000000-0005-0000-0000-0000B7010000}"/>
    <cellStyle name="Normal 5 3 2 2" xfId="212" xr:uid="{00000000-0005-0000-0000-0000B8010000}"/>
    <cellStyle name="Normal 5 3 2 2 2" xfId="454" xr:uid="{00000000-0005-0000-0000-0000B9010000}"/>
    <cellStyle name="Normal 5 3 2 3" xfId="278" xr:uid="{00000000-0005-0000-0000-0000BA010000}"/>
    <cellStyle name="Normal 5 3 2 3 2" xfId="520" xr:uid="{00000000-0005-0000-0000-0000BB010000}"/>
    <cellStyle name="Normal 5 3 2 4" xfId="146" xr:uid="{00000000-0005-0000-0000-0000BC010000}"/>
    <cellStyle name="Normal 5 3 2 4 2" xfId="388" xr:uid="{00000000-0005-0000-0000-0000BD010000}"/>
    <cellStyle name="Normal 5 3 2 5" xfId="346" xr:uid="{00000000-0005-0000-0000-0000BE010000}"/>
    <cellStyle name="Normal 5 3 3" xfId="80" xr:uid="{00000000-0005-0000-0000-0000BF010000}"/>
    <cellStyle name="Normal 5 3 3 2" xfId="254" xr:uid="{00000000-0005-0000-0000-0000C0010000}"/>
    <cellStyle name="Normal 5 3 3 2 2" xfId="496" xr:uid="{00000000-0005-0000-0000-0000C1010000}"/>
    <cellStyle name="Normal 5 3 3 3" xfId="188" xr:uid="{00000000-0005-0000-0000-0000C2010000}"/>
    <cellStyle name="Normal 5 3 3 3 2" xfId="430" xr:uid="{00000000-0005-0000-0000-0000C3010000}"/>
    <cellStyle name="Normal 5 3 3 4" xfId="322" xr:uid="{00000000-0005-0000-0000-0000C4010000}"/>
    <cellStyle name="Normal 5 3 4" xfId="170" xr:uid="{00000000-0005-0000-0000-0000C5010000}"/>
    <cellStyle name="Normal 5 3 4 2" xfId="412" xr:uid="{00000000-0005-0000-0000-0000C6010000}"/>
    <cellStyle name="Normal 5 3 5" xfId="236" xr:uid="{00000000-0005-0000-0000-0000C7010000}"/>
    <cellStyle name="Normal 5 3 5 2" xfId="478" xr:uid="{00000000-0005-0000-0000-0000C8010000}"/>
    <cellStyle name="Normal 5 3 6" xfId="122" xr:uid="{00000000-0005-0000-0000-0000C9010000}"/>
    <cellStyle name="Normal 5 3 6 2" xfId="364" xr:uid="{00000000-0005-0000-0000-0000CA010000}"/>
    <cellStyle name="Normal 5 3 7" xfId="304" xr:uid="{00000000-0005-0000-0000-0000CB010000}"/>
    <cellStyle name="Normal 5 3 8" xfId="545" xr:uid="{00000000-0005-0000-0000-0000CC010000}"/>
    <cellStyle name="Normal 5 4" xfId="68" xr:uid="{00000000-0005-0000-0000-0000CD010000}"/>
    <cellStyle name="Normal 5 4 2" xfId="110" xr:uid="{00000000-0005-0000-0000-0000CE010000}"/>
    <cellStyle name="Normal 5 4 2 2" xfId="218" xr:uid="{00000000-0005-0000-0000-0000CF010000}"/>
    <cellStyle name="Normal 5 4 2 2 2" xfId="460" xr:uid="{00000000-0005-0000-0000-0000D0010000}"/>
    <cellStyle name="Normal 5 4 2 3" xfId="284" xr:uid="{00000000-0005-0000-0000-0000D1010000}"/>
    <cellStyle name="Normal 5 4 2 3 2" xfId="526" xr:uid="{00000000-0005-0000-0000-0000D2010000}"/>
    <cellStyle name="Normal 5 4 2 4" xfId="152" xr:uid="{00000000-0005-0000-0000-0000D3010000}"/>
    <cellStyle name="Normal 5 4 2 4 2" xfId="394" xr:uid="{00000000-0005-0000-0000-0000D4010000}"/>
    <cellStyle name="Normal 5 4 2 5" xfId="352" xr:uid="{00000000-0005-0000-0000-0000D5010000}"/>
    <cellStyle name="Normal 5 4 3" xfId="86" xr:uid="{00000000-0005-0000-0000-0000D6010000}"/>
    <cellStyle name="Normal 5 4 3 2" xfId="260" xr:uid="{00000000-0005-0000-0000-0000D7010000}"/>
    <cellStyle name="Normal 5 4 3 2 2" xfId="502" xr:uid="{00000000-0005-0000-0000-0000D8010000}"/>
    <cellStyle name="Normal 5 4 3 3" xfId="194" xr:uid="{00000000-0005-0000-0000-0000D9010000}"/>
    <cellStyle name="Normal 5 4 3 3 2" xfId="436" xr:uid="{00000000-0005-0000-0000-0000DA010000}"/>
    <cellStyle name="Normal 5 4 3 4" xfId="328" xr:uid="{00000000-0005-0000-0000-0000DB010000}"/>
    <cellStyle name="Normal 5 4 4" xfId="176" xr:uid="{00000000-0005-0000-0000-0000DC010000}"/>
    <cellStyle name="Normal 5 4 4 2" xfId="418" xr:uid="{00000000-0005-0000-0000-0000DD010000}"/>
    <cellStyle name="Normal 5 4 5" xfId="242" xr:uid="{00000000-0005-0000-0000-0000DE010000}"/>
    <cellStyle name="Normal 5 4 5 2" xfId="484" xr:uid="{00000000-0005-0000-0000-0000DF010000}"/>
    <cellStyle name="Normal 5 4 6" xfId="128" xr:uid="{00000000-0005-0000-0000-0000E0010000}"/>
    <cellStyle name="Normal 5 4 6 2" xfId="370" xr:uid="{00000000-0005-0000-0000-0000E1010000}"/>
    <cellStyle name="Normal 5 4 7" xfId="310" xr:uid="{00000000-0005-0000-0000-0000E2010000}"/>
    <cellStyle name="Normal 5 4 8" xfId="535" xr:uid="{00000000-0005-0000-0000-0000E3010000}"/>
    <cellStyle name="Normal 5 4 9" xfId="529" xr:uid="{00000000-0005-0000-0000-0000E4010000}"/>
    <cellStyle name="Normal 5 5" xfId="56" xr:uid="{00000000-0005-0000-0000-0000E5010000}"/>
    <cellStyle name="Normal 5 5 2" xfId="98" xr:uid="{00000000-0005-0000-0000-0000E6010000}"/>
    <cellStyle name="Normal 5 5 2 2" xfId="272" xr:uid="{00000000-0005-0000-0000-0000E7010000}"/>
    <cellStyle name="Normal 5 5 2 2 2" xfId="514" xr:uid="{00000000-0005-0000-0000-0000E8010000}"/>
    <cellStyle name="Normal 5 5 2 3" xfId="206" xr:uid="{00000000-0005-0000-0000-0000E9010000}"/>
    <cellStyle name="Normal 5 5 2 3 2" xfId="448" xr:uid="{00000000-0005-0000-0000-0000EA010000}"/>
    <cellStyle name="Normal 5 5 2 4" xfId="340" xr:uid="{00000000-0005-0000-0000-0000EB010000}"/>
    <cellStyle name="Normal 5 5 3" xfId="164" xr:uid="{00000000-0005-0000-0000-0000EC010000}"/>
    <cellStyle name="Normal 5 5 3 2" xfId="406" xr:uid="{00000000-0005-0000-0000-0000ED010000}"/>
    <cellStyle name="Normal 5 5 4" xfId="230" xr:uid="{00000000-0005-0000-0000-0000EE010000}"/>
    <cellStyle name="Normal 5 5 4 2" xfId="472" xr:uid="{00000000-0005-0000-0000-0000EF010000}"/>
    <cellStyle name="Normal 5 5 5" xfId="140" xr:uid="{00000000-0005-0000-0000-0000F0010000}"/>
    <cellStyle name="Normal 5 5 5 2" xfId="382" xr:uid="{00000000-0005-0000-0000-0000F1010000}"/>
    <cellStyle name="Normal 5 5 6" xfId="298" xr:uid="{00000000-0005-0000-0000-0000F2010000}"/>
    <cellStyle name="Normal 5 6" xfId="92" xr:uid="{00000000-0005-0000-0000-0000F3010000}"/>
    <cellStyle name="Normal 5 6 2" xfId="200" xr:uid="{00000000-0005-0000-0000-0000F4010000}"/>
    <cellStyle name="Normal 5 6 2 2" xfId="442" xr:uid="{00000000-0005-0000-0000-0000F5010000}"/>
    <cellStyle name="Normal 5 6 3" xfId="266" xr:uid="{00000000-0005-0000-0000-0000F6010000}"/>
    <cellStyle name="Normal 5 6 3 2" xfId="508" xr:uid="{00000000-0005-0000-0000-0000F7010000}"/>
    <cellStyle name="Normal 5 6 4" xfId="134" xr:uid="{00000000-0005-0000-0000-0000F8010000}"/>
    <cellStyle name="Normal 5 6 4 2" xfId="376" xr:uid="{00000000-0005-0000-0000-0000F9010000}"/>
    <cellStyle name="Normal 5 6 5" xfId="334" xr:uid="{00000000-0005-0000-0000-0000FA010000}"/>
    <cellStyle name="Normal 5 7" xfId="74" xr:uid="{00000000-0005-0000-0000-0000FB010000}"/>
    <cellStyle name="Normal 5 7 2" xfId="248" xr:uid="{00000000-0005-0000-0000-0000FC010000}"/>
    <cellStyle name="Normal 5 7 2 2" xfId="490" xr:uid="{00000000-0005-0000-0000-0000FD010000}"/>
    <cellStyle name="Normal 5 7 3" xfId="182" xr:uid="{00000000-0005-0000-0000-0000FE010000}"/>
    <cellStyle name="Normal 5 7 3 2" xfId="424" xr:uid="{00000000-0005-0000-0000-0000FF010000}"/>
    <cellStyle name="Normal 5 7 4" xfId="316" xr:uid="{00000000-0005-0000-0000-000000020000}"/>
    <cellStyle name="Normal 5 8" xfId="158" xr:uid="{00000000-0005-0000-0000-000001020000}"/>
    <cellStyle name="Normal 5 8 2" xfId="400" xr:uid="{00000000-0005-0000-0000-000002020000}"/>
    <cellStyle name="Normal 5 9" xfId="224" xr:uid="{00000000-0005-0000-0000-000003020000}"/>
    <cellStyle name="Normal 5 9 2" xfId="466" xr:uid="{00000000-0005-0000-0000-000004020000}"/>
    <cellStyle name="Normal 6" xfId="17" xr:uid="{00000000-0005-0000-0000-000005020000}"/>
    <cellStyle name="Normal 6 2" xfId="22" xr:uid="{00000000-0005-0000-0000-000006020000}"/>
    <cellStyle name="Normal 6 2 2" xfId="536" xr:uid="{00000000-0005-0000-0000-000007020000}"/>
    <cellStyle name="Normal 6 2 3" xfId="532" xr:uid="{00000000-0005-0000-0000-000008020000}"/>
    <cellStyle name="Normal 6 3" xfId="533" xr:uid="{00000000-0005-0000-0000-000009020000}"/>
    <cellStyle name="Normal 6 3 2" xfId="547" xr:uid="{00000000-0005-0000-0000-00000A020000}"/>
    <cellStyle name="Normal 6 4" xfId="531" xr:uid="{00000000-0005-0000-0000-00000B020000}"/>
    <cellStyle name="Normal 7" xfId="25" xr:uid="{00000000-0005-0000-0000-00000C020000}"/>
    <cellStyle name="Normal 7 2" xfId="29" xr:uid="{00000000-0005-0000-0000-00000D020000}"/>
    <cellStyle name="Normal 7 2 2" xfId="35" xr:uid="{00000000-0005-0000-0000-00000E020000}"/>
    <cellStyle name="Normal 7 2 2 2" xfId="47" xr:uid="{00000000-0005-0000-0000-00000F020000}"/>
    <cellStyle name="Normal 7 2 3" xfId="41" xr:uid="{00000000-0005-0000-0000-000010020000}"/>
    <cellStyle name="Normal 7 2 4" xfId="551" xr:uid="{00000000-0005-0000-0000-000011020000}"/>
    <cellStyle name="Normal 7 3" xfId="31" xr:uid="{00000000-0005-0000-0000-000012020000}"/>
    <cellStyle name="Normal 7 3 2" xfId="37" xr:uid="{00000000-0005-0000-0000-000013020000}"/>
    <cellStyle name="Normal 7 3 2 2" xfId="49" xr:uid="{00000000-0005-0000-0000-000014020000}"/>
    <cellStyle name="Normal 7 3 3" xfId="43" xr:uid="{00000000-0005-0000-0000-000015020000}"/>
    <cellStyle name="Normal 7 3 4" xfId="553" xr:uid="{00000000-0005-0000-0000-000016020000}"/>
    <cellStyle name="Normal 7 4" xfId="33" xr:uid="{00000000-0005-0000-0000-000017020000}"/>
    <cellStyle name="Normal 7 4 2" xfId="45" xr:uid="{00000000-0005-0000-0000-000018020000}"/>
    <cellStyle name="Normal 7 4 3" xfId="550" xr:uid="{00000000-0005-0000-0000-000019020000}"/>
    <cellStyle name="Normal 7 5" xfId="39" xr:uid="{00000000-0005-0000-0000-00001A020000}"/>
    <cellStyle name="Normal 7 6" xfId="293" xr:uid="{00000000-0005-0000-0000-00001B020000}"/>
    <cellStyle name="Normal 8" xfId="28" xr:uid="{00000000-0005-0000-0000-00001C020000}"/>
    <cellStyle name="Normal 8 2" xfId="30" xr:uid="{00000000-0005-0000-0000-00001D020000}"/>
    <cellStyle name="Normal 8 2 2" xfId="36" xr:uid="{00000000-0005-0000-0000-00001E020000}"/>
    <cellStyle name="Normal 8 2 2 2" xfId="48" xr:uid="{00000000-0005-0000-0000-00001F020000}"/>
    <cellStyle name="Normal 8 2 3" xfId="42" xr:uid="{00000000-0005-0000-0000-000020020000}"/>
    <cellStyle name="Normal 8 2 4" xfId="552" xr:uid="{00000000-0005-0000-0000-000021020000}"/>
    <cellStyle name="Normal 8 3" xfId="32" xr:uid="{00000000-0005-0000-0000-000022020000}"/>
    <cellStyle name="Normal 8 3 2" xfId="38" xr:uid="{00000000-0005-0000-0000-000023020000}"/>
    <cellStyle name="Normal 8 3 2 2" xfId="50" xr:uid="{00000000-0005-0000-0000-000024020000}"/>
    <cellStyle name="Normal 8 3 3" xfId="44" xr:uid="{00000000-0005-0000-0000-000025020000}"/>
    <cellStyle name="Normal 8 3 4" xfId="554" xr:uid="{00000000-0005-0000-0000-000026020000}"/>
    <cellStyle name="Normal 8 4" xfId="34" xr:uid="{00000000-0005-0000-0000-000027020000}"/>
    <cellStyle name="Normal 8 4 2" xfId="46" xr:uid="{00000000-0005-0000-0000-000028020000}"/>
    <cellStyle name="Normal 8 4 3" xfId="549" xr:uid="{00000000-0005-0000-0000-000029020000}"/>
    <cellStyle name="Normal 8 5" xfId="40" xr:uid="{00000000-0005-0000-0000-00002A020000}"/>
    <cellStyle name="Normal 8 6" xfId="286" xr:uid="{00000000-0005-0000-0000-00002B020000}"/>
    <cellStyle name="Normal 9" xfId="537" xr:uid="{00000000-0005-0000-0000-00002C020000}"/>
    <cellStyle name="Normal_Sheet1" xfId="557" xr:uid="{00000000-0005-0000-0000-00002D020000}"/>
    <cellStyle name="Normal_Sheet2" xfId="558" xr:uid="{00000000-0005-0000-0000-00002E020000}"/>
    <cellStyle name="Percent" xfId="560" builtinId="5"/>
    <cellStyle name="Percent 2" xfId="559" xr:uid="{00000000-0005-0000-0000-00002F020000}"/>
  </cellStyles>
  <dxfs count="51">
    <dxf>
      <fill>
        <patternFill>
          <bgColor theme="9" tint="0.39994506668294322"/>
        </patternFill>
      </fill>
    </dxf>
    <dxf>
      <fill>
        <patternFill>
          <bgColor theme="9" tint="0.59996337778862885"/>
        </patternFill>
      </fill>
    </dxf>
    <dxf>
      <fill>
        <patternFill>
          <bgColor theme="9" tint="0.59996337778862885"/>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7"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ECD6B2"/>
      <color rgb="FFE6BCBC"/>
      <color rgb="FFD17B79"/>
      <color rgb="FFFFFFCC"/>
      <color rgb="FFFFFFFF"/>
      <color rgb="FFF7C7AC"/>
      <color rgb="FFE6B8B7"/>
      <color rgb="FFCCC0DA"/>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5</xdr:col>
      <xdr:colOff>400050</xdr:colOff>
      <xdr:row>1</xdr:row>
      <xdr:rowOff>9526</xdr:rowOff>
    </xdr:from>
    <xdr:ext cx="361950" cy="85724"/>
    <xdr:sp macro="" textlink="">
      <xdr:nvSpPr>
        <xdr:cNvPr id="2" name="TextBox 1">
          <a:extLst>
            <a:ext uri="{FF2B5EF4-FFF2-40B4-BE49-F238E27FC236}">
              <a16:creationId xmlns:a16="http://schemas.microsoft.com/office/drawing/2014/main" id="{00000000-0008-0000-0000-000002000000}"/>
            </a:ext>
          </a:extLst>
        </xdr:cNvPr>
        <xdr:cNvSpPr txBox="1"/>
      </xdr:nvSpPr>
      <xdr:spPr>
        <a:xfrm flipH="1">
          <a:off x="10953750" y="200026"/>
          <a:ext cx="361950" cy="857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400050</xdr:colOff>
      <xdr:row>1</xdr:row>
      <xdr:rowOff>9526</xdr:rowOff>
    </xdr:from>
    <xdr:ext cx="361950" cy="85724"/>
    <xdr:sp macro="" textlink="">
      <xdr:nvSpPr>
        <xdr:cNvPr id="2" name="TextBox 1">
          <a:extLst>
            <a:ext uri="{FF2B5EF4-FFF2-40B4-BE49-F238E27FC236}">
              <a16:creationId xmlns:a16="http://schemas.microsoft.com/office/drawing/2014/main" id="{7B71B346-53F9-4564-BDC7-906DFDEC7500}"/>
            </a:ext>
          </a:extLst>
        </xdr:cNvPr>
        <xdr:cNvSpPr txBox="1"/>
      </xdr:nvSpPr>
      <xdr:spPr>
        <a:xfrm flipH="1">
          <a:off x="12058650" y="187326"/>
          <a:ext cx="361950" cy="857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N122"/>
  <sheetViews>
    <sheetView zoomScaleNormal="100" workbookViewId="0">
      <selection activeCell="G25" sqref="G25"/>
    </sheetView>
  </sheetViews>
  <sheetFormatPr defaultRowHeight="14.5" x14ac:dyDescent="0.35"/>
  <cols>
    <col min="1" max="1" width="9.81640625" customWidth="1"/>
    <col min="2" max="2" width="43" customWidth="1"/>
    <col min="3" max="3" width="31.1796875" bestFit="1" customWidth="1"/>
    <col min="4" max="4" width="15.1796875" customWidth="1"/>
    <col min="5" max="5" width="67.81640625" customWidth="1"/>
  </cols>
  <sheetData>
    <row r="1" spans="1:5" x14ac:dyDescent="0.35">
      <c r="A1" s="861" t="s">
        <v>0</v>
      </c>
      <c r="B1" s="861"/>
      <c r="C1" s="861"/>
      <c r="D1" s="861"/>
      <c r="E1" s="861"/>
    </row>
    <row r="2" spans="1:5" ht="81" customHeight="1" x14ac:dyDescent="0.35">
      <c r="A2" s="855" t="s">
        <v>1090</v>
      </c>
      <c r="B2" s="855"/>
      <c r="C2" s="855"/>
      <c r="D2" s="855"/>
      <c r="E2" s="855"/>
    </row>
    <row r="3" spans="1:5" x14ac:dyDescent="0.35">
      <c r="A3" s="127"/>
      <c r="B3" s="127"/>
      <c r="C3" s="127"/>
      <c r="D3" s="127"/>
      <c r="E3" s="127"/>
    </row>
    <row r="4" spans="1:5" ht="33" customHeight="1" x14ac:dyDescent="0.35">
      <c r="A4" s="855" t="s">
        <v>1093</v>
      </c>
      <c r="B4" s="855"/>
      <c r="C4" s="855"/>
      <c r="D4" s="855"/>
      <c r="E4" s="855"/>
    </row>
    <row r="6" spans="1:5" x14ac:dyDescent="0.35">
      <c r="A6" t="s">
        <v>1</v>
      </c>
    </row>
    <row r="7" spans="1:5" ht="42.75" customHeight="1" x14ac:dyDescent="0.35">
      <c r="A7" s="855" t="s">
        <v>1087</v>
      </c>
      <c r="B7" s="855"/>
      <c r="C7" s="855"/>
      <c r="D7" s="855"/>
      <c r="E7" s="855"/>
    </row>
    <row r="9" spans="1:5" ht="32.25" customHeight="1" x14ac:dyDescent="0.35">
      <c r="A9" s="855" t="s">
        <v>2</v>
      </c>
      <c r="B9" s="855"/>
      <c r="C9" s="855"/>
      <c r="D9" s="855"/>
      <c r="E9" s="855"/>
    </row>
    <row r="10" spans="1:5" ht="30" customHeight="1" x14ac:dyDescent="0.35">
      <c r="A10" s="855" t="s">
        <v>1088</v>
      </c>
      <c r="B10" s="855"/>
      <c r="C10" s="855"/>
      <c r="D10" s="855"/>
      <c r="E10" s="855"/>
    </row>
    <row r="11" spans="1:5" ht="28.5" customHeight="1" x14ac:dyDescent="0.35">
      <c r="A11" s="856" t="s">
        <v>3</v>
      </c>
      <c r="B11" s="856"/>
      <c r="C11" s="856"/>
      <c r="D11" s="856"/>
      <c r="E11" s="856"/>
    </row>
    <row r="13" spans="1:5" x14ac:dyDescent="0.35">
      <c r="A13" t="s">
        <v>4</v>
      </c>
    </row>
    <row r="14" spans="1:5" ht="14.25" customHeight="1" x14ac:dyDescent="0.35">
      <c r="B14" t="s">
        <v>1089</v>
      </c>
    </row>
    <row r="15" spans="1:5" ht="14.25" customHeight="1" x14ac:dyDescent="0.35"/>
    <row r="16" spans="1:5" ht="48" customHeight="1" x14ac:dyDescent="0.35">
      <c r="B16" s="855" t="s">
        <v>1094</v>
      </c>
      <c r="C16" s="855"/>
      <c r="D16" s="855"/>
      <c r="E16" s="855"/>
    </row>
    <row r="17" spans="1:14" x14ac:dyDescent="0.35">
      <c r="B17" t="s">
        <v>5</v>
      </c>
    </row>
    <row r="18" spans="1:14" ht="32.25" customHeight="1" x14ac:dyDescent="0.35">
      <c r="B18" s="857" t="s">
        <v>6</v>
      </c>
      <c r="C18" s="857"/>
      <c r="D18" s="857"/>
      <c r="E18" s="857"/>
      <c r="F18" s="297"/>
      <c r="G18" s="297"/>
      <c r="H18" s="297"/>
      <c r="I18" s="297"/>
      <c r="J18" s="297"/>
      <c r="K18" s="297"/>
    </row>
    <row r="19" spans="1:14" x14ac:dyDescent="0.35">
      <c r="B19" s="858" t="s">
        <v>1091</v>
      </c>
      <c r="C19" s="858"/>
      <c r="D19" s="858"/>
      <c r="E19" s="858"/>
      <c r="F19" s="297"/>
      <c r="G19" s="297"/>
      <c r="H19" s="297"/>
      <c r="I19" s="297"/>
      <c r="J19" s="297"/>
      <c r="K19" s="297"/>
    </row>
    <row r="20" spans="1:14" ht="27" customHeight="1" x14ac:dyDescent="0.35">
      <c r="B20" s="855" t="s">
        <v>1092</v>
      </c>
      <c r="C20" s="855"/>
      <c r="D20" s="855"/>
      <c r="E20" s="855"/>
    </row>
    <row r="21" spans="1:14" x14ac:dyDescent="0.35">
      <c r="B21" s="859" t="s">
        <v>1096</v>
      </c>
      <c r="C21" s="859"/>
      <c r="D21" s="859"/>
      <c r="E21" s="859"/>
    </row>
    <row r="22" spans="1:14" x14ac:dyDescent="0.35">
      <c r="B22" s="859" t="s">
        <v>1105</v>
      </c>
      <c r="C22" s="859"/>
      <c r="D22" s="859"/>
      <c r="E22" s="859"/>
    </row>
    <row r="23" spans="1:14" x14ac:dyDescent="0.35">
      <c r="B23" s="859" t="s">
        <v>1106</v>
      </c>
      <c r="C23" s="859"/>
      <c r="D23" s="859"/>
      <c r="E23" s="859"/>
    </row>
    <row r="24" spans="1:14" x14ac:dyDescent="0.35">
      <c r="B24" s="296"/>
      <c r="C24" s="296"/>
      <c r="D24" s="296"/>
      <c r="E24" s="296"/>
    </row>
    <row r="25" spans="1:14" x14ac:dyDescent="0.35">
      <c r="A25" s="128" t="s">
        <v>7</v>
      </c>
      <c r="B25" s="296"/>
      <c r="C25" s="296"/>
      <c r="D25" s="296"/>
      <c r="E25" s="296"/>
    </row>
    <row r="26" spans="1:14" ht="42" customHeight="1" x14ac:dyDescent="0.35">
      <c r="B26" s="860" t="s">
        <v>1102</v>
      </c>
      <c r="C26" s="860"/>
      <c r="D26" s="860"/>
      <c r="E26" s="860"/>
    </row>
    <row r="27" spans="1:14" ht="51" customHeight="1" x14ac:dyDescent="0.35">
      <c r="B27" s="858" t="s">
        <v>1103</v>
      </c>
      <c r="C27" s="858"/>
      <c r="D27" s="858"/>
      <c r="E27" s="858"/>
    </row>
    <row r="28" spans="1:14" x14ac:dyDescent="0.35">
      <c r="B28" s="858" t="s">
        <v>1104</v>
      </c>
      <c r="C28" s="858"/>
      <c r="D28" s="858"/>
      <c r="E28" s="858"/>
    </row>
    <row r="30" spans="1:14" x14ac:dyDescent="0.35">
      <c r="A30" s="853" t="s">
        <v>8</v>
      </c>
      <c r="B30" s="853"/>
      <c r="C30" s="853"/>
      <c r="D30" s="853"/>
      <c r="E30" s="853"/>
    </row>
    <row r="31" spans="1:14" x14ac:dyDescent="0.35">
      <c r="A31" s="182" t="s">
        <v>9</v>
      </c>
      <c r="B31" s="183" t="s">
        <v>10</v>
      </c>
      <c r="C31" s="183" t="s">
        <v>11</v>
      </c>
      <c r="D31" s="183" t="s">
        <v>12</v>
      </c>
      <c r="E31" s="183" t="s">
        <v>1107</v>
      </c>
      <c r="I31" s="582"/>
      <c r="J31" s="582"/>
      <c r="K31" s="582"/>
      <c r="L31" s="582"/>
      <c r="M31" s="582"/>
      <c r="N31" s="582"/>
    </row>
    <row r="32" spans="1:14" x14ac:dyDescent="0.35">
      <c r="A32" s="289">
        <v>3150</v>
      </c>
      <c r="B32" s="580" t="s">
        <v>13</v>
      </c>
      <c r="C32" s="392" t="s">
        <v>14</v>
      </c>
      <c r="D32" s="392" t="s">
        <v>15</v>
      </c>
      <c r="E32" s="806" t="s">
        <v>16</v>
      </c>
      <c r="I32" s="292"/>
      <c r="J32" s="292"/>
      <c r="K32" s="292"/>
      <c r="L32" s="292"/>
      <c r="M32" s="292"/>
      <c r="N32" s="292"/>
    </row>
    <row r="33" spans="1:14" x14ac:dyDescent="0.35">
      <c r="A33" s="289">
        <v>3153</v>
      </c>
      <c r="B33" s="580" t="s">
        <v>17</v>
      </c>
      <c r="C33" s="392" t="s">
        <v>18</v>
      </c>
      <c r="D33" s="392" t="s">
        <v>15</v>
      </c>
      <c r="E33" s="806" t="s">
        <v>19</v>
      </c>
      <c r="I33" s="292"/>
      <c r="J33" s="292"/>
      <c r="K33" s="292"/>
      <c r="L33" s="292"/>
      <c r="M33" s="292"/>
      <c r="N33" s="292"/>
    </row>
    <row r="34" spans="1:14" x14ac:dyDescent="0.35">
      <c r="A34" s="289">
        <v>3163</v>
      </c>
      <c r="B34" s="580" t="s">
        <v>20</v>
      </c>
      <c r="C34" s="289" t="s">
        <v>437</v>
      </c>
      <c r="D34" s="289" t="s">
        <v>21</v>
      </c>
      <c r="E34" s="806"/>
      <c r="I34" s="292"/>
      <c r="J34" s="292"/>
      <c r="K34" s="292"/>
      <c r="L34" s="292"/>
    </row>
    <row r="35" spans="1:14" x14ac:dyDescent="0.35">
      <c r="A35" s="289">
        <v>3165</v>
      </c>
      <c r="B35" s="580" t="s">
        <v>22</v>
      </c>
      <c r="C35" s="289" t="s">
        <v>437</v>
      </c>
      <c r="D35" s="289" t="s">
        <v>21</v>
      </c>
      <c r="E35" s="806"/>
      <c r="I35" s="292"/>
      <c r="K35" s="292"/>
      <c r="L35" s="292"/>
    </row>
    <row r="36" spans="1:14" ht="38.25" customHeight="1" x14ac:dyDescent="0.35">
      <c r="A36" s="289">
        <v>3168</v>
      </c>
      <c r="B36" s="580" t="s">
        <v>24</v>
      </c>
      <c r="C36" s="289" t="s">
        <v>437</v>
      </c>
      <c r="D36" s="289" t="s">
        <v>21</v>
      </c>
      <c r="E36" s="806"/>
      <c r="I36" s="292"/>
      <c r="L36" s="292"/>
    </row>
    <row r="37" spans="1:14" x14ac:dyDescent="0.35">
      <c r="A37" s="580">
        <v>3170</v>
      </c>
      <c r="B37" s="580" t="s">
        <v>25</v>
      </c>
      <c r="C37" s="801" t="s">
        <v>26</v>
      </c>
      <c r="D37" s="801" t="s">
        <v>27</v>
      </c>
      <c r="E37" s="581"/>
      <c r="I37" s="292"/>
    </row>
    <row r="38" spans="1:14" x14ac:dyDescent="0.35">
      <c r="A38" s="289">
        <v>3181</v>
      </c>
      <c r="B38" s="580" t="s">
        <v>28</v>
      </c>
      <c r="C38" s="289" t="s">
        <v>437</v>
      </c>
      <c r="D38" s="289" t="s">
        <v>21</v>
      </c>
      <c r="E38" s="806"/>
      <c r="I38" s="292"/>
    </row>
    <row r="39" spans="1:14" x14ac:dyDescent="0.35">
      <c r="A39" s="289">
        <v>3182</v>
      </c>
      <c r="B39" s="580" t="s">
        <v>29</v>
      </c>
      <c r="C39" s="392" t="s">
        <v>18</v>
      </c>
      <c r="D39" s="392" t="s">
        <v>27</v>
      </c>
      <c r="E39" s="806"/>
      <c r="I39" s="292"/>
    </row>
    <row r="40" spans="1:14" ht="43.5" x14ac:dyDescent="0.35">
      <c r="A40" s="289">
        <v>3196</v>
      </c>
      <c r="B40" s="580" t="s">
        <v>30</v>
      </c>
      <c r="C40" s="289" t="s">
        <v>30</v>
      </c>
      <c r="D40" s="392" t="s">
        <v>1100</v>
      </c>
      <c r="E40" s="806" t="s">
        <v>1101</v>
      </c>
      <c r="I40" s="292"/>
    </row>
    <row r="41" spans="1:14" x14ac:dyDescent="0.35">
      <c r="A41" s="289">
        <v>3253</v>
      </c>
      <c r="B41" s="580" t="s">
        <v>31</v>
      </c>
      <c r="C41" s="289" t="s">
        <v>437</v>
      </c>
      <c r="D41" s="289" t="s">
        <v>21</v>
      </c>
      <c r="E41" s="806"/>
      <c r="I41" s="292"/>
    </row>
    <row r="42" spans="1:14" x14ac:dyDescent="0.35">
      <c r="A42" s="289">
        <v>3274</v>
      </c>
      <c r="B42" s="580" t="s">
        <v>32</v>
      </c>
      <c r="C42" s="392" t="s">
        <v>280</v>
      </c>
      <c r="D42" s="392" t="s">
        <v>27</v>
      </c>
      <c r="E42" s="581" t="s">
        <v>1083</v>
      </c>
      <c r="I42" s="292"/>
    </row>
    <row r="43" spans="1:14" x14ac:dyDescent="0.35">
      <c r="A43" s="289">
        <v>3282</v>
      </c>
      <c r="B43" s="580" t="s">
        <v>34</v>
      </c>
      <c r="C43" s="392" t="s">
        <v>1050</v>
      </c>
      <c r="D43" s="392" t="s">
        <v>15</v>
      </c>
      <c r="E43" s="806"/>
      <c r="I43" s="292"/>
    </row>
    <row r="44" spans="1:14" x14ac:dyDescent="0.35">
      <c r="A44" s="289">
        <v>3289</v>
      </c>
      <c r="B44" s="580" t="s">
        <v>36</v>
      </c>
      <c r="C44" s="392" t="s">
        <v>1051</v>
      </c>
      <c r="D44" s="392" t="s">
        <v>21</v>
      </c>
      <c r="E44" s="806"/>
      <c r="I44" s="292"/>
    </row>
    <row r="45" spans="1:14" x14ac:dyDescent="0.35">
      <c r="A45" s="289">
        <v>3291</v>
      </c>
      <c r="B45" s="580" t="s">
        <v>1053</v>
      </c>
      <c r="C45" s="289" t="s">
        <v>437</v>
      </c>
      <c r="D45" s="289" t="s">
        <v>21</v>
      </c>
      <c r="E45" s="806"/>
      <c r="I45" s="292"/>
    </row>
    <row r="46" spans="1:14" x14ac:dyDescent="0.35">
      <c r="A46" s="289">
        <v>3664</v>
      </c>
      <c r="B46" s="580" t="s">
        <v>37</v>
      </c>
      <c r="C46" s="289" t="s">
        <v>437</v>
      </c>
      <c r="D46" s="289" t="s">
        <v>21</v>
      </c>
      <c r="E46" s="806"/>
      <c r="I46" s="292"/>
    </row>
    <row r="47" spans="1:14" x14ac:dyDescent="0.35">
      <c r="A47" s="289">
        <v>3681</v>
      </c>
      <c r="B47" s="580" t="s">
        <v>38</v>
      </c>
      <c r="C47" s="392" t="s">
        <v>39</v>
      </c>
      <c r="D47" s="392" t="s">
        <v>35</v>
      </c>
      <c r="E47" s="581" t="s">
        <v>40</v>
      </c>
      <c r="I47" s="292"/>
    </row>
    <row r="48" spans="1:14" s="187" customFormat="1" ht="29" x14ac:dyDescent="0.35">
      <c r="A48" s="289">
        <v>3700</v>
      </c>
      <c r="B48" s="580" t="s">
        <v>41</v>
      </c>
      <c r="C48" s="289" t="s">
        <v>1099</v>
      </c>
      <c r="D48" s="289" t="s">
        <v>21</v>
      </c>
      <c r="E48" s="581" t="s">
        <v>1098</v>
      </c>
      <c r="I48" s="292"/>
    </row>
    <row r="49" spans="1:9" s="187" customFormat="1" x14ac:dyDescent="0.35">
      <c r="A49" s="289">
        <v>3701</v>
      </c>
      <c r="B49" s="580" t="s">
        <v>1046</v>
      </c>
      <c r="C49" s="392" t="s">
        <v>438</v>
      </c>
      <c r="D49" s="392" t="s">
        <v>15</v>
      </c>
      <c r="E49" s="806"/>
      <c r="I49" s="292"/>
    </row>
    <row r="50" spans="1:9" x14ac:dyDescent="0.35">
      <c r="A50" s="289">
        <v>3702</v>
      </c>
      <c r="B50" s="580" t="s">
        <v>42</v>
      </c>
      <c r="C50" s="392" t="s">
        <v>438</v>
      </c>
      <c r="D50" s="392" t="s">
        <v>15</v>
      </c>
      <c r="E50" s="806"/>
      <c r="I50" s="292"/>
    </row>
    <row r="51" spans="1:9" x14ac:dyDescent="0.35">
      <c r="A51" s="289">
        <v>3703</v>
      </c>
      <c r="B51" s="580" t="s">
        <v>43</v>
      </c>
      <c r="C51" s="289" t="s">
        <v>437</v>
      </c>
      <c r="D51" s="289" t="s">
        <v>21</v>
      </c>
      <c r="E51" s="806"/>
    </row>
    <row r="52" spans="1:9" x14ac:dyDescent="0.35">
      <c r="A52" s="289">
        <v>3705</v>
      </c>
      <c r="B52" s="580" t="s">
        <v>1047</v>
      </c>
      <c r="C52" s="392" t="s">
        <v>438</v>
      </c>
      <c r="D52" s="392" t="s">
        <v>15</v>
      </c>
      <c r="E52" s="806"/>
    </row>
    <row r="53" spans="1:9" x14ac:dyDescent="0.35">
      <c r="A53" s="289">
        <v>3707</v>
      </c>
      <c r="B53" s="580" t="s">
        <v>44</v>
      </c>
      <c r="C53" s="289" t="s">
        <v>437</v>
      </c>
      <c r="D53" s="289" t="s">
        <v>21</v>
      </c>
      <c r="E53" s="806"/>
    </row>
    <row r="54" spans="1:9" x14ac:dyDescent="0.35">
      <c r="A54" s="289">
        <v>3709</v>
      </c>
      <c r="B54" s="580" t="s">
        <v>1052</v>
      </c>
      <c r="C54" s="289" t="s">
        <v>437</v>
      </c>
      <c r="D54" s="289" t="s">
        <v>21</v>
      </c>
      <c r="E54" s="806"/>
      <c r="I54" s="292"/>
    </row>
    <row r="55" spans="1:9" x14ac:dyDescent="0.35">
      <c r="A55" s="289">
        <v>3710</v>
      </c>
      <c r="B55" s="580" t="s">
        <v>45</v>
      </c>
      <c r="C55" s="289" t="s">
        <v>437</v>
      </c>
      <c r="D55" s="289" t="s">
        <v>21</v>
      </c>
      <c r="E55" s="806"/>
    </row>
    <row r="56" spans="1:9" x14ac:dyDescent="0.35">
      <c r="A56" s="289">
        <v>3712</v>
      </c>
      <c r="B56" s="580" t="s">
        <v>46</v>
      </c>
      <c r="C56" s="392" t="s">
        <v>438</v>
      </c>
      <c r="D56" s="392" t="s">
        <v>15</v>
      </c>
      <c r="E56" s="806"/>
    </row>
    <row r="57" spans="1:9" x14ac:dyDescent="0.35">
      <c r="A57" s="287">
        <v>3713</v>
      </c>
      <c r="B57" s="580" t="s">
        <v>47</v>
      </c>
      <c r="C57" s="392" t="s">
        <v>26</v>
      </c>
      <c r="D57" s="392" t="s">
        <v>27</v>
      </c>
      <c r="E57" s="806"/>
    </row>
    <row r="58" spans="1:9" x14ac:dyDescent="0.35">
      <c r="A58" s="289">
        <v>3716</v>
      </c>
      <c r="B58" s="580" t="s">
        <v>48</v>
      </c>
      <c r="C58" s="289" t="s">
        <v>437</v>
      </c>
      <c r="D58" s="289" t="s">
        <v>21</v>
      </c>
      <c r="E58" s="806"/>
    </row>
    <row r="59" spans="1:9" x14ac:dyDescent="0.35">
      <c r="A59" s="289">
        <v>3731</v>
      </c>
      <c r="B59" s="580" t="s">
        <v>49</v>
      </c>
      <c r="C59" s="289" t="s">
        <v>437</v>
      </c>
      <c r="D59" s="289" t="s">
        <v>21</v>
      </c>
      <c r="E59" s="806"/>
    </row>
    <row r="60" spans="1:9" x14ac:dyDescent="0.35">
      <c r="A60" s="289">
        <v>3735</v>
      </c>
      <c r="B60" s="580" t="s">
        <v>1047</v>
      </c>
      <c r="C60" s="289" t="s">
        <v>437</v>
      </c>
      <c r="D60" s="289" t="s">
        <v>21</v>
      </c>
      <c r="E60" s="806"/>
    </row>
    <row r="61" spans="1:9" x14ac:dyDescent="0.35">
      <c r="A61" s="580">
        <v>3738</v>
      </c>
      <c r="B61" s="580" t="s">
        <v>50</v>
      </c>
      <c r="C61" s="801" t="s">
        <v>51</v>
      </c>
      <c r="D61" s="801" t="s">
        <v>35</v>
      </c>
      <c r="E61" s="581" t="s">
        <v>52</v>
      </c>
    </row>
    <row r="62" spans="1:9" x14ac:dyDescent="0.35">
      <c r="A62" s="289">
        <v>3751</v>
      </c>
      <c r="B62" s="580" t="s">
        <v>53</v>
      </c>
      <c r="C62" s="392" t="s">
        <v>18</v>
      </c>
      <c r="D62" s="392" t="s">
        <v>15</v>
      </c>
      <c r="E62" s="806"/>
    </row>
    <row r="63" spans="1:9" x14ac:dyDescent="0.35">
      <c r="A63" s="289">
        <v>3752</v>
      </c>
      <c r="B63" s="580" t="s">
        <v>54</v>
      </c>
      <c r="C63" s="392" t="s">
        <v>14</v>
      </c>
      <c r="D63" s="392" t="s">
        <v>15</v>
      </c>
      <c r="E63" s="806"/>
    </row>
    <row r="64" spans="1:9" x14ac:dyDescent="0.35">
      <c r="A64" s="287">
        <v>3753</v>
      </c>
      <c r="B64" s="580" t="s">
        <v>55</v>
      </c>
      <c r="C64" s="392" t="s">
        <v>26</v>
      </c>
      <c r="D64" s="392" t="s">
        <v>27</v>
      </c>
      <c r="E64" s="806"/>
    </row>
    <row r="65" spans="1:5" x14ac:dyDescent="0.35">
      <c r="A65" s="289">
        <v>3759</v>
      </c>
      <c r="B65" s="580" t="s">
        <v>57</v>
      </c>
      <c r="C65" s="392" t="s">
        <v>18</v>
      </c>
      <c r="D65" s="392" t="s">
        <v>15</v>
      </c>
      <c r="E65" s="806"/>
    </row>
    <row r="66" spans="1:5" x14ac:dyDescent="0.35">
      <c r="A66" s="289">
        <v>3760</v>
      </c>
      <c r="B66" s="580" t="s">
        <v>368</v>
      </c>
      <c r="C66" s="392" t="s">
        <v>39</v>
      </c>
      <c r="D66" s="392" t="s">
        <v>35</v>
      </c>
      <c r="E66" s="806"/>
    </row>
    <row r="67" spans="1:5" ht="33.75" customHeight="1" x14ac:dyDescent="0.35">
      <c r="A67" s="289">
        <v>3764</v>
      </c>
      <c r="B67" s="580" t="s">
        <v>56</v>
      </c>
      <c r="C67" s="289" t="s">
        <v>437</v>
      </c>
      <c r="D67" s="392" t="s">
        <v>21</v>
      </c>
      <c r="E67" s="806"/>
    </row>
    <row r="68" spans="1:5" ht="32.25" customHeight="1" x14ac:dyDescent="0.35">
      <c r="A68" s="392">
        <v>3770</v>
      </c>
      <c r="B68" s="580" t="s">
        <v>58</v>
      </c>
      <c r="C68" s="392" t="s">
        <v>280</v>
      </c>
      <c r="D68" s="392" t="s">
        <v>27</v>
      </c>
      <c r="E68" s="806" t="s">
        <v>59</v>
      </c>
    </row>
    <row r="69" spans="1:5" ht="29" x14ac:dyDescent="0.35">
      <c r="A69" s="392">
        <v>3771</v>
      </c>
      <c r="B69" s="580" t="s">
        <v>60</v>
      </c>
      <c r="C69" s="392" t="s">
        <v>280</v>
      </c>
      <c r="D69" s="392" t="s">
        <v>27</v>
      </c>
      <c r="E69" s="806" t="s">
        <v>59</v>
      </c>
    </row>
    <row r="70" spans="1:5" ht="29" x14ac:dyDescent="0.35">
      <c r="A70" s="392">
        <v>3772</v>
      </c>
      <c r="B70" s="580" t="s">
        <v>61</v>
      </c>
      <c r="C70" s="392" t="s">
        <v>280</v>
      </c>
      <c r="D70" s="392" t="s">
        <v>27</v>
      </c>
      <c r="E70" s="806" t="s">
        <v>59</v>
      </c>
    </row>
    <row r="71" spans="1:5" x14ac:dyDescent="0.35">
      <c r="A71" s="289">
        <v>3773</v>
      </c>
      <c r="B71" s="580" t="s">
        <v>62</v>
      </c>
      <c r="C71" s="392" t="s">
        <v>438</v>
      </c>
      <c r="D71" s="392" t="s">
        <v>15</v>
      </c>
      <c r="E71" s="806"/>
    </row>
    <row r="72" spans="1:5" x14ac:dyDescent="0.35">
      <c r="A72" s="289">
        <v>3774</v>
      </c>
      <c r="B72" s="580" t="s">
        <v>63</v>
      </c>
      <c r="C72" s="392" t="s">
        <v>280</v>
      </c>
      <c r="D72" s="392" t="s">
        <v>27</v>
      </c>
      <c r="E72" s="581" t="s">
        <v>1083</v>
      </c>
    </row>
    <row r="73" spans="1:5" x14ac:dyDescent="0.35">
      <c r="A73" s="289">
        <v>3775</v>
      </c>
      <c r="B73" s="580" t="s">
        <v>64</v>
      </c>
      <c r="C73" s="392" t="s">
        <v>438</v>
      </c>
      <c r="D73" s="392" t="s">
        <v>15</v>
      </c>
      <c r="E73" s="806"/>
    </row>
    <row r="74" spans="1:5" x14ac:dyDescent="0.35">
      <c r="A74" s="289">
        <v>3775</v>
      </c>
      <c r="B74" s="580" t="s">
        <v>64</v>
      </c>
      <c r="C74" s="392" t="s">
        <v>18</v>
      </c>
      <c r="D74" s="801" t="s">
        <v>15</v>
      </c>
      <c r="E74" s="581"/>
    </row>
    <row r="75" spans="1:5" x14ac:dyDescent="0.35">
      <c r="A75" s="289">
        <v>3777</v>
      </c>
      <c r="B75" s="580" t="s">
        <v>65</v>
      </c>
      <c r="C75" s="289" t="s">
        <v>437</v>
      </c>
      <c r="D75" s="289" t="s">
        <v>21</v>
      </c>
      <c r="E75" s="806"/>
    </row>
    <row r="76" spans="1:5" x14ac:dyDescent="0.35">
      <c r="A76" s="289">
        <v>3779</v>
      </c>
      <c r="B76" s="580" t="s">
        <v>66</v>
      </c>
      <c r="C76" s="392" t="s">
        <v>39</v>
      </c>
      <c r="D76" s="392" t="s">
        <v>35</v>
      </c>
      <c r="E76" s="806"/>
    </row>
    <row r="77" spans="1:5" x14ac:dyDescent="0.35">
      <c r="A77" s="289">
        <v>3780</v>
      </c>
      <c r="B77" s="580" t="s">
        <v>67</v>
      </c>
      <c r="C77" s="392" t="s">
        <v>39</v>
      </c>
      <c r="D77" s="392" t="s">
        <v>35</v>
      </c>
      <c r="E77" s="806"/>
    </row>
    <row r="78" spans="1:5" x14ac:dyDescent="0.35">
      <c r="A78" s="802">
        <v>3781</v>
      </c>
      <c r="B78" s="580" t="s">
        <v>68</v>
      </c>
      <c r="C78" s="392" t="s">
        <v>280</v>
      </c>
      <c r="D78" s="392" t="s">
        <v>69</v>
      </c>
      <c r="E78" s="581"/>
    </row>
    <row r="79" spans="1:5" x14ac:dyDescent="0.35">
      <c r="A79" s="289">
        <v>3782</v>
      </c>
      <c r="B79" s="580" t="s">
        <v>70</v>
      </c>
      <c r="C79" s="392" t="s">
        <v>1048</v>
      </c>
      <c r="D79" s="392" t="s">
        <v>35</v>
      </c>
      <c r="E79" s="806"/>
    </row>
    <row r="80" spans="1:5" x14ac:dyDescent="0.35">
      <c r="A80" s="289">
        <v>3786</v>
      </c>
      <c r="B80" s="580" t="s">
        <v>71</v>
      </c>
      <c r="C80" s="392" t="s">
        <v>1049</v>
      </c>
      <c r="D80" s="392" t="s">
        <v>15</v>
      </c>
      <c r="E80" s="806"/>
    </row>
    <row r="81" spans="1:5" x14ac:dyDescent="0.35">
      <c r="A81" s="289">
        <v>3798</v>
      </c>
      <c r="B81" s="580" t="s">
        <v>72</v>
      </c>
      <c r="C81" s="289" t="s">
        <v>437</v>
      </c>
      <c r="D81" s="289" t="s">
        <v>21</v>
      </c>
      <c r="E81" s="806"/>
    </row>
    <row r="82" spans="1:5" x14ac:dyDescent="0.35">
      <c r="A82" s="580">
        <v>6703</v>
      </c>
      <c r="B82" s="580" t="s">
        <v>73</v>
      </c>
      <c r="C82" s="801" t="s">
        <v>74</v>
      </c>
      <c r="D82" s="801" t="s">
        <v>35</v>
      </c>
      <c r="E82" s="581"/>
    </row>
    <row r="83" spans="1:5" x14ac:dyDescent="0.35">
      <c r="A83" s="580">
        <v>6704</v>
      </c>
      <c r="B83" s="580" t="s">
        <v>75</v>
      </c>
      <c r="C83" s="801" t="s">
        <v>74</v>
      </c>
      <c r="D83" s="801" t="s">
        <v>35</v>
      </c>
      <c r="E83" s="581"/>
    </row>
    <row r="84" spans="1:5" x14ac:dyDescent="0.35">
      <c r="A84" s="580">
        <v>6753</v>
      </c>
      <c r="B84" s="580" t="s">
        <v>76</v>
      </c>
      <c r="C84" s="801" t="s">
        <v>74</v>
      </c>
      <c r="D84" s="801" t="s">
        <v>27</v>
      </c>
      <c r="E84" s="581"/>
    </row>
    <row r="85" spans="1:5" x14ac:dyDescent="0.35">
      <c r="A85" s="580">
        <v>6780</v>
      </c>
      <c r="B85" s="580" t="s">
        <v>77</v>
      </c>
      <c r="C85" s="801" t="s">
        <v>74</v>
      </c>
      <c r="D85" s="801" t="s">
        <v>35</v>
      </c>
      <c r="E85" s="581"/>
    </row>
    <row r="86" spans="1:5" x14ac:dyDescent="0.35">
      <c r="A86" s="289">
        <v>7100</v>
      </c>
      <c r="B86" s="580" t="s">
        <v>78</v>
      </c>
      <c r="C86" s="289" t="s">
        <v>437</v>
      </c>
      <c r="D86" s="289" t="s">
        <v>21</v>
      </c>
      <c r="E86" s="806"/>
    </row>
    <row r="87" spans="1:5" x14ac:dyDescent="0.35">
      <c r="A87" s="289">
        <v>7102</v>
      </c>
      <c r="B87" s="580" t="s">
        <v>79</v>
      </c>
      <c r="C87" s="289" t="s">
        <v>437</v>
      </c>
      <c r="D87" s="289" t="s">
        <v>21</v>
      </c>
      <c r="E87" s="806"/>
    </row>
    <row r="88" spans="1:5" x14ac:dyDescent="0.35">
      <c r="A88" s="292"/>
      <c r="B88" s="807"/>
      <c r="C88" s="292"/>
      <c r="D88" s="285"/>
      <c r="E88" s="129"/>
    </row>
    <row r="89" spans="1:5" x14ac:dyDescent="0.35">
      <c r="A89" s="292"/>
      <c r="B89" s="807"/>
      <c r="C89" s="292"/>
      <c r="D89" s="285"/>
      <c r="E89" s="129"/>
    </row>
    <row r="90" spans="1:5" x14ac:dyDescent="0.35">
      <c r="A90" s="854" t="s">
        <v>80</v>
      </c>
      <c r="B90" s="854"/>
      <c r="C90" s="854"/>
      <c r="D90" s="854"/>
      <c r="E90" s="181"/>
    </row>
    <row r="91" spans="1:5" x14ac:dyDescent="0.35">
      <c r="A91" s="183" t="s">
        <v>81</v>
      </c>
      <c r="B91" s="183" t="s">
        <v>82</v>
      </c>
      <c r="C91" s="183" t="s">
        <v>83</v>
      </c>
      <c r="D91" s="183" t="s">
        <v>84</v>
      </c>
      <c r="E91" s="181"/>
    </row>
    <row r="92" spans="1:5" x14ac:dyDescent="0.35">
      <c r="A92" s="808" t="s">
        <v>85</v>
      </c>
      <c r="B92" s="808" t="s">
        <v>86</v>
      </c>
      <c r="C92" s="808" t="s">
        <v>87</v>
      </c>
      <c r="D92" s="809">
        <v>6601</v>
      </c>
      <c r="E92" s="181"/>
    </row>
    <row r="93" spans="1:5" x14ac:dyDescent="0.35">
      <c r="A93" s="808" t="s">
        <v>88</v>
      </c>
      <c r="B93" s="808" t="s">
        <v>86</v>
      </c>
      <c r="C93" s="808" t="s">
        <v>89</v>
      </c>
      <c r="D93" s="809">
        <v>6601</v>
      </c>
      <c r="E93" s="181"/>
    </row>
    <row r="94" spans="1:5" x14ac:dyDescent="0.35">
      <c r="A94" s="808" t="s">
        <v>90</v>
      </c>
      <c r="B94" s="808" t="s">
        <v>86</v>
      </c>
      <c r="C94" s="808" t="s">
        <v>91</v>
      </c>
      <c r="D94" s="809">
        <v>6610</v>
      </c>
      <c r="E94" s="181"/>
    </row>
    <row r="95" spans="1:5" x14ac:dyDescent="0.35">
      <c r="A95" s="808" t="s">
        <v>92</v>
      </c>
      <c r="B95" s="808" t="s">
        <v>86</v>
      </c>
      <c r="C95" s="808" t="s">
        <v>93</v>
      </c>
      <c r="D95" s="809">
        <v>6620</v>
      </c>
      <c r="E95" s="181"/>
    </row>
    <row r="96" spans="1:5" x14ac:dyDescent="0.35">
      <c r="A96" s="808" t="s">
        <v>94</v>
      </c>
      <c r="B96" s="808" t="s">
        <v>86</v>
      </c>
      <c r="C96" s="808" t="s">
        <v>95</v>
      </c>
      <c r="D96" s="809">
        <v>6660</v>
      </c>
      <c r="E96" s="181"/>
    </row>
    <row r="97" spans="1:5" x14ac:dyDescent="0.35">
      <c r="A97" s="808" t="s">
        <v>96</v>
      </c>
      <c r="B97" s="808" t="s">
        <v>86</v>
      </c>
      <c r="C97" s="808" t="s">
        <v>97</v>
      </c>
      <c r="D97" s="809">
        <v>6670</v>
      </c>
      <c r="E97" s="181"/>
    </row>
    <row r="98" spans="1:5" x14ac:dyDescent="0.35">
      <c r="A98" s="808" t="s">
        <v>98</v>
      </c>
      <c r="B98" s="808" t="s">
        <v>99</v>
      </c>
      <c r="C98" s="808" t="s">
        <v>87</v>
      </c>
      <c r="D98" s="809">
        <v>1103</v>
      </c>
      <c r="E98" s="181"/>
    </row>
    <row r="99" spans="1:5" x14ac:dyDescent="0.35">
      <c r="A99" s="808" t="s">
        <v>100</v>
      </c>
      <c r="B99" s="808" t="s">
        <v>99</v>
      </c>
      <c r="C99" s="808" t="s">
        <v>101</v>
      </c>
      <c r="D99" s="809">
        <v>1103</v>
      </c>
      <c r="E99" s="181"/>
    </row>
    <row r="100" spans="1:5" x14ac:dyDescent="0.35">
      <c r="A100" s="808" t="s">
        <v>102</v>
      </c>
      <c r="B100" s="808" t="s">
        <v>99</v>
      </c>
      <c r="C100" s="808" t="s">
        <v>103</v>
      </c>
      <c r="D100" s="809">
        <v>1110</v>
      </c>
      <c r="E100" s="181"/>
    </row>
    <row r="101" spans="1:5" x14ac:dyDescent="0.35">
      <c r="A101" s="808" t="s">
        <v>104</v>
      </c>
      <c r="B101" s="808" t="s">
        <v>99</v>
      </c>
      <c r="C101" s="808" t="s">
        <v>105</v>
      </c>
      <c r="D101" s="809">
        <v>1120</v>
      </c>
      <c r="E101" s="181"/>
    </row>
    <row r="102" spans="1:5" x14ac:dyDescent="0.35">
      <c r="A102" s="808" t="s">
        <v>106</v>
      </c>
      <c r="B102" s="808" t="s">
        <v>99</v>
      </c>
      <c r="C102" s="808" t="s">
        <v>107</v>
      </c>
      <c r="D102" s="809">
        <v>1140</v>
      </c>
      <c r="E102" s="181"/>
    </row>
    <row r="103" spans="1:5" x14ac:dyDescent="0.35">
      <c r="A103" s="808" t="s">
        <v>108</v>
      </c>
      <c r="B103" s="808" t="s">
        <v>99</v>
      </c>
      <c r="C103" s="808" t="s">
        <v>109</v>
      </c>
      <c r="D103" s="809">
        <v>1150</v>
      </c>
      <c r="E103" s="181"/>
    </row>
    <row r="104" spans="1:5" x14ac:dyDescent="0.35">
      <c r="A104" s="808" t="s">
        <v>110</v>
      </c>
      <c r="B104" s="808" t="s">
        <v>99</v>
      </c>
      <c r="C104" s="808" t="s">
        <v>111</v>
      </c>
      <c r="D104" s="809">
        <v>1170</v>
      </c>
      <c r="E104" s="181"/>
    </row>
    <row r="105" spans="1:5" x14ac:dyDescent="0.35">
      <c r="A105" s="808" t="s">
        <v>112</v>
      </c>
      <c r="B105" s="808" t="s">
        <v>99</v>
      </c>
      <c r="C105" s="808" t="s">
        <v>113</v>
      </c>
      <c r="D105" s="809">
        <v>1180</v>
      </c>
      <c r="E105" s="181"/>
    </row>
    <row r="106" spans="1:5" x14ac:dyDescent="0.35">
      <c r="A106" s="808" t="s">
        <v>114</v>
      </c>
      <c r="B106" s="808" t="s">
        <v>99</v>
      </c>
      <c r="C106" s="808" t="s">
        <v>115</v>
      </c>
      <c r="D106" s="809">
        <v>1190</v>
      </c>
      <c r="E106" s="181"/>
    </row>
    <row r="107" spans="1:5" x14ac:dyDescent="0.35">
      <c r="A107" s="808" t="s">
        <v>116</v>
      </c>
      <c r="B107" s="808" t="s">
        <v>117</v>
      </c>
      <c r="C107" s="808" t="s">
        <v>87</v>
      </c>
      <c r="D107" s="809">
        <v>3301</v>
      </c>
      <c r="E107" s="181"/>
    </row>
    <row r="108" spans="1:5" x14ac:dyDescent="0.35">
      <c r="A108" s="808" t="s">
        <v>118</v>
      </c>
      <c r="B108" s="808" t="s">
        <v>117</v>
      </c>
      <c r="C108" s="808" t="s">
        <v>119</v>
      </c>
      <c r="D108" s="809">
        <v>3301</v>
      </c>
      <c r="E108" s="181"/>
    </row>
    <row r="109" spans="1:5" x14ac:dyDescent="0.35">
      <c r="A109" s="808" t="s">
        <v>120</v>
      </c>
      <c r="B109" s="808" t="s">
        <v>117</v>
      </c>
      <c r="C109" s="808" t="s">
        <v>121</v>
      </c>
      <c r="D109" s="810">
        <v>3340</v>
      </c>
      <c r="E109" s="181"/>
    </row>
    <row r="110" spans="1:5" x14ac:dyDescent="0.35">
      <c r="A110" s="808" t="s">
        <v>122</v>
      </c>
      <c r="B110" s="808" t="s">
        <v>117</v>
      </c>
      <c r="C110" s="808" t="s">
        <v>123</v>
      </c>
      <c r="D110" s="810">
        <v>3380</v>
      </c>
      <c r="E110" s="181"/>
    </row>
    <row r="111" spans="1:5" x14ac:dyDescent="0.35">
      <c r="A111" s="808" t="s">
        <v>124</v>
      </c>
      <c r="B111" s="808" t="s">
        <v>117</v>
      </c>
      <c r="C111" s="808" t="s">
        <v>125</v>
      </c>
      <c r="D111" s="810">
        <v>3320</v>
      </c>
      <c r="E111" s="181"/>
    </row>
    <row r="112" spans="1:5" x14ac:dyDescent="0.35">
      <c r="A112" s="808" t="s">
        <v>126</v>
      </c>
      <c r="B112" s="808" t="s">
        <v>117</v>
      </c>
      <c r="C112" s="808" t="s">
        <v>127</v>
      </c>
      <c r="D112" s="810">
        <v>3350</v>
      </c>
      <c r="E112" s="181"/>
    </row>
    <row r="113" spans="1:5" x14ac:dyDescent="0.35">
      <c r="A113" s="808" t="s">
        <v>128</v>
      </c>
      <c r="B113" s="808" t="s">
        <v>117</v>
      </c>
      <c r="C113" s="808" t="s">
        <v>129</v>
      </c>
      <c r="D113" s="810">
        <v>3310</v>
      </c>
      <c r="E113" s="181"/>
    </row>
    <row r="114" spans="1:5" x14ac:dyDescent="0.35">
      <c r="A114" s="808" t="s">
        <v>130</v>
      </c>
      <c r="B114" s="808" t="s">
        <v>131</v>
      </c>
      <c r="C114" s="808" t="s">
        <v>87</v>
      </c>
      <c r="D114" s="809">
        <v>5501</v>
      </c>
      <c r="E114" s="181"/>
    </row>
    <row r="115" spans="1:5" x14ac:dyDescent="0.35">
      <c r="A115" s="808" t="s">
        <v>132</v>
      </c>
      <c r="B115" s="808" t="s">
        <v>131</v>
      </c>
      <c r="C115" s="808" t="s">
        <v>133</v>
      </c>
      <c r="D115" s="809">
        <v>5501</v>
      </c>
      <c r="E115" s="181"/>
    </row>
    <row r="116" spans="1:5" x14ac:dyDescent="0.35">
      <c r="A116" s="808" t="s">
        <v>134</v>
      </c>
      <c r="B116" s="808" t="s">
        <v>131</v>
      </c>
      <c r="C116" s="808" t="s">
        <v>135</v>
      </c>
      <c r="D116" s="809">
        <v>5570</v>
      </c>
      <c r="E116" s="181"/>
    </row>
    <row r="117" spans="1:5" x14ac:dyDescent="0.35">
      <c r="A117" s="808" t="s">
        <v>136</v>
      </c>
      <c r="B117" s="808" t="s">
        <v>131</v>
      </c>
      <c r="C117" s="808" t="s">
        <v>137</v>
      </c>
      <c r="D117" s="809">
        <v>5520</v>
      </c>
      <c r="E117" s="181"/>
    </row>
    <row r="118" spans="1:5" x14ac:dyDescent="0.35">
      <c r="A118" s="808" t="s">
        <v>138</v>
      </c>
      <c r="B118" s="808" t="s">
        <v>131</v>
      </c>
      <c r="C118" s="808" t="s">
        <v>139</v>
      </c>
      <c r="D118" s="809">
        <v>5580</v>
      </c>
      <c r="E118" s="181"/>
    </row>
    <row r="119" spans="1:5" x14ac:dyDescent="0.35">
      <c r="A119" s="808" t="s">
        <v>140</v>
      </c>
      <c r="B119" s="808" t="s">
        <v>131</v>
      </c>
      <c r="C119" s="808" t="s">
        <v>141</v>
      </c>
      <c r="D119" s="809">
        <v>5590</v>
      </c>
      <c r="E119" s="181"/>
    </row>
    <row r="120" spans="1:5" x14ac:dyDescent="0.35">
      <c r="A120" s="808" t="s">
        <v>142</v>
      </c>
      <c r="B120" s="808" t="s">
        <v>131</v>
      </c>
      <c r="C120" s="808" t="s">
        <v>143</v>
      </c>
      <c r="D120" s="809">
        <v>5540</v>
      </c>
      <c r="E120" s="181"/>
    </row>
    <row r="121" spans="1:5" x14ac:dyDescent="0.35">
      <c r="A121" s="808" t="s">
        <v>144</v>
      </c>
      <c r="B121" s="808" t="s">
        <v>131</v>
      </c>
      <c r="C121" s="808" t="s">
        <v>145</v>
      </c>
      <c r="D121" s="809">
        <v>5550</v>
      </c>
      <c r="E121" s="181"/>
    </row>
    <row r="122" spans="1:5" x14ac:dyDescent="0.35">
      <c r="A122" s="808" t="s">
        <v>146</v>
      </c>
      <c r="B122" s="808" t="s">
        <v>131</v>
      </c>
      <c r="C122" s="808" t="s">
        <v>147</v>
      </c>
      <c r="D122" s="809">
        <v>5560</v>
      </c>
      <c r="E122" s="181"/>
    </row>
  </sheetData>
  <autoFilter ref="A31:E86" xr:uid="{00000000-0001-0000-0000-000000000000}">
    <sortState xmlns:xlrd2="http://schemas.microsoft.com/office/spreadsheetml/2017/richdata2" ref="A32:E87">
      <sortCondition ref="A31:A86"/>
    </sortState>
  </autoFilter>
  <mergeCells count="19">
    <mergeCell ref="A1:E1"/>
    <mergeCell ref="A2:E2"/>
    <mergeCell ref="A4:E4"/>
    <mergeCell ref="A7:E7"/>
    <mergeCell ref="A9:E9"/>
    <mergeCell ref="A30:E30"/>
    <mergeCell ref="A90:D90"/>
    <mergeCell ref="A10:E10"/>
    <mergeCell ref="A11:E11"/>
    <mergeCell ref="B16:E16"/>
    <mergeCell ref="B20:E20"/>
    <mergeCell ref="B18:E18"/>
    <mergeCell ref="B19:E19"/>
    <mergeCell ref="B22:E22"/>
    <mergeCell ref="B23:E23"/>
    <mergeCell ref="B21:E21"/>
    <mergeCell ref="B28:E28"/>
    <mergeCell ref="B27:E27"/>
    <mergeCell ref="B26:E26"/>
  </mergeCells>
  <pageMargins left="0.7" right="0.7" top="0.75" bottom="0.75" header="0.3" footer="0.3"/>
  <pageSetup scale="6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C9672-4625-4761-BB74-26EDB1F4B764}">
  <sheetPr>
    <tabColor theme="8" tint="0.39997558519241921"/>
  </sheetPr>
  <dimension ref="A1:AH1703"/>
  <sheetViews>
    <sheetView showGridLines="0" topLeftCell="A8" zoomScale="80" zoomScaleNormal="80" workbookViewId="0">
      <selection activeCell="H40" sqref="H40"/>
    </sheetView>
  </sheetViews>
  <sheetFormatPr defaultColWidth="8.81640625" defaultRowHeight="14.5" outlineLevelRow="1" x14ac:dyDescent="0.35"/>
  <cols>
    <col min="1" max="1" width="18.54296875" style="192" customWidth="1"/>
    <col min="2" max="2" width="15.54296875" style="192" customWidth="1"/>
    <col min="3" max="3" width="11" style="192" bestFit="1" customWidth="1"/>
    <col min="4" max="4" width="12.453125" style="192" bestFit="1" customWidth="1"/>
    <col min="5" max="5" width="19.1796875" style="192" customWidth="1"/>
    <col min="6" max="6" width="16.453125" style="192" bestFit="1" customWidth="1"/>
    <col min="7" max="7" width="11.1796875" style="192" bestFit="1" customWidth="1"/>
    <col min="8" max="8" width="11.54296875" style="192" customWidth="1"/>
    <col min="9" max="9" width="13.1796875" style="192" customWidth="1"/>
    <col min="10" max="10" width="13.54296875" style="192" customWidth="1"/>
    <col min="11" max="11" width="12.81640625" style="192" customWidth="1"/>
    <col min="12" max="12" width="10.81640625" style="192" customWidth="1"/>
    <col min="13" max="13" width="14.54296875" style="192" bestFit="1" customWidth="1"/>
    <col min="14" max="14" width="30.453125" style="192" customWidth="1"/>
    <col min="15" max="15" width="15.453125" style="192" bestFit="1" customWidth="1"/>
    <col min="16" max="16" width="3.54296875" style="192" hidden="1" customWidth="1"/>
    <col min="17" max="17" width="14.08984375" style="192" hidden="1" customWidth="1"/>
    <col min="18" max="18" width="13.90625" style="192" hidden="1" customWidth="1"/>
    <col min="19" max="21" width="0" style="192" hidden="1" customWidth="1"/>
    <col min="22" max="22" width="16.36328125" style="192" hidden="1" customWidth="1"/>
    <col min="23" max="23" width="11.90625" style="192" hidden="1" customWidth="1"/>
    <col min="24" max="24" width="15.6328125" style="192" hidden="1" customWidth="1"/>
    <col min="25" max="25" width="20.54296875" style="192" hidden="1" customWidth="1"/>
    <col min="26" max="29" width="0" style="192" hidden="1" customWidth="1"/>
    <col min="30" max="30" width="11.90625" style="192" hidden="1" customWidth="1"/>
    <col min="31" max="31" width="12.6328125" style="192" hidden="1" customWidth="1"/>
    <col min="32" max="32" width="0" style="192" hidden="1" customWidth="1"/>
    <col min="33" max="33" width="11.90625" style="192" hidden="1" customWidth="1"/>
    <col min="34" max="34" width="12.6328125" style="192" hidden="1" customWidth="1"/>
    <col min="35" max="35" width="0" style="192" hidden="1" customWidth="1"/>
    <col min="36" max="16384" width="8.81640625" style="192"/>
  </cols>
  <sheetData>
    <row r="1" spans="2:15" x14ac:dyDescent="0.35">
      <c r="B1" s="191"/>
    </row>
    <row r="2" spans="2:15" ht="18" customHeight="1" x14ac:dyDescent="0.35">
      <c r="B2" s="193" t="s">
        <v>414</v>
      </c>
      <c r="C2" s="194"/>
      <c r="D2" s="195"/>
      <c r="E2" s="193"/>
      <c r="F2" s="196"/>
      <c r="G2" s="196"/>
      <c r="H2" s="196"/>
      <c r="I2" s="197"/>
      <c r="J2" s="194"/>
      <c r="K2" s="198"/>
      <c r="L2" s="194"/>
      <c r="M2" s="304"/>
      <c r="O2" s="402" t="s">
        <v>1153</v>
      </c>
    </row>
    <row r="3" spans="2:15" ht="16.5" customHeight="1" thickBot="1" x14ac:dyDescent="0.45">
      <c r="B3" s="200"/>
      <c r="C3" s="194"/>
      <c r="D3" s="195"/>
      <c r="E3" s="194"/>
      <c r="F3" s="194"/>
      <c r="G3" s="194"/>
      <c r="H3" s="194"/>
      <c r="I3" s="197"/>
      <c r="J3" s="194"/>
      <c r="K3" s="198"/>
      <c r="L3" s="194"/>
      <c r="M3" s="194"/>
      <c r="N3" s="194"/>
      <c r="O3" s="194"/>
    </row>
    <row r="4" spans="2:15" ht="18.75" customHeight="1" x14ac:dyDescent="0.35">
      <c r="B4" s="987" t="s">
        <v>151</v>
      </c>
      <c r="C4" s="988"/>
      <c r="D4" s="985"/>
      <c r="E4" s="985"/>
      <c r="F4" s="985"/>
      <c r="G4" s="985"/>
      <c r="H4" s="204"/>
      <c r="I4" s="988" t="s">
        <v>152</v>
      </c>
      <c r="J4" s="988"/>
      <c r="K4" s="331"/>
      <c r="L4" s="203"/>
      <c r="M4" s="203"/>
      <c r="N4" s="203"/>
      <c r="O4" s="715"/>
    </row>
    <row r="5" spans="2:15" ht="18.75" customHeight="1" x14ac:dyDescent="0.35">
      <c r="B5" s="208"/>
      <c r="C5" s="215"/>
      <c r="D5" s="716"/>
      <c r="E5" s="716"/>
      <c r="F5" s="717"/>
      <c r="G5" s="718"/>
      <c r="H5" s="216"/>
      <c r="I5" s="221"/>
      <c r="J5" s="211"/>
      <c r="K5" s="264"/>
      <c r="L5" s="215"/>
      <c r="M5" s="563"/>
      <c r="N5" s="365" t="s">
        <v>375</v>
      </c>
      <c r="O5" s="405"/>
    </row>
    <row r="6" spans="2:15" ht="18.75" customHeight="1" x14ac:dyDescent="0.35">
      <c r="B6" s="933" t="s">
        <v>153</v>
      </c>
      <c r="C6" s="934"/>
      <c r="D6" s="986"/>
      <c r="E6" s="986"/>
      <c r="F6" s="986"/>
      <c r="G6" s="986"/>
      <c r="H6" s="216"/>
      <c r="I6" s="934" t="s">
        <v>187</v>
      </c>
      <c r="J6" s="934"/>
      <c r="K6" s="218"/>
      <c r="L6" s="215"/>
      <c r="M6" s="564"/>
      <c r="N6" s="365" t="s">
        <v>401</v>
      </c>
      <c r="O6" s="405"/>
    </row>
    <row r="7" spans="2:15" ht="15.75" customHeight="1" thickBot="1" x14ac:dyDescent="0.4">
      <c r="B7" s="974"/>
      <c r="C7" s="999"/>
      <c r="D7" s="976"/>
      <c r="E7" s="977"/>
      <c r="F7" s="977"/>
      <c r="G7" s="977"/>
      <c r="H7" s="211"/>
      <c r="I7" s="197"/>
      <c r="J7" s="211"/>
      <c r="K7" s="212"/>
      <c r="L7" s="209"/>
      <c r="M7" s="209"/>
      <c r="N7" s="209"/>
      <c r="O7" s="719"/>
    </row>
    <row r="8" spans="2:15" ht="18.75" customHeight="1" thickBot="1" x14ac:dyDescent="0.4">
      <c r="B8" s="933" t="s">
        <v>156</v>
      </c>
      <c r="C8" s="934"/>
      <c r="D8" s="220"/>
      <c r="H8" s="216"/>
      <c r="I8" s="934" t="s">
        <v>174</v>
      </c>
      <c r="J8" s="934"/>
      <c r="K8" s="599" t="s">
        <v>27</v>
      </c>
      <c r="L8" s="215"/>
      <c r="M8" s="215"/>
      <c r="N8" s="215"/>
      <c r="O8" s="720"/>
    </row>
    <row r="9" spans="2:15" ht="16.5" customHeight="1" x14ac:dyDescent="0.35">
      <c r="B9" s="214"/>
      <c r="C9" s="209"/>
      <c r="D9" s="210"/>
      <c r="E9" s="209"/>
      <c r="F9" s="212"/>
      <c r="G9" s="212"/>
      <c r="H9" s="212"/>
      <c r="I9" s="197"/>
      <c r="J9" s="211"/>
      <c r="K9" s="212"/>
      <c r="L9" s="209"/>
      <c r="M9" s="209"/>
      <c r="N9" s="209"/>
      <c r="O9" s="719"/>
    </row>
    <row r="10" spans="2:15" ht="18.75" customHeight="1" x14ac:dyDescent="0.35">
      <c r="B10" s="933" t="s">
        <v>430</v>
      </c>
      <c r="C10" s="934"/>
      <c r="D10" s="978"/>
      <c r="E10" s="978"/>
      <c r="F10" s="978"/>
      <c r="G10" s="978"/>
      <c r="H10" s="211"/>
      <c r="I10" s="934" t="s">
        <v>1043</v>
      </c>
      <c r="J10" s="934"/>
      <c r="K10" s="199">
        <v>0</v>
      </c>
      <c r="L10" s="219"/>
      <c r="M10" s="721"/>
      <c r="N10" s="721"/>
      <c r="O10" s="722"/>
    </row>
    <row r="11" spans="2:15" ht="15" thickBot="1" x14ac:dyDescent="0.4">
      <c r="B11" s="224"/>
      <c r="C11" s="225"/>
      <c r="D11" s="434"/>
      <c r="E11" s="434"/>
      <c r="F11" s="227"/>
      <c r="G11" s="227"/>
      <c r="H11" s="227"/>
      <c r="I11" s="345"/>
      <c r="J11" s="227"/>
      <c r="K11" s="464"/>
      <c r="L11" s="465"/>
      <c r="M11" s="465"/>
      <c r="N11" s="465"/>
      <c r="O11" s="723"/>
    </row>
    <row r="12" spans="2:15" outlineLevel="1" x14ac:dyDescent="0.35">
      <c r="B12" s="476"/>
      <c r="C12" s="349"/>
      <c r="D12" s="349"/>
      <c r="E12" s="395"/>
      <c r="F12" s="395"/>
      <c r="G12" s="349"/>
      <c r="H12" s="349"/>
      <c r="I12" s="349"/>
      <c r="J12" s="477"/>
      <c r="K12" s="478"/>
      <c r="L12" s="479"/>
      <c r="M12" s="480"/>
      <c r="N12" s="480"/>
      <c r="O12" s="724"/>
    </row>
    <row r="13" spans="2:15" outlineLevel="1" x14ac:dyDescent="0.35">
      <c r="B13" s="466"/>
      <c r="C13" s="194"/>
      <c r="D13" s="194"/>
      <c r="E13" s="725"/>
      <c r="F13" s="725"/>
      <c r="G13" s="194"/>
      <c r="H13" s="194"/>
      <c r="I13" s="194"/>
      <c r="J13" s="1000" t="s">
        <v>197</v>
      </c>
      <c r="K13" s="1000"/>
      <c r="L13" s="1000"/>
      <c r="M13" s="1000"/>
      <c r="N13" s="1000"/>
      <c r="O13" s="1001"/>
    </row>
    <row r="14" spans="2:15" outlineLevel="1" x14ac:dyDescent="0.35">
      <c r="B14" s="467"/>
      <c r="C14" s="270"/>
      <c r="D14" s="271"/>
      <c r="E14" s="271"/>
      <c r="F14" s="271"/>
      <c r="G14" s="271"/>
      <c r="H14" s="237"/>
      <c r="I14" s="272"/>
      <c r="J14" s="997" t="s">
        <v>198</v>
      </c>
      <c r="K14" s="997"/>
      <c r="L14" s="997"/>
      <c r="M14" s="997"/>
      <c r="N14" s="997"/>
      <c r="O14" s="998"/>
    </row>
    <row r="15" spans="2:15" outlineLevel="1" x14ac:dyDescent="0.35">
      <c r="B15" s="952" t="s">
        <v>199</v>
      </c>
      <c r="C15" s="953"/>
      <c r="D15" s="994"/>
      <c r="E15" s="994"/>
      <c r="F15" s="994"/>
      <c r="G15" s="956" t="s">
        <v>156</v>
      </c>
      <c r="H15" s="959"/>
      <c r="I15" s="365"/>
      <c r="J15" s="997"/>
      <c r="K15" s="997"/>
      <c r="L15" s="997"/>
      <c r="M15" s="997"/>
      <c r="N15" s="997"/>
      <c r="O15" s="998"/>
    </row>
    <row r="16" spans="2:15" outlineLevel="1" x14ac:dyDescent="0.35">
      <c r="B16" s="954"/>
      <c r="C16" s="955"/>
      <c r="D16" s="994"/>
      <c r="E16" s="994"/>
      <c r="F16" s="994"/>
      <c r="G16" s="957"/>
      <c r="H16" s="960"/>
      <c r="I16" s="365"/>
      <c r="J16" s="997"/>
      <c r="K16" s="997"/>
      <c r="L16" s="997"/>
      <c r="M16" s="997"/>
      <c r="N16" s="997"/>
      <c r="O16" s="998"/>
    </row>
    <row r="17" spans="2:34" ht="36" customHeight="1" outlineLevel="1" x14ac:dyDescent="0.35">
      <c r="B17" s="962" t="s">
        <v>200</v>
      </c>
      <c r="C17" s="963"/>
      <c r="D17" s="994"/>
      <c r="E17" s="994"/>
      <c r="F17" s="994"/>
      <c r="G17" s="958"/>
      <c r="H17" s="961"/>
      <c r="I17" s="365"/>
      <c r="J17" s="997"/>
      <c r="K17" s="997"/>
      <c r="L17" s="997"/>
      <c r="M17" s="997"/>
      <c r="N17" s="997"/>
      <c r="O17" s="998"/>
    </row>
    <row r="18" spans="2:34" ht="24.65" customHeight="1" outlineLevel="1" x14ac:dyDescent="0.35">
      <c r="B18" s="407"/>
      <c r="C18" s="365"/>
      <c r="D18" s="365"/>
      <c r="E18" s="365"/>
      <c r="F18" s="365"/>
      <c r="G18" s="365"/>
      <c r="H18" s="365"/>
      <c r="I18" s="365"/>
      <c r="J18" s="997"/>
      <c r="K18" s="997"/>
      <c r="L18" s="997"/>
      <c r="M18" s="997"/>
      <c r="N18" s="997"/>
      <c r="O18" s="998"/>
    </row>
    <row r="19" spans="2:34" ht="41.5" customHeight="1" outlineLevel="1" x14ac:dyDescent="0.35">
      <c r="B19" s="407"/>
      <c r="C19" s="365"/>
      <c r="D19" s="365"/>
      <c r="E19" s="365"/>
      <c r="F19" s="365"/>
      <c r="G19" s="365"/>
      <c r="H19" s="365"/>
      <c r="I19" s="365"/>
      <c r="J19" s="997"/>
      <c r="K19" s="997"/>
      <c r="L19" s="997"/>
      <c r="M19" s="997"/>
      <c r="N19" s="997"/>
      <c r="O19" s="998"/>
    </row>
    <row r="20" spans="2:34" ht="18.75" customHeight="1" thickBot="1" x14ac:dyDescent="0.4">
      <c r="B20" s="468"/>
      <c r="C20" s="265"/>
      <c r="D20" s="265"/>
      <c r="E20" s="265"/>
      <c r="F20" s="265"/>
      <c r="G20" s="265"/>
      <c r="H20" s="265"/>
      <c r="I20" s="265"/>
      <c r="J20" s="469"/>
      <c r="K20" s="469"/>
      <c r="L20" s="469"/>
      <c r="M20" s="469"/>
      <c r="N20" s="469"/>
      <c r="O20" s="470"/>
    </row>
    <row r="21" spans="2:34" ht="15" outlineLevel="1" thickBot="1" x14ac:dyDescent="0.4">
      <c r="B21" s="947" t="s">
        <v>423</v>
      </c>
      <c r="C21" s="948"/>
      <c r="D21" s="948"/>
      <c r="E21" s="948"/>
      <c r="F21" s="948"/>
      <c r="G21" s="948"/>
      <c r="H21" s="948"/>
      <c r="I21" s="948"/>
      <c r="J21" s="948"/>
      <c r="K21" s="948"/>
      <c r="L21" s="948"/>
      <c r="M21" s="948"/>
      <c r="N21" s="948"/>
      <c r="O21" s="949"/>
    </row>
    <row r="22" spans="2:34" outlineLevel="1" x14ac:dyDescent="0.35">
      <c r="B22" s="689"/>
      <c r="C22" s="395"/>
      <c r="D22" s="395"/>
      <c r="E22" s="206"/>
      <c r="F22" s="206"/>
      <c r="G22" s="206"/>
      <c r="H22" s="349"/>
      <c r="I22" s="206"/>
      <c r="J22" s="471"/>
      <c r="K22" s="472"/>
      <c r="L22" s="472"/>
      <c r="M22" s="472"/>
      <c r="N22" s="472"/>
      <c r="O22" s="207"/>
    </row>
    <row r="23" spans="2:34" ht="14.5" customHeight="1" outlineLevel="1" x14ac:dyDescent="0.35">
      <c r="B23" s="466"/>
      <c r="C23" s="991" t="s">
        <v>201</v>
      </c>
      <c r="D23" s="992"/>
      <c r="E23" s="989" t="s">
        <v>202</v>
      </c>
      <c r="F23" s="990"/>
      <c r="G23" s="365"/>
      <c r="H23" s="924" t="s">
        <v>193</v>
      </c>
      <c r="I23" s="924"/>
      <c r="J23" s="924"/>
      <c r="K23" s="708"/>
      <c r="L23" s="924" t="s">
        <v>203</v>
      </c>
      <c r="M23" s="924"/>
      <c r="N23" s="924"/>
      <c r="O23" s="709"/>
      <c r="U23" s="924" t="s">
        <v>193</v>
      </c>
      <c r="V23" s="924"/>
      <c r="W23" s="924"/>
      <c r="X23" s="924"/>
      <c r="Y23" s="924"/>
    </row>
    <row r="24" spans="2:34" ht="42" outlineLevel="1" x14ac:dyDescent="0.35">
      <c r="B24" s="690" t="s">
        <v>204</v>
      </c>
      <c r="C24" s="274" t="s">
        <v>205</v>
      </c>
      <c r="D24" s="274" t="s">
        <v>206</v>
      </c>
      <c r="E24" s="275" t="s">
        <v>205</v>
      </c>
      <c r="F24" s="275" t="s">
        <v>206</v>
      </c>
      <c r="G24" s="365"/>
      <c r="H24" s="340"/>
      <c r="I24" s="322" t="s">
        <v>1072</v>
      </c>
      <c r="J24" s="322" t="s">
        <v>196</v>
      </c>
      <c r="K24" s="708"/>
      <c r="L24" s="924" t="s">
        <v>207</v>
      </c>
      <c r="M24" s="973" t="s">
        <v>208</v>
      </c>
      <c r="N24" s="973" t="s">
        <v>209</v>
      </c>
      <c r="O24" s="710"/>
      <c r="U24" s="828"/>
      <c r="V24" s="322" t="s">
        <v>1152</v>
      </c>
      <c r="W24" s="322" t="s">
        <v>196</v>
      </c>
      <c r="X24" s="322" t="s">
        <v>1146</v>
      </c>
      <c r="Y24" s="340" t="s">
        <v>1142</v>
      </c>
      <c r="AB24" s="835" t="s">
        <v>204</v>
      </c>
      <c r="AC24" s="836" t="s">
        <v>1144</v>
      </c>
      <c r="AD24" s="836" t="s">
        <v>1145</v>
      </c>
      <c r="AE24" s="837" t="s">
        <v>1141</v>
      </c>
      <c r="AF24" s="838" t="s">
        <v>1139</v>
      </c>
      <c r="AG24" s="838" t="s">
        <v>1140</v>
      </c>
      <c r="AH24" s="839" t="s">
        <v>1141</v>
      </c>
    </row>
    <row r="25" spans="2:34" outlineLevel="1" x14ac:dyDescent="0.35">
      <c r="B25" s="524" t="str" cm="1">
        <f t="array" ref="B25">IF(IFERROR(INDEX($B$47:$B$1700,MATCH(0,COUNTIF($B$24:B24,$B$47:$B$1700),0)),"")=0,"",IFERROR(INDEX($B$47:$B$1700,MATCH(0,COUNTIF($B$24:B24,$B$47:$B$1700),0)),""))</f>
        <v/>
      </c>
      <c r="C25" s="410">
        <f t="shared" ref="C25:C37" si="0">SUMIF($B$47:$B$1700,$B25,$J$47:$J$1700)</f>
        <v>0</v>
      </c>
      <c r="D25" s="430">
        <f t="shared" ref="D25:D37" si="1">SUMIF($B$47:$B$1700,$B25,$K$47:$K$1700)</f>
        <v>0</v>
      </c>
      <c r="E25" s="481">
        <f t="shared" ref="E25:E37" si="2">SUMIF($B$47:$B$1700,$B25,$L$47:$L$1700)</f>
        <v>0</v>
      </c>
      <c r="F25" s="385">
        <f t="shared" ref="F25:F37" si="3">SUMIF($B$47:$B$1700,$B25,$M$47:$M$1700)</f>
        <v>0</v>
      </c>
      <c r="G25" s="365"/>
      <c r="H25" s="358" t="s">
        <v>210</v>
      </c>
      <c r="I25" s="278">
        <f>SUM($J$47:$J$1700)-I26-I27</f>
        <v>0</v>
      </c>
      <c r="J25" s="279">
        <f>SUM($K$47:$K$1700)-J26-J27</f>
        <v>0</v>
      </c>
      <c r="K25" s="708"/>
      <c r="L25" s="924"/>
      <c r="M25" s="973"/>
      <c r="N25" s="973"/>
      <c r="O25" s="711"/>
      <c r="U25" s="828" t="s">
        <v>210</v>
      </c>
      <c r="V25" s="831">
        <f>I25*$H$30</f>
        <v>0</v>
      </c>
      <c r="W25" s="832">
        <f>J25*$H$30</f>
        <v>0</v>
      </c>
      <c r="X25" s="832">
        <v>1000</v>
      </c>
      <c r="Y25" s="828">
        <v>4200</v>
      </c>
      <c r="AB25" s="301" t="str">
        <f>B25</f>
        <v/>
      </c>
      <c r="AC25" s="831">
        <f>$H$30*INDEX($C$25:$C$37,MATCH(AB25,$B$25:$B$37,0))</f>
        <v>0</v>
      </c>
      <c r="AD25" s="832">
        <f>$H$30*INDEX($D$25:$D$37,MATCH(AB25,$B$25:$B$37,0))</f>
        <v>0</v>
      </c>
      <c r="AE25" s="833">
        <f>AD25-(INDEX($D$25:$D$37,MATCH(AB25,$B$25:$B$37,0)))</f>
        <v>0</v>
      </c>
      <c r="AF25" s="831">
        <f>$H$30*INDEX($E$25:$E$37,MATCH(AB25,$B$25:$B$37,0))</f>
        <v>0</v>
      </c>
      <c r="AG25" s="832">
        <f>$H$30*INDEX($F$25:$F$37,MATCH(AB25,$B$25:$B$37,0))</f>
        <v>0</v>
      </c>
      <c r="AH25" s="833">
        <f>AG25-(INDEX($F$25:$F$37,MATCH(AB25,$B$25:$B$37,0)))</f>
        <v>0</v>
      </c>
    </row>
    <row r="26" spans="2:34" outlineLevel="1" x14ac:dyDescent="0.35">
      <c r="B26" s="524" t="str" cm="1">
        <f t="array" ref="B26">IF(IFERROR(INDEX($B$47:$B$1700,MATCH(0,COUNTIF($B$24:B25,$B$47:$B$1700),0)),"")=0,"",IFERROR(INDEX($B$47:$B$1700,MATCH(0,COUNTIF($B$24:B25,$B$47:$B$1700),0)),""))</f>
        <v/>
      </c>
      <c r="C26" s="410">
        <f t="shared" si="0"/>
        <v>0</v>
      </c>
      <c r="D26" s="430">
        <f t="shared" si="1"/>
        <v>0</v>
      </c>
      <c r="E26" s="481">
        <f t="shared" si="2"/>
        <v>0</v>
      </c>
      <c r="F26" s="385">
        <f t="shared" si="3"/>
        <v>0</v>
      </c>
      <c r="G26" s="365"/>
      <c r="H26" s="358" t="s">
        <v>211</v>
      </c>
      <c r="I26" s="278">
        <f>SUMIFS($J$47:$J$1700,$D$47:$D$1700,$D$44)+SUMIFS($J$47:$J$1700,$D$47:$D$1700,$D$44-1)</f>
        <v>0</v>
      </c>
      <c r="J26" s="279">
        <f>SUMIFS($K$47:$K$1700,$D$47:$D$1700,$D$44)+SUMIFS($K$47:$K$1700,$D$47:$D$1700,$D$44-1)</f>
        <v>0</v>
      </c>
      <c r="K26" s="708"/>
      <c r="L26" s="276"/>
      <c r="M26" s="390"/>
      <c r="N26" s="419">
        <f>M26</f>
        <v>0</v>
      </c>
      <c r="O26" s="711"/>
      <c r="U26" s="828"/>
      <c r="V26" s="828"/>
      <c r="W26" s="832"/>
      <c r="X26" s="833">
        <f>W25-X25</f>
        <v>-1000</v>
      </c>
      <c r="Y26" s="828">
        <v>5920</v>
      </c>
      <c r="AB26" s="301" t="str">
        <f t="shared" ref="AB26:AB37" si="4">B26</f>
        <v/>
      </c>
      <c r="AC26" s="831">
        <f t="shared" ref="AC26:AC37" si="5">$H$30*INDEX($C$25:$C$37,MATCH(AB26,$B$25:$B$37,0))</f>
        <v>0</v>
      </c>
      <c r="AD26" s="832">
        <f t="shared" ref="AD26:AD37" si="6">$H$30*INDEX($D$25:$D$37,MATCH(AB26,$B$25:$B$37,0))</f>
        <v>0</v>
      </c>
      <c r="AE26" s="833">
        <f t="shared" ref="AE26:AE37" si="7">AD26-(INDEX($D$25:$D$37,MATCH(AB26,$B$25:$B$37,0)))</f>
        <v>0</v>
      </c>
      <c r="AF26" s="831">
        <f t="shared" ref="AF26:AF37" si="8">$H$30*INDEX($E$25:$E$37,MATCH(AB26,$B$25:$B$37,0))</f>
        <v>0</v>
      </c>
      <c r="AG26" s="832">
        <f t="shared" ref="AG26:AG37" si="9">$H$30*INDEX($F$25:$F$37,MATCH(AB26,$B$25:$B$37,0))</f>
        <v>0</v>
      </c>
      <c r="AH26" s="833">
        <f t="shared" ref="AH26:AH37" si="10">AG26-(INDEX($F$25:$F$37,MATCH(AB26,$B$25:$B$37,0)))</f>
        <v>0</v>
      </c>
    </row>
    <row r="27" spans="2:34" outlineLevel="1" x14ac:dyDescent="0.35">
      <c r="B27" s="524" t="str" cm="1">
        <f t="array" ref="B27">IF(IFERROR(INDEX($B$47:$B$1700,MATCH(0,COUNTIF($B$24:B26,$B$47:$B$1700),0)),"")=0,"",IFERROR(INDEX($B$47:$B$1700,MATCH(0,COUNTIF($B$24:B26,$B$47:$B$1700),0)),""))</f>
        <v/>
      </c>
      <c r="C27" s="410">
        <f t="shared" si="0"/>
        <v>0</v>
      </c>
      <c r="D27" s="430">
        <f t="shared" si="1"/>
        <v>0</v>
      </c>
      <c r="E27" s="481">
        <f t="shared" si="2"/>
        <v>0</v>
      </c>
      <c r="F27" s="385">
        <f t="shared" si="3"/>
        <v>0</v>
      </c>
      <c r="G27" s="365"/>
      <c r="H27" s="358" t="s">
        <v>212</v>
      </c>
      <c r="I27" s="278">
        <f>SUMIFS($J$47:$J$1700,$C$47:$C$1700,H27,$D$47:$D$1700,"")</f>
        <v>0</v>
      </c>
      <c r="J27" s="279">
        <f>SUMIFS($K$47:$K$1700,$C$47:$C$1700,H27,$D$47:$D$1700,"")</f>
        <v>0</v>
      </c>
      <c r="K27" s="708"/>
      <c r="L27" s="276"/>
      <c r="M27" s="385"/>
      <c r="N27" s="419" t="str">
        <f>IF(ISBLANK(M27),"",N26+M27)</f>
        <v/>
      </c>
      <c r="O27" s="711"/>
      <c r="U27" s="828" t="s">
        <v>211</v>
      </c>
      <c r="V27" s="831">
        <f>I26*$H$30</f>
        <v>0</v>
      </c>
      <c r="W27" s="832">
        <f>J26*$H$30</f>
        <v>0</v>
      </c>
      <c r="X27" s="833">
        <f>W27</f>
        <v>0</v>
      </c>
      <c r="Y27" s="828">
        <v>5920</v>
      </c>
      <c r="AB27" s="301" t="str">
        <f t="shared" si="4"/>
        <v/>
      </c>
      <c r="AC27" s="831">
        <f t="shared" si="5"/>
        <v>0</v>
      </c>
      <c r="AD27" s="832">
        <f t="shared" si="6"/>
        <v>0</v>
      </c>
      <c r="AE27" s="833">
        <f t="shared" si="7"/>
        <v>0</v>
      </c>
      <c r="AF27" s="831">
        <f t="shared" si="8"/>
        <v>0</v>
      </c>
      <c r="AG27" s="832">
        <f t="shared" si="9"/>
        <v>0</v>
      </c>
      <c r="AH27" s="833">
        <f t="shared" si="10"/>
        <v>0</v>
      </c>
    </row>
    <row r="28" spans="2:34" ht="15" outlineLevel="1" thickBot="1" x14ac:dyDescent="0.4">
      <c r="B28" s="524" t="str" cm="1">
        <f t="array" ref="B28">IF(IFERROR(INDEX($B$47:$B$1700,MATCH(0,COUNTIF($B$24:B27,$B$47:$B$1700),0)),"")=0,"",IFERROR(INDEX($B$47:$B$1700,MATCH(0,COUNTIF($B$24:B27,$B$47:$B$1700),0)),""))</f>
        <v/>
      </c>
      <c r="C28" s="410">
        <f t="shared" si="0"/>
        <v>0</v>
      </c>
      <c r="D28" s="430">
        <f t="shared" si="1"/>
        <v>0</v>
      </c>
      <c r="E28" s="481">
        <f t="shared" si="2"/>
        <v>0</v>
      </c>
      <c r="F28" s="385">
        <f t="shared" si="3"/>
        <v>0</v>
      </c>
      <c r="G28" s="365"/>
      <c r="H28" s="422" t="s">
        <v>216</v>
      </c>
      <c r="I28" s="280">
        <f>SUM(I25:I27)</f>
        <v>0</v>
      </c>
      <c r="J28" s="281">
        <f>SUM(J25:J27)</f>
        <v>0</v>
      </c>
      <c r="K28" s="708"/>
      <c r="L28" s="276"/>
      <c r="M28" s="385"/>
      <c r="N28" s="419" t="str">
        <f>IF(ISBLANK(M28),"",N27+M28)</f>
        <v/>
      </c>
      <c r="O28" s="712"/>
      <c r="U28" s="828" t="s">
        <v>212</v>
      </c>
      <c r="V28" s="831">
        <f>I27*$H$30</f>
        <v>0</v>
      </c>
      <c r="W28" s="832">
        <f>J27*$H$30</f>
        <v>0</v>
      </c>
      <c r="X28" s="833">
        <f>W28</f>
        <v>0</v>
      </c>
      <c r="Y28" s="828">
        <v>5920</v>
      </c>
      <c r="AB28" s="301" t="str">
        <f t="shared" si="4"/>
        <v/>
      </c>
      <c r="AC28" s="831">
        <f t="shared" si="5"/>
        <v>0</v>
      </c>
      <c r="AD28" s="832">
        <f t="shared" si="6"/>
        <v>0</v>
      </c>
      <c r="AE28" s="833">
        <f t="shared" si="7"/>
        <v>0</v>
      </c>
      <c r="AF28" s="831">
        <f t="shared" si="8"/>
        <v>0</v>
      </c>
      <c r="AG28" s="832">
        <f t="shared" si="9"/>
        <v>0</v>
      </c>
      <c r="AH28" s="833">
        <f t="shared" si="10"/>
        <v>0</v>
      </c>
    </row>
    <row r="29" spans="2:34" ht="15" outlineLevel="1" thickTop="1" x14ac:dyDescent="0.35">
      <c r="B29" s="524" t="str" cm="1">
        <f t="array" ref="B29">IF(IFERROR(INDEX($B$47:$B$1700,MATCH(0,COUNTIF($B$24:B28,$B$47:$B$1700),0)),"")=0,"",IFERROR(INDEX($B$47:$B$1700,MATCH(0,COUNTIF($B$24:B28,$B$47:$B$1700),0)),""))</f>
        <v/>
      </c>
      <c r="C29" s="410">
        <f t="shared" si="0"/>
        <v>0</v>
      </c>
      <c r="D29" s="430">
        <f t="shared" si="1"/>
        <v>0</v>
      </c>
      <c r="E29" s="481">
        <f t="shared" si="2"/>
        <v>0</v>
      </c>
      <c r="F29" s="385">
        <f t="shared" si="3"/>
        <v>0</v>
      </c>
      <c r="G29" s="365"/>
      <c r="H29" s="423"/>
      <c r="I29" s="423"/>
      <c r="J29" s="423"/>
      <c r="K29" s="708"/>
      <c r="L29" s="276"/>
      <c r="M29" s="385"/>
      <c r="N29" s="419" t="str">
        <f>IF(ISBLANK(M29),"",N28+M29)</f>
        <v/>
      </c>
      <c r="O29" s="263"/>
      <c r="U29" s="422" t="s">
        <v>216</v>
      </c>
      <c r="V29" s="841">
        <f>SUM(V25:V28)</f>
        <v>0</v>
      </c>
      <c r="W29" s="830">
        <f>SUM(W25:W28)</f>
        <v>0</v>
      </c>
      <c r="X29" s="830">
        <f>SUM(X25:X28)</f>
        <v>0</v>
      </c>
      <c r="Y29" s="842"/>
      <c r="AB29" s="301" t="str">
        <f t="shared" si="4"/>
        <v/>
      </c>
      <c r="AC29" s="831">
        <f t="shared" si="5"/>
        <v>0</v>
      </c>
      <c r="AD29" s="832">
        <f t="shared" si="6"/>
        <v>0</v>
      </c>
      <c r="AE29" s="833">
        <f t="shared" si="7"/>
        <v>0</v>
      </c>
      <c r="AF29" s="831">
        <f t="shared" si="8"/>
        <v>0</v>
      </c>
      <c r="AG29" s="832">
        <f t="shared" si="9"/>
        <v>0</v>
      </c>
      <c r="AH29" s="833">
        <f t="shared" si="10"/>
        <v>0</v>
      </c>
    </row>
    <row r="30" spans="2:34" outlineLevel="1" x14ac:dyDescent="0.35">
      <c r="B30" s="524" t="str" cm="1">
        <f t="array" ref="B30">IF(IFERROR(INDEX($B$47:$B$1700,MATCH(0,COUNTIF($B$24:B29,$B$47:$B$1700),0)),"")=0,"",IFERROR(INDEX($B$47:$B$1700,MATCH(0,COUNTIF($B$24:B29,$B$47:$B$1700),0)),""))</f>
        <v/>
      </c>
      <c r="C30" s="410">
        <f t="shared" si="0"/>
        <v>0</v>
      </c>
      <c r="D30" s="430">
        <f t="shared" si="1"/>
        <v>0</v>
      </c>
      <c r="E30" s="481">
        <f t="shared" si="2"/>
        <v>0</v>
      </c>
      <c r="F30" s="385">
        <f t="shared" si="3"/>
        <v>0</v>
      </c>
      <c r="G30" s="365"/>
      <c r="H30" s="659"/>
      <c r="I30" s="411">
        <f>ROUND(I28*$H$30,0)</f>
        <v>0</v>
      </c>
      <c r="J30" s="412">
        <f>ROUND(J28*$H$30,2)</f>
        <v>0</v>
      </c>
      <c r="K30" s="708"/>
      <c r="L30" s="276"/>
      <c r="M30" s="385"/>
      <c r="N30" s="419" t="str">
        <f t="shared" ref="N30:N31" si="11">IF(ISBLANK(M30),"",N29+M30)</f>
        <v/>
      </c>
      <c r="O30" s="263"/>
      <c r="AB30" s="301" t="str">
        <f t="shared" si="4"/>
        <v/>
      </c>
      <c r="AC30" s="831">
        <f t="shared" si="5"/>
        <v>0</v>
      </c>
      <c r="AD30" s="832">
        <f t="shared" si="6"/>
        <v>0</v>
      </c>
      <c r="AE30" s="833">
        <f t="shared" si="7"/>
        <v>0</v>
      </c>
      <c r="AF30" s="831">
        <f t="shared" si="8"/>
        <v>0</v>
      </c>
      <c r="AG30" s="832">
        <f t="shared" si="9"/>
        <v>0</v>
      </c>
      <c r="AH30" s="833">
        <f t="shared" si="10"/>
        <v>0</v>
      </c>
    </row>
    <row r="31" spans="2:34" outlineLevel="1" x14ac:dyDescent="0.35">
      <c r="B31" s="524" t="str" cm="1">
        <f t="array" ref="B31">IF(IFERROR(INDEX($B$47:$B$1700,MATCH(0,COUNTIF($B$24:B30,$B$47:$B$1700),0)),"")=0,"",IFERROR(INDEX($B$47:$B$1700,MATCH(0,COUNTIF($B$24:B30,$B$47:$B$1700),0)),""))</f>
        <v/>
      </c>
      <c r="C31" s="410">
        <f t="shared" si="0"/>
        <v>0</v>
      </c>
      <c r="D31" s="430">
        <f t="shared" si="1"/>
        <v>0</v>
      </c>
      <c r="E31" s="481">
        <f t="shared" si="2"/>
        <v>0</v>
      </c>
      <c r="F31" s="385">
        <f t="shared" si="3"/>
        <v>0</v>
      </c>
      <c r="G31" s="365"/>
      <c r="H31" s="708"/>
      <c r="I31" s="708"/>
      <c r="J31" s="708"/>
      <c r="K31" s="708"/>
      <c r="L31" s="276"/>
      <c r="M31" s="385"/>
      <c r="N31" s="419" t="str">
        <f t="shared" si="11"/>
        <v/>
      </c>
      <c r="O31" s="263"/>
      <c r="AB31" s="301" t="str">
        <f t="shared" si="4"/>
        <v/>
      </c>
      <c r="AC31" s="831">
        <f t="shared" si="5"/>
        <v>0</v>
      </c>
      <c r="AD31" s="832">
        <f t="shared" si="6"/>
        <v>0</v>
      </c>
      <c r="AE31" s="833">
        <f t="shared" si="7"/>
        <v>0</v>
      </c>
      <c r="AF31" s="831">
        <f t="shared" si="8"/>
        <v>0</v>
      </c>
      <c r="AG31" s="832">
        <f t="shared" si="9"/>
        <v>0</v>
      </c>
      <c r="AH31" s="833">
        <f t="shared" si="10"/>
        <v>0</v>
      </c>
    </row>
    <row r="32" spans="2:34" ht="14.5" customHeight="1" outlineLevel="1" x14ac:dyDescent="0.35">
      <c r="B32" s="524" t="str" cm="1">
        <f t="array" ref="B32">IF(IFERROR(INDEX($B$47:$B$1700,MATCH(0,COUNTIF($B$24:B31,$B$47:$B$1700),0)),"")=0,"",IFERROR(INDEX($B$47:$B$1700,MATCH(0,COUNTIF($B$24:B31,$B$47:$B$1700),0)),""))</f>
        <v/>
      </c>
      <c r="C32" s="410">
        <f t="shared" si="0"/>
        <v>0</v>
      </c>
      <c r="D32" s="430">
        <f t="shared" si="1"/>
        <v>0</v>
      </c>
      <c r="E32" s="481">
        <f t="shared" si="2"/>
        <v>0</v>
      </c>
      <c r="F32" s="385">
        <f t="shared" si="3"/>
        <v>0</v>
      </c>
      <c r="G32" s="365"/>
      <c r="H32" s="929" t="s">
        <v>214</v>
      </c>
      <c r="I32" s="929"/>
      <c r="J32" s="929"/>
      <c r="K32" s="708"/>
      <c r="O32" s="263"/>
      <c r="AB32" s="301" t="str">
        <f t="shared" si="4"/>
        <v/>
      </c>
      <c r="AC32" s="831">
        <f t="shared" si="5"/>
        <v>0</v>
      </c>
      <c r="AD32" s="832">
        <f t="shared" si="6"/>
        <v>0</v>
      </c>
      <c r="AE32" s="833">
        <f t="shared" si="7"/>
        <v>0</v>
      </c>
      <c r="AF32" s="831">
        <f t="shared" si="8"/>
        <v>0</v>
      </c>
      <c r="AG32" s="832">
        <f t="shared" si="9"/>
        <v>0</v>
      </c>
      <c r="AH32" s="833">
        <f t="shared" si="10"/>
        <v>0</v>
      </c>
    </row>
    <row r="33" spans="2:34" ht="14.5" customHeight="1" outlineLevel="1" x14ac:dyDescent="0.35">
      <c r="B33" s="524" t="str" cm="1">
        <f t="array" ref="B33">IF(IFERROR(INDEX($B$47:$B$1700,MATCH(0,COUNTIF($B$24:B32,$B$47:$B$1700),0)),"")=0,"",IFERROR(INDEX($B$47:$B$1700,MATCH(0,COUNTIF($B$24:B32,$B$47:$B$1700),0)),""))</f>
        <v/>
      </c>
      <c r="C33" s="410">
        <f t="shared" si="0"/>
        <v>0</v>
      </c>
      <c r="D33" s="430">
        <f t="shared" si="1"/>
        <v>0</v>
      </c>
      <c r="E33" s="481">
        <f t="shared" si="2"/>
        <v>0</v>
      </c>
      <c r="F33" s="385">
        <f t="shared" si="3"/>
        <v>0</v>
      </c>
      <c r="G33" s="365"/>
      <c r="H33" s="979"/>
      <c r="I33" s="929" t="s">
        <v>415</v>
      </c>
      <c r="J33" s="929" t="s">
        <v>196</v>
      </c>
      <c r="K33" s="708"/>
      <c r="L33" s="929" t="s">
        <v>398</v>
      </c>
      <c r="M33" s="929"/>
      <c r="N33" s="929"/>
      <c r="O33" s="263"/>
      <c r="AB33" s="301" t="str">
        <f t="shared" si="4"/>
        <v/>
      </c>
      <c r="AC33" s="831">
        <f t="shared" si="5"/>
        <v>0</v>
      </c>
      <c r="AD33" s="832">
        <f t="shared" si="6"/>
        <v>0</v>
      </c>
      <c r="AE33" s="833">
        <f t="shared" si="7"/>
        <v>0</v>
      </c>
      <c r="AF33" s="831">
        <f t="shared" si="8"/>
        <v>0</v>
      </c>
      <c r="AG33" s="832">
        <f t="shared" si="9"/>
        <v>0</v>
      </c>
      <c r="AH33" s="833">
        <f t="shared" si="10"/>
        <v>0</v>
      </c>
    </row>
    <row r="34" spans="2:34" ht="14.5" customHeight="1" outlineLevel="1" x14ac:dyDescent="0.35">
      <c r="B34" s="524" t="str" cm="1">
        <f t="array" ref="B34">IF(IFERROR(INDEX($B$47:$B$1700,MATCH(0,COUNTIF($B$24:B33,$B$47:$B$1700),0)),"")=0,"",IFERROR(INDEX($B$47:$B$1700,MATCH(0,COUNTIF($B$24:B33,$B$47:$B$1700),0)),""))</f>
        <v/>
      </c>
      <c r="C34" s="410">
        <f t="shared" si="0"/>
        <v>0</v>
      </c>
      <c r="D34" s="430">
        <f t="shared" si="1"/>
        <v>0</v>
      </c>
      <c r="E34" s="481">
        <f t="shared" si="2"/>
        <v>0</v>
      </c>
      <c r="F34" s="385">
        <f t="shared" si="3"/>
        <v>0</v>
      </c>
      <c r="G34" s="365"/>
      <c r="H34" s="979"/>
      <c r="I34" s="929"/>
      <c r="J34" s="929"/>
      <c r="K34" s="708"/>
      <c r="L34" s="929" t="s">
        <v>207</v>
      </c>
      <c r="M34" s="980" t="s">
        <v>208</v>
      </c>
      <c r="N34" s="980" t="s">
        <v>209</v>
      </c>
      <c r="O34" s="263"/>
      <c r="U34" s="925" t="s">
        <v>214</v>
      </c>
      <c r="V34" s="926"/>
      <c r="W34" s="926"/>
      <c r="X34" s="926"/>
      <c r="Y34" s="927"/>
      <c r="AB34" s="301" t="str">
        <f t="shared" si="4"/>
        <v/>
      </c>
      <c r="AC34" s="831">
        <f t="shared" si="5"/>
        <v>0</v>
      </c>
      <c r="AD34" s="832">
        <f t="shared" si="6"/>
        <v>0</v>
      </c>
      <c r="AE34" s="833">
        <f t="shared" si="7"/>
        <v>0</v>
      </c>
      <c r="AF34" s="831">
        <f t="shared" si="8"/>
        <v>0</v>
      </c>
      <c r="AG34" s="832">
        <f t="shared" si="9"/>
        <v>0</v>
      </c>
      <c r="AH34" s="833">
        <f t="shared" si="10"/>
        <v>0</v>
      </c>
    </row>
    <row r="35" spans="2:34" outlineLevel="1" x14ac:dyDescent="0.35">
      <c r="B35" s="524" t="str" cm="1">
        <f t="array" ref="B35">IF(IFERROR(INDEX($B$47:$B$1700,MATCH(0,COUNTIF($B$24:B34,$B$47:$B$1700),0)),"")=0,"",IFERROR(INDEX($B$47:$B$1700,MATCH(0,COUNTIF($B$24:B34,$B$47:$B$1700),0)),""))</f>
        <v/>
      </c>
      <c r="C35" s="410">
        <f t="shared" si="0"/>
        <v>0</v>
      </c>
      <c r="D35" s="430">
        <f t="shared" si="1"/>
        <v>0</v>
      </c>
      <c r="E35" s="481">
        <f t="shared" si="2"/>
        <v>0</v>
      </c>
      <c r="F35" s="385">
        <f t="shared" si="3"/>
        <v>0</v>
      </c>
      <c r="G35" s="365"/>
      <c r="H35" s="358" t="s">
        <v>210</v>
      </c>
      <c r="I35" s="278">
        <f>SUM($L$47:$L$1700)-I36-I37</f>
        <v>0</v>
      </c>
      <c r="J35" s="279">
        <f>SUM($M$47:$M$1700)-J36-J37</f>
        <v>0</v>
      </c>
      <c r="K35" s="708"/>
      <c r="L35" s="929"/>
      <c r="M35" s="980"/>
      <c r="N35" s="980"/>
      <c r="O35" s="263"/>
      <c r="U35" s="928"/>
      <c r="V35" s="929" t="s">
        <v>1152</v>
      </c>
      <c r="W35" s="929" t="s">
        <v>196</v>
      </c>
      <c r="X35" s="929" t="s">
        <v>1146</v>
      </c>
      <c r="Y35" s="929" t="s">
        <v>1142</v>
      </c>
      <c r="AB35" s="301" t="str">
        <f t="shared" si="4"/>
        <v/>
      </c>
      <c r="AC35" s="831">
        <f t="shared" si="5"/>
        <v>0</v>
      </c>
      <c r="AD35" s="832">
        <f t="shared" si="6"/>
        <v>0</v>
      </c>
      <c r="AE35" s="833">
        <f t="shared" si="7"/>
        <v>0</v>
      </c>
      <c r="AF35" s="831">
        <f t="shared" si="8"/>
        <v>0</v>
      </c>
      <c r="AG35" s="832">
        <f t="shared" si="9"/>
        <v>0</v>
      </c>
      <c r="AH35" s="833">
        <f t="shared" si="10"/>
        <v>0</v>
      </c>
    </row>
    <row r="36" spans="2:34" outlineLevel="1" x14ac:dyDescent="0.35">
      <c r="B36" s="524" t="str" cm="1">
        <f t="array" ref="B36">IF(IFERROR(INDEX($B$47:$B$1700,MATCH(0,COUNTIF($B$24:B35,$B$47:$B$1700),0)),"")=0,"",IFERROR(INDEX($B$47:$B$1700,MATCH(0,COUNTIF($B$24:B35,$B$47:$B$1700),0)),""))</f>
        <v/>
      </c>
      <c r="C36" s="410">
        <f t="shared" si="0"/>
        <v>0</v>
      </c>
      <c r="D36" s="430">
        <f t="shared" si="1"/>
        <v>0</v>
      </c>
      <c r="E36" s="481">
        <f t="shared" si="2"/>
        <v>0</v>
      </c>
      <c r="F36" s="385">
        <f t="shared" si="3"/>
        <v>0</v>
      </c>
      <c r="G36" s="365"/>
      <c r="H36" s="358" t="s">
        <v>211</v>
      </c>
      <c r="I36" s="278">
        <f>SUMIFS($L$47:$L$1700,$D$47:$D$1700,$D$44)</f>
        <v>0</v>
      </c>
      <c r="J36" s="279">
        <f>SUMIFS($M$47:$M$1700,$D$47:$D$1700,$D$44)</f>
        <v>0</v>
      </c>
      <c r="K36" s="708"/>
      <c r="L36" s="276"/>
      <c r="M36" s="390"/>
      <c r="N36" s="419">
        <f>M36</f>
        <v>0</v>
      </c>
      <c r="O36" s="263"/>
      <c r="U36" s="928"/>
      <c r="V36" s="929"/>
      <c r="W36" s="929"/>
      <c r="X36" s="929"/>
      <c r="Y36" s="929"/>
      <c r="AB36" s="301" t="str">
        <f t="shared" si="4"/>
        <v/>
      </c>
      <c r="AC36" s="831">
        <f t="shared" si="5"/>
        <v>0</v>
      </c>
      <c r="AD36" s="832">
        <f t="shared" si="6"/>
        <v>0</v>
      </c>
      <c r="AE36" s="833">
        <f t="shared" si="7"/>
        <v>0</v>
      </c>
      <c r="AF36" s="831">
        <f t="shared" si="8"/>
        <v>0</v>
      </c>
      <c r="AG36" s="832">
        <f t="shared" si="9"/>
        <v>0</v>
      </c>
      <c r="AH36" s="833">
        <f t="shared" si="10"/>
        <v>0</v>
      </c>
    </row>
    <row r="37" spans="2:34" outlineLevel="1" x14ac:dyDescent="0.35">
      <c r="B37" s="524" t="str" cm="1">
        <f t="array" ref="B37">IF(IFERROR(INDEX($B$47:$B$1700,MATCH(0,COUNTIF($B$24:B36,$B$47:$B$1700),0)),"")=0,"",IFERROR(INDEX($B$47:$B$1700,MATCH(0,COUNTIF($B$24:B36,$B$47:$B$1700),0)),""))</f>
        <v/>
      </c>
      <c r="C37" s="410">
        <f t="shared" si="0"/>
        <v>0</v>
      </c>
      <c r="D37" s="430">
        <f t="shared" si="1"/>
        <v>0</v>
      </c>
      <c r="E37" s="481">
        <f t="shared" si="2"/>
        <v>0</v>
      </c>
      <c r="F37" s="385">
        <f t="shared" si="3"/>
        <v>0</v>
      </c>
      <c r="G37" s="365"/>
      <c r="H37" s="358" t="s">
        <v>212</v>
      </c>
      <c r="I37" s="278">
        <f>SUMIFS($L$47:$L$1700,$C$47:$C$1700,H37,$D$47:$D$1700,"&lt;&gt;D44")</f>
        <v>0</v>
      </c>
      <c r="J37" s="279">
        <f>SUMIFS($M$47:$M$1700,$C$47:$C$1700,H37,$D$47:$D$1700,"&lt;&gt;D44")</f>
        <v>0</v>
      </c>
      <c r="K37" s="708"/>
      <c r="L37" s="276"/>
      <c r="M37" s="385"/>
      <c r="N37" s="419" t="str">
        <f>IF(ISBLANK(M37),"",N36+M37)</f>
        <v/>
      </c>
      <c r="O37" s="263"/>
      <c r="U37" s="828" t="s">
        <v>210</v>
      </c>
      <c r="V37" s="831">
        <f>I35*$H$40</f>
        <v>0</v>
      </c>
      <c r="W37" s="832">
        <f>J35*$H$40</f>
        <v>0</v>
      </c>
      <c r="X37" s="832">
        <v>4000</v>
      </c>
      <c r="Y37" s="828">
        <v>4200</v>
      </c>
      <c r="AB37" s="301" t="str">
        <f t="shared" si="4"/>
        <v/>
      </c>
      <c r="AC37" s="831">
        <f t="shared" si="5"/>
        <v>0</v>
      </c>
      <c r="AD37" s="832">
        <f t="shared" si="6"/>
        <v>0</v>
      </c>
      <c r="AE37" s="833">
        <f t="shared" si="7"/>
        <v>0</v>
      </c>
      <c r="AF37" s="831">
        <f t="shared" si="8"/>
        <v>0</v>
      </c>
      <c r="AG37" s="832">
        <f t="shared" si="9"/>
        <v>0</v>
      </c>
      <c r="AH37" s="833">
        <f t="shared" si="10"/>
        <v>0</v>
      </c>
    </row>
    <row r="38" spans="2:34" ht="15" outlineLevel="1" thickBot="1" x14ac:dyDescent="0.4">
      <c r="B38" s="691" t="s">
        <v>213</v>
      </c>
      <c r="C38" s="432">
        <f>SUM(C25:C37)</f>
        <v>0</v>
      </c>
      <c r="D38" s="433">
        <f>SUM(D25:D37)</f>
        <v>0</v>
      </c>
      <c r="E38" s="413">
        <f>SUM(E25:E37)</f>
        <v>0</v>
      </c>
      <c r="F38" s="482">
        <f>SUM(F25:F37)</f>
        <v>0</v>
      </c>
      <c r="G38" s="365"/>
      <c r="H38" s="422" t="s">
        <v>216</v>
      </c>
      <c r="I38" s="280">
        <f>SUM(I35:I37)</f>
        <v>0</v>
      </c>
      <c r="J38" s="281">
        <f>SUM(J35:J37)</f>
        <v>0</v>
      </c>
      <c r="K38" s="708"/>
      <c r="L38" s="276"/>
      <c r="M38" s="385"/>
      <c r="N38" s="419" t="str">
        <f>IF(ISBLANK(M38),"",N37+M38)</f>
        <v/>
      </c>
      <c r="O38" s="263"/>
      <c r="U38" s="828"/>
      <c r="V38" s="828"/>
      <c r="W38" s="832"/>
      <c r="X38" s="832">
        <f>W37-X37</f>
        <v>-4000</v>
      </c>
      <c r="Y38" s="828">
        <v>5920</v>
      </c>
      <c r="AC38" s="831">
        <f>SUM(AC25:AC37)</f>
        <v>0</v>
      </c>
      <c r="AD38" s="832">
        <f t="shared" ref="AD38:AH38" si="12">SUM(AD25:AD37)</f>
        <v>0</v>
      </c>
      <c r="AE38" s="831">
        <f t="shared" si="12"/>
        <v>0</v>
      </c>
      <c r="AF38" s="831">
        <f t="shared" si="12"/>
        <v>0</v>
      </c>
      <c r="AG38" s="832">
        <f t="shared" si="12"/>
        <v>0</v>
      </c>
      <c r="AH38" s="831">
        <f t="shared" si="12"/>
        <v>0</v>
      </c>
    </row>
    <row r="39" spans="2:34" ht="15" outlineLevel="1" thickTop="1" x14ac:dyDescent="0.35">
      <c r="B39" s="692"/>
      <c r="C39" s="485"/>
      <c r="D39" s="486"/>
      <c r="E39" s="485"/>
      <c r="F39" s="486"/>
      <c r="G39" s="365"/>
      <c r="H39" s="423"/>
      <c r="I39" s="423"/>
      <c r="J39" s="423"/>
      <c r="K39" s="708"/>
      <c r="L39" s="276"/>
      <c r="M39" s="385"/>
      <c r="N39" s="419" t="str">
        <f>IF(ISBLANK(M39),"",N38+M39)</f>
        <v/>
      </c>
      <c r="O39" s="263"/>
      <c r="U39" s="828" t="s">
        <v>211</v>
      </c>
      <c r="V39" s="831">
        <f>I36*$H$40</f>
        <v>0</v>
      </c>
      <c r="W39" s="832">
        <f>J36*$H$40</f>
        <v>0</v>
      </c>
      <c r="X39" s="832">
        <f>W39</f>
        <v>0</v>
      </c>
      <c r="Y39" s="828">
        <v>5920</v>
      </c>
    </row>
    <row r="40" spans="2:34" outlineLevel="1" x14ac:dyDescent="0.35">
      <c r="B40" s="692"/>
      <c r="C40" s="485"/>
      <c r="D40" s="486"/>
      <c r="E40" s="485"/>
      <c r="F40" s="486"/>
      <c r="G40" s="365"/>
      <c r="H40" s="659"/>
      <c r="I40" s="411">
        <f>ROUND(I38*$H$40,0)</f>
        <v>0</v>
      </c>
      <c r="J40" s="412">
        <f>ROUND(J38*$H$40,2)</f>
        <v>0</v>
      </c>
      <c r="K40" s="708"/>
      <c r="L40" s="276"/>
      <c r="M40" s="385"/>
      <c r="N40" s="419" t="str">
        <f>IF(ISBLANK(M40),"",N39+M40)</f>
        <v/>
      </c>
      <c r="O40" s="263"/>
      <c r="U40" s="828" t="s">
        <v>212</v>
      </c>
      <c r="V40" s="831">
        <f>I37*$H$40</f>
        <v>0</v>
      </c>
      <c r="W40" s="832">
        <f>J37*$H$40</f>
        <v>0</v>
      </c>
      <c r="X40" s="832">
        <f>W40</f>
        <v>0</v>
      </c>
      <c r="Y40" s="828">
        <v>5920</v>
      </c>
    </row>
    <row r="41" spans="2:34" outlineLevel="1" x14ac:dyDescent="0.35">
      <c r="B41" s="692"/>
      <c r="C41" s="485"/>
      <c r="D41" s="486"/>
      <c r="E41" s="485"/>
      <c r="F41" s="486"/>
      <c r="G41" s="365"/>
      <c r="H41" s="713"/>
      <c r="I41" s="687"/>
      <c r="J41" s="688"/>
      <c r="K41" s="708"/>
      <c r="O41" s="263"/>
      <c r="U41" s="422" t="s">
        <v>216</v>
      </c>
      <c r="V41" s="841">
        <f>SUM(V37:V40)</f>
        <v>0</v>
      </c>
      <c r="W41" s="830">
        <f>SUM(W37:W40)</f>
        <v>0</v>
      </c>
      <c r="X41" s="830">
        <f t="shared" ref="X41" si="13">SUM(X37:X40)</f>
        <v>0</v>
      </c>
      <c r="Y41" s="842"/>
    </row>
    <row r="42" spans="2:34" ht="18.75" customHeight="1" outlineLevel="1" thickBot="1" x14ac:dyDescent="0.4">
      <c r="B42" s="468"/>
      <c r="C42" s="473"/>
      <c r="D42" s="473"/>
      <c r="E42" s="473"/>
      <c r="F42" s="473"/>
      <c r="G42" s="473"/>
      <c r="H42" s="473"/>
      <c r="I42" s="265"/>
      <c r="J42" s="661"/>
      <c r="K42" s="265"/>
      <c r="L42" s="265"/>
      <c r="M42" s="265"/>
      <c r="N42" s="474"/>
      <c r="O42" s="714"/>
    </row>
    <row r="43" spans="2:34" ht="18.75" customHeight="1" thickBot="1" x14ac:dyDescent="0.4">
      <c r="B43" s="947"/>
      <c r="C43" s="948"/>
      <c r="D43" s="948"/>
      <c r="E43" s="948"/>
      <c r="F43" s="948"/>
      <c r="G43" s="948"/>
      <c r="H43" s="948"/>
      <c r="I43" s="948"/>
      <c r="J43" s="948"/>
      <c r="K43" s="948"/>
      <c r="L43" s="948"/>
      <c r="M43" s="948"/>
      <c r="N43" s="948"/>
      <c r="O43" s="949"/>
    </row>
    <row r="44" spans="2:34" ht="36" customHeight="1" thickBot="1" x14ac:dyDescent="0.4">
      <c r="B44" s="950" t="s">
        <v>149</v>
      </c>
      <c r="C44" s="951"/>
      <c r="D44" s="496">
        <v>2025</v>
      </c>
      <c r="E44" s="445"/>
      <c r="F44" s="446"/>
      <c r="G44" s="446"/>
      <c r="H44" s="995" t="s">
        <v>188</v>
      </c>
      <c r="I44" s="996"/>
      <c r="J44" s="726"/>
      <c r="K44" s="519"/>
      <c r="L44" s="520"/>
      <c r="M44" s="520"/>
      <c r="N44" s="520"/>
      <c r="O44" s="727"/>
    </row>
    <row r="45" spans="2:34" ht="28" customHeight="1" thickBot="1" x14ac:dyDescent="0.4">
      <c r="B45" s="341"/>
      <c r="C45" s="261"/>
      <c r="D45" s="261"/>
      <c r="E45" s="261"/>
      <c r="F45" s="261"/>
      <c r="G45" s="261"/>
      <c r="H45" s="261"/>
      <c r="I45" s="261"/>
      <c r="J45" s="930" t="s">
        <v>193</v>
      </c>
      <c r="K45" s="932"/>
      <c r="L45" s="981" t="s">
        <v>194</v>
      </c>
      <c r="M45" s="982"/>
      <c r="N45" s="475"/>
      <c r="O45" s="262"/>
      <c r="P45" s="201"/>
    </row>
    <row r="46" spans="2:34" ht="39.5" thickBot="1" x14ac:dyDescent="0.4">
      <c r="B46" s="398" t="s">
        <v>158</v>
      </c>
      <c r="C46" s="399" t="s">
        <v>159</v>
      </c>
      <c r="D46" s="399" t="s">
        <v>189</v>
      </c>
      <c r="E46" s="400" t="s">
        <v>190</v>
      </c>
      <c r="F46" s="400" t="s">
        <v>162</v>
      </c>
      <c r="G46" s="400" t="s">
        <v>163</v>
      </c>
      <c r="H46" s="400" t="s">
        <v>191</v>
      </c>
      <c r="I46" s="400" t="s">
        <v>192</v>
      </c>
      <c r="J46" s="267" t="s">
        <v>1086</v>
      </c>
      <c r="K46" s="267" t="s">
        <v>196</v>
      </c>
      <c r="L46" s="268" t="s">
        <v>415</v>
      </c>
      <c r="M46" s="268" t="s">
        <v>196</v>
      </c>
      <c r="N46" s="651" t="s">
        <v>169</v>
      </c>
      <c r="O46" s="400" t="s">
        <v>195</v>
      </c>
      <c r="P46" s="738"/>
      <c r="Q46" s="850" t="s">
        <v>1151</v>
      </c>
      <c r="R46" s="846" t="s">
        <v>1150</v>
      </c>
    </row>
    <row r="47" spans="2:34" ht="18" customHeight="1" x14ac:dyDescent="0.35">
      <c r="B47" s="414"/>
      <c r="C47" s="357"/>
      <c r="D47" s="357"/>
      <c r="E47" s="449"/>
      <c r="F47" s="448"/>
      <c r="G47" s="450"/>
      <c r="H47" s="416"/>
      <c r="I47" s="416"/>
      <c r="J47" s="231"/>
      <c r="K47" s="587">
        <f>J47*$K$6</f>
        <v>0</v>
      </c>
      <c r="L47" s="589">
        <f>IF(I47&lt;INDEX(Lookup!$U$2:$U$10,MATCH($D$44,Lookup!$S$2:$S$10,0)),0,IF(O47="X",0,J47/(DATEDIF(H47,I47,"m")+1)*12))</f>
        <v>0</v>
      </c>
      <c r="M47" s="587">
        <f t="shared" ref="M47" si="14">L47*$K$6</f>
        <v>0</v>
      </c>
      <c r="N47" s="656"/>
      <c r="O47" s="361"/>
      <c r="P47" s="201"/>
      <c r="Q47" s="849">
        <f>K47*$H$30</f>
        <v>0</v>
      </c>
      <c r="R47" s="849">
        <f>M47*$H$40</f>
        <v>0</v>
      </c>
    </row>
    <row r="48" spans="2:34" ht="18" customHeight="1" x14ac:dyDescent="0.35">
      <c r="B48" s="418"/>
      <c r="C48" s="357"/>
      <c r="D48" s="357"/>
      <c r="E48" s="230"/>
      <c r="F48" s="301"/>
      <c r="G48" s="302"/>
      <c r="H48" s="416"/>
      <c r="I48" s="416"/>
      <c r="J48" s="231"/>
      <c r="K48" s="587">
        <f t="shared" ref="K48:K111" si="15">J48*$K$6</f>
        <v>0</v>
      </c>
      <c r="L48" s="589">
        <f>IF(I48&lt;INDEX(Lookup!$U$2:$U$10,MATCH($D$44,Lookup!$S$2:$S$10,0)),0,IF(O48="X",0,J48/(DATEDIF(H48,I48,"m")+1)*12))</f>
        <v>0</v>
      </c>
      <c r="M48" s="587">
        <f t="shared" ref="M48:M111" si="16">L48*$K$6</f>
        <v>0</v>
      </c>
      <c r="N48" s="655"/>
      <c r="O48" s="353"/>
      <c r="P48" s="201"/>
      <c r="Q48" s="849">
        <f t="shared" ref="Q48:Q111" si="17">K48*$H$30</f>
        <v>0</v>
      </c>
      <c r="R48" s="849">
        <f t="shared" ref="R48:R111" si="18">M48*$H$40</f>
        <v>0</v>
      </c>
    </row>
    <row r="49" spans="1:18" ht="18" customHeight="1" x14ac:dyDescent="0.35">
      <c r="B49" s="418"/>
      <c r="C49" s="357"/>
      <c r="D49" s="357"/>
      <c r="E49" s="230"/>
      <c r="F49" s="301"/>
      <c r="G49" s="302"/>
      <c r="H49" s="416"/>
      <c r="I49" s="416"/>
      <c r="J49" s="231"/>
      <c r="K49" s="587">
        <f t="shared" si="15"/>
        <v>0</v>
      </c>
      <c r="L49" s="589">
        <f>IF(I49&lt;INDEX(Lookup!$U$2:$U$10,MATCH($D$44,Lookup!$S$2:$S$10,0)),0,IF(O49="X",0,J49/(DATEDIF(H49,I49,"m")+1)*12))</f>
        <v>0</v>
      </c>
      <c r="M49" s="587">
        <f t="shared" si="16"/>
        <v>0</v>
      </c>
      <c r="N49" s="655"/>
      <c r="O49" s="353"/>
      <c r="P49" s="201"/>
      <c r="Q49" s="849">
        <f t="shared" si="17"/>
        <v>0</v>
      </c>
      <c r="R49" s="849">
        <f t="shared" si="18"/>
        <v>0</v>
      </c>
    </row>
    <row r="50" spans="1:18" ht="18" customHeight="1" x14ac:dyDescent="0.35">
      <c r="B50" s="414"/>
      <c r="C50" s="357"/>
      <c r="D50" s="357"/>
      <c r="E50" s="233"/>
      <c r="F50" s="301"/>
      <c r="G50" s="302"/>
      <c r="H50" s="416"/>
      <c r="I50" s="416"/>
      <c r="J50" s="231"/>
      <c r="K50" s="587">
        <f t="shared" si="15"/>
        <v>0</v>
      </c>
      <c r="L50" s="589">
        <f>IF(I50&lt;INDEX(Lookup!$U$2:$U$10,MATCH($D$44,Lookup!$S$2:$S$10,0)),0,IF(O50="X",0,J50/(DATEDIF(H50,I50,"m")+1)*12))</f>
        <v>0</v>
      </c>
      <c r="M50" s="587">
        <f t="shared" si="16"/>
        <v>0</v>
      </c>
      <c r="N50" s="655"/>
      <c r="O50" s="353"/>
      <c r="P50" s="201"/>
      <c r="Q50" s="849">
        <f t="shared" si="17"/>
        <v>0</v>
      </c>
      <c r="R50" s="849">
        <f t="shared" si="18"/>
        <v>0</v>
      </c>
    </row>
    <row r="51" spans="1:18" ht="18" customHeight="1" x14ac:dyDescent="0.35">
      <c r="B51" s="418"/>
      <c r="C51" s="357"/>
      <c r="D51" s="357"/>
      <c r="E51" s="233"/>
      <c r="F51" s="301"/>
      <c r="G51" s="302"/>
      <c r="H51" s="416"/>
      <c r="I51" s="416"/>
      <c r="J51" s="231"/>
      <c r="K51" s="587">
        <f t="shared" si="15"/>
        <v>0</v>
      </c>
      <c r="L51" s="589">
        <f>IF(I51&lt;INDEX(Lookup!$U$2:$U$10,MATCH($D$44,Lookup!$S$2:$S$10,0)),0,IF(O51="X",0,J51/(DATEDIF(H51,I51,"m")+1)*12))</f>
        <v>0</v>
      </c>
      <c r="M51" s="587">
        <f t="shared" si="16"/>
        <v>0</v>
      </c>
      <c r="N51" s="655"/>
      <c r="O51" s="353"/>
      <c r="P51" s="201"/>
      <c r="Q51" s="849">
        <f t="shared" si="17"/>
        <v>0</v>
      </c>
      <c r="R51" s="849">
        <f t="shared" si="18"/>
        <v>0</v>
      </c>
    </row>
    <row r="52" spans="1:18" ht="18" customHeight="1" x14ac:dyDescent="0.35">
      <c r="B52" s="418"/>
      <c r="C52" s="357"/>
      <c r="D52" s="357"/>
      <c r="E52" s="233"/>
      <c r="F52" s="301"/>
      <c r="G52" s="302"/>
      <c r="H52" s="416"/>
      <c r="I52" s="416"/>
      <c r="J52" s="231"/>
      <c r="K52" s="587">
        <f t="shared" si="15"/>
        <v>0</v>
      </c>
      <c r="L52" s="589">
        <f>IF(I52&lt;INDEX(Lookup!$U$2:$U$10,MATCH($D$44,Lookup!$S$2:$S$10,0)),0,IF(O52="X",0,J52/(DATEDIF(H52,I52,"m")+1)*12))</f>
        <v>0</v>
      </c>
      <c r="M52" s="587">
        <f t="shared" si="16"/>
        <v>0</v>
      </c>
      <c r="N52" s="655"/>
      <c r="O52" s="353"/>
      <c r="P52" s="201"/>
      <c r="Q52" s="849">
        <f t="shared" si="17"/>
        <v>0</v>
      </c>
      <c r="R52" s="849">
        <f t="shared" si="18"/>
        <v>0</v>
      </c>
    </row>
    <row r="53" spans="1:18" ht="18" customHeight="1" x14ac:dyDescent="0.35">
      <c r="B53" s="414"/>
      <c r="C53" s="301"/>
      <c r="D53" s="301"/>
      <c r="E53" s="233"/>
      <c r="F53" s="301"/>
      <c r="G53" s="302"/>
      <c r="H53" s="416"/>
      <c r="I53" s="416"/>
      <c r="J53" s="231"/>
      <c r="K53" s="587">
        <f t="shared" si="15"/>
        <v>0</v>
      </c>
      <c r="L53" s="589">
        <f>IF(I53&lt;INDEX(Lookup!$U$2:$U$10,MATCH($D$44,Lookup!$S$2:$S$10,0)),0,IF(O53="X",0,J53/(DATEDIF(H53,I53,"m")+1)*12))</f>
        <v>0</v>
      </c>
      <c r="M53" s="587">
        <f t="shared" si="16"/>
        <v>0</v>
      </c>
      <c r="N53" s="655"/>
      <c r="O53" s="353"/>
      <c r="P53" s="201"/>
      <c r="Q53" s="849">
        <f t="shared" si="17"/>
        <v>0</v>
      </c>
      <c r="R53" s="849">
        <f t="shared" si="18"/>
        <v>0</v>
      </c>
    </row>
    <row r="54" spans="1:18" ht="18" customHeight="1" x14ac:dyDescent="0.35">
      <c r="B54" s="418"/>
      <c r="C54" s="301"/>
      <c r="D54" s="301"/>
      <c r="E54" s="233"/>
      <c r="F54" s="301"/>
      <c r="G54" s="302"/>
      <c r="H54" s="416"/>
      <c r="I54" s="416"/>
      <c r="J54" s="231"/>
      <c r="K54" s="587">
        <f t="shared" si="15"/>
        <v>0</v>
      </c>
      <c r="L54" s="589">
        <f>IF(I54&lt;INDEX(Lookup!$U$2:$U$10,MATCH($D$44,Lookup!$S$2:$S$10,0)),0,IF(O54="X",0,J54/(DATEDIF(H54,I54,"m")+1)*12))</f>
        <v>0</v>
      </c>
      <c r="M54" s="587">
        <f t="shared" si="16"/>
        <v>0</v>
      </c>
      <c r="N54" s="655"/>
      <c r="O54" s="353"/>
      <c r="P54" s="201"/>
      <c r="Q54" s="849">
        <f t="shared" si="17"/>
        <v>0</v>
      </c>
      <c r="R54" s="849">
        <f t="shared" si="18"/>
        <v>0</v>
      </c>
    </row>
    <row r="55" spans="1:18" ht="18" customHeight="1" x14ac:dyDescent="0.35">
      <c r="B55" s="418"/>
      <c r="C55" s="301"/>
      <c r="D55" s="301"/>
      <c r="E55" s="233"/>
      <c r="F55" s="301"/>
      <c r="G55" s="302"/>
      <c r="H55" s="416"/>
      <c r="I55" s="416"/>
      <c r="J55" s="231"/>
      <c r="K55" s="587">
        <f t="shared" si="15"/>
        <v>0</v>
      </c>
      <c r="L55" s="589">
        <f>IF(I55&lt;INDEX(Lookup!$U$2:$U$10,MATCH($D$44,Lookup!$S$2:$S$10,0)),0,IF(O55="X",0,J55/(DATEDIF(H55,I55,"m")+1)*12))</f>
        <v>0</v>
      </c>
      <c r="M55" s="587">
        <f t="shared" si="16"/>
        <v>0</v>
      </c>
      <c r="N55" s="655"/>
      <c r="O55" s="353"/>
      <c r="P55" s="201"/>
      <c r="Q55" s="849">
        <f t="shared" si="17"/>
        <v>0</v>
      </c>
      <c r="R55" s="849">
        <f t="shared" si="18"/>
        <v>0</v>
      </c>
    </row>
    <row r="56" spans="1:18" ht="18" customHeight="1" x14ac:dyDescent="0.35">
      <c r="B56" s="414"/>
      <c r="C56" s="301"/>
      <c r="D56" s="301"/>
      <c r="E56" s="233"/>
      <c r="F56" s="301"/>
      <c r="G56" s="302"/>
      <c r="H56" s="416"/>
      <c r="I56" s="416"/>
      <c r="J56" s="231"/>
      <c r="K56" s="587">
        <f t="shared" si="15"/>
        <v>0</v>
      </c>
      <c r="L56" s="589">
        <f>IF(I56&lt;INDEX(Lookup!$U$2:$U$10,MATCH($D$44,Lookup!$S$2:$S$10,0)),0,IF(O56="X",0,J56/(DATEDIF(H56,I56,"m")+1)*12))</f>
        <v>0</v>
      </c>
      <c r="M56" s="587">
        <f t="shared" si="16"/>
        <v>0</v>
      </c>
      <c r="N56" s="655"/>
      <c r="O56" s="353"/>
      <c r="P56" s="201"/>
      <c r="Q56" s="849">
        <f t="shared" si="17"/>
        <v>0</v>
      </c>
      <c r="R56" s="849">
        <f t="shared" si="18"/>
        <v>0</v>
      </c>
    </row>
    <row r="57" spans="1:18" ht="18" customHeight="1" x14ac:dyDescent="0.35">
      <c r="B57" s="418"/>
      <c r="C57" s="301"/>
      <c r="D57" s="301"/>
      <c r="E57" s="233"/>
      <c r="F57" s="301"/>
      <c r="G57" s="302"/>
      <c r="H57" s="416"/>
      <c r="I57" s="416"/>
      <c r="J57" s="231"/>
      <c r="K57" s="587">
        <f t="shared" si="15"/>
        <v>0</v>
      </c>
      <c r="L57" s="589">
        <f>IF(I57&lt;INDEX(Lookup!$U$2:$U$10,MATCH($D$44,Lookup!$S$2:$S$10,0)),0,IF(O57="X",0,J57/(DATEDIF(H57,I57,"m")+1)*12))</f>
        <v>0</v>
      </c>
      <c r="M57" s="587">
        <f t="shared" si="16"/>
        <v>0</v>
      </c>
      <c r="N57" s="655"/>
      <c r="O57" s="353"/>
      <c r="P57" s="201"/>
      <c r="Q57" s="849">
        <f t="shared" si="17"/>
        <v>0</v>
      </c>
      <c r="R57" s="849">
        <f t="shared" si="18"/>
        <v>0</v>
      </c>
    </row>
    <row r="58" spans="1:18" ht="18" customHeight="1" x14ac:dyDescent="0.35">
      <c r="B58" s="418"/>
      <c r="C58" s="301"/>
      <c r="D58" s="301"/>
      <c r="E58" s="233"/>
      <c r="F58" s="301"/>
      <c r="G58" s="302"/>
      <c r="H58" s="416"/>
      <c r="I58" s="416"/>
      <c r="J58" s="231"/>
      <c r="K58" s="587">
        <f t="shared" si="15"/>
        <v>0</v>
      </c>
      <c r="L58" s="589">
        <f>IF(I58&lt;INDEX(Lookup!$U$2:$U$10,MATCH($D$44,Lookup!$S$2:$S$10,0)),0,IF(O58="X",0,J58/(DATEDIF(H58,I58,"m")+1)*12))</f>
        <v>0</v>
      </c>
      <c r="M58" s="587">
        <f t="shared" si="16"/>
        <v>0</v>
      </c>
      <c r="N58" s="655"/>
      <c r="O58" s="353"/>
      <c r="P58" s="201"/>
      <c r="Q58" s="849">
        <f t="shared" si="17"/>
        <v>0</v>
      </c>
      <c r="R58" s="849">
        <f t="shared" si="18"/>
        <v>0</v>
      </c>
    </row>
    <row r="59" spans="1:18" ht="18" customHeight="1" x14ac:dyDescent="0.35">
      <c r="B59" s="229"/>
      <c r="C59" s="301"/>
      <c r="D59" s="301"/>
      <c r="E59" s="233"/>
      <c r="F59" s="301"/>
      <c r="G59" s="302"/>
      <c r="H59" s="170"/>
      <c r="I59" s="170"/>
      <c r="J59" s="231"/>
      <c r="K59" s="587">
        <f t="shared" si="15"/>
        <v>0</v>
      </c>
      <c r="L59" s="589">
        <f>IF(I59&lt;INDEX(Lookup!$U$2:$U$10,MATCH($D$44,Lookup!$S$2:$S$10,0)),0,IF(O59="X",0,J59/(DATEDIF(H59,I59,"m")+1)*12))</f>
        <v>0</v>
      </c>
      <c r="M59" s="587">
        <f t="shared" si="16"/>
        <v>0</v>
      </c>
      <c r="N59" s="655"/>
      <c r="O59" s="353"/>
      <c r="P59" s="201"/>
      <c r="Q59" s="849">
        <f t="shared" si="17"/>
        <v>0</v>
      </c>
      <c r="R59" s="849">
        <f t="shared" si="18"/>
        <v>0</v>
      </c>
    </row>
    <row r="60" spans="1:18" ht="18" customHeight="1" x14ac:dyDescent="0.35">
      <c r="A60" s="442"/>
      <c r="B60" s="229"/>
      <c r="C60" s="301"/>
      <c r="D60" s="301"/>
      <c r="E60" s="233"/>
      <c r="F60" s="301"/>
      <c r="G60" s="302"/>
      <c r="H60" s="170"/>
      <c r="I60" s="170"/>
      <c r="J60" s="231"/>
      <c r="K60" s="587">
        <f t="shared" si="15"/>
        <v>0</v>
      </c>
      <c r="L60" s="589">
        <f>IF(I60&lt;INDEX(Lookup!$U$2:$U$10,MATCH($D$44,Lookup!$S$2:$S$10,0)),0,IF(O60="X",0,J60/(DATEDIF(H60,I60,"m")+1)*12))</f>
        <v>0</v>
      </c>
      <c r="M60" s="587">
        <f t="shared" si="16"/>
        <v>0</v>
      </c>
      <c r="N60" s="655"/>
      <c r="O60" s="353"/>
      <c r="P60" s="201"/>
      <c r="Q60" s="849">
        <f t="shared" si="17"/>
        <v>0</v>
      </c>
      <c r="R60" s="849">
        <f t="shared" si="18"/>
        <v>0</v>
      </c>
    </row>
    <row r="61" spans="1:18" ht="18" customHeight="1" x14ac:dyDescent="0.35">
      <c r="A61" s="463"/>
      <c r="B61" s="229"/>
      <c r="C61" s="301"/>
      <c r="D61" s="301"/>
      <c r="E61" s="233"/>
      <c r="F61" s="301"/>
      <c r="G61" s="302"/>
      <c r="H61" s="170"/>
      <c r="I61" s="170"/>
      <c r="J61" s="231"/>
      <c r="K61" s="587">
        <f t="shared" si="15"/>
        <v>0</v>
      </c>
      <c r="L61" s="589">
        <f>IF(I61&lt;INDEX(Lookup!$U$2:$U$10,MATCH($D$44,Lookup!$S$2:$S$10,0)),0,IF(O61="X",0,J61/(DATEDIF(H61,I61,"m")+1)*12))</f>
        <v>0</v>
      </c>
      <c r="M61" s="587">
        <f t="shared" si="16"/>
        <v>0</v>
      </c>
      <c r="N61" s="655"/>
      <c r="O61" s="353"/>
      <c r="P61" s="201"/>
      <c r="Q61" s="849">
        <f t="shared" si="17"/>
        <v>0</v>
      </c>
      <c r="R61" s="849">
        <f t="shared" si="18"/>
        <v>0</v>
      </c>
    </row>
    <row r="62" spans="1:18" ht="18" customHeight="1" x14ac:dyDescent="0.35">
      <c r="B62" s="229"/>
      <c r="C62" s="301"/>
      <c r="D62" s="301"/>
      <c r="E62" s="233"/>
      <c r="F62" s="301"/>
      <c r="G62" s="302"/>
      <c r="H62" s="170"/>
      <c r="I62" s="170"/>
      <c r="J62" s="231"/>
      <c r="K62" s="587">
        <f t="shared" si="15"/>
        <v>0</v>
      </c>
      <c r="L62" s="589">
        <f>IF(I62&lt;INDEX(Lookup!$U$2:$U$10,MATCH($D$44,Lookup!$S$2:$S$10,0)),0,IF(O62="X",0,J62/(DATEDIF(H62,I62,"m")+1)*12))</f>
        <v>0</v>
      </c>
      <c r="M62" s="587">
        <f t="shared" si="16"/>
        <v>0</v>
      </c>
      <c r="N62" s="655"/>
      <c r="O62" s="353"/>
      <c r="P62" s="201"/>
      <c r="Q62" s="849">
        <f t="shared" si="17"/>
        <v>0</v>
      </c>
      <c r="R62" s="849">
        <f t="shared" si="18"/>
        <v>0</v>
      </c>
    </row>
    <row r="63" spans="1:18" ht="16.5" customHeight="1" x14ac:dyDescent="0.35">
      <c r="B63" s="229"/>
      <c r="C63" s="301"/>
      <c r="D63" s="301"/>
      <c r="E63" s="233"/>
      <c r="F63" s="301"/>
      <c r="G63" s="302"/>
      <c r="H63" s="170"/>
      <c r="I63" s="170"/>
      <c r="J63" s="231"/>
      <c r="K63" s="587">
        <f t="shared" si="15"/>
        <v>0</v>
      </c>
      <c r="L63" s="589">
        <f>IF(I63&lt;INDEX(Lookup!$U$2:$U$10,MATCH($D$44,Lookup!$S$2:$S$10,0)),0,IF(O63="X",0,J63/(DATEDIF(H63,I63,"m")+1)*12))</f>
        <v>0</v>
      </c>
      <c r="M63" s="587">
        <f t="shared" si="16"/>
        <v>0</v>
      </c>
      <c r="N63" s="655"/>
      <c r="O63" s="353"/>
      <c r="Q63" s="849">
        <f t="shared" si="17"/>
        <v>0</v>
      </c>
      <c r="R63" s="849">
        <f t="shared" si="18"/>
        <v>0</v>
      </c>
    </row>
    <row r="64" spans="1:18" ht="16.5" customHeight="1" x14ac:dyDescent="0.35">
      <c r="B64" s="229"/>
      <c r="C64" s="301"/>
      <c r="D64" s="301"/>
      <c r="E64" s="233"/>
      <c r="F64" s="301"/>
      <c r="G64" s="302"/>
      <c r="H64" s="170"/>
      <c r="I64" s="170"/>
      <c r="J64" s="231"/>
      <c r="K64" s="587">
        <f t="shared" si="15"/>
        <v>0</v>
      </c>
      <c r="L64" s="589">
        <f>IF(I64&lt;INDEX(Lookup!$U$2:$U$10,MATCH($D$44,Lookup!$S$2:$S$10,0)),0,IF(O64="X",0,J64/(DATEDIF(H64,I64,"m")+1)*12))</f>
        <v>0</v>
      </c>
      <c r="M64" s="587">
        <f t="shared" si="16"/>
        <v>0</v>
      </c>
      <c r="N64" s="655"/>
      <c r="O64" s="353"/>
      <c r="Q64" s="849">
        <f t="shared" si="17"/>
        <v>0</v>
      </c>
      <c r="R64" s="849">
        <f t="shared" si="18"/>
        <v>0</v>
      </c>
    </row>
    <row r="65" spans="2:18" ht="16.5" customHeight="1" x14ac:dyDescent="0.35">
      <c r="B65" s="229"/>
      <c r="C65" s="301"/>
      <c r="D65" s="301"/>
      <c r="E65" s="233"/>
      <c r="F65" s="301"/>
      <c r="G65" s="302"/>
      <c r="H65" s="170"/>
      <c r="I65" s="170"/>
      <c r="J65" s="231"/>
      <c r="K65" s="587">
        <f t="shared" si="15"/>
        <v>0</v>
      </c>
      <c r="L65" s="589">
        <f>IF(I65&lt;INDEX(Lookup!$U$2:$U$10,MATCH($D$44,Lookup!$S$2:$S$10,0)),0,IF(O65="X",0,J65/(DATEDIF(H65,I65,"m")+1)*12))</f>
        <v>0</v>
      </c>
      <c r="M65" s="587">
        <f t="shared" si="16"/>
        <v>0</v>
      </c>
      <c r="N65" s="655"/>
      <c r="O65" s="353"/>
      <c r="Q65" s="849">
        <f t="shared" si="17"/>
        <v>0</v>
      </c>
      <c r="R65" s="849">
        <f t="shared" si="18"/>
        <v>0</v>
      </c>
    </row>
    <row r="66" spans="2:18" x14ac:dyDescent="0.35">
      <c r="B66" s="229"/>
      <c r="C66" s="301"/>
      <c r="D66" s="301"/>
      <c r="E66" s="233"/>
      <c r="F66" s="301"/>
      <c r="G66" s="302"/>
      <c r="H66" s="170"/>
      <c r="I66" s="170"/>
      <c r="J66" s="231"/>
      <c r="K66" s="587">
        <f t="shared" si="15"/>
        <v>0</v>
      </c>
      <c r="L66" s="589">
        <f>IF(I66&lt;INDEX(Lookup!$U$2:$U$10,MATCH($D$44,Lookup!$S$2:$S$10,0)),0,IF(O66="X",0,J66/(DATEDIF(H66,I66,"m")+1)*12))</f>
        <v>0</v>
      </c>
      <c r="M66" s="587">
        <f t="shared" si="16"/>
        <v>0</v>
      </c>
      <c r="N66" s="655"/>
      <c r="O66" s="353"/>
      <c r="Q66" s="849">
        <f t="shared" si="17"/>
        <v>0</v>
      </c>
      <c r="R66" s="849">
        <f t="shared" si="18"/>
        <v>0</v>
      </c>
    </row>
    <row r="67" spans="2:18" x14ac:dyDescent="0.35">
      <c r="B67" s="229"/>
      <c r="C67" s="301"/>
      <c r="D67" s="301"/>
      <c r="E67" s="233"/>
      <c r="F67" s="301"/>
      <c r="G67" s="302"/>
      <c r="H67" s="170"/>
      <c r="I67" s="170"/>
      <c r="J67" s="231"/>
      <c r="K67" s="587">
        <f t="shared" si="15"/>
        <v>0</v>
      </c>
      <c r="L67" s="589">
        <f>IF(I67&lt;INDEX(Lookup!$U$2:$U$10,MATCH($D$44,Lookup!$S$2:$S$10,0)),0,IF(O67="X",0,J67/(DATEDIF(H67,I67,"m")+1)*12))</f>
        <v>0</v>
      </c>
      <c r="M67" s="587">
        <f t="shared" si="16"/>
        <v>0</v>
      </c>
      <c r="N67" s="655"/>
      <c r="O67" s="353"/>
      <c r="Q67" s="849">
        <f t="shared" si="17"/>
        <v>0</v>
      </c>
      <c r="R67" s="849">
        <f t="shared" si="18"/>
        <v>0</v>
      </c>
    </row>
    <row r="68" spans="2:18" x14ac:dyDescent="0.35">
      <c r="B68" s="229"/>
      <c r="C68" s="301"/>
      <c r="D68" s="301"/>
      <c r="E68" s="233"/>
      <c r="F68" s="301"/>
      <c r="G68" s="302"/>
      <c r="H68" s="170"/>
      <c r="I68" s="170"/>
      <c r="J68" s="231"/>
      <c r="K68" s="587">
        <f t="shared" si="15"/>
        <v>0</v>
      </c>
      <c r="L68" s="589">
        <f>IF(I68&lt;INDEX(Lookup!$U$2:$U$10,MATCH($D$44,Lookup!$S$2:$S$10,0)),0,IF(O68="X",0,J68/(DATEDIF(H68,I68,"m")+1)*12))</f>
        <v>0</v>
      </c>
      <c r="M68" s="587">
        <f t="shared" si="16"/>
        <v>0</v>
      </c>
      <c r="N68" s="655"/>
      <c r="O68" s="353"/>
      <c r="Q68" s="849">
        <f t="shared" si="17"/>
        <v>0</v>
      </c>
      <c r="R68" s="849">
        <f t="shared" si="18"/>
        <v>0</v>
      </c>
    </row>
    <row r="69" spans="2:18" x14ac:dyDescent="0.35">
      <c r="B69" s="229"/>
      <c r="C69" s="301"/>
      <c r="D69" s="301"/>
      <c r="E69" s="233"/>
      <c r="F69" s="301"/>
      <c r="G69" s="302"/>
      <c r="H69" s="170"/>
      <c r="I69" s="170"/>
      <c r="J69" s="231"/>
      <c r="K69" s="587">
        <f t="shared" si="15"/>
        <v>0</v>
      </c>
      <c r="L69" s="589">
        <f>IF(I69&lt;INDEX(Lookup!$U$2:$U$10,MATCH($D$44,Lookup!$S$2:$S$10,0)),0,IF(O69="X",0,J69/(DATEDIF(H69,I69,"m")+1)*12))</f>
        <v>0</v>
      </c>
      <c r="M69" s="587">
        <f t="shared" si="16"/>
        <v>0</v>
      </c>
      <c r="N69" s="655"/>
      <c r="O69" s="353"/>
      <c r="Q69" s="849">
        <f t="shared" si="17"/>
        <v>0</v>
      </c>
      <c r="R69" s="849">
        <f t="shared" si="18"/>
        <v>0</v>
      </c>
    </row>
    <row r="70" spans="2:18" x14ac:dyDescent="0.35">
      <c r="B70" s="229"/>
      <c r="C70" s="301"/>
      <c r="D70" s="301"/>
      <c r="E70" s="233"/>
      <c r="F70" s="301"/>
      <c r="G70" s="302"/>
      <c r="H70" s="170"/>
      <c r="I70" s="170"/>
      <c r="J70" s="231"/>
      <c r="K70" s="587">
        <f t="shared" si="15"/>
        <v>0</v>
      </c>
      <c r="L70" s="589">
        <f>IF(I70&lt;INDEX(Lookup!$U$2:$U$10,MATCH($D$44,Lookup!$S$2:$S$10,0)),0,IF(O70="X",0,J70/(DATEDIF(H70,I70,"m")+1)*12))</f>
        <v>0</v>
      </c>
      <c r="M70" s="587">
        <f t="shared" si="16"/>
        <v>0</v>
      </c>
      <c r="N70" s="655"/>
      <c r="O70" s="353"/>
      <c r="Q70" s="849">
        <f t="shared" si="17"/>
        <v>0</v>
      </c>
      <c r="R70" s="849">
        <f t="shared" si="18"/>
        <v>0</v>
      </c>
    </row>
    <row r="71" spans="2:18" x14ac:dyDescent="0.35">
      <c r="B71" s="229"/>
      <c r="C71" s="301"/>
      <c r="D71" s="301"/>
      <c r="E71" s="233"/>
      <c r="F71" s="301"/>
      <c r="G71" s="302"/>
      <c r="H71" s="170"/>
      <c r="I71" s="170"/>
      <c r="J71" s="231"/>
      <c r="K71" s="587">
        <f t="shared" si="15"/>
        <v>0</v>
      </c>
      <c r="L71" s="589">
        <f>IF(I71&lt;INDEX(Lookup!$U$2:$U$10,MATCH($D$44,Lookup!$S$2:$S$10,0)),0,IF(O71="X",0,J71/(DATEDIF(H71,I71,"m")+1)*12))</f>
        <v>0</v>
      </c>
      <c r="M71" s="587">
        <f t="shared" si="16"/>
        <v>0</v>
      </c>
      <c r="N71" s="655"/>
      <c r="O71" s="353"/>
      <c r="Q71" s="849">
        <f t="shared" si="17"/>
        <v>0</v>
      </c>
      <c r="R71" s="849">
        <f t="shared" si="18"/>
        <v>0</v>
      </c>
    </row>
    <row r="72" spans="2:18" x14ac:dyDescent="0.35">
      <c r="B72" s="229"/>
      <c r="C72" s="301"/>
      <c r="D72" s="301"/>
      <c r="E72" s="233"/>
      <c r="F72" s="301"/>
      <c r="G72" s="302"/>
      <c r="H72" s="170"/>
      <c r="I72" s="170"/>
      <c r="J72" s="231"/>
      <c r="K72" s="587">
        <f t="shared" si="15"/>
        <v>0</v>
      </c>
      <c r="L72" s="589">
        <f>IF(I72&lt;INDEX(Lookup!$U$2:$U$10,MATCH($D$44,Lookup!$S$2:$S$10,0)),0,IF(O72="X",0,J72/(DATEDIF(H72,I72,"m")+1)*12))</f>
        <v>0</v>
      </c>
      <c r="M72" s="587">
        <f t="shared" si="16"/>
        <v>0</v>
      </c>
      <c r="N72" s="655"/>
      <c r="O72" s="353"/>
      <c r="Q72" s="849">
        <f t="shared" si="17"/>
        <v>0</v>
      </c>
      <c r="R72" s="849">
        <f t="shared" si="18"/>
        <v>0</v>
      </c>
    </row>
    <row r="73" spans="2:18" x14ac:dyDescent="0.35">
      <c r="B73" s="229"/>
      <c r="C73" s="301"/>
      <c r="D73" s="301"/>
      <c r="E73" s="233"/>
      <c r="F73" s="301"/>
      <c r="G73" s="302"/>
      <c r="H73" s="170"/>
      <c r="I73" s="170"/>
      <c r="J73" s="231"/>
      <c r="K73" s="587">
        <f t="shared" si="15"/>
        <v>0</v>
      </c>
      <c r="L73" s="589">
        <f>IF(I73&lt;INDEX(Lookup!$U$2:$U$10,MATCH($D$44,Lookup!$S$2:$S$10,0)),0,IF(O73="X",0,J73/(DATEDIF(H73,I73,"m")+1)*12))</f>
        <v>0</v>
      </c>
      <c r="M73" s="587">
        <f t="shared" si="16"/>
        <v>0</v>
      </c>
      <c r="N73" s="655"/>
      <c r="O73" s="353"/>
      <c r="Q73" s="849">
        <f t="shared" si="17"/>
        <v>0</v>
      </c>
      <c r="R73" s="849">
        <f t="shared" si="18"/>
        <v>0</v>
      </c>
    </row>
    <row r="74" spans="2:18" x14ac:dyDescent="0.35">
      <c r="B74" s="229"/>
      <c r="C74" s="301"/>
      <c r="D74" s="301"/>
      <c r="E74" s="233"/>
      <c r="F74" s="301"/>
      <c r="G74" s="302"/>
      <c r="H74" s="170"/>
      <c r="I74" s="170"/>
      <c r="J74" s="231"/>
      <c r="K74" s="587">
        <f t="shared" si="15"/>
        <v>0</v>
      </c>
      <c r="L74" s="589">
        <f>IF(I74&lt;INDEX(Lookup!$U$2:$U$10,MATCH($D$44,Lookup!$S$2:$S$10,0)),0,IF(O74="X",0,J74/(DATEDIF(H74,I74,"m")+1)*12))</f>
        <v>0</v>
      </c>
      <c r="M74" s="587">
        <f t="shared" si="16"/>
        <v>0</v>
      </c>
      <c r="N74" s="655"/>
      <c r="O74" s="353"/>
      <c r="Q74" s="849">
        <f t="shared" si="17"/>
        <v>0</v>
      </c>
      <c r="R74" s="849">
        <f t="shared" si="18"/>
        <v>0</v>
      </c>
    </row>
    <row r="75" spans="2:18" x14ac:dyDescent="0.35">
      <c r="B75" s="229"/>
      <c r="C75" s="301"/>
      <c r="D75" s="301"/>
      <c r="E75" s="233"/>
      <c r="F75" s="301"/>
      <c r="G75" s="302"/>
      <c r="H75" s="170"/>
      <c r="I75" s="170"/>
      <c r="J75" s="231"/>
      <c r="K75" s="587">
        <f t="shared" si="15"/>
        <v>0</v>
      </c>
      <c r="L75" s="589">
        <f>IF(I75&lt;INDEX(Lookup!$U$2:$U$10,MATCH($D$44,Lookup!$S$2:$S$10,0)),0,IF(O75="X",0,J75/(DATEDIF(H75,I75,"m")+1)*12))</f>
        <v>0</v>
      </c>
      <c r="M75" s="587">
        <f t="shared" si="16"/>
        <v>0</v>
      </c>
      <c r="N75" s="655"/>
      <c r="O75" s="353"/>
      <c r="Q75" s="849">
        <f t="shared" si="17"/>
        <v>0</v>
      </c>
      <c r="R75" s="849">
        <f t="shared" si="18"/>
        <v>0</v>
      </c>
    </row>
    <row r="76" spans="2:18" x14ac:dyDescent="0.35">
      <c r="B76" s="229"/>
      <c r="C76" s="301"/>
      <c r="D76" s="301"/>
      <c r="E76" s="233"/>
      <c r="F76" s="301"/>
      <c r="G76" s="302"/>
      <c r="H76" s="170"/>
      <c r="I76" s="170"/>
      <c r="J76" s="231"/>
      <c r="K76" s="587">
        <f t="shared" si="15"/>
        <v>0</v>
      </c>
      <c r="L76" s="589">
        <f>IF(I76&lt;INDEX(Lookup!$U$2:$U$10,MATCH($D$44,Lookup!$S$2:$S$10,0)),0,IF(O76="X",0,J76/(DATEDIF(H76,I76,"m")+1)*12))</f>
        <v>0</v>
      </c>
      <c r="M76" s="587">
        <f t="shared" si="16"/>
        <v>0</v>
      </c>
      <c r="N76" s="655"/>
      <c r="O76" s="353"/>
      <c r="Q76" s="849">
        <f t="shared" si="17"/>
        <v>0</v>
      </c>
      <c r="R76" s="849">
        <f t="shared" si="18"/>
        <v>0</v>
      </c>
    </row>
    <row r="77" spans="2:18" x14ac:dyDescent="0.35">
      <c r="B77" s="229"/>
      <c r="C77" s="301"/>
      <c r="D77" s="301"/>
      <c r="E77" s="233"/>
      <c r="F77" s="301"/>
      <c r="G77" s="302"/>
      <c r="H77" s="170"/>
      <c r="I77" s="170"/>
      <c r="J77" s="231"/>
      <c r="K77" s="587">
        <f t="shared" si="15"/>
        <v>0</v>
      </c>
      <c r="L77" s="589">
        <f>IF(I77&lt;INDEX(Lookup!$U$2:$U$10,MATCH($D$44,Lookup!$S$2:$S$10,0)),0,IF(O77="X",0,J77/(DATEDIF(H77,I77,"m")+1)*12))</f>
        <v>0</v>
      </c>
      <c r="M77" s="587">
        <f t="shared" si="16"/>
        <v>0</v>
      </c>
      <c r="N77" s="655"/>
      <c r="O77" s="353"/>
      <c r="Q77" s="849">
        <f t="shared" si="17"/>
        <v>0</v>
      </c>
      <c r="R77" s="849">
        <f t="shared" si="18"/>
        <v>0</v>
      </c>
    </row>
    <row r="78" spans="2:18" x14ac:dyDescent="0.35">
      <c r="B78" s="229"/>
      <c r="C78" s="301"/>
      <c r="D78" s="301"/>
      <c r="E78" s="233"/>
      <c r="F78" s="301"/>
      <c r="G78" s="302"/>
      <c r="H78" s="170"/>
      <c r="I78" s="170"/>
      <c r="J78" s="231"/>
      <c r="K78" s="587">
        <f t="shared" si="15"/>
        <v>0</v>
      </c>
      <c r="L78" s="589">
        <f>IF(I78&lt;INDEX(Lookup!$U$2:$U$10,MATCH($D$44,Lookup!$S$2:$S$10,0)),0,IF(O78="X",0,J78/(DATEDIF(H78,I78,"m")+1)*12))</f>
        <v>0</v>
      </c>
      <c r="M78" s="587">
        <f t="shared" si="16"/>
        <v>0</v>
      </c>
      <c r="N78" s="655"/>
      <c r="O78" s="353"/>
      <c r="Q78" s="849">
        <f t="shared" si="17"/>
        <v>0</v>
      </c>
      <c r="R78" s="849">
        <f t="shared" si="18"/>
        <v>0</v>
      </c>
    </row>
    <row r="79" spans="2:18" x14ac:dyDescent="0.35">
      <c r="B79" s="229"/>
      <c r="C79" s="301"/>
      <c r="D79" s="301"/>
      <c r="E79" s="233"/>
      <c r="F79" s="301"/>
      <c r="G79" s="302"/>
      <c r="H79" s="170"/>
      <c r="I79" s="170"/>
      <c r="J79" s="231"/>
      <c r="K79" s="587">
        <f t="shared" si="15"/>
        <v>0</v>
      </c>
      <c r="L79" s="589">
        <f>IF(I79&lt;INDEX(Lookup!$U$2:$U$10,MATCH($D$44,Lookup!$S$2:$S$10,0)),0,IF(O79="X",0,J79/(DATEDIF(H79,I79,"m")+1)*12))</f>
        <v>0</v>
      </c>
      <c r="M79" s="587">
        <f t="shared" si="16"/>
        <v>0</v>
      </c>
      <c r="N79" s="655"/>
      <c r="O79" s="353"/>
      <c r="Q79" s="849">
        <f t="shared" si="17"/>
        <v>0</v>
      </c>
      <c r="R79" s="849">
        <f t="shared" si="18"/>
        <v>0</v>
      </c>
    </row>
    <row r="80" spans="2:18" x14ac:dyDescent="0.35">
      <c r="B80" s="229"/>
      <c r="C80" s="301"/>
      <c r="D80" s="301"/>
      <c r="E80" s="233"/>
      <c r="F80" s="301"/>
      <c r="G80" s="302"/>
      <c r="H80" s="170"/>
      <c r="I80" s="170"/>
      <c r="J80" s="231"/>
      <c r="K80" s="587">
        <f t="shared" si="15"/>
        <v>0</v>
      </c>
      <c r="L80" s="589">
        <f>IF(I80&lt;INDEX(Lookup!$U$2:$U$10,MATCH($D$44,Lookup!$S$2:$S$10,0)),0,IF(O80="X",0,J80/(DATEDIF(H80,I80,"m")+1)*12))</f>
        <v>0</v>
      </c>
      <c r="M80" s="587">
        <f t="shared" si="16"/>
        <v>0</v>
      </c>
      <c r="N80" s="655"/>
      <c r="O80" s="353"/>
      <c r="Q80" s="849">
        <f t="shared" si="17"/>
        <v>0</v>
      </c>
      <c r="R80" s="849">
        <f t="shared" si="18"/>
        <v>0</v>
      </c>
    </row>
    <row r="81" spans="2:18" x14ac:dyDescent="0.35">
      <c r="B81" s="229"/>
      <c r="C81" s="301"/>
      <c r="D81" s="301"/>
      <c r="E81" s="233"/>
      <c r="F81" s="301"/>
      <c r="G81" s="302"/>
      <c r="H81" s="170"/>
      <c r="I81" s="170"/>
      <c r="J81" s="231"/>
      <c r="K81" s="587">
        <f t="shared" si="15"/>
        <v>0</v>
      </c>
      <c r="L81" s="589">
        <f>IF(I81&lt;INDEX(Lookup!$U$2:$U$10,MATCH($D$44,Lookup!$S$2:$S$10,0)),0,IF(O81="X",0,J81/(DATEDIF(H81,I81,"m")+1)*12))</f>
        <v>0</v>
      </c>
      <c r="M81" s="587">
        <f t="shared" si="16"/>
        <v>0</v>
      </c>
      <c r="N81" s="655"/>
      <c r="O81" s="353"/>
      <c r="Q81" s="849">
        <f t="shared" si="17"/>
        <v>0</v>
      </c>
      <c r="R81" s="849">
        <f t="shared" si="18"/>
        <v>0</v>
      </c>
    </row>
    <row r="82" spans="2:18" x14ac:dyDescent="0.35">
      <c r="B82" s="229"/>
      <c r="C82" s="301"/>
      <c r="D82" s="301"/>
      <c r="E82" s="233"/>
      <c r="F82" s="301"/>
      <c r="G82" s="302"/>
      <c r="H82" s="170"/>
      <c r="I82" s="170"/>
      <c r="J82" s="231"/>
      <c r="K82" s="587">
        <f t="shared" si="15"/>
        <v>0</v>
      </c>
      <c r="L82" s="589">
        <f>IF(I82&lt;INDEX(Lookup!$U$2:$U$10,MATCH($D$44,Lookup!$S$2:$S$10,0)),0,IF(O82="X",0,J82/(DATEDIF(H82,I82,"m")+1)*12))</f>
        <v>0</v>
      </c>
      <c r="M82" s="587">
        <f t="shared" si="16"/>
        <v>0</v>
      </c>
      <c r="N82" s="655"/>
      <c r="O82" s="353"/>
      <c r="Q82" s="849">
        <f t="shared" si="17"/>
        <v>0</v>
      </c>
      <c r="R82" s="849">
        <f t="shared" si="18"/>
        <v>0</v>
      </c>
    </row>
    <row r="83" spans="2:18" x14ac:dyDescent="0.35">
      <c r="B83" s="229"/>
      <c r="C83" s="301"/>
      <c r="D83" s="301"/>
      <c r="E83" s="233"/>
      <c r="F83" s="301"/>
      <c r="G83" s="302"/>
      <c r="H83" s="170"/>
      <c r="I83" s="170"/>
      <c r="J83" s="231"/>
      <c r="K83" s="587">
        <f t="shared" si="15"/>
        <v>0</v>
      </c>
      <c r="L83" s="589">
        <f>IF(I83&lt;INDEX(Lookup!$U$2:$U$10,MATCH($D$44,Lookup!$S$2:$S$10,0)),0,IF(O83="X",0,J83/(DATEDIF(H83,I83,"m")+1)*12))</f>
        <v>0</v>
      </c>
      <c r="M83" s="587">
        <f t="shared" si="16"/>
        <v>0</v>
      </c>
      <c r="N83" s="655"/>
      <c r="O83" s="353"/>
      <c r="Q83" s="849">
        <f t="shared" si="17"/>
        <v>0</v>
      </c>
      <c r="R83" s="849">
        <f t="shared" si="18"/>
        <v>0</v>
      </c>
    </row>
    <row r="84" spans="2:18" x14ac:dyDescent="0.35">
      <c r="B84" s="229"/>
      <c r="C84" s="301"/>
      <c r="D84" s="301"/>
      <c r="E84" s="233"/>
      <c r="F84" s="301"/>
      <c r="G84" s="302"/>
      <c r="H84" s="170"/>
      <c r="I84" s="170"/>
      <c r="J84" s="231"/>
      <c r="K84" s="587">
        <f t="shared" si="15"/>
        <v>0</v>
      </c>
      <c r="L84" s="589">
        <f>IF(I84&lt;INDEX(Lookup!$U$2:$U$10,MATCH($D$44,Lookup!$S$2:$S$10,0)),0,IF(O84="X",0,J84/(DATEDIF(H84,I84,"m")+1)*12))</f>
        <v>0</v>
      </c>
      <c r="M84" s="587">
        <f t="shared" si="16"/>
        <v>0</v>
      </c>
      <c r="N84" s="655"/>
      <c r="O84" s="353"/>
      <c r="Q84" s="849">
        <f t="shared" si="17"/>
        <v>0</v>
      </c>
      <c r="R84" s="849">
        <f t="shared" si="18"/>
        <v>0</v>
      </c>
    </row>
    <row r="85" spans="2:18" x14ac:dyDescent="0.35">
      <c r="B85" s="229"/>
      <c r="C85" s="301"/>
      <c r="D85" s="301"/>
      <c r="E85" s="233"/>
      <c r="F85" s="301"/>
      <c r="G85" s="302"/>
      <c r="H85" s="170"/>
      <c r="I85" s="170"/>
      <c r="J85" s="231"/>
      <c r="K85" s="587">
        <f t="shared" si="15"/>
        <v>0</v>
      </c>
      <c r="L85" s="589">
        <f>IF(I85&lt;INDEX(Lookup!$U$2:$U$10,MATCH($D$44,Lookup!$S$2:$S$10,0)),0,IF(O85="X",0,J85/(DATEDIF(H85,I85,"m")+1)*12))</f>
        <v>0</v>
      </c>
      <c r="M85" s="587">
        <f t="shared" si="16"/>
        <v>0</v>
      </c>
      <c r="N85" s="655"/>
      <c r="O85" s="353"/>
      <c r="Q85" s="849">
        <f t="shared" si="17"/>
        <v>0</v>
      </c>
      <c r="R85" s="849">
        <f t="shared" si="18"/>
        <v>0</v>
      </c>
    </row>
    <row r="86" spans="2:18" x14ac:dyDescent="0.35">
      <c r="B86" s="229"/>
      <c r="C86" s="301"/>
      <c r="D86" s="301"/>
      <c r="E86" s="233"/>
      <c r="F86" s="301"/>
      <c r="G86" s="302"/>
      <c r="H86" s="170"/>
      <c r="I86" s="170"/>
      <c r="J86" s="231"/>
      <c r="K86" s="587">
        <f t="shared" si="15"/>
        <v>0</v>
      </c>
      <c r="L86" s="589">
        <f>IF(I86&lt;INDEX(Lookup!$U$2:$U$10,MATCH($D$44,Lookup!$S$2:$S$10,0)),0,IF(O86="X",0,J86/(DATEDIF(H86,I86,"m")+1)*12))</f>
        <v>0</v>
      </c>
      <c r="M86" s="587">
        <f t="shared" si="16"/>
        <v>0</v>
      </c>
      <c r="N86" s="655"/>
      <c r="O86" s="353"/>
      <c r="Q86" s="849">
        <f t="shared" si="17"/>
        <v>0</v>
      </c>
      <c r="R86" s="849">
        <f t="shared" si="18"/>
        <v>0</v>
      </c>
    </row>
    <row r="87" spans="2:18" x14ac:dyDescent="0.35">
      <c r="B87" s="229"/>
      <c r="C87" s="301"/>
      <c r="D87" s="301"/>
      <c r="E87" s="233"/>
      <c r="F87" s="301"/>
      <c r="G87" s="302"/>
      <c r="H87" s="170"/>
      <c r="I87" s="170"/>
      <c r="J87" s="231"/>
      <c r="K87" s="587">
        <f t="shared" si="15"/>
        <v>0</v>
      </c>
      <c r="L87" s="589">
        <f>IF(I87&lt;INDEX(Lookup!$U$2:$U$10,MATCH($D$44,Lookup!$S$2:$S$10,0)),0,IF(O87="X",0,J87/(DATEDIF(H87,I87,"m")+1)*12))</f>
        <v>0</v>
      </c>
      <c r="M87" s="587">
        <f t="shared" si="16"/>
        <v>0</v>
      </c>
      <c r="N87" s="655"/>
      <c r="O87" s="353"/>
      <c r="Q87" s="849">
        <f t="shared" si="17"/>
        <v>0</v>
      </c>
      <c r="R87" s="849">
        <f t="shared" si="18"/>
        <v>0</v>
      </c>
    </row>
    <row r="88" spans="2:18" x14ac:dyDescent="0.35">
      <c r="B88" s="229"/>
      <c r="C88" s="301"/>
      <c r="D88" s="301"/>
      <c r="E88" s="233"/>
      <c r="F88" s="301"/>
      <c r="G88" s="302"/>
      <c r="H88" s="170"/>
      <c r="I88" s="170"/>
      <c r="J88" s="231"/>
      <c r="K88" s="587">
        <f t="shared" si="15"/>
        <v>0</v>
      </c>
      <c r="L88" s="589">
        <f>IF(I88&lt;INDEX(Lookup!$U$2:$U$10,MATCH($D$44,Lookup!$S$2:$S$10,0)),0,IF(O88="X",0,J88/(DATEDIF(H88,I88,"m")+1)*12))</f>
        <v>0</v>
      </c>
      <c r="M88" s="587">
        <f t="shared" si="16"/>
        <v>0</v>
      </c>
      <c r="N88" s="655"/>
      <c r="O88" s="353"/>
      <c r="Q88" s="849">
        <f t="shared" si="17"/>
        <v>0</v>
      </c>
      <c r="R88" s="849">
        <f t="shared" si="18"/>
        <v>0</v>
      </c>
    </row>
    <row r="89" spans="2:18" x14ac:dyDescent="0.35">
      <c r="B89" s="229"/>
      <c r="C89" s="301"/>
      <c r="D89" s="301"/>
      <c r="E89" s="233"/>
      <c r="F89" s="301"/>
      <c r="G89" s="302"/>
      <c r="H89" s="170"/>
      <c r="I89" s="170"/>
      <c r="J89" s="231"/>
      <c r="K89" s="587">
        <f t="shared" si="15"/>
        <v>0</v>
      </c>
      <c r="L89" s="589">
        <f>IF(I89&lt;INDEX(Lookup!$U$2:$U$10,MATCH($D$44,Lookup!$S$2:$S$10,0)),0,IF(O89="X",0,J89/(DATEDIF(H89,I89,"m")+1)*12))</f>
        <v>0</v>
      </c>
      <c r="M89" s="587">
        <f t="shared" si="16"/>
        <v>0</v>
      </c>
      <c r="N89" s="655"/>
      <c r="O89" s="353"/>
      <c r="Q89" s="849">
        <f t="shared" si="17"/>
        <v>0</v>
      </c>
      <c r="R89" s="849">
        <f t="shared" si="18"/>
        <v>0</v>
      </c>
    </row>
    <row r="90" spans="2:18" x14ac:dyDescent="0.35">
      <c r="B90" s="229"/>
      <c r="C90" s="301"/>
      <c r="D90" s="301"/>
      <c r="E90" s="233"/>
      <c r="F90" s="301"/>
      <c r="G90" s="302"/>
      <c r="H90" s="170"/>
      <c r="I90" s="170"/>
      <c r="J90" s="231"/>
      <c r="K90" s="587">
        <f t="shared" si="15"/>
        <v>0</v>
      </c>
      <c r="L90" s="589">
        <f>IF(I90&lt;INDEX(Lookup!$U$2:$U$10,MATCH($D$44,Lookup!$S$2:$S$10,0)),0,IF(O90="X",0,J90/(DATEDIF(H90,I90,"m")+1)*12))</f>
        <v>0</v>
      </c>
      <c r="M90" s="587">
        <f t="shared" si="16"/>
        <v>0</v>
      </c>
      <c r="N90" s="655"/>
      <c r="O90" s="353"/>
      <c r="Q90" s="849">
        <f t="shared" si="17"/>
        <v>0</v>
      </c>
      <c r="R90" s="849">
        <f t="shared" si="18"/>
        <v>0</v>
      </c>
    </row>
    <row r="91" spans="2:18" x14ac:dyDescent="0.35">
      <c r="B91" s="229"/>
      <c r="C91" s="301"/>
      <c r="D91" s="301"/>
      <c r="E91" s="233"/>
      <c r="F91" s="301"/>
      <c r="G91" s="302"/>
      <c r="H91" s="170"/>
      <c r="I91" s="170"/>
      <c r="J91" s="231"/>
      <c r="K91" s="587">
        <f t="shared" si="15"/>
        <v>0</v>
      </c>
      <c r="L91" s="589">
        <f>IF(I91&lt;INDEX(Lookup!$U$2:$U$10,MATCH($D$44,Lookup!$S$2:$S$10,0)),0,IF(O91="X",0,J91/(DATEDIF(H91,I91,"m")+1)*12))</f>
        <v>0</v>
      </c>
      <c r="M91" s="587">
        <f t="shared" si="16"/>
        <v>0</v>
      </c>
      <c r="N91" s="655"/>
      <c r="O91" s="353"/>
      <c r="Q91" s="849">
        <f t="shared" si="17"/>
        <v>0</v>
      </c>
      <c r="R91" s="849">
        <f t="shared" si="18"/>
        <v>0</v>
      </c>
    </row>
    <row r="92" spans="2:18" x14ac:dyDescent="0.35">
      <c r="B92" s="229"/>
      <c r="C92" s="301"/>
      <c r="D92" s="301"/>
      <c r="E92" s="233"/>
      <c r="F92" s="301"/>
      <c r="G92" s="302"/>
      <c r="H92" s="170"/>
      <c r="I92" s="170"/>
      <c r="J92" s="231"/>
      <c r="K92" s="587">
        <f t="shared" si="15"/>
        <v>0</v>
      </c>
      <c r="L92" s="589">
        <f>IF(I92&lt;INDEX(Lookup!$U$2:$U$10,MATCH($D$44,Lookup!$S$2:$S$10,0)),0,IF(O92="X",0,J92/(DATEDIF(H92,I92,"m")+1)*12))</f>
        <v>0</v>
      </c>
      <c r="M92" s="587">
        <f t="shared" si="16"/>
        <v>0</v>
      </c>
      <c r="N92" s="655"/>
      <c r="O92" s="353"/>
      <c r="Q92" s="849">
        <f t="shared" si="17"/>
        <v>0</v>
      </c>
      <c r="R92" s="849">
        <f t="shared" si="18"/>
        <v>0</v>
      </c>
    </row>
    <row r="93" spans="2:18" x14ac:dyDescent="0.35">
      <c r="B93" s="229"/>
      <c r="C93" s="301"/>
      <c r="D93" s="301"/>
      <c r="E93" s="233"/>
      <c r="F93" s="301"/>
      <c r="G93" s="302"/>
      <c r="H93" s="170"/>
      <c r="I93" s="170"/>
      <c r="J93" s="231"/>
      <c r="K93" s="587">
        <f t="shared" si="15"/>
        <v>0</v>
      </c>
      <c r="L93" s="589">
        <f>IF(I93&lt;INDEX(Lookup!$U$2:$U$10,MATCH($D$44,Lookup!$S$2:$S$10,0)),0,IF(O93="X",0,J93/(DATEDIF(H93,I93,"m")+1)*12))</f>
        <v>0</v>
      </c>
      <c r="M93" s="587">
        <f t="shared" si="16"/>
        <v>0</v>
      </c>
      <c r="N93" s="655"/>
      <c r="O93" s="353"/>
      <c r="Q93" s="849">
        <f t="shared" si="17"/>
        <v>0</v>
      </c>
      <c r="R93" s="849">
        <f t="shared" si="18"/>
        <v>0</v>
      </c>
    </row>
    <row r="94" spans="2:18" x14ac:dyDescent="0.35">
      <c r="B94" s="229"/>
      <c r="C94" s="301"/>
      <c r="D94" s="301"/>
      <c r="E94" s="233"/>
      <c r="F94" s="301"/>
      <c r="G94" s="302"/>
      <c r="H94" s="170"/>
      <c r="I94" s="170"/>
      <c r="J94" s="231"/>
      <c r="K94" s="587">
        <f t="shared" si="15"/>
        <v>0</v>
      </c>
      <c r="L94" s="589">
        <f>IF(I94&lt;INDEX(Lookup!$U$2:$U$10,MATCH($D$44,Lookup!$S$2:$S$10,0)),0,IF(O94="X",0,J94/(DATEDIF(H94,I94,"m")+1)*12))</f>
        <v>0</v>
      </c>
      <c r="M94" s="587">
        <f t="shared" si="16"/>
        <v>0</v>
      </c>
      <c r="N94" s="655"/>
      <c r="O94" s="353"/>
      <c r="Q94" s="849">
        <f t="shared" si="17"/>
        <v>0</v>
      </c>
      <c r="R94" s="849">
        <f t="shared" si="18"/>
        <v>0</v>
      </c>
    </row>
    <row r="95" spans="2:18" x14ac:dyDescent="0.35">
      <c r="B95" s="229"/>
      <c r="C95" s="301"/>
      <c r="D95" s="301"/>
      <c r="E95" s="233"/>
      <c r="F95" s="301"/>
      <c r="G95" s="302"/>
      <c r="H95" s="170"/>
      <c r="I95" s="170"/>
      <c r="J95" s="231"/>
      <c r="K95" s="587">
        <f t="shared" si="15"/>
        <v>0</v>
      </c>
      <c r="L95" s="589">
        <f>IF(I95&lt;INDEX(Lookup!$U$2:$U$10,MATCH($D$44,Lookup!$S$2:$S$10,0)),0,IF(O95="X",0,J95/(DATEDIF(H95,I95,"m")+1)*12))</f>
        <v>0</v>
      </c>
      <c r="M95" s="587">
        <f t="shared" si="16"/>
        <v>0</v>
      </c>
      <c r="N95" s="655"/>
      <c r="O95" s="353"/>
      <c r="Q95" s="849">
        <f t="shared" si="17"/>
        <v>0</v>
      </c>
      <c r="R95" s="849">
        <f t="shared" si="18"/>
        <v>0</v>
      </c>
    </row>
    <row r="96" spans="2:18" x14ac:dyDescent="0.35">
      <c r="B96" s="229"/>
      <c r="C96" s="301"/>
      <c r="D96" s="301"/>
      <c r="E96" s="233"/>
      <c r="F96" s="301"/>
      <c r="G96" s="302"/>
      <c r="H96" s="170"/>
      <c r="I96" s="170"/>
      <c r="J96" s="231"/>
      <c r="K96" s="587">
        <f t="shared" si="15"/>
        <v>0</v>
      </c>
      <c r="L96" s="589">
        <f>IF(I96&lt;INDEX(Lookup!$U$2:$U$10,MATCH($D$44,Lookup!$S$2:$S$10,0)),0,IF(O96="X",0,J96/(DATEDIF(H96,I96,"m")+1)*12))</f>
        <v>0</v>
      </c>
      <c r="M96" s="587">
        <f t="shared" si="16"/>
        <v>0</v>
      </c>
      <c r="N96" s="655"/>
      <c r="O96" s="353"/>
      <c r="Q96" s="849">
        <f t="shared" si="17"/>
        <v>0</v>
      </c>
      <c r="R96" s="849">
        <f t="shared" si="18"/>
        <v>0</v>
      </c>
    </row>
    <row r="97" spans="2:18" x14ac:dyDescent="0.35">
      <c r="B97" s="229"/>
      <c r="C97" s="301"/>
      <c r="D97" s="301"/>
      <c r="E97" s="233"/>
      <c r="F97" s="301"/>
      <c r="G97" s="302"/>
      <c r="H97" s="170"/>
      <c r="I97" s="170"/>
      <c r="J97" s="231"/>
      <c r="K97" s="587">
        <f t="shared" si="15"/>
        <v>0</v>
      </c>
      <c r="L97" s="589">
        <f>IF(I97&lt;INDEX(Lookup!$U$2:$U$10,MATCH($D$44,Lookup!$S$2:$S$10,0)),0,IF(O97="X",0,J97/(DATEDIF(H97,I97,"m")+1)*12))</f>
        <v>0</v>
      </c>
      <c r="M97" s="587">
        <f t="shared" si="16"/>
        <v>0</v>
      </c>
      <c r="N97" s="655"/>
      <c r="O97" s="353"/>
      <c r="Q97" s="849">
        <f t="shared" si="17"/>
        <v>0</v>
      </c>
      <c r="R97" s="849">
        <f t="shared" si="18"/>
        <v>0</v>
      </c>
    </row>
    <row r="98" spans="2:18" x14ac:dyDescent="0.35">
      <c r="B98" s="229"/>
      <c r="C98" s="301"/>
      <c r="D98" s="301"/>
      <c r="E98" s="233"/>
      <c r="F98" s="301"/>
      <c r="G98" s="302"/>
      <c r="H98" s="170"/>
      <c r="I98" s="170"/>
      <c r="J98" s="231"/>
      <c r="K98" s="587">
        <f t="shared" si="15"/>
        <v>0</v>
      </c>
      <c r="L98" s="589">
        <f>IF(I98&lt;INDEX(Lookup!$U$2:$U$10,MATCH($D$44,Lookup!$S$2:$S$10,0)),0,IF(O98="X",0,J98/(DATEDIF(H98,I98,"m")+1)*12))</f>
        <v>0</v>
      </c>
      <c r="M98" s="587">
        <f t="shared" si="16"/>
        <v>0</v>
      </c>
      <c r="N98" s="655"/>
      <c r="O98" s="353"/>
      <c r="Q98" s="849">
        <f t="shared" si="17"/>
        <v>0</v>
      </c>
      <c r="R98" s="849">
        <f t="shared" si="18"/>
        <v>0</v>
      </c>
    </row>
    <row r="99" spans="2:18" x14ac:dyDescent="0.35">
      <c r="B99" s="229"/>
      <c r="C99" s="301"/>
      <c r="D99" s="301"/>
      <c r="E99" s="233"/>
      <c r="F99" s="301"/>
      <c r="G99" s="302"/>
      <c r="H99" s="170"/>
      <c r="I99" s="170"/>
      <c r="J99" s="231"/>
      <c r="K99" s="587">
        <f t="shared" si="15"/>
        <v>0</v>
      </c>
      <c r="L99" s="589">
        <f>IF(I99&lt;INDEX(Lookup!$U$2:$U$10,MATCH($D$44,Lookup!$S$2:$S$10,0)),0,IF(O99="X",0,J99/(DATEDIF(H99,I99,"m")+1)*12))</f>
        <v>0</v>
      </c>
      <c r="M99" s="587">
        <f t="shared" si="16"/>
        <v>0</v>
      </c>
      <c r="N99" s="655"/>
      <c r="O99" s="353"/>
      <c r="Q99" s="849">
        <f t="shared" si="17"/>
        <v>0</v>
      </c>
      <c r="R99" s="849">
        <f t="shared" si="18"/>
        <v>0</v>
      </c>
    </row>
    <row r="100" spans="2:18" hidden="1" x14ac:dyDescent="0.35">
      <c r="B100" s="229"/>
      <c r="C100" s="301"/>
      <c r="D100" s="301"/>
      <c r="E100" s="233"/>
      <c r="F100" s="301"/>
      <c r="G100" s="302"/>
      <c r="H100" s="170"/>
      <c r="I100" s="170"/>
      <c r="J100" s="231"/>
      <c r="K100" s="587">
        <f t="shared" si="15"/>
        <v>0</v>
      </c>
      <c r="L100" s="589">
        <f>IF(I100&lt;INDEX(Lookup!$U$2:$U$10,MATCH($D$44,Lookup!$S$2:$S$10,0)),0,IF(O100="X",0,J100/(DATEDIF(H100,I100,"m")+1)*12))</f>
        <v>0</v>
      </c>
      <c r="M100" s="587">
        <f t="shared" si="16"/>
        <v>0</v>
      </c>
      <c r="N100" s="655"/>
      <c r="O100" s="353"/>
      <c r="Q100" s="849">
        <f t="shared" si="17"/>
        <v>0</v>
      </c>
      <c r="R100" s="849">
        <f t="shared" si="18"/>
        <v>0</v>
      </c>
    </row>
    <row r="101" spans="2:18" hidden="1" x14ac:dyDescent="0.35">
      <c r="B101" s="229"/>
      <c r="C101" s="301"/>
      <c r="D101" s="301"/>
      <c r="E101" s="233"/>
      <c r="F101" s="301"/>
      <c r="G101" s="302"/>
      <c r="H101" s="170"/>
      <c r="I101" s="170"/>
      <c r="J101" s="231"/>
      <c r="K101" s="587">
        <f t="shared" si="15"/>
        <v>0</v>
      </c>
      <c r="L101" s="589">
        <f>IF(I101&lt;INDEX(Lookup!$U$2:$U$10,MATCH($D$44,Lookup!$S$2:$S$10,0)),0,IF(O101="X",0,J101/(DATEDIF(H101,I101,"m")+1)*12))</f>
        <v>0</v>
      </c>
      <c r="M101" s="587">
        <f t="shared" si="16"/>
        <v>0</v>
      </c>
      <c r="N101" s="655"/>
      <c r="O101" s="353"/>
      <c r="Q101" s="849">
        <f t="shared" si="17"/>
        <v>0</v>
      </c>
      <c r="R101" s="849">
        <f t="shared" si="18"/>
        <v>0</v>
      </c>
    </row>
    <row r="102" spans="2:18" hidden="1" x14ac:dyDescent="0.35">
      <c r="B102" s="229"/>
      <c r="C102" s="301"/>
      <c r="D102" s="301"/>
      <c r="E102" s="233"/>
      <c r="F102" s="301"/>
      <c r="G102" s="302"/>
      <c r="H102" s="170"/>
      <c r="I102" s="170"/>
      <c r="J102" s="231"/>
      <c r="K102" s="587">
        <f t="shared" si="15"/>
        <v>0</v>
      </c>
      <c r="L102" s="589">
        <f>IF(I102&lt;INDEX(Lookup!$U$2:$U$10,MATCH($D$44,Lookup!$S$2:$S$10,0)),0,IF(O102="X",0,J102/(DATEDIF(H102,I102,"m")+1)*12))</f>
        <v>0</v>
      </c>
      <c r="M102" s="587">
        <f t="shared" si="16"/>
        <v>0</v>
      </c>
      <c r="N102" s="655"/>
      <c r="O102" s="353"/>
      <c r="Q102" s="849">
        <f t="shared" si="17"/>
        <v>0</v>
      </c>
      <c r="R102" s="849">
        <f t="shared" si="18"/>
        <v>0</v>
      </c>
    </row>
    <row r="103" spans="2:18" hidden="1" x14ac:dyDescent="0.35">
      <c r="B103" s="229"/>
      <c r="C103" s="301"/>
      <c r="D103" s="301"/>
      <c r="E103" s="233"/>
      <c r="F103" s="301"/>
      <c r="G103" s="302"/>
      <c r="H103" s="170"/>
      <c r="I103" s="170"/>
      <c r="J103" s="231"/>
      <c r="K103" s="587">
        <f t="shared" si="15"/>
        <v>0</v>
      </c>
      <c r="L103" s="589">
        <f>IF(I103&lt;INDEX(Lookup!$U$2:$U$10,MATCH($D$44,Lookup!$S$2:$S$10,0)),0,IF(O103="X",0,J103/(DATEDIF(H103,I103,"m")+1)*12))</f>
        <v>0</v>
      </c>
      <c r="M103" s="587">
        <f t="shared" si="16"/>
        <v>0</v>
      </c>
      <c r="N103" s="655"/>
      <c r="O103" s="353"/>
      <c r="Q103" s="849">
        <f t="shared" si="17"/>
        <v>0</v>
      </c>
      <c r="R103" s="849">
        <f t="shared" si="18"/>
        <v>0</v>
      </c>
    </row>
    <row r="104" spans="2:18" hidden="1" x14ac:dyDescent="0.35">
      <c r="B104" s="229"/>
      <c r="C104" s="301"/>
      <c r="D104" s="301"/>
      <c r="E104" s="233"/>
      <c r="F104" s="301"/>
      <c r="G104" s="302"/>
      <c r="H104" s="170"/>
      <c r="I104" s="170"/>
      <c r="J104" s="231"/>
      <c r="K104" s="587">
        <f t="shared" si="15"/>
        <v>0</v>
      </c>
      <c r="L104" s="589">
        <f>IF(I104&lt;INDEX(Lookup!$U$2:$U$10,MATCH($D$44,Lookup!$S$2:$S$10,0)),0,IF(O104="X",0,J104/(DATEDIF(H104,I104,"m")+1)*12))</f>
        <v>0</v>
      </c>
      <c r="M104" s="587">
        <f t="shared" si="16"/>
        <v>0</v>
      </c>
      <c r="N104" s="655"/>
      <c r="O104" s="353"/>
      <c r="Q104" s="849">
        <f t="shared" si="17"/>
        <v>0</v>
      </c>
      <c r="R104" s="849">
        <f t="shared" si="18"/>
        <v>0</v>
      </c>
    </row>
    <row r="105" spans="2:18" hidden="1" x14ac:dyDescent="0.35">
      <c r="B105" s="229"/>
      <c r="C105" s="301"/>
      <c r="D105" s="301"/>
      <c r="E105" s="233"/>
      <c r="F105" s="301"/>
      <c r="G105" s="302"/>
      <c r="H105" s="170"/>
      <c r="I105" s="170"/>
      <c r="J105" s="231"/>
      <c r="K105" s="587">
        <f t="shared" si="15"/>
        <v>0</v>
      </c>
      <c r="L105" s="589">
        <f>IF(I105&lt;INDEX(Lookup!$U$2:$U$10,MATCH($D$44,Lookup!$S$2:$S$10,0)),0,IF(O105="X",0,J105/(DATEDIF(H105,I105,"m")+1)*12))</f>
        <v>0</v>
      </c>
      <c r="M105" s="587">
        <f t="shared" si="16"/>
        <v>0</v>
      </c>
      <c r="N105" s="655"/>
      <c r="O105" s="353"/>
      <c r="Q105" s="849">
        <f t="shared" si="17"/>
        <v>0</v>
      </c>
      <c r="R105" s="849">
        <f t="shared" si="18"/>
        <v>0</v>
      </c>
    </row>
    <row r="106" spans="2:18" hidden="1" x14ac:dyDescent="0.35">
      <c r="B106" s="229"/>
      <c r="C106" s="301"/>
      <c r="D106" s="301"/>
      <c r="E106" s="233"/>
      <c r="F106" s="301"/>
      <c r="G106" s="302"/>
      <c r="H106" s="170"/>
      <c r="I106" s="170"/>
      <c r="J106" s="231"/>
      <c r="K106" s="587">
        <f t="shared" si="15"/>
        <v>0</v>
      </c>
      <c r="L106" s="589">
        <f>IF(I106&lt;INDEX(Lookup!$U$2:$U$10,MATCH($D$44,Lookup!$S$2:$S$10,0)),0,IF(O106="X",0,J106/(DATEDIF(H106,I106,"m")+1)*12))</f>
        <v>0</v>
      </c>
      <c r="M106" s="587">
        <f t="shared" si="16"/>
        <v>0</v>
      </c>
      <c r="N106" s="655"/>
      <c r="O106" s="353"/>
      <c r="Q106" s="849">
        <f t="shared" si="17"/>
        <v>0</v>
      </c>
      <c r="R106" s="849">
        <f t="shared" si="18"/>
        <v>0</v>
      </c>
    </row>
    <row r="107" spans="2:18" hidden="1" x14ac:dyDescent="0.35">
      <c r="B107" s="229"/>
      <c r="C107" s="301"/>
      <c r="D107" s="301"/>
      <c r="E107" s="233"/>
      <c r="F107" s="301"/>
      <c r="G107" s="302"/>
      <c r="H107" s="170"/>
      <c r="I107" s="170"/>
      <c r="J107" s="231"/>
      <c r="K107" s="587">
        <f t="shared" si="15"/>
        <v>0</v>
      </c>
      <c r="L107" s="589">
        <f>IF(I107&lt;INDEX(Lookup!$U$2:$U$10,MATCH($D$44,Lookup!$S$2:$S$10,0)),0,IF(O107="X",0,J107/(DATEDIF(H107,I107,"m")+1)*12))</f>
        <v>0</v>
      </c>
      <c r="M107" s="587">
        <f t="shared" si="16"/>
        <v>0</v>
      </c>
      <c r="N107" s="655"/>
      <c r="O107" s="353"/>
      <c r="Q107" s="849">
        <f t="shared" si="17"/>
        <v>0</v>
      </c>
      <c r="R107" s="849">
        <f t="shared" si="18"/>
        <v>0</v>
      </c>
    </row>
    <row r="108" spans="2:18" hidden="1" x14ac:dyDescent="0.35">
      <c r="B108" s="229"/>
      <c r="C108" s="301"/>
      <c r="D108" s="301"/>
      <c r="E108" s="233"/>
      <c r="F108" s="301"/>
      <c r="G108" s="302"/>
      <c r="H108" s="170"/>
      <c r="I108" s="170"/>
      <c r="J108" s="231"/>
      <c r="K108" s="587">
        <f t="shared" si="15"/>
        <v>0</v>
      </c>
      <c r="L108" s="589">
        <f>IF(I108&lt;INDEX(Lookup!$U$2:$U$10,MATCH($D$44,Lookup!$S$2:$S$10,0)),0,IF(O108="X",0,J108/(DATEDIF(H108,I108,"m")+1)*12))</f>
        <v>0</v>
      </c>
      <c r="M108" s="587">
        <f t="shared" si="16"/>
        <v>0</v>
      </c>
      <c r="N108" s="655"/>
      <c r="O108" s="353"/>
      <c r="Q108" s="849">
        <f t="shared" si="17"/>
        <v>0</v>
      </c>
      <c r="R108" s="849">
        <f t="shared" si="18"/>
        <v>0</v>
      </c>
    </row>
    <row r="109" spans="2:18" hidden="1" x14ac:dyDescent="0.35">
      <c r="B109" s="229"/>
      <c r="C109" s="301"/>
      <c r="D109" s="301"/>
      <c r="E109" s="233"/>
      <c r="F109" s="301"/>
      <c r="G109" s="302"/>
      <c r="H109" s="170"/>
      <c r="I109" s="170"/>
      <c r="J109" s="231"/>
      <c r="K109" s="587">
        <f t="shared" si="15"/>
        <v>0</v>
      </c>
      <c r="L109" s="589">
        <f>IF(I109&lt;INDEX(Lookup!$U$2:$U$10,MATCH($D$44,Lookup!$S$2:$S$10,0)),0,IF(O109="X",0,J109/(DATEDIF(H109,I109,"m")+1)*12))</f>
        <v>0</v>
      </c>
      <c r="M109" s="587">
        <f t="shared" si="16"/>
        <v>0</v>
      </c>
      <c r="N109" s="655"/>
      <c r="O109" s="353"/>
      <c r="Q109" s="849">
        <f t="shared" si="17"/>
        <v>0</v>
      </c>
      <c r="R109" s="849">
        <f t="shared" si="18"/>
        <v>0</v>
      </c>
    </row>
    <row r="110" spans="2:18" hidden="1" x14ac:dyDescent="0.35">
      <c r="B110" s="229"/>
      <c r="C110" s="301"/>
      <c r="D110" s="301"/>
      <c r="E110" s="233"/>
      <c r="F110" s="301"/>
      <c r="G110" s="302"/>
      <c r="H110" s="170"/>
      <c r="I110" s="170"/>
      <c r="J110" s="231"/>
      <c r="K110" s="587">
        <f t="shared" si="15"/>
        <v>0</v>
      </c>
      <c r="L110" s="589">
        <f>IF(I110&lt;INDEX(Lookup!$U$2:$U$10,MATCH($D$44,Lookup!$S$2:$S$10,0)),0,IF(O110="X",0,J110/(DATEDIF(H110,I110,"m")+1)*12))</f>
        <v>0</v>
      </c>
      <c r="M110" s="587">
        <f t="shared" si="16"/>
        <v>0</v>
      </c>
      <c r="N110" s="655"/>
      <c r="O110" s="353"/>
      <c r="Q110" s="849">
        <f t="shared" si="17"/>
        <v>0</v>
      </c>
      <c r="R110" s="849">
        <f t="shared" si="18"/>
        <v>0</v>
      </c>
    </row>
    <row r="111" spans="2:18" hidden="1" x14ac:dyDescent="0.35">
      <c r="B111" s="229"/>
      <c r="C111" s="301"/>
      <c r="D111" s="301"/>
      <c r="E111" s="233"/>
      <c r="F111" s="301"/>
      <c r="G111" s="302"/>
      <c r="H111" s="170"/>
      <c r="I111" s="170"/>
      <c r="J111" s="231"/>
      <c r="K111" s="587">
        <f t="shared" si="15"/>
        <v>0</v>
      </c>
      <c r="L111" s="589">
        <f>IF(I111&lt;INDEX(Lookup!$U$2:$U$10,MATCH($D$44,Lookup!$S$2:$S$10,0)),0,IF(O111="X",0,J111/(DATEDIF(H111,I111,"m")+1)*12))</f>
        <v>0</v>
      </c>
      <c r="M111" s="587">
        <f t="shared" si="16"/>
        <v>0</v>
      </c>
      <c r="N111" s="655"/>
      <c r="O111" s="353"/>
      <c r="Q111" s="849">
        <f t="shared" si="17"/>
        <v>0</v>
      </c>
      <c r="R111" s="849">
        <f t="shared" si="18"/>
        <v>0</v>
      </c>
    </row>
    <row r="112" spans="2:18" hidden="1" x14ac:dyDescent="0.35">
      <c r="B112" s="229"/>
      <c r="C112" s="301"/>
      <c r="D112" s="301"/>
      <c r="E112" s="233"/>
      <c r="F112" s="301"/>
      <c r="G112" s="302"/>
      <c r="H112" s="170"/>
      <c r="I112" s="170"/>
      <c r="J112" s="231"/>
      <c r="K112" s="587">
        <f t="shared" ref="K112:K175" si="19">J112*$K$6</f>
        <v>0</v>
      </c>
      <c r="L112" s="589">
        <f>IF(I112&lt;INDEX(Lookup!$U$2:$U$10,MATCH($D$44,Lookup!$S$2:$S$10,0)),0,IF(O112="X",0,J112/(DATEDIF(H112,I112,"m")+1)*12))</f>
        <v>0</v>
      </c>
      <c r="M112" s="587">
        <f t="shared" ref="M112:M175" si="20">L112*$K$6</f>
        <v>0</v>
      </c>
      <c r="N112" s="655"/>
      <c r="O112" s="353"/>
      <c r="Q112" s="849">
        <f t="shared" ref="Q112:Q175" si="21">K112*$H$30</f>
        <v>0</v>
      </c>
      <c r="R112" s="849">
        <f t="shared" ref="R112:R175" si="22">M112*$H$40</f>
        <v>0</v>
      </c>
    </row>
    <row r="113" spans="2:18" hidden="1" x14ac:dyDescent="0.35">
      <c r="B113" s="229"/>
      <c r="C113" s="301"/>
      <c r="D113" s="301"/>
      <c r="E113" s="233"/>
      <c r="F113" s="301"/>
      <c r="G113" s="302"/>
      <c r="H113" s="170"/>
      <c r="I113" s="170"/>
      <c r="J113" s="231"/>
      <c r="K113" s="587">
        <f t="shared" si="19"/>
        <v>0</v>
      </c>
      <c r="L113" s="589">
        <f>IF(I113&lt;INDEX(Lookup!$U$2:$U$10,MATCH($D$44,Lookup!$S$2:$S$10,0)),0,IF(O113="X",0,J113/(DATEDIF(H113,I113,"m")+1)*12))</f>
        <v>0</v>
      </c>
      <c r="M113" s="587">
        <f t="shared" si="20"/>
        <v>0</v>
      </c>
      <c r="N113" s="655"/>
      <c r="O113" s="353"/>
      <c r="Q113" s="849">
        <f t="shared" si="21"/>
        <v>0</v>
      </c>
      <c r="R113" s="849">
        <f t="shared" si="22"/>
        <v>0</v>
      </c>
    </row>
    <row r="114" spans="2:18" hidden="1" x14ac:dyDescent="0.35">
      <c r="B114" s="229"/>
      <c r="C114" s="301"/>
      <c r="D114" s="301"/>
      <c r="E114" s="233"/>
      <c r="F114" s="301"/>
      <c r="G114" s="302"/>
      <c r="H114" s="170"/>
      <c r="I114" s="170"/>
      <c r="J114" s="231"/>
      <c r="K114" s="587">
        <f t="shared" si="19"/>
        <v>0</v>
      </c>
      <c r="L114" s="589">
        <f>IF(I114&lt;INDEX(Lookup!$U$2:$U$10,MATCH($D$44,Lookup!$S$2:$S$10,0)),0,IF(O114="X",0,J114/(DATEDIF(H114,I114,"m")+1)*12))</f>
        <v>0</v>
      </c>
      <c r="M114" s="587">
        <f t="shared" si="20"/>
        <v>0</v>
      </c>
      <c r="N114" s="655"/>
      <c r="O114" s="353"/>
      <c r="Q114" s="849">
        <f t="shared" si="21"/>
        <v>0</v>
      </c>
      <c r="R114" s="849">
        <f t="shared" si="22"/>
        <v>0</v>
      </c>
    </row>
    <row r="115" spans="2:18" hidden="1" x14ac:dyDescent="0.35">
      <c r="B115" s="229"/>
      <c r="C115" s="301"/>
      <c r="D115" s="301"/>
      <c r="E115" s="233"/>
      <c r="F115" s="301"/>
      <c r="G115" s="302"/>
      <c r="H115" s="170"/>
      <c r="I115" s="170"/>
      <c r="J115" s="231"/>
      <c r="K115" s="587">
        <f t="shared" si="19"/>
        <v>0</v>
      </c>
      <c r="L115" s="589">
        <f>IF(I115&lt;INDEX(Lookup!$U$2:$U$10,MATCH($D$44,Lookup!$S$2:$S$10,0)),0,IF(O115="X",0,J115/(DATEDIF(H115,I115,"m")+1)*12))</f>
        <v>0</v>
      </c>
      <c r="M115" s="587">
        <f t="shared" si="20"/>
        <v>0</v>
      </c>
      <c r="N115" s="655"/>
      <c r="O115" s="353"/>
      <c r="Q115" s="849">
        <f t="shared" si="21"/>
        <v>0</v>
      </c>
      <c r="R115" s="849">
        <f t="shared" si="22"/>
        <v>0</v>
      </c>
    </row>
    <row r="116" spans="2:18" hidden="1" x14ac:dyDescent="0.35">
      <c r="B116" s="229"/>
      <c r="C116" s="301"/>
      <c r="D116" s="301"/>
      <c r="E116" s="233"/>
      <c r="F116" s="301"/>
      <c r="G116" s="302"/>
      <c r="H116" s="170"/>
      <c r="I116" s="170"/>
      <c r="J116" s="231"/>
      <c r="K116" s="587">
        <f t="shared" si="19"/>
        <v>0</v>
      </c>
      <c r="L116" s="589">
        <f>IF(I116&lt;INDEX(Lookup!$U$2:$U$10,MATCH($D$44,Lookup!$S$2:$S$10,0)),0,IF(O116="X",0,J116/(DATEDIF(H116,I116,"m")+1)*12))</f>
        <v>0</v>
      </c>
      <c r="M116" s="587">
        <f t="shared" si="20"/>
        <v>0</v>
      </c>
      <c r="N116" s="655"/>
      <c r="O116" s="353"/>
      <c r="Q116" s="849">
        <f t="shared" si="21"/>
        <v>0</v>
      </c>
      <c r="R116" s="849">
        <f t="shared" si="22"/>
        <v>0</v>
      </c>
    </row>
    <row r="117" spans="2:18" hidden="1" x14ac:dyDescent="0.35">
      <c r="B117" s="229"/>
      <c r="C117" s="301"/>
      <c r="D117" s="301"/>
      <c r="E117" s="233"/>
      <c r="F117" s="301"/>
      <c r="G117" s="302"/>
      <c r="H117" s="170"/>
      <c r="I117" s="170"/>
      <c r="J117" s="231"/>
      <c r="K117" s="587">
        <f t="shared" si="19"/>
        <v>0</v>
      </c>
      <c r="L117" s="589">
        <f>IF(I117&lt;INDEX(Lookup!$U$2:$U$10,MATCH($D$44,Lookup!$S$2:$S$10,0)),0,IF(O117="X",0,J117/(DATEDIF(H117,I117,"m")+1)*12))</f>
        <v>0</v>
      </c>
      <c r="M117" s="587">
        <f t="shared" si="20"/>
        <v>0</v>
      </c>
      <c r="N117" s="655"/>
      <c r="O117" s="353"/>
      <c r="Q117" s="849">
        <f t="shared" si="21"/>
        <v>0</v>
      </c>
      <c r="R117" s="849">
        <f t="shared" si="22"/>
        <v>0</v>
      </c>
    </row>
    <row r="118" spans="2:18" hidden="1" x14ac:dyDescent="0.35">
      <c r="B118" s="229"/>
      <c r="C118" s="301"/>
      <c r="D118" s="301"/>
      <c r="E118" s="233"/>
      <c r="F118" s="301"/>
      <c r="G118" s="302"/>
      <c r="H118" s="170"/>
      <c r="I118" s="170"/>
      <c r="J118" s="231"/>
      <c r="K118" s="587">
        <f t="shared" si="19"/>
        <v>0</v>
      </c>
      <c r="L118" s="589">
        <f>IF(I118&lt;INDEX(Lookup!$U$2:$U$10,MATCH($D$44,Lookup!$S$2:$S$10,0)),0,IF(O118="X",0,J118/(DATEDIF(H118,I118,"m")+1)*12))</f>
        <v>0</v>
      </c>
      <c r="M118" s="587">
        <f t="shared" si="20"/>
        <v>0</v>
      </c>
      <c r="N118" s="655"/>
      <c r="O118" s="353"/>
      <c r="Q118" s="849">
        <f t="shared" si="21"/>
        <v>0</v>
      </c>
      <c r="R118" s="849">
        <f t="shared" si="22"/>
        <v>0</v>
      </c>
    </row>
    <row r="119" spans="2:18" hidden="1" x14ac:dyDescent="0.35">
      <c r="B119" s="229"/>
      <c r="C119" s="301"/>
      <c r="D119" s="301"/>
      <c r="E119" s="233"/>
      <c r="F119" s="301"/>
      <c r="G119" s="302"/>
      <c r="H119" s="170"/>
      <c r="I119" s="170"/>
      <c r="J119" s="231"/>
      <c r="K119" s="587">
        <f t="shared" si="19"/>
        <v>0</v>
      </c>
      <c r="L119" s="589">
        <f>IF(I119&lt;INDEX(Lookup!$U$2:$U$10,MATCH($D$44,Lookup!$S$2:$S$10,0)),0,IF(O119="X",0,J119/(DATEDIF(H119,I119,"m")+1)*12))</f>
        <v>0</v>
      </c>
      <c r="M119" s="587">
        <f t="shared" si="20"/>
        <v>0</v>
      </c>
      <c r="N119" s="655"/>
      <c r="O119" s="353"/>
      <c r="Q119" s="849">
        <f t="shared" si="21"/>
        <v>0</v>
      </c>
      <c r="R119" s="849">
        <f t="shared" si="22"/>
        <v>0</v>
      </c>
    </row>
    <row r="120" spans="2:18" hidden="1" x14ac:dyDescent="0.35">
      <c r="B120" s="229"/>
      <c r="C120" s="301"/>
      <c r="D120" s="301"/>
      <c r="E120" s="233"/>
      <c r="F120" s="301"/>
      <c r="G120" s="302"/>
      <c r="H120" s="170"/>
      <c r="I120" s="170"/>
      <c r="J120" s="231"/>
      <c r="K120" s="587">
        <f t="shared" si="19"/>
        <v>0</v>
      </c>
      <c r="L120" s="589">
        <f>IF(I120&lt;INDEX(Lookup!$U$2:$U$10,MATCH($D$44,Lookup!$S$2:$S$10,0)),0,IF(O120="X",0,J120/(DATEDIF(H120,I120,"m")+1)*12))</f>
        <v>0</v>
      </c>
      <c r="M120" s="587">
        <f t="shared" si="20"/>
        <v>0</v>
      </c>
      <c r="N120" s="655"/>
      <c r="O120" s="353"/>
      <c r="Q120" s="849">
        <f t="shared" si="21"/>
        <v>0</v>
      </c>
      <c r="R120" s="849">
        <f t="shared" si="22"/>
        <v>0</v>
      </c>
    </row>
    <row r="121" spans="2:18" hidden="1" x14ac:dyDescent="0.35">
      <c r="B121" s="229"/>
      <c r="C121" s="301"/>
      <c r="D121" s="301"/>
      <c r="E121" s="233"/>
      <c r="F121" s="301"/>
      <c r="G121" s="302"/>
      <c r="H121" s="170"/>
      <c r="I121" s="170"/>
      <c r="J121" s="231"/>
      <c r="K121" s="587">
        <f t="shared" si="19"/>
        <v>0</v>
      </c>
      <c r="L121" s="589">
        <f>IF(I121&lt;INDEX(Lookup!$U$2:$U$10,MATCH($D$44,Lookup!$S$2:$S$10,0)),0,IF(O121="X",0,J121/(DATEDIF(H121,I121,"m")+1)*12))</f>
        <v>0</v>
      </c>
      <c r="M121" s="587">
        <f t="shared" si="20"/>
        <v>0</v>
      </c>
      <c r="N121" s="655"/>
      <c r="O121" s="353"/>
      <c r="Q121" s="849">
        <f t="shared" si="21"/>
        <v>0</v>
      </c>
      <c r="R121" s="849">
        <f t="shared" si="22"/>
        <v>0</v>
      </c>
    </row>
    <row r="122" spans="2:18" hidden="1" x14ac:dyDescent="0.35">
      <c r="B122" s="229"/>
      <c r="C122" s="301"/>
      <c r="D122" s="301"/>
      <c r="E122" s="233"/>
      <c r="F122" s="301"/>
      <c r="G122" s="302"/>
      <c r="H122" s="170"/>
      <c r="I122" s="170"/>
      <c r="J122" s="231"/>
      <c r="K122" s="587">
        <f t="shared" si="19"/>
        <v>0</v>
      </c>
      <c r="L122" s="589">
        <f>IF(I122&lt;INDEX(Lookup!$U$2:$U$10,MATCH($D$44,Lookup!$S$2:$S$10,0)),0,IF(O122="X",0,J122/(DATEDIF(H122,I122,"m")+1)*12))</f>
        <v>0</v>
      </c>
      <c r="M122" s="587">
        <f t="shared" si="20"/>
        <v>0</v>
      </c>
      <c r="N122" s="655"/>
      <c r="O122" s="353"/>
      <c r="Q122" s="849">
        <f t="shared" si="21"/>
        <v>0</v>
      </c>
      <c r="R122" s="849">
        <f t="shared" si="22"/>
        <v>0</v>
      </c>
    </row>
    <row r="123" spans="2:18" hidden="1" x14ac:dyDescent="0.35">
      <c r="B123" s="229"/>
      <c r="C123" s="301"/>
      <c r="D123" s="301"/>
      <c r="E123" s="233"/>
      <c r="F123" s="301"/>
      <c r="G123" s="302"/>
      <c r="H123" s="170"/>
      <c r="I123" s="170"/>
      <c r="J123" s="231"/>
      <c r="K123" s="587">
        <f t="shared" si="19"/>
        <v>0</v>
      </c>
      <c r="L123" s="589">
        <f>IF(I123&lt;INDEX(Lookup!$U$2:$U$10,MATCH($D$44,Lookup!$S$2:$S$10,0)),0,IF(O123="X",0,J123/(DATEDIF(H123,I123,"m")+1)*12))</f>
        <v>0</v>
      </c>
      <c r="M123" s="587">
        <f t="shared" si="20"/>
        <v>0</v>
      </c>
      <c r="N123" s="655"/>
      <c r="O123" s="353"/>
      <c r="Q123" s="849">
        <f t="shared" si="21"/>
        <v>0</v>
      </c>
      <c r="R123" s="849">
        <f t="shared" si="22"/>
        <v>0</v>
      </c>
    </row>
    <row r="124" spans="2:18" hidden="1" x14ac:dyDescent="0.35">
      <c r="B124" s="229"/>
      <c r="C124" s="301"/>
      <c r="D124" s="301"/>
      <c r="E124" s="233"/>
      <c r="F124" s="301"/>
      <c r="G124" s="302"/>
      <c r="H124" s="170"/>
      <c r="I124" s="170"/>
      <c r="J124" s="231"/>
      <c r="K124" s="587">
        <f t="shared" si="19"/>
        <v>0</v>
      </c>
      <c r="L124" s="589">
        <f>IF(I124&lt;INDEX(Lookup!$U$2:$U$10,MATCH($D$44,Lookup!$S$2:$S$10,0)),0,IF(O124="X",0,J124/(DATEDIF(H124,I124,"m")+1)*12))</f>
        <v>0</v>
      </c>
      <c r="M124" s="587">
        <f t="shared" si="20"/>
        <v>0</v>
      </c>
      <c r="N124" s="655"/>
      <c r="O124" s="353"/>
      <c r="Q124" s="849">
        <f t="shared" si="21"/>
        <v>0</v>
      </c>
      <c r="R124" s="849">
        <f t="shared" si="22"/>
        <v>0</v>
      </c>
    </row>
    <row r="125" spans="2:18" hidden="1" x14ac:dyDescent="0.35">
      <c r="B125" s="229"/>
      <c r="C125" s="301"/>
      <c r="D125" s="301"/>
      <c r="E125" s="233"/>
      <c r="F125" s="301"/>
      <c r="G125" s="302"/>
      <c r="H125" s="170"/>
      <c r="I125" s="170"/>
      <c r="J125" s="231"/>
      <c r="K125" s="587">
        <f t="shared" si="19"/>
        <v>0</v>
      </c>
      <c r="L125" s="589">
        <f>IF(I125&lt;INDEX(Lookup!$U$2:$U$10,MATCH($D$44,Lookup!$S$2:$S$10,0)),0,IF(O125="X",0,J125/(DATEDIF(H125,I125,"m")+1)*12))</f>
        <v>0</v>
      </c>
      <c r="M125" s="587">
        <f t="shared" si="20"/>
        <v>0</v>
      </c>
      <c r="N125" s="655"/>
      <c r="O125" s="353"/>
      <c r="Q125" s="849">
        <f t="shared" si="21"/>
        <v>0</v>
      </c>
      <c r="R125" s="849">
        <f t="shared" si="22"/>
        <v>0</v>
      </c>
    </row>
    <row r="126" spans="2:18" hidden="1" x14ac:dyDescent="0.35">
      <c r="B126" s="229"/>
      <c r="C126" s="301"/>
      <c r="D126" s="301"/>
      <c r="E126" s="233"/>
      <c r="F126" s="301"/>
      <c r="G126" s="302"/>
      <c r="H126" s="170"/>
      <c r="I126" s="170"/>
      <c r="J126" s="231"/>
      <c r="K126" s="587">
        <f t="shared" si="19"/>
        <v>0</v>
      </c>
      <c r="L126" s="589">
        <f>IF(I126&lt;INDEX(Lookup!$U$2:$U$10,MATCH($D$44,Lookup!$S$2:$S$10,0)),0,IF(O126="X",0,J126/(DATEDIF(H126,I126,"m")+1)*12))</f>
        <v>0</v>
      </c>
      <c r="M126" s="587">
        <f t="shared" si="20"/>
        <v>0</v>
      </c>
      <c r="N126" s="655"/>
      <c r="O126" s="353"/>
      <c r="Q126" s="849">
        <f t="shared" si="21"/>
        <v>0</v>
      </c>
      <c r="R126" s="849">
        <f t="shared" si="22"/>
        <v>0</v>
      </c>
    </row>
    <row r="127" spans="2:18" hidden="1" x14ac:dyDescent="0.35">
      <c r="B127" s="229"/>
      <c r="C127" s="301"/>
      <c r="D127" s="301"/>
      <c r="E127" s="233"/>
      <c r="F127" s="301"/>
      <c r="G127" s="302"/>
      <c r="H127" s="170"/>
      <c r="I127" s="170"/>
      <c r="J127" s="231"/>
      <c r="K127" s="587">
        <f t="shared" si="19"/>
        <v>0</v>
      </c>
      <c r="L127" s="589">
        <f>IF(I127&lt;INDEX(Lookup!$U$2:$U$10,MATCH($D$44,Lookup!$S$2:$S$10,0)),0,IF(O127="X",0,J127/(DATEDIF(H127,I127,"m")+1)*12))</f>
        <v>0</v>
      </c>
      <c r="M127" s="587">
        <f t="shared" si="20"/>
        <v>0</v>
      </c>
      <c r="N127" s="655"/>
      <c r="O127" s="353"/>
      <c r="Q127" s="849">
        <f t="shared" si="21"/>
        <v>0</v>
      </c>
      <c r="R127" s="849">
        <f t="shared" si="22"/>
        <v>0</v>
      </c>
    </row>
    <row r="128" spans="2:18" hidden="1" x14ac:dyDescent="0.35">
      <c r="B128" s="229"/>
      <c r="C128" s="301"/>
      <c r="D128" s="301"/>
      <c r="E128" s="233"/>
      <c r="F128" s="301"/>
      <c r="G128" s="302"/>
      <c r="H128" s="170"/>
      <c r="I128" s="170"/>
      <c r="J128" s="231"/>
      <c r="K128" s="587">
        <f t="shared" si="19"/>
        <v>0</v>
      </c>
      <c r="L128" s="589">
        <f>IF(I128&lt;INDEX(Lookup!$U$2:$U$10,MATCH($D$44,Lookup!$S$2:$S$10,0)),0,IF(O128="X",0,J128/(DATEDIF(H128,I128,"m")+1)*12))</f>
        <v>0</v>
      </c>
      <c r="M128" s="587">
        <f t="shared" si="20"/>
        <v>0</v>
      </c>
      <c r="N128" s="655"/>
      <c r="O128" s="353"/>
      <c r="Q128" s="849">
        <f t="shared" si="21"/>
        <v>0</v>
      </c>
      <c r="R128" s="849">
        <f t="shared" si="22"/>
        <v>0</v>
      </c>
    </row>
    <row r="129" spans="2:18" hidden="1" x14ac:dyDescent="0.35">
      <c r="B129" s="229"/>
      <c r="C129" s="301"/>
      <c r="D129" s="301"/>
      <c r="E129" s="233"/>
      <c r="F129" s="301"/>
      <c r="G129" s="302"/>
      <c r="H129" s="170"/>
      <c r="I129" s="170"/>
      <c r="J129" s="231"/>
      <c r="K129" s="587">
        <f t="shared" si="19"/>
        <v>0</v>
      </c>
      <c r="L129" s="589">
        <f>IF(I129&lt;INDEX(Lookup!$U$2:$U$10,MATCH($D$44,Lookup!$S$2:$S$10,0)),0,IF(O129="X",0,J129/(DATEDIF(H129,I129,"m")+1)*12))</f>
        <v>0</v>
      </c>
      <c r="M129" s="587">
        <f t="shared" si="20"/>
        <v>0</v>
      </c>
      <c r="N129" s="655"/>
      <c r="O129" s="353"/>
      <c r="Q129" s="849">
        <f t="shared" si="21"/>
        <v>0</v>
      </c>
      <c r="R129" s="849">
        <f t="shared" si="22"/>
        <v>0</v>
      </c>
    </row>
    <row r="130" spans="2:18" hidden="1" x14ac:dyDescent="0.35">
      <c r="B130" s="229"/>
      <c r="C130" s="301"/>
      <c r="D130" s="301"/>
      <c r="E130" s="233"/>
      <c r="F130" s="301"/>
      <c r="G130" s="302"/>
      <c r="H130" s="170"/>
      <c r="I130" s="170"/>
      <c r="J130" s="231"/>
      <c r="K130" s="587">
        <f t="shared" si="19"/>
        <v>0</v>
      </c>
      <c r="L130" s="589">
        <f>IF(I130&lt;INDEX(Lookup!$U$2:$U$10,MATCH($D$44,Lookup!$S$2:$S$10,0)),0,IF(O130="X",0,J130/(DATEDIF(H130,I130,"m")+1)*12))</f>
        <v>0</v>
      </c>
      <c r="M130" s="587">
        <f t="shared" si="20"/>
        <v>0</v>
      </c>
      <c r="N130" s="655"/>
      <c r="O130" s="353"/>
      <c r="Q130" s="849">
        <f t="shared" si="21"/>
        <v>0</v>
      </c>
      <c r="R130" s="849">
        <f t="shared" si="22"/>
        <v>0</v>
      </c>
    </row>
    <row r="131" spans="2:18" x14ac:dyDescent="0.35">
      <c r="B131" s="229"/>
      <c r="C131" s="301"/>
      <c r="D131" s="301"/>
      <c r="E131" s="233"/>
      <c r="F131" s="301"/>
      <c r="G131" s="302"/>
      <c r="H131" s="170"/>
      <c r="I131" s="170"/>
      <c r="J131" s="231"/>
      <c r="K131" s="587">
        <f t="shared" si="19"/>
        <v>0</v>
      </c>
      <c r="L131" s="589">
        <f>IF(I131&lt;INDEX(Lookup!$U$2:$U$10,MATCH($D$44,Lookup!$S$2:$S$10,0)),0,IF(O131="X",0,J131/(DATEDIF(H131,I131,"m")+1)*12))</f>
        <v>0</v>
      </c>
      <c r="M131" s="587">
        <f t="shared" si="20"/>
        <v>0</v>
      </c>
      <c r="N131" s="655"/>
      <c r="O131" s="353"/>
      <c r="Q131" s="849">
        <f t="shared" si="21"/>
        <v>0</v>
      </c>
      <c r="R131" s="849">
        <f t="shared" si="22"/>
        <v>0</v>
      </c>
    </row>
    <row r="132" spans="2:18" x14ac:dyDescent="0.35">
      <c r="B132" s="229"/>
      <c r="C132" s="301"/>
      <c r="D132" s="301"/>
      <c r="E132" s="233"/>
      <c r="F132" s="301"/>
      <c r="G132" s="302"/>
      <c r="H132" s="170"/>
      <c r="I132" s="170"/>
      <c r="J132" s="231"/>
      <c r="K132" s="587">
        <f t="shared" si="19"/>
        <v>0</v>
      </c>
      <c r="L132" s="589">
        <f>IF(I132&lt;INDEX(Lookup!$U$2:$U$10,MATCH($D$44,Lookup!$S$2:$S$10,0)),0,IF(O132="X",0,J132/(DATEDIF(H132,I132,"m")+1)*12))</f>
        <v>0</v>
      </c>
      <c r="M132" s="587">
        <f t="shared" si="20"/>
        <v>0</v>
      </c>
      <c r="N132" s="655"/>
      <c r="O132" s="353"/>
      <c r="Q132" s="849">
        <f t="shared" si="21"/>
        <v>0</v>
      </c>
      <c r="R132" s="849">
        <f t="shared" si="22"/>
        <v>0</v>
      </c>
    </row>
    <row r="133" spans="2:18" x14ac:dyDescent="0.35">
      <c r="B133" s="229"/>
      <c r="C133" s="301"/>
      <c r="D133" s="301"/>
      <c r="E133" s="233"/>
      <c r="F133" s="301"/>
      <c r="G133" s="302"/>
      <c r="H133" s="170"/>
      <c r="I133" s="170"/>
      <c r="J133" s="231"/>
      <c r="K133" s="587">
        <f t="shared" si="19"/>
        <v>0</v>
      </c>
      <c r="L133" s="589">
        <f>IF(I133&lt;INDEX(Lookup!$U$2:$U$10,MATCH($D$44,Lookup!$S$2:$S$10,0)),0,IF(O133="X",0,J133/(DATEDIF(H133,I133,"m")+1)*12))</f>
        <v>0</v>
      </c>
      <c r="M133" s="587">
        <f t="shared" si="20"/>
        <v>0</v>
      </c>
      <c r="N133" s="655"/>
      <c r="O133" s="353"/>
      <c r="Q133" s="849">
        <f t="shared" si="21"/>
        <v>0</v>
      </c>
      <c r="R133" s="849">
        <f t="shared" si="22"/>
        <v>0</v>
      </c>
    </row>
    <row r="134" spans="2:18" x14ac:dyDescent="0.35">
      <c r="B134" s="229"/>
      <c r="C134" s="301"/>
      <c r="D134" s="301"/>
      <c r="E134" s="233"/>
      <c r="F134" s="301"/>
      <c r="G134" s="302"/>
      <c r="H134" s="170"/>
      <c r="I134" s="170"/>
      <c r="J134" s="231"/>
      <c r="K134" s="587">
        <f t="shared" si="19"/>
        <v>0</v>
      </c>
      <c r="L134" s="589">
        <f>IF(I134&lt;INDEX(Lookup!$U$2:$U$10,MATCH($D$44,Lookup!$S$2:$S$10,0)),0,IF(O134="X",0,J134/(DATEDIF(H134,I134,"m")+1)*12))</f>
        <v>0</v>
      </c>
      <c r="M134" s="587">
        <f t="shared" si="20"/>
        <v>0</v>
      </c>
      <c r="N134" s="655"/>
      <c r="O134" s="353"/>
      <c r="Q134" s="849">
        <f t="shared" si="21"/>
        <v>0</v>
      </c>
      <c r="R134" s="849">
        <f t="shared" si="22"/>
        <v>0</v>
      </c>
    </row>
    <row r="135" spans="2:18" x14ac:dyDescent="0.35">
      <c r="B135" s="229"/>
      <c r="C135" s="301"/>
      <c r="D135" s="301"/>
      <c r="E135" s="233"/>
      <c r="F135" s="301"/>
      <c r="G135" s="302"/>
      <c r="H135" s="170"/>
      <c r="I135" s="170"/>
      <c r="J135" s="231"/>
      <c r="K135" s="587">
        <f t="shared" si="19"/>
        <v>0</v>
      </c>
      <c r="L135" s="589">
        <f>IF(I135&lt;INDEX(Lookup!$U$2:$U$10,MATCH($D$44,Lookup!$S$2:$S$10,0)),0,IF(O135="X",0,J135/(DATEDIF(H135,I135,"m")+1)*12))</f>
        <v>0</v>
      </c>
      <c r="M135" s="587">
        <f t="shared" si="20"/>
        <v>0</v>
      </c>
      <c r="N135" s="655"/>
      <c r="O135" s="353"/>
      <c r="Q135" s="849">
        <f t="shared" si="21"/>
        <v>0</v>
      </c>
      <c r="R135" s="849">
        <f t="shared" si="22"/>
        <v>0</v>
      </c>
    </row>
    <row r="136" spans="2:18" x14ac:dyDescent="0.35">
      <c r="B136" s="229"/>
      <c r="C136" s="301"/>
      <c r="D136" s="301"/>
      <c r="E136" s="233"/>
      <c r="F136" s="301"/>
      <c r="G136" s="302"/>
      <c r="H136" s="170"/>
      <c r="I136" s="170"/>
      <c r="J136" s="231"/>
      <c r="K136" s="587">
        <f t="shared" si="19"/>
        <v>0</v>
      </c>
      <c r="L136" s="589">
        <f>IF(I136&lt;INDEX(Lookup!$U$2:$U$10,MATCH($D$44,Lookup!$S$2:$S$10,0)),0,IF(O136="X",0,J136/(DATEDIF(H136,I136,"m")+1)*12))</f>
        <v>0</v>
      </c>
      <c r="M136" s="587">
        <f t="shared" si="20"/>
        <v>0</v>
      </c>
      <c r="N136" s="655"/>
      <c r="O136" s="353"/>
      <c r="Q136" s="849">
        <f t="shared" si="21"/>
        <v>0</v>
      </c>
      <c r="R136" s="849">
        <f t="shared" si="22"/>
        <v>0</v>
      </c>
    </row>
    <row r="137" spans="2:18" x14ac:dyDescent="0.35">
      <c r="B137" s="229"/>
      <c r="C137" s="301"/>
      <c r="D137" s="301"/>
      <c r="E137" s="233"/>
      <c r="F137" s="301"/>
      <c r="G137" s="302"/>
      <c r="H137" s="170"/>
      <c r="I137" s="170"/>
      <c r="J137" s="231"/>
      <c r="K137" s="587">
        <f t="shared" si="19"/>
        <v>0</v>
      </c>
      <c r="L137" s="589">
        <f>IF(I137&lt;INDEX(Lookup!$U$2:$U$10,MATCH($D$44,Lookup!$S$2:$S$10,0)),0,IF(O137="X",0,J137/(DATEDIF(H137,I137,"m")+1)*12))</f>
        <v>0</v>
      </c>
      <c r="M137" s="587">
        <f t="shared" si="20"/>
        <v>0</v>
      </c>
      <c r="N137" s="655"/>
      <c r="O137" s="353"/>
      <c r="Q137" s="849">
        <f t="shared" si="21"/>
        <v>0</v>
      </c>
      <c r="R137" s="849">
        <f t="shared" si="22"/>
        <v>0</v>
      </c>
    </row>
    <row r="138" spans="2:18" x14ac:dyDescent="0.35">
      <c r="B138" s="229"/>
      <c r="C138" s="301"/>
      <c r="D138" s="301"/>
      <c r="E138" s="233"/>
      <c r="F138" s="301"/>
      <c r="G138" s="302"/>
      <c r="H138" s="170"/>
      <c r="I138" s="170"/>
      <c r="J138" s="231"/>
      <c r="K138" s="587">
        <f t="shared" si="19"/>
        <v>0</v>
      </c>
      <c r="L138" s="589">
        <f>IF(I138&lt;INDEX(Lookup!$U$2:$U$10,MATCH($D$44,Lookup!$S$2:$S$10,0)),0,IF(O138="X",0,J138/(DATEDIF(H138,I138,"m")+1)*12))</f>
        <v>0</v>
      </c>
      <c r="M138" s="587">
        <f t="shared" si="20"/>
        <v>0</v>
      </c>
      <c r="N138" s="655"/>
      <c r="O138" s="353"/>
      <c r="Q138" s="849">
        <f t="shared" si="21"/>
        <v>0</v>
      </c>
      <c r="R138" s="849">
        <f t="shared" si="22"/>
        <v>0</v>
      </c>
    </row>
    <row r="139" spans="2:18" x14ac:dyDescent="0.35">
      <c r="B139" s="229"/>
      <c r="C139" s="301"/>
      <c r="D139" s="301"/>
      <c r="E139" s="233"/>
      <c r="F139" s="301"/>
      <c r="G139" s="302"/>
      <c r="H139" s="170"/>
      <c r="I139" s="170"/>
      <c r="J139" s="231"/>
      <c r="K139" s="587">
        <f t="shared" si="19"/>
        <v>0</v>
      </c>
      <c r="L139" s="589">
        <f>IF(I139&lt;INDEX(Lookup!$U$2:$U$10,MATCH($D$44,Lookup!$S$2:$S$10,0)),0,IF(O139="X",0,J139/(DATEDIF(H139,I139,"m")+1)*12))</f>
        <v>0</v>
      </c>
      <c r="M139" s="587">
        <f t="shared" si="20"/>
        <v>0</v>
      </c>
      <c r="N139" s="655"/>
      <c r="O139" s="353"/>
      <c r="Q139" s="849">
        <f t="shared" si="21"/>
        <v>0</v>
      </c>
      <c r="R139" s="849">
        <f t="shared" si="22"/>
        <v>0</v>
      </c>
    </row>
    <row r="140" spans="2:18" x14ac:dyDescent="0.35">
      <c r="B140" s="229"/>
      <c r="C140" s="301"/>
      <c r="D140" s="301"/>
      <c r="E140" s="233"/>
      <c r="F140" s="301"/>
      <c r="G140" s="302"/>
      <c r="H140" s="170"/>
      <c r="I140" s="170"/>
      <c r="J140" s="231"/>
      <c r="K140" s="587">
        <f t="shared" si="19"/>
        <v>0</v>
      </c>
      <c r="L140" s="589">
        <f>IF(I140&lt;INDEX(Lookup!$U$2:$U$10,MATCH($D$44,Lookup!$S$2:$S$10,0)),0,IF(O140="X",0,J140/(DATEDIF(H140,I140,"m")+1)*12))</f>
        <v>0</v>
      </c>
      <c r="M140" s="587">
        <f t="shared" si="20"/>
        <v>0</v>
      </c>
      <c r="N140" s="655"/>
      <c r="O140" s="353"/>
      <c r="Q140" s="849">
        <f t="shared" si="21"/>
        <v>0</v>
      </c>
      <c r="R140" s="849">
        <f t="shared" si="22"/>
        <v>0</v>
      </c>
    </row>
    <row r="141" spans="2:18" x14ac:dyDescent="0.35">
      <c r="B141" s="229"/>
      <c r="C141" s="301"/>
      <c r="D141" s="301"/>
      <c r="E141" s="233"/>
      <c r="F141" s="301"/>
      <c r="G141" s="302"/>
      <c r="H141" s="170"/>
      <c r="I141" s="170"/>
      <c r="J141" s="231"/>
      <c r="K141" s="587">
        <f t="shared" si="19"/>
        <v>0</v>
      </c>
      <c r="L141" s="589">
        <f>IF(I141&lt;INDEX(Lookup!$U$2:$U$10,MATCH($D$44,Lookup!$S$2:$S$10,0)),0,IF(O141="X",0,J141/(DATEDIF(H141,I141,"m")+1)*12))</f>
        <v>0</v>
      </c>
      <c r="M141" s="587">
        <f t="shared" si="20"/>
        <v>0</v>
      </c>
      <c r="N141" s="655"/>
      <c r="O141" s="353"/>
      <c r="Q141" s="849">
        <f t="shared" si="21"/>
        <v>0</v>
      </c>
      <c r="R141" s="849">
        <f t="shared" si="22"/>
        <v>0</v>
      </c>
    </row>
    <row r="142" spans="2:18" x14ac:dyDescent="0.35">
      <c r="B142" s="229"/>
      <c r="C142" s="301"/>
      <c r="D142" s="301"/>
      <c r="E142" s="233"/>
      <c r="F142" s="301"/>
      <c r="G142" s="302"/>
      <c r="H142" s="170"/>
      <c r="I142" s="170"/>
      <c r="J142" s="231"/>
      <c r="K142" s="587">
        <f t="shared" si="19"/>
        <v>0</v>
      </c>
      <c r="L142" s="589">
        <f>IF(I142&lt;INDEX(Lookup!$U$2:$U$10,MATCH($D$44,Lookup!$S$2:$S$10,0)),0,IF(O142="X",0,J142/(DATEDIF(H142,I142,"m")+1)*12))</f>
        <v>0</v>
      </c>
      <c r="M142" s="587">
        <f t="shared" si="20"/>
        <v>0</v>
      </c>
      <c r="N142" s="655"/>
      <c r="O142" s="353"/>
      <c r="Q142" s="849">
        <f t="shared" si="21"/>
        <v>0</v>
      </c>
      <c r="R142" s="849">
        <f t="shared" si="22"/>
        <v>0</v>
      </c>
    </row>
    <row r="143" spans="2:18" x14ac:dyDescent="0.35">
      <c r="B143" s="229"/>
      <c r="C143" s="301"/>
      <c r="D143" s="301"/>
      <c r="E143" s="233"/>
      <c r="F143" s="301"/>
      <c r="G143" s="302"/>
      <c r="H143" s="170"/>
      <c r="I143" s="170"/>
      <c r="J143" s="231"/>
      <c r="K143" s="587">
        <f t="shared" si="19"/>
        <v>0</v>
      </c>
      <c r="L143" s="589">
        <f>IF(I143&lt;INDEX(Lookup!$U$2:$U$10,MATCH($D$44,Lookup!$S$2:$S$10,0)),0,IF(O143="X",0,J143/(DATEDIF(H143,I143,"m")+1)*12))</f>
        <v>0</v>
      </c>
      <c r="M143" s="587">
        <f t="shared" si="20"/>
        <v>0</v>
      </c>
      <c r="N143" s="655"/>
      <c r="O143" s="353"/>
      <c r="Q143" s="849">
        <f t="shared" si="21"/>
        <v>0</v>
      </c>
      <c r="R143" s="849">
        <f t="shared" si="22"/>
        <v>0</v>
      </c>
    </row>
    <row r="144" spans="2:18" x14ac:dyDescent="0.35">
      <c r="B144" s="229"/>
      <c r="C144" s="301"/>
      <c r="D144" s="301"/>
      <c r="E144" s="233"/>
      <c r="F144" s="301"/>
      <c r="G144" s="302"/>
      <c r="H144" s="170"/>
      <c r="I144" s="170"/>
      <c r="J144" s="231"/>
      <c r="K144" s="587">
        <f t="shared" si="19"/>
        <v>0</v>
      </c>
      <c r="L144" s="589">
        <f>IF(I144&lt;INDEX(Lookup!$U$2:$U$10,MATCH($D$44,Lookup!$S$2:$S$10,0)),0,IF(O144="X",0,J144/(DATEDIF(H144,I144,"m")+1)*12))</f>
        <v>0</v>
      </c>
      <c r="M144" s="587">
        <f t="shared" si="20"/>
        <v>0</v>
      </c>
      <c r="N144" s="655"/>
      <c r="O144" s="353"/>
      <c r="Q144" s="849">
        <f t="shared" si="21"/>
        <v>0</v>
      </c>
      <c r="R144" s="849">
        <f t="shared" si="22"/>
        <v>0</v>
      </c>
    </row>
    <row r="145" spans="2:18" x14ac:dyDescent="0.35">
      <c r="B145" s="229"/>
      <c r="C145" s="301"/>
      <c r="D145" s="301"/>
      <c r="E145" s="233"/>
      <c r="F145" s="301"/>
      <c r="G145" s="302"/>
      <c r="H145" s="170"/>
      <c r="I145" s="170"/>
      <c r="J145" s="231"/>
      <c r="K145" s="587">
        <f t="shared" si="19"/>
        <v>0</v>
      </c>
      <c r="L145" s="589">
        <f>IF(I145&lt;INDEX(Lookup!$U$2:$U$10,MATCH($D$44,Lookup!$S$2:$S$10,0)),0,IF(O145="X",0,J145/(DATEDIF(H145,I145,"m")+1)*12))</f>
        <v>0</v>
      </c>
      <c r="M145" s="587">
        <f t="shared" si="20"/>
        <v>0</v>
      </c>
      <c r="N145" s="655"/>
      <c r="O145" s="353"/>
      <c r="Q145" s="849">
        <f t="shared" si="21"/>
        <v>0</v>
      </c>
      <c r="R145" s="849">
        <f t="shared" si="22"/>
        <v>0</v>
      </c>
    </row>
    <row r="146" spans="2:18" x14ac:dyDescent="0.35">
      <c r="B146" s="229"/>
      <c r="C146" s="301"/>
      <c r="D146" s="301"/>
      <c r="E146" s="233"/>
      <c r="F146" s="301"/>
      <c r="G146" s="302"/>
      <c r="H146" s="170"/>
      <c r="I146" s="170"/>
      <c r="J146" s="231"/>
      <c r="K146" s="587">
        <f t="shared" si="19"/>
        <v>0</v>
      </c>
      <c r="L146" s="589">
        <f>IF(I146&lt;INDEX(Lookup!$U$2:$U$10,MATCH($D$44,Lookup!$S$2:$S$10,0)),0,IF(O146="X",0,J146/(DATEDIF(H146,I146,"m")+1)*12))</f>
        <v>0</v>
      </c>
      <c r="M146" s="587">
        <f t="shared" si="20"/>
        <v>0</v>
      </c>
      <c r="N146" s="655"/>
      <c r="O146" s="353"/>
      <c r="Q146" s="849">
        <f t="shared" si="21"/>
        <v>0</v>
      </c>
      <c r="R146" s="849">
        <f t="shared" si="22"/>
        <v>0</v>
      </c>
    </row>
    <row r="147" spans="2:18" x14ac:dyDescent="0.35">
      <c r="B147" s="229"/>
      <c r="C147" s="301"/>
      <c r="D147" s="301"/>
      <c r="E147" s="233"/>
      <c r="F147" s="301"/>
      <c r="G147" s="302"/>
      <c r="H147" s="170"/>
      <c r="I147" s="170"/>
      <c r="J147" s="231"/>
      <c r="K147" s="587">
        <f t="shared" si="19"/>
        <v>0</v>
      </c>
      <c r="L147" s="589">
        <f>IF(I147&lt;INDEX(Lookup!$U$2:$U$10,MATCH($D$44,Lookup!$S$2:$S$10,0)),0,IF(O147="X",0,J147/(DATEDIF(H147,I147,"m")+1)*12))</f>
        <v>0</v>
      </c>
      <c r="M147" s="587">
        <f t="shared" si="20"/>
        <v>0</v>
      </c>
      <c r="N147" s="655"/>
      <c r="O147" s="353"/>
      <c r="Q147" s="849">
        <f t="shared" si="21"/>
        <v>0</v>
      </c>
      <c r="R147" s="849">
        <f t="shared" si="22"/>
        <v>0</v>
      </c>
    </row>
    <row r="148" spans="2:18" x14ac:dyDescent="0.35">
      <c r="B148" s="229"/>
      <c r="C148" s="301"/>
      <c r="D148" s="301"/>
      <c r="E148" s="233"/>
      <c r="F148" s="301"/>
      <c r="G148" s="302"/>
      <c r="H148" s="170"/>
      <c r="I148" s="170"/>
      <c r="J148" s="231"/>
      <c r="K148" s="587">
        <f t="shared" si="19"/>
        <v>0</v>
      </c>
      <c r="L148" s="589">
        <f>IF(I148&lt;INDEX(Lookup!$U$2:$U$10,MATCH($D$44,Lookup!$S$2:$S$10,0)),0,IF(O148="X",0,J148/(DATEDIF(H148,I148,"m")+1)*12))</f>
        <v>0</v>
      </c>
      <c r="M148" s="587">
        <f t="shared" si="20"/>
        <v>0</v>
      </c>
      <c r="N148" s="655"/>
      <c r="O148" s="353"/>
      <c r="Q148" s="849">
        <f t="shared" si="21"/>
        <v>0</v>
      </c>
      <c r="R148" s="849">
        <f t="shared" si="22"/>
        <v>0</v>
      </c>
    </row>
    <row r="149" spans="2:18" x14ac:dyDescent="0.35">
      <c r="B149" s="229"/>
      <c r="C149" s="301"/>
      <c r="D149" s="301"/>
      <c r="E149" s="233"/>
      <c r="F149" s="301"/>
      <c r="G149" s="302"/>
      <c r="H149" s="170"/>
      <c r="I149" s="170"/>
      <c r="J149" s="231"/>
      <c r="K149" s="587">
        <f t="shared" si="19"/>
        <v>0</v>
      </c>
      <c r="L149" s="589">
        <f>IF(I149&lt;INDEX(Lookup!$U$2:$U$10,MATCH($D$44,Lookup!$S$2:$S$10,0)),0,IF(O149="X",0,J149/(DATEDIF(H149,I149,"m")+1)*12))</f>
        <v>0</v>
      </c>
      <c r="M149" s="587">
        <f t="shared" si="20"/>
        <v>0</v>
      </c>
      <c r="N149" s="655"/>
      <c r="O149" s="353"/>
      <c r="Q149" s="849">
        <f t="shared" si="21"/>
        <v>0</v>
      </c>
      <c r="R149" s="849">
        <f t="shared" si="22"/>
        <v>0</v>
      </c>
    </row>
    <row r="150" spans="2:18" x14ac:dyDescent="0.35">
      <c r="B150" s="229"/>
      <c r="C150" s="301"/>
      <c r="D150" s="301"/>
      <c r="E150" s="233"/>
      <c r="F150" s="301"/>
      <c r="G150" s="302"/>
      <c r="H150" s="170"/>
      <c r="I150" s="170"/>
      <c r="J150" s="231"/>
      <c r="K150" s="587">
        <f t="shared" si="19"/>
        <v>0</v>
      </c>
      <c r="L150" s="589">
        <f>IF(I150&lt;INDEX(Lookup!$U$2:$U$10,MATCH($D$44,Lookup!$S$2:$S$10,0)),0,IF(O150="X",0,J150/(DATEDIF(H150,I150,"m")+1)*12))</f>
        <v>0</v>
      </c>
      <c r="M150" s="587">
        <f t="shared" si="20"/>
        <v>0</v>
      </c>
      <c r="N150" s="655"/>
      <c r="O150" s="353"/>
      <c r="Q150" s="849">
        <f t="shared" si="21"/>
        <v>0</v>
      </c>
      <c r="R150" s="849">
        <f t="shared" si="22"/>
        <v>0</v>
      </c>
    </row>
    <row r="151" spans="2:18" x14ac:dyDescent="0.35">
      <c r="B151" s="229"/>
      <c r="C151" s="301"/>
      <c r="D151" s="301"/>
      <c r="E151" s="233"/>
      <c r="F151" s="301"/>
      <c r="G151" s="302"/>
      <c r="H151" s="170"/>
      <c r="I151" s="170"/>
      <c r="J151" s="231"/>
      <c r="K151" s="587">
        <f t="shared" si="19"/>
        <v>0</v>
      </c>
      <c r="L151" s="589">
        <f>IF(I151&lt;INDEX(Lookup!$U$2:$U$10,MATCH($D$44,Lookup!$S$2:$S$10,0)),0,IF(O151="X",0,J151/(DATEDIF(H151,I151,"m")+1)*12))</f>
        <v>0</v>
      </c>
      <c r="M151" s="587">
        <f t="shared" si="20"/>
        <v>0</v>
      </c>
      <c r="N151" s="655"/>
      <c r="O151" s="353"/>
      <c r="Q151" s="849">
        <f t="shared" si="21"/>
        <v>0</v>
      </c>
      <c r="R151" s="849">
        <f t="shared" si="22"/>
        <v>0</v>
      </c>
    </row>
    <row r="152" spans="2:18" x14ac:dyDescent="0.35">
      <c r="B152" s="229"/>
      <c r="C152" s="301"/>
      <c r="D152" s="301"/>
      <c r="E152" s="233"/>
      <c r="F152" s="301"/>
      <c r="G152" s="302"/>
      <c r="H152" s="170"/>
      <c r="I152" s="170"/>
      <c r="J152" s="231"/>
      <c r="K152" s="587">
        <f t="shared" si="19"/>
        <v>0</v>
      </c>
      <c r="L152" s="589">
        <f>IF(I152&lt;INDEX(Lookup!$U$2:$U$10,MATCH($D$44,Lookup!$S$2:$S$10,0)),0,IF(O152="X",0,J152/(DATEDIF(H152,I152,"m")+1)*12))</f>
        <v>0</v>
      </c>
      <c r="M152" s="587">
        <f t="shared" si="20"/>
        <v>0</v>
      </c>
      <c r="N152" s="655"/>
      <c r="O152" s="353"/>
      <c r="Q152" s="849">
        <f t="shared" si="21"/>
        <v>0</v>
      </c>
      <c r="R152" s="849">
        <f t="shared" si="22"/>
        <v>0</v>
      </c>
    </row>
    <row r="153" spans="2:18" x14ac:dyDescent="0.35">
      <c r="B153" s="229"/>
      <c r="C153" s="301"/>
      <c r="D153" s="301"/>
      <c r="E153" s="233"/>
      <c r="F153" s="301"/>
      <c r="G153" s="302"/>
      <c r="H153" s="170"/>
      <c r="I153" s="170"/>
      <c r="J153" s="231"/>
      <c r="K153" s="587">
        <f t="shared" si="19"/>
        <v>0</v>
      </c>
      <c r="L153" s="589">
        <f>IF(I153&lt;INDEX(Lookup!$U$2:$U$10,MATCH($D$44,Lookup!$S$2:$S$10,0)),0,IF(O153="X",0,J153/(DATEDIF(H153,I153,"m")+1)*12))</f>
        <v>0</v>
      </c>
      <c r="M153" s="587">
        <f t="shared" si="20"/>
        <v>0</v>
      </c>
      <c r="N153" s="655"/>
      <c r="O153" s="353"/>
      <c r="Q153" s="849">
        <f t="shared" si="21"/>
        <v>0</v>
      </c>
      <c r="R153" s="849">
        <f t="shared" si="22"/>
        <v>0</v>
      </c>
    </row>
    <row r="154" spans="2:18" x14ac:dyDescent="0.35">
      <c r="B154" s="229"/>
      <c r="C154" s="301"/>
      <c r="D154" s="301"/>
      <c r="E154" s="233"/>
      <c r="F154" s="301"/>
      <c r="G154" s="302"/>
      <c r="H154" s="170"/>
      <c r="I154" s="170"/>
      <c r="J154" s="231"/>
      <c r="K154" s="587">
        <f t="shared" si="19"/>
        <v>0</v>
      </c>
      <c r="L154" s="589">
        <f>IF(I154&lt;INDEX(Lookup!$U$2:$U$10,MATCH($D$44,Lookup!$S$2:$S$10,0)),0,IF(O154="X",0,J154/(DATEDIF(H154,I154,"m")+1)*12))</f>
        <v>0</v>
      </c>
      <c r="M154" s="587">
        <f t="shared" si="20"/>
        <v>0</v>
      </c>
      <c r="N154" s="655"/>
      <c r="O154" s="353"/>
      <c r="Q154" s="849">
        <f t="shared" si="21"/>
        <v>0</v>
      </c>
      <c r="R154" s="849">
        <f t="shared" si="22"/>
        <v>0</v>
      </c>
    </row>
    <row r="155" spans="2:18" x14ac:dyDescent="0.35">
      <c r="B155" s="229"/>
      <c r="C155" s="301"/>
      <c r="D155" s="301"/>
      <c r="E155" s="233"/>
      <c r="F155" s="301"/>
      <c r="G155" s="302"/>
      <c r="H155" s="170"/>
      <c r="I155" s="170"/>
      <c r="J155" s="231"/>
      <c r="K155" s="587">
        <f t="shared" si="19"/>
        <v>0</v>
      </c>
      <c r="L155" s="589">
        <f>IF(I155&lt;INDEX(Lookup!$U$2:$U$10,MATCH($D$44,Lookup!$S$2:$S$10,0)),0,IF(O155="X",0,J155/(DATEDIF(H155,I155,"m")+1)*12))</f>
        <v>0</v>
      </c>
      <c r="M155" s="587">
        <f t="shared" si="20"/>
        <v>0</v>
      </c>
      <c r="N155" s="655"/>
      <c r="O155" s="353"/>
      <c r="Q155" s="849">
        <f t="shared" si="21"/>
        <v>0</v>
      </c>
      <c r="R155" s="849">
        <f t="shared" si="22"/>
        <v>0</v>
      </c>
    </row>
    <row r="156" spans="2:18" x14ac:dyDescent="0.35">
      <c r="B156" s="229"/>
      <c r="C156" s="301"/>
      <c r="D156" s="301"/>
      <c r="E156" s="233"/>
      <c r="F156" s="301"/>
      <c r="G156" s="302"/>
      <c r="H156" s="170"/>
      <c r="I156" s="170"/>
      <c r="J156" s="231"/>
      <c r="K156" s="587">
        <f t="shared" si="19"/>
        <v>0</v>
      </c>
      <c r="L156" s="589">
        <f>IF(I156&lt;INDEX(Lookup!$U$2:$U$10,MATCH($D$44,Lookup!$S$2:$S$10,0)),0,IF(O156="X",0,J156/(DATEDIF(H156,I156,"m")+1)*12))</f>
        <v>0</v>
      </c>
      <c r="M156" s="587">
        <f t="shared" si="20"/>
        <v>0</v>
      </c>
      <c r="N156" s="655"/>
      <c r="O156" s="353"/>
      <c r="Q156" s="849">
        <f t="shared" si="21"/>
        <v>0</v>
      </c>
      <c r="R156" s="849">
        <f t="shared" si="22"/>
        <v>0</v>
      </c>
    </row>
    <row r="157" spans="2:18" x14ac:dyDescent="0.35">
      <c r="B157" s="229"/>
      <c r="C157" s="301"/>
      <c r="D157" s="301"/>
      <c r="E157" s="233"/>
      <c r="F157" s="301"/>
      <c r="G157" s="302"/>
      <c r="H157" s="170"/>
      <c r="I157" s="170"/>
      <c r="J157" s="231"/>
      <c r="K157" s="587">
        <f t="shared" si="19"/>
        <v>0</v>
      </c>
      <c r="L157" s="589">
        <f>IF(I157&lt;INDEX(Lookup!$U$2:$U$10,MATCH($D$44,Lookup!$S$2:$S$10,0)),0,IF(O157="X",0,J157/(DATEDIF(H157,I157,"m")+1)*12))</f>
        <v>0</v>
      </c>
      <c r="M157" s="587">
        <f t="shared" si="20"/>
        <v>0</v>
      </c>
      <c r="N157" s="655"/>
      <c r="O157" s="353"/>
      <c r="Q157" s="849">
        <f t="shared" si="21"/>
        <v>0</v>
      </c>
      <c r="R157" s="849">
        <f t="shared" si="22"/>
        <v>0</v>
      </c>
    </row>
    <row r="158" spans="2:18" x14ac:dyDescent="0.35">
      <c r="B158" s="229"/>
      <c r="C158" s="301"/>
      <c r="D158" s="301"/>
      <c r="E158" s="233"/>
      <c r="F158" s="301"/>
      <c r="G158" s="302"/>
      <c r="H158" s="170"/>
      <c r="I158" s="170"/>
      <c r="J158" s="231"/>
      <c r="K158" s="587">
        <f t="shared" si="19"/>
        <v>0</v>
      </c>
      <c r="L158" s="589">
        <f>IF(I158&lt;INDEX(Lookup!$U$2:$U$10,MATCH($D$44,Lookup!$S$2:$S$10,0)),0,IF(O158="X",0,J158/(DATEDIF(H158,I158,"m")+1)*12))</f>
        <v>0</v>
      </c>
      <c r="M158" s="587">
        <f t="shared" si="20"/>
        <v>0</v>
      </c>
      <c r="N158" s="655"/>
      <c r="O158" s="353"/>
      <c r="Q158" s="849">
        <f t="shared" si="21"/>
        <v>0</v>
      </c>
      <c r="R158" s="849">
        <f t="shared" si="22"/>
        <v>0</v>
      </c>
    </row>
    <row r="159" spans="2:18" x14ac:dyDescent="0.35">
      <c r="B159" s="229"/>
      <c r="C159" s="301"/>
      <c r="D159" s="301"/>
      <c r="E159" s="233"/>
      <c r="F159" s="301"/>
      <c r="G159" s="302"/>
      <c r="H159" s="170"/>
      <c r="I159" s="170"/>
      <c r="J159" s="231"/>
      <c r="K159" s="587">
        <f t="shared" si="19"/>
        <v>0</v>
      </c>
      <c r="L159" s="589">
        <f>IF(I159&lt;INDEX(Lookup!$U$2:$U$10,MATCH($D$44,Lookup!$S$2:$S$10,0)),0,IF(O159="X",0,J159/(DATEDIF(H159,I159,"m")+1)*12))</f>
        <v>0</v>
      </c>
      <c r="M159" s="587">
        <f t="shared" si="20"/>
        <v>0</v>
      </c>
      <c r="N159" s="655"/>
      <c r="O159" s="353"/>
      <c r="Q159" s="849">
        <f t="shared" si="21"/>
        <v>0</v>
      </c>
      <c r="R159" s="849">
        <f t="shared" si="22"/>
        <v>0</v>
      </c>
    </row>
    <row r="160" spans="2:18" x14ac:dyDescent="0.35">
      <c r="B160" s="229"/>
      <c r="C160" s="301"/>
      <c r="D160" s="301"/>
      <c r="E160" s="233"/>
      <c r="F160" s="301"/>
      <c r="G160" s="302"/>
      <c r="H160" s="170"/>
      <c r="I160" s="170"/>
      <c r="J160" s="231"/>
      <c r="K160" s="587">
        <f t="shared" si="19"/>
        <v>0</v>
      </c>
      <c r="L160" s="589">
        <f>IF(I160&lt;INDEX(Lookup!$U$2:$U$10,MATCH($D$44,Lookup!$S$2:$S$10,0)),0,IF(O160="X",0,J160/(DATEDIF(H160,I160,"m")+1)*12))</f>
        <v>0</v>
      </c>
      <c r="M160" s="587">
        <f t="shared" si="20"/>
        <v>0</v>
      </c>
      <c r="N160" s="655"/>
      <c r="O160" s="353"/>
      <c r="Q160" s="849">
        <f t="shared" si="21"/>
        <v>0</v>
      </c>
      <c r="R160" s="849">
        <f t="shared" si="22"/>
        <v>0</v>
      </c>
    </row>
    <row r="161" spans="2:18" x14ac:dyDescent="0.35">
      <c r="B161" s="229"/>
      <c r="C161" s="301"/>
      <c r="D161" s="301"/>
      <c r="E161" s="233"/>
      <c r="F161" s="301"/>
      <c r="G161" s="302"/>
      <c r="H161" s="170"/>
      <c r="I161" s="170"/>
      <c r="J161" s="231"/>
      <c r="K161" s="587">
        <f t="shared" si="19"/>
        <v>0</v>
      </c>
      <c r="L161" s="589">
        <f>IF(I161&lt;INDEX(Lookup!$U$2:$U$10,MATCH($D$44,Lookup!$S$2:$S$10,0)),0,IF(O161="X",0,J161/(DATEDIF(H161,I161,"m")+1)*12))</f>
        <v>0</v>
      </c>
      <c r="M161" s="587">
        <f t="shared" si="20"/>
        <v>0</v>
      </c>
      <c r="N161" s="655"/>
      <c r="O161" s="353"/>
      <c r="Q161" s="849">
        <f t="shared" si="21"/>
        <v>0</v>
      </c>
      <c r="R161" s="849">
        <f t="shared" si="22"/>
        <v>0</v>
      </c>
    </row>
    <row r="162" spans="2:18" x14ac:dyDescent="0.35">
      <c r="B162" s="229"/>
      <c r="C162" s="301"/>
      <c r="D162" s="301"/>
      <c r="E162" s="233"/>
      <c r="F162" s="301"/>
      <c r="G162" s="302"/>
      <c r="H162" s="170"/>
      <c r="I162" s="170"/>
      <c r="J162" s="231"/>
      <c r="K162" s="587">
        <f t="shared" si="19"/>
        <v>0</v>
      </c>
      <c r="L162" s="589">
        <f>IF(I162&lt;INDEX(Lookup!$U$2:$U$10,MATCH($D$44,Lookup!$S$2:$S$10,0)),0,IF(O162="X",0,J162/(DATEDIF(H162,I162,"m")+1)*12))</f>
        <v>0</v>
      </c>
      <c r="M162" s="587">
        <f t="shared" si="20"/>
        <v>0</v>
      </c>
      <c r="N162" s="655"/>
      <c r="O162" s="353"/>
      <c r="Q162" s="849">
        <f t="shared" si="21"/>
        <v>0</v>
      </c>
      <c r="R162" s="849">
        <f t="shared" si="22"/>
        <v>0</v>
      </c>
    </row>
    <row r="163" spans="2:18" x14ac:dyDescent="0.35">
      <c r="B163" s="229"/>
      <c r="C163" s="301"/>
      <c r="D163" s="301"/>
      <c r="E163" s="233"/>
      <c r="F163" s="301"/>
      <c r="G163" s="302"/>
      <c r="H163" s="170"/>
      <c r="I163" s="170"/>
      <c r="J163" s="231"/>
      <c r="K163" s="587">
        <f t="shared" si="19"/>
        <v>0</v>
      </c>
      <c r="L163" s="589">
        <f>IF(I163&lt;INDEX(Lookup!$U$2:$U$10,MATCH($D$44,Lookup!$S$2:$S$10,0)),0,IF(O163="X",0,J163/(DATEDIF(H163,I163,"m")+1)*12))</f>
        <v>0</v>
      </c>
      <c r="M163" s="587">
        <f t="shared" si="20"/>
        <v>0</v>
      </c>
      <c r="N163" s="655"/>
      <c r="O163" s="353"/>
      <c r="Q163" s="849">
        <f t="shared" si="21"/>
        <v>0</v>
      </c>
      <c r="R163" s="849">
        <f t="shared" si="22"/>
        <v>0</v>
      </c>
    </row>
    <row r="164" spans="2:18" x14ac:dyDescent="0.35">
      <c r="B164" s="229"/>
      <c r="C164" s="301"/>
      <c r="D164" s="301"/>
      <c r="E164" s="233"/>
      <c r="F164" s="301"/>
      <c r="G164" s="302"/>
      <c r="H164" s="170"/>
      <c r="I164" s="170"/>
      <c r="J164" s="231"/>
      <c r="K164" s="587">
        <f t="shared" si="19"/>
        <v>0</v>
      </c>
      <c r="L164" s="589">
        <f>IF(I164&lt;INDEX(Lookup!$U$2:$U$10,MATCH($D$44,Lookup!$S$2:$S$10,0)),0,IF(O164="X",0,J164/(DATEDIF(H164,I164,"m")+1)*12))</f>
        <v>0</v>
      </c>
      <c r="M164" s="587">
        <f t="shared" si="20"/>
        <v>0</v>
      </c>
      <c r="N164" s="655"/>
      <c r="O164" s="353"/>
      <c r="Q164" s="849">
        <f t="shared" si="21"/>
        <v>0</v>
      </c>
      <c r="R164" s="849">
        <f t="shared" si="22"/>
        <v>0</v>
      </c>
    </row>
    <row r="165" spans="2:18" x14ac:dyDescent="0.35">
      <c r="B165" s="229"/>
      <c r="C165" s="301"/>
      <c r="D165" s="301"/>
      <c r="E165" s="233"/>
      <c r="F165" s="301"/>
      <c r="G165" s="302"/>
      <c r="H165" s="170"/>
      <c r="I165" s="170"/>
      <c r="J165" s="231"/>
      <c r="K165" s="587">
        <f t="shared" si="19"/>
        <v>0</v>
      </c>
      <c r="L165" s="589">
        <f>IF(I165&lt;INDEX(Lookup!$U$2:$U$10,MATCH($D$44,Lookup!$S$2:$S$10,0)),0,IF(O165="X",0,J165/(DATEDIF(H165,I165,"m")+1)*12))</f>
        <v>0</v>
      </c>
      <c r="M165" s="587">
        <f t="shared" si="20"/>
        <v>0</v>
      </c>
      <c r="N165" s="655"/>
      <c r="O165" s="353"/>
      <c r="Q165" s="849">
        <f t="shared" si="21"/>
        <v>0</v>
      </c>
      <c r="R165" s="849">
        <f t="shared" si="22"/>
        <v>0</v>
      </c>
    </row>
    <row r="166" spans="2:18" x14ac:dyDescent="0.35">
      <c r="B166" s="229"/>
      <c r="C166" s="301"/>
      <c r="D166" s="301"/>
      <c r="E166" s="233"/>
      <c r="F166" s="301"/>
      <c r="G166" s="302"/>
      <c r="H166" s="170"/>
      <c r="I166" s="170"/>
      <c r="J166" s="231"/>
      <c r="K166" s="587">
        <f t="shared" si="19"/>
        <v>0</v>
      </c>
      <c r="L166" s="589">
        <f>IF(I166&lt;INDEX(Lookup!$U$2:$U$10,MATCH($D$44,Lookup!$S$2:$S$10,0)),0,IF(O166="X",0,J166/(DATEDIF(H166,I166,"m")+1)*12))</f>
        <v>0</v>
      </c>
      <c r="M166" s="587">
        <f t="shared" si="20"/>
        <v>0</v>
      </c>
      <c r="N166" s="655"/>
      <c r="O166" s="353"/>
      <c r="Q166" s="849">
        <f t="shared" si="21"/>
        <v>0</v>
      </c>
      <c r="R166" s="849">
        <f t="shared" si="22"/>
        <v>0</v>
      </c>
    </row>
    <row r="167" spans="2:18" x14ac:dyDescent="0.35">
      <c r="B167" s="229"/>
      <c r="C167" s="301"/>
      <c r="D167" s="301"/>
      <c r="E167" s="233"/>
      <c r="F167" s="301"/>
      <c r="G167" s="302"/>
      <c r="H167" s="170"/>
      <c r="I167" s="170"/>
      <c r="J167" s="231"/>
      <c r="K167" s="587">
        <f t="shared" si="19"/>
        <v>0</v>
      </c>
      <c r="L167" s="589">
        <f>IF(I167&lt;INDEX(Lookup!$U$2:$U$10,MATCH($D$44,Lookup!$S$2:$S$10,0)),0,IF(O167="X",0,J167/(DATEDIF(H167,I167,"m")+1)*12))</f>
        <v>0</v>
      </c>
      <c r="M167" s="587">
        <f t="shared" si="20"/>
        <v>0</v>
      </c>
      <c r="N167" s="655"/>
      <c r="O167" s="353"/>
      <c r="Q167" s="849">
        <f t="shared" si="21"/>
        <v>0</v>
      </c>
      <c r="R167" s="849">
        <f t="shared" si="22"/>
        <v>0</v>
      </c>
    </row>
    <row r="168" spans="2:18" x14ac:dyDescent="0.35">
      <c r="B168" s="229"/>
      <c r="C168" s="301"/>
      <c r="D168" s="301"/>
      <c r="E168" s="233"/>
      <c r="F168" s="301"/>
      <c r="G168" s="302"/>
      <c r="H168" s="170"/>
      <c r="I168" s="170"/>
      <c r="J168" s="231"/>
      <c r="K168" s="587">
        <f t="shared" si="19"/>
        <v>0</v>
      </c>
      <c r="L168" s="589">
        <f>IF(I168&lt;INDEX(Lookup!$U$2:$U$10,MATCH($D$44,Lookup!$S$2:$S$10,0)),0,IF(O168="X",0,J168/(DATEDIF(H168,I168,"m")+1)*12))</f>
        <v>0</v>
      </c>
      <c r="M168" s="587">
        <f t="shared" si="20"/>
        <v>0</v>
      </c>
      <c r="N168" s="655"/>
      <c r="O168" s="353"/>
      <c r="Q168" s="849">
        <f t="shared" si="21"/>
        <v>0</v>
      </c>
      <c r="R168" s="849">
        <f t="shared" si="22"/>
        <v>0</v>
      </c>
    </row>
    <row r="169" spans="2:18" x14ac:dyDescent="0.35">
      <c r="B169" s="229"/>
      <c r="C169" s="301"/>
      <c r="D169" s="301"/>
      <c r="E169" s="233"/>
      <c r="F169" s="301"/>
      <c r="G169" s="302"/>
      <c r="H169" s="170"/>
      <c r="I169" s="170"/>
      <c r="J169" s="231"/>
      <c r="K169" s="587">
        <f t="shared" si="19"/>
        <v>0</v>
      </c>
      <c r="L169" s="589">
        <f>IF(I169&lt;INDEX(Lookup!$U$2:$U$10,MATCH($D$44,Lookup!$S$2:$S$10,0)),0,IF(O169="X",0,J169/(DATEDIF(H169,I169,"m")+1)*12))</f>
        <v>0</v>
      </c>
      <c r="M169" s="587">
        <f t="shared" si="20"/>
        <v>0</v>
      </c>
      <c r="N169" s="655"/>
      <c r="O169" s="353"/>
      <c r="Q169" s="849">
        <f t="shared" si="21"/>
        <v>0</v>
      </c>
      <c r="R169" s="849">
        <f t="shared" si="22"/>
        <v>0</v>
      </c>
    </row>
    <row r="170" spans="2:18" x14ac:dyDescent="0.35">
      <c r="B170" s="229"/>
      <c r="C170" s="301"/>
      <c r="D170" s="301"/>
      <c r="E170" s="233"/>
      <c r="F170" s="301"/>
      <c r="G170" s="302"/>
      <c r="H170" s="170"/>
      <c r="I170" s="170"/>
      <c r="J170" s="231"/>
      <c r="K170" s="587">
        <f t="shared" si="19"/>
        <v>0</v>
      </c>
      <c r="L170" s="589">
        <f>IF(I170&lt;INDEX(Lookup!$U$2:$U$10,MATCH($D$44,Lookup!$S$2:$S$10,0)),0,IF(O170="X",0,J170/(DATEDIF(H170,I170,"m")+1)*12))</f>
        <v>0</v>
      </c>
      <c r="M170" s="587">
        <f t="shared" si="20"/>
        <v>0</v>
      </c>
      <c r="N170" s="655"/>
      <c r="O170" s="353"/>
      <c r="Q170" s="849">
        <f t="shared" si="21"/>
        <v>0</v>
      </c>
      <c r="R170" s="849">
        <f t="shared" si="22"/>
        <v>0</v>
      </c>
    </row>
    <row r="171" spans="2:18" x14ac:dyDescent="0.35">
      <c r="B171" s="229"/>
      <c r="C171" s="301"/>
      <c r="D171" s="301"/>
      <c r="E171" s="233"/>
      <c r="F171" s="301"/>
      <c r="G171" s="302"/>
      <c r="H171" s="170"/>
      <c r="I171" s="170"/>
      <c r="J171" s="231"/>
      <c r="K171" s="587">
        <f t="shared" si="19"/>
        <v>0</v>
      </c>
      <c r="L171" s="589">
        <f>IF(I171&lt;INDEX(Lookup!$U$2:$U$10,MATCH($D$44,Lookup!$S$2:$S$10,0)),0,IF(O171="X",0,J171/(DATEDIF(H171,I171,"m")+1)*12))</f>
        <v>0</v>
      </c>
      <c r="M171" s="587">
        <f t="shared" si="20"/>
        <v>0</v>
      </c>
      <c r="N171" s="655"/>
      <c r="O171" s="353"/>
      <c r="Q171" s="849">
        <f t="shared" si="21"/>
        <v>0</v>
      </c>
      <c r="R171" s="849">
        <f t="shared" si="22"/>
        <v>0</v>
      </c>
    </row>
    <row r="172" spans="2:18" x14ac:dyDescent="0.35">
      <c r="B172" s="229"/>
      <c r="C172" s="301"/>
      <c r="D172" s="301"/>
      <c r="E172" s="233"/>
      <c r="F172" s="301"/>
      <c r="G172" s="302"/>
      <c r="H172" s="170"/>
      <c r="I172" s="170"/>
      <c r="J172" s="231"/>
      <c r="K172" s="587">
        <f t="shared" si="19"/>
        <v>0</v>
      </c>
      <c r="L172" s="589">
        <f>IF(I172&lt;INDEX(Lookup!$U$2:$U$10,MATCH($D$44,Lookup!$S$2:$S$10,0)),0,IF(O172="X",0,J172/(DATEDIF(H172,I172,"m")+1)*12))</f>
        <v>0</v>
      </c>
      <c r="M172" s="587">
        <f t="shared" si="20"/>
        <v>0</v>
      </c>
      <c r="N172" s="655"/>
      <c r="O172" s="353"/>
      <c r="Q172" s="849">
        <f t="shared" si="21"/>
        <v>0</v>
      </c>
      <c r="R172" s="849">
        <f t="shared" si="22"/>
        <v>0</v>
      </c>
    </row>
    <row r="173" spans="2:18" x14ac:dyDescent="0.35">
      <c r="B173" s="229"/>
      <c r="C173" s="301"/>
      <c r="D173" s="301"/>
      <c r="E173" s="233"/>
      <c r="F173" s="301"/>
      <c r="G173" s="302"/>
      <c r="H173" s="170"/>
      <c r="I173" s="170"/>
      <c r="J173" s="231"/>
      <c r="K173" s="587">
        <f t="shared" si="19"/>
        <v>0</v>
      </c>
      <c r="L173" s="589">
        <f>IF(I173&lt;INDEX(Lookup!$U$2:$U$10,MATCH($D$44,Lookup!$S$2:$S$10,0)),0,IF(O173="X",0,J173/(DATEDIF(H173,I173,"m")+1)*12))</f>
        <v>0</v>
      </c>
      <c r="M173" s="587">
        <f t="shared" si="20"/>
        <v>0</v>
      </c>
      <c r="N173" s="655"/>
      <c r="O173" s="353"/>
      <c r="Q173" s="849">
        <f t="shared" si="21"/>
        <v>0</v>
      </c>
      <c r="R173" s="849">
        <f t="shared" si="22"/>
        <v>0</v>
      </c>
    </row>
    <row r="174" spans="2:18" x14ac:dyDescent="0.35">
      <c r="B174" s="229"/>
      <c r="C174" s="301"/>
      <c r="D174" s="301"/>
      <c r="E174" s="233"/>
      <c r="F174" s="301"/>
      <c r="G174" s="302"/>
      <c r="H174" s="170"/>
      <c r="I174" s="170"/>
      <c r="J174" s="231"/>
      <c r="K174" s="587">
        <f t="shared" si="19"/>
        <v>0</v>
      </c>
      <c r="L174" s="589">
        <f>IF(I174&lt;INDEX(Lookup!$U$2:$U$10,MATCH($D$44,Lookup!$S$2:$S$10,0)),0,IF(O174="X",0,J174/(DATEDIF(H174,I174,"m")+1)*12))</f>
        <v>0</v>
      </c>
      <c r="M174" s="587">
        <f t="shared" si="20"/>
        <v>0</v>
      </c>
      <c r="N174" s="655"/>
      <c r="O174" s="353"/>
      <c r="Q174" s="849">
        <f t="shared" si="21"/>
        <v>0</v>
      </c>
      <c r="R174" s="849">
        <f t="shared" si="22"/>
        <v>0</v>
      </c>
    </row>
    <row r="175" spans="2:18" x14ac:dyDescent="0.35">
      <c r="B175" s="229"/>
      <c r="C175" s="301"/>
      <c r="D175" s="301"/>
      <c r="E175" s="233"/>
      <c r="F175" s="301"/>
      <c r="G175" s="302"/>
      <c r="H175" s="170"/>
      <c r="I175" s="170"/>
      <c r="J175" s="231"/>
      <c r="K175" s="587">
        <f t="shared" si="19"/>
        <v>0</v>
      </c>
      <c r="L175" s="589">
        <f>IF(I175&lt;INDEX(Lookup!$U$2:$U$10,MATCH($D$44,Lookup!$S$2:$S$10,0)),0,IF(O175="X",0,J175/(DATEDIF(H175,I175,"m")+1)*12))</f>
        <v>0</v>
      </c>
      <c r="M175" s="587">
        <f t="shared" si="20"/>
        <v>0</v>
      </c>
      <c r="N175" s="655"/>
      <c r="O175" s="353"/>
      <c r="Q175" s="849">
        <f t="shared" si="21"/>
        <v>0</v>
      </c>
      <c r="R175" s="849">
        <f t="shared" si="22"/>
        <v>0</v>
      </c>
    </row>
    <row r="176" spans="2:18" x14ac:dyDescent="0.35">
      <c r="B176" s="229"/>
      <c r="C176" s="301"/>
      <c r="D176" s="301"/>
      <c r="E176" s="233"/>
      <c r="F176" s="301"/>
      <c r="G176" s="302"/>
      <c r="H176" s="170"/>
      <c r="I176" s="170"/>
      <c r="J176" s="231"/>
      <c r="K176" s="587">
        <f t="shared" ref="K176:K239" si="23">J176*$K$6</f>
        <v>0</v>
      </c>
      <c r="L176" s="589">
        <f>IF(I176&lt;INDEX(Lookup!$U$2:$U$10,MATCH($D$44,Lookup!$S$2:$S$10,0)),0,IF(O176="X",0,J176/(DATEDIF(H176,I176,"m")+1)*12))</f>
        <v>0</v>
      </c>
      <c r="M176" s="587">
        <f t="shared" ref="M176:M239" si="24">L176*$K$6</f>
        <v>0</v>
      </c>
      <c r="N176" s="655"/>
      <c r="O176" s="353"/>
      <c r="Q176" s="849">
        <f t="shared" ref="Q176:Q239" si="25">K176*$H$30</f>
        <v>0</v>
      </c>
      <c r="R176" s="849">
        <f t="shared" ref="R176:R239" si="26">M176*$H$40</f>
        <v>0</v>
      </c>
    </row>
    <row r="177" spans="2:18" x14ac:dyDescent="0.35">
      <c r="B177" s="229"/>
      <c r="C177" s="301"/>
      <c r="D177" s="301"/>
      <c r="E177" s="233"/>
      <c r="F177" s="301"/>
      <c r="G177" s="302"/>
      <c r="H177" s="170"/>
      <c r="I177" s="170"/>
      <c r="J177" s="231"/>
      <c r="K177" s="587">
        <f t="shared" si="23"/>
        <v>0</v>
      </c>
      <c r="L177" s="589">
        <f>IF(I177&lt;INDEX(Lookup!$U$2:$U$10,MATCH($D$44,Lookup!$S$2:$S$10,0)),0,IF(O177="X",0,J177/(DATEDIF(H177,I177,"m")+1)*12))</f>
        <v>0</v>
      </c>
      <c r="M177" s="587">
        <f t="shared" si="24"/>
        <v>0</v>
      </c>
      <c r="N177" s="655"/>
      <c r="O177" s="353"/>
      <c r="Q177" s="849">
        <f t="shared" si="25"/>
        <v>0</v>
      </c>
      <c r="R177" s="849">
        <f t="shared" si="26"/>
        <v>0</v>
      </c>
    </row>
    <row r="178" spans="2:18" x14ac:dyDescent="0.35">
      <c r="B178" s="229"/>
      <c r="C178" s="301"/>
      <c r="D178" s="301"/>
      <c r="E178" s="233"/>
      <c r="F178" s="301"/>
      <c r="G178" s="302"/>
      <c r="H178" s="170"/>
      <c r="I178" s="170"/>
      <c r="J178" s="231"/>
      <c r="K178" s="587">
        <f t="shared" si="23"/>
        <v>0</v>
      </c>
      <c r="L178" s="589">
        <f>IF(I178&lt;INDEX(Lookup!$U$2:$U$10,MATCH($D$44,Lookup!$S$2:$S$10,0)),0,IF(O178="X",0,J178/(DATEDIF(H178,I178,"m")+1)*12))</f>
        <v>0</v>
      </c>
      <c r="M178" s="587">
        <f t="shared" si="24"/>
        <v>0</v>
      </c>
      <c r="N178" s="655"/>
      <c r="O178" s="353"/>
      <c r="Q178" s="849">
        <f t="shared" si="25"/>
        <v>0</v>
      </c>
      <c r="R178" s="849">
        <f t="shared" si="26"/>
        <v>0</v>
      </c>
    </row>
    <row r="179" spans="2:18" x14ac:dyDescent="0.35">
      <c r="B179" s="229"/>
      <c r="C179" s="301"/>
      <c r="D179" s="301"/>
      <c r="E179" s="233"/>
      <c r="F179" s="301"/>
      <c r="G179" s="302"/>
      <c r="H179" s="170"/>
      <c r="I179" s="170"/>
      <c r="J179" s="231"/>
      <c r="K179" s="587">
        <f t="shared" si="23"/>
        <v>0</v>
      </c>
      <c r="L179" s="589">
        <f>IF(I179&lt;INDEX(Lookup!$U$2:$U$10,MATCH($D$44,Lookup!$S$2:$S$10,0)),0,IF(O179="X",0,J179/(DATEDIF(H179,I179,"m")+1)*12))</f>
        <v>0</v>
      </c>
      <c r="M179" s="587">
        <f t="shared" si="24"/>
        <v>0</v>
      </c>
      <c r="N179" s="655"/>
      <c r="O179" s="353"/>
      <c r="Q179" s="849">
        <f t="shared" si="25"/>
        <v>0</v>
      </c>
      <c r="R179" s="849">
        <f t="shared" si="26"/>
        <v>0</v>
      </c>
    </row>
    <row r="180" spans="2:18" x14ac:dyDescent="0.35">
      <c r="B180" s="229"/>
      <c r="C180" s="301"/>
      <c r="D180" s="301"/>
      <c r="E180" s="233"/>
      <c r="F180" s="301"/>
      <c r="G180" s="302"/>
      <c r="H180" s="170"/>
      <c r="I180" s="170"/>
      <c r="J180" s="231"/>
      <c r="K180" s="587">
        <f t="shared" si="23"/>
        <v>0</v>
      </c>
      <c r="L180" s="589">
        <f>IF(I180&lt;INDEX(Lookup!$U$2:$U$10,MATCH($D$44,Lookup!$S$2:$S$10,0)),0,IF(O180="X",0,J180/(DATEDIF(H180,I180,"m")+1)*12))</f>
        <v>0</v>
      </c>
      <c r="M180" s="587">
        <f t="shared" si="24"/>
        <v>0</v>
      </c>
      <c r="N180" s="655"/>
      <c r="O180" s="353"/>
      <c r="Q180" s="849">
        <f t="shared" si="25"/>
        <v>0</v>
      </c>
      <c r="R180" s="849">
        <f t="shared" si="26"/>
        <v>0</v>
      </c>
    </row>
    <row r="181" spans="2:18" x14ac:dyDescent="0.35">
      <c r="B181" s="229"/>
      <c r="C181" s="301"/>
      <c r="D181" s="301"/>
      <c r="E181" s="233"/>
      <c r="F181" s="301"/>
      <c r="G181" s="302"/>
      <c r="H181" s="170"/>
      <c r="I181" s="170"/>
      <c r="J181" s="231"/>
      <c r="K181" s="587">
        <f t="shared" si="23"/>
        <v>0</v>
      </c>
      <c r="L181" s="589">
        <f>IF(I181&lt;INDEX(Lookup!$U$2:$U$10,MATCH($D$44,Lookup!$S$2:$S$10,0)),0,IF(O181="X",0,J181/(DATEDIF(H181,I181,"m")+1)*12))</f>
        <v>0</v>
      </c>
      <c r="M181" s="587">
        <f t="shared" si="24"/>
        <v>0</v>
      </c>
      <c r="N181" s="655"/>
      <c r="O181" s="353"/>
      <c r="Q181" s="849">
        <f t="shared" si="25"/>
        <v>0</v>
      </c>
      <c r="R181" s="849">
        <f t="shared" si="26"/>
        <v>0</v>
      </c>
    </row>
    <row r="182" spans="2:18" x14ac:dyDescent="0.35">
      <c r="B182" s="229"/>
      <c r="C182" s="301"/>
      <c r="D182" s="301"/>
      <c r="E182" s="233"/>
      <c r="F182" s="301"/>
      <c r="G182" s="302"/>
      <c r="H182" s="170"/>
      <c r="I182" s="170"/>
      <c r="J182" s="231"/>
      <c r="K182" s="587">
        <f t="shared" si="23"/>
        <v>0</v>
      </c>
      <c r="L182" s="589">
        <f>IF(I182&lt;INDEX(Lookup!$U$2:$U$10,MATCH($D$44,Lookup!$S$2:$S$10,0)),0,IF(O182="X",0,J182/(DATEDIF(H182,I182,"m")+1)*12))</f>
        <v>0</v>
      </c>
      <c r="M182" s="587">
        <f t="shared" si="24"/>
        <v>0</v>
      </c>
      <c r="N182" s="655"/>
      <c r="O182" s="353"/>
      <c r="Q182" s="849">
        <f t="shared" si="25"/>
        <v>0</v>
      </c>
      <c r="R182" s="849">
        <f t="shared" si="26"/>
        <v>0</v>
      </c>
    </row>
    <row r="183" spans="2:18" x14ac:dyDescent="0.35">
      <c r="B183" s="229"/>
      <c r="C183" s="301"/>
      <c r="D183" s="301"/>
      <c r="E183" s="233"/>
      <c r="F183" s="301"/>
      <c r="G183" s="302"/>
      <c r="H183" s="170"/>
      <c r="I183" s="170"/>
      <c r="J183" s="231"/>
      <c r="K183" s="587">
        <f t="shared" si="23"/>
        <v>0</v>
      </c>
      <c r="L183" s="589">
        <f>IF(I183&lt;INDEX(Lookup!$U$2:$U$10,MATCH($D$44,Lookup!$S$2:$S$10,0)),0,IF(O183="X",0,J183/(DATEDIF(H183,I183,"m")+1)*12))</f>
        <v>0</v>
      </c>
      <c r="M183" s="587">
        <f t="shared" si="24"/>
        <v>0</v>
      </c>
      <c r="N183" s="655"/>
      <c r="O183" s="353"/>
      <c r="Q183" s="849">
        <f t="shared" si="25"/>
        <v>0</v>
      </c>
      <c r="R183" s="849">
        <f t="shared" si="26"/>
        <v>0</v>
      </c>
    </row>
    <row r="184" spans="2:18" x14ac:dyDescent="0.35">
      <c r="B184" s="229"/>
      <c r="C184" s="301"/>
      <c r="D184" s="301"/>
      <c r="E184" s="233"/>
      <c r="F184" s="301"/>
      <c r="G184" s="302"/>
      <c r="H184" s="170"/>
      <c r="I184" s="170"/>
      <c r="J184" s="231"/>
      <c r="K184" s="587">
        <f t="shared" si="23"/>
        <v>0</v>
      </c>
      <c r="L184" s="589">
        <f>IF(I184&lt;INDEX(Lookup!$U$2:$U$10,MATCH($D$44,Lookup!$S$2:$S$10,0)),0,IF(O184="X",0,J184/(DATEDIF(H184,I184,"m")+1)*12))</f>
        <v>0</v>
      </c>
      <c r="M184" s="587">
        <f t="shared" si="24"/>
        <v>0</v>
      </c>
      <c r="N184" s="655"/>
      <c r="O184" s="353"/>
      <c r="Q184" s="849">
        <f t="shared" si="25"/>
        <v>0</v>
      </c>
      <c r="R184" s="849">
        <f t="shared" si="26"/>
        <v>0</v>
      </c>
    </row>
    <row r="185" spans="2:18" x14ac:dyDescent="0.35">
      <c r="B185" s="229"/>
      <c r="C185" s="301"/>
      <c r="D185" s="301"/>
      <c r="E185" s="233"/>
      <c r="F185" s="301"/>
      <c r="G185" s="302"/>
      <c r="H185" s="170"/>
      <c r="I185" s="170"/>
      <c r="J185" s="231"/>
      <c r="K185" s="587">
        <f t="shared" si="23"/>
        <v>0</v>
      </c>
      <c r="L185" s="589">
        <f>IF(I185&lt;INDEX(Lookup!$U$2:$U$10,MATCH($D$44,Lookup!$S$2:$S$10,0)),0,IF(O185="X",0,J185/(DATEDIF(H185,I185,"m")+1)*12))</f>
        <v>0</v>
      </c>
      <c r="M185" s="587">
        <f t="shared" si="24"/>
        <v>0</v>
      </c>
      <c r="N185" s="655"/>
      <c r="O185" s="353"/>
      <c r="Q185" s="849">
        <f t="shared" si="25"/>
        <v>0</v>
      </c>
      <c r="R185" s="849">
        <f t="shared" si="26"/>
        <v>0</v>
      </c>
    </row>
    <row r="186" spans="2:18" x14ac:dyDescent="0.35">
      <c r="B186" s="229"/>
      <c r="C186" s="301"/>
      <c r="D186" s="301"/>
      <c r="E186" s="233"/>
      <c r="F186" s="301"/>
      <c r="G186" s="302"/>
      <c r="H186" s="170"/>
      <c r="I186" s="170"/>
      <c r="J186" s="231"/>
      <c r="K186" s="587">
        <f t="shared" si="23"/>
        <v>0</v>
      </c>
      <c r="L186" s="589">
        <f>IF(I186&lt;INDEX(Lookup!$U$2:$U$10,MATCH($D$44,Lookup!$S$2:$S$10,0)),0,IF(O186="X",0,J186/(DATEDIF(H186,I186,"m")+1)*12))</f>
        <v>0</v>
      </c>
      <c r="M186" s="587">
        <f t="shared" si="24"/>
        <v>0</v>
      </c>
      <c r="N186" s="655"/>
      <c r="O186" s="353"/>
      <c r="Q186" s="849">
        <f t="shared" si="25"/>
        <v>0</v>
      </c>
      <c r="R186" s="849">
        <f t="shared" si="26"/>
        <v>0</v>
      </c>
    </row>
    <row r="187" spans="2:18" x14ac:dyDescent="0.35">
      <c r="B187" s="229"/>
      <c r="C187" s="301"/>
      <c r="D187" s="301"/>
      <c r="E187" s="233"/>
      <c r="F187" s="301"/>
      <c r="G187" s="302"/>
      <c r="H187" s="170"/>
      <c r="I187" s="170"/>
      <c r="J187" s="231"/>
      <c r="K187" s="587">
        <f t="shared" si="23"/>
        <v>0</v>
      </c>
      <c r="L187" s="589">
        <f>IF(I187&lt;INDEX(Lookup!$U$2:$U$10,MATCH($D$44,Lookup!$S$2:$S$10,0)),0,IF(O187="X",0,J187/(DATEDIF(H187,I187,"m")+1)*12))</f>
        <v>0</v>
      </c>
      <c r="M187" s="587">
        <f t="shared" si="24"/>
        <v>0</v>
      </c>
      <c r="N187" s="655"/>
      <c r="O187" s="353"/>
      <c r="Q187" s="849">
        <f t="shared" si="25"/>
        <v>0</v>
      </c>
      <c r="R187" s="849">
        <f t="shared" si="26"/>
        <v>0</v>
      </c>
    </row>
    <row r="188" spans="2:18" x14ac:dyDescent="0.35">
      <c r="B188" s="229"/>
      <c r="C188" s="301"/>
      <c r="D188" s="301"/>
      <c r="E188" s="233"/>
      <c r="F188" s="301"/>
      <c r="G188" s="302"/>
      <c r="H188" s="170"/>
      <c r="I188" s="170"/>
      <c r="J188" s="231"/>
      <c r="K188" s="587">
        <f t="shared" si="23"/>
        <v>0</v>
      </c>
      <c r="L188" s="589">
        <f>IF(I188&lt;INDEX(Lookup!$U$2:$U$10,MATCH($D$44,Lookup!$S$2:$S$10,0)),0,IF(O188="X",0,J188/(DATEDIF(H188,I188,"m")+1)*12))</f>
        <v>0</v>
      </c>
      <c r="M188" s="587">
        <f t="shared" si="24"/>
        <v>0</v>
      </c>
      <c r="N188" s="655"/>
      <c r="O188" s="353"/>
      <c r="Q188" s="849">
        <f t="shared" si="25"/>
        <v>0</v>
      </c>
      <c r="R188" s="849">
        <f t="shared" si="26"/>
        <v>0</v>
      </c>
    </row>
    <row r="189" spans="2:18" x14ac:dyDescent="0.35">
      <c r="B189" s="229"/>
      <c r="C189" s="301"/>
      <c r="D189" s="301"/>
      <c r="E189" s="233"/>
      <c r="F189" s="301"/>
      <c r="G189" s="302"/>
      <c r="H189" s="170"/>
      <c r="I189" s="170"/>
      <c r="J189" s="231"/>
      <c r="K189" s="587">
        <f t="shared" si="23"/>
        <v>0</v>
      </c>
      <c r="L189" s="589">
        <f>IF(I189&lt;INDEX(Lookup!$U$2:$U$10,MATCH($D$44,Lookup!$S$2:$S$10,0)),0,IF(O189="X",0,J189/(DATEDIF(H189,I189,"m")+1)*12))</f>
        <v>0</v>
      </c>
      <c r="M189" s="587">
        <f t="shared" si="24"/>
        <v>0</v>
      </c>
      <c r="N189" s="655"/>
      <c r="O189" s="353"/>
      <c r="Q189" s="849">
        <f t="shared" si="25"/>
        <v>0</v>
      </c>
      <c r="R189" s="849">
        <f t="shared" si="26"/>
        <v>0</v>
      </c>
    </row>
    <row r="190" spans="2:18" x14ac:dyDescent="0.35">
      <c r="B190" s="229"/>
      <c r="C190" s="301"/>
      <c r="D190" s="301"/>
      <c r="E190" s="233"/>
      <c r="F190" s="301"/>
      <c r="G190" s="302"/>
      <c r="H190" s="170"/>
      <c r="I190" s="170"/>
      <c r="J190" s="231"/>
      <c r="K190" s="587">
        <f t="shared" si="23"/>
        <v>0</v>
      </c>
      <c r="L190" s="589">
        <f>IF(I190&lt;INDEX(Lookup!$U$2:$U$10,MATCH($D$44,Lookup!$S$2:$S$10,0)),0,IF(O190="X",0,J190/(DATEDIF(H190,I190,"m")+1)*12))</f>
        <v>0</v>
      </c>
      <c r="M190" s="587">
        <f t="shared" si="24"/>
        <v>0</v>
      </c>
      <c r="N190" s="655"/>
      <c r="O190" s="353"/>
      <c r="Q190" s="849">
        <f t="shared" si="25"/>
        <v>0</v>
      </c>
      <c r="R190" s="849">
        <f t="shared" si="26"/>
        <v>0</v>
      </c>
    </row>
    <row r="191" spans="2:18" x14ac:dyDescent="0.35">
      <c r="B191" s="229"/>
      <c r="C191" s="301"/>
      <c r="D191" s="301"/>
      <c r="E191" s="233"/>
      <c r="F191" s="301"/>
      <c r="G191" s="302"/>
      <c r="H191" s="170"/>
      <c r="I191" s="170"/>
      <c r="J191" s="231"/>
      <c r="K191" s="587">
        <f t="shared" si="23"/>
        <v>0</v>
      </c>
      <c r="L191" s="589">
        <f>IF(I191&lt;INDEX(Lookup!$U$2:$U$10,MATCH($D$44,Lookup!$S$2:$S$10,0)),0,IF(O191="X",0,J191/(DATEDIF(H191,I191,"m")+1)*12))</f>
        <v>0</v>
      </c>
      <c r="M191" s="587">
        <f t="shared" si="24"/>
        <v>0</v>
      </c>
      <c r="N191" s="655"/>
      <c r="O191" s="353"/>
      <c r="Q191" s="849">
        <f t="shared" si="25"/>
        <v>0</v>
      </c>
      <c r="R191" s="849">
        <f t="shared" si="26"/>
        <v>0</v>
      </c>
    </row>
    <row r="192" spans="2:18" x14ac:dyDescent="0.35">
      <c r="B192" s="229"/>
      <c r="C192" s="301"/>
      <c r="D192" s="301"/>
      <c r="E192" s="233"/>
      <c r="F192" s="301"/>
      <c r="G192" s="302"/>
      <c r="H192" s="170"/>
      <c r="I192" s="170"/>
      <c r="J192" s="231"/>
      <c r="K192" s="587">
        <f t="shared" si="23"/>
        <v>0</v>
      </c>
      <c r="L192" s="589">
        <f>IF(I192&lt;INDEX(Lookup!$U$2:$U$10,MATCH($D$44,Lookup!$S$2:$S$10,0)),0,IF(O192="X",0,J192/(DATEDIF(H192,I192,"m")+1)*12))</f>
        <v>0</v>
      </c>
      <c r="M192" s="587">
        <f t="shared" si="24"/>
        <v>0</v>
      </c>
      <c r="N192" s="655"/>
      <c r="O192" s="353"/>
      <c r="Q192" s="849">
        <f t="shared" si="25"/>
        <v>0</v>
      </c>
      <c r="R192" s="849">
        <f t="shared" si="26"/>
        <v>0</v>
      </c>
    </row>
    <row r="193" spans="2:18" x14ac:dyDescent="0.35">
      <c r="B193" s="229"/>
      <c r="C193" s="301"/>
      <c r="D193" s="301"/>
      <c r="E193" s="233"/>
      <c r="F193" s="301"/>
      <c r="G193" s="302"/>
      <c r="H193" s="170"/>
      <c r="I193" s="170"/>
      <c r="J193" s="231"/>
      <c r="K193" s="587">
        <f t="shared" si="23"/>
        <v>0</v>
      </c>
      <c r="L193" s="589">
        <f>IF(I193&lt;INDEX(Lookup!$U$2:$U$10,MATCH($D$44,Lookup!$S$2:$S$10,0)),0,IF(O193="X",0,J193/(DATEDIF(H193,I193,"m")+1)*12))</f>
        <v>0</v>
      </c>
      <c r="M193" s="587">
        <f t="shared" si="24"/>
        <v>0</v>
      </c>
      <c r="N193" s="655"/>
      <c r="O193" s="353"/>
      <c r="Q193" s="849">
        <f t="shared" si="25"/>
        <v>0</v>
      </c>
      <c r="R193" s="849">
        <f t="shared" si="26"/>
        <v>0</v>
      </c>
    </row>
    <row r="194" spans="2:18" x14ac:dyDescent="0.35">
      <c r="B194" s="229"/>
      <c r="C194" s="301"/>
      <c r="D194" s="301"/>
      <c r="E194" s="233"/>
      <c r="F194" s="301"/>
      <c r="G194" s="302"/>
      <c r="H194" s="170"/>
      <c r="I194" s="170"/>
      <c r="J194" s="231"/>
      <c r="K194" s="587">
        <f t="shared" si="23"/>
        <v>0</v>
      </c>
      <c r="L194" s="589">
        <f>IF(I194&lt;INDEX(Lookup!$U$2:$U$10,MATCH($D$44,Lookup!$S$2:$S$10,0)),0,IF(O194="X",0,J194/(DATEDIF(H194,I194,"m")+1)*12))</f>
        <v>0</v>
      </c>
      <c r="M194" s="587">
        <f t="shared" si="24"/>
        <v>0</v>
      </c>
      <c r="N194" s="655"/>
      <c r="O194" s="353"/>
      <c r="Q194" s="849">
        <f t="shared" si="25"/>
        <v>0</v>
      </c>
      <c r="R194" s="849">
        <f t="shared" si="26"/>
        <v>0</v>
      </c>
    </row>
    <row r="195" spans="2:18" x14ac:dyDescent="0.35">
      <c r="B195" s="229"/>
      <c r="C195" s="301"/>
      <c r="D195" s="301"/>
      <c r="E195" s="233"/>
      <c r="F195" s="301"/>
      <c r="G195" s="302"/>
      <c r="H195" s="170"/>
      <c r="I195" s="170"/>
      <c r="J195" s="231"/>
      <c r="K195" s="587">
        <f t="shared" si="23"/>
        <v>0</v>
      </c>
      <c r="L195" s="589">
        <f>IF(I195&lt;INDEX(Lookup!$U$2:$U$10,MATCH($D$44,Lookup!$S$2:$S$10,0)),0,IF(O195="X",0,J195/(DATEDIF(H195,I195,"m")+1)*12))</f>
        <v>0</v>
      </c>
      <c r="M195" s="587">
        <f t="shared" si="24"/>
        <v>0</v>
      </c>
      <c r="N195" s="655"/>
      <c r="O195" s="353"/>
      <c r="Q195" s="849">
        <f t="shared" si="25"/>
        <v>0</v>
      </c>
      <c r="R195" s="849">
        <f t="shared" si="26"/>
        <v>0</v>
      </c>
    </row>
    <row r="196" spans="2:18" x14ac:dyDescent="0.35">
      <c r="B196" s="229"/>
      <c r="C196" s="301"/>
      <c r="D196" s="301"/>
      <c r="E196" s="233"/>
      <c r="F196" s="301"/>
      <c r="G196" s="302"/>
      <c r="H196" s="170"/>
      <c r="I196" s="170"/>
      <c r="J196" s="231"/>
      <c r="K196" s="587">
        <f t="shared" si="23"/>
        <v>0</v>
      </c>
      <c r="L196" s="589">
        <f>IF(I196&lt;INDEX(Lookup!$U$2:$U$10,MATCH($D$44,Lookup!$S$2:$S$10,0)),0,IF(O196="X",0,J196/(DATEDIF(H196,I196,"m")+1)*12))</f>
        <v>0</v>
      </c>
      <c r="M196" s="587">
        <f t="shared" si="24"/>
        <v>0</v>
      </c>
      <c r="N196" s="655"/>
      <c r="O196" s="353"/>
      <c r="Q196" s="849">
        <f t="shared" si="25"/>
        <v>0</v>
      </c>
      <c r="R196" s="849">
        <f t="shared" si="26"/>
        <v>0</v>
      </c>
    </row>
    <row r="197" spans="2:18" x14ac:dyDescent="0.35">
      <c r="B197" s="229"/>
      <c r="C197" s="301"/>
      <c r="D197" s="301"/>
      <c r="E197" s="233"/>
      <c r="F197" s="301"/>
      <c r="G197" s="302"/>
      <c r="H197" s="170"/>
      <c r="I197" s="170"/>
      <c r="J197" s="231"/>
      <c r="K197" s="587">
        <f t="shared" si="23"/>
        <v>0</v>
      </c>
      <c r="L197" s="589">
        <f>IF(I197&lt;INDEX(Lookup!$U$2:$U$10,MATCH($D$44,Lookup!$S$2:$S$10,0)),0,IF(O197="X",0,J197/(DATEDIF(H197,I197,"m")+1)*12))</f>
        <v>0</v>
      </c>
      <c r="M197" s="587">
        <f t="shared" si="24"/>
        <v>0</v>
      </c>
      <c r="N197" s="655"/>
      <c r="O197" s="353"/>
      <c r="Q197" s="849">
        <f t="shared" si="25"/>
        <v>0</v>
      </c>
      <c r="R197" s="849">
        <f t="shared" si="26"/>
        <v>0</v>
      </c>
    </row>
    <row r="198" spans="2:18" x14ac:dyDescent="0.35">
      <c r="B198" s="229"/>
      <c r="C198" s="301"/>
      <c r="D198" s="301"/>
      <c r="E198" s="233"/>
      <c r="F198" s="301"/>
      <c r="G198" s="302"/>
      <c r="H198" s="170"/>
      <c r="I198" s="170"/>
      <c r="J198" s="231"/>
      <c r="K198" s="587">
        <f t="shared" si="23"/>
        <v>0</v>
      </c>
      <c r="L198" s="589">
        <f>IF(I198&lt;INDEX(Lookup!$U$2:$U$10,MATCH($D$44,Lookup!$S$2:$S$10,0)),0,IF(O198="X",0,J198/(DATEDIF(H198,I198,"m")+1)*12))</f>
        <v>0</v>
      </c>
      <c r="M198" s="587">
        <f t="shared" si="24"/>
        <v>0</v>
      </c>
      <c r="N198" s="655"/>
      <c r="O198" s="353"/>
      <c r="Q198" s="849">
        <f t="shared" si="25"/>
        <v>0</v>
      </c>
      <c r="R198" s="849">
        <f t="shared" si="26"/>
        <v>0</v>
      </c>
    </row>
    <row r="199" spans="2:18" x14ac:dyDescent="0.35">
      <c r="B199" s="229"/>
      <c r="C199" s="301"/>
      <c r="D199" s="301"/>
      <c r="E199" s="233"/>
      <c r="F199" s="301"/>
      <c r="G199" s="302"/>
      <c r="H199" s="170"/>
      <c r="I199" s="170"/>
      <c r="J199" s="231"/>
      <c r="K199" s="587">
        <f t="shared" si="23"/>
        <v>0</v>
      </c>
      <c r="L199" s="589">
        <f>IF(I199&lt;INDEX(Lookup!$U$2:$U$10,MATCH($D$44,Lookup!$S$2:$S$10,0)),0,IF(O199="X",0,J199/(DATEDIF(H199,I199,"m")+1)*12))</f>
        <v>0</v>
      </c>
      <c r="M199" s="587">
        <f t="shared" si="24"/>
        <v>0</v>
      </c>
      <c r="N199" s="655"/>
      <c r="O199" s="353"/>
      <c r="Q199" s="849">
        <f t="shared" si="25"/>
        <v>0</v>
      </c>
      <c r="R199" s="849">
        <f t="shared" si="26"/>
        <v>0</v>
      </c>
    </row>
    <row r="200" spans="2:18" x14ac:dyDescent="0.35">
      <c r="B200" s="229"/>
      <c r="C200" s="301"/>
      <c r="D200" s="301"/>
      <c r="E200" s="233"/>
      <c r="F200" s="301"/>
      <c r="G200" s="302"/>
      <c r="H200" s="170"/>
      <c r="I200" s="170"/>
      <c r="J200" s="231"/>
      <c r="K200" s="587">
        <f t="shared" si="23"/>
        <v>0</v>
      </c>
      <c r="L200" s="589">
        <f>IF(I200&lt;INDEX(Lookup!$U$2:$U$10,MATCH($D$44,Lookup!$S$2:$S$10,0)),0,IF(O200="X",0,J200/(DATEDIF(H200,I200,"m")+1)*12))</f>
        <v>0</v>
      </c>
      <c r="M200" s="587">
        <f t="shared" si="24"/>
        <v>0</v>
      </c>
      <c r="N200" s="655"/>
      <c r="O200" s="353"/>
      <c r="Q200" s="849">
        <f t="shared" si="25"/>
        <v>0</v>
      </c>
      <c r="R200" s="849">
        <f t="shared" si="26"/>
        <v>0</v>
      </c>
    </row>
    <row r="201" spans="2:18" x14ac:dyDescent="0.35">
      <c r="B201" s="229"/>
      <c r="C201" s="301"/>
      <c r="D201" s="301"/>
      <c r="E201" s="233"/>
      <c r="F201" s="301"/>
      <c r="G201" s="302"/>
      <c r="H201" s="170"/>
      <c r="I201" s="170"/>
      <c r="J201" s="231"/>
      <c r="K201" s="587">
        <f t="shared" si="23"/>
        <v>0</v>
      </c>
      <c r="L201" s="589">
        <f>IF(I201&lt;INDEX(Lookup!$U$2:$U$10,MATCH($D$44,Lookup!$S$2:$S$10,0)),0,IF(O201="X",0,J201/(DATEDIF(H201,I201,"m")+1)*12))</f>
        <v>0</v>
      </c>
      <c r="M201" s="587">
        <f t="shared" si="24"/>
        <v>0</v>
      </c>
      <c r="N201" s="655"/>
      <c r="O201" s="353"/>
      <c r="Q201" s="849">
        <f t="shared" si="25"/>
        <v>0</v>
      </c>
      <c r="R201" s="849">
        <f t="shared" si="26"/>
        <v>0</v>
      </c>
    </row>
    <row r="202" spans="2:18" x14ac:dyDescent="0.35">
      <c r="B202" s="229"/>
      <c r="C202" s="301"/>
      <c r="D202" s="301"/>
      <c r="E202" s="233"/>
      <c r="F202" s="301"/>
      <c r="G202" s="302"/>
      <c r="H202" s="170"/>
      <c r="I202" s="170"/>
      <c r="J202" s="231"/>
      <c r="K202" s="587">
        <f t="shared" si="23"/>
        <v>0</v>
      </c>
      <c r="L202" s="589">
        <f>IF(I202&lt;INDEX(Lookup!$U$2:$U$10,MATCH($D$44,Lookup!$S$2:$S$10,0)),0,IF(O202="X",0,J202/(DATEDIF(H202,I202,"m")+1)*12))</f>
        <v>0</v>
      </c>
      <c r="M202" s="587">
        <f t="shared" si="24"/>
        <v>0</v>
      </c>
      <c r="N202" s="655"/>
      <c r="O202" s="353"/>
      <c r="Q202" s="849">
        <f t="shared" si="25"/>
        <v>0</v>
      </c>
      <c r="R202" s="849">
        <f t="shared" si="26"/>
        <v>0</v>
      </c>
    </row>
    <row r="203" spans="2:18" x14ac:dyDescent="0.35">
      <c r="B203" s="229"/>
      <c r="C203" s="301"/>
      <c r="D203" s="301"/>
      <c r="E203" s="233"/>
      <c r="F203" s="301"/>
      <c r="G203" s="302"/>
      <c r="H203" s="170"/>
      <c r="I203" s="170"/>
      <c r="J203" s="231"/>
      <c r="K203" s="587">
        <f t="shared" si="23"/>
        <v>0</v>
      </c>
      <c r="L203" s="589">
        <f>IF(I203&lt;INDEX(Lookup!$U$2:$U$10,MATCH($D$44,Lookup!$S$2:$S$10,0)),0,IF(O203="X",0,J203/(DATEDIF(H203,I203,"m")+1)*12))</f>
        <v>0</v>
      </c>
      <c r="M203" s="587">
        <f t="shared" si="24"/>
        <v>0</v>
      </c>
      <c r="N203" s="655"/>
      <c r="O203" s="353"/>
      <c r="Q203" s="849">
        <f t="shared" si="25"/>
        <v>0</v>
      </c>
      <c r="R203" s="849">
        <f t="shared" si="26"/>
        <v>0</v>
      </c>
    </row>
    <row r="204" spans="2:18" x14ac:dyDescent="0.35">
      <c r="B204" s="229"/>
      <c r="C204" s="301"/>
      <c r="D204" s="301"/>
      <c r="E204" s="233"/>
      <c r="F204" s="301"/>
      <c r="G204" s="302"/>
      <c r="H204" s="170"/>
      <c r="I204" s="170"/>
      <c r="J204" s="231"/>
      <c r="K204" s="587">
        <f t="shared" si="23"/>
        <v>0</v>
      </c>
      <c r="L204" s="589">
        <f>IF(I204&lt;INDEX(Lookup!$U$2:$U$10,MATCH($D$44,Lookup!$S$2:$S$10,0)),0,IF(O204="X",0,J204/(DATEDIF(H204,I204,"m")+1)*12))</f>
        <v>0</v>
      </c>
      <c r="M204" s="587">
        <f t="shared" si="24"/>
        <v>0</v>
      </c>
      <c r="N204" s="655"/>
      <c r="O204" s="353"/>
      <c r="Q204" s="849">
        <f t="shared" si="25"/>
        <v>0</v>
      </c>
      <c r="R204" s="849">
        <f t="shared" si="26"/>
        <v>0</v>
      </c>
    </row>
    <row r="205" spans="2:18" x14ac:dyDescent="0.35">
      <c r="B205" s="229"/>
      <c r="C205" s="301"/>
      <c r="D205" s="301"/>
      <c r="E205" s="233"/>
      <c r="F205" s="301"/>
      <c r="G205" s="302"/>
      <c r="H205" s="170"/>
      <c r="I205" s="170"/>
      <c r="J205" s="231"/>
      <c r="K205" s="587">
        <f t="shared" si="23"/>
        <v>0</v>
      </c>
      <c r="L205" s="589">
        <f>IF(I205&lt;INDEX(Lookup!$U$2:$U$10,MATCH($D$44,Lookup!$S$2:$S$10,0)),0,IF(O205="X",0,J205/(DATEDIF(H205,I205,"m")+1)*12))</f>
        <v>0</v>
      </c>
      <c r="M205" s="587">
        <f t="shared" si="24"/>
        <v>0</v>
      </c>
      <c r="N205" s="655"/>
      <c r="O205" s="353"/>
      <c r="Q205" s="849">
        <f t="shared" si="25"/>
        <v>0</v>
      </c>
      <c r="R205" s="849">
        <f t="shared" si="26"/>
        <v>0</v>
      </c>
    </row>
    <row r="206" spans="2:18" x14ac:dyDescent="0.35">
      <c r="B206" s="229"/>
      <c r="C206" s="301"/>
      <c r="D206" s="301"/>
      <c r="E206" s="233"/>
      <c r="F206" s="301"/>
      <c r="G206" s="302"/>
      <c r="H206" s="170"/>
      <c r="I206" s="170"/>
      <c r="J206" s="231"/>
      <c r="K206" s="587">
        <f t="shared" si="23"/>
        <v>0</v>
      </c>
      <c r="L206" s="589">
        <f>IF(I206&lt;INDEX(Lookup!$U$2:$U$10,MATCH($D$44,Lookup!$S$2:$S$10,0)),0,IF(O206="X",0,J206/(DATEDIF(H206,I206,"m")+1)*12))</f>
        <v>0</v>
      </c>
      <c r="M206" s="587">
        <f t="shared" si="24"/>
        <v>0</v>
      </c>
      <c r="N206" s="655"/>
      <c r="O206" s="353"/>
      <c r="Q206" s="849">
        <f t="shared" si="25"/>
        <v>0</v>
      </c>
      <c r="R206" s="849">
        <f t="shared" si="26"/>
        <v>0</v>
      </c>
    </row>
    <row r="207" spans="2:18" x14ac:dyDescent="0.35">
      <c r="B207" s="229"/>
      <c r="C207" s="301"/>
      <c r="D207" s="301"/>
      <c r="E207" s="233"/>
      <c r="F207" s="301"/>
      <c r="G207" s="302"/>
      <c r="H207" s="170"/>
      <c r="I207" s="170"/>
      <c r="J207" s="231"/>
      <c r="K207" s="587">
        <f t="shared" si="23"/>
        <v>0</v>
      </c>
      <c r="L207" s="589">
        <f>IF(I207&lt;INDEX(Lookup!$U$2:$U$10,MATCH($D$44,Lookup!$S$2:$S$10,0)),0,IF(O207="X",0,J207/(DATEDIF(H207,I207,"m")+1)*12))</f>
        <v>0</v>
      </c>
      <c r="M207" s="587">
        <f t="shared" si="24"/>
        <v>0</v>
      </c>
      <c r="N207" s="655"/>
      <c r="O207" s="353"/>
      <c r="Q207" s="849">
        <f t="shared" si="25"/>
        <v>0</v>
      </c>
      <c r="R207" s="849">
        <f t="shared" si="26"/>
        <v>0</v>
      </c>
    </row>
    <row r="208" spans="2:18" x14ac:dyDescent="0.35">
      <c r="B208" s="229"/>
      <c r="C208" s="301"/>
      <c r="D208" s="301"/>
      <c r="E208" s="233"/>
      <c r="F208" s="301"/>
      <c r="G208" s="302"/>
      <c r="H208" s="170"/>
      <c r="I208" s="170"/>
      <c r="J208" s="231"/>
      <c r="K208" s="587">
        <f t="shared" si="23"/>
        <v>0</v>
      </c>
      <c r="L208" s="589">
        <f>IF(I208&lt;INDEX(Lookup!$U$2:$U$10,MATCH($D$44,Lookup!$S$2:$S$10,0)),0,IF(O208="X",0,J208/(DATEDIF(H208,I208,"m")+1)*12))</f>
        <v>0</v>
      </c>
      <c r="M208" s="587">
        <f t="shared" si="24"/>
        <v>0</v>
      </c>
      <c r="N208" s="655"/>
      <c r="O208" s="353"/>
      <c r="Q208" s="849">
        <f t="shared" si="25"/>
        <v>0</v>
      </c>
      <c r="R208" s="849">
        <f t="shared" si="26"/>
        <v>0</v>
      </c>
    </row>
    <row r="209" spans="2:18" x14ac:dyDescent="0.35">
      <c r="B209" s="229"/>
      <c r="C209" s="301"/>
      <c r="D209" s="301"/>
      <c r="E209" s="233"/>
      <c r="F209" s="301"/>
      <c r="G209" s="302"/>
      <c r="H209" s="170"/>
      <c r="I209" s="170"/>
      <c r="J209" s="231"/>
      <c r="K209" s="587">
        <f t="shared" si="23"/>
        <v>0</v>
      </c>
      <c r="L209" s="589">
        <f>IF(I209&lt;INDEX(Lookup!$U$2:$U$10,MATCH($D$44,Lookup!$S$2:$S$10,0)),0,IF(O209="X",0,J209/(DATEDIF(H209,I209,"m")+1)*12))</f>
        <v>0</v>
      </c>
      <c r="M209" s="587">
        <f t="shared" si="24"/>
        <v>0</v>
      </c>
      <c r="N209" s="655"/>
      <c r="O209" s="353"/>
      <c r="Q209" s="849">
        <f t="shared" si="25"/>
        <v>0</v>
      </c>
      <c r="R209" s="849">
        <f t="shared" si="26"/>
        <v>0</v>
      </c>
    </row>
    <row r="210" spans="2:18" x14ac:dyDescent="0.35">
      <c r="B210" s="229"/>
      <c r="C210" s="301"/>
      <c r="D210" s="301"/>
      <c r="E210" s="233"/>
      <c r="F210" s="301"/>
      <c r="G210" s="302"/>
      <c r="H210" s="170"/>
      <c r="I210" s="170"/>
      <c r="J210" s="231"/>
      <c r="K210" s="587">
        <f t="shared" si="23"/>
        <v>0</v>
      </c>
      <c r="L210" s="589">
        <f>IF(I210&lt;INDEX(Lookup!$U$2:$U$10,MATCH($D$44,Lookup!$S$2:$S$10,0)),0,IF(O210="X",0,J210/(DATEDIF(H210,I210,"m")+1)*12))</f>
        <v>0</v>
      </c>
      <c r="M210" s="587">
        <f t="shared" si="24"/>
        <v>0</v>
      </c>
      <c r="N210" s="655"/>
      <c r="O210" s="353"/>
      <c r="Q210" s="849">
        <f t="shared" si="25"/>
        <v>0</v>
      </c>
      <c r="R210" s="849">
        <f t="shared" si="26"/>
        <v>0</v>
      </c>
    </row>
    <row r="211" spans="2:18" x14ac:dyDescent="0.35">
      <c r="B211" s="229"/>
      <c r="C211" s="301"/>
      <c r="D211" s="301"/>
      <c r="E211" s="233"/>
      <c r="F211" s="301"/>
      <c r="G211" s="302"/>
      <c r="H211" s="170"/>
      <c r="I211" s="170"/>
      <c r="J211" s="231"/>
      <c r="K211" s="587">
        <f t="shared" si="23"/>
        <v>0</v>
      </c>
      <c r="L211" s="589">
        <f>IF(I211&lt;INDEX(Lookup!$U$2:$U$10,MATCH($D$44,Lookup!$S$2:$S$10,0)),0,IF(O211="X",0,J211/(DATEDIF(H211,I211,"m")+1)*12))</f>
        <v>0</v>
      </c>
      <c r="M211" s="587">
        <f t="shared" si="24"/>
        <v>0</v>
      </c>
      <c r="N211" s="655"/>
      <c r="O211" s="353"/>
      <c r="Q211" s="849">
        <f t="shared" si="25"/>
        <v>0</v>
      </c>
      <c r="R211" s="849">
        <f t="shared" si="26"/>
        <v>0</v>
      </c>
    </row>
    <row r="212" spans="2:18" x14ac:dyDescent="0.35">
      <c r="B212" s="229"/>
      <c r="C212" s="301"/>
      <c r="D212" s="301"/>
      <c r="E212" s="233"/>
      <c r="F212" s="301"/>
      <c r="G212" s="302"/>
      <c r="H212" s="170"/>
      <c r="I212" s="170"/>
      <c r="J212" s="231"/>
      <c r="K212" s="587">
        <f t="shared" si="23"/>
        <v>0</v>
      </c>
      <c r="L212" s="589">
        <f>IF(I212&lt;INDEX(Lookup!$U$2:$U$10,MATCH($D$44,Lookup!$S$2:$S$10,0)),0,IF(O212="X",0,J212/(DATEDIF(H212,I212,"m")+1)*12))</f>
        <v>0</v>
      </c>
      <c r="M212" s="587">
        <f t="shared" si="24"/>
        <v>0</v>
      </c>
      <c r="N212" s="655"/>
      <c r="O212" s="353"/>
      <c r="Q212" s="849">
        <f t="shared" si="25"/>
        <v>0</v>
      </c>
      <c r="R212" s="849">
        <f t="shared" si="26"/>
        <v>0</v>
      </c>
    </row>
    <row r="213" spans="2:18" x14ac:dyDescent="0.35">
      <c r="B213" s="229"/>
      <c r="C213" s="301"/>
      <c r="D213" s="301"/>
      <c r="E213" s="233"/>
      <c r="F213" s="301"/>
      <c r="G213" s="302"/>
      <c r="H213" s="170"/>
      <c r="I213" s="170"/>
      <c r="J213" s="231"/>
      <c r="K213" s="587">
        <f t="shared" si="23"/>
        <v>0</v>
      </c>
      <c r="L213" s="589">
        <f>IF(I213&lt;INDEX(Lookup!$U$2:$U$10,MATCH($D$44,Lookup!$S$2:$S$10,0)),0,IF(O213="X",0,J213/(DATEDIF(H213,I213,"m")+1)*12))</f>
        <v>0</v>
      </c>
      <c r="M213" s="587">
        <f t="shared" si="24"/>
        <v>0</v>
      </c>
      <c r="N213" s="655"/>
      <c r="O213" s="353"/>
      <c r="Q213" s="849">
        <f t="shared" si="25"/>
        <v>0</v>
      </c>
      <c r="R213" s="849">
        <f t="shared" si="26"/>
        <v>0</v>
      </c>
    </row>
    <row r="214" spans="2:18" x14ac:dyDescent="0.35">
      <c r="B214" s="229"/>
      <c r="C214" s="301"/>
      <c r="D214" s="301"/>
      <c r="E214" s="233"/>
      <c r="F214" s="301"/>
      <c r="G214" s="302"/>
      <c r="H214" s="170"/>
      <c r="I214" s="170"/>
      <c r="J214" s="231"/>
      <c r="K214" s="587">
        <f t="shared" si="23"/>
        <v>0</v>
      </c>
      <c r="L214" s="589">
        <f>IF(I214&lt;INDEX(Lookup!$U$2:$U$10,MATCH($D$44,Lookup!$S$2:$S$10,0)),0,IF(O214="X",0,J214/(DATEDIF(H214,I214,"m")+1)*12))</f>
        <v>0</v>
      </c>
      <c r="M214" s="587">
        <f t="shared" si="24"/>
        <v>0</v>
      </c>
      <c r="N214" s="655"/>
      <c r="O214" s="353"/>
      <c r="Q214" s="849">
        <f t="shared" si="25"/>
        <v>0</v>
      </c>
      <c r="R214" s="849">
        <f t="shared" si="26"/>
        <v>0</v>
      </c>
    </row>
    <row r="215" spans="2:18" x14ac:dyDescent="0.35">
      <c r="B215" s="229"/>
      <c r="C215" s="301"/>
      <c r="D215" s="301"/>
      <c r="E215" s="233"/>
      <c r="F215" s="301"/>
      <c r="G215" s="302"/>
      <c r="H215" s="170"/>
      <c r="I215" s="170"/>
      <c r="J215" s="231"/>
      <c r="K215" s="587">
        <f t="shared" si="23"/>
        <v>0</v>
      </c>
      <c r="L215" s="589">
        <f>IF(I215&lt;INDEX(Lookup!$U$2:$U$10,MATCH($D$44,Lookup!$S$2:$S$10,0)),0,IF(O215="X",0,J215/(DATEDIF(H215,I215,"m")+1)*12))</f>
        <v>0</v>
      </c>
      <c r="M215" s="587">
        <f t="shared" si="24"/>
        <v>0</v>
      </c>
      <c r="N215" s="655"/>
      <c r="O215" s="353"/>
      <c r="Q215" s="849">
        <f t="shared" si="25"/>
        <v>0</v>
      </c>
      <c r="R215" s="849">
        <f t="shared" si="26"/>
        <v>0</v>
      </c>
    </row>
    <row r="216" spans="2:18" x14ac:dyDescent="0.35">
      <c r="B216" s="229"/>
      <c r="C216" s="301"/>
      <c r="D216" s="301"/>
      <c r="E216" s="233"/>
      <c r="F216" s="301"/>
      <c r="G216" s="302"/>
      <c r="H216" s="170"/>
      <c r="I216" s="170"/>
      <c r="J216" s="231"/>
      <c r="K216" s="587">
        <f t="shared" si="23"/>
        <v>0</v>
      </c>
      <c r="L216" s="589">
        <f>IF(I216&lt;INDEX(Lookup!$U$2:$U$10,MATCH($D$44,Lookup!$S$2:$S$10,0)),0,IF(O216="X",0,J216/(DATEDIF(H216,I216,"m")+1)*12))</f>
        <v>0</v>
      </c>
      <c r="M216" s="587">
        <f t="shared" si="24"/>
        <v>0</v>
      </c>
      <c r="N216" s="655"/>
      <c r="O216" s="353"/>
      <c r="Q216" s="849">
        <f t="shared" si="25"/>
        <v>0</v>
      </c>
      <c r="R216" s="849">
        <f t="shared" si="26"/>
        <v>0</v>
      </c>
    </row>
    <row r="217" spans="2:18" x14ac:dyDescent="0.35">
      <c r="B217" s="229"/>
      <c r="C217" s="301"/>
      <c r="D217" s="301"/>
      <c r="E217" s="233"/>
      <c r="F217" s="301"/>
      <c r="G217" s="302"/>
      <c r="H217" s="170"/>
      <c r="I217" s="170"/>
      <c r="J217" s="231"/>
      <c r="K217" s="587">
        <f t="shared" si="23"/>
        <v>0</v>
      </c>
      <c r="L217" s="589">
        <f>IF(I217&lt;INDEX(Lookup!$U$2:$U$10,MATCH($D$44,Lookup!$S$2:$S$10,0)),0,IF(O217="X",0,J217/(DATEDIF(H217,I217,"m")+1)*12))</f>
        <v>0</v>
      </c>
      <c r="M217" s="587">
        <f t="shared" si="24"/>
        <v>0</v>
      </c>
      <c r="N217" s="655"/>
      <c r="O217" s="353"/>
      <c r="Q217" s="849">
        <f t="shared" si="25"/>
        <v>0</v>
      </c>
      <c r="R217" s="849">
        <f t="shared" si="26"/>
        <v>0</v>
      </c>
    </row>
    <row r="218" spans="2:18" x14ac:dyDescent="0.35">
      <c r="B218" s="229"/>
      <c r="C218" s="301"/>
      <c r="D218" s="301"/>
      <c r="E218" s="233"/>
      <c r="F218" s="301"/>
      <c r="G218" s="302"/>
      <c r="H218" s="170"/>
      <c r="I218" s="170"/>
      <c r="J218" s="231"/>
      <c r="K218" s="587">
        <f t="shared" si="23"/>
        <v>0</v>
      </c>
      <c r="L218" s="589">
        <f>IF(I218&lt;INDEX(Lookup!$U$2:$U$10,MATCH($D$44,Lookup!$S$2:$S$10,0)),0,IF(O218="X",0,J218/(DATEDIF(H218,I218,"m")+1)*12))</f>
        <v>0</v>
      </c>
      <c r="M218" s="587">
        <f t="shared" si="24"/>
        <v>0</v>
      </c>
      <c r="N218" s="655"/>
      <c r="O218" s="353"/>
      <c r="Q218" s="849">
        <f t="shared" si="25"/>
        <v>0</v>
      </c>
      <c r="R218" s="849">
        <f t="shared" si="26"/>
        <v>0</v>
      </c>
    </row>
    <row r="219" spans="2:18" x14ac:dyDescent="0.35">
      <c r="B219" s="229"/>
      <c r="C219" s="301"/>
      <c r="D219" s="301"/>
      <c r="E219" s="233"/>
      <c r="F219" s="301"/>
      <c r="G219" s="302"/>
      <c r="H219" s="170"/>
      <c r="I219" s="170"/>
      <c r="J219" s="231"/>
      <c r="K219" s="587">
        <f t="shared" si="23"/>
        <v>0</v>
      </c>
      <c r="L219" s="589">
        <f>IF(I219&lt;INDEX(Lookup!$U$2:$U$10,MATCH($D$44,Lookup!$S$2:$S$10,0)),0,IF(O219="X",0,J219/(DATEDIF(H219,I219,"m")+1)*12))</f>
        <v>0</v>
      </c>
      <c r="M219" s="587">
        <f t="shared" si="24"/>
        <v>0</v>
      </c>
      <c r="N219" s="655"/>
      <c r="O219" s="353"/>
      <c r="Q219" s="849">
        <f t="shared" si="25"/>
        <v>0</v>
      </c>
      <c r="R219" s="849">
        <f t="shared" si="26"/>
        <v>0</v>
      </c>
    </row>
    <row r="220" spans="2:18" x14ac:dyDescent="0.35">
      <c r="B220" s="229"/>
      <c r="C220" s="301"/>
      <c r="D220" s="301"/>
      <c r="E220" s="233"/>
      <c r="F220" s="301"/>
      <c r="G220" s="302"/>
      <c r="H220" s="170"/>
      <c r="I220" s="170"/>
      <c r="J220" s="231"/>
      <c r="K220" s="587">
        <f t="shared" si="23"/>
        <v>0</v>
      </c>
      <c r="L220" s="589">
        <f>IF(I220&lt;INDEX(Lookup!$U$2:$U$10,MATCH($D$44,Lookup!$S$2:$S$10,0)),0,IF(O220="X",0,J220/(DATEDIF(H220,I220,"m")+1)*12))</f>
        <v>0</v>
      </c>
      <c r="M220" s="587">
        <f t="shared" si="24"/>
        <v>0</v>
      </c>
      <c r="N220" s="655"/>
      <c r="O220" s="353"/>
      <c r="Q220" s="849">
        <f t="shared" si="25"/>
        <v>0</v>
      </c>
      <c r="R220" s="849">
        <f t="shared" si="26"/>
        <v>0</v>
      </c>
    </row>
    <row r="221" spans="2:18" x14ac:dyDescent="0.35">
      <c r="B221" s="229"/>
      <c r="C221" s="301"/>
      <c r="D221" s="301"/>
      <c r="E221" s="233"/>
      <c r="F221" s="301"/>
      <c r="G221" s="302"/>
      <c r="H221" s="170"/>
      <c r="I221" s="170"/>
      <c r="J221" s="231"/>
      <c r="K221" s="587">
        <f t="shared" si="23"/>
        <v>0</v>
      </c>
      <c r="L221" s="589">
        <f>IF(I221&lt;INDEX(Lookup!$U$2:$U$10,MATCH($D$44,Lookup!$S$2:$S$10,0)),0,IF(O221="X",0,J221/(DATEDIF(H221,I221,"m")+1)*12))</f>
        <v>0</v>
      </c>
      <c r="M221" s="587">
        <f t="shared" si="24"/>
        <v>0</v>
      </c>
      <c r="N221" s="655"/>
      <c r="O221" s="353"/>
      <c r="Q221" s="849">
        <f t="shared" si="25"/>
        <v>0</v>
      </c>
      <c r="R221" s="849">
        <f t="shared" si="26"/>
        <v>0</v>
      </c>
    </row>
    <row r="222" spans="2:18" x14ac:dyDescent="0.35">
      <c r="B222" s="229"/>
      <c r="C222" s="301"/>
      <c r="D222" s="301"/>
      <c r="E222" s="233"/>
      <c r="F222" s="301"/>
      <c r="G222" s="302"/>
      <c r="H222" s="170"/>
      <c r="I222" s="170"/>
      <c r="J222" s="231"/>
      <c r="K222" s="587">
        <f t="shared" si="23"/>
        <v>0</v>
      </c>
      <c r="L222" s="589">
        <f>IF(I222&lt;INDEX(Lookup!$U$2:$U$10,MATCH($D$44,Lookup!$S$2:$S$10,0)),0,IF(O222="X",0,J222/(DATEDIF(H222,I222,"m")+1)*12))</f>
        <v>0</v>
      </c>
      <c r="M222" s="587">
        <f t="shared" si="24"/>
        <v>0</v>
      </c>
      <c r="N222" s="655"/>
      <c r="O222" s="353"/>
      <c r="Q222" s="849">
        <f t="shared" si="25"/>
        <v>0</v>
      </c>
      <c r="R222" s="849">
        <f t="shared" si="26"/>
        <v>0</v>
      </c>
    </row>
    <row r="223" spans="2:18" x14ac:dyDescent="0.35">
      <c r="B223" s="229"/>
      <c r="C223" s="301"/>
      <c r="D223" s="301"/>
      <c r="E223" s="233"/>
      <c r="F223" s="301"/>
      <c r="G223" s="302"/>
      <c r="H223" s="170"/>
      <c r="I223" s="170"/>
      <c r="J223" s="231"/>
      <c r="K223" s="587">
        <f t="shared" si="23"/>
        <v>0</v>
      </c>
      <c r="L223" s="589">
        <f>IF(I223&lt;INDEX(Lookup!$U$2:$U$10,MATCH($D$44,Lookup!$S$2:$S$10,0)),0,IF(O223="X",0,J223/(DATEDIF(H223,I223,"m")+1)*12))</f>
        <v>0</v>
      </c>
      <c r="M223" s="587">
        <f t="shared" si="24"/>
        <v>0</v>
      </c>
      <c r="N223" s="655"/>
      <c r="O223" s="353"/>
      <c r="Q223" s="849">
        <f t="shared" si="25"/>
        <v>0</v>
      </c>
      <c r="R223" s="849">
        <f t="shared" si="26"/>
        <v>0</v>
      </c>
    </row>
    <row r="224" spans="2:18" x14ac:dyDescent="0.35">
      <c r="B224" s="229"/>
      <c r="C224" s="301"/>
      <c r="D224" s="301"/>
      <c r="E224" s="233"/>
      <c r="F224" s="301"/>
      <c r="G224" s="302"/>
      <c r="H224" s="170"/>
      <c r="I224" s="170"/>
      <c r="J224" s="231"/>
      <c r="K224" s="587">
        <f t="shared" si="23"/>
        <v>0</v>
      </c>
      <c r="L224" s="589">
        <f>IF(I224&lt;INDEX(Lookup!$U$2:$U$10,MATCH($D$44,Lookup!$S$2:$S$10,0)),0,IF(O224="X",0,J224/(DATEDIF(H224,I224,"m")+1)*12))</f>
        <v>0</v>
      </c>
      <c r="M224" s="587">
        <f t="shared" si="24"/>
        <v>0</v>
      </c>
      <c r="N224" s="655"/>
      <c r="O224" s="353"/>
      <c r="Q224" s="849">
        <f t="shared" si="25"/>
        <v>0</v>
      </c>
      <c r="R224" s="849">
        <f t="shared" si="26"/>
        <v>0</v>
      </c>
    </row>
    <row r="225" spans="2:18" x14ac:dyDescent="0.35">
      <c r="B225" s="229"/>
      <c r="C225" s="301"/>
      <c r="D225" s="301"/>
      <c r="E225" s="233"/>
      <c r="F225" s="301"/>
      <c r="G225" s="302"/>
      <c r="H225" s="170"/>
      <c r="I225" s="170"/>
      <c r="J225" s="231"/>
      <c r="K225" s="587">
        <f t="shared" si="23"/>
        <v>0</v>
      </c>
      <c r="L225" s="589">
        <f>IF(I225&lt;INDEX(Lookup!$U$2:$U$10,MATCH($D$44,Lookup!$S$2:$S$10,0)),0,IF(O225="X",0,J225/(DATEDIF(H225,I225,"m")+1)*12))</f>
        <v>0</v>
      </c>
      <c r="M225" s="587">
        <f t="shared" si="24"/>
        <v>0</v>
      </c>
      <c r="N225" s="655"/>
      <c r="O225" s="353"/>
      <c r="Q225" s="849">
        <f t="shared" si="25"/>
        <v>0</v>
      </c>
      <c r="R225" s="849">
        <f t="shared" si="26"/>
        <v>0</v>
      </c>
    </row>
    <row r="226" spans="2:18" x14ac:dyDescent="0.35">
      <c r="B226" s="229"/>
      <c r="C226" s="301"/>
      <c r="D226" s="301"/>
      <c r="E226" s="233"/>
      <c r="F226" s="301"/>
      <c r="G226" s="302"/>
      <c r="H226" s="170"/>
      <c r="I226" s="170"/>
      <c r="J226" s="231"/>
      <c r="K226" s="587">
        <f t="shared" si="23"/>
        <v>0</v>
      </c>
      <c r="L226" s="589">
        <f>IF(I226&lt;INDEX(Lookup!$U$2:$U$10,MATCH($D$44,Lookup!$S$2:$S$10,0)),0,IF(O226="X",0,J226/(DATEDIF(H226,I226,"m")+1)*12))</f>
        <v>0</v>
      </c>
      <c r="M226" s="587">
        <f t="shared" si="24"/>
        <v>0</v>
      </c>
      <c r="N226" s="655"/>
      <c r="O226" s="353"/>
      <c r="Q226" s="849">
        <f t="shared" si="25"/>
        <v>0</v>
      </c>
      <c r="R226" s="849">
        <f t="shared" si="26"/>
        <v>0</v>
      </c>
    </row>
    <row r="227" spans="2:18" x14ac:dyDescent="0.35">
      <c r="B227" s="229"/>
      <c r="C227" s="301"/>
      <c r="D227" s="301"/>
      <c r="E227" s="233"/>
      <c r="F227" s="301"/>
      <c r="G227" s="302"/>
      <c r="H227" s="170"/>
      <c r="I227" s="170"/>
      <c r="J227" s="231"/>
      <c r="K227" s="587">
        <f t="shared" si="23"/>
        <v>0</v>
      </c>
      <c r="L227" s="589">
        <f>IF(I227&lt;INDEX(Lookup!$U$2:$U$10,MATCH($D$44,Lookup!$S$2:$S$10,0)),0,IF(O227="X",0,J227/(DATEDIF(H227,I227,"m")+1)*12))</f>
        <v>0</v>
      </c>
      <c r="M227" s="587">
        <f t="shared" si="24"/>
        <v>0</v>
      </c>
      <c r="N227" s="655"/>
      <c r="O227" s="353"/>
      <c r="Q227" s="849">
        <f t="shared" si="25"/>
        <v>0</v>
      </c>
      <c r="R227" s="849">
        <f t="shared" si="26"/>
        <v>0</v>
      </c>
    </row>
    <row r="228" spans="2:18" x14ac:dyDescent="0.35">
      <c r="B228" s="229"/>
      <c r="C228" s="301"/>
      <c r="D228" s="301"/>
      <c r="E228" s="233"/>
      <c r="F228" s="301"/>
      <c r="G228" s="302"/>
      <c r="H228" s="170"/>
      <c r="I228" s="170"/>
      <c r="J228" s="231"/>
      <c r="K228" s="587">
        <f t="shared" si="23"/>
        <v>0</v>
      </c>
      <c r="L228" s="589">
        <f>IF(I228&lt;INDEX(Lookup!$U$2:$U$10,MATCH($D$44,Lookup!$S$2:$S$10,0)),0,IF(O228="X",0,J228/(DATEDIF(H228,I228,"m")+1)*12))</f>
        <v>0</v>
      </c>
      <c r="M228" s="587">
        <f t="shared" si="24"/>
        <v>0</v>
      </c>
      <c r="N228" s="655"/>
      <c r="O228" s="353"/>
      <c r="Q228" s="849">
        <f t="shared" si="25"/>
        <v>0</v>
      </c>
      <c r="R228" s="849">
        <f t="shared" si="26"/>
        <v>0</v>
      </c>
    </row>
    <row r="229" spans="2:18" x14ac:dyDescent="0.35">
      <c r="B229" s="229"/>
      <c r="C229" s="301"/>
      <c r="D229" s="301"/>
      <c r="E229" s="233"/>
      <c r="F229" s="301"/>
      <c r="G229" s="302"/>
      <c r="H229" s="170"/>
      <c r="I229" s="170"/>
      <c r="J229" s="231"/>
      <c r="K229" s="587">
        <f t="shared" si="23"/>
        <v>0</v>
      </c>
      <c r="L229" s="589">
        <f>IF(I229&lt;INDEX(Lookup!$U$2:$U$10,MATCH($D$44,Lookup!$S$2:$S$10,0)),0,IF(O229="X",0,J229/(DATEDIF(H229,I229,"m")+1)*12))</f>
        <v>0</v>
      </c>
      <c r="M229" s="587">
        <f t="shared" si="24"/>
        <v>0</v>
      </c>
      <c r="N229" s="655"/>
      <c r="O229" s="353"/>
      <c r="Q229" s="849">
        <f t="shared" si="25"/>
        <v>0</v>
      </c>
      <c r="R229" s="849">
        <f t="shared" si="26"/>
        <v>0</v>
      </c>
    </row>
    <row r="230" spans="2:18" x14ac:dyDescent="0.35">
      <c r="B230" s="229"/>
      <c r="C230" s="301"/>
      <c r="D230" s="301"/>
      <c r="E230" s="233"/>
      <c r="F230" s="301"/>
      <c r="G230" s="302"/>
      <c r="H230" s="170"/>
      <c r="I230" s="170"/>
      <c r="J230" s="231"/>
      <c r="K230" s="587">
        <f t="shared" si="23"/>
        <v>0</v>
      </c>
      <c r="L230" s="589">
        <f>IF(I230&lt;INDEX(Lookup!$U$2:$U$10,MATCH($D$44,Lookup!$S$2:$S$10,0)),0,IF(O230="X",0,J230/(DATEDIF(H230,I230,"m")+1)*12))</f>
        <v>0</v>
      </c>
      <c r="M230" s="587">
        <f t="shared" si="24"/>
        <v>0</v>
      </c>
      <c r="N230" s="655"/>
      <c r="O230" s="353"/>
      <c r="Q230" s="849">
        <f t="shared" si="25"/>
        <v>0</v>
      </c>
      <c r="R230" s="849">
        <f t="shared" si="26"/>
        <v>0</v>
      </c>
    </row>
    <row r="231" spans="2:18" x14ac:dyDescent="0.35">
      <c r="B231" s="229"/>
      <c r="C231" s="301"/>
      <c r="D231" s="301"/>
      <c r="E231" s="233"/>
      <c r="F231" s="301"/>
      <c r="G231" s="302"/>
      <c r="H231" s="170"/>
      <c r="I231" s="170"/>
      <c r="J231" s="231"/>
      <c r="K231" s="587">
        <f t="shared" si="23"/>
        <v>0</v>
      </c>
      <c r="L231" s="589">
        <f>IF(I231&lt;INDEX(Lookup!$U$2:$U$10,MATCH($D$44,Lookup!$S$2:$S$10,0)),0,IF(O231="X",0,J231/(DATEDIF(H231,I231,"m")+1)*12))</f>
        <v>0</v>
      </c>
      <c r="M231" s="587">
        <f t="shared" si="24"/>
        <v>0</v>
      </c>
      <c r="N231" s="655"/>
      <c r="O231" s="353"/>
      <c r="Q231" s="849">
        <f t="shared" si="25"/>
        <v>0</v>
      </c>
      <c r="R231" s="849">
        <f t="shared" si="26"/>
        <v>0</v>
      </c>
    </row>
    <row r="232" spans="2:18" x14ac:dyDescent="0.35">
      <c r="B232" s="229"/>
      <c r="C232" s="301"/>
      <c r="D232" s="301"/>
      <c r="E232" s="233"/>
      <c r="F232" s="301"/>
      <c r="G232" s="302"/>
      <c r="H232" s="170"/>
      <c r="I232" s="170"/>
      <c r="J232" s="231"/>
      <c r="K232" s="587">
        <f t="shared" si="23"/>
        <v>0</v>
      </c>
      <c r="L232" s="589">
        <f>IF(I232&lt;INDEX(Lookup!$U$2:$U$10,MATCH($D$44,Lookup!$S$2:$S$10,0)),0,IF(O232="X",0,J232/(DATEDIF(H232,I232,"m")+1)*12))</f>
        <v>0</v>
      </c>
      <c r="M232" s="587">
        <f t="shared" si="24"/>
        <v>0</v>
      </c>
      <c r="N232" s="655"/>
      <c r="O232" s="353"/>
      <c r="Q232" s="849">
        <f t="shared" si="25"/>
        <v>0</v>
      </c>
      <c r="R232" s="849">
        <f t="shared" si="26"/>
        <v>0</v>
      </c>
    </row>
    <row r="233" spans="2:18" x14ac:dyDescent="0.35">
      <c r="B233" s="229"/>
      <c r="C233" s="301"/>
      <c r="D233" s="301"/>
      <c r="E233" s="233"/>
      <c r="F233" s="301"/>
      <c r="G233" s="302"/>
      <c r="H233" s="170"/>
      <c r="I233" s="170"/>
      <c r="J233" s="231"/>
      <c r="K233" s="587">
        <f t="shared" si="23"/>
        <v>0</v>
      </c>
      <c r="L233" s="589">
        <f>IF(I233&lt;INDEX(Lookup!$U$2:$U$10,MATCH($D$44,Lookup!$S$2:$S$10,0)),0,IF(O233="X",0,J233/(DATEDIF(H233,I233,"m")+1)*12))</f>
        <v>0</v>
      </c>
      <c r="M233" s="587">
        <f t="shared" si="24"/>
        <v>0</v>
      </c>
      <c r="N233" s="655"/>
      <c r="O233" s="353"/>
      <c r="Q233" s="849">
        <f t="shared" si="25"/>
        <v>0</v>
      </c>
      <c r="R233" s="849">
        <f t="shared" si="26"/>
        <v>0</v>
      </c>
    </row>
    <row r="234" spans="2:18" x14ac:dyDescent="0.35">
      <c r="B234" s="229"/>
      <c r="C234" s="301"/>
      <c r="D234" s="301"/>
      <c r="E234" s="233"/>
      <c r="F234" s="301"/>
      <c r="G234" s="302"/>
      <c r="H234" s="170"/>
      <c r="I234" s="170"/>
      <c r="J234" s="231"/>
      <c r="K234" s="587">
        <f t="shared" si="23"/>
        <v>0</v>
      </c>
      <c r="L234" s="589">
        <f>IF(I234&lt;INDEX(Lookup!$U$2:$U$10,MATCH($D$44,Lookup!$S$2:$S$10,0)),0,IF(O234="X",0,J234/(DATEDIF(H234,I234,"m")+1)*12))</f>
        <v>0</v>
      </c>
      <c r="M234" s="587">
        <f t="shared" si="24"/>
        <v>0</v>
      </c>
      <c r="N234" s="655"/>
      <c r="O234" s="353"/>
      <c r="Q234" s="849">
        <f t="shared" si="25"/>
        <v>0</v>
      </c>
      <c r="R234" s="849">
        <f t="shared" si="26"/>
        <v>0</v>
      </c>
    </row>
    <row r="235" spans="2:18" x14ac:dyDescent="0.35">
      <c r="B235" s="229"/>
      <c r="C235" s="301"/>
      <c r="D235" s="301"/>
      <c r="E235" s="233"/>
      <c r="F235" s="301"/>
      <c r="G235" s="302"/>
      <c r="H235" s="170"/>
      <c r="I235" s="170"/>
      <c r="J235" s="231"/>
      <c r="K235" s="587">
        <f t="shared" si="23"/>
        <v>0</v>
      </c>
      <c r="L235" s="589">
        <f>IF(I235&lt;INDEX(Lookup!$U$2:$U$10,MATCH($D$44,Lookup!$S$2:$S$10,0)),0,IF(O235="X",0,J235/(DATEDIF(H235,I235,"m")+1)*12))</f>
        <v>0</v>
      </c>
      <c r="M235" s="587">
        <f t="shared" si="24"/>
        <v>0</v>
      </c>
      <c r="N235" s="655"/>
      <c r="O235" s="353"/>
      <c r="Q235" s="849">
        <f t="shared" si="25"/>
        <v>0</v>
      </c>
      <c r="R235" s="849">
        <f t="shared" si="26"/>
        <v>0</v>
      </c>
    </row>
    <row r="236" spans="2:18" x14ac:dyDescent="0.35">
      <c r="B236" s="229"/>
      <c r="C236" s="301"/>
      <c r="D236" s="301"/>
      <c r="E236" s="233"/>
      <c r="F236" s="301"/>
      <c r="G236" s="302"/>
      <c r="H236" s="170"/>
      <c r="I236" s="170"/>
      <c r="J236" s="231"/>
      <c r="K236" s="587">
        <f t="shared" si="23"/>
        <v>0</v>
      </c>
      <c r="L236" s="589">
        <f>IF(I236&lt;INDEX(Lookup!$U$2:$U$10,MATCH($D$44,Lookup!$S$2:$S$10,0)),0,IF(O236="X",0,J236/(DATEDIF(H236,I236,"m")+1)*12))</f>
        <v>0</v>
      </c>
      <c r="M236" s="587">
        <f t="shared" si="24"/>
        <v>0</v>
      </c>
      <c r="N236" s="655"/>
      <c r="O236" s="353"/>
      <c r="Q236" s="849">
        <f t="shared" si="25"/>
        <v>0</v>
      </c>
      <c r="R236" s="849">
        <f t="shared" si="26"/>
        <v>0</v>
      </c>
    </row>
    <row r="237" spans="2:18" x14ac:dyDescent="0.35">
      <c r="B237" s="229"/>
      <c r="C237" s="301"/>
      <c r="D237" s="301"/>
      <c r="E237" s="233"/>
      <c r="F237" s="301"/>
      <c r="G237" s="302"/>
      <c r="H237" s="170"/>
      <c r="I237" s="170"/>
      <c r="J237" s="231"/>
      <c r="K237" s="587">
        <f t="shared" si="23"/>
        <v>0</v>
      </c>
      <c r="L237" s="589">
        <f>IF(I237&lt;INDEX(Lookup!$U$2:$U$10,MATCH($D$44,Lookup!$S$2:$S$10,0)),0,IF(O237="X",0,J237/(DATEDIF(H237,I237,"m")+1)*12))</f>
        <v>0</v>
      </c>
      <c r="M237" s="587">
        <f t="shared" si="24"/>
        <v>0</v>
      </c>
      <c r="N237" s="655"/>
      <c r="O237" s="353"/>
      <c r="Q237" s="849">
        <f t="shared" si="25"/>
        <v>0</v>
      </c>
      <c r="R237" s="849">
        <f t="shared" si="26"/>
        <v>0</v>
      </c>
    </row>
    <row r="238" spans="2:18" x14ac:dyDescent="0.35">
      <c r="B238" s="229"/>
      <c r="C238" s="301"/>
      <c r="D238" s="301"/>
      <c r="E238" s="233"/>
      <c r="F238" s="301"/>
      <c r="G238" s="302"/>
      <c r="H238" s="170"/>
      <c r="I238" s="170"/>
      <c r="J238" s="231"/>
      <c r="K238" s="587">
        <f t="shared" si="23"/>
        <v>0</v>
      </c>
      <c r="L238" s="589">
        <f>IF(I238&lt;INDEX(Lookup!$U$2:$U$10,MATCH($D$44,Lookup!$S$2:$S$10,0)),0,IF(O238="X",0,J238/(DATEDIF(H238,I238,"m")+1)*12))</f>
        <v>0</v>
      </c>
      <c r="M238" s="587">
        <f t="shared" si="24"/>
        <v>0</v>
      </c>
      <c r="N238" s="655"/>
      <c r="O238" s="353"/>
      <c r="Q238" s="849">
        <f t="shared" si="25"/>
        <v>0</v>
      </c>
      <c r="R238" s="849">
        <f t="shared" si="26"/>
        <v>0</v>
      </c>
    </row>
    <row r="239" spans="2:18" x14ac:dyDescent="0.35">
      <c r="B239" s="229"/>
      <c r="C239" s="301"/>
      <c r="D239" s="301"/>
      <c r="E239" s="233"/>
      <c r="F239" s="301"/>
      <c r="G239" s="302"/>
      <c r="H239" s="170"/>
      <c r="I239" s="170"/>
      <c r="J239" s="231"/>
      <c r="K239" s="587">
        <f t="shared" si="23"/>
        <v>0</v>
      </c>
      <c r="L239" s="589">
        <f>IF(I239&lt;INDEX(Lookup!$U$2:$U$10,MATCH($D$44,Lookup!$S$2:$S$10,0)),0,IF(O239="X",0,J239/(DATEDIF(H239,I239,"m")+1)*12))</f>
        <v>0</v>
      </c>
      <c r="M239" s="587">
        <f t="shared" si="24"/>
        <v>0</v>
      </c>
      <c r="N239" s="655"/>
      <c r="O239" s="353"/>
      <c r="Q239" s="849">
        <f t="shared" si="25"/>
        <v>0</v>
      </c>
      <c r="R239" s="849">
        <f t="shared" si="26"/>
        <v>0</v>
      </c>
    </row>
    <row r="240" spans="2:18" x14ac:dyDescent="0.35">
      <c r="B240" s="229"/>
      <c r="C240" s="301"/>
      <c r="D240" s="301"/>
      <c r="E240" s="233"/>
      <c r="F240" s="301"/>
      <c r="G240" s="302"/>
      <c r="H240" s="170"/>
      <c r="I240" s="170"/>
      <c r="J240" s="231"/>
      <c r="K240" s="587">
        <f t="shared" ref="K240:K303" si="27">J240*$K$6</f>
        <v>0</v>
      </c>
      <c r="L240" s="589">
        <f>IF(I240&lt;INDEX(Lookup!$U$2:$U$10,MATCH($D$44,Lookup!$S$2:$S$10,0)),0,IF(O240="X",0,J240/(DATEDIF(H240,I240,"m")+1)*12))</f>
        <v>0</v>
      </c>
      <c r="M240" s="587">
        <f t="shared" ref="M240:M303" si="28">L240*$K$6</f>
        <v>0</v>
      </c>
      <c r="N240" s="655"/>
      <c r="O240" s="353"/>
      <c r="Q240" s="849">
        <f t="shared" ref="Q240:Q303" si="29">K240*$H$30</f>
        <v>0</v>
      </c>
      <c r="R240" s="849">
        <f t="shared" ref="R240:R303" si="30">M240*$H$40</f>
        <v>0</v>
      </c>
    </row>
    <row r="241" spans="2:18" x14ac:dyDescent="0.35">
      <c r="B241" s="229"/>
      <c r="C241" s="301"/>
      <c r="D241" s="301"/>
      <c r="E241" s="233"/>
      <c r="F241" s="301"/>
      <c r="G241" s="302"/>
      <c r="H241" s="170"/>
      <c r="I241" s="170"/>
      <c r="J241" s="231"/>
      <c r="K241" s="587">
        <f t="shared" si="27"/>
        <v>0</v>
      </c>
      <c r="L241" s="589">
        <f>IF(I241&lt;INDEX(Lookup!$U$2:$U$10,MATCH($D$44,Lookup!$S$2:$S$10,0)),0,IF(O241="X",0,J241/(DATEDIF(H241,I241,"m")+1)*12))</f>
        <v>0</v>
      </c>
      <c r="M241" s="587">
        <f t="shared" si="28"/>
        <v>0</v>
      </c>
      <c r="N241" s="655"/>
      <c r="O241" s="353"/>
      <c r="Q241" s="849">
        <f t="shared" si="29"/>
        <v>0</v>
      </c>
      <c r="R241" s="849">
        <f t="shared" si="30"/>
        <v>0</v>
      </c>
    </row>
    <row r="242" spans="2:18" x14ac:dyDescent="0.35">
      <c r="B242" s="229"/>
      <c r="C242" s="301"/>
      <c r="D242" s="301"/>
      <c r="E242" s="233"/>
      <c r="F242" s="301"/>
      <c r="G242" s="302"/>
      <c r="H242" s="170"/>
      <c r="I242" s="170"/>
      <c r="J242" s="231"/>
      <c r="K242" s="587">
        <f t="shared" si="27"/>
        <v>0</v>
      </c>
      <c r="L242" s="589">
        <f>IF(I242&lt;INDEX(Lookup!$U$2:$U$10,MATCH($D$44,Lookup!$S$2:$S$10,0)),0,IF(O242="X",0,J242/(DATEDIF(H242,I242,"m")+1)*12))</f>
        <v>0</v>
      </c>
      <c r="M242" s="587">
        <f t="shared" si="28"/>
        <v>0</v>
      </c>
      <c r="N242" s="655"/>
      <c r="O242" s="353"/>
      <c r="Q242" s="849">
        <f t="shared" si="29"/>
        <v>0</v>
      </c>
      <c r="R242" s="849">
        <f t="shared" si="30"/>
        <v>0</v>
      </c>
    </row>
    <row r="243" spans="2:18" x14ac:dyDescent="0.35">
      <c r="B243" s="229"/>
      <c r="C243" s="301"/>
      <c r="D243" s="301"/>
      <c r="E243" s="233"/>
      <c r="F243" s="301"/>
      <c r="G243" s="302"/>
      <c r="H243" s="170"/>
      <c r="I243" s="170"/>
      <c r="J243" s="231"/>
      <c r="K243" s="587">
        <f t="shared" si="27"/>
        <v>0</v>
      </c>
      <c r="L243" s="589">
        <f>IF(I243&lt;INDEX(Lookup!$U$2:$U$10,MATCH($D$44,Lookup!$S$2:$S$10,0)),0,IF(O243="X",0,J243/(DATEDIF(H243,I243,"m")+1)*12))</f>
        <v>0</v>
      </c>
      <c r="M243" s="587">
        <f t="shared" si="28"/>
        <v>0</v>
      </c>
      <c r="N243" s="655"/>
      <c r="O243" s="353"/>
      <c r="Q243" s="849">
        <f t="shared" si="29"/>
        <v>0</v>
      </c>
      <c r="R243" s="849">
        <f t="shared" si="30"/>
        <v>0</v>
      </c>
    </row>
    <row r="244" spans="2:18" x14ac:dyDescent="0.35">
      <c r="B244" s="229"/>
      <c r="C244" s="301"/>
      <c r="D244" s="301"/>
      <c r="E244" s="233"/>
      <c r="F244" s="301"/>
      <c r="G244" s="302"/>
      <c r="H244" s="170"/>
      <c r="I244" s="170"/>
      <c r="J244" s="231"/>
      <c r="K244" s="587">
        <f t="shared" si="27"/>
        <v>0</v>
      </c>
      <c r="L244" s="589">
        <f>IF(I244&lt;INDEX(Lookup!$U$2:$U$10,MATCH($D$44,Lookup!$S$2:$S$10,0)),0,IF(O244="X",0,J244/(DATEDIF(H244,I244,"m")+1)*12))</f>
        <v>0</v>
      </c>
      <c r="M244" s="587">
        <f t="shared" si="28"/>
        <v>0</v>
      </c>
      <c r="N244" s="655"/>
      <c r="O244" s="353"/>
      <c r="Q244" s="849">
        <f t="shared" si="29"/>
        <v>0</v>
      </c>
      <c r="R244" s="849">
        <f t="shared" si="30"/>
        <v>0</v>
      </c>
    </row>
    <row r="245" spans="2:18" x14ac:dyDescent="0.35">
      <c r="B245" s="229"/>
      <c r="C245" s="301"/>
      <c r="D245" s="301"/>
      <c r="E245" s="233"/>
      <c r="F245" s="301"/>
      <c r="G245" s="302"/>
      <c r="H245" s="170"/>
      <c r="I245" s="170"/>
      <c r="J245" s="231"/>
      <c r="K245" s="587">
        <f t="shared" si="27"/>
        <v>0</v>
      </c>
      <c r="L245" s="589">
        <f>IF(I245&lt;INDEX(Lookup!$U$2:$U$10,MATCH($D$44,Lookup!$S$2:$S$10,0)),0,IF(O245="X",0,J245/(DATEDIF(H245,I245,"m")+1)*12))</f>
        <v>0</v>
      </c>
      <c r="M245" s="587">
        <f t="shared" si="28"/>
        <v>0</v>
      </c>
      <c r="N245" s="655"/>
      <c r="O245" s="353"/>
      <c r="Q245" s="849">
        <f t="shared" si="29"/>
        <v>0</v>
      </c>
      <c r="R245" s="849">
        <f t="shared" si="30"/>
        <v>0</v>
      </c>
    </row>
    <row r="246" spans="2:18" x14ac:dyDescent="0.35">
      <c r="B246" s="229"/>
      <c r="C246" s="301"/>
      <c r="D246" s="301"/>
      <c r="E246" s="233"/>
      <c r="F246" s="301"/>
      <c r="G246" s="302"/>
      <c r="H246" s="170"/>
      <c r="I246" s="170"/>
      <c r="J246" s="231"/>
      <c r="K246" s="587">
        <f t="shared" si="27"/>
        <v>0</v>
      </c>
      <c r="L246" s="589">
        <f>IF(I246&lt;INDEX(Lookup!$U$2:$U$10,MATCH($D$44,Lookup!$S$2:$S$10,0)),0,IF(O246="X",0,J246/(DATEDIF(H246,I246,"m")+1)*12))</f>
        <v>0</v>
      </c>
      <c r="M246" s="587">
        <f t="shared" si="28"/>
        <v>0</v>
      </c>
      <c r="N246" s="655"/>
      <c r="O246" s="353"/>
      <c r="Q246" s="849">
        <f t="shared" si="29"/>
        <v>0</v>
      </c>
      <c r="R246" s="849">
        <f t="shared" si="30"/>
        <v>0</v>
      </c>
    </row>
    <row r="247" spans="2:18" x14ac:dyDescent="0.35">
      <c r="B247" s="229"/>
      <c r="C247" s="301"/>
      <c r="D247" s="301"/>
      <c r="E247" s="233"/>
      <c r="F247" s="301"/>
      <c r="G247" s="302"/>
      <c r="H247" s="170"/>
      <c r="I247" s="170"/>
      <c r="J247" s="231"/>
      <c r="K247" s="587">
        <f t="shared" si="27"/>
        <v>0</v>
      </c>
      <c r="L247" s="589">
        <f>IF(I247&lt;INDEX(Lookup!$U$2:$U$10,MATCH($D$44,Lookup!$S$2:$S$10,0)),0,IF(O247="X",0,J247/(DATEDIF(H247,I247,"m")+1)*12))</f>
        <v>0</v>
      </c>
      <c r="M247" s="587">
        <f t="shared" si="28"/>
        <v>0</v>
      </c>
      <c r="N247" s="655"/>
      <c r="O247" s="353"/>
      <c r="Q247" s="849">
        <f t="shared" si="29"/>
        <v>0</v>
      </c>
      <c r="R247" s="849">
        <f t="shared" si="30"/>
        <v>0</v>
      </c>
    </row>
    <row r="248" spans="2:18" x14ac:dyDescent="0.35">
      <c r="B248" s="229"/>
      <c r="C248" s="301"/>
      <c r="D248" s="301"/>
      <c r="E248" s="233"/>
      <c r="F248" s="301"/>
      <c r="G248" s="302"/>
      <c r="H248" s="170"/>
      <c r="I248" s="170"/>
      <c r="J248" s="231"/>
      <c r="K248" s="587">
        <f t="shared" si="27"/>
        <v>0</v>
      </c>
      <c r="L248" s="589">
        <f>IF(I248&lt;INDEX(Lookup!$U$2:$U$10,MATCH($D$44,Lookup!$S$2:$S$10,0)),0,IF(O248="X",0,J248/(DATEDIF(H248,I248,"m")+1)*12))</f>
        <v>0</v>
      </c>
      <c r="M248" s="587">
        <f t="shared" si="28"/>
        <v>0</v>
      </c>
      <c r="N248" s="655"/>
      <c r="O248" s="353"/>
      <c r="Q248" s="849">
        <f t="shared" si="29"/>
        <v>0</v>
      </c>
      <c r="R248" s="849">
        <f t="shared" si="30"/>
        <v>0</v>
      </c>
    </row>
    <row r="249" spans="2:18" x14ac:dyDescent="0.35">
      <c r="B249" s="229"/>
      <c r="C249" s="301"/>
      <c r="D249" s="301"/>
      <c r="E249" s="233"/>
      <c r="F249" s="301"/>
      <c r="G249" s="302"/>
      <c r="H249" s="170"/>
      <c r="I249" s="170"/>
      <c r="J249" s="231"/>
      <c r="K249" s="587">
        <f t="shared" si="27"/>
        <v>0</v>
      </c>
      <c r="L249" s="589">
        <f>IF(I249&lt;INDEX(Lookup!$U$2:$U$10,MATCH($D$44,Lookup!$S$2:$S$10,0)),0,IF(O249="X",0,J249/(DATEDIF(H249,I249,"m")+1)*12))</f>
        <v>0</v>
      </c>
      <c r="M249" s="587">
        <f t="shared" si="28"/>
        <v>0</v>
      </c>
      <c r="N249" s="655"/>
      <c r="O249" s="353"/>
      <c r="Q249" s="849">
        <f t="shared" si="29"/>
        <v>0</v>
      </c>
      <c r="R249" s="849">
        <f t="shared" si="30"/>
        <v>0</v>
      </c>
    </row>
    <row r="250" spans="2:18" x14ac:dyDescent="0.35">
      <c r="B250" s="229"/>
      <c r="C250" s="301"/>
      <c r="D250" s="301"/>
      <c r="E250" s="233"/>
      <c r="F250" s="301"/>
      <c r="G250" s="302"/>
      <c r="H250" s="170"/>
      <c r="I250" s="170"/>
      <c r="J250" s="231"/>
      <c r="K250" s="587">
        <f t="shared" si="27"/>
        <v>0</v>
      </c>
      <c r="L250" s="589">
        <f>IF(I250&lt;INDEX(Lookup!$U$2:$U$10,MATCH($D$44,Lookup!$S$2:$S$10,0)),0,IF(O250="X",0,J250/(DATEDIF(H250,I250,"m")+1)*12))</f>
        <v>0</v>
      </c>
      <c r="M250" s="587">
        <f t="shared" si="28"/>
        <v>0</v>
      </c>
      <c r="N250" s="655"/>
      <c r="O250" s="353"/>
      <c r="Q250" s="849">
        <f t="shared" si="29"/>
        <v>0</v>
      </c>
      <c r="R250" s="849">
        <f t="shared" si="30"/>
        <v>0</v>
      </c>
    </row>
    <row r="251" spans="2:18" x14ac:dyDescent="0.35">
      <c r="B251" s="229"/>
      <c r="C251" s="301"/>
      <c r="D251" s="301"/>
      <c r="E251" s="233"/>
      <c r="F251" s="301"/>
      <c r="G251" s="302"/>
      <c r="H251" s="170"/>
      <c r="I251" s="170"/>
      <c r="J251" s="231"/>
      <c r="K251" s="587">
        <f t="shared" si="27"/>
        <v>0</v>
      </c>
      <c r="L251" s="589">
        <f>IF(I251&lt;INDEX(Lookup!$U$2:$U$10,MATCH($D$44,Lookup!$S$2:$S$10,0)),0,IF(O251="X",0,J251/(DATEDIF(H251,I251,"m")+1)*12))</f>
        <v>0</v>
      </c>
      <c r="M251" s="587">
        <f t="shared" si="28"/>
        <v>0</v>
      </c>
      <c r="N251" s="655"/>
      <c r="O251" s="353"/>
      <c r="Q251" s="849">
        <f t="shared" si="29"/>
        <v>0</v>
      </c>
      <c r="R251" s="849">
        <f t="shared" si="30"/>
        <v>0</v>
      </c>
    </row>
    <row r="252" spans="2:18" x14ac:dyDescent="0.35">
      <c r="B252" s="229"/>
      <c r="C252" s="301"/>
      <c r="D252" s="301"/>
      <c r="E252" s="233"/>
      <c r="F252" s="301"/>
      <c r="G252" s="302"/>
      <c r="H252" s="170"/>
      <c r="I252" s="170"/>
      <c r="J252" s="231"/>
      <c r="K252" s="587">
        <f t="shared" si="27"/>
        <v>0</v>
      </c>
      <c r="L252" s="589">
        <f>IF(I252&lt;INDEX(Lookup!$U$2:$U$10,MATCH($D$44,Lookup!$S$2:$S$10,0)),0,IF(O252="X",0,J252/(DATEDIF(H252,I252,"m")+1)*12))</f>
        <v>0</v>
      </c>
      <c r="M252" s="587">
        <f t="shared" si="28"/>
        <v>0</v>
      </c>
      <c r="N252" s="655"/>
      <c r="O252" s="353"/>
      <c r="Q252" s="849">
        <f t="shared" si="29"/>
        <v>0</v>
      </c>
      <c r="R252" s="849">
        <f t="shared" si="30"/>
        <v>0</v>
      </c>
    </row>
    <row r="253" spans="2:18" x14ac:dyDescent="0.35">
      <c r="B253" s="229"/>
      <c r="C253" s="301"/>
      <c r="D253" s="301"/>
      <c r="E253" s="233"/>
      <c r="F253" s="301"/>
      <c r="G253" s="302"/>
      <c r="H253" s="170"/>
      <c r="I253" s="170"/>
      <c r="J253" s="231"/>
      <c r="K253" s="587">
        <f t="shared" si="27"/>
        <v>0</v>
      </c>
      <c r="L253" s="589">
        <f>IF(I253&lt;INDEX(Lookup!$U$2:$U$10,MATCH($D$44,Lookup!$S$2:$S$10,0)),0,IF(O253="X",0,J253/(DATEDIF(H253,I253,"m")+1)*12))</f>
        <v>0</v>
      </c>
      <c r="M253" s="587">
        <f t="shared" si="28"/>
        <v>0</v>
      </c>
      <c r="N253" s="655"/>
      <c r="O253" s="353"/>
      <c r="Q253" s="849">
        <f t="shared" si="29"/>
        <v>0</v>
      </c>
      <c r="R253" s="849">
        <f t="shared" si="30"/>
        <v>0</v>
      </c>
    </row>
    <row r="254" spans="2:18" x14ac:dyDescent="0.35">
      <c r="B254" s="229"/>
      <c r="C254" s="301"/>
      <c r="D254" s="301"/>
      <c r="E254" s="233"/>
      <c r="F254" s="301"/>
      <c r="G254" s="302"/>
      <c r="H254" s="170"/>
      <c r="I254" s="170"/>
      <c r="J254" s="231"/>
      <c r="K254" s="587">
        <f t="shared" si="27"/>
        <v>0</v>
      </c>
      <c r="L254" s="589">
        <f>IF(I254&lt;INDEX(Lookup!$U$2:$U$10,MATCH($D$44,Lookup!$S$2:$S$10,0)),0,IF(O254="X",0,J254/(DATEDIF(H254,I254,"m")+1)*12))</f>
        <v>0</v>
      </c>
      <c r="M254" s="587">
        <f t="shared" si="28"/>
        <v>0</v>
      </c>
      <c r="N254" s="655"/>
      <c r="O254" s="353"/>
      <c r="Q254" s="849">
        <f t="shared" si="29"/>
        <v>0</v>
      </c>
      <c r="R254" s="849">
        <f t="shared" si="30"/>
        <v>0</v>
      </c>
    </row>
    <row r="255" spans="2:18" x14ac:dyDescent="0.35">
      <c r="B255" s="229"/>
      <c r="C255" s="301"/>
      <c r="D255" s="301"/>
      <c r="E255" s="233"/>
      <c r="F255" s="301"/>
      <c r="G255" s="302"/>
      <c r="H255" s="170"/>
      <c r="I255" s="170"/>
      <c r="J255" s="231"/>
      <c r="K255" s="587">
        <f t="shared" si="27"/>
        <v>0</v>
      </c>
      <c r="L255" s="589">
        <f>IF(I255&lt;INDEX(Lookup!$U$2:$U$10,MATCH($D$44,Lookup!$S$2:$S$10,0)),0,IF(O255="X",0,J255/(DATEDIF(H255,I255,"m")+1)*12))</f>
        <v>0</v>
      </c>
      <c r="M255" s="587">
        <f t="shared" si="28"/>
        <v>0</v>
      </c>
      <c r="N255" s="655"/>
      <c r="O255" s="353"/>
      <c r="Q255" s="849">
        <f t="shared" si="29"/>
        <v>0</v>
      </c>
      <c r="R255" s="849">
        <f t="shared" si="30"/>
        <v>0</v>
      </c>
    </row>
    <row r="256" spans="2:18" x14ac:dyDescent="0.35">
      <c r="B256" s="229"/>
      <c r="C256" s="301"/>
      <c r="D256" s="301"/>
      <c r="E256" s="233"/>
      <c r="F256" s="301"/>
      <c r="G256" s="302"/>
      <c r="H256" s="170"/>
      <c r="I256" s="170"/>
      <c r="J256" s="231"/>
      <c r="K256" s="587">
        <f t="shared" si="27"/>
        <v>0</v>
      </c>
      <c r="L256" s="589">
        <f>IF(I256&lt;INDEX(Lookup!$U$2:$U$10,MATCH($D$44,Lookup!$S$2:$S$10,0)),0,IF(O256="X",0,J256/(DATEDIF(H256,I256,"m")+1)*12))</f>
        <v>0</v>
      </c>
      <c r="M256" s="587">
        <f t="shared" si="28"/>
        <v>0</v>
      </c>
      <c r="N256" s="655"/>
      <c r="O256" s="353"/>
      <c r="Q256" s="849">
        <f t="shared" si="29"/>
        <v>0</v>
      </c>
      <c r="R256" s="849">
        <f t="shared" si="30"/>
        <v>0</v>
      </c>
    </row>
    <row r="257" spans="2:18" x14ac:dyDescent="0.35">
      <c r="B257" s="229"/>
      <c r="C257" s="301"/>
      <c r="D257" s="301"/>
      <c r="E257" s="233"/>
      <c r="F257" s="301"/>
      <c r="G257" s="302"/>
      <c r="H257" s="170"/>
      <c r="I257" s="170"/>
      <c r="J257" s="231"/>
      <c r="K257" s="587">
        <f t="shared" si="27"/>
        <v>0</v>
      </c>
      <c r="L257" s="589">
        <f>IF(I257&lt;INDEX(Lookup!$U$2:$U$10,MATCH($D$44,Lookup!$S$2:$S$10,0)),0,IF(O257="X",0,J257/(DATEDIF(H257,I257,"m")+1)*12))</f>
        <v>0</v>
      </c>
      <c r="M257" s="587">
        <f t="shared" si="28"/>
        <v>0</v>
      </c>
      <c r="N257" s="655"/>
      <c r="O257" s="353"/>
      <c r="Q257" s="849">
        <f t="shared" si="29"/>
        <v>0</v>
      </c>
      <c r="R257" s="849">
        <f t="shared" si="30"/>
        <v>0</v>
      </c>
    </row>
    <row r="258" spans="2:18" x14ac:dyDescent="0.35">
      <c r="B258" s="229"/>
      <c r="C258" s="301"/>
      <c r="D258" s="301"/>
      <c r="E258" s="233"/>
      <c r="F258" s="301"/>
      <c r="G258" s="302"/>
      <c r="H258" s="170"/>
      <c r="I258" s="170"/>
      <c r="J258" s="231"/>
      <c r="K258" s="587">
        <f t="shared" si="27"/>
        <v>0</v>
      </c>
      <c r="L258" s="589">
        <f>IF(I258&lt;INDEX(Lookup!$U$2:$U$10,MATCH($D$44,Lookup!$S$2:$S$10,0)),0,IF(O258="X",0,J258/(DATEDIF(H258,I258,"m")+1)*12))</f>
        <v>0</v>
      </c>
      <c r="M258" s="587">
        <f t="shared" si="28"/>
        <v>0</v>
      </c>
      <c r="N258" s="655"/>
      <c r="O258" s="353"/>
      <c r="Q258" s="849">
        <f t="shared" si="29"/>
        <v>0</v>
      </c>
      <c r="R258" s="849">
        <f t="shared" si="30"/>
        <v>0</v>
      </c>
    </row>
    <row r="259" spans="2:18" x14ac:dyDescent="0.35">
      <c r="B259" s="229"/>
      <c r="C259" s="301"/>
      <c r="D259" s="301"/>
      <c r="E259" s="233"/>
      <c r="F259" s="301"/>
      <c r="G259" s="302"/>
      <c r="H259" s="170"/>
      <c r="I259" s="170"/>
      <c r="J259" s="231"/>
      <c r="K259" s="587">
        <f t="shared" si="27"/>
        <v>0</v>
      </c>
      <c r="L259" s="589">
        <f>IF(I259&lt;INDEX(Lookup!$U$2:$U$10,MATCH($D$44,Lookup!$S$2:$S$10,0)),0,IF(O259="X",0,J259/(DATEDIF(H259,I259,"m")+1)*12))</f>
        <v>0</v>
      </c>
      <c r="M259" s="587">
        <f t="shared" si="28"/>
        <v>0</v>
      </c>
      <c r="N259" s="655"/>
      <c r="O259" s="353"/>
      <c r="Q259" s="849">
        <f t="shared" si="29"/>
        <v>0</v>
      </c>
      <c r="R259" s="849">
        <f t="shared" si="30"/>
        <v>0</v>
      </c>
    </row>
    <row r="260" spans="2:18" x14ac:dyDescent="0.35">
      <c r="B260" s="229"/>
      <c r="C260" s="301"/>
      <c r="D260" s="301"/>
      <c r="E260" s="233"/>
      <c r="F260" s="301"/>
      <c r="G260" s="302"/>
      <c r="H260" s="170"/>
      <c r="I260" s="170"/>
      <c r="J260" s="231"/>
      <c r="K260" s="587">
        <f t="shared" si="27"/>
        <v>0</v>
      </c>
      <c r="L260" s="589">
        <f>IF(I260&lt;INDEX(Lookup!$U$2:$U$10,MATCH($D$44,Lookup!$S$2:$S$10,0)),0,IF(O260="X",0,J260/(DATEDIF(H260,I260,"m")+1)*12))</f>
        <v>0</v>
      </c>
      <c r="M260" s="587">
        <f t="shared" si="28"/>
        <v>0</v>
      </c>
      <c r="N260" s="655"/>
      <c r="O260" s="353"/>
      <c r="Q260" s="849">
        <f t="shared" si="29"/>
        <v>0</v>
      </c>
      <c r="R260" s="849">
        <f t="shared" si="30"/>
        <v>0</v>
      </c>
    </row>
    <row r="261" spans="2:18" x14ac:dyDescent="0.35">
      <c r="B261" s="229"/>
      <c r="C261" s="301"/>
      <c r="D261" s="301"/>
      <c r="E261" s="233"/>
      <c r="F261" s="301"/>
      <c r="G261" s="302"/>
      <c r="H261" s="170"/>
      <c r="I261" s="170"/>
      <c r="J261" s="231"/>
      <c r="K261" s="587">
        <f t="shared" si="27"/>
        <v>0</v>
      </c>
      <c r="L261" s="589">
        <f>IF(I261&lt;INDEX(Lookup!$U$2:$U$10,MATCH($D$44,Lookup!$S$2:$S$10,0)),0,IF(O261="X",0,J261/(DATEDIF(H261,I261,"m")+1)*12))</f>
        <v>0</v>
      </c>
      <c r="M261" s="587">
        <f t="shared" si="28"/>
        <v>0</v>
      </c>
      <c r="N261" s="655"/>
      <c r="O261" s="353"/>
      <c r="Q261" s="849">
        <f t="shared" si="29"/>
        <v>0</v>
      </c>
      <c r="R261" s="849">
        <f t="shared" si="30"/>
        <v>0</v>
      </c>
    </row>
    <row r="262" spans="2:18" x14ac:dyDescent="0.35">
      <c r="B262" s="229"/>
      <c r="C262" s="301"/>
      <c r="D262" s="301"/>
      <c r="E262" s="233"/>
      <c r="F262" s="301"/>
      <c r="G262" s="302"/>
      <c r="H262" s="170"/>
      <c r="I262" s="170"/>
      <c r="J262" s="231"/>
      <c r="K262" s="587">
        <f t="shared" si="27"/>
        <v>0</v>
      </c>
      <c r="L262" s="589">
        <f>IF(I262&lt;INDEX(Lookup!$U$2:$U$10,MATCH($D$44,Lookup!$S$2:$S$10,0)),0,IF(O262="X",0,J262/(DATEDIF(H262,I262,"m")+1)*12))</f>
        <v>0</v>
      </c>
      <c r="M262" s="587">
        <f t="shared" si="28"/>
        <v>0</v>
      </c>
      <c r="N262" s="655"/>
      <c r="O262" s="353"/>
      <c r="Q262" s="849">
        <f t="shared" si="29"/>
        <v>0</v>
      </c>
      <c r="R262" s="849">
        <f t="shared" si="30"/>
        <v>0</v>
      </c>
    </row>
    <row r="263" spans="2:18" x14ac:dyDescent="0.35">
      <c r="B263" s="229"/>
      <c r="C263" s="301"/>
      <c r="D263" s="301"/>
      <c r="E263" s="233"/>
      <c r="F263" s="301"/>
      <c r="G263" s="302"/>
      <c r="H263" s="170"/>
      <c r="I263" s="170"/>
      <c r="J263" s="231"/>
      <c r="K263" s="587">
        <f t="shared" si="27"/>
        <v>0</v>
      </c>
      <c r="L263" s="589">
        <f>IF(I263&lt;INDEX(Lookup!$U$2:$U$10,MATCH($D$44,Lookup!$S$2:$S$10,0)),0,IF(O263="X",0,J263/(DATEDIF(H263,I263,"m")+1)*12))</f>
        <v>0</v>
      </c>
      <c r="M263" s="587">
        <f t="shared" si="28"/>
        <v>0</v>
      </c>
      <c r="N263" s="655"/>
      <c r="O263" s="353"/>
      <c r="Q263" s="849">
        <f t="shared" si="29"/>
        <v>0</v>
      </c>
      <c r="R263" s="849">
        <f t="shared" si="30"/>
        <v>0</v>
      </c>
    </row>
    <row r="264" spans="2:18" x14ac:dyDescent="0.35">
      <c r="B264" s="229"/>
      <c r="C264" s="301"/>
      <c r="D264" s="301"/>
      <c r="E264" s="233"/>
      <c r="F264" s="301"/>
      <c r="G264" s="302"/>
      <c r="H264" s="170"/>
      <c r="I264" s="170"/>
      <c r="J264" s="231"/>
      <c r="K264" s="587">
        <f t="shared" si="27"/>
        <v>0</v>
      </c>
      <c r="L264" s="589">
        <f>IF(I264&lt;INDEX(Lookup!$U$2:$U$10,MATCH($D$44,Lookup!$S$2:$S$10,0)),0,IF(O264="X",0,J264/(DATEDIF(H264,I264,"m")+1)*12))</f>
        <v>0</v>
      </c>
      <c r="M264" s="587">
        <f t="shared" si="28"/>
        <v>0</v>
      </c>
      <c r="N264" s="655"/>
      <c r="O264" s="353"/>
      <c r="Q264" s="849">
        <f t="shared" si="29"/>
        <v>0</v>
      </c>
      <c r="R264" s="849">
        <f t="shared" si="30"/>
        <v>0</v>
      </c>
    </row>
    <row r="265" spans="2:18" x14ac:dyDescent="0.35">
      <c r="B265" s="229"/>
      <c r="C265" s="301"/>
      <c r="D265" s="301"/>
      <c r="E265" s="233"/>
      <c r="F265" s="301"/>
      <c r="G265" s="302"/>
      <c r="H265" s="170"/>
      <c r="I265" s="170"/>
      <c r="J265" s="231"/>
      <c r="K265" s="587">
        <f t="shared" si="27"/>
        <v>0</v>
      </c>
      <c r="L265" s="589">
        <f>IF(I265&lt;INDEX(Lookup!$U$2:$U$10,MATCH($D$44,Lookup!$S$2:$S$10,0)),0,IF(O265="X",0,J265/(DATEDIF(H265,I265,"m")+1)*12))</f>
        <v>0</v>
      </c>
      <c r="M265" s="587">
        <f t="shared" si="28"/>
        <v>0</v>
      </c>
      <c r="N265" s="655"/>
      <c r="O265" s="353"/>
      <c r="Q265" s="849">
        <f t="shared" si="29"/>
        <v>0</v>
      </c>
      <c r="R265" s="849">
        <f t="shared" si="30"/>
        <v>0</v>
      </c>
    </row>
    <row r="266" spans="2:18" x14ac:dyDescent="0.35">
      <c r="B266" s="229"/>
      <c r="C266" s="301"/>
      <c r="D266" s="301"/>
      <c r="E266" s="233"/>
      <c r="F266" s="301"/>
      <c r="G266" s="302"/>
      <c r="H266" s="170"/>
      <c r="I266" s="170"/>
      <c r="J266" s="231"/>
      <c r="K266" s="587">
        <f t="shared" si="27"/>
        <v>0</v>
      </c>
      <c r="L266" s="589">
        <f>IF(I266&lt;INDEX(Lookup!$U$2:$U$10,MATCH($D$44,Lookup!$S$2:$S$10,0)),0,IF(O266="X",0,J266/(DATEDIF(H266,I266,"m")+1)*12))</f>
        <v>0</v>
      </c>
      <c r="M266" s="587">
        <f t="shared" si="28"/>
        <v>0</v>
      </c>
      <c r="N266" s="655"/>
      <c r="O266" s="353"/>
      <c r="Q266" s="849">
        <f t="shared" si="29"/>
        <v>0</v>
      </c>
      <c r="R266" s="849">
        <f t="shared" si="30"/>
        <v>0</v>
      </c>
    </row>
    <row r="267" spans="2:18" x14ac:dyDescent="0.35">
      <c r="B267" s="229"/>
      <c r="C267" s="301"/>
      <c r="D267" s="301"/>
      <c r="E267" s="233"/>
      <c r="F267" s="301"/>
      <c r="G267" s="302"/>
      <c r="H267" s="170"/>
      <c r="I267" s="170"/>
      <c r="J267" s="231"/>
      <c r="K267" s="587">
        <f t="shared" si="27"/>
        <v>0</v>
      </c>
      <c r="L267" s="589">
        <f>IF(I267&lt;INDEX(Lookup!$U$2:$U$10,MATCH($D$44,Lookup!$S$2:$S$10,0)),0,IF(O267="X",0,J267/(DATEDIF(H267,I267,"m")+1)*12))</f>
        <v>0</v>
      </c>
      <c r="M267" s="587">
        <f t="shared" si="28"/>
        <v>0</v>
      </c>
      <c r="N267" s="655"/>
      <c r="O267" s="353"/>
      <c r="Q267" s="849">
        <f t="shared" si="29"/>
        <v>0</v>
      </c>
      <c r="R267" s="849">
        <f t="shared" si="30"/>
        <v>0</v>
      </c>
    </row>
    <row r="268" spans="2:18" x14ac:dyDescent="0.35">
      <c r="B268" s="229"/>
      <c r="C268" s="301"/>
      <c r="D268" s="301"/>
      <c r="E268" s="233"/>
      <c r="F268" s="301"/>
      <c r="G268" s="302"/>
      <c r="H268" s="170"/>
      <c r="I268" s="170"/>
      <c r="J268" s="231"/>
      <c r="K268" s="587">
        <f t="shared" si="27"/>
        <v>0</v>
      </c>
      <c r="L268" s="589">
        <f>IF(I268&lt;INDEX(Lookup!$U$2:$U$10,MATCH($D$44,Lookup!$S$2:$S$10,0)),0,IF(O268="X",0,J268/(DATEDIF(H268,I268,"m")+1)*12))</f>
        <v>0</v>
      </c>
      <c r="M268" s="587">
        <f t="shared" si="28"/>
        <v>0</v>
      </c>
      <c r="N268" s="655"/>
      <c r="O268" s="353"/>
      <c r="Q268" s="849">
        <f t="shared" si="29"/>
        <v>0</v>
      </c>
      <c r="R268" s="849">
        <f t="shared" si="30"/>
        <v>0</v>
      </c>
    </row>
    <row r="269" spans="2:18" x14ac:dyDescent="0.35">
      <c r="B269" s="229"/>
      <c r="C269" s="301"/>
      <c r="D269" s="301"/>
      <c r="E269" s="233"/>
      <c r="F269" s="301"/>
      <c r="G269" s="302"/>
      <c r="H269" s="170"/>
      <c r="I269" s="170"/>
      <c r="J269" s="231"/>
      <c r="K269" s="587">
        <f t="shared" si="27"/>
        <v>0</v>
      </c>
      <c r="L269" s="589">
        <f>IF(I269&lt;INDEX(Lookup!$U$2:$U$10,MATCH($D$44,Lookup!$S$2:$S$10,0)),0,IF(O269="X",0,J269/(DATEDIF(H269,I269,"m")+1)*12))</f>
        <v>0</v>
      </c>
      <c r="M269" s="587">
        <f t="shared" si="28"/>
        <v>0</v>
      </c>
      <c r="N269" s="655"/>
      <c r="O269" s="353"/>
      <c r="Q269" s="849">
        <f t="shared" si="29"/>
        <v>0</v>
      </c>
      <c r="R269" s="849">
        <f t="shared" si="30"/>
        <v>0</v>
      </c>
    </row>
    <row r="270" spans="2:18" x14ac:dyDescent="0.35">
      <c r="B270" s="229"/>
      <c r="C270" s="301"/>
      <c r="D270" s="301"/>
      <c r="E270" s="233"/>
      <c r="F270" s="301"/>
      <c r="G270" s="302"/>
      <c r="H270" s="170"/>
      <c r="I270" s="170"/>
      <c r="J270" s="231"/>
      <c r="K270" s="587">
        <f t="shared" si="27"/>
        <v>0</v>
      </c>
      <c r="L270" s="589">
        <f>IF(I270&lt;INDEX(Lookup!$U$2:$U$10,MATCH($D$44,Lookup!$S$2:$S$10,0)),0,IF(O270="X",0,J270/(DATEDIF(H270,I270,"m")+1)*12))</f>
        <v>0</v>
      </c>
      <c r="M270" s="587">
        <f t="shared" si="28"/>
        <v>0</v>
      </c>
      <c r="N270" s="655"/>
      <c r="O270" s="353"/>
      <c r="Q270" s="849">
        <f t="shared" si="29"/>
        <v>0</v>
      </c>
      <c r="R270" s="849">
        <f t="shared" si="30"/>
        <v>0</v>
      </c>
    </row>
    <row r="271" spans="2:18" x14ac:dyDescent="0.35">
      <c r="B271" s="229"/>
      <c r="C271" s="301"/>
      <c r="D271" s="301"/>
      <c r="E271" s="233"/>
      <c r="F271" s="301"/>
      <c r="G271" s="302"/>
      <c r="H271" s="170"/>
      <c r="I271" s="170"/>
      <c r="J271" s="231"/>
      <c r="K271" s="587">
        <f t="shared" si="27"/>
        <v>0</v>
      </c>
      <c r="L271" s="589">
        <f>IF(I271&lt;INDEX(Lookup!$U$2:$U$10,MATCH($D$44,Lookup!$S$2:$S$10,0)),0,IF(O271="X",0,J271/(DATEDIF(H271,I271,"m")+1)*12))</f>
        <v>0</v>
      </c>
      <c r="M271" s="587">
        <f t="shared" si="28"/>
        <v>0</v>
      </c>
      <c r="N271" s="655"/>
      <c r="O271" s="353"/>
      <c r="Q271" s="849">
        <f t="shared" si="29"/>
        <v>0</v>
      </c>
      <c r="R271" s="849">
        <f t="shared" si="30"/>
        <v>0</v>
      </c>
    </row>
    <row r="272" spans="2:18" x14ac:dyDescent="0.35">
      <c r="B272" s="229"/>
      <c r="C272" s="301"/>
      <c r="D272" s="301"/>
      <c r="E272" s="233"/>
      <c r="F272" s="301"/>
      <c r="G272" s="302"/>
      <c r="H272" s="170"/>
      <c r="I272" s="170"/>
      <c r="J272" s="231"/>
      <c r="K272" s="587">
        <f t="shared" si="27"/>
        <v>0</v>
      </c>
      <c r="L272" s="589">
        <f>IF(I272&lt;INDEX(Lookup!$U$2:$U$10,MATCH($D$44,Lookup!$S$2:$S$10,0)),0,IF(O272="X",0,J272/(DATEDIF(H272,I272,"m")+1)*12))</f>
        <v>0</v>
      </c>
      <c r="M272" s="587">
        <f t="shared" si="28"/>
        <v>0</v>
      </c>
      <c r="N272" s="655"/>
      <c r="O272" s="353"/>
      <c r="Q272" s="849">
        <f t="shared" si="29"/>
        <v>0</v>
      </c>
      <c r="R272" s="849">
        <f t="shared" si="30"/>
        <v>0</v>
      </c>
    </row>
    <row r="273" spans="2:18" x14ac:dyDescent="0.35">
      <c r="B273" s="229"/>
      <c r="C273" s="301"/>
      <c r="D273" s="301"/>
      <c r="E273" s="233"/>
      <c r="F273" s="301"/>
      <c r="G273" s="302"/>
      <c r="H273" s="170"/>
      <c r="I273" s="170"/>
      <c r="J273" s="231"/>
      <c r="K273" s="587">
        <f t="shared" si="27"/>
        <v>0</v>
      </c>
      <c r="L273" s="589">
        <f>IF(I273&lt;INDEX(Lookup!$U$2:$U$10,MATCH($D$44,Lookup!$S$2:$S$10,0)),0,IF(O273="X",0,J273/(DATEDIF(H273,I273,"m")+1)*12))</f>
        <v>0</v>
      </c>
      <c r="M273" s="587">
        <f t="shared" si="28"/>
        <v>0</v>
      </c>
      <c r="N273" s="655"/>
      <c r="O273" s="353"/>
      <c r="Q273" s="849">
        <f t="shared" si="29"/>
        <v>0</v>
      </c>
      <c r="R273" s="849">
        <f t="shared" si="30"/>
        <v>0</v>
      </c>
    </row>
    <row r="274" spans="2:18" x14ac:dyDescent="0.35">
      <c r="B274" s="229"/>
      <c r="C274" s="301"/>
      <c r="D274" s="301"/>
      <c r="E274" s="233"/>
      <c r="F274" s="301"/>
      <c r="G274" s="302"/>
      <c r="H274" s="170"/>
      <c r="I274" s="170"/>
      <c r="J274" s="231"/>
      <c r="K274" s="587">
        <f t="shared" si="27"/>
        <v>0</v>
      </c>
      <c r="L274" s="589">
        <f>IF(I274&lt;INDEX(Lookup!$U$2:$U$10,MATCH($D$44,Lookup!$S$2:$S$10,0)),0,IF(O274="X",0,J274/(DATEDIF(H274,I274,"m")+1)*12))</f>
        <v>0</v>
      </c>
      <c r="M274" s="587">
        <f t="shared" si="28"/>
        <v>0</v>
      </c>
      <c r="N274" s="655"/>
      <c r="O274" s="353"/>
      <c r="Q274" s="849">
        <f t="shared" si="29"/>
        <v>0</v>
      </c>
      <c r="R274" s="849">
        <f t="shared" si="30"/>
        <v>0</v>
      </c>
    </row>
    <row r="275" spans="2:18" x14ac:dyDescent="0.35">
      <c r="B275" s="229"/>
      <c r="C275" s="301"/>
      <c r="D275" s="301"/>
      <c r="E275" s="233"/>
      <c r="F275" s="301"/>
      <c r="G275" s="302"/>
      <c r="H275" s="170"/>
      <c r="I275" s="170"/>
      <c r="J275" s="231"/>
      <c r="K275" s="587">
        <f t="shared" si="27"/>
        <v>0</v>
      </c>
      <c r="L275" s="589">
        <f>IF(I275&lt;INDEX(Lookup!$U$2:$U$10,MATCH($D$44,Lookup!$S$2:$S$10,0)),0,IF(O275="X",0,J275/(DATEDIF(H275,I275,"m")+1)*12))</f>
        <v>0</v>
      </c>
      <c r="M275" s="587">
        <f t="shared" si="28"/>
        <v>0</v>
      </c>
      <c r="N275" s="655"/>
      <c r="O275" s="353"/>
      <c r="Q275" s="849">
        <f t="shared" si="29"/>
        <v>0</v>
      </c>
      <c r="R275" s="849">
        <f t="shared" si="30"/>
        <v>0</v>
      </c>
    </row>
    <row r="276" spans="2:18" x14ac:dyDescent="0.35">
      <c r="B276" s="229"/>
      <c r="C276" s="301"/>
      <c r="D276" s="301"/>
      <c r="E276" s="233"/>
      <c r="F276" s="301"/>
      <c r="G276" s="302"/>
      <c r="H276" s="170"/>
      <c r="I276" s="170"/>
      <c r="J276" s="231"/>
      <c r="K276" s="587">
        <f t="shared" si="27"/>
        <v>0</v>
      </c>
      <c r="L276" s="589">
        <f>IF(I276&lt;INDEX(Lookup!$U$2:$U$10,MATCH($D$44,Lookup!$S$2:$S$10,0)),0,IF(O276="X",0,J276/(DATEDIF(H276,I276,"m")+1)*12))</f>
        <v>0</v>
      </c>
      <c r="M276" s="587">
        <f t="shared" si="28"/>
        <v>0</v>
      </c>
      <c r="N276" s="655"/>
      <c r="O276" s="353"/>
      <c r="Q276" s="849">
        <f t="shared" si="29"/>
        <v>0</v>
      </c>
      <c r="R276" s="849">
        <f t="shared" si="30"/>
        <v>0</v>
      </c>
    </row>
    <row r="277" spans="2:18" x14ac:dyDescent="0.35">
      <c r="B277" s="229"/>
      <c r="C277" s="301"/>
      <c r="D277" s="301"/>
      <c r="E277" s="233"/>
      <c r="F277" s="301"/>
      <c r="G277" s="302"/>
      <c r="H277" s="170"/>
      <c r="I277" s="170"/>
      <c r="J277" s="231"/>
      <c r="K277" s="587">
        <f t="shared" si="27"/>
        <v>0</v>
      </c>
      <c r="L277" s="589">
        <f>IF(I277&lt;INDEX(Lookup!$U$2:$U$10,MATCH($D$44,Lookup!$S$2:$S$10,0)),0,IF(O277="X",0,J277/(DATEDIF(H277,I277,"m")+1)*12))</f>
        <v>0</v>
      </c>
      <c r="M277" s="587">
        <f t="shared" si="28"/>
        <v>0</v>
      </c>
      <c r="N277" s="655"/>
      <c r="O277" s="353"/>
      <c r="Q277" s="849">
        <f t="shared" si="29"/>
        <v>0</v>
      </c>
      <c r="R277" s="849">
        <f t="shared" si="30"/>
        <v>0</v>
      </c>
    </row>
    <row r="278" spans="2:18" x14ac:dyDescent="0.35">
      <c r="B278" s="229"/>
      <c r="C278" s="301"/>
      <c r="D278" s="301"/>
      <c r="E278" s="233"/>
      <c r="F278" s="301"/>
      <c r="G278" s="302"/>
      <c r="H278" s="170"/>
      <c r="I278" s="170"/>
      <c r="J278" s="231"/>
      <c r="K278" s="587">
        <f t="shared" si="27"/>
        <v>0</v>
      </c>
      <c r="L278" s="589">
        <f>IF(I278&lt;INDEX(Lookup!$U$2:$U$10,MATCH($D$44,Lookup!$S$2:$S$10,0)),0,IF(O278="X",0,J278/(DATEDIF(H278,I278,"m")+1)*12))</f>
        <v>0</v>
      </c>
      <c r="M278" s="587">
        <f t="shared" si="28"/>
        <v>0</v>
      </c>
      <c r="N278" s="655"/>
      <c r="O278" s="353"/>
      <c r="Q278" s="849">
        <f t="shared" si="29"/>
        <v>0</v>
      </c>
      <c r="R278" s="849">
        <f t="shared" si="30"/>
        <v>0</v>
      </c>
    </row>
    <row r="279" spans="2:18" x14ac:dyDescent="0.35">
      <c r="B279" s="229"/>
      <c r="C279" s="301"/>
      <c r="D279" s="301"/>
      <c r="E279" s="233"/>
      <c r="F279" s="301"/>
      <c r="G279" s="302"/>
      <c r="H279" s="170"/>
      <c r="I279" s="170"/>
      <c r="J279" s="231"/>
      <c r="K279" s="587">
        <f t="shared" si="27"/>
        <v>0</v>
      </c>
      <c r="L279" s="589">
        <f>IF(I279&lt;INDEX(Lookup!$U$2:$U$10,MATCH($D$44,Lookup!$S$2:$S$10,0)),0,IF(O279="X",0,J279/(DATEDIF(H279,I279,"m")+1)*12))</f>
        <v>0</v>
      </c>
      <c r="M279" s="587">
        <f t="shared" si="28"/>
        <v>0</v>
      </c>
      <c r="N279" s="655"/>
      <c r="O279" s="353"/>
      <c r="Q279" s="849">
        <f t="shared" si="29"/>
        <v>0</v>
      </c>
      <c r="R279" s="849">
        <f t="shared" si="30"/>
        <v>0</v>
      </c>
    </row>
    <row r="280" spans="2:18" x14ac:dyDescent="0.35">
      <c r="B280" s="229"/>
      <c r="C280" s="301"/>
      <c r="D280" s="301"/>
      <c r="E280" s="233"/>
      <c r="F280" s="301"/>
      <c r="G280" s="302"/>
      <c r="H280" s="170"/>
      <c r="I280" s="170"/>
      <c r="J280" s="231"/>
      <c r="K280" s="587">
        <f t="shared" si="27"/>
        <v>0</v>
      </c>
      <c r="L280" s="589">
        <f>IF(I280&lt;INDEX(Lookup!$U$2:$U$10,MATCH($D$44,Lookup!$S$2:$S$10,0)),0,IF(O280="X",0,J280/(DATEDIF(H280,I280,"m")+1)*12))</f>
        <v>0</v>
      </c>
      <c r="M280" s="587">
        <f t="shared" si="28"/>
        <v>0</v>
      </c>
      <c r="N280" s="655"/>
      <c r="O280" s="353"/>
      <c r="Q280" s="849">
        <f t="shared" si="29"/>
        <v>0</v>
      </c>
      <c r="R280" s="849">
        <f t="shared" si="30"/>
        <v>0</v>
      </c>
    </row>
    <row r="281" spans="2:18" x14ac:dyDescent="0.35">
      <c r="B281" s="229"/>
      <c r="C281" s="301"/>
      <c r="D281" s="301"/>
      <c r="E281" s="233"/>
      <c r="F281" s="301"/>
      <c r="G281" s="302"/>
      <c r="H281" s="170"/>
      <c r="I281" s="170"/>
      <c r="J281" s="231"/>
      <c r="K281" s="587">
        <f t="shared" si="27"/>
        <v>0</v>
      </c>
      <c r="L281" s="589">
        <f>IF(I281&lt;INDEX(Lookup!$U$2:$U$10,MATCH($D$44,Lookup!$S$2:$S$10,0)),0,IF(O281="X",0,J281/(DATEDIF(H281,I281,"m")+1)*12))</f>
        <v>0</v>
      </c>
      <c r="M281" s="587">
        <f t="shared" si="28"/>
        <v>0</v>
      </c>
      <c r="N281" s="655"/>
      <c r="O281" s="353"/>
      <c r="Q281" s="849">
        <f t="shared" si="29"/>
        <v>0</v>
      </c>
      <c r="R281" s="849">
        <f t="shared" si="30"/>
        <v>0</v>
      </c>
    </row>
    <row r="282" spans="2:18" x14ac:dyDescent="0.35">
      <c r="B282" s="229"/>
      <c r="C282" s="301"/>
      <c r="D282" s="301"/>
      <c r="E282" s="233"/>
      <c r="F282" s="301"/>
      <c r="G282" s="302"/>
      <c r="H282" s="170"/>
      <c r="I282" s="170"/>
      <c r="J282" s="231"/>
      <c r="K282" s="587">
        <f t="shared" si="27"/>
        <v>0</v>
      </c>
      <c r="L282" s="589">
        <f>IF(I282&lt;INDEX(Lookup!$U$2:$U$10,MATCH($D$44,Lookup!$S$2:$S$10,0)),0,IF(O282="X",0,J282/(DATEDIF(H282,I282,"m")+1)*12))</f>
        <v>0</v>
      </c>
      <c r="M282" s="587">
        <f t="shared" si="28"/>
        <v>0</v>
      </c>
      <c r="N282" s="655"/>
      <c r="O282" s="353"/>
      <c r="Q282" s="849">
        <f t="shared" si="29"/>
        <v>0</v>
      </c>
      <c r="R282" s="849">
        <f t="shared" si="30"/>
        <v>0</v>
      </c>
    </row>
    <row r="283" spans="2:18" x14ac:dyDescent="0.35">
      <c r="B283" s="229"/>
      <c r="C283" s="301"/>
      <c r="D283" s="301"/>
      <c r="E283" s="233"/>
      <c r="F283" s="301"/>
      <c r="G283" s="302"/>
      <c r="H283" s="170"/>
      <c r="I283" s="170"/>
      <c r="J283" s="231"/>
      <c r="K283" s="587">
        <f t="shared" si="27"/>
        <v>0</v>
      </c>
      <c r="L283" s="589">
        <f>IF(I283&lt;INDEX(Lookup!$U$2:$U$10,MATCH($D$44,Lookup!$S$2:$S$10,0)),0,IF(O283="X",0,J283/(DATEDIF(H283,I283,"m")+1)*12))</f>
        <v>0</v>
      </c>
      <c r="M283" s="587">
        <f t="shared" si="28"/>
        <v>0</v>
      </c>
      <c r="N283" s="655"/>
      <c r="O283" s="353"/>
      <c r="Q283" s="849">
        <f t="shared" si="29"/>
        <v>0</v>
      </c>
      <c r="R283" s="849">
        <f t="shared" si="30"/>
        <v>0</v>
      </c>
    </row>
    <row r="284" spans="2:18" x14ac:dyDescent="0.35">
      <c r="B284" s="229"/>
      <c r="C284" s="301"/>
      <c r="D284" s="301"/>
      <c r="E284" s="233"/>
      <c r="F284" s="301"/>
      <c r="G284" s="302"/>
      <c r="H284" s="170"/>
      <c r="I284" s="170"/>
      <c r="J284" s="231"/>
      <c r="K284" s="587">
        <f t="shared" si="27"/>
        <v>0</v>
      </c>
      <c r="L284" s="589">
        <f>IF(I284&lt;INDEX(Lookup!$U$2:$U$10,MATCH($D$44,Lookup!$S$2:$S$10,0)),0,IF(O284="X",0,J284/(DATEDIF(H284,I284,"m")+1)*12))</f>
        <v>0</v>
      </c>
      <c r="M284" s="587">
        <f t="shared" si="28"/>
        <v>0</v>
      </c>
      <c r="N284" s="655"/>
      <c r="O284" s="353"/>
      <c r="Q284" s="849">
        <f t="shared" si="29"/>
        <v>0</v>
      </c>
      <c r="R284" s="849">
        <f t="shared" si="30"/>
        <v>0</v>
      </c>
    </row>
    <row r="285" spans="2:18" x14ac:dyDescent="0.35">
      <c r="B285" s="229"/>
      <c r="C285" s="301"/>
      <c r="D285" s="301"/>
      <c r="E285" s="233"/>
      <c r="F285" s="301"/>
      <c r="G285" s="302"/>
      <c r="H285" s="170"/>
      <c r="I285" s="170"/>
      <c r="J285" s="231"/>
      <c r="K285" s="587">
        <f t="shared" si="27"/>
        <v>0</v>
      </c>
      <c r="L285" s="589">
        <f>IF(I285&lt;INDEX(Lookup!$U$2:$U$10,MATCH($D$44,Lookup!$S$2:$S$10,0)),0,IF(O285="X",0,J285/(DATEDIF(H285,I285,"m")+1)*12))</f>
        <v>0</v>
      </c>
      <c r="M285" s="587">
        <f t="shared" si="28"/>
        <v>0</v>
      </c>
      <c r="N285" s="655"/>
      <c r="O285" s="353"/>
      <c r="Q285" s="849">
        <f t="shared" si="29"/>
        <v>0</v>
      </c>
      <c r="R285" s="849">
        <f t="shared" si="30"/>
        <v>0</v>
      </c>
    </row>
    <row r="286" spans="2:18" x14ac:dyDescent="0.35">
      <c r="B286" s="229"/>
      <c r="C286" s="301"/>
      <c r="D286" s="301"/>
      <c r="E286" s="233"/>
      <c r="F286" s="301"/>
      <c r="G286" s="302"/>
      <c r="H286" s="170"/>
      <c r="I286" s="170"/>
      <c r="J286" s="231"/>
      <c r="K286" s="587">
        <f t="shared" si="27"/>
        <v>0</v>
      </c>
      <c r="L286" s="589">
        <f>IF(I286&lt;INDEX(Lookup!$U$2:$U$10,MATCH($D$44,Lookup!$S$2:$S$10,0)),0,IF(O286="X",0,J286/(DATEDIF(H286,I286,"m")+1)*12))</f>
        <v>0</v>
      </c>
      <c r="M286" s="587">
        <f t="shared" si="28"/>
        <v>0</v>
      </c>
      <c r="N286" s="655"/>
      <c r="O286" s="353"/>
      <c r="Q286" s="849">
        <f t="shared" si="29"/>
        <v>0</v>
      </c>
      <c r="R286" s="849">
        <f t="shared" si="30"/>
        <v>0</v>
      </c>
    </row>
    <row r="287" spans="2:18" x14ac:dyDescent="0.35">
      <c r="B287" s="229"/>
      <c r="C287" s="301"/>
      <c r="D287" s="301"/>
      <c r="E287" s="233"/>
      <c r="F287" s="301"/>
      <c r="G287" s="302"/>
      <c r="H287" s="170"/>
      <c r="I287" s="170"/>
      <c r="J287" s="231"/>
      <c r="K287" s="587">
        <f t="shared" si="27"/>
        <v>0</v>
      </c>
      <c r="L287" s="589">
        <f>IF(I287&lt;INDEX(Lookup!$U$2:$U$10,MATCH($D$44,Lookup!$S$2:$S$10,0)),0,IF(O287="X",0,J287/(DATEDIF(H287,I287,"m")+1)*12))</f>
        <v>0</v>
      </c>
      <c r="M287" s="587">
        <f t="shared" si="28"/>
        <v>0</v>
      </c>
      <c r="N287" s="655"/>
      <c r="O287" s="353"/>
      <c r="Q287" s="849">
        <f t="shared" si="29"/>
        <v>0</v>
      </c>
      <c r="R287" s="849">
        <f t="shared" si="30"/>
        <v>0</v>
      </c>
    </row>
    <row r="288" spans="2:18" x14ac:dyDescent="0.35">
      <c r="B288" s="229"/>
      <c r="C288" s="301"/>
      <c r="D288" s="301"/>
      <c r="E288" s="233"/>
      <c r="F288" s="301"/>
      <c r="G288" s="302"/>
      <c r="H288" s="170"/>
      <c r="I288" s="170"/>
      <c r="J288" s="231"/>
      <c r="K288" s="587">
        <f t="shared" si="27"/>
        <v>0</v>
      </c>
      <c r="L288" s="589">
        <f>IF(I288&lt;INDEX(Lookup!$U$2:$U$10,MATCH($D$44,Lookup!$S$2:$S$10,0)),0,IF(O288="X",0,J288/(DATEDIF(H288,I288,"m")+1)*12))</f>
        <v>0</v>
      </c>
      <c r="M288" s="587">
        <f t="shared" si="28"/>
        <v>0</v>
      </c>
      <c r="N288" s="655"/>
      <c r="O288" s="353"/>
      <c r="Q288" s="849">
        <f t="shared" si="29"/>
        <v>0</v>
      </c>
      <c r="R288" s="849">
        <f t="shared" si="30"/>
        <v>0</v>
      </c>
    </row>
    <row r="289" spans="2:18" x14ac:dyDescent="0.35">
      <c r="B289" s="229"/>
      <c r="C289" s="301"/>
      <c r="D289" s="301"/>
      <c r="E289" s="233"/>
      <c r="F289" s="301"/>
      <c r="G289" s="302"/>
      <c r="H289" s="170"/>
      <c r="I289" s="170"/>
      <c r="J289" s="231"/>
      <c r="K289" s="587">
        <f t="shared" si="27"/>
        <v>0</v>
      </c>
      <c r="L289" s="589">
        <f>IF(I289&lt;INDEX(Lookup!$U$2:$U$10,MATCH($D$44,Lookup!$S$2:$S$10,0)),0,IF(O289="X",0,J289/(DATEDIF(H289,I289,"m")+1)*12))</f>
        <v>0</v>
      </c>
      <c r="M289" s="587">
        <f t="shared" si="28"/>
        <v>0</v>
      </c>
      <c r="N289" s="655"/>
      <c r="O289" s="353"/>
      <c r="Q289" s="849">
        <f t="shared" si="29"/>
        <v>0</v>
      </c>
      <c r="R289" s="849">
        <f t="shared" si="30"/>
        <v>0</v>
      </c>
    </row>
    <row r="290" spans="2:18" x14ac:dyDescent="0.35">
      <c r="B290" s="229"/>
      <c r="C290" s="301"/>
      <c r="D290" s="301"/>
      <c r="E290" s="233"/>
      <c r="F290" s="301"/>
      <c r="G290" s="302"/>
      <c r="H290" s="170"/>
      <c r="I290" s="170"/>
      <c r="J290" s="231"/>
      <c r="K290" s="587">
        <f t="shared" si="27"/>
        <v>0</v>
      </c>
      <c r="L290" s="589">
        <f>IF(I290&lt;INDEX(Lookup!$U$2:$U$10,MATCH($D$44,Lookup!$S$2:$S$10,0)),0,IF(O290="X",0,J290/(DATEDIF(H290,I290,"m")+1)*12))</f>
        <v>0</v>
      </c>
      <c r="M290" s="587">
        <f t="shared" si="28"/>
        <v>0</v>
      </c>
      <c r="N290" s="655"/>
      <c r="O290" s="353"/>
      <c r="Q290" s="849">
        <f t="shared" si="29"/>
        <v>0</v>
      </c>
      <c r="R290" s="849">
        <f t="shared" si="30"/>
        <v>0</v>
      </c>
    </row>
    <row r="291" spans="2:18" x14ac:dyDescent="0.35">
      <c r="B291" s="229"/>
      <c r="C291" s="301"/>
      <c r="D291" s="301"/>
      <c r="E291" s="233"/>
      <c r="F291" s="301"/>
      <c r="G291" s="302"/>
      <c r="H291" s="170"/>
      <c r="I291" s="170"/>
      <c r="J291" s="231"/>
      <c r="K291" s="587">
        <f t="shared" si="27"/>
        <v>0</v>
      </c>
      <c r="L291" s="589">
        <f>IF(I291&lt;INDEX(Lookup!$U$2:$U$10,MATCH($D$44,Lookup!$S$2:$S$10,0)),0,IF(O291="X",0,J291/(DATEDIF(H291,I291,"m")+1)*12))</f>
        <v>0</v>
      </c>
      <c r="M291" s="587">
        <f t="shared" si="28"/>
        <v>0</v>
      </c>
      <c r="N291" s="655"/>
      <c r="O291" s="353"/>
      <c r="Q291" s="849">
        <f t="shared" si="29"/>
        <v>0</v>
      </c>
      <c r="R291" s="849">
        <f t="shared" si="30"/>
        <v>0</v>
      </c>
    </row>
    <row r="292" spans="2:18" x14ac:dyDescent="0.35">
      <c r="B292" s="229"/>
      <c r="C292" s="301"/>
      <c r="D292" s="301"/>
      <c r="E292" s="233"/>
      <c r="F292" s="301"/>
      <c r="G292" s="302"/>
      <c r="H292" s="170"/>
      <c r="I292" s="170"/>
      <c r="J292" s="231"/>
      <c r="K292" s="587">
        <f t="shared" si="27"/>
        <v>0</v>
      </c>
      <c r="L292" s="589">
        <f>IF(I292&lt;INDEX(Lookup!$U$2:$U$10,MATCH($D$44,Lookup!$S$2:$S$10,0)),0,IF(O292="X",0,J292/(DATEDIF(H292,I292,"m")+1)*12))</f>
        <v>0</v>
      </c>
      <c r="M292" s="587">
        <f t="shared" si="28"/>
        <v>0</v>
      </c>
      <c r="N292" s="655"/>
      <c r="O292" s="353"/>
      <c r="Q292" s="849">
        <f t="shared" si="29"/>
        <v>0</v>
      </c>
      <c r="R292" s="849">
        <f t="shared" si="30"/>
        <v>0</v>
      </c>
    </row>
    <row r="293" spans="2:18" x14ac:dyDescent="0.35">
      <c r="B293" s="229"/>
      <c r="C293" s="301"/>
      <c r="D293" s="301"/>
      <c r="E293" s="233"/>
      <c r="F293" s="301"/>
      <c r="G293" s="302"/>
      <c r="H293" s="170"/>
      <c r="I293" s="170"/>
      <c r="J293" s="231"/>
      <c r="K293" s="587">
        <f t="shared" si="27"/>
        <v>0</v>
      </c>
      <c r="L293" s="589">
        <f>IF(I293&lt;INDEX(Lookup!$U$2:$U$10,MATCH($D$44,Lookup!$S$2:$S$10,0)),0,IF(O293="X",0,J293/(DATEDIF(H293,I293,"m")+1)*12))</f>
        <v>0</v>
      </c>
      <c r="M293" s="587">
        <f t="shared" si="28"/>
        <v>0</v>
      </c>
      <c r="N293" s="655"/>
      <c r="O293" s="353"/>
      <c r="Q293" s="849">
        <f t="shared" si="29"/>
        <v>0</v>
      </c>
      <c r="R293" s="849">
        <f t="shared" si="30"/>
        <v>0</v>
      </c>
    </row>
    <row r="294" spans="2:18" x14ac:dyDescent="0.35">
      <c r="B294" s="229"/>
      <c r="C294" s="301"/>
      <c r="D294" s="301"/>
      <c r="E294" s="233"/>
      <c r="F294" s="301"/>
      <c r="G294" s="302"/>
      <c r="H294" s="170"/>
      <c r="I294" s="170"/>
      <c r="J294" s="231"/>
      <c r="K294" s="587">
        <f t="shared" si="27"/>
        <v>0</v>
      </c>
      <c r="L294" s="589">
        <f>IF(I294&lt;INDEX(Lookup!$U$2:$U$10,MATCH($D$44,Lookup!$S$2:$S$10,0)),0,IF(O294="X",0,J294/(DATEDIF(H294,I294,"m")+1)*12))</f>
        <v>0</v>
      </c>
      <c r="M294" s="587">
        <f t="shared" si="28"/>
        <v>0</v>
      </c>
      <c r="N294" s="655"/>
      <c r="O294" s="353"/>
      <c r="Q294" s="849">
        <f t="shared" si="29"/>
        <v>0</v>
      </c>
      <c r="R294" s="849">
        <f t="shared" si="30"/>
        <v>0</v>
      </c>
    </row>
    <row r="295" spans="2:18" x14ac:dyDescent="0.35">
      <c r="B295" s="229"/>
      <c r="C295" s="301"/>
      <c r="D295" s="301"/>
      <c r="E295" s="233"/>
      <c r="F295" s="301"/>
      <c r="G295" s="302"/>
      <c r="H295" s="170"/>
      <c r="I295" s="170"/>
      <c r="J295" s="231"/>
      <c r="K295" s="587">
        <f t="shared" si="27"/>
        <v>0</v>
      </c>
      <c r="L295" s="589">
        <f>IF(I295&lt;INDEX(Lookup!$U$2:$U$10,MATCH($D$44,Lookup!$S$2:$S$10,0)),0,IF(O295="X",0,J295/(DATEDIF(H295,I295,"m")+1)*12))</f>
        <v>0</v>
      </c>
      <c r="M295" s="587">
        <f t="shared" si="28"/>
        <v>0</v>
      </c>
      <c r="N295" s="655"/>
      <c r="O295" s="353"/>
      <c r="Q295" s="849">
        <f t="shared" si="29"/>
        <v>0</v>
      </c>
      <c r="R295" s="849">
        <f t="shared" si="30"/>
        <v>0</v>
      </c>
    </row>
    <row r="296" spans="2:18" x14ac:dyDescent="0.35">
      <c r="B296" s="229"/>
      <c r="C296" s="301"/>
      <c r="D296" s="301"/>
      <c r="E296" s="233"/>
      <c r="F296" s="301"/>
      <c r="G296" s="302"/>
      <c r="H296" s="170"/>
      <c r="I296" s="170"/>
      <c r="J296" s="231"/>
      <c r="K296" s="587">
        <f t="shared" si="27"/>
        <v>0</v>
      </c>
      <c r="L296" s="589">
        <f>IF(I296&lt;INDEX(Lookup!$U$2:$U$10,MATCH($D$44,Lookup!$S$2:$S$10,0)),0,IF(O296="X",0,J296/(DATEDIF(H296,I296,"m")+1)*12))</f>
        <v>0</v>
      </c>
      <c r="M296" s="587">
        <f t="shared" si="28"/>
        <v>0</v>
      </c>
      <c r="N296" s="655"/>
      <c r="O296" s="353"/>
      <c r="Q296" s="849">
        <f t="shared" si="29"/>
        <v>0</v>
      </c>
      <c r="R296" s="849">
        <f t="shared" si="30"/>
        <v>0</v>
      </c>
    </row>
    <row r="297" spans="2:18" x14ac:dyDescent="0.35">
      <c r="B297" s="229"/>
      <c r="C297" s="301"/>
      <c r="D297" s="301"/>
      <c r="E297" s="233"/>
      <c r="F297" s="301"/>
      <c r="G297" s="302"/>
      <c r="H297" s="170"/>
      <c r="I297" s="170"/>
      <c r="J297" s="231"/>
      <c r="K297" s="587">
        <f t="shared" si="27"/>
        <v>0</v>
      </c>
      <c r="L297" s="589">
        <f>IF(I297&lt;INDEX(Lookup!$U$2:$U$10,MATCH($D$44,Lookup!$S$2:$S$10,0)),0,IF(O297="X",0,J297/(DATEDIF(H297,I297,"m")+1)*12))</f>
        <v>0</v>
      </c>
      <c r="M297" s="587">
        <f t="shared" si="28"/>
        <v>0</v>
      </c>
      <c r="N297" s="655"/>
      <c r="O297" s="353"/>
      <c r="Q297" s="849">
        <f t="shared" si="29"/>
        <v>0</v>
      </c>
      <c r="R297" s="849">
        <f t="shared" si="30"/>
        <v>0</v>
      </c>
    </row>
    <row r="298" spans="2:18" x14ac:dyDescent="0.35">
      <c r="B298" s="229"/>
      <c r="C298" s="301"/>
      <c r="D298" s="301"/>
      <c r="E298" s="233"/>
      <c r="F298" s="301"/>
      <c r="G298" s="302"/>
      <c r="H298" s="170"/>
      <c r="I298" s="170"/>
      <c r="J298" s="231"/>
      <c r="K298" s="587">
        <f t="shared" si="27"/>
        <v>0</v>
      </c>
      <c r="L298" s="589">
        <f>IF(I298&lt;INDEX(Lookup!$U$2:$U$10,MATCH($D$44,Lookup!$S$2:$S$10,0)),0,IF(O298="X",0,J298/(DATEDIF(H298,I298,"m")+1)*12))</f>
        <v>0</v>
      </c>
      <c r="M298" s="587">
        <f t="shared" si="28"/>
        <v>0</v>
      </c>
      <c r="N298" s="655"/>
      <c r="O298" s="353"/>
      <c r="Q298" s="849">
        <f t="shared" si="29"/>
        <v>0</v>
      </c>
      <c r="R298" s="849">
        <f t="shared" si="30"/>
        <v>0</v>
      </c>
    </row>
    <row r="299" spans="2:18" x14ac:dyDescent="0.35">
      <c r="B299" s="229"/>
      <c r="C299" s="301"/>
      <c r="D299" s="301"/>
      <c r="E299" s="233"/>
      <c r="F299" s="301"/>
      <c r="G299" s="302"/>
      <c r="H299" s="170"/>
      <c r="I299" s="170"/>
      <c r="J299" s="231"/>
      <c r="K299" s="587">
        <f t="shared" si="27"/>
        <v>0</v>
      </c>
      <c r="L299" s="589">
        <f>IF(I299&lt;INDEX(Lookup!$U$2:$U$10,MATCH($D$44,Lookup!$S$2:$S$10,0)),0,IF(O299="X",0,J299/(DATEDIF(H299,I299,"m")+1)*12))</f>
        <v>0</v>
      </c>
      <c r="M299" s="587">
        <f t="shared" si="28"/>
        <v>0</v>
      </c>
      <c r="N299" s="655"/>
      <c r="O299" s="353"/>
      <c r="Q299" s="849">
        <f t="shared" si="29"/>
        <v>0</v>
      </c>
      <c r="R299" s="849">
        <f t="shared" si="30"/>
        <v>0</v>
      </c>
    </row>
    <row r="300" spans="2:18" x14ac:dyDescent="0.35">
      <c r="B300" s="229"/>
      <c r="C300" s="301"/>
      <c r="D300" s="301"/>
      <c r="E300" s="233"/>
      <c r="F300" s="301"/>
      <c r="G300" s="302"/>
      <c r="H300" s="170"/>
      <c r="I300" s="170"/>
      <c r="J300" s="231"/>
      <c r="K300" s="587">
        <f t="shared" si="27"/>
        <v>0</v>
      </c>
      <c r="L300" s="589">
        <f>IF(I300&lt;INDEX(Lookup!$U$2:$U$10,MATCH($D$44,Lookup!$S$2:$S$10,0)),0,IF(O300="X",0,J300/(DATEDIF(H300,I300,"m")+1)*12))</f>
        <v>0</v>
      </c>
      <c r="M300" s="587">
        <f t="shared" si="28"/>
        <v>0</v>
      </c>
      <c r="N300" s="655"/>
      <c r="O300" s="353"/>
      <c r="Q300" s="849">
        <f t="shared" si="29"/>
        <v>0</v>
      </c>
      <c r="R300" s="849">
        <f t="shared" si="30"/>
        <v>0</v>
      </c>
    </row>
    <row r="301" spans="2:18" x14ac:dyDescent="0.35">
      <c r="B301" s="229"/>
      <c r="C301" s="301"/>
      <c r="D301" s="301"/>
      <c r="E301" s="233"/>
      <c r="F301" s="301"/>
      <c r="G301" s="302"/>
      <c r="H301" s="170"/>
      <c r="I301" s="170"/>
      <c r="J301" s="231"/>
      <c r="K301" s="587">
        <f t="shared" si="27"/>
        <v>0</v>
      </c>
      <c r="L301" s="589">
        <f>IF(I301&lt;INDEX(Lookup!$U$2:$U$10,MATCH($D$44,Lookup!$S$2:$S$10,0)),0,IF(O301="X",0,J301/(DATEDIF(H301,I301,"m")+1)*12))</f>
        <v>0</v>
      </c>
      <c r="M301" s="587">
        <f t="shared" si="28"/>
        <v>0</v>
      </c>
      <c r="N301" s="655"/>
      <c r="O301" s="353"/>
      <c r="Q301" s="849">
        <f t="shared" si="29"/>
        <v>0</v>
      </c>
      <c r="R301" s="849">
        <f t="shared" si="30"/>
        <v>0</v>
      </c>
    </row>
    <row r="302" spans="2:18" x14ac:dyDescent="0.35">
      <c r="B302" s="229"/>
      <c r="C302" s="301"/>
      <c r="D302" s="301"/>
      <c r="E302" s="233"/>
      <c r="F302" s="301"/>
      <c r="G302" s="302"/>
      <c r="H302" s="170"/>
      <c r="I302" s="170"/>
      <c r="J302" s="231"/>
      <c r="K302" s="587">
        <f t="shared" si="27"/>
        <v>0</v>
      </c>
      <c r="L302" s="589">
        <f>IF(I302&lt;INDEX(Lookup!$U$2:$U$10,MATCH($D$44,Lookup!$S$2:$S$10,0)),0,IF(O302="X",0,J302/(DATEDIF(H302,I302,"m")+1)*12))</f>
        <v>0</v>
      </c>
      <c r="M302" s="587">
        <f t="shared" si="28"/>
        <v>0</v>
      </c>
      <c r="N302" s="655"/>
      <c r="O302" s="353"/>
      <c r="Q302" s="849">
        <f t="shared" si="29"/>
        <v>0</v>
      </c>
      <c r="R302" s="849">
        <f t="shared" si="30"/>
        <v>0</v>
      </c>
    </row>
    <row r="303" spans="2:18" x14ac:dyDescent="0.35">
      <c r="B303" s="229"/>
      <c r="C303" s="301"/>
      <c r="D303" s="301"/>
      <c r="E303" s="233"/>
      <c r="F303" s="301"/>
      <c r="G303" s="302"/>
      <c r="H303" s="170"/>
      <c r="I303" s="170"/>
      <c r="J303" s="231"/>
      <c r="K303" s="587">
        <f t="shared" si="27"/>
        <v>0</v>
      </c>
      <c r="L303" s="589">
        <f>IF(I303&lt;INDEX(Lookup!$U$2:$U$10,MATCH($D$44,Lookup!$S$2:$S$10,0)),0,IF(O303="X",0,J303/(DATEDIF(H303,I303,"m")+1)*12))</f>
        <v>0</v>
      </c>
      <c r="M303" s="587">
        <f t="shared" si="28"/>
        <v>0</v>
      </c>
      <c r="N303" s="655"/>
      <c r="O303" s="353"/>
      <c r="Q303" s="849">
        <f t="shared" si="29"/>
        <v>0</v>
      </c>
      <c r="R303" s="849">
        <f t="shared" si="30"/>
        <v>0</v>
      </c>
    </row>
    <row r="304" spans="2:18" x14ac:dyDescent="0.35">
      <c r="B304" s="229"/>
      <c r="C304" s="301"/>
      <c r="D304" s="301"/>
      <c r="E304" s="233"/>
      <c r="F304" s="301"/>
      <c r="G304" s="302"/>
      <c r="H304" s="170"/>
      <c r="I304" s="170"/>
      <c r="J304" s="231"/>
      <c r="K304" s="587">
        <f t="shared" ref="K304:K367" si="31">J304*$K$6</f>
        <v>0</v>
      </c>
      <c r="L304" s="589">
        <f>IF(I304&lt;INDEX(Lookup!$U$2:$U$10,MATCH($D$44,Lookup!$S$2:$S$10,0)),0,IF(O304="X",0,J304/(DATEDIF(H304,I304,"m")+1)*12))</f>
        <v>0</v>
      </c>
      <c r="M304" s="587">
        <f t="shared" ref="M304:M367" si="32">L304*$K$6</f>
        <v>0</v>
      </c>
      <c r="N304" s="655"/>
      <c r="O304" s="353"/>
      <c r="Q304" s="849">
        <f t="shared" ref="Q304:Q367" si="33">K304*$H$30</f>
        <v>0</v>
      </c>
      <c r="R304" s="849">
        <f t="shared" ref="R304:R367" si="34">M304*$H$40</f>
        <v>0</v>
      </c>
    </row>
    <row r="305" spans="2:18" x14ac:dyDescent="0.35">
      <c r="B305" s="229"/>
      <c r="C305" s="301"/>
      <c r="D305" s="301"/>
      <c r="E305" s="233"/>
      <c r="F305" s="301"/>
      <c r="G305" s="302"/>
      <c r="H305" s="170"/>
      <c r="I305" s="170"/>
      <c r="J305" s="231"/>
      <c r="K305" s="587">
        <f t="shared" si="31"/>
        <v>0</v>
      </c>
      <c r="L305" s="589">
        <f>IF(I305&lt;INDEX(Lookup!$U$2:$U$10,MATCH($D$44,Lookup!$S$2:$S$10,0)),0,IF(O305="X",0,J305/(DATEDIF(H305,I305,"m")+1)*12))</f>
        <v>0</v>
      </c>
      <c r="M305" s="587">
        <f t="shared" si="32"/>
        <v>0</v>
      </c>
      <c r="N305" s="655"/>
      <c r="O305" s="353"/>
      <c r="Q305" s="849">
        <f t="shared" si="33"/>
        <v>0</v>
      </c>
      <c r="R305" s="849">
        <f t="shared" si="34"/>
        <v>0</v>
      </c>
    </row>
    <row r="306" spans="2:18" x14ac:dyDescent="0.35">
      <c r="B306" s="229"/>
      <c r="C306" s="301"/>
      <c r="D306" s="301"/>
      <c r="E306" s="233"/>
      <c r="F306" s="301"/>
      <c r="G306" s="302"/>
      <c r="H306" s="170"/>
      <c r="I306" s="170"/>
      <c r="J306" s="231"/>
      <c r="K306" s="587">
        <f t="shared" si="31"/>
        <v>0</v>
      </c>
      <c r="L306" s="589">
        <f>IF(I306&lt;INDEX(Lookup!$U$2:$U$10,MATCH($D$44,Lookup!$S$2:$S$10,0)),0,IF(O306="X",0,J306/(DATEDIF(H306,I306,"m")+1)*12))</f>
        <v>0</v>
      </c>
      <c r="M306" s="587">
        <f t="shared" si="32"/>
        <v>0</v>
      </c>
      <c r="N306" s="655"/>
      <c r="O306" s="353"/>
      <c r="Q306" s="849">
        <f t="shared" si="33"/>
        <v>0</v>
      </c>
      <c r="R306" s="849">
        <f t="shared" si="34"/>
        <v>0</v>
      </c>
    </row>
    <row r="307" spans="2:18" x14ac:dyDescent="0.35">
      <c r="B307" s="229"/>
      <c r="C307" s="301"/>
      <c r="D307" s="301"/>
      <c r="E307" s="233"/>
      <c r="F307" s="301"/>
      <c r="G307" s="302"/>
      <c r="H307" s="170"/>
      <c r="I307" s="170"/>
      <c r="J307" s="231"/>
      <c r="K307" s="587">
        <f t="shared" si="31"/>
        <v>0</v>
      </c>
      <c r="L307" s="589">
        <f>IF(I307&lt;INDEX(Lookup!$U$2:$U$10,MATCH($D$44,Lookup!$S$2:$S$10,0)),0,IF(O307="X",0,J307/(DATEDIF(H307,I307,"m")+1)*12))</f>
        <v>0</v>
      </c>
      <c r="M307" s="587">
        <f t="shared" si="32"/>
        <v>0</v>
      </c>
      <c r="N307" s="655"/>
      <c r="O307" s="353"/>
      <c r="Q307" s="849">
        <f t="shared" si="33"/>
        <v>0</v>
      </c>
      <c r="R307" s="849">
        <f t="shared" si="34"/>
        <v>0</v>
      </c>
    </row>
    <row r="308" spans="2:18" x14ac:dyDescent="0.35">
      <c r="B308" s="229"/>
      <c r="C308" s="301"/>
      <c r="D308" s="301"/>
      <c r="E308" s="233"/>
      <c r="F308" s="301"/>
      <c r="G308" s="302"/>
      <c r="H308" s="170"/>
      <c r="I308" s="170"/>
      <c r="J308" s="231"/>
      <c r="K308" s="587">
        <f t="shared" si="31"/>
        <v>0</v>
      </c>
      <c r="L308" s="589">
        <f>IF(I308&lt;INDEX(Lookup!$U$2:$U$10,MATCH($D$44,Lookup!$S$2:$S$10,0)),0,IF(O308="X",0,J308/(DATEDIF(H308,I308,"m")+1)*12))</f>
        <v>0</v>
      </c>
      <c r="M308" s="587">
        <f t="shared" si="32"/>
        <v>0</v>
      </c>
      <c r="N308" s="655"/>
      <c r="O308" s="353"/>
      <c r="Q308" s="849">
        <f t="shared" si="33"/>
        <v>0</v>
      </c>
      <c r="R308" s="849">
        <f t="shared" si="34"/>
        <v>0</v>
      </c>
    </row>
    <row r="309" spans="2:18" x14ac:dyDescent="0.35">
      <c r="B309" s="229"/>
      <c r="C309" s="301"/>
      <c r="D309" s="301"/>
      <c r="E309" s="233"/>
      <c r="F309" s="301"/>
      <c r="G309" s="302"/>
      <c r="H309" s="170"/>
      <c r="I309" s="170"/>
      <c r="J309" s="231"/>
      <c r="K309" s="587">
        <f t="shared" si="31"/>
        <v>0</v>
      </c>
      <c r="L309" s="589">
        <f>IF(I309&lt;INDEX(Lookup!$U$2:$U$10,MATCH($D$44,Lookup!$S$2:$S$10,0)),0,IF(O309="X",0,J309/(DATEDIF(H309,I309,"m")+1)*12))</f>
        <v>0</v>
      </c>
      <c r="M309" s="587">
        <f t="shared" si="32"/>
        <v>0</v>
      </c>
      <c r="N309" s="655"/>
      <c r="O309" s="353"/>
      <c r="Q309" s="849">
        <f t="shared" si="33"/>
        <v>0</v>
      </c>
      <c r="R309" s="849">
        <f t="shared" si="34"/>
        <v>0</v>
      </c>
    </row>
    <row r="310" spans="2:18" x14ac:dyDescent="0.35">
      <c r="B310" s="229"/>
      <c r="C310" s="301"/>
      <c r="D310" s="301"/>
      <c r="E310" s="233"/>
      <c r="F310" s="301"/>
      <c r="G310" s="302"/>
      <c r="H310" s="170"/>
      <c r="I310" s="170"/>
      <c r="J310" s="231"/>
      <c r="K310" s="587">
        <f t="shared" si="31"/>
        <v>0</v>
      </c>
      <c r="L310" s="589">
        <f>IF(I310&lt;INDEX(Lookup!$U$2:$U$10,MATCH($D$44,Lookup!$S$2:$S$10,0)),0,IF(O310="X",0,J310/(DATEDIF(H310,I310,"m")+1)*12))</f>
        <v>0</v>
      </c>
      <c r="M310" s="587">
        <f t="shared" si="32"/>
        <v>0</v>
      </c>
      <c r="N310" s="655"/>
      <c r="O310" s="353"/>
      <c r="Q310" s="849">
        <f t="shared" si="33"/>
        <v>0</v>
      </c>
      <c r="R310" s="849">
        <f t="shared" si="34"/>
        <v>0</v>
      </c>
    </row>
    <row r="311" spans="2:18" x14ac:dyDescent="0.35">
      <c r="B311" s="229"/>
      <c r="C311" s="301"/>
      <c r="D311" s="301"/>
      <c r="E311" s="233"/>
      <c r="F311" s="301"/>
      <c r="G311" s="302"/>
      <c r="H311" s="170"/>
      <c r="I311" s="170"/>
      <c r="J311" s="231"/>
      <c r="K311" s="587">
        <f t="shared" si="31"/>
        <v>0</v>
      </c>
      <c r="L311" s="589">
        <f>IF(I311&lt;INDEX(Lookup!$U$2:$U$10,MATCH($D$44,Lookup!$S$2:$S$10,0)),0,IF(O311="X",0,J311/(DATEDIF(H311,I311,"m")+1)*12))</f>
        <v>0</v>
      </c>
      <c r="M311" s="587">
        <f t="shared" si="32"/>
        <v>0</v>
      </c>
      <c r="N311" s="655"/>
      <c r="O311" s="353"/>
      <c r="Q311" s="849">
        <f t="shared" si="33"/>
        <v>0</v>
      </c>
      <c r="R311" s="849">
        <f t="shared" si="34"/>
        <v>0</v>
      </c>
    </row>
    <row r="312" spans="2:18" x14ac:dyDescent="0.35">
      <c r="B312" s="229"/>
      <c r="C312" s="301"/>
      <c r="D312" s="301"/>
      <c r="E312" s="233"/>
      <c r="F312" s="301"/>
      <c r="G312" s="302"/>
      <c r="H312" s="170"/>
      <c r="I312" s="170"/>
      <c r="J312" s="231"/>
      <c r="K312" s="587">
        <f t="shared" si="31"/>
        <v>0</v>
      </c>
      <c r="L312" s="589">
        <f>IF(I312&lt;INDEX(Lookup!$U$2:$U$10,MATCH($D$44,Lookup!$S$2:$S$10,0)),0,IF(O312="X",0,J312/(DATEDIF(H312,I312,"m")+1)*12))</f>
        <v>0</v>
      </c>
      <c r="M312" s="587">
        <f t="shared" si="32"/>
        <v>0</v>
      </c>
      <c r="N312" s="655"/>
      <c r="O312" s="353"/>
      <c r="Q312" s="849">
        <f t="shared" si="33"/>
        <v>0</v>
      </c>
      <c r="R312" s="849">
        <f t="shared" si="34"/>
        <v>0</v>
      </c>
    </row>
    <row r="313" spans="2:18" x14ac:dyDescent="0.35">
      <c r="B313" s="229"/>
      <c r="C313" s="301"/>
      <c r="D313" s="301"/>
      <c r="E313" s="233"/>
      <c r="F313" s="301"/>
      <c r="G313" s="302"/>
      <c r="H313" s="170"/>
      <c r="I313" s="170"/>
      <c r="J313" s="231"/>
      <c r="K313" s="587">
        <f t="shared" si="31"/>
        <v>0</v>
      </c>
      <c r="L313" s="589">
        <f>IF(I313&lt;INDEX(Lookup!$U$2:$U$10,MATCH($D$44,Lookup!$S$2:$S$10,0)),0,IF(O313="X",0,J313/(DATEDIF(H313,I313,"m")+1)*12))</f>
        <v>0</v>
      </c>
      <c r="M313" s="587">
        <f t="shared" si="32"/>
        <v>0</v>
      </c>
      <c r="N313" s="655"/>
      <c r="O313" s="353"/>
      <c r="Q313" s="849">
        <f t="shared" si="33"/>
        <v>0</v>
      </c>
      <c r="R313" s="849">
        <f t="shared" si="34"/>
        <v>0</v>
      </c>
    </row>
    <row r="314" spans="2:18" x14ac:dyDescent="0.35">
      <c r="B314" s="229"/>
      <c r="C314" s="301"/>
      <c r="D314" s="301"/>
      <c r="E314" s="233"/>
      <c r="F314" s="301"/>
      <c r="G314" s="302"/>
      <c r="H314" s="170"/>
      <c r="I314" s="170"/>
      <c r="J314" s="231"/>
      <c r="K314" s="587">
        <f t="shared" si="31"/>
        <v>0</v>
      </c>
      <c r="L314" s="589">
        <f>IF(I314&lt;INDEX(Lookup!$U$2:$U$10,MATCH($D$44,Lookup!$S$2:$S$10,0)),0,IF(O314="X",0,J314/(DATEDIF(H314,I314,"m")+1)*12))</f>
        <v>0</v>
      </c>
      <c r="M314" s="587">
        <f t="shared" si="32"/>
        <v>0</v>
      </c>
      <c r="N314" s="655"/>
      <c r="O314" s="353"/>
      <c r="Q314" s="849">
        <f t="shared" si="33"/>
        <v>0</v>
      </c>
      <c r="R314" s="849">
        <f t="shared" si="34"/>
        <v>0</v>
      </c>
    </row>
    <row r="315" spans="2:18" x14ac:dyDescent="0.35">
      <c r="B315" s="229"/>
      <c r="C315" s="301"/>
      <c r="D315" s="301"/>
      <c r="E315" s="233"/>
      <c r="F315" s="301"/>
      <c r="G315" s="302"/>
      <c r="H315" s="170"/>
      <c r="I315" s="170"/>
      <c r="J315" s="231"/>
      <c r="K315" s="587">
        <f t="shared" si="31"/>
        <v>0</v>
      </c>
      <c r="L315" s="589">
        <f>IF(I315&lt;INDEX(Lookup!$U$2:$U$10,MATCH($D$44,Lookup!$S$2:$S$10,0)),0,IF(O315="X",0,J315/(DATEDIF(H315,I315,"m")+1)*12))</f>
        <v>0</v>
      </c>
      <c r="M315" s="587">
        <f t="shared" si="32"/>
        <v>0</v>
      </c>
      <c r="N315" s="655"/>
      <c r="O315" s="353"/>
      <c r="Q315" s="849">
        <f t="shared" si="33"/>
        <v>0</v>
      </c>
      <c r="R315" s="849">
        <f t="shared" si="34"/>
        <v>0</v>
      </c>
    </row>
    <row r="316" spans="2:18" x14ac:dyDescent="0.35">
      <c r="B316" s="229"/>
      <c r="C316" s="301"/>
      <c r="D316" s="301"/>
      <c r="E316" s="233"/>
      <c r="F316" s="301"/>
      <c r="G316" s="302"/>
      <c r="H316" s="170"/>
      <c r="I316" s="170"/>
      <c r="J316" s="231"/>
      <c r="K316" s="587">
        <f t="shared" si="31"/>
        <v>0</v>
      </c>
      <c r="L316" s="589">
        <f>IF(I316&lt;INDEX(Lookup!$U$2:$U$10,MATCH($D$44,Lookup!$S$2:$S$10,0)),0,IF(O316="X",0,J316/(DATEDIF(H316,I316,"m")+1)*12))</f>
        <v>0</v>
      </c>
      <c r="M316" s="587">
        <f t="shared" si="32"/>
        <v>0</v>
      </c>
      <c r="N316" s="655"/>
      <c r="O316" s="353"/>
      <c r="Q316" s="849">
        <f t="shared" si="33"/>
        <v>0</v>
      </c>
      <c r="R316" s="849">
        <f t="shared" si="34"/>
        <v>0</v>
      </c>
    </row>
    <row r="317" spans="2:18" x14ac:dyDescent="0.35">
      <c r="B317" s="229"/>
      <c r="C317" s="301"/>
      <c r="D317" s="301"/>
      <c r="E317" s="233"/>
      <c r="F317" s="301"/>
      <c r="G317" s="302"/>
      <c r="H317" s="170"/>
      <c r="I317" s="170"/>
      <c r="J317" s="231"/>
      <c r="K317" s="587">
        <f t="shared" si="31"/>
        <v>0</v>
      </c>
      <c r="L317" s="589">
        <f>IF(I317&lt;INDEX(Lookup!$U$2:$U$10,MATCH($D$44,Lookup!$S$2:$S$10,0)),0,IF(O317="X",0,J317/(DATEDIF(H317,I317,"m")+1)*12))</f>
        <v>0</v>
      </c>
      <c r="M317" s="587">
        <f t="shared" si="32"/>
        <v>0</v>
      </c>
      <c r="N317" s="655"/>
      <c r="O317" s="353"/>
      <c r="Q317" s="849">
        <f t="shared" si="33"/>
        <v>0</v>
      </c>
      <c r="R317" s="849">
        <f t="shared" si="34"/>
        <v>0</v>
      </c>
    </row>
    <row r="318" spans="2:18" x14ac:dyDescent="0.35">
      <c r="B318" s="229"/>
      <c r="C318" s="301"/>
      <c r="D318" s="301"/>
      <c r="E318" s="233"/>
      <c r="F318" s="301"/>
      <c r="G318" s="302"/>
      <c r="H318" s="170"/>
      <c r="I318" s="170"/>
      <c r="J318" s="231"/>
      <c r="K318" s="587">
        <f t="shared" si="31"/>
        <v>0</v>
      </c>
      <c r="L318" s="589">
        <f>IF(I318&lt;INDEX(Lookup!$U$2:$U$10,MATCH($D$44,Lookup!$S$2:$S$10,0)),0,IF(O318="X",0,J318/(DATEDIF(H318,I318,"m")+1)*12))</f>
        <v>0</v>
      </c>
      <c r="M318" s="587">
        <f t="shared" si="32"/>
        <v>0</v>
      </c>
      <c r="N318" s="655"/>
      <c r="O318" s="353"/>
      <c r="Q318" s="849">
        <f t="shared" si="33"/>
        <v>0</v>
      </c>
      <c r="R318" s="849">
        <f t="shared" si="34"/>
        <v>0</v>
      </c>
    </row>
    <row r="319" spans="2:18" x14ac:dyDescent="0.35">
      <c r="B319" s="229"/>
      <c r="C319" s="301"/>
      <c r="D319" s="301"/>
      <c r="E319" s="233"/>
      <c r="F319" s="301"/>
      <c r="G319" s="302"/>
      <c r="H319" s="170"/>
      <c r="I319" s="170"/>
      <c r="J319" s="231"/>
      <c r="K319" s="587">
        <f t="shared" si="31"/>
        <v>0</v>
      </c>
      <c r="L319" s="589">
        <f>IF(I319&lt;INDEX(Lookup!$U$2:$U$10,MATCH($D$44,Lookup!$S$2:$S$10,0)),0,IF(O319="X",0,J319/(DATEDIF(H319,I319,"m")+1)*12))</f>
        <v>0</v>
      </c>
      <c r="M319" s="587">
        <f t="shared" si="32"/>
        <v>0</v>
      </c>
      <c r="N319" s="655"/>
      <c r="O319" s="353"/>
      <c r="Q319" s="849">
        <f t="shared" si="33"/>
        <v>0</v>
      </c>
      <c r="R319" s="849">
        <f t="shared" si="34"/>
        <v>0</v>
      </c>
    </row>
    <row r="320" spans="2:18" x14ac:dyDescent="0.35">
      <c r="B320" s="229"/>
      <c r="C320" s="301"/>
      <c r="D320" s="301"/>
      <c r="E320" s="233"/>
      <c r="F320" s="301"/>
      <c r="G320" s="302"/>
      <c r="H320" s="170"/>
      <c r="I320" s="170"/>
      <c r="J320" s="231"/>
      <c r="K320" s="587">
        <f t="shared" si="31"/>
        <v>0</v>
      </c>
      <c r="L320" s="589">
        <f>IF(I320&lt;INDEX(Lookup!$U$2:$U$10,MATCH($D$44,Lookup!$S$2:$S$10,0)),0,IF(O320="X",0,J320/(DATEDIF(H320,I320,"m")+1)*12))</f>
        <v>0</v>
      </c>
      <c r="M320" s="587">
        <f t="shared" si="32"/>
        <v>0</v>
      </c>
      <c r="N320" s="655"/>
      <c r="O320" s="353"/>
      <c r="Q320" s="849">
        <f t="shared" si="33"/>
        <v>0</v>
      </c>
      <c r="R320" s="849">
        <f t="shared" si="34"/>
        <v>0</v>
      </c>
    </row>
    <row r="321" spans="2:18" x14ac:dyDescent="0.35">
      <c r="B321" s="229"/>
      <c r="C321" s="301"/>
      <c r="D321" s="301"/>
      <c r="E321" s="233"/>
      <c r="F321" s="301"/>
      <c r="G321" s="302"/>
      <c r="H321" s="170"/>
      <c r="I321" s="170"/>
      <c r="J321" s="231"/>
      <c r="K321" s="587">
        <f t="shared" si="31"/>
        <v>0</v>
      </c>
      <c r="L321" s="589">
        <f>IF(I321&lt;INDEX(Lookup!$U$2:$U$10,MATCH($D$44,Lookup!$S$2:$S$10,0)),0,IF(O321="X",0,J321/(DATEDIF(H321,I321,"m")+1)*12))</f>
        <v>0</v>
      </c>
      <c r="M321" s="587">
        <f t="shared" si="32"/>
        <v>0</v>
      </c>
      <c r="N321" s="655"/>
      <c r="O321" s="353"/>
      <c r="Q321" s="849">
        <f t="shared" si="33"/>
        <v>0</v>
      </c>
      <c r="R321" s="849">
        <f t="shared" si="34"/>
        <v>0</v>
      </c>
    </row>
    <row r="322" spans="2:18" x14ac:dyDescent="0.35">
      <c r="B322" s="229"/>
      <c r="C322" s="301"/>
      <c r="D322" s="301"/>
      <c r="E322" s="233"/>
      <c r="F322" s="301"/>
      <c r="G322" s="302"/>
      <c r="H322" s="170"/>
      <c r="I322" s="170"/>
      <c r="J322" s="231"/>
      <c r="K322" s="587">
        <f t="shared" si="31"/>
        <v>0</v>
      </c>
      <c r="L322" s="589">
        <f>IF(I322&lt;INDEX(Lookup!$U$2:$U$10,MATCH($D$44,Lookup!$S$2:$S$10,0)),0,IF(O322="X",0,J322/(DATEDIF(H322,I322,"m")+1)*12))</f>
        <v>0</v>
      </c>
      <c r="M322" s="587">
        <f t="shared" si="32"/>
        <v>0</v>
      </c>
      <c r="N322" s="655"/>
      <c r="O322" s="353"/>
      <c r="Q322" s="849">
        <f t="shared" si="33"/>
        <v>0</v>
      </c>
      <c r="R322" s="849">
        <f t="shared" si="34"/>
        <v>0</v>
      </c>
    </row>
    <row r="323" spans="2:18" x14ac:dyDescent="0.35">
      <c r="B323" s="229"/>
      <c r="C323" s="301"/>
      <c r="D323" s="301"/>
      <c r="E323" s="233"/>
      <c r="F323" s="301"/>
      <c r="G323" s="302"/>
      <c r="H323" s="170"/>
      <c r="I323" s="170"/>
      <c r="J323" s="231"/>
      <c r="K323" s="587">
        <f t="shared" si="31"/>
        <v>0</v>
      </c>
      <c r="L323" s="589">
        <f>IF(I323&lt;INDEX(Lookup!$U$2:$U$10,MATCH($D$44,Lookup!$S$2:$S$10,0)),0,IF(O323="X",0,J323/(DATEDIF(H323,I323,"m")+1)*12))</f>
        <v>0</v>
      </c>
      <c r="M323" s="587">
        <f t="shared" si="32"/>
        <v>0</v>
      </c>
      <c r="N323" s="655"/>
      <c r="O323" s="353"/>
      <c r="Q323" s="849">
        <f t="shared" si="33"/>
        <v>0</v>
      </c>
      <c r="R323" s="849">
        <f t="shared" si="34"/>
        <v>0</v>
      </c>
    </row>
    <row r="324" spans="2:18" x14ac:dyDescent="0.35">
      <c r="B324" s="229"/>
      <c r="C324" s="301"/>
      <c r="D324" s="301"/>
      <c r="E324" s="233"/>
      <c r="F324" s="301"/>
      <c r="G324" s="302"/>
      <c r="H324" s="170"/>
      <c r="I324" s="170"/>
      <c r="J324" s="231"/>
      <c r="K324" s="587">
        <f t="shared" si="31"/>
        <v>0</v>
      </c>
      <c r="L324" s="589">
        <f>IF(I324&lt;INDEX(Lookup!$U$2:$U$10,MATCH($D$44,Lookup!$S$2:$S$10,0)),0,IF(O324="X",0,J324/(DATEDIF(H324,I324,"m")+1)*12))</f>
        <v>0</v>
      </c>
      <c r="M324" s="587">
        <f t="shared" si="32"/>
        <v>0</v>
      </c>
      <c r="N324" s="655"/>
      <c r="O324" s="353"/>
      <c r="Q324" s="849">
        <f t="shared" si="33"/>
        <v>0</v>
      </c>
      <c r="R324" s="849">
        <f t="shared" si="34"/>
        <v>0</v>
      </c>
    </row>
    <row r="325" spans="2:18" x14ac:dyDescent="0.35">
      <c r="B325" s="229"/>
      <c r="C325" s="301"/>
      <c r="D325" s="301"/>
      <c r="E325" s="233"/>
      <c r="F325" s="301"/>
      <c r="G325" s="302"/>
      <c r="H325" s="170"/>
      <c r="I325" s="170"/>
      <c r="J325" s="231"/>
      <c r="K325" s="587">
        <f t="shared" si="31"/>
        <v>0</v>
      </c>
      <c r="L325" s="589">
        <f>IF(I325&lt;INDEX(Lookup!$U$2:$U$10,MATCH($D$44,Lookup!$S$2:$S$10,0)),0,IF(O325="X",0,J325/(DATEDIF(H325,I325,"m")+1)*12))</f>
        <v>0</v>
      </c>
      <c r="M325" s="587">
        <f t="shared" si="32"/>
        <v>0</v>
      </c>
      <c r="N325" s="655"/>
      <c r="O325" s="353"/>
      <c r="Q325" s="849">
        <f t="shared" si="33"/>
        <v>0</v>
      </c>
      <c r="R325" s="849">
        <f t="shared" si="34"/>
        <v>0</v>
      </c>
    </row>
    <row r="326" spans="2:18" x14ac:dyDescent="0.35">
      <c r="B326" s="229"/>
      <c r="C326" s="301"/>
      <c r="D326" s="301"/>
      <c r="E326" s="233"/>
      <c r="F326" s="301"/>
      <c r="G326" s="302"/>
      <c r="H326" s="170"/>
      <c r="I326" s="170"/>
      <c r="J326" s="231"/>
      <c r="K326" s="587">
        <f t="shared" si="31"/>
        <v>0</v>
      </c>
      <c r="L326" s="589">
        <f>IF(I326&lt;INDEX(Lookup!$U$2:$U$10,MATCH($D$44,Lookup!$S$2:$S$10,0)),0,IF(O326="X",0,J326/(DATEDIF(H326,I326,"m")+1)*12))</f>
        <v>0</v>
      </c>
      <c r="M326" s="587">
        <f t="shared" si="32"/>
        <v>0</v>
      </c>
      <c r="N326" s="655"/>
      <c r="O326" s="353"/>
      <c r="Q326" s="849">
        <f t="shared" si="33"/>
        <v>0</v>
      </c>
      <c r="R326" s="849">
        <f t="shared" si="34"/>
        <v>0</v>
      </c>
    </row>
    <row r="327" spans="2:18" x14ac:dyDescent="0.35">
      <c r="B327" s="229"/>
      <c r="C327" s="301"/>
      <c r="D327" s="301"/>
      <c r="E327" s="233"/>
      <c r="F327" s="301"/>
      <c r="G327" s="302"/>
      <c r="H327" s="170"/>
      <c r="I327" s="170"/>
      <c r="J327" s="231"/>
      <c r="K327" s="587">
        <f t="shared" si="31"/>
        <v>0</v>
      </c>
      <c r="L327" s="589">
        <f>IF(I327&lt;INDEX(Lookup!$U$2:$U$10,MATCH($D$44,Lookup!$S$2:$S$10,0)),0,IF(O327="X",0,J327/(DATEDIF(H327,I327,"m")+1)*12))</f>
        <v>0</v>
      </c>
      <c r="M327" s="587">
        <f t="shared" si="32"/>
        <v>0</v>
      </c>
      <c r="N327" s="655"/>
      <c r="O327" s="353"/>
      <c r="Q327" s="849">
        <f t="shared" si="33"/>
        <v>0</v>
      </c>
      <c r="R327" s="849">
        <f t="shared" si="34"/>
        <v>0</v>
      </c>
    </row>
    <row r="328" spans="2:18" x14ac:dyDescent="0.35">
      <c r="B328" s="229"/>
      <c r="C328" s="301"/>
      <c r="D328" s="301"/>
      <c r="E328" s="233"/>
      <c r="F328" s="301"/>
      <c r="G328" s="302"/>
      <c r="H328" s="170"/>
      <c r="I328" s="170"/>
      <c r="J328" s="231"/>
      <c r="K328" s="587">
        <f t="shared" si="31"/>
        <v>0</v>
      </c>
      <c r="L328" s="589">
        <f>IF(I328&lt;INDEX(Lookup!$U$2:$U$10,MATCH($D$44,Lookup!$S$2:$S$10,0)),0,IF(O328="X",0,J328/(DATEDIF(H328,I328,"m")+1)*12))</f>
        <v>0</v>
      </c>
      <c r="M328" s="587">
        <f t="shared" si="32"/>
        <v>0</v>
      </c>
      <c r="N328" s="655"/>
      <c r="O328" s="353"/>
      <c r="Q328" s="849">
        <f t="shared" si="33"/>
        <v>0</v>
      </c>
      <c r="R328" s="849">
        <f t="shared" si="34"/>
        <v>0</v>
      </c>
    </row>
    <row r="329" spans="2:18" x14ac:dyDescent="0.35">
      <c r="B329" s="229"/>
      <c r="C329" s="301"/>
      <c r="D329" s="301"/>
      <c r="E329" s="233"/>
      <c r="F329" s="301"/>
      <c r="G329" s="302"/>
      <c r="H329" s="170"/>
      <c r="I329" s="170"/>
      <c r="J329" s="231"/>
      <c r="K329" s="587">
        <f t="shared" si="31"/>
        <v>0</v>
      </c>
      <c r="L329" s="589">
        <f>IF(I329&lt;INDEX(Lookup!$U$2:$U$10,MATCH($D$44,Lookup!$S$2:$S$10,0)),0,IF(O329="X",0,J329/(DATEDIF(H329,I329,"m")+1)*12))</f>
        <v>0</v>
      </c>
      <c r="M329" s="587">
        <f t="shared" si="32"/>
        <v>0</v>
      </c>
      <c r="N329" s="655"/>
      <c r="O329" s="353"/>
      <c r="Q329" s="849">
        <f t="shared" si="33"/>
        <v>0</v>
      </c>
      <c r="R329" s="849">
        <f t="shared" si="34"/>
        <v>0</v>
      </c>
    </row>
    <row r="330" spans="2:18" x14ac:dyDescent="0.35">
      <c r="B330" s="229"/>
      <c r="C330" s="301"/>
      <c r="D330" s="301"/>
      <c r="E330" s="233"/>
      <c r="F330" s="301"/>
      <c r="G330" s="302"/>
      <c r="H330" s="170"/>
      <c r="I330" s="170"/>
      <c r="J330" s="231"/>
      <c r="K330" s="587">
        <f t="shared" si="31"/>
        <v>0</v>
      </c>
      <c r="L330" s="589">
        <f>IF(I330&lt;INDEX(Lookup!$U$2:$U$10,MATCH($D$44,Lookup!$S$2:$S$10,0)),0,IF(O330="X",0,J330/(DATEDIF(H330,I330,"m")+1)*12))</f>
        <v>0</v>
      </c>
      <c r="M330" s="587">
        <f t="shared" si="32"/>
        <v>0</v>
      </c>
      <c r="N330" s="655"/>
      <c r="O330" s="353"/>
      <c r="Q330" s="849">
        <f t="shared" si="33"/>
        <v>0</v>
      </c>
      <c r="R330" s="849">
        <f t="shared" si="34"/>
        <v>0</v>
      </c>
    </row>
    <row r="331" spans="2:18" x14ac:dyDescent="0.35">
      <c r="B331" s="229"/>
      <c r="C331" s="301"/>
      <c r="D331" s="301"/>
      <c r="E331" s="233"/>
      <c r="F331" s="301"/>
      <c r="G331" s="302"/>
      <c r="H331" s="170"/>
      <c r="I331" s="170"/>
      <c r="J331" s="231"/>
      <c r="K331" s="587">
        <f t="shared" si="31"/>
        <v>0</v>
      </c>
      <c r="L331" s="589">
        <f>IF(I331&lt;INDEX(Lookup!$U$2:$U$10,MATCH($D$44,Lookup!$S$2:$S$10,0)),0,IF(O331="X",0,J331/(DATEDIF(H331,I331,"m")+1)*12))</f>
        <v>0</v>
      </c>
      <c r="M331" s="587">
        <f t="shared" si="32"/>
        <v>0</v>
      </c>
      <c r="N331" s="655"/>
      <c r="O331" s="353"/>
      <c r="Q331" s="849">
        <f t="shared" si="33"/>
        <v>0</v>
      </c>
      <c r="R331" s="849">
        <f t="shared" si="34"/>
        <v>0</v>
      </c>
    </row>
    <row r="332" spans="2:18" x14ac:dyDescent="0.35">
      <c r="B332" s="229"/>
      <c r="C332" s="301"/>
      <c r="D332" s="301"/>
      <c r="E332" s="233"/>
      <c r="F332" s="301"/>
      <c r="G332" s="302"/>
      <c r="H332" s="170"/>
      <c r="I332" s="170"/>
      <c r="J332" s="231"/>
      <c r="K332" s="587">
        <f t="shared" si="31"/>
        <v>0</v>
      </c>
      <c r="L332" s="589">
        <f>IF(I332&lt;INDEX(Lookup!$U$2:$U$10,MATCH($D$44,Lookup!$S$2:$S$10,0)),0,IF(O332="X",0,J332/(DATEDIF(H332,I332,"m")+1)*12))</f>
        <v>0</v>
      </c>
      <c r="M332" s="587">
        <f t="shared" si="32"/>
        <v>0</v>
      </c>
      <c r="N332" s="655"/>
      <c r="O332" s="353"/>
      <c r="Q332" s="849">
        <f t="shared" si="33"/>
        <v>0</v>
      </c>
      <c r="R332" s="849">
        <f t="shared" si="34"/>
        <v>0</v>
      </c>
    </row>
    <row r="333" spans="2:18" x14ac:dyDescent="0.35">
      <c r="B333" s="229"/>
      <c r="C333" s="301"/>
      <c r="D333" s="301"/>
      <c r="E333" s="233"/>
      <c r="F333" s="301"/>
      <c r="G333" s="302"/>
      <c r="H333" s="170"/>
      <c r="I333" s="170"/>
      <c r="J333" s="231"/>
      <c r="K333" s="587">
        <f t="shared" si="31"/>
        <v>0</v>
      </c>
      <c r="L333" s="589">
        <f>IF(I333&lt;INDEX(Lookup!$U$2:$U$10,MATCH($D$44,Lookup!$S$2:$S$10,0)),0,IF(O333="X",0,J333/(DATEDIF(H333,I333,"m")+1)*12))</f>
        <v>0</v>
      </c>
      <c r="M333" s="587">
        <f t="shared" si="32"/>
        <v>0</v>
      </c>
      <c r="N333" s="655"/>
      <c r="O333" s="353"/>
      <c r="Q333" s="849">
        <f t="shared" si="33"/>
        <v>0</v>
      </c>
      <c r="R333" s="849">
        <f t="shared" si="34"/>
        <v>0</v>
      </c>
    </row>
    <row r="334" spans="2:18" x14ac:dyDescent="0.35">
      <c r="B334" s="229"/>
      <c r="C334" s="301"/>
      <c r="D334" s="301"/>
      <c r="E334" s="233"/>
      <c r="F334" s="301"/>
      <c r="G334" s="302"/>
      <c r="H334" s="170"/>
      <c r="I334" s="170"/>
      <c r="J334" s="231"/>
      <c r="K334" s="587">
        <f t="shared" si="31"/>
        <v>0</v>
      </c>
      <c r="L334" s="589">
        <f>IF(I334&lt;INDEX(Lookup!$U$2:$U$10,MATCH($D$44,Lookup!$S$2:$S$10,0)),0,IF(O334="X",0,J334/(DATEDIF(H334,I334,"m")+1)*12))</f>
        <v>0</v>
      </c>
      <c r="M334" s="587">
        <f t="shared" si="32"/>
        <v>0</v>
      </c>
      <c r="N334" s="655"/>
      <c r="O334" s="353"/>
      <c r="Q334" s="849">
        <f t="shared" si="33"/>
        <v>0</v>
      </c>
      <c r="R334" s="849">
        <f t="shared" si="34"/>
        <v>0</v>
      </c>
    </row>
    <row r="335" spans="2:18" x14ac:dyDescent="0.35">
      <c r="B335" s="229"/>
      <c r="C335" s="301"/>
      <c r="D335" s="301"/>
      <c r="E335" s="233"/>
      <c r="F335" s="301"/>
      <c r="G335" s="302"/>
      <c r="H335" s="170"/>
      <c r="I335" s="170"/>
      <c r="J335" s="231"/>
      <c r="K335" s="587">
        <f t="shared" si="31"/>
        <v>0</v>
      </c>
      <c r="L335" s="589">
        <f>IF(I335&lt;INDEX(Lookup!$U$2:$U$10,MATCH($D$44,Lookup!$S$2:$S$10,0)),0,IF(O335="X",0,J335/(DATEDIF(H335,I335,"m")+1)*12))</f>
        <v>0</v>
      </c>
      <c r="M335" s="587">
        <f t="shared" si="32"/>
        <v>0</v>
      </c>
      <c r="N335" s="655"/>
      <c r="O335" s="353"/>
      <c r="Q335" s="849">
        <f t="shared" si="33"/>
        <v>0</v>
      </c>
      <c r="R335" s="849">
        <f t="shared" si="34"/>
        <v>0</v>
      </c>
    </row>
    <row r="336" spans="2:18" x14ac:dyDescent="0.35">
      <c r="B336" s="229"/>
      <c r="C336" s="301"/>
      <c r="D336" s="301"/>
      <c r="E336" s="233"/>
      <c r="F336" s="301"/>
      <c r="G336" s="302"/>
      <c r="H336" s="170"/>
      <c r="I336" s="170"/>
      <c r="J336" s="231"/>
      <c r="K336" s="587">
        <f t="shared" si="31"/>
        <v>0</v>
      </c>
      <c r="L336" s="589">
        <f>IF(I336&lt;INDEX(Lookup!$U$2:$U$10,MATCH($D$44,Lookup!$S$2:$S$10,0)),0,IF(O336="X",0,J336/(DATEDIF(H336,I336,"m")+1)*12))</f>
        <v>0</v>
      </c>
      <c r="M336" s="587">
        <f t="shared" si="32"/>
        <v>0</v>
      </c>
      <c r="N336" s="655"/>
      <c r="O336" s="353"/>
      <c r="Q336" s="849">
        <f t="shared" si="33"/>
        <v>0</v>
      </c>
      <c r="R336" s="849">
        <f t="shared" si="34"/>
        <v>0</v>
      </c>
    </row>
    <row r="337" spans="2:18" x14ac:dyDescent="0.35">
      <c r="B337" s="229"/>
      <c r="C337" s="301"/>
      <c r="D337" s="301"/>
      <c r="E337" s="233"/>
      <c r="F337" s="301"/>
      <c r="G337" s="302"/>
      <c r="H337" s="170"/>
      <c r="I337" s="170"/>
      <c r="J337" s="231"/>
      <c r="K337" s="587">
        <f t="shared" si="31"/>
        <v>0</v>
      </c>
      <c r="L337" s="589">
        <f>IF(I337&lt;INDEX(Lookup!$U$2:$U$10,MATCH($D$44,Lookup!$S$2:$S$10,0)),0,IF(O337="X",0,J337/(DATEDIF(H337,I337,"m")+1)*12))</f>
        <v>0</v>
      </c>
      <c r="M337" s="587">
        <f t="shared" si="32"/>
        <v>0</v>
      </c>
      <c r="N337" s="655"/>
      <c r="O337" s="353"/>
      <c r="Q337" s="849">
        <f t="shared" si="33"/>
        <v>0</v>
      </c>
      <c r="R337" s="849">
        <f t="shared" si="34"/>
        <v>0</v>
      </c>
    </row>
    <row r="338" spans="2:18" x14ac:dyDescent="0.35">
      <c r="B338" s="229"/>
      <c r="C338" s="301"/>
      <c r="D338" s="301"/>
      <c r="E338" s="233"/>
      <c r="F338" s="301"/>
      <c r="G338" s="302"/>
      <c r="H338" s="170"/>
      <c r="I338" s="170"/>
      <c r="J338" s="231"/>
      <c r="K338" s="587">
        <f t="shared" si="31"/>
        <v>0</v>
      </c>
      <c r="L338" s="589">
        <f>IF(I338&lt;INDEX(Lookup!$U$2:$U$10,MATCH($D$44,Lookup!$S$2:$S$10,0)),0,IF(O338="X",0,J338/(DATEDIF(H338,I338,"m")+1)*12))</f>
        <v>0</v>
      </c>
      <c r="M338" s="587">
        <f t="shared" si="32"/>
        <v>0</v>
      </c>
      <c r="N338" s="655"/>
      <c r="O338" s="353"/>
      <c r="Q338" s="849">
        <f t="shared" si="33"/>
        <v>0</v>
      </c>
      <c r="R338" s="849">
        <f t="shared" si="34"/>
        <v>0</v>
      </c>
    </row>
    <row r="339" spans="2:18" x14ac:dyDescent="0.35">
      <c r="B339" s="229"/>
      <c r="C339" s="301"/>
      <c r="D339" s="301"/>
      <c r="E339" s="233"/>
      <c r="F339" s="301"/>
      <c r="G339" s="302"/>
      <c r="H339" s="170"/>
      <c r="I339" s="170"/>
      <c r="J339" s="231"/>
      <c r="K339" s="587">
        <f t="shared" si="31"/>
        <v>0</v>
      </c>
      <c r="L339" s="589">
        <f>IF(I339&lt;INDEX(Lookup!$U$2:$U$10,MATCH($D$44,Lookup!$S$2:$S$10,0)),0,IF(O339="X",0,J339/(DATEDIF(H339,I339,"m")+1)*12))</f>
        <v>0</v>
      </c>
      <c r="M339" s="587">
        <f t="shared" si="32"/>
        <v>0</v>
      </c>
      <c r="N339" s="655"/>
      <c r="O339" s="353"/>
      <c r="Q339" s="849">
        <f t="shared" si="33"/>
        <v>0</v>
      </c>
      <c r="R339" s="849">
        <f t="shared" si="34"/>
        <v>0</v>
      </c>
    </row>
    <row r="340" spans="2:18" x14ac:dyDescent="0.35">
      <c r="B340" s="229"/>
      <c r="C340" s="301"/>
      <c r="D340" s="301"/>
      <c r="E340" s="233"/>
      <c r="F340" s="301"/>
      <c r="G340" s="302"/>
      <c r="H340" s="170"/>
      <c r="I340" s="170"/>
      <c r="J340" s="231"/>
      <c r="K340" s="587">
        <f t="shared" si="31"/>
        <v>0</v>
      </c>
      <c r="L340" s="589">
        <f>IF(I340&lt;INDEX(Lookup!$U$2:$U$10,MATCH($D$44,Lookup!$S$2:$S$10,0)),0,IF(O340="X",0,J340/(DATEDIF(H340,I340,"m")+1)*12))</f>
        <v>0</v>
      </c>
      <c r="M340" s="587">
        <f t="shared" si="32"/>
        <v>0</v>
      </c>
      <c r="N340" s="655"/>
      <c r="O340" s="353"/>
      <c r="Q340" s="849">
        <f t="shared" si="33"/>
        <v>0</v>
      </c>
      <c r="R340" s="849">
        <f t="shared" si="34"/>
        <v>0</v>
      </c>
    </row>
    <row r="341" spans="2:18" x14ac:dyDescent="0.35">
      <c r="B341" s="229"/>
      <c r="C341" s="301"/>
      <c r="D341" s="301"/>
      <c r="E341" s="233"/>
      <c r="F341" s="301"/>
      <c r="G341" s="302"/>
      <c r="H341" s="170"/>
      <c r="I341" s="170"/>
      <c r="J341" s="231"/>
      <c r="K341" s="587">
        <f t="shared" si="31"/>
        <v>0</v>
      </c>
      <c r="L341" s="589">
        <f>IF(I341&lt;INDEX(Lookup!$U$2:$U$10,MATCH($D$44,Lookup!$S$2:$S$10,0)),0,IF(O341="X",0,J341/(DATEDIF(H341,I341,"m")+1)*12))</f>
        <v>0</v>
      </c>
      <c r="M341" s="587">
        <f t="shared" si="32"/>
        <v>0</v>
      </c>
      <c r="N341" s="655"/>
      <c r="O341" s="353"/>
      <c r="Q341" s="849">
        <f t="shared" si="33"/>
        <v>0</v>
      </c>
      <c r="R341" s="849">
        <f t="shared" si="34"/>
        <v>0</v>
      </c>
    </row>
    <row r="342" spans="2:18" x14ac:dyDescent="0.35">
      <c r="B342" s="229"/>
      <c r="C342" s="301"/>
      <c r="D342" s="301"/>
      <c r="E342" s="233"/>
      <c r="F342" s="301"/>
      <c r="G342" s="302"/>
      <c r="H342" s="170"/>
      <c r="I342" s="170"/>
      <c r="J342" s="231"/>
      <c r="K342" s="587">
        <f t="shared" si="31"/>
        <v>0</v>
      </c>
      <c r="L342" s="589">
        <f>IF(I342&lt;INDEX(Lookup!$U$2:$U$10,MATCH($D$44,Lookup!$S$2:$S$10,0)),0,IF(O342="X",0,J342/(DATEDIF(H342,I342,"m")+1)*12))</f>
        <v>0</v>
      </c>
      <c r="M342" s="587">
        <f t="shared" si="32"/>
        <v>0</v>
      </c>
      <c r="N342" s="655"/>
      <c r="O342" s="353"/>
      <c r="Q342" s="849">
        <f t="shared" si="33"/>
        <v>0</v>
      </c>
      <c r="R342" s="849">
        <f t="shared" si="34"/>
        <v>0</v>
      </c>
    </row>
    <row r="343" spans="2:18" x14ac:dyDescent="0.35">
      <c r="B343" s="229"/>
      <c r="C343" s="301"/>
      <c r="D343" s="301"/>
      <c r="E343" s="233"/>
      <c r="F343" s="301"/>
      <c r="G343" s="302"/>
      <c r="H343" s="170"/>
      <c r="I343" s="170"/>
      <c r="J343" s="231"/>
      <c r="K343" s="587">
        <f t="shared" si="31"/>
        <v>0</v>
      </c>
      <c r="L343" s="589">
        <f>IF(I343&lt;INDEX(Lookup!$U$2:$U$10,MATCH($D$44,Lookup!$S$2:$S$10,0)),0,IF(O343="X",0,J343/(DATEDIF(H343,I343,"m")+1)*12))</f>
        <v>0</v>
      </c>
      <c r="M343" s="587">
        <f t="shared" si="32"/>
        <v>0</v>
      </c>
      <c r="N343" s="655"/>
      <c r="O343" s="353"/>
      <c r="Q343" s="849">
        <f t="shared" si="33"/>
        <v>0</v>
      </c>
      <c r="R343" s="849">
        <f t="shared" si="34"/>
        <v>0</v>
      </c>
    </row>
    <row r="344" spans="2:18" x14ac:dyDescent="0.35">
      <c r="B344" s="229"/>
      <c r="C344" s="301"/>
      <c r="D344" s="301"/>
      <c r="E344" s="233"/>
      <c r="F344" s="301"/>
      <c r="G344" s="302"/>
      <c r="H344" s="170"/>
      <c r="I344" s="170"/>
      <c r="J344" s="231"/>
      <c r="K344" s="587">
        <f t="shared" si="31"/>
        <v>0</v>
      </c>
      <c r="L344" s="589">
        <f>IF(I344&lt;INDEX(Lookup!$U$2:$U$10,MATCH($D$44,Lookup!$S$2:$S$10,0)),0,IF(O344="X",0,J344/(DATEDIF(H344,I344,"m")+1)*12))</f>
        <v>0</v>
      </c>
      <c r="M344" s="587">
        <f t="shared" si="32"/>
        <v>0</v>
      </c>
      <c r="N344" s="655"/>
      <c r="O344" s="353"/>
      <c r="Q344" s="849">
        <f t="shared" si="33"/>
        <v>0</v>
      </c>
      <c r="R344" s="849">
        <f t="shared" si="34"/>
        <v>0</v>
      </c>
    </row>
    <row r="345" spans="2:18" x14ac:dyDescent="0.35">
      <c r="B345" s="229"/>
      <c r="C345" s="301"/>
      <c r="D345" s="301"/>
      <c r="E345" s="233"/>
      <c r="F345" s="301"/>
      <c r="G345" s="302"/>
      <c r="H345" s="170"/>
      <c r="I345" s="170"/>
      <c r="J345" s="231"/>
      <c r="K345" s="587">
        <f t="shared" si="31"/>
        <v>0</v>
      </c>
      <c r="L345" s="589">
        <f>IF(I345&lt;INDEX(Lookup!$U$2:$U$10,MATCH($D$44,Lookup!$S$2:$S$10,0)),0,IF(O345="X",0,J345/(DATEDIF(H345,I345,"m")+1)*12))</f>
        <v>0</v>
      </c>
      <c r="M345" s="587">
        <f t="shared" si="32"/>
        <v>0</v>
      </c>
      <c r="N345" s="655"/>
      <c r="O345" s="353"/>
      <c r="Q345" s="849">
        <f t="shared" si="33"/>
        <v>0</v>
      </c>
      <c r="R345" s="849">
        <f t="shared" si="34"/>
        <v>0</v>
      </c>
    </row>
    <row r="346" spans="2:18" x14ac:dyDescent="0.35">
      <c r="B346" s="229"/>
      <c r="C346" s="301"/>
      <c r="D346" s="301"/>
      <c r="E346" s="233"/>
      <c r="F346" s="301"/>
      <c r="G346" s="302"/>
      <c r="H346" s="170"/>
      <c r="I346" s="170"/>
      <c r="J346" s="231"/>
      <c r="K346" s="587">
        <f t="shared" si="31"/>
        <v>0</v>
      </c>
      <c r="L346" s="589">
        <f>IF(I346&lt;INDEX(Lookup!$U$2:$U$10,MATCH($D$44,Lookup!$S$2:$S$10,0)),0,IF(O346="X",0,J346/(DATEDIF(H346,I346,"m")+1)*12))</f>
        <v>0</v>
      </c>
      <c r="M346" s="587">
        <f t="shared" si="32"/>
        <v>0</v>
      </c>
      <c r="N346" s="655"/>
      <c r="O346" s="353"/>
      <c r="Q346" s="849">
        <f t="shared" si="33"/>
        <v>0</v>
      </c>
      <c r="R346" s="849">
        <f t="shared" si="34"/>
        <v>0</v>
      </c>
    </row>
    <row r="347" spans="2:18" x14ac:dyDescent="0.35">
      <c r="B347" s="229"/>
      <c r="C347" s="301"/>
      <c r="D347" s="301"/>
      <c r="E347" s="233"/>
      <c r="F347" s="301"/>
      <c r="G347" s="302"/>
      <c r="H347" s="170"/>
      <c r="I347" s="170"/>
      <c r="J347" s="231"/>
      <c r="K347" s="587">
        <f t="shared" si="31"/>
        <v>0</v>
      </c>
      <c r="L347" s="589">
        <f>IF(I347&lt;INDEX(Lookup!$U$2:$U$10,MATCH($D$44,Lookup!$S$2:$S$10,0)),0,IF(O347="X",0,J347/(DATEDIF(H347,I347,"m")+1)*12))</f>
        <v>0</v>
      </c>
      <c r="M347" s="587">
        <f t="shared" si="32"/>
        <v>0</v>
      </c>
      <c r="N347" s="655"/>
      <c r="O347" s="353"/>
      <c r="Q347" s="849">
        <f t="shared" si="33"/>
        <v>0</v>
      </c>
      <c r="R347" s="849">
        <f t="shared" si="34"/>
        <v>0</v>
      </c>
    </row>
    <row r="348" spans="2:18" x14ac:dyDescent="0.35">
      <c r="B348" s="229"/>
      <c r="C348" s="301"/>
      <c r="D348" s="301"/>
      <c r="E348" s="233"/>
      <c r="F348" s="301"/>
      <c r="G348" s="302"/>
      <c r="H348" s="170"/>
      <c r="I348" s="170"/>
      <c r="J348" s="231"/>
      <c r="K348" s="587">
        <f t="shared" si="31"/>
        <v>0</v>
      </c>
      <c r="L348" s="589">
        <f>IF(I348&lt;INDEX(Lookup!$U$2:$U$10,MATCH($D$44,Lookup!$S$2:$S$10,0)),0,IF(O348="X",0,J348/(DATEDIF(H348,I348,"m")+1)*12))</f>
        <v>0</v>
      </c>
      <c r="M348" s="587">
        <f t="shared" si="32"/>
        <v>0</v>
      </c>
      <c r="N348" s="655"/>
      <c r="O348" s="353"/>
      <c r="Q348" s="849">
        <f t="shared" si="33"/>
        <v>0</v>
      </c>
      <c r="R348" s="849">
        <f t="shared" si="34"/>
        <v>0</v>
      </c>
    </row>
    <row r="349" spans="2:18" x14ac:dyDescent="0.35">
      <c r="B349" s="229"/>
      <c r="C349" s="301"/>
      <c r="D349" s="301"/>
      <c r="E349" s="233"/>
      <c r="F349" s="301"/>
      <c r="G349" s="302"/>
      <c r="H349" s="170"/>
      <c r="I349" s="170"/>
      <c r="J349" s="231"/>
      <c r="K349" s="587">
        <f t="shared" si="31"/>
        <v>0</v>
      </c>
      <c r="L349" s="589">
        <f>IF(I349&lt;INDEX(Lookup!$U$2:$U$10,MATCH($D$44,Lookup!$S$2:$S$10,0)),0,IF(O349="X",0,J349/(DATEDIF(H349,I349,"m")+1)*12))</f>
        <v>0</v>
      </c>
      <c r="M349" s="587">
        <f t="shared" si="32"/>
        <v>0</v>
      </c>
      <c r="N349" s="655"/>
      <c r="O349" s="353"/>
      <c r="Q349" s="849">
        <f t="shared" si="33"/>
        <v>0</v>
      </c>
      <c r="R349" s="849">
        <f t="shared" si="34"/>
        <v>0</v>
      </c>
    </row>
    <row r="350" spans="2:18" x14ac:dyDescent="0.35">
      <c r="B350" s="229"/>
      <c r="C350" s="301"/>
      <c r="D350" s="301"/>
      <c r="E350" s="233"/>
      <c r="F350" s="301"/>
      <c r="G350" s="302"/>
      <c r="H350" s="170"/>
      <c r="I350" s="170"/>
      <c r="J350" s="231"/>
      <c r="K350" s="587">
        <f t="shared" si="31"/>
        <v>0</v>
      </c>
      <c r="L350" s="589">
        <f>IF(I350&lt;INDEX(Lookup!$U$2:$U$10,MATCH($D$44,Lookup!$S$2:$S$10,0)),0,IF(O350="X",0,J350/(DATEDIF(H350,I350,"m")+1)*12))</f>
        <v>0</v>
      </c>
      <c r="M350" s="587">
        <f t="shared" si="32"/>
        <v>0</v>
      </c>
      <c r="N350" s="655"/>
      <c r="O350" s="353"/>
      <c r="Q350" s="849">
        <f t="shared" si="33"/>
        <v>0</v>
      </c>
      <c r="R350" s="849">
        <f t="shared" si="34"/>
        <v>0</v>
      </c>
    </row>
    <row r="351" spans="2:18" x14ac:dyDescent="0.35">
      <c r="B351" s="229"/>
      <c r="C351" s="301"/>
      <c r="D351" s="301"/>
      <c r="E351" s="233"/>
      <c r="F351" s="301"/>
      <c r="G351" s="302"/>
      <c r="H351" s="170"/>
      <c r="I351" s="170"/>
      <c r="J351" s="231"/>
      <c r="K351" s="587">
        <f t="shared" si="31"/>
        <v>0</v>
      </c>
      <c r="L351" s="589">
        <f>IF(I351&lt;INDEX(Lookup!$U$2:$U$10,MATCH($D$44,Lookup!$S$2:$S$10,0)),0,IF(O351="X",0,J351/(DATEDIF(H351,I351,"m")+1)*12))</f>
        <v>0</v>
      </c>
      <c r="M351" s="587">
        <f t="shared" si="32"/>
        <v>0</v>
      </c>
      <c r="N351" s="655"/>
      <c r="O351" s="353"/>
      <c r="Q351" s="849">
        <f t="shared" si="33"/>
        <v>0</v>
      </c>
      <c r="R351" s="849">
        <f t="shared" si="34"/>
        <v>0</v>
      </c>
    </row>
    <row r="352" spans="2:18" x14ac:dyDescent="0.35">
      <c r="B352" s="229"/>
      <c r="C352" s="301"/>
      <c r="D352" s="301"/>
      <c r="E352" s="233"/>
      <c r="F352" s="301"/>
      <c r="G352" s="302"/>
      <c r="H352" s="170"/>
      <c r="I352" s="170"/>
      <c r="J352" s="231"/>
      <c r="K352" s="587">
        <f t="shared" si="31"/>
        <v>0</v>
      </c>
      <c r="L352" s="589">
        <f>IF(I352&lt;INDEX(Lookup!$U$2:$U$10,MATCH($D$44,Lookup!$S$2:$S$10,0)),0,IF(O352="X",0,J352/(DATEDIF(H352,I352,"m")+1)*12))</f>
        <v>0</v>
      </c>
      <c r="M352" s="587">
        <f t="shared" si="32"/>
        <v>0</v>
      </c>
      <c r="N352" s="655"/>
      <c r="O352" s="353"/>
      <c r="Q352" s="849">
        <f t="shared" si="33"/>
        <v>0</v>
      </c>
      <c r="R352" s="849">
        <f t="shared" si="34"/>
        <v>0</v>
      </c>
    </row>
    <row r="353" spans="2:18" x14ac:dyDescent="0.35">
      <c r="B353" s="229"/>
      <c r="C353" s="301"/>
      <c r="D353" s="301"/>
      <c r="E353" s="233"/>
      <c r="F353" s="301"/>
      <c r="G353" s="302"/>
      <c r="H353" s="170"/>
      <c r="I353" s="170"/>
      <c r="J353" s="231"/>
      <c r="K353" s="587">
        <f t="shared" si="31"/>
        <v>0</v>
      </c>
      <c r="L353" s="589">
        <f>IF(I353&lt;INDEX(Lookup!$U$2:$U$10,MATCH($D$44,Lookup!$S$2:$S$10,0)),0,IF(O353="X",0,J353/(DATEDIF(H353,I353,"m")+1)*12))</f>
        <v>0</v>
      </c>
      <c r="M353" s="587">
        <f t="shared" si="32"/>
        <v>0</v>
      </c>
      <c r="N353" s="655"/>
      <c r="O353" s="353"/>
      <c r="Q353" s="849">
        <f t="shared" si="33"/>
        <v>0</v>
      </c>
      <c r="R353" s="849">
        <f t="shared" si="34"/>
        <v>0</v>
      </c>
    </row>
    <row r="354" spans="2:18" x14ac:dyDescent="0.35">
      <c r="B354" s="229"/>
      <c r="C354" s="301"/>
      <c r="D354" s="301"/>
      <c r="E354" s="233"/>
      <c r="F354" s="301"/>
      <c r="G354" s="302"/>
      <c r="H354" s="170"/>
      <c r="I354" s="170"/>
      <c r="J354" s="231"/>
      <c r="K354" s="587">
        <f t="shared" si="31"/>
        <v>0</v>
      </c>
      <c r="L354" s="589">
        <f>IF(I354&lt;INDEX(Lookup!$U$2:$U$10,MATCH($D$44,Lookup!$S$2:$S$10,0)),0,IF(O354="X",0,J354/(DATEDIF(H354,I354,"m")+1)*12))</f>
        <v>0</v>
      </c>
      <c r="M354" s="587">
        <f t="shared" si="32"/>
        <v>0</v>
      </c>
      <c r="N354" s="655"/>
      <c r="O354" s="353"/>
      <c r="Q354" s="849">
        <f t="shared" si="33"/>
        <v>0</v>
      </c>
      <c r="R354" s="849">
        <f t="shared" si="34"/>
        <v>0</v>
      </c>
    </row>
    <row r="355" spans="2:18" x14ac:dyDescent="0.35">
      <c r="B355" s="229"/>
      <c r="C355" s="301"/>
      <c r="D355" s="301"/>
      <c r="E355" s="233"/>
      <c r="F355" s="301"/>
      <c r="G355" s="302"/>
      <c r="H355" s="170"/>
      <c r="I355" s="170"/>
      <c r="J355" s="231"/>
      <c r="K355" s="587">
        <f t="shared" si="31"/>
        <v>0</v>
      </c>
      <c r="L355" s="589">
        <f>IF(I355&lt;INDEX(Lookup!$U$2:$U$10,MATCH($D$44,Lookup!$S$2:$S$10,0)),0,IF(O355="X",0,J355/(DATEDIF(H355,I355,"m")+1)*12))</f>
        <v>0</v>
      </c>
      <c r="M355" s="587">
        <f t="shared" si="32"/>
        <v>0</v>
      </c>
      <c r="N355" s="655"/>
      <c r="O355" s="353"/>
      <c r="Q355" s="849">
        <f t="shared" si="33"/>
        <v>0</v>
      </c>
      <c r="R355" s="849">
        <f t="shared" si="34"/>
        <v>0</v>
      </c>
    </row>
    <row r="356" spans="2:18" x14ac:dyDescent="0.35">
      <c r="B356" s="229"/>
      <c r="C356" s="301"/>
      <c r="D356" s="301"/>
      <c r="E356" s="233"/>
      <c r="F356" s="301"/>
      <c r="G356" s="302"/>
      <c r="H356" s="170"/>
      <c r="I356" s="170"/>
      <c r="J356" s="231"/>
      <c r="K356" s="587">
        <f t="shared" si="31"/>
        <v>0</v>
      </c>
      <c r="L356" s="589">
        <f>IF(I356&lt;INDEX(Lookup!$U$2:$U$10,MATCH($D$44,Lookup!$S$2:$S$10,0)),0,IF(O356="X",0,J356/(DATEDIF(H356,I356,"m")+1)*12))</f>
        <v>0</v>
      </c>
      <c r="M356" s="587">
        <f t="shared" si="32"/>
        <v>0</v>
      </c>
      <c r="N356" s="655"/>
      <c r="O356" s="353"/>
      <c r="Q356" s="849">
        <f t="shared" si="33"/>
        <v>0</v>
      </c>
      <c r="R356" s="849">
        <f t="shared" si="34"/>
        <v>0</v>
      </c>
    </row>
    <row r="357" spans="2:18" x14ac:dyDescent="0.35">
      <c r="B357" s="229"/>
      <c r="C357" s="301"/>
      <c r="D357" s="301"/>
      <c r="E357" s="233"/>
      <c r="F357" s="301"/>
      <c r="G357" s="302"/>
      <c r="H357" s="170"/>
      <c r="I357" s="170"/>
      <c r="J357" s="231"/>
      <c r="K357" s="587">
        <f t="shared" si="31"/>
        <v>0</v>
      </c>
      <c r="L357" s="589">
        <f>IF(I357&lt;INDEX(Lookup!$U$2:$U$10,MATCH($D$44,Lookup!$S$2:$S$10,0)),0,IF(O357="X",0,J357/(DATEDIF(H357,I357,"m")+1)*12))</f>
        <v>0</v>
      </c>
      <c r="M357" s="587">
        <f t="shared" si="32"/>
        <v>0</v>
      </c>
      <c r="N357" s="655"/>
      <c r="O357" s="353"/>
      <c r="Q357" s="849">
        <f t="shared" si="33"/>
        <v>0</v>
      </c>
      <c r="R357" s="849">
        <f t="shared" si="34"/>
        <v>0</v>
      </c>
    </row>
    <row r="358" spans="2:18" x14ac:dyDescent="0.35">
      <c r="B358" s="229"/>
      <c r="C358" s="301"/>
      <c r="D358" s="301"/>
      <c r="E358" s="233"/>
      <c r="F358" s="301"/>
      <c r="G358" s="302"/>
      <c r="H358" s="170"/>
      <c r="I358" s="170"/>
      <c r="J358" s="231"/>
      <c r="K358" s="587">
        <f t="shared" si="31"/>
        <v>0</v>
      </c>
      <c r="L358" s="589">
        <f>IF(I358&lt;INDEX(Lookup!$U$2:$U$10,MATCH($D$44,Lookup!$S$2:$S$10,0)),0,IF(O358="X",0,J358/(DATEDIF(H358,I358,"m")+1)*12))</f>
        <v>0</v>
      </c>
      <c r="M358" s="587">
        <f t="shared" si="32"/>
        <v>0</v>
      </c>
      <c r="N358" s="655"/>
      <c r="O358" s="353"/>
      <c r="Q358" s="849">
        <f t="shared" si="33"/>
        <v>0</v>
      </c>
      <c r="R358" s="849">
        <f t="shared" si="34"/>
        <v>0</v>
      </c>
    </row>
    <row r="359" spans="2:18" x14ac:dyDescent="0.35">
      <c r="B359" s="229"/>
      <c r="C359" s="301"/>
      <c r="D359" s="301"/>
      <c r="E359" s="233"/>
      <c r="F359" s="301"/>
      <c r="G359" s="302"/>
      <c r="H359" s="170"/>
      <c r="I359" s="170"/>
      <c r="J359" s="231"/>
      <c r="K359" s="587">
        <f t="shared" si="31"/>
        <v>0</v>
      </c>
      <c r="L359" s="589">
        <f>IF(I359&lt;INDEX(Lookup!$U$2:$U$10,MATCH($D$44,Lookup!$S$2:$S$10,0)),0,IF(O359="X",0,J359/(DATEDIF(H359,I359,"m")+1)*12))</f>
        <v>0</v>
      </c>
      <c r="M359" s="587">
        <f t="shared" si="32"/>
        <v>0</v>
      </c>
      <c r="N359" s="655"/>
      <c r="O359" s="353"/>
      <c r="Q359" s="849">
        <f t="shared" si="33"/>
        <v>0</v>
      </c>
      <c r="R359" s="849">
        <f t="shared" si="34"/>
        <v>0</v>
      </c>
    </row>
    <row r="360" spans="2:18" x14ac:dyDescent="0.35">
      <c r="B360" s="229"/>
      <c r="C360" s="301"/>
      <c r="D360" s="301"/>
      <c r="E360" s="233"/>
      <c r="F360" s="301"/>
      <c r="G360" s="302"/>
      <c r="H360" s="170"/>
      <c r="I360" s="170"/>
      <c r="J360" s="231"/>
      <c r="K360" s="587">
        <f t="shared" si="31"/>
        <v>0</v>
      </c>
      <c r="L360" s="589">
        <f>IF(I360&lt;INDEX(Lookup!$U$2:$U$10,MATCH($D$44,Lookup!$S$2:$S$10,0)),0,IF(O360="X",0,J360/(DATEDIF(H360,I360,"m")+1)*12))</f>
        <v>0</v>
      </c>
      <c r="M360" s="587">
        <f t="shared" si="32"/>
        <v>0</v>
      </c>
      <c r="N360" s="655"/>
      <c r="O360" s="353"/>
      <c r="Q360" s="849">
        <f t="shared" si="33"/>
        <v>0</v>
      </c>
      <c r="R360" s="849">
        <f t="shared" si="34"/>
        <v>0</v>
      </c>
    </row>
    <row r="361" spans="2:18" x14ac:dyDescent="0.35">
      <c r="B361" s="229"/>
      <c r="C361" s="301"/>
      <c r="D361" s="301"/>
      <c r="E361" s="233"/>
      <c r="F361" s="301"/>
      <c r="G361" s="302"/>
      <c r="H361" s="170"/>
      <c r="I361" s="170"/>
      <c r="J361" s="231"/>
      <c r="K361" s="587">
        <f t="shared" si="31"/>
        <v>0</v>
      </c>
      <c r="L361" s="589">
        <f>IF(I361&lt;INDEX(Lookup!$U$2:$U$10,MATCH($D$44,Lookup!$S$2:$S$10,0)),0,IF(O361="X",0,J361/(DATEDIF(H361,I361,"m")+1)*12))</f>
        <v>0</v>
      </c>
      <c r="M361" s="587">
        <f t="shared" si="32"/>
        <v>0</v>
      </c>
      <c r="N361" s="655"/>
      <c r="O361" s="353"/>
      <c r="Q361" s="849">
        <f t="shared" si="33"/>
        <v>0</v>
      </c>
      <c r="R361" s="849">
        <f t="shared" si="34"/>
        <v>0</v>
      </c>
    </row>
    <row r="362" spans="2:18" x14ac:dyDescent="0.35">
      <c r="B362" s="229"/>
      <c r="C362" s="301"/>
      <c r="D362" s="301"/>
      <c r="E362" s="233"/>
      <c r="F362" s="301"/>
      <c r="G362" s="302"/>
      <c r="H362" s="170"/>
      <c r="I362" s="170"/>
      <c r="J362" s="231"/>
      <c r="K362" s="587">
        <f t="shared" si="31"/>
        <v>0</v>
      </c>
      <c r="L362" s="589">
        <f>IF(I362&lt;INDEX(Lookup!$U$2:$U$10,MATCH($D$44,Lookup!$S$2:$S$10,0)),0,IF(O362="X",0,J362/(DATEDIF(H362,I362,"m")+1)*12))</f>
        <v>0</v>
      </c>
      <c r="M362" s="587">
        <f t="shared" si="32"/>
        <v>0</v>
      </c>
      <c r="N362" s="655"/>
      <c r="O362" s="353"/>
      <c r="Q362" s="849">
        <f t="shared" si="33"/>
        <v>0</v>
      </c>
      <c r="R362" s="849">
        <f t="shared" si="34"/>
        <v>0</v>
      </c>
    </row>
    <row r="363" spans="2:18" x14ac:dyDescent="0.35">
      <c r="B363" s="229"/>
      <c r="C363" s="301"/>
      <c r="D363" s="301"/>
      <c r="E363" s="233"/>
      <c r="F363" s="301"/>
      <c r="G363" s="302"/>
      <c r="H363" s="170"/>
      <c r="I363" s="170"/>
      <c r="J363" s="231"/>
      <c r="K363" s="587">
        <f t="shared" si="31"/>
        <v>0</v>
      </c>
      <c r="L363" s="589">
        <f>IF(I363&lt;INDEX(Lookup!$U$2:$U$10,MATCH($D$44,Lookup!$S$2:$S$10,0)),0,IF(O363="X",0,J363/(DATEDIF(H363,I363,"m")+1)*12))</f>
        <v>0</v>
      </c>
      <c r="M363" s="587">
        <f t="shared" si="32"/>
        <v>0</v>
      </c>
      <c r="N363" s="655"/>
      <c r="O363" s="353"/>
      <c r="Q363" s="849">
        <f t="shared" si="33"/>
        <v>0</v>
      </c>
      <c r="R363" s="849">
        <f t="shared" si="34"/>
        <v>0</v>
      </c>
    </row>
    <row r="364" spans="2:18" x14ac:dyDescent="0.35">
      <c r="B364" s="229"/>
      <c r="C364" s="301"/>
      <c r="D364" s="301"/>
      <c r="E364" s="233"/>
      <c r="F364" s="301"/>
      <c r="G364" s="302"/>
      <c r="H364" s="170"/>
      <c r="I364" s="170"/>
      <c r="J364" s="231"/>
      <c r="K364" s="587">
        <f t="shared" si="31"/>
        <v>0</v>
      </c>
      <c r="L364" s="589">
        <f>IF(I364&lt;INDEX(Lookup!$U$2:$U$10,MATCH($D$44,Lookup!$S$2:$S$10,0)),0,IF(O364="X",0,J364/(DATEDIF(H364,I364,"m")+1)*12))</f>
        <v>0</v>
      </c>
      <c r="M364" s="587">
        <f t="shared" si="32"/>
        <v>0</v>
      </c>
      <c r="N364" s="655"/>
      <c r="O364" s="353"/>
      <c r="Q364" s="849">
        <f t="shared" si="33"/>
        <v>0</v>
      </c>
      <c r="R364" s="849">
        <f t="shared" si="34"/>
        <v>0</v>
      </c>
    </row>
    <row r="365" spans="2:18" x14ac:dyDescent="0.35">
      <c r="B365" s="229"/>
      <c r="C365" s="301"/>
      <c r="D365" s="301"/>
      <c r="E365" s="233"/>
      <c r="F365" s="301"/>
      <c r="G365" s="302"/>
      <c r="H365" s="170"/>
      <c r="I365" s="170"/>
      <c r="J365" s="231"/>
      <c r="K365" s="587">
        <f t="shared" si="31"/>
        <v>0</v>
      </c>
      <c r="L365" s="589">
        <f>IF(I365&lt;INDEX(Lookup!$U$2:$U$10,MATCH($D$44,Lookup!$S$2:$S$10,0)),0,IF(O365="X",0,J365/(DATEDIF(H365,I365,"m")+1)*12))</f>
        <v>0</v>
      </c>
      <c r="M365" s="587">
        <f t="shared" si="32"/>
        <v>0</v>
      </c>
      <c r="N365" s="655"/>
      <c r="O365" s="353"/>
      <c r="Q365" s="849">
        <f t="shared" si="33"/>
        <v>0</v>
      </c>
      <c r="R365" s="849">
        <f t="shared" si="34"/>
        <v>0</v>
      </c>
    </row>
    <row r="366" spans="2:18" x14ac:dyDescent="0.35">
      <c r="B366" s="229"/>
      <c r="C366" s="301"/>
      <c r="D366" s="301"/>
      <c r="E366" s="233"/>
      <c r="F366" s="301"/>
      <c r="G366" s="302"/>
      <c r="H366" s="170"/>
      <c r="I366" s="170"/>
      <c r="J366" s="231"/>
      <c r="K366" s="587">
        <f t="shared" si="31"/>
        <v>0</v>
      </c>
      <c r="L366" s="589">
        <f>IF(I366&lt;INDEX(Lookup!$U$2:$U$10,MATCH($D$44,Lookup!$S$2:$S$10,0)),0,IF(O366="X",0,J366/(DATEDIF(H366,I366,"m")+1)*12))</f>
        <v>0</v>
      </c>
      <c r="M366" s="587">
        <f t="shared" si="32"/>
        <v>0</v>
      </c>
      <c r="N366" s="655"/>
      <c r="O366" s="353"/>
      <c r="Q366" s="849">
        <f t="shared" si="33"/>
        <v>0</v>
      </c>
      <c r="R366" s="849">
        <f t="shared" si="34"/>
        <v>0</v>
      </c>
    </row>
    <row r="367" spans="2:18" x14ac:dyDescent="0.35">
      <c r="B367" s="229"/>
      <c r="C367" s="301"/>
      <c r="D367" s="301"/>
      <c r="E367" s="233"/>
      <c r="F367" s="301"/>
      <c r="G367" s="302"/>
      <c r="H367" s="170"/>
      <c r="I367" s="170"/>
      <c r="J367" s="231"/>
      <c r="K367" s="587">
        <f t="shared" si="31"/>
        <v>0</v>
      </c>
      <c r="L367" s="589">
        <f>IF(I367&lt;INDEX(Lookup!$U$2:$U$10,MATCH($D$44,Lookup!$S$2:$S$10,0)),0,IF(O367="X",0,J367/(DATEDIF(H367,I367,"m")+1)*12))</f>
        <v>0</v>
      </c>
      <c r="M367" s="587">
        <f t="shared" si="32"/>
        <v>0</v>
      </c>
      <c r="N367" s="655"/>
      <c r="O367" s="353"/>
      <c r="Q367" s="849">
        <f t="shared" si="33"/>
        <v>0</v>
      </c>
      <c r="R367" s="849">
        <f t="shared" si="34"/>
        <v>0</v>
      </c>
    </row>
    <row r="368" spans="2:18" x14ac:dyDescent="0.35">
      <c r="B368" s="229"/>
      <c r="C368" s="301"/>
      <c r="D368" s="301"/>
      <c r="E368" s="233"/>
      <c r="F368" s="301"/>
      <c r="G368" s="302"/>
      <c r="H368" s="170"/>
      <c r="I368" s="170"/>
      <c r="J368" s="231"/>
      <c r="K368" s="587">
        <f t="shared" ref="K368:K431" si="35">J368*$K$6</f>
        <v>0</v>
      </c>
      <c r="L368" s="589">
        <f>IF(I368&lt;INDEX(Lookup!$U$2:$U$10,MATCH($D$44,Lookup!$S$2:$S$10,0)),0,IF(O368="X",0,J368/(DATEDIF(H368,I368,"m")+1)*12))</f>
        <v>0</v>
      </c>
      <c r="M368" s="587">
        <f t="shared" ref="M368:M431" si="36">L368*$K$6</f>
        <v>0</v>
      </c>
      <c r="N368" s="655"/>
      <c r="O368" s="353"/>
      <c r="Q368" s="849">
        <f t="shared" ref="Q368:Q431" si="37">K368*$H$30</f>
        <v>0</v>
      </c>
      <c r="R368" s="849">
        <f t="shared" ref="R368:R431" si="38">M368*$H$40</f>
        <v>0</v>
      </c>
    </row>
    <row r="369" spans="2:18" x14ac:dyDescent="0.35">
      <c r="B369" s="229"/>
      <c r="C369" s="301"/>
      <c r="D369" s="301"/>
      <c r="E369" s="233"/>
      <c r="F369" s="301"/>
      <c r="G369" s="302"/>
      <c r="H369" s="170"/>
      <c r="I369" s="170"/>
      <c r="J369" s="231"/>
      <c r="K369" s="587">
        <f t="shared" si="35"/>
        <v>0</v>
      </c>
      <c r="L369" s="589">
        <f>IF(I369&lt;INDEX(Lookup!$U$2:$U$10,MATCH($D$44,Lookup!$S$2:$S$10,0)),0,IF(O369="X",0,J369/(DATEDIF(H369,I369,"m")+1)*12))</f>
        <v>0</v>
      </c>
      <c r="M369" s="587">
        <f t="shared" si="36"/>
        <v>0</v>
      </c>
      <c r="N369" s="655"/>
      <c r="O369" s="353"/>
      <c r="Q369" s="849">
        <f t="shared" si="37"/>
        <v>0</v>
      </c>
      <c r="R369" s="849">
        <f t="shared" si="38"/>
        <v>0</v>
      </c>
    </row>
    <row r="370" spans="2:18" x14ac:dyDescent="0.35">
      <c r="B370" s="229"/>
      <c r="C370" s="301"/>
      <c r="D370" s="301"/>
      <c r="E370" s="233"/>
      <c r="F370" s="301"/>
      <c r="G370" s="302"/>
      <c r="H370" s="170"/>
      <c r="I370" s="170"/>
      <c r="J370" s="231"/>
      <c r="K370" s="587">
        <f t="shared" si="35"/>
        <v>0</v>
      </c>
      <c r="L370" s="589">
        <f>IF(I370&lt;INDEX(Lookup!$U$2:$U$10,MATCH($D$44,Lookup!$S$2:$S$10,0)),0,IF(O370="X",0,J370/(DATEDIF(H370,I370,"m")+1)*12))</f>
        <v>0</v>
      </c>
      <c r="M370" s="587">
        <f t="shared" si="36"/>
        <v>0</v>
      </c>
      <c r="N370" s="655"/>
      <c r="O370" s="353"/>
      <c r="Q370" s="849">
        <f t="shared" si="37"/>
        <v>0</v>
      </c>
      <c r="R370" s="849">
        <f t="shared" si="38"/>
        <v>0</v>
      </c>
    </row>
    <row r="371" spans="2:18" x14ac:dyDescent="0.35">
      <c r="B371" s="229"/>
      <c r="C371" s="301"/>
      <c r="D371" s="301"/>
      <c r="E371" s="233"/>
      <c r="F371" s="301"/>
      <c r="G371" s="302"/>
      <c r="H371" s="170"/>
      <c r="I371" s="170"/>
      <c r="J371" s="231"/>
      <c r="K371" s="587">
        <f t="shared" si="35"/>
        <v>0</v>
      </c>
      <c r="L371" s="589">
        <f>IF(I371&lt;INDEX(Lookup!$U$2:$U$10,MATCH($D$44,Lookup!$S$2:$S$10,0)),0,IF(O371="X",0,J371/(DATEDIF(H371,I371,"m")+1)*12))</f>
        <v>0</v>
      </c>
      <c r="M371" s="587">
        <f t="shared" si="36"/>
        <v>0</v>
      </c>
      <c r="N371" s="655"/>
      <c r="O371" s="353"/>
      <c r="Q371" s="849">
        <f t="shared" si="37"/>
        <v>0</v>
      </c>
      <c r="R371" s="849">
        <f t="shared" si="38"/>
        <v>0</v>
      </c>
    </row>
    <row r="372" spans="2:18" x14ac:dyDescent="0.35">
      <c r="B372" s="229"/>
      <c r="C372" s="301"/>
      <c r="D372" s="301"/>
      <c r="E372" s="233"/>
      <c r="F372" s="301"/>
      <c r="G372" s="302"/>
      <c r="H372" s="170"/>
      <c r="I372" s="170"/>
      <c r="J372" s="231"/>
      <c r="K372" s="587">
        <f t="shared" si="35"/>
        <v>0</v>
      </c>
      <c r="L372" s="589">
        <f>IF(I372&lt;INDEX(Lookup!$U$2:$U$10,MATCH($D$44,Lookup!$S$2:$S$10,0)),0,IF(O372="X",0,J372/(DATEDIF(H372,I372,"m")+1)*12))</f>
        <v>0</v>
      </c>
      <c r="M372" s="587">
        <f t="shared" si="36"/>
        <v>0</v>
      </c>
      <c r="N372" s="655"/>
      <c r="O372" s="353"/>
      <c r="Q372" s="849">
        <f t="shared" si="37"/>
        <v>0</v>
      </c>
      <c r="R372" s="849">
        <f t="shared" si="38"/>
        <v>0</v>
      </c>
    </row>
    <row r="373" spans="2:18" x14ac:dyDescent="0.35">
      <c r="B373" s="229"/>
      <c r="C373" s="301"/>
      <c r="D373" s="301"/>
      <c r="E373" s="233"/>
      <c r="F373" s="301"/>
      <c r="G373" s="302"/>
      <c r="H373" s="170"/>
      <c r="I373" s="170"/>
      <c r="J373" s="231"/>
      <c r="K373" s="587">
        <f t="shared" si="35"/>
        <v>0</v>
      </c>
      <c r="L373" s="589">
        <f>IF(I373&lt;INDEX(Lookup!$U$2:$U$10,MATCH($D$44,Lookup!$S$2:$S$10,0)),0,IF(O373="X",0,J373/(DATEDIF(H373,I373,"m")+1)*12))</f>
        <v>0</v>
      </c>
      <c r="M373" s="587">
        <f t="shared" si="36"/>
        <v>0</v>
      </c>
      <c r="N373" s="655"/>
      <c r="O373" s="353"/>
      <c r="Q373" s="849">
        <f t="shared" si="37"/>
        <v>0</v>
      </c>
      <c r="R373" s="849">
        <f t="shared" si="38"/>
        <v>0</v>
      </c>
    </row>
    <row r="374" spans="2:18" x14ac:dyDescent="0.35">
      <c r="B374" s="229"/>
      <c r="C374" s="301"/>
      <c r="D374" s="301"/>
      <c r="E374" s="233"/>
      <c r="F374" s="301"/>
      <c r="G374" s="302"/>
      <c r="H374" s="170"/>
      <c r="I374" s="170"/>
      <c r="J374" s="231"/>
      <c r="K374" s="587">
        <f t="shared" si="35"/>
        <v>0</v>
      </c>
      <c r="L374" s="589">
        <f>IF(I374&lt;INDEX(Lookup!$U$2:$U$10,MATCH($D$44,Lookup!$S$2:$S$10,0)),0,IF(O374="X",0,J374/(DATEDIF(H374,I374,"m")+1)*12))</f>
        <v>0</v>
      </c>
      <c r="M374" s="587">
        <f t="shared" si="36"/>
        <v>0</v>
      </c>
      <c r="N374" s="655"/>
      <c r="O374" s="353"/>
      <c r="Q374" s="849">
        <f t="shared" si="37"/>
        <v>0</v>
      </c>
      <c r="R374" s="849">
        <f t="shared" si="38"/>
        <v>0</v>
      </c>
    </row>
    <row r="375" spans="2:18" x14ac:dyDescent="0.35">
      <c r="B375" s="229"/>
      <c r="C375" s="301"/>
      <c r="D375" s="301"/>
      <c r="E375" s="233"/>
      <c r="F375" s="301"/>
      <c r="G375" s="302"/>
      <c r="H375" s="170"/>
      <c r="I375" s="170"/>
      <c r="J375" s="231"/>
      <c r="K375" s="587">
        <f t="shared" si="35"/>
        <v>0</v>
      </c>
      <c r="L375" s="589">
        <f>IF(I375&lt;INDEX(Lookup!$U$2:$U$10,MATCH($D$44,Lookup!$S$2:$S$10,0)),0,IF(O375="X",0,J375/(DATEDIF(H375,I375,"m")+1)*12))</f>
        <v>0</v>
      </c>
      <c r="M375" s="587">
        <f t="shared" si="36"/>
        <v>0</v>
      </c>
      <c r="N375" s="655"/>
      <c r="O375" s="353"/>
      <c r="Q375" s="849">
        <f t="shared" si="37"/>
        <v>0</v>
      </c>
      <c r="R375" s="849">
        <f t="shared" si="38"/>
        <v>0</v>
      </c>
    </row>
    <row r="376" spans="2:18" x14ac:dyDescent="0.35">
      <c r="B376" s="229"/>
      <c r="C376" s="301"/>
      <c r="D376" s="301"/>
      <c r="E376" s="233"/>
      <c r="F376" s="301"/>
      <c r="G376" s="302"/>
      <c r="H376" s="170"/>
      <c r="I376" s="170"/>
      <c r="J376" s="231"/>
      <c r="K376" s="587">
        <f t="shared" si="35"/>
        <v>0</v>
      </c>
      <c r="L376" s="589">
        <f>IF(I376&lt;INDEX(Lookup!$U$2:$U$10,MATCH($D$44,Lookup!$S$2:$S$10,0)),0,IF(O376="X",0,J376/(DATEDIF(H376,I376,"m")+1)*12))</f>
        <v>0</v>
      </c>
      <c r="M376" s="587">
        <f t="shared" si="36"/>
        <v>0</v>
      </c>
      <c r="N376" s="655"/>
      <c r="O376" s="353"/>
      <c r="Q376" s="849">
        <f t="shared" si="37"/>
        <v>0</v>
      </c>
      <c r="R376" s="849">
        <f t="shared" si="38"/>
        <v>0</v>
      </c>
    </row>
    <row r="377" spans="2:18" x14ac:dyDescent="0.35">
      <c r="B377" s="229"/>
      <c r="C377" s="301"/>
      <c r="D377" s="301"/>
      <c r="E377" s="233"/>
      <c r="F377" s="301"/>
      <c r="G377" s="302"/>
      <c r="H377" s="170"/>
      <c r="I377" s="170"/>
      <c r="J377" s="231"/>
      <c r="K377" s="587">
        <f t="shared" si="35"/>
        <v>0</v>
      </c>
      <c r="L377" s="589">
        <f>IF(I377&lt;INDEX(Lookup!$U$2:$U$10,MATCH($D$44,Lookup!$S$2:$S$10,0)),0,IF(O377="X",0,J377/(DATEDIF(H377,I377,"m")+1)*12))</f>
        <v>0</v>
      </c>
      <c r="M377" s="587">
        <f t="shared" si="36"/>
        <v>0</v>
      </c>
      <c r="N377" s="655"/>
      <c r="O377" s="353"/>
      <c r="Q377" s="849">
        <f t="shared" si="37"/>
        <v>0</v>
      </c>
      <c r="R377" s="849">
        <f t="shared" si="38"/>
        <v>0</v>
      </c>
    </row>
    <row r="378" spans="2:18" x14ac:dyDescent="0.35">
      <c r="B378" s="229"/>
      <c r="C378" s="301"/>
      <c r="D378" s="301"/>
      <c r="E378" s="233"/>
      <c r="F378" s="301"/>
      <c r="G378" s="302"/>
      <c r="H378" s="170"/>
      <c r="I378" s="170"/>
      <c r="J378" s="231"/>
      <c r="K378" s="587">
        <f t="shared" si="35"/>
        <v>0</v>
      </c>
      <c r="L378" s="589">
        <f>IF(I378&lt;INDEX(Lookup!$U$2:$U$10,MATCH($D$44,Lookup!$S$2:$S$10,0)),0,IF(O378="X",0,J378/(DATEDIF(H378,I378,"m")+1)*12))</f>
        <v>0</v>
      </c>
      <c r="M378" s="587">
        <f t="shared" si="36"/>
        <v>0</v>
      </c>
      <c r="N378" s="655"/>
      <c r="O378" s="353"/>
      <c r="Q378" s="849">
        <f t="shared" si="37"/>
        <v>0</v>
      </c>
      <c r="R378" s="849">
        <f t="shared" si="38"/>
        <v>0</v>
      </c>
    </row>
    <row r="379" spans="2:18" x14ac:dyDescent="0.35">
      <c r="B379" s="229"/>
      <c r="C379" s="301"/>
      <c r="D379" s="301"/>
      <c r="E379" s="233"/>
      <c r="F379" s="301"/>
      <c r="G379" s="302"/>
      <c r="H379" s="170"/>
      <c r="I379" s="170"/>
      <c r="J379" s="231"/>
      <c r="K379" s="587">
        <f t="shared" si="35"/>
        <v>0</v>
      </c>
      <c r="L379" s="589">
        <f>IF(I379&lt;INDEX(Lookup!$U$2:$U$10,MATCH($D$44,Lookup!$S$2:$S$10,0)),0,IF(O379="X",0,J379/(DATEDIF(H379,I379,"m")+1)*12))</f>
        <v>0</v>
      </c>
      <c r="M379" s="587">
        <f t="shared" si="36"/>
        <v>0</v>
      </c>
      <c r="N379" s="655"/>
      <c r="O379" s="353"/>
      <c r="Q379" s="849">
        <f t="shared" si="37"/>
        <v>0</v>
      </c>
      <c r="R379" s="849">
        <f t="shared" si="38"/>
        <v>0</v>
      </c>
    </row>
    <row r="380" spans="2:18" x14ac:dyDescent="0.35">
      <c r="B380" s="229"/>
      <c r="C380" s="301"/>
      <c r="D380" s="301"/>
      <c r="E380" s="233"/>
      <c r="F380" s="301"/>
      <c r="G380" s="302"/>
      <c r="H380" s="170"/>
      <c r="I380" s="170"/>
      <c r="J380" s="231"/>
      <c r="K380" s="587">
        <f t="shared" si="35"/>
        <v>0</v>
      </c>
      <c r="L380" s="589">
        <f>IF(I380&lt;INDEX(Lookup!$U$2:$U$10,MATCH($D$44,Lookup!$S$2:$S$10,0)),0,IF(O380="X",0,J380/(DATEDIF(H380,I380,"m")+1)*12))</f>
        <v>0</v>
      </c>
      <c r="M380" s="587">
        <f t="shared" si="36"/>
        <v>0</v>
      </c>
      <c r="N380" s="655"/>
      <c r="O380" s="353"/>
      <c r="Q380" s="849">
        <f t="shared" si="37"/>
        <v>0</v>
      </c>
      <c r="R380" s="849">
        <f t="shared" si="38"/>
        <v>0</v>
      </c>
    </row>
    <row r="381" spans="2:18" x14ac:dyDescent="0.35">
      <c r="B381" s="229"/>
      <c r="C381" s="301"/>
      <c r="D381" s="301"/>
      <c r="E381" s="233"/>
      <c r="F381" s="301"/>
      <c r="G381" s="302"/>
      <c r="H381" s="170"/>
      <c r="I381" s="170"/>
      <c r="J381" s="231"/>
      <c r="K381" s="587">
        <f t="shared" si="35"/>
        <v>0</v>
      </c>
      <c r="L381" s="589">
        <f>IF(I381&lt;INDEX(Lookup!$U$2:$U$10,MATCH($D$44,Lookup!$S$2:$S$10,0)),0,IF(O381="X",0,J381/(DATEDIF(H381,I381,"m")+1)*12))</f>
        <v>0</v>
      </c>
      <c r="M381" s="587">
        <f t="shared" si="36"/>
        <v>0</v>
      </c>
      <c r="N381" s="655"/>
      <c r="O381" s="353"/>
      <c r="Q381" s="849">
        <f t="shared" si="37"/>
        <v>0</v>
      </c>
      <c r="R381" s="849">
        <f t="shared" si="38"/>
        <v>0</v>
      </c>
    </row>
    <row r="382" spans="2:18" x14ac:dyDescent="0.35">
      <c r="B382" s="229"/>
      <c r="C382" s="301"/>
      <c r="D382" s="301"/>
      <c r="E382" s="233"/>
      <c r="F382" s="301"/>
      <c r="G382" s="302"/>
      <c r="H382" s="170"/>
      <c r="I382" s="170"/>
      <c r="J382" s="231"/>
      <c r="K382" s="587">
        <f t="shared" si="35"/>
        <v>0</v>
      </c>
      <c r="L382" s="589">
        <f>IF(I382&lt;INDEX(Lookup!$U$2:$U$10,MATCH($D$44,Lookup!$S$2:$S$10,0)),0,IF(O382="X",0,J382/(DATEDIF(H382,I382,"m")+1)*12))</f>
        <v>0</v>
      </c>
      <c r="M382" s="587">
        <f t="shared" si="36"/>
        <v>0</v>
      </c>
      <c r="N382" s="655"/>
      <c r="O382" s="353"/>
      <c r="Q382" s="849">
        <f t="shared" si="37"/>
        <v>0</v>
      </c>
      <c r="R382" s="849">
        <f t="shared" si="38"/>
        <v>0</v>
      </c>
    </row>
    <row r="383" spans="2:18" x14ac:dyDescent="0.35">
      <c r="B383" s="229"/>
      <c r="C383" s="301"/>
      <c r="D383" s="301"/>
      <c r="E383" s="233"/>
      <c r="F383" s="301"/>
      <c r="G383" s="302"/>
      <c r="H383" s="170"/>
      <c r="I383" s="170"/>
      <c r="J383" s="231"/>
      <c r="K383" s="587">
        <f t="shared" si="35"/>
        <v>0</v>
      </c>
      <c r="L383" s="589">
        <f>IF(I383&lt;INDEX(Lookup!$U$2:$U$10,MATCH($D$44,Lookup!$S$2:$S$10,0)),0,IF(O383="X",0,J383/(DATEDIF(H383,I383,"m")+1)*12))</f>
        <v>0</v>
      </c>
      <c r="M383" s="587">
        <f t="shared" si="36"/>
        <v>0</v>
      </c>
      <c r="N383" s="655"/>
      <c r="O383" s="353"/>
      <c r="Q383" s="849">
        <f t="shared" si="37"/>
        <v>0</v>
      </c>
      <c r="R383" s="849">
        <f t="shared" si="38"/>
        <v>0</v>
      </c>
    </row>
    <row r="384" spans="2:18" x14ac:dyDescent="0.35">
      <c r="B384" s="229"/>
      <c r="C384" s="301"/>
      <c r="D384" s="301"/>
      <c r="E384" s="233"/>
      <c r="F384" s="301"/>
      <c r="G384" s="302"/>
      <c r="H384" s="170"/>
      <c r="I384" s="170"/>
      <c r="J384" s="231"/>
      <c r="K384" s="587">
        <f t="shared" si="35"/>
        <v>0</v>
      </c>
      <c r="L384" s="589">
        <f>IF(I384&lt;INDEX(Lookup!$U$2:$U$10,MATCH($D$44,Lookup!$S$2:$S$10,0)),0,IF(O384="X",0,J384/(DATEDIF(H384,I384,"m")+1)*12))</f>
        <v>0</v>
      </c>
      <c r="M384" s="587">
        <f t="shared" si="36"/>
        <v>0</v>
      </c>
      <c r="N384" s="655"/>
      <c r="O384" s="353"/>
      <c r="Q384" s="849">
        <f t="shared" si="37"/>
        <v>0</v>
      </c>
      <c r="R384" s="849">
        <f t="shared" si="38"/>
        <v>0</v>
      </c>
    </row>
    <row r="385" spans="2:18" x14ac:dyDescent="0.35">
      <c r="B385" s="229"/>
      <c r="C385" s="301"/>
      <c r="D385" s="301"/>
      <c r="E385" s="233"/>
      <c r="F385" s="301"/>
      <c r="G385" s="302"/>
      <c r="H385" s="170"/>
      <c r="I385" s="170"/>
      <c r="J385" s="231"/>
      <c r="K385" s="587">
        <f t="shared" si="35"/>
        <v>0</v>
      </c>
      <c r="L385" s="589">
        <f>IF(I385&lt;INDEX(Lookup!$U$2:$U$10,MATCH($D$44,Lookup!$S$2:$S$10,0)),0,IF(O385="X",0,J385/(DATEDIF(H385,I385,"m")+1)*12))</f>
        <v>0</v>
      </c>
      <c r="M385" s="587">
        <f t="shared" si="36"/>
        <v>0</v>
      </c>
      <c r="N385" s="655"/>
      <c r="O385" s="353"/>
      <c r="Q385" s="849">
        <f t="shared" si="37"/>
        <v>0</v>
      </c>
      <c r="R385" s="849">
        <f t="shared" si="38"/>
        <v>0</v>
      </c>
    </row>
    <row r="386" spans="2:18" x14ac:dyDescent="0.35">
      <c r="B386" s="229"/>
      <c r="C386" s="301"/>
      <c r="D386" s="301"/>
      <c r="E386" s="233"/>
      <c r="F386" s="301"/>
      <c r="G386" s="302"/>
      <c r="H386" s="170"/>
      <c r="I386" s="170"/>
      <c r="J386" s="231"/>
      <c r="K386" s="587">
        <f t="shared" si="35"/>
        <v>0</v>
      </c>
      <c r="L386" s="589">
        <f>IF(I386&lt;INDEX(Lookup!$U$2:$U$10,MATCH($D$44,Lookup!$S$2:$S$10,0)),0,IF(O386="X",0,J386/(DATEDIF(H386,I386,"m")+1)*12))</f>
        <v>0</v>
      </c>
      <c r="M386" s="587">
        <f t="shared" si="36"/>
        <v>0</v>
      </c>
      <c r="N386" s="655"/>
      <c r="O386" s="353"/>
      <c r="Q386" s="849">
        <f t="shared" si="37"/>
        <v>0</v>
      </c>
      <c r="R386" s="849">
        <f t="shared" si="38"/>
        <v>0</v>
      </c>
    </row>
    <row r="387" spans="2:18" x14ac:dyDescent="0.35">
      <c r="B387" s="229"/>
      <c r="C387" s="301"/>
      <c r="D387" s="301"/>
      <c r="E387" s="233"/>
      <c r="F387" s="301"/>
      <c r="G387" s="302"/>
      <c r="H387" s="170"/>
      <c r="I387" s="170"/>
      <c r="J387" s="231"/>
      <c r="K387" s="587">
        <f t="shared" si="35"/>
        <v>0</v>
      </c>
      <c r="L387" s="589">
        <f>IF(I387&lt;INDEX(Lookup!$U$2:$U$10,MATCH($D$44,Lookup!$S$2:$S$10,0)),0,IF(O387="X",0,J387/(DATEDIF(H387,I387,"m")+1)*12))</f>
        <v>0</v>
      </c>
      <c r="M387" s="587">
        <f t="shared" si="36"/>
        <v>0</v>
      </c>
      <c r="N387" s="655"/>
      <c r="O387" s="353"/>
      <c r="Q387" s="849">
        <f t="shared" si="37"/>
        <v>0</v>
      </c>
      <c r="R387" s="849">
        <f t="shared" si="38"/>
        <v>0</v>
      </c>
    </row>
    <row r="388" spans="2:18" x14ac:dyDescent="0.35">
      <c r="B388" s="229"/>
      <c r="C388" s="301"/>
      <c r="D388" s="301"/>
      <c r="E388" s="233"/>
      <c r="F388" s="301"/>
      <c r="G388" s="302"/>
      <c r="H388" s="170"/>
      <c r="I388" s="170"/>
      <c r="J388" s="231"/>
      <c r="K388" s="587">
        <f t="shared" si="35"/>
        <v>0</v>
      </c>
      <c r="L388" s="589">
        <f>IF(I388&lt;INDEX(Lookup!$U$2:$U$10,MATCH($D$44,Lookup!$S$2:$S$10,0)),0,IF(O388="X",0,J388/(DATEDIF(H388,I388,"m")+1)*12))</f>
        <v>0</v>
      </c>
      <c r="M388" s="587">
        <f t="shared" si="36"/>
        <v>0</v>
      </c>
      <c r="N388" s="655"/>
      <c r="O388" s="353"/>
      <c r="Q388" s="849">
        <f t="shared" si="37"/>
        <v>0</v>
      </c>
      <c r="R388" s="849">
        <f t="shared" si="38"/>
        <v>0</v>
      </c>
    </row>
    <row r="389" spans="2:18" x14ac:dyDescent="0.35">
      <c r="B389" s="229"/>
      <c r="C389" s="301"/>
      <c r="D389" s="301"/>
      <c r="E389" s="233"/>
      <c r="F389" s="301"/>
      <c r="G389" s="302"/>
      <c r="H389" s="170"/>
      <c r="I389" s="170"/>
      <c r="J389" s="231"/>
      <c r="K389" s="587">
        <f t="shared" si="35"/>
        <v>0</v>
      </c>
      <c r="L389" s="589">
        <f>IF(I389&lt;INDEX(Lookup!$U$2:$U$10,MATCH($D$44,Lookup!$S$2:$S$10,0)),0,IF(O389="X",0,J389/(DATEDIF(H389,I389,"m")+1)*12))</f>
        <v>0</v>
      </c>
      <c r="M389" s="587">
        <f t="shared" si="36"/>
        <v>0</v>
      </c>
      <c r="N389" s="655"/>
      <c r="O389" s="353"/>
      <c r="Q389" s="849">
        <f t="shared" si="37"/>
        <v>0</v>
      </c>
      <c r="R389" s="849">
        <f t="shared" si="38"/>
        <v>0</v>
      </c>
    </row>
    <row r="390" spans="2:18" x14ac:dyDescent="0.35">
      <c r="B390" s="229"/>
      <c r="C390" s="301"/>
      <c r="D390" s="301"/>
      <c r="E390" s="233"/>
      <c r="F390" s="301"/>
      <c r="G390" s="302"/>
      <c r="H390" s="170"/>
      <c r="I390" s="170"/>
      <c r="J390" s="231"/>
      <c r="K390" s="587">
        <f t="shared" si="35"/>
        <v>0</v>
      </c>
      <c r="L390" s="589">
        <f>IF(I390&lt;INDEX(Lookup!$U$2:$U$10,MATCH($D$44,Lookup!$S$2:$S$10,0)),0,IF(O390="X",0,J390/(DATEDIF(H390,I390,"m")+1)*12))</f>
        <v>0</v>
      </c>
      <c r="M390" s="587">
        <f t="shared" si="36"/>
        <v>0</v>
      </c>
      <c r="N390" s="655"/>
      <c r="O390" s="353"/>
      <c r="Q390" s="849">
        <f t="shared" si="37"/>
        <v>0</v>
      </c>
      <c r="R390" s="849">
        <f t="shared" si="38"/>
        <v>0</v>
      </c>
    </row>
    <row r="391" spans="2:18" x14ac:dyDescent="0.35">
      <c r="B391" s="229"/>
      <c r="C391" s="301"/>
      <c r="D391" s="301"/>
      <c r="E391" s="233"/>
      <c r="F391" s="301"/>
      <c r="G391" s="302"/>
      <c r="H391" s="170"/>
      <c r="I391" s="170"/>
      <c r="J391" s="231"/>
      <c r="K391" s="587">
        <f t="shared" si="35"/>
        <v>0</v>
      </c>
      <c r="L391" s="589">
        <f>IF(I391&lt;INDEX(Lookup!$U$2:$U$10,MATCH($D$44,Lookup!$S$2:$S$10,0)),0,IF(O391="X",0,J391/(DATEDIF(H391,I391,"m")+1)*12))</f>
        <v>0</v>
      </c>
      <c r="M391" s="587">
        <f t="shared" si="36"/>
        <v>0</v>
      </c>
      <c r="N391" s="655"/>
      <c r="O391" s="353"/>
      <c r="Q391" s="849">
        <f t="shared" si="37"/>
        <v>0</v>
      </c>
      <c r="R391" s="849">
        <f t="shared" si="38"/>
        <v>0</v>
      </c>
    </row>
    <row r="392" spans="2:18" x14ac:dyDescent="0.35">
      <c r="B392" s="229"/>
      <c r="C392" s="301"/>
      <c r="D392" s="301"/>
      <c r="E392" s="233"/>
      <c r="F392" s="301"/>
      <c r="G392" s="302"/>
      <c r="H392" s="170"/>
      <c r="I392" s="170"/>
      <c r="J392" s="231"/>
      <c r="K392" s="587">
        <f t="shared" si="35"/>
        <v>0</v>
      </c>
      <c r="L392" s="589">
        <f>IF(I392&lt;INDEX(Lookup!$U$2:$U$10,MATCH($D$44,Lookup!$S$2:$S$10,0)),0,IF(O392="X",0,J392/(DATEDIF(H392,I392,"m")+1)*12))</f>
        <v>0</v>
      </c>
      <c r="M392" s="587">
        <f t="shared" si="36"/>
        <v>0</v>
      </c>
      <c r="N392" s="655"/>
      <c r="O392" s="353"/>
      <c r="Q392" s="849">
        <f t="shared" si="37"/>
        <v>0</v>
      </c>
      <c r="R392" s="849">
        <f t="shared" si="38"/>
        <v>0</v>
      </c>
    </row>
    <row r="393" spans="2:18" x14ac:dyDescent="0.35">
      <c r="B393" s="229"/>
      <c r="C393" s="301"/>
      <c r="D393" s="301"/>
      <c r="E393" s="233"/>
      <c r="F393" s="301"/>
      <c r="G393" s="302"/>
      <c r="H393" s="170"/>
      <c r="I393" s="170"/>
      <c r="J393" s="231"/>
      <c r="K393" s="587">
        <f t="shared" si="35"/>
        <v>0</v>
      </c>
      <c r="L393" s="589">
        <f>IF(I393&lt;INDEX(Lookup!$U$2:$U$10,MATCH($D$44,Lookup!$S$2:$S$10,0)),0,IF(O393="X",0,J393/(DATEDIF(H393,I393,"m")+1)*12))</f>
        <v>0</v>
      </c>
      <c r="M393" s="587">
        <f t="shared" si="36"/>
        <v>0</v>
      </c>
      <c r="N393" s="655"/>
      <c r="O393" s="353"/>
      <c r="Q393" s="849">
        <f t="shared" si="37"/>
        <v>0</v>
      </c>
      <c r="R393" s="849">
        <f t="shared" si="38"/>
        <v>0</v>
      </c>
    </row>
    <row r="394" spans="2:18" x14ac:dyDescent="0.35">
      <c r="B394" s="229"/>
      <c r="C394" s="301"/>
      <c r="D394" s="301"/>
      <c r="E394" s="233"/>
      <c r="F394" s="301"/>
      <c r="G394" s="302"/>
      <c r="H394" s="170"/>
      <c r="I394" s="170"/>
      <c r="J394" s="231"/>
      <c r="K394" s="587">
        <f t="shared" si="35"/>
        <v>0</v>
      </c>
      <c r="L394" s="589">
        <f>IF(I394&lt;INDEX(Lookup!$U$2:$U$10,MATCH($D$44,Lookup!$S$2:$S$10,0)),0,IF(O394="X",0,J394/(DATEDIF(H394,I394,"m")+1)*12))</f>
        <v>0</v>
      </c>
      <c r="M394" s="587">
        <f t="shared" si="36"/>
        <v>0</v>
      </c>
      <c r="N394" s="655"/>
      <c r="O394" s="353"/>
      <c r="Q394" s="849">
        <f t="shared" si="37"/>
        <v>0</v>
      </c>
      <c r="R394" s="849">
        <f t="shared" si="38"/>
        <v>0</v>
      </c>
    </row>
    <row r="395" spans="2:18" x14ac:dyDescent="0.35">
      <c r="B395" s="229"/>
      <c r="C395" s="301"/>
      <c r="D395" s="301"/>
      <c r="E395" s="233"/>
      <c r="F395" s="301"/>
      <c r="G395" s="302"/>
      <c r="H395" s="170"/>
      <c r="I395" s="170"/>
      <c r="J395" s="231"/>
      <c r="K395" s="587">
        <f t="shared" si="35"/>
        <v>0</v>
      </c>
      <c r="L395" s="589">
        <f>IF(I395&lt;INDEX(Lookup!$U$2:$U$10,MATCH($D$44,Lookup!$S$2:$S$10,0)),0,IF(O395="X",0,J395/(DATEDIF(H395,I395,"m")+1)*12))</f>
        <v>0</v>
      </c>
      <c r="M395" s="587">
        <f t="shared" si="36"/>
        <v>0</v>
      </c>
      <c r="N395" s="655"/>
      <c r="O395" s="353"/>
      <c r="Q395" s="849">
        <f t="shared" si="37"/>
        <v>0</v>
      </c>
      <c r="R395" s="849">
        <f t="shared" si="38"/>
        <v>0</v>
      </c>
    </row>
    <row r="396" spans="2:18" x14ac:dyDescent="0.35">
      <c r="B396" s="229"/>
      <c r="C396" s="301"/>
      <c r="D396" s="301"/>
      <c r="E396" s="233"/>
      <c r="F396" s="301"/>
      <c r="G396" s="302"/>
      <c r="H396" s="170"/>
      <c r="I396" s="170"/>
      <c r="J396" s="231"/>
      <c r="K396" s="587">
        <f t="shared" si="35"/>
        <v>0</v>
      </c>
      <c r="L396" s="589">
        <f>IF(I396&lt;INDEX(Lookup!$U$2:$U$10,MATCH($D$44,Lookup!$S$2:$S$10,0)),0,IF(O396="X",0,J396/(DATEDIF(H396,I396,"m")+1)*12))</f>
        <v>0</v>
      </c>
      <c r="M396" s="587">
        <f t="shared" si="36"/>
        <v>0</v>
      </c>
      <c r="N396" s="655"/>
      <c r="O396" s="353"/>
      <c r="Q396" s="849">
        <f t="shared" si="37"/>
        <v>0</v>
      </c>
      <c r="R396" s="849">
        <f t="shared" si="38"/>
        <v>0</v>
      </c>
    </row>
    <row r="397" spans="2:18" x14ac:dyDescent="0.35">
      <c r="B397" s="229"/>
      <c r="C397" s="301"/>
      <c r="D397" s="301"/>
      <c r="E397" s="233"/>
      <c r="F397" s="301"/>
      <c r="G397" s="302"/>
      <c r="H397" s="170"/>
      <c r="I397" s="170"/>
      <c r="J397" s="231"/>
      <c r="K397" s="587">
        <f t="shared" si="35"/>
        <v>0</v>
      </c>
      <c r="L397" s="589">
        <f>IF(I397&lt;INDEX(Lookup!$U$2:$U$10,MATCH($D$44,Lookup!$S$2:$S$10,0)),0,IF(O397="X",0,J397/(DATEDIF(H397,I397,"m")+1)*12))</f>
        <v>0</v>
      </c>
      <c r="M397" s="587">
        <f t="shared" si="36"/>
        <v>0</v>
      </c>
      <c r="N397" s="655"/>
      <c r="O397" s="353"/>
      <c r="Q397" s="849">
        <f t="shared" si="37"/>
        <v>0</v>
      </c>
      <c r="R397" s="849">
        <f t="shared" si="38"/>
        <v>0</v>
      </c>
    </row>
    <row r="398" spans="2:18" x14ac:dyDescent="0.35">
      <c r="B398" s="229"/>
      <c r="C398" s="301"/>
      <c r="D398" s="301"/>
      <c r="E398" s="233"/>
      <c r="F398" s="301"/>
      <c r="G398" s="302"/>
      <c r="H398" s="170"/>
      <c r="I398" s="170"/>
      <c r="J398" s="231"/>
      <c r="K398" s="587">
        <f t="shared" si="35"/>
        <v>0</v>
      </c>
      <c r="L398" s="589">
        <f>IF(I398&lt;INDEX(Lookup!$U$2:$U$10,MATCH($D$44,Lookup!$S$2:$S$10,0)),0,IF(O398="X",0,J398/(DATEDIF(H398,I398,"m")+1)*12))</f>
        <v>0</v>
      </c>
      <c r="M398" s="587">
        <f t="shared" si="36"/>
        <v>0</v>
      </c>
      <c r="N398" s="655"/>
      <c r="O398" s="353"/>
      <c r="Q398" s="849">
        <f t="shared" si="37"/>
        <v>0</v>
      </c>
      <c r="R398" s="849">
        <f t="shared" si="38"/>
        <v>0</v>
      </c>
    </row>
    <row r="399" spans="2:18" x14ac:dyDescent="0.35">
      <c r="B399" s="229"/>
      <c r="C399" s="301"/>
      <c r="D399" s="301"/>
      <c r="E399" s="233"/>
      <c r="F399" s="301"/>
      <c r="G399" s="302"/>
      <c r="H399" s="170"/>
      <c r="I399" s="170"/>
      <c r="J399" s="231"/>
      <c r="K399" s="587">
        <f t="shared" si="35"/>
        <v>0</v>
      </c>
      <c r="L399" s="589">
        <f>IF(I399&lt;INDEX(Lookup!$U$2:$U$10,MATCH($D$44,Lookup!$S$2:$S$10,0)),0,IF(O399="X",0,J399/(DATEDIF(H399,I399,"m")+1)*12))</f>
        <v>0</v>
      </c>
      <c r="M399" s="587">
        <f t="shared" si="36"/>
        <v>0</v>
      </c>
      <c r="N399" s="655"/>
      <c r="O399" s="353"/>
      <c r="Q399" s="849">
        <f t="shared" si="37"/>
        <v>0</v>
      </c>
      <c r="R399" s="849">
        <f t="shared" si="38"/>
        <v>0</v>
      </c>
    </row>
    <row r="400" spans="2:18" x14ac:dyDescent="0.35">
      <c r="B400" s="229"/>
      <c r="C400" s="301"/>
      <c r="D400" s="301"/>
      <c r="E400" s="233"/>
      <c r="F400" s="301"/>
      <c r="G400" s="302"/>
      <c r="H400" s="170"/>
      <c r="I400" s="170"/>
      <c r="J400" s="231"/>
      <c r="K400" s="587">
        <f t="shared" si="35"/>
        <v>0</v>
      </c>
      <c r="L400" s="589">
        <f>IF(I400&lt;INDEX(Lookup!$U$2:$U$10,MATCH($D$44,Lookup!$S$2:$S$10,0)),0,IF(O400="X",0,J400/(DATEDIF(H400,I400,"m")+1)*12))</f>
        <v>0</v>
      </c>
      <c r="M400" s="587">
        <f t="shared" si="36"/>
        <v>0</v>
      </c>
      <c r="N400" s="655"/>
      <c r="O400" s="353"/>
      <c r="Q400" s="849">
        <f t="shared" si="37"/>
        <v>0</v>
      </c>
      <c r="R400" s="849">
        <f t="shared" si="38"/>
        <v>0</v>
      </c>
    </row>
    <row r="401" spans="2:18" x14ac:dyDescent="0.35">
      <c r="B401" s="229"/>
      <c r="C401" s="301"/>
      <c r="D401" s="301"/>
      <c r="E401" s="233"/>
      <c r="F401" s="301"/>
      <c r="G401" s="302"/>
      <c r="H401" s="170"/>
      <c r="I401" s="170"/>
      <c r="J401" s="231"/>
      <c r="K401" s="587">
        <f t="shared" si="35"/>
        <v>0</v>
      </c>
      <c r="L401" s="589">
        <f>IF(I401&lt;INDEX(Lookup!$U$2:$U$10,MATCH($D$44,Lookup!$S$2:$S$10,0)),0,IF(O401="X",0,J401/(DATEDIF(H401,I401,"m")+1)*12))</f>
        <v>0</v>
      </c>
      <c r="M401" s="587">
        <f t="shared" si="36"/>
        <v>0</v>
      </c>
      <c r="N401" s="655"/>
      <c r="O401" s="353"/>
      <c r="Q401" s="849">
        <f t="shared" si="37"/>
        <v>0</v>
      </c>
      <c r="R401" s="849">
        <f t="shared" si="38"/>
        <v>0</v>
      </c>
    </row>
    <row r="402" spans="2:18" x14ac:dyDescent="0.35">
      <c r="B402" s="229"/>
      <c r="C402" s="301"/>
      <c r="D402" s="301"/>
      <c r="E402" s="233"/>
      <c r="F402" s="301"/>
      <c r="G402" s="302"/>
      <c r="H402" s="170"/>
      <c r="I402" s="170"/>
      <c r="J402" s="231"/>
      <c r="K402" s="587">
        <f t="shared" si="35"/>
        <v>0</v>
      </c>
      <c r="L402" s="589">
        <f>IF(I402&lt;INDEX(Lookup!$U$2:$U$10,MATCH($D$44,Lookup!$S$2:$S$10,0)),0,IF(O402="X",0,J402/(DATEDIF(H402,I402,"m")+1)*12))</f>
        <v>0</v>
      </c>
      <c r="M402" s="587">
        <f t="shared" si="36"/>
        <v>0</v>
      </c>
      <c r="N402" s="655"/>
      <c r="O402" s="353"/>
      <c r="Q402" s="849">
        <f t="shared" si="37"/>
        <v>0</v>
      </c>
      <c r="R402" s="849">
        <f t="shared" si="38"/>
        <v>0</v>
      </c>
    </row>
    <row r="403" spans="2:18" x14ac:dyDescent="0.35">
      <c r="B403" s="229"/>
      <c r="C403" s="301"/>
      <c r="D403" s="301"/>
      <c r="E403" s="233"/>
      <c r="F403" s="301"/>
      <c r="G403" s="302"/>
      <c r="H403" s="170"/>
      <c r="I403" s="170"/>
      <c r="J403" s="231"/>
      <c r="K403" s="587">
        <f t="shared" si="35"/>
        <v>0</v>
      </c>
      <c r="L403" s="589">
        <f>IF(I403&lt;INDEX(Lookup!$U$2:$U$10,MATCH($D$44,Lookup!$S$2:$S$10,0)),0,IF(O403="X",0,J403/(DATEDIF(H403,I403,"m")+1)*12))</f>
        <v>0</v>
      </c>
      <c r="M403" s="587">
        <f t="shared" si="36"/>
        <v>0</v>
      </c>
      <c r="N403" s="655"/>
      <c r="O403" s="353"/>
      <c r="Q403" s="849">
        <f t="shared" si="37"/>
        <v>0</v>
      </c>
      <c r="R403" s="849">
        <f t="shared" si="38"/>
        <v>0</v>
      </c>
    </row>
    <row r="404" spans="2:18" x14ac:dyDescent="0.35">
      <c r="B404" s="229"/>
      <c r="C404" s="301"/>
      <c r="D404" s="301"/>
      <c r="E404" s="233"/>
      <c r="F404" s="301"/>
      <c r="G404" s="302"/>
      <c r="H404" s="170"/>
      <c r="I404" s="170"/>
      <c r="J404" s="231"/>
      <c r="K404" s="587">
        <f t="shared" si="35"/>
        <v>0</v>
      </c>
      <c r="L404" s="589">
        <f>IF(I404&lt;INDEX(Lookup!$U$2:$U$10,MATCH($D$44,Lookup!$S$2:$S$10,0)),0,IF(O404="X",0,J404/(DATEDIF(H404,I404,"m")+1)*12))</f>
        <v>0</v>
      </c>
      <c r="M404" s="587">
        <f t="shared" si="36"/>
        <v>0</v>
      </c>
      <c r="N404" s="655"/>
      <c r="O404" s="353"/>
      <c r="Q404" s="849">
        <f t="shared" si="37"/>
        <v>0</v>
      </c>
      <c r="R404" s="849">
        <f t="shared" si="38"/>
        <v>0</v>
      </c>
    </row>
    <row r="405" spans="2:18" x14ac:dyDescent="0.35">
      <c r="B405" s="229"/>
      <c r="C405" s="301"/>
      <c r="D405" s="301"/>
      <c r="E405" s="233"/>
      <c r="F405" s="301"/>
      <c r="G405" s="302"/>
      <c r="H405" s="170"/>
      <c r="I405" s="170"/>
      <c r="J405" s="231"/>
      <c r="K405" s="587">
        <f t="shared" si="35"/>
        <v>0</v>
      </c>
      <c r="L405" s="589">
        <f>IF(I405&lt;INDEX(Lookup!$U$2:$U$10,MATCH($D$44,Lookup!$S$2:$S$10,0)),0,IF(O405="X",0,J405/(DATEDIF(H405,I405,"m")+1)*12))</f>
        <v>0</v>
      </c>
      <c r="M405" s="587">
        <f t="shared" si="36"/>
        <v>0</v>
      </c>
      <c r="N405" s="655"/>
      <c r="O405" s="353"/>
      <c r="Q405" s="849">
        <f t="shared" si="37"/>
        <v>0</v>
      </c>
      <c r="R405" s="849">
        <f t="shared" si="38"/>
        <v>0</v>
      </c>
    </row>
    <row r="406" spans="2:18" x14ac:dyDescent="0.35">
      <c r="B406" s="229"/>
      <c r="C406" s="301"/>
      <c r="D406" s="301"/>
      <c r="E406" s="233"/>
      <c r="F406" s="301"/>
      <c r="G406" s="302"/>
      <c r="H406" s="170"/>
      <c r="I406" s="170"/>
      <c r="J406" s="231"/>
      <c r="K406" s="587">
        <f t="shared" si="35"/>
        <v>0</v>
      </c>
      <c r="L406" s="589">
        <f>IF(I406&lt;INDEX(Lookup!$U$2:$U$10,MATCH($D$44,Lookup!$S$2:$S$10,0)),0,IF(O406="X",0,J406/(DATEDIF(H406,I406,"m")+1)*12))</f>
        <v>0</v>
      </c>
      <c r="M406" s="587">
        <f t="shared" si="36"/>
        <v>0</v>
      </c>
      <c r="N406" s="655"/>
      <c r="O406" s="353"/>
      <c r="Q406" s="849">
        <f t="shared" si="37"/>
        <v>0</v>
      </c>
      <c r="R406" s="849">
        <f t="shared" si="38"/>
        <v>0</v>
      </c>
    </row>
    <row r="407" spans="2:18" x14ac:dyDescent="0.35">
      <c r="B407" s="229"/>
      <c r="C407" s="301"/>
      <c r="D407" s="301"/>
      <c r="E407" s="233"/>
      <c r="F407" s="301"/>
      <c r="G407" s="302"/>
      <c r="H407" s="170"/>
      <c r="I407" s="170"/>
      <c r="J407" s="231"/>
      <c r="K407" s="587">
        <f t="shared" si="35"/>
        <v>0</v>
      </c>
      <c r="L407" s="589">
        <f>IF(I407&lt;INDEX(Lookup!$U$2:$U$10,MATCH($D$44,Lookup!$S$2:$S$10,0)),0,IF(O407="X",0,J407/(DATEDIF(H407,I407,"m")+1)*12))</f>
        <v>0</v>
      </c>
      <c r="M407" s="587">
        <f t="shared" si="36"/>
        <v>0</v>
      </c>
      <c r="N407" s="655"/>
      <c r="O407" s="353"/>
      <c r="Q407" s="849">
        <f t="shared" si="37"/>
        <v>0</v>
      </c>
      <c r="R407" s="849">
        <f t="shared" si="38"/>
        <v>0</v>
      </c>
    </row>
    <row r="408" spans="2:18" x14ac:dyDescent="0.35">
      <c r="B408" s="229"/>
      <c r="C408" s="301"/>
      <c r="D408" s="301"/>
      <c r="E408" s="233"/>
      <c r="F408" s="301"/>
      <c r="G408" s="302"/>
      <c r="H408" s="170"/>
      <c r="I408" s="170"/>
      <c r="J408" s="231"/>
      <c r="K408" s="587">
        <f t="shared" si="35"/>
        <v>0</v>
      </c>
      <c r="L408" s="589">
        <f>IF(I408&lt;INDEX(Lookup!$U$2:$U$10,MATCH($D$44,Lookup!$S$2:$S$10,0)),0,IF(O408="X",0,J408/(DATEDIF(H408,I408,"m")+1)*12))</f>
        <v>0</v>
      </c>
      <c r="M408" s="587">
        <f t="shared" si="36"/>
        <v>0</v>
      </c>
      <c r="N408" s="655"/>
      <c r="O408" s="353"/>
      <c r="Q408" s="849">
        <f t="shared" si="37"/>
        <v>0</v>
      </c>
      <c r="R408" s="849">
        <f t="shared" si="38"/>
        <v>0</v>
      </c>
    </row>
    <row r="409" spans="2:18" x14ac:dyDescent="0.35">
      <c r="B409" s="229"/>
      <c r="C409" s="301"/>
      <c r="D409" s="301"/>
      <c r="E409" s="233"/>
      <c r="F409" s="301"/>
      <c r="G409" s="302"/>
      <c r="H409" s="170"/>
      <c r="I409" s="170"/>
      <c r="J409" s="231"/>
      <c r="K409" s="587">
        <f t="shared" si="35"/>
        <v>0</v>
      </c>
      <c r="L409" s="589">
        <f>IF(I409&lt;INDEX(Lookup!$U$2:$U$10,MATCH($D$44,Lookup!$S$2:$S$10,0)),0,IF(O409="X",0,J409/(DATEDIF(H409,I409,"m")+1)*12))</f>
        <v>0</v>
      </c>
      <c r="M409" s="587">
        <f t="shared" si="36"/>
        <v>0</v>
      </c>
      <c r="N409" s="655"/>
      <c r="O409" s="353"/>
      <c r="Q409" s="849">
        <f t="shared" si="37"/>
        <v>0</v>
      </c>
      <c r="R409" s="849">
        <f t="shared" si="38"/>
        <v>0</v>
      </c>
    </row>
    <row r="410" spans="2:18" x14ac:dyDescent="0.35">
      <c r="B410" s="229"/>
      <c r="C410" s="301"/>
      <c r="D410" s="301"/>
      <c r="E410" s="233"/>
      <c r="F410" s="301"/>
      <c r="G410" s="302"/>
      <c r="H410" s="170"/>
      <c r="I410" s="170"/>
      <c r="J410" s="231"/>
      <c r="K410" s="587">
        <f t="shared" si="35"/>
        <v>0</v>
      </c>
      <c r="L410" s="589">
        <f>IF(I410&lt;INDEX(Lookup!$U$2:$U$10,MATCH($D$44,Lookup!$S$2:$S$10,0)),0,IF(O410="X",0,J410/(DATEDIF(H410,I410,"m")+1)*12))</f>
        <v>0</v>
      </c>
      <c r="M410" s="587">
        <f t="shared" si="36"/>
        <v>0</v>
      </c>
      <c r="N410" s="655"/>
      <c r="O410" s="353"/>
      <c r="Q410" s="849">
        <f t="shared" si="37"/>
        <v>0</v>
      </c>
      <c r="R410" s="849">
        <f t="shared" si="38"/>
        <v>0</v>
      </c>
    </row>
    <row r="411" spans="2:18" x14ac:dyDescent="0.35">
      <c r="B411" s="229"/>
      <c r="C411" s="301"/>
      <c r="D411" s="301"/>
      <c r="E411" s="233"/>
      <c r="F411" s="301"/>
      <c r="G411" s="302"/>
      <c r="H411" s="170"/>
      <c r="I411" s="170"/>
      <c r="J411" s="231"/>
      <c r="K411" s="587">
        <f t="shared" si="35"/>
        <v>0</v>
      </c>
      <c r="L411" s="589">
        <f>IF(I411&lt;INDEX(Lookup!$U$2:$U$10,MATCH($D$44,Lookup!$S$2:$S$10,0)),0,IF(O411="X",0,J411/(DATEDIF(H411,I411,"m")+1)*12))</f>
        <v>0</v>
      </c>
      <c r="M411" s="587">
        <f t="shared" si="36"/>
        <v>0</v>
      </c>
      <c r="N411" s="655"/>
      <c r="O411" s="353"/>
      <c r="Q411" s="849">
        <f t="shared" si="37"/>
        <v>0</v>
      </c>
      <c r="R411" s="849">
        <f t="shared" si="38"/>
        <v>0</v>
      </c>
    </row>
    <row r="412" spans="2:18" x14ac:dyDescent="0.35">
      <c r="B412" s="229"/>
      <c r="C412" s="301"/>
      <c r="D412" s="301"/>
      <c r="E412" s="233"/>
      <c r="F412" s="301"/>
      <c r="G412" s="302"/>
      <c r="H412" s="170"/>
      <c r="I412" s="170"/>
      <c r="J412" s="231"/>
      <c r="K412" s="587">
        <f t="shared" si="35"/>
        <v>0</v>
      </c>
      <c r="L412" s="589">
        <f>IF(I412&lt;INDEX(Lookup!$U$2:$U$10,MATCH($D$44,Lookup!$S$2:$S$10,0)),0,IF(O412="X",0,J412/(DATEDIF(H412,I412,"m")+1)*12))</f>
        <v>0</v>
      </c>
      <c r="M412" s="587">
        <f t="shared" si="36"/>
        <v>0</v>
      </c>
      <c r="N412" s="655"/>
      <c r="O412" s="353"/>
      <c r="Q412" s="849">
        <f t="shared" si="37"/>
        <v>0</v>
      </c>
      <c r="R412" s="849">
        <f t="shared" si="38"/>
        <v>0</v>
      </c>
    </row>
    <row r="413" spans="2:18" x14ac:dyDescent="0.35">
      <c r="B413" s="229"/>
      <c r="C413" s="301"/>
      <c r="D413" s="301"/>
      <c r="E413" s="233"/>
      <c r="F413" s="301"/>
      <c r="G413" s="302"/>
      <c r="H413" s="170"/>
      <c r="I413" s="170"/>
      <c r="J413" s="231"/>
      <c r="K413" s="587">
        <f t="shared" si="35"/>
        <v>0</v>
      </c>
      <c r="L413" s="589">
        <f>IF(I413&lt;INDEX(Lookup!$U$2:$U$10,MATCH($D$44,Lookup!$S$2:$S$10,0)),0,IF(O413="X",0,J413/(DATEDIF(H413,I413,"m")+1)*12))</f>
        <v>0</v>
      </c>
      <c r="M413" s="587">
        <f t="shared" si="36"/>
        <v>0</v>
      </c>
      <c r="N413" s="655"/>
      <c r="O413" s="353"/>
      <c r="Q413" s="849">
        <f t="shared" si="37"/>
        <v>0</v>
      </c>
      <c r="R413" s="849">
        <f t="shared" si="38"/>
        <v>0</v>
      </c>
    </row>
    <row r="414" spans="2:18" x14ac:dyDescent="0.35">
      <c r="B414" s="229"/>
      <c r="C414" s="301"/>
      <c r="D414" s="301"/>
      <c r="E414" s="233"/>
      <c r="F414" s="301"/>
      <c r="G414" s="302"/>
      <c r="H414" s="170"/>
      <c r="I414" s="170"/>
      <c r="J414" s="231"/>
      <c r="K414" s="587">
        <f t="shared" si="35"/>
        <v>0</v>
      </c>
      <c r="L414" s="589">
        <f>IF(I414&lt;INDEX(Lookup!$U$2:$U$10,MATCH($D$44,Lookup!$S$2:$S$10,0)),0,IF(O414="X",0,J414/(DATEDIF(H414,I414,"m")+1)*12))</f>
        <v>0</v>
      </c>
      <c r="M414" s="587">
        <f t="shared" si="36"/>
        <v>0</v>
      </c>
      <c r="N414" s="655"/>
      <c r="O414" s="353"/>
      <c r="Q414" s="849">
        <f t="shared" si="37"/>
        <v>0</v>
      </c>
      <c r="R414" s="849">
        <f t="shared" si="38"/>
        <v>0</v>
      </c>
    </row>
    <row r="415" spans="2:18" x14ac:dyDescent="0.35">
      <c r="B415" s="229"/>
      <c r="C415" s="301"/>
      <c r="D415" s="301"/>
      <c r="E415" s="233"/>
      <c r="F415" s="301"/>
      <c r="G415" s="302"/>
      <c r="H415" s="170"/>
      <c r="I415" s="170"/>
      <c r="J415" s="231"/>
      <c r="K415" s="587">
        <f t="shared" si="35"/>
        <v>0</v>
      </c>
      <c r="L415" s="589">
        <f>IF(I415&lt;INDEX(Lookup!$U$2:$U$10,MATCH($D$44,Lookup!$S$2:$S$10,0)),0,IF(O415="X",0,J415/(DATEDIF(H415,I415,"m")+1)*12))</f>
        <v>0</v>
      </c>
      <c r="M415" s="587">
        <f t="shared" si="36"/>
        <v>0</v>
      </c>
      <c r="N415" s="655"/>
      <c r="O415" s="353"/>
      <c r="Q415" s="849">
        <f t="shared" si="37"/>
        <v>0</v>
      </c>
      <c r="R415" s="849">
        <f t="shared" si="38"/>
        <v>0</v>
      </c>
    </row>
    <row r="416" spans="2:18" x14ac:dyDescent="0.35">
      <c r="B416" s="229"/>
      <c r="C416" s="301"/>
      <c r="D416" s="301"/>
      <c r="E416" s="233"/>
      <c r="F416" s="301"/>
      <c r="G416" s="302"/>
      <c r="H416" s="170"/>
      <c r="I416" s="170"/>
      <c r="J416" s="231"/>
      <c r="K416" s="587">
        <f t="shared" si="35"/>
        <v>0</v>
      </c>
      <c r="L416" s="589">
        <f>IF(I416&lt;INDEX(Lookup!$U$2:$U$10,MATCH($D$44,Lookup!$S$2:$S$10,0)),0,IF(O416="X",0,J416/(DATEDIF(H416,I416,"m")+1)*12))</f>
        <v>0</v>
      </c>
      <c r="M416" s="587">
        <f t="shared" si="36"/>
        <v>0</v>
      </c>
      <c r="N416" s="655"/>
      <c r="O416" s="353"/>
      <c r="Q416" s="849">
        <f t="shared" si="37"/>
        <v>0</v>
      </c>
      <c r="R416" s="849">
        <f t="shared" si="38"/>
        <v>0</v>
      </c>
    </row>
    <row r="417" spans="2:18" x14ac:dyDescent="0.35">
      <c r="B417" s="229"/>
      <c r="C417" s="301"/>
      <c r="D417" s="301"/>
      <c r="E417" s="233"/>
      <c r="F417" s="301"/>
      <c r="G417" s="302"/>
      <c r="H417" s="170"/>
      <c r="I417" s="170"/>
      <c r="J417" s="231"/>
      <c r="K417" s="587">
        <f t="shared" si="35"/>
        <v>0</v>
      </c>
      <c r="L417" s="589">
        <f>IF(I417&lt;INDEX(Lookup!$U$2:$U$10,MATCH($D$44,Lookup!$S$2:$S$10,0)),0,IF(O417="X",0,J417/(DATEDIF(H417,I417,"m")+1)*12))</f>
        <v>0</v>
      </c>
      <c r="M417" s="587">
        <f t="shared" si="36"/>
        <v>0</v>
      </c>
      <c r="N417" s="655"/>
      <c r="O417" s="353"/>
      <c r="Q417" s="849">
        <f t="shared" si="37"/>
        <v>0</v>
      </c>
      <c r="R417" s="849">
        <f t="shared" si="38"/>
        <v>0</v>
      </c>
    </row>
    <row r="418" spans="2:18" x14ac:dyDescent="0.35">
      <c r="B418" s="229"/>
      <c r="C418" s="301"/>
      <c r="D418" s="301"/>
      <c r="E418" s="233"/>
      <c r="F418" s="301"/>
      <c r="G418" s="302"/>
      <c r="H418" s="170"/>
      <c r="I418" s="170"/>
      <c r="J418" s="231"/>
      <c r="K418" s="587">
        <f t="shared" si="35"/>
        <v>0</v>
      </c>
      <c r="L418" s="589">
        <f>IF(I418&lt;INDEX(Lookup!$U$2:$U$10,MATCH($D$44,Lookup!$S$2:$S$10,0)),0,IF(O418="X",0,J418/(DATEDIF(H418,I418,"m")+1)*12))</f>
        <v>0</v>
      </c>
      <c r="M418" s="587">
        <f t="shared" si="36"/>
        <v>0</v>
      </c>
      <c r="N418" s="655"/>
      <c r="O418" s="353"/>
      <c r="Q418" s="849">
        <f t="shared" si="37"/>
        <v>0</v>
      </c>
      <c r="R418" s="849">
        <f t="shared" si="38"/>
        <v>0</v>
      </c>
    </row>
    <row r="419" spans="2:18" x14ac:dyDescent="0.35">
      <c r="B419" s="229"/>
      <c r="C419" s="301"/>
      <c r="D419" s="301"/>
      <c r="E419" s="233"/>
      <c r="F419" s="301"/>
      <c r="G419" s="302"/>
      <c r="H419" s="170"/>
      <c r="I419" s="170"/>
      <c r="J419" s="231"/>
      <c r="K419" s="587">
        <f t="shared" si="35"/>
        <v>0</v>
      </c>
      <c r="L419" s="589">
        <f>IF(I419&lt;INDEX(Lookup!$U$2:$U$10,MATCH($D$44,Lookup!$S$2:$S$10,0)),0,IF(O419="X",0,J419/(DATEDIF(H419,I419,"m")+1)*12))</f>
        <v>0</v>
      </c>
      <c r="M419" s="587">
        <f t="shared" si="36"/>
        <v>0</v>
      </c>
      <c r="N419" s="655"/>
      <c r="O419" s="353"/>
      <c r="Q419" s="849">
        <f t="shared" si="37"/>
        <v>0</v>
      </c>
      <c r="R419" s="849">
        <f t="shared" si="38"/>
        <v>0</v>
      </c>
    </row>
    <row r="420" spans="2:18" x14ac:dyDescent="0.35">
      <c r="B420" s="229"/>
      <c r="C420" s="301"/>
      <c r="D420" s="301"/>
      <c r="E420" s="233"/>
      <c r="F420" s="301"/>
      <c r="G420" s="302"/>
      <c r="H420" s="170"/>
      <c r="I420" s="170"/>
      <c r="J420" s="231"/>
      <c r="K420" s="587">
        <f t="shared" si="35"/>
        <v>0</v>
      </c>
      <c r="L420" s="589">
        <f>IF(I420&lt;INDEX(Lookup!$U$2:$U$10,MATCH($D$44,Lookup!$S$2:$S$10,0)),0,IF(O420="X",0,J420/(DATEDIF(H420,I420,"m")+1)*12))</f>
        <v>0</v>
      </c>
      <c r="M420" s="587">
        <f t="shared" si="36"/>
        <v>0</v>
      </c>
      <c r="N420" s="655"/>
      <c r="O420" s="353"/>
      <c r="Q420" s="849">
        <f t="shared" si="37"/>
        <v>0</v>
      </c>
      <c r="R420" s="849">
        <f t="shared" si="38"/>
        <v>0</v>
      </c>
    </row>
    <row r="421" spans="2:18" x14ac:dyDescent="0.35">
      <c r="B421" s="229"/>
      <c r="C421" s="301"/>
      <c r="D421" s="301"/>
      <c r="E421" s="233"/>
      <c r="F421" s="301"/>
      <c r="G421" s="302"/>
      <c r="H421" s="170"/>
      <c r="I421" s="170"/>
      <c r="J421" s="231"/>
      <c r="K421" s="587">
        <f t="shared" si="35"/>
        <v>0</v>
      </c>
      <c r="L421" s="589">
        <f>IF(I421&lt;INDEX(Lookup!$U$2:$U$10,MATCH($D$44,Lookup!$S$2:$S$10,0)),0,IF(O421="X",0,J421/(DATEDIF(H421,I421,"m")+1)*12))</f>
        <v>0</v>
      </c>
      <c r="M421" s="587">
        <f t="shared" si="36"/>
        <v>0</v>
      </c>
      <c r="N421" s="655"/>
      <c r="O421" s="353"/>
      <c r="Q421" s="849">
        <f t="shared" si="37"/>
        <v>0</v>
      </c>
      <c r="R421" s="849">
        <f t="shared" si="38"/>
        <v>0</v>
      </c>
    </row>
    <row r="422" spans="2:18" x14ac:dyDescent="0.35">
      <c r="B422" s="229"/>
      <c r="C422" s="301"/>
      <c r="D422" s="301"/>
      <c r="E422" s="233"/>
      <c r="F422" s="301"/>
      <c r="G422" s="302"/>
      <c r="H422" s="170"/>
      <c r="I422" s="170"/>
      <c r="J422" s="231"/>
      <c r="K422" s="587">
        <f t="shared" si="35"/>
        <v>0</v>
      </c>
      <c r="L422" s="589">
        <f>IF(I422&lt;INDEX(Lookup!$U$2:$U$10,MATCH($D$44,Lookup!$S$2:$S$10,0)),0,IF(O422="X",0,J422/(DATEDIF(H422,I422,"m")+1)*12))</f>
        <v>0</v>
      </c>
      <c r="M422" s="587">
        <f t="shared" si="36"/>
        <v>0</v>
      </c>
      <c r="N422" s="655"/>
      <c r="O422" s="353"/>
      <c r="Q422" s="849">
        <f t="shared" si="37"/>
        <v>0</v>
      </c>
      <c r="R422" s="849">
        <f t="shared" si="38"/>
        <v>0</v>
      </c>
    </row>
    <row r="423" spans="2:18" x14ac:dyDescent="0.35">
      <c r="B423" s="229"/>
      <c r="C423" s="301"/>
      <c r="D423" s="301"/>
      <c r="E423" s="233"/>
      <c r="F423" s="301"/>
      <c r="G423" s="302"/>
      <c r="H423" s="170"/>
      <c r="I423" s="170"/>
      <c r="J423" s="231"/>
      <c r="K423" s="587">
        <f t="shared" si="35"/>
        <v>0</v>
      </c>
      <c r="L423" s="589">
        <f>IF(I423&lt;INDEX(Lookup!$U$2:$U$10,MATCH($D$44,Lookup!$S$2:$S$10,0)),0,IF(O423="X",0,J423/(DATEDIF(H423,I423,"m")+1)*12))</f>
        <v>0</v>
      </c>
      <c r="M423" s="587">
        <f t="shared" si="36"/>
        <v>0</v>
      </c>
      <c r="N423" s="655"/>
      <c r="O423" s="353"/>
      <c r="Q423" s="849">
        <f t="shared" si="37"/>
        <v>0</v>
      </c>
      <c r="R423" s="849">
        <f t="shared" si="38"/>
        <v>0</v>
      </c>
    </row>
    <row r="424" spans="2:18" x14ac:dyDescent="0.35">
      <c r="B424" s="229"/>
      <c r="C424" s="301"/>
      <c r="D424" s="301"/>
      <c r="E424" s="233"/>
      <c r="F424" s="301"/>
      <c r="G424" s="302"/>
      <c r="H424" s="170"/>
      <c r="I424" s="170"/>
      <c r="J424" s="231"/>
      <c r="K424" s="587">
        <f t="shared" si="35"/>
        <v>0</v>
      </c>
      <c r="L424" s="589">
        <f>IF(I424&lt;INDEX(Lookup!$U$2:$U$10,MATCH($D$44,Lookup!$S$2:$S$10,0)),0,IF(O424="X",0,J424/(DATEDIF(H424,I424,"m")+1)*12))</f>
        <v>0</v>
      </c>
      <c r="M424" s="587">
        <f t="shared" si="36"/>
        <v>0</v>
      </c>
      <c r="N424" s="655"/>
      <c r="O424" s="353"/>
      <c r="Q424" s="849">
        <f t="shared" si="37"/>
        <v>0</v>
      </c>
      <c r="R424" s="849">
        <f t="shared" si="38"/>
        <v>0</v>
      </c>
    </row>
    <row r="425" spans="2:18" x14ac:dyDescent="0.35">
      <c r="B425" s="229"/>
      <c r="C425" s="301"/>
      <c r="D425" s="301"/>
      <c r="E425" s="233"/>
      <c r="F425" s="301"/>
      <c r="G425" s="302"/>
      <c r="H425" s="170"/>
      <c r="I425" s="170"/>
      <c r="J425" s="231"/>
      <c r="K425" s="587">
        <f t="shared" si="35"/>
        <v>0</v>
      </c>
      <c r="L425" s="589">
        <f>IF(I425&lt;INDEX(Lookup!$U$2:$U$10,MATCH($D$44,Lookup!$S$2:$S$10,0)),0,IF(O425="X",0,J425/(DATEDIF(H425,I425,"m")+1)*12))</f>
        <v>0</v>
      </c>
      <c r="M425" s="587">
        <f t="shared" si="36"/>
        <v>0</v>
      </c>
      <c r="N425" s="655"/>
      <c r="O425" s="353"/>
      <c r="Q425" s="849">
        <f t="shared" si="37"/>
        <v>0</v>
      </c>
      <c r="R425" s="849">
        <f t="shared" si="38"/>
        <v>0</v>
      </c>
    </row>
    <row r="426" spans="2:18" x14ac:dyDescent="0.35">
      <c r="B426" s="229"/>
      <c r="C426" s="301"/>
      <c r="D426" s="301"/>
      <c r="E426" s="233"/>
      <c r="F426" s="301"/>
      <c r="G426" s="302"/>
      <c r="H426" s="170"/>
      <c r="I426" s="170"/>
      <c r="J426" s="231"/>
      <c r="K426" s="587">
        <f t="shared" si="35"/>
        <v>0</v>
      </c>
      <c r="L426" s="589">
        <f>IF(I426&lt;INDEX(Lookup!$U$2:$U$10,MATCH($D$44,Lookup!$S$2:$S$10,0)),0,IF(O426="X",0,J426/(DATEDIF(H426,I426,"m")+1)*12))</f>
        <v>0</v>
      </c>
      <c r="M426" s="587">
        <f t="shared" si="36"/>
        <v>0</v>
      </c>
      <c r="N426" s="655"/>
      <c r="O426" s="353"/>
      <c r="Q426" s="849">
        <f t="shared" si="37"/>
        <v>0</v>
      </c>
      <c r="R426" s="849">
        <f t="shared" si="38"/>
        <v>0</v>
      </c>
    </row>
    <row r="427" spans="2:18" x14ac:dyDescent="0.35">
      <c r="B427" s="229"/>
      <c r="C427" s="301"/>
      <c r="D427" s="301"/>
      <c r="E427" s="233"/>
      <c r="F427" s="301"/>
      <c r="G427" s="302"/>
      <c r="H427" s="170"/>
      <c r="I427" s="170"/>
      <c r="J427" s="231"/>
      <c r="K427" s="587">
        <f t="shared" si="35"/>
        <v>0</v>
      </c>
      <c r="L427" s="589">
        <f>IF(I427&lt;INDEX(Lookup!$U$2:$U$10,MATCH($D$44,Lookup!$S$2:$S$10,0)),0,IF(O427="X",0,J427/(DATEDIF(H427,I427,"m")+1)*12))</f>
        <v>0</v>
      </c>
      <c r="M427" s="587">
        <f t="shared" si="36"/>
        <v>0</v>
      </c>
      <c r="N427" s="655"/>
      <c r="O427" s="353"/>
      <c r="Q427" s="849">
        <f t="shared" si="37"/>
        <v>0</v>
      </c>
      <c r="R427" s="849">
        <f t="shared" si="38"/>
        <v>0</v>
      </c>
    </row>
    <row r="428" spans="2:18" x14ac:dyDescent="0.35">
      <c r="B428" s="229"/>
      <c r="C428" s="301"/>
      <c r="D428" s="301"/>
      <c r="E428" s="233"/>
      <c r="F428" s="301"/>
      <c r="G428" s="302"/>
      <c r="H428" s="170"/>
      <c r="I428" s="170"/>
      <c r="J428" s="231"/>
      <c r="K428" s="587">
        <f t="shared" si="35"/>
        <v>0</v>
      </c>
      <c r="L428" s="589">
        <f>IF(I428&lt;INDEX(Lookup!$U$2:$U$10,MATCH($D$44,Lookup!$S$2:$S$10,0)),0,IF(O428="X",0,J428/(DATEDIF(H428,I428,"m")+1)*12))</f>
        <v>0</v>
      </c>
      <c r="M428" s="587">
        <f t="shared" si="36"/>
        <v>0</v>
      </c>
      <c r="N428" s="655"/>
      <c r="O428" s="353"/>
      <c r="Q428" s="849">
        <f t="shared" si="37"/>
        <v>0</v>
      </c>
      <c r="R428" s="849">
        <f t="shared" si="38"/>
        <v>0</v>
      </c>
    </row>
    <row r="429" spans="2:18" x14ac:dyDescent="0.35">
      <c r="B429" s="229"/>
      <c r="C429" s="301"/>
      <c r="D429" s="301"/>
      <c r="E429" s="233"/>
      <c r="F429" s="301"/>
      <c r="G429" s="302"/>
      <c r="H429" s="170"/>
      <c r="I429" s="170"/>
      <c r="J429" s="231"/>
      <c r="K429" s="587">
        <f t="shared" si="35"/>
        <v>0</v>
      </c>
      <c r="L429" s="589">
        <f>IF(I429&lt;INDEX(Lookup!$U$2:$U$10,MATCH($D$44,Lookup!$S$2:$S$10,0)),0,IF(O429="X",0,J429/(DATEDIF(H429,I429,"m")+1)*12))</f>
        <v>0</v>
      </c>
      <c r="M429" s="587">
        <f t="shared" si="36"/>
        <v>0</v>
      </c>
      <c r="N429" s="655"/>
      <c r="O429" s="353"/>
      <c r="Q429" s="849">
        <f t="shared" si="37"/>
        <v>0</v>
      </c>
      <c r="R429" s="849">
        <f t="shared" si="38"/>
        <v>0</v>
      </c>
    </row>
    <row r="430" spans="2:18" x14ac:dyDescent="0.35">
      <c r="B430" s="229"/>
      <c r="C430" s="301"/>
      <c r="D430" s="301"/>
      <c r="E430" s="233"/>
      <c r="F430" s="301"/>
      <c r="G430" s="302"/>
      <c r="H430" s="170"/>
      <c r="I430" s="170"/>
      <c r="J430" s="231"/>
      <c r="K430" s="587">
        <f t="shared" si="35"/>
        <v>0</v>
      </c>
      <c r="L430" s="589">
        <f>IF(I430&lt;INDEX(Lookup!$U$2:$U$10,MATCH($D$44,Lookup!$S$2:$S$10,0)),0,IF(O430="X",0,J430/(DATEDIF(H430,I430,"m")+1)*12))</f>
        <v>0</v>
      </c>
      <c r="M430" s="587">
        <f t="shared" si="36"/>
        <v>0</v>
      </c>
      <c r="N430" s="655"/>
      <c r="O430" s="353"/>
      <c r="Q430" s="849">
        <f t="shared" si="37"/>
        <v>0</v>
      </c>
      <c r="R430" s="849">
        <f t="shared" si="38"/>
        <v>0</v>
      </c>
    </row>
    <row r="431" spans="2:18" x14ac:dyDescent="0.35">
      <c r="B431" s="229"/>
      <c r="C431" s="301"/>
      <c r="D431" s="301"/>
      <c r="E431" s="233"/>
      <c r="F431" s="301"/>
      <c r="G431" s="302"/>
      <c r="H431" s="170"/>
      <c r="I431" s="170"/>
      <c r="J431" s="231"/>
      <c r="K431" s="587">
        <f t="shared" si="35"/>
        <v>0</v>
      </c>
      <c r="L431" s="589">
        <f>IF(I431&lt;INDEX(Lookup!$U$2:$U$10,MATCH($D$44,Lookup!$S$2:$S$10,0)),0,IF(O431="X",0,J431/(DATEDIF(H431,I431,"m")+1)*12))</f>
        <v>0</v>
      </c>
      <c r="M431" s="587">
        <f t="shared" si="36"/>
        <v>0</v>
      </c>
      <c r="N431" s="655"/>
      <c r="O431" s="353"/>
      <c r="Q431" s="849">
        <f t="shared" si="37"/>
        <v>0</v>
      </c>
      <c r="R431" s="849">
        <f t="shared" si="38"/>
        <v>0</v>
      </c>
    </row>
    <row r="432" spans="2:18" x14ac:dyDescent="0.35">
      <c r="B432" s="229"/>
      <c r="C432" s="301"/>
      <c r="D432" s="301"/>
      <c r="E432" s="233"/>
      <c r="F432" s="301"/>
      <c r="G432" s="302"/>
      <c r="H432" s="170"/>
      <c r="I432" s="170"/>
      <c r="J432" s="231"/>
      <c r="K432" s="587">
        <f t="shared" ref="K432:K495" si="39">J432*$K$6</f>
        <v>0</v>
      </c>
      <c r="L432" s="589">
        <f>IF(I432&lt;INDEX(Lookup!$U$2:$U$10,MATCH($D$44,Lookup!$S$2:$S$10,0)),0,IF(O432="X",0,J432/(DATEDIF(H432,I432,"m")+1)*12))</f>
        <v>0</v>
      </c>
      <c r="M432" s="587">
        <f t="shared" ref="M432:M495" si="40">L432*$K$6</f>
        <v>0</v>
      </c>
      <c r="N432" s="655"/>
      <c r="O432" s="353"/>
      <c r="Q432" s="849">
        <f t="shared" ref="Q432:Q495" si="41">K432*$H$30</f>
        <v>0</v>
      </c>
      <c r="R432" s="849">
        <f t="shared" ref="R432:R495" si="42">M432*$H$40</f>
        <v>0</v>
      </c>
    </row>
    <row r="433" spans="2:18" x14ac:dyDescent="0.35">
      <c r="B433" s="229"/>
      <c r="C433" s="301"/>
      <c r="D433" s="301"/>
      <c r="E433" s="233"/>
      <c r="F433" s="301"/>
      <c r="G433" s="302"/>
      <c r="H433" s="170"/>
      <c r="I433" s="170"/>
      <c r="J433" s="231"/>
      <c r="K433" s="587">
        <f t="shared" si="39"/>
        <v>0</v>
      </c>
      <c r="L433" s="589">
        <f>IF(I433&lt;INDEX(Lookup!$U$2:$U$10,MATCH($D$44,Lookup!$S$2:$S$10,0)),0,IF(O433="X",0,J433/(DATEDIF(H433,I433,"m")+1)*12))</f>
        <v>0</v>
      </c>
      <c r="M433" s="587">
        <f t="shared" si="40"/>
        <v>0</v>
      </c>
      <c r="N433" s="655"/>
      <c r="O433" s="353"/>
      <c r="Q433" s="849">
        <f t="shared" si="41"/>
        <v>0</v>
      </c>
      <c r="R433" s="849">
        <f t="shared" si="42"/>
        <v>0</v>
      </c>
    </row>
    <row r="434" spans="2:18" x14ac:dyDescent="0.35">
      <c r="B434" s="229"/>
      <c r="C434" s="301"/>
      <c r="D434" s="301"/>
      <c r="E434" s="233"/>
      <c r="F434" s="301"/>
      <c r="G434" s="302"/>
      <c r="H434" s="170"/>
      <c r="I434" s="170"/>
      <c r="J434" s="231"/>
      <c r="K434" s="587">
        <f t="shared" si="39"/>
        <v>0</v>
      </c>
      <c r="L434" s="589">
        <f>IF(I434&lt;INDEX(Lookup!$U$2:$U$10,MATCH($D$44,Lookup!$S$2:$S$10,0)),0,IF(O434="X",0,J434/(DATEDIF(H434,I434,"m")+1)*12))</f>
        <v>0</v>
      </c>
      <c r="M434" s="587">
        <f t="shared" si="40"/>
        <v>0</v>
      </c>
      <c r="N434" s="655"/>
      <c r="O434" s="353"/>
      <c r="Q434" s="849">
        <f t="shared" si="41"/>
        <v>0</v>
      </c>
      <c r="R434" s="849">
        <f t="shared" si="42"/>
        <v>0</v>
      </c>
    </row>
    <row r="435" spans="2:18" x14ac:dyDescent="0.35">
      <c r="B435" s="229"/>
      <c r="C435" s="301"/>
      <c r="D435" s="301"/>
      <c r="E435" s="233"/>
      <c r="F435" s="301"/>
      <c r="G435" s="302"/>
      <c r="H435" s="170"/>
      <c r="I435" s="170"/>
      <c r="J435" s="231"/>
      <c r="K435" s="587">
        <f t="shared" si="39"/>
        <v>0</v>
      </c>
      <c r="L435" s="589">
        <f>IF(I435&lt;INDEX(Lookup!$U$2:$U$10,MATCH($D$44,Lookup!$S$2:$S$10,0)),0,IF(O435="X",0,J435/(DATEDIF(H435,I435,"m")+1)*12))</f>
        <v>0</v>
      </c>
      <c r="M435" s="587">
        <f t="shared" si="40"/>
        <v>0</v>
      </c>
      <c r="N435" s="655"/>
      <c r="O435" s="353"/>
      <c r="Q435" s="849">
        <f t="shared" si="41"/>
        <v>0</v>
      </c>
      <c r="R435" s="849">
        <f t="shared" si="42"/>
        <v>0</v>
      </c>
    </row>
    <row r="436" spans="2:18" x14ac:dyDescent="0.35">
      <c r="B436" s="229"/>
      <c r="C436" s="301"/>
      <c r="D436" s="301"/>
      <c r="E436" s="233"/>
      <c r="F436" s="301"/>
      <c r="G436" s="302"/>
      <c r="H436" s="170"/>
      <c r="I436" s="170"/>
      <c r="J436" s="231"/>
      <c r="K436" s="587">
        <f t="shared" si="39"/>
        <v>0</v>
      </c>
      <c r="L436" s="589">
        <f>IF(I436&lt;INDEX(Lookup!$U$2:$U$10,MATCH($D$44,Lookup!$S$2:$S$10,0)),0,IF(O436="X",0,J436/(DATEDIF(H436,I436,"m")+1)*12))</f>
        <v>0</v>
      </c>
      <c r="M436" s="587">
        <f t="shared" si="40"/>
        <v>0</v>
      </c>
      <c r="N436" s="655"/>
      <c r="O436" s="353"/>
      <c r="Q436" s="849">
        <f t="shared" si="41"/>
        <v>0</v>
      </c>
      <c r="R436" s="849">
        <f t="shared" si="42"/>
        <v>0</v>
      </c>
    </row>
    <row r="437" spans="2:18" x14ac:dyDescent="0.35">
      <c r="B437" s="229"/>
      <c r="C437" s="301"/>
      <c r="D437" s="301"/>
      <c r="E437" s="233"/>
      <c r="F437" s="301"/>
      <c r="G437" s="302"/>
      <c r="H437" s="170"/>
      <c r="I437" s="170"/>
      <c r="J437" s="231"/>
      <c r="K437" s="587">
        <f t="shared" si="39"/>
        <v>0</v>
      </c>
      <c r="L437" s="589">
        <f>IF(I437&lt;INDEX(Lookup!$U$2:$U$10,MATCH($D$44,Lookup!$S$2:$S$10,0)),0,IF(O437="X",0,J437/(DATEDIF(H437,I437,"m")+1)*12))</f>
        <v>0</v>
      </c>
      <c r="M437" s="587">
        <f t="shared" si="40"/>
        <v>0</v>
      </c>
      <c r="N437" s="655"/>
      <c r="O437" s="353"/>
      <c r="Q437" s="849">
        <f t="shared" si="41"/>
        <v>0</v>
      </c>
      <c r="R437" s="849">
        <f t="shared" si="42"/>
        <v>0</v>
      </c>
    </row>
    <row r="438" spans="2:18" x14ac:dyDescent="0.35">
      <c r="B438" s="229"/>
      <c r="C438" s="301"/>
      <c r="D438" s="301"/>
      <c r="E438" s="233"/>
      <c r="F438" s="301"/>
      <c r="G438" s="302"/>
      <c r="H438" s="170"/>
      <c r="I438" s="170"/>
      <c r="J438" s="231"/>
      <c r="K438" s="587">
        <f t="shared" si="39"/>
        <v>0</v>
      </c>
      <c r="L438" s="589">
        <f>IF(I438&lt;INDEX(Lookup!$U$2:$U$10,MATCH($D$44,Lookup!$S$2:$S$10,0)),0,IF(O438="X",0,J438/(DATEDIF(H438,I438,"m")+1)*12))</f>
        <v>0</v>
      </c>
      <c r="M438" s="587">
        <f t="shared" si="40"/>
        <v>0</v>
      </c>
      <c r="N438" s="655"/>
      <c r="O438" s="353"/>
      <c r="Q438" s="849">
        <f t="shared" si="41"/>
        <v>0</v>
      </c>
      <c r="R438" s="849">
        <f t="shared" si="42"/>
        <v>0</v>
      </c>
    </row>
    <row r="439" spans="2:18" x14ac:dyDescent="0.35">
      <c r="B439" s="229"/>
      <c r="C439" s="301"/>
      <c r="D439" s="301"/>
      <c r="E439" s="233"/>
      <c r="F439" s="301"/>
      <c r="G439" s="302"/>
      <c r="H439" s="170"/>
      <c r="I439" s="170"/>
      <c r="J439" s="231"/>
      <c r="K439" s="587">
        <f t="shared" si="39"/>
        <v>0</v>
      </c>
      <c r="L439" s="589">
        <f>IF(I439&lt;INDEX(Lookup!$U$2:$U$10,MATCH($D$44,Lookup!$S$2:$S$10,0)),0,IF(O439="X",0,J439/(DATEDIF(H439,I439,"m")+1)*12))</f>
        <v>0</v>
      </c>
      <c r="M439" s="587">
        <f t="shared" si="40"/>
        <v>0</v>
      </c>
      <c r="N439" s="655"/>
      <c r="O439" s="353"/>
      <c r="Q439" s="849">
        <f t="shared" si="41"/>
        <v>0</v>
      </c>
      <c r="R439" s="849">
        <f t="shared" si="42"/>
        <v>0</v>
      </c>
    </row>
    <row r="440" spans="2:18" x14ac:dyDescent="0.35">
      <c r="B440" s="229"/>
      <c r="C440" s="301"/>
      <c r="D440" s="301"/>
      <c r="E440" s="233"/>
      <c r="F440" s="301"/>
      <c r="G440" s="302"/>
      <c r="H440" s="170"/>
      <c r="I440" s="170"/>
      <c r="J440" s="231"/>
      <c r="K440" s="587">
        <f t="shared" si="39"/>
        <v>0</v>
      </c>
      <c r="L440" s="589">
        <f>IF(I440&lt;INDEX(Lookup!$U$2:$U$10,MATCH($D$44,Lookup!$S$2:$S$10,0)),0,IF(O440="X",0,J440/(DATEDIF(H440,I440,"m")+1)*12))</f>
        <v>0</v>
      </c>
      <c r="M440" s="587">
        <f t="shared" si="40"/>
        <v>0</v>
      </c>
      <c r="N440" s="655"/>
      <c r="O440" s="353"/>
      <c r="Q440" s="849">
        <f t="shared" si="41"/>
        <v>0</v>
      </c>
      <c r="R440" s="849">
        <f t="shared" si="42"/>
        <v>0</v>
      </c>
    </row>
    <row r="441" spans="2:18" x14ac:dyDescent="0.35">
      <c r="B441" s="229"/>
      <c r="C441" s="301"/>
      <c r="D441" s="301"/>
      <c r="E441" s="233"/>
      <c r="F441" s="301"/>
      <c r="G441" s="302"/>
      <c r="H441" s="170"/>
      <c r="I441" s="170"/>
      <c r="J441" s="231"/>
      <c r="K441" s="587">
        <f t="shared" si="39"/>
        <v>0</v>
      </c>
      <c r="L441" s="589">
        <f>IF(I441&lt;INDEX(Lookup!$U$2:$U$10,MATCH($D$44,Lookup!$S$2:$S$10,0)),0,IF(O441="X",0,J441/(DATEDIF(H441,I441,"m")+1)*12))</f>
        <v>0</v>
      </c>
      <c r="M441" s="587">
        <f t="shared" si="40"/>
        <v>0</v>
      </c>
      <c r="N441" s="655"/>
      <c r="O441" s="353"/>
      <c r="Q441" s="849">
        <f t="shared" si="41"/>
        <v>0</v>
      </c>
      <c r="R441" s="849">
        <f t="shared" si="42"/>
        <v>0</v>
      </c>
    </row>
    <row r="442" spans="2:18" x14ac:dyDescent="0.35">
      <c r="B442" s="229"/>
      <c r="C442" s="301"/>
      <c r="D442" s="301"/>
      <c r="E442" s="233"/>
      <c r="F442" s="301"/>
      <c r="G442" s="302"/>
      <c r="H442" s="170"/>
      <c r="I442" s="170"/>
      <c r="J442" s="231"/>
      <c r="K442" s="587">
        <f t="shared" si="39"/>
        <v>0</v>
      </c>
      <c r="L442" s="589">
        <f>IF(I442&lt;INDEX(Lookup!$U$2:$U$10,MATCH($D$44,Lookup!$S$2:$S$10,0)),0,IF(O442="X",0,J442/(DATEDIF(H442,I442,"m")+1)*12))</f>
        <v>0</v>
      </c>
      <c r="M442" s="587">
        <f t="shared" si="40"/>
        <v>0</v>
      </c>
      <c r="N442" s="655"/>
      <c r="O442" s="353"/>
      <c r="Q442" s="849">
        <f t="shared" si="41"/>
        <v>0</v>
      </c>
      <c r="R442" s="849">
        <f t="shared" si="42"/>
        <v>0</v>
      </c>
    </row>
    <row r="443" spans="2:18" x14ac:dyDescent="0.35">
      <c r="B443" s="229"/>
      <c r="C443" s="301"/>
      <c r="D443" s="301"/>
      <c r="E443" s="233"/>
      <c r="F443" s="301"/>
      <c r="G443" s="302"/>
      <c r="H443" s="170"/>
      <c r="I443" s="170"/>
      <c r="J443" s="231"/>
      <c r="K443" s="587">
        <f t="shared" si="39"/>
        <v>0</v>
      </c>
      <c r="L443" s="589">
        <f>IF(I443&lt;INDEX(Lookup!$U$2:$U$10,MATCH($D$44,Lookup!$S$2:$S$10,0)),0,IF(O443="X",0,J443/(DATEDIF(H443,I443,"m")+1)*12))</f>
        <v>0</v>
      </c>
      <c r="M443" s="587">
        <f t="shared" si="40"/>
        <v>0</v>
      </c>
      <c r="N443" s="655"/>
      <c r="O443" s="353"/>
      <c r="Q443" s="849">
        <f t="shared" si="41"/>
        <v>0</v>
      </c>
      <c r="R443" s="849">
        <f t="shared" si="42"/>
        <v>0</v>
      </c>
    </row>
    <row r="444" spans="2:18" x14ac:dyDescent="0.35">
      <c r="B444" s="229"/>
      <c r="C444" s="301"/>
      <c r="D444" s="301"/>
      <c r="E444" s="233"/>
      <c r="F444" s="301"/>
      <c r="G444" s="302"/>
      <c r="H444" s="170"/>
      <c r="I444" s="170"/>
      <c r="J444" s="231"/>
      <c r="K444" s="587">
        <f t="shared" si="39"/>
        <v>0</v>
      </c>
      <c r="L444" s="589">
        <f>IF(I444&lt;INDEX(Lookup!$U$2:$U$10,MATCH($D$44,Lookup!$S$2:$S$10,0)),0,IF(O444="X",0,J444/(DATEDIF(H444,I444,"m")+1)*12))</f>
        <v>0</v>
      </c>
      <c r="M444" s="587">
        <f t="shared" si="40"/>
        <v>0</v>
      </c>
      <c r="N444" s="655"/>
      <c r="O444" s="353"/>
      <c r="Q444" s="849">
        <f t="shared" si="41"/>
        <v>0</v>
      </c>
      <c r="R444" s="849">
        <f t="shared" si="42"/>
        <v>0</v>
      </c>
    </row>
    <row r="445" spans="2:18" x14ac:dyDescent="0.35">
      <c r="B445" s="229"/>
      <c r="C445" s="301"/>
      <c r="D445" s="301"/>
      <c r="E445" s="233"/>
      <c r="F445" s="301"/>
      <c r="G445" s="302"/>
      <c r="H445" s="170"/>
      <c r="I445" s="170"/>
      <c r="J445" s="231"/>
      <c r="K445" s="587">
        <f t="shared" si="39"/>
        <v>0</v>
      </c>
      <c r="L445" s="589">
        <f>IF(I445&lt;INDEX(Lookup!$U$2:$U$10,MATCH($D$44,Lookup!$S$2:$S$10,0)),0,IF(O445="X",0,J445/(DATEDIF(H445,I445,"m")+1)*12))</f>
        <v>0</v>
      </c>
      <c r="M445" s="587">
        <f t="shared" si="40"/>
        <v>0</v>
      </c>
      <c r="N445" s="655"/>
      <c r="O445" s="353"/>
      <c r="Q445" s="849">
        <f t="shared" si="41"/>
        <v>0</v>
      </c>
      <c r="R445" s="849">
        <f t="shared" si="42"/>
        <v>0</v>
      </c>
    </row>
    <row r="446" spans="2:18" x14ac:dyDescent="0.35">
      <c r="B446" s="229"/>
      <c r="C446" s="301"/>
      <c r="D446" s="301"/>
      <c r="E446" s="233"/>
      <c r="F446" s="301"/>
      <c r="G446" s="302"/>
      <c r="H446" s="170"/>
      <c r="I446" s="170"/>
      <c r="J446" s="231"/>
      <c r="K446" s="587">
        <f t="shared" si="39"/>
        <v>0</v>
      </c>
      <c r="L446" s="589">
        <f>IF(I446&lt;INDEX(Lookup!$U$2:$U$10,MATCH($D$44,Lookup!$S$2:$S$10,0)),0,IF(O446="X",0,J446/(DATEDIF(H446,I446,"m")+1)*12))</f>
        <v>0</v>
      </c>
      <c r="M446" s="587">
        <f t="shared" si="40"/>
        <v>0</v>
      </c>
      <c r="N446" s="655"/>
      <c r="O446" s="353"/>
      <c r="Q446" s="849">
        <f t="shared" si="41"/>
        <v>0</v>
      </c>
      <c r="R446" s="849">
        <f t="shared" si="42"/>
        <v>0</v>
      </c>
    </row>
    <row r="447" spans="2:18" x14ac:dyDescent="0.35">
      <c r="B447" s="229"/>
      <c r="C447" s="301"/>
      <c r="D447" s="301"/>
      <c r="E447" s="233"/>
      <c r="F447" s="301"/>
      <c r="G447" s="302"/>
      <c r="H447" s="170"/>
      <c r="I447" s="170"/>
      <c r="J447" s="231"/>
      <c r="K447" s="587">
        <f t="shared" si="39"/>
        <v>0</v>
      </c>
      <c r="L447" s="589">
        <f>IF(I447&lt;INDEX(Lookup!$U$2:$U$10,MATCH($D$44,Lookup!$S$2:$S$10,0)),0,IF(O447="X",0,J447/(DATEDIF(H447,I447,"m")+1)*12))</f>
        <v>0</v>
      </c>
      <c r="M447" s="587">
        <f t="shared" si="40"/>
        <v>0</v>
      </c>
      <c r="N447" s="655"/>
      <c r="O447" s="353"/>
      <c r="Q447" s="849">
        <f t="shared" si="41"/>
        <v>0</v>
      </c>
      <c r="R447" s="849">
        <f t="shared" si="42"/>
        <v>0</v>
      </c>
    </row>
    <row r="448" spans="2:18" x14ac:dyDescent="0.35">
      <c r="B448" s="229"/>
      <c r="C448" s="301"/>
      <c r="D448" s="301"/>
      <c r="E448" s="233"/>
      <c r="F448" s="301"/>
      <c r="G448" s="302"/>
      <c r="H448" s="170"/>
      <c r="I448" s="170"/>
      <c r="J448" s="231"/>
      <c r="K448" s="587">
        <f t="shared" si="39"/>
        <v>0</v>
      </c>
      <c r="L448" s="589">
        <f>IF(I448&lt;INDEX(Lookup!$U$2:$U$10,MATCH($D$44,Lookup!$S$2:$S$10,0)),0,IF(O448="X",0,J448/(DATEDIF(H448,I448,"m")+1)*12))</f>
        <v>0</v>
      </c>
      <c r="M448" s="587">
        <f t="shared" si="40"/>
        <v>0</v>
      </c>
      <c r="N448" s="655"/>
      <c r="O448" s="353"/>
      <c r="Q448" s="849">
        <f t="shared" si="41"/>
        <v>0</v>
      </c>
      <c r="R448" s="849">
        <f t="shared" si="42"/>
        <v>0</v>
      </c>
    </row>
    <row r="449" spans="2:18" x14ac:dyDescent="0.35">
      <c r="B449" s="229"/>
      <c r="C449" s="301"/>
      <c r="D449" s="301"/>
      <c r="E449" s="233"/>
      <c r="F449" s="301"/>
      <c r="G449" s="302"/>
      <c r="H449" s="170"/>
      <c r="I449" s="170"/>
      <c r="J449" s="231"/>
      <c r="K449" s="587">
        <f t="shared" si="39"/>
        <v>0</v>
      </c>
      <c r="L449" s="589">
        <f>IF(I449&lt;INDEX(Lookup!$U$2:$U$10,MATCH($D$44,Lookup!$S$2:$S$10,0)),0,IF(O449="X",0,J449/(DATEDIF(H449,I449,"m")+1)*12))</f>
        <v>0</v>
      </c>
      <c r="M449" s="587">
        <f t="shared" si="40"/>
        <v>0</v>
      </c>
      <c r="N449" s="655"/>
      <c r="O449" s="353"/>
      <c r="Q449" s="849">
        <f t="shared" si="41"/>
        <v>0</v>
      </c>
      <c r="R449" s="849">
        <f t="shared" si="42"/>
        <v>0</v>
      </c>
    </row>
    <row r="450" spans="2:18" x14ac:dyDescent="0.35">
      <c r="B450" s="229"/>
      <c r="C450" s="301"/>
      <c r="D450" s="301"/>
      <c r="E450" s="233"/>
      <c r="F450" s="301"/>
      <c r="G450" s="302"/>
      <c r="H450" s="170"/>
      <c r="I450" s="170"/>
      <c r="J450" s="231"/>
      <c r="K450" s="587">
        <f t="shared" si="39"/>
        <v>0</v>
      </c>
      <c r="L450" s="589">
        <f>IF(I450&lt;INDEX(Lookup!$U$2:$U$10,MATCH($D$44,Lookup!$S$2:$S$10,0)),0,IF(O450="X",0,J450/(DATEDIF(H450,I450,"m")+1)*12))</f>
        <v>0</v>
      </c>
      <c r="M450" s="587">
        <f t="shared" si="40"/>
        <v>0</v>
      </c>
      <c r="N450" s="655"/>
      <c r="O450" s="353"/>
      <c r="Q450" s="849">
        <f t="shared" si="41"/>
        <v>0</v>
      </c>
      <c r="R450" s="849">
        <f t="shared" si="42"/>
        <v>0</v>
      </c>
    </row>
    <row r="451" spans="2:18" x14ac:dyDescent="0.35">
      <c r="B451" s="229"/>
      <c r="C451" s="301"/>
      <c r="D451" s="301"/>
      <c r="E451" s="233"/>
      <c r="F451" s="301"/>
      <c r="G451" s="302"/>
      <c r="H451" s="170"/>
      <c r="I451" s="170"/>
      <c r="J451" s="231"/>
      <c r="K451" s="587">
        <f t="shared" si="39"/>
        <v>0</v>
      </c>
      <c r="L451" s="589">
        <f>IF(I451&lt;INDEX(Lookup!$U$2:$U$10,MATCH($D$44,Lookup!$S$2:$S$10,0)),0,IF(O451="X",0,J451/(DATEDIF(H451,I451,"m")+1)*12))</f>
        <v>0</v>
      </c>
      <c r="M451" s="587">
        <f t="shared" si="40"/>
        <v>0</v>
      </c>
      <c r="N451" s="655"/>
      <c r="O451" s="353"/>
      <c r="Q451" s="849">
        <f t="shared" si="41"/>
        <v>0</v>
      </c>
      <c r="R451" s="849">
        <f t="shared" si="42"/>
        <v>0</v>
      </c>
    </row>
    <row r="452" spans="2:18" x14ac:dyDescent="0.35">
      <c r="B452" s="229"/>
      <c r="C452" s="301"/>
      <c r="D452" s="301"/>
      <c r="E452" s="233"/>
      <c r="F452" s="301"/>
      <c r="G452" s="302"/>
      <c r="H452" s="170"/>
      <c r="I452" s="170"/>
      <c r="J452" s="231"/>
      <c r="K452" s="587">
        <f t="shared" si="39"/>
        <v>0</v>
      </c>
      <c r="L452" s="589">
        <f>IF(I452&lt;INDEX(Lookup!$U$2:$U$10,MATCH($D$44,Lookup!$S$2:$S$10,0)),0,IF(O452="X",0,J452/(DATEDIF(H452,I452,"m")+1)*12))</f>
        <v>0</v>
      </c>
      <c r="M452" s="587">
        <f t="shared" si="40"/>
        <v>0</v>
      </c>
      <c r="N452" s="655"/>
      <c r="O452" s="353"/>
      <c r="Q452" s="849">
        <f t="shared" si="41"/>
        <v>0</v>
      </c>
      <c r="R452" s="849">
        <f t="shared" si="42"/>
        <v>0</v>
      </c>
    </row>
    <row r="453" spans="2:18" x14ac:dyDescent="0.35">
      <c r="B453" s="229"/>
      <c r="C453" s="301"/>
      <c r="D453" s="301"/>
      <c r="E453" s="233"/>
      <c r="F453" s="301"/>
      <c r="G453" s="302"/>
      <c r="H453" s="170"/>
      <c r="I453" s="170"/>
      <c r="J453" s="231"/>
      <c r="K453" s="587">
        <f t="shared" si="39"/>
        <v>0</v>
      </c>
      <c r="L453" s="589">
        <f>IF(I453&lt;INDEX(Lookup!$U$2:$U$10,MATCH($D$44,Lookup!$S$2:$S$10,0)),0,IF(O453="X",0,J453/(DATEDIF(H453,I453,"m")+1)*12))</f>
        <v>0</v>
      </c>
      <c r="M453" s="587">
        <f t="shared" si="40"/>
        <v>0</v>
      </c>
      <c r="N453" s="655"/>
      <c r="O453" s="353"/>
      <c r="Q453" s="849">
        <f t="shared" si="41"/>
        <v>0</v>
      </c>
      <c r="R453" s="849">
        <f t="shared" si="42"/>
        <v>0</v>
      </c>
    </row>
    <row r="454" spans="2:18" x14ac:dyDescent="0.35">
      <c r="B454" s="229"/>
      <c r="C454" s="301"/>
      <c r="D454" s="301"/>
      <c r="E454" s="233"/>
      <c r="F454" s="301"/>
      <c r="G454" s="302"/>
      <c r="H454" s="170"/>
      <c r="I454" s="170"/>
      <c r="J454" s="231"/>
      <c r="K454" s="587">
        <f t="shared" si="39"/>
        <v>0</v>
      </c>
      <c r="L454" s="589">
        <f>IF(I454&lt;INDEX(Lookup!$U$2:$U$10,MATCH($D$44,Lookup!$S$2:$S$10,0)),0,IF(O454="X",0,J454/(DATEDIF(H454,I454,"m")+1)*12))</f>
        <v>0</v>
      </c>
      <c r="M454" s="587">
        <f t="shared" si="40"/>
        <v>0</v>
      </c>
      <c r="N454" s="655"/>
      <c r="O454" s="353"/>
      <c r="Q454" s="849">
        <f t="shared" si="41"/>
        <v>0</v>
      </c>
      <c r="R454" s="849">
        <f t="shared" si="42"/>
        <v>0</v>
      </c>
    </row>
    <row r="455" spans="2:18" x14ac:dyDescent="0.35">
      <c r="B455" s="229"/>
      <c r="C455" s="301"/>
      <c r="D455" s="301"/>
      <c r="E455" s="233"/>
      <c r="F455" s="301"/>
      <c r="G455" s="302"/>
      <c r="H455" s="170"/>
      <c r="I455" s="170"/>
      <c r="J455" s="231"/>
      <c r="K455" s="587">
        <f t="shared" si="39"/>
        <v>0</v>
      </c>
      <c r="L455" s="589">
        <f>IF(I455&lt;INDEX(Lookup!$U$2:$U$10,MATCH($D$44,Lookup!$S$2:$S$10,0)),0,IF(O455="X",0,J455/(DATEDIF(H455,I455,"m")+1)*12))</f>
        <v>0</v>
      </c>
      <c r="M455" s="587">
        <f t="shared" si="40"/>
        <v>0</v>
      </c>
      <c r="N455" s="655"/>
      <c r="O455" s="353"/>
      <c r="Q455" s="849">
        <f t="shared" si="41"/>
        <v>0</v>
      </c>
      <c r="R455" s="849">
        <f t="shared" si="42"/>
        <v>0</v>
      </c>
    </row>
    <row r="456" spans="2:18" x14ac:dyDescent="0.35">
      <c r="B456" s="229"/>
      <c r="C456" s="301"/>
      <c r="D456" s="301"/>
      <c r="E456" s="233"/>
      <c r="F456" s="301"/>
      <c r="G456" s="302"/>
      <c r="H456" s="170"/>
      <c r="I456" s="170"/>
      <c r="J456" s="231"/>
      <c r="K456" s="587">
        <f t="shared" si="39"/>
        <v>0</v>
      </c>
      <c r="L456" s="589">
        <f>IF(I456&lt;INDEX(Lookup!$U$2:$U$10,MATCH($D$44,Lookup!$S$2:$S$10,0)),0,IF(O456="X",0,J456/(DATEDIF(H456,I456,"m")+1)*12))</f>
        <v>0</v>
      </c>
      <c r="M456" s="587">
        <f t="shared" si="40"/>
        <v>0</v>
      </c>
      <c r="N456" s="655"/>
      <c r="O456" s="353"/>
      <c r="Q456" s="849">
        <f t="shared" si="41"/>
        <v>0</v>
      </c>
      <c r="R456" s="849">
        <f t="shared" si="42"/>
        <v>0</v>
      </c>
    </row>
    <row r="457" spans="2:18" x14ac:dyDescent="0.35">
      <c r="B457" s="229"/>
      <c r="C457" s="301"/>
      <c r="D457" s="301"/>
      <c r="E457" s="233"/>
      <c r="F457" s="301"/>
      <c r="G457" s="302"/>
      <c r="H457" s="170"/>
      <c r="I457" s="170"/>
      <c r="J457" s="231"/>
      <c r="K457" s="587">
        <f t="shared" si="39"/>
        <v>0</v>
      </c>
      <c r="L457" s="589">
        <f>IF(I457&lt;INDEX(Lookup!$U$2:$U$10,MATCH($D$44,Lookup!$S$2:$S$10,0)),0,IF(O457="X",0,J457/(DATEDIF(H457,I457,"m")+1)*12))</f>
        <v>0</v>
      </c>
      <c r="M457" s="587">
        <f t="shared" si="40"/>
        <v>0</v>
      </c>
      <c r="N457" s="655"/>
      <c r="O457" s="353"/>
      <c r="Q457" s="849">
        <f t="shared" si="41"/>
        <v>0</v>
      </c>
      <c r="R457" s="849">
        <f t="shared" si="42"/>
        <v>0</v>
      </c>
    </row>
    <row r="458" spans="2:18" x14ac:dyDescent="0.35">
      <c r="B458" s="229"/>
      <c r="C458" s="301"/>
      <c r="D458" s="301"/>
      <c r="E458" s="233"/>
      <c r="F458" s="301"/>
      <c r="G458" s="302"/>
      <c r="H458" s="170"/>
      <c r="I458" s="170"/>
      <c r="J458" s="231"/>
      <c r="K458" s="587">
        <f t="shared" si="39"/>
        <v>0</v>
      </c>
      <c r="L458" s="589">
        <f>IF(I458&lt;INDEX(Lookup!$U$2:$U$10,MATCH($D$44,Lookup!$S$2:$S$10,0)),0,IF(O458="X",0,J458/(DATEDIF(H458,I458,"m")+1)*12))</f>
        <v>0</v>
      </c>
      <c r="M458" s="587">
        <f t="shared" si="40"/>
        <v>0</v>
      </c>
      <c r="N458" s="655"/>
      <c r="O458" s="353"/>
      <c r="Q458" s="849">
        <f t="shared" si="41"/>
        <v>0</v>
      </c>
      <c r="R458" s="849">
        <f t="shared" si="42"/>
        <v>0</v>
      </c>
    </row>
    <row r="459" spans="2:18" x14ac:dyDescent="0.35">
      <c r="B459" s="229"/>
      <c r="C459" s="301"/>
      <c r="D459" s="301"/>
      <c r="E459" s="233"/>
      <c r="F459" s="301"/>
      <c r="G459" s="302"/>
      <c r="H459" s="170"/>
      <c r="I459" s="170"/>
      <c r="J459" s="231"/>
      <c r="K459" s="587">
        <f t="shared" si="39"/>
        <v>0</v>
      </c>
      <c r="L459" s="589">
        <f>IF(I459&lt;INDEX(Lookup!$U$2:$U$10,MATCH($D$44,Lookup!$S$2:$S$10,0)),0,IF(O459="X",0,J459/(DATEDIF(H459,I459,"m")+1)*12))</f>
        <v>0</v>
      </c>
      <c r="M459" s="587">
        <f t="shared" si="40"/>
        <v>0</v>
      </c>
      <c r="N459" s="655"/>
      <c r="O459" s="353"/>
      <c r="Q459" s="849">
        <f t="shared" si="41"/>
        <v>0</v>
      </c>
      <c r="R459" s="849">
        <f t="shared" si="42"/>
        <v>0</v>
      </c>
    </row>
    <row r="460" spans="2:18" x14ac:dyDescent="0.35">
      <c r="B460" s="229"/>
      <c r="C460" s="301"/>
      <c r="D460" s="301"/>
      <c r="E460" s="233"/>
      <c r="F460" s="301"/>
      <c r="G460" s="302"/>
      <c r="H460" s="170"/>
      <c r="I460" s="170"/>
      <c r="J460" s="231"/>
      <c r="K460" s="587">
        <f t="shared" si="39"/>
        <v>0</v>
      </c>
      <c r="L460" s="589">
        <f>IF(I460&lt;INDEX(Lookup!$U$2:$U$10,MATCH($D$44,Lookup!$S$2:$S$10,0)),0,IF(O460="X",0,J460/(DATEDIF(H460,I460,"m")+1)*12))</f>
        <v>0</v>
      </c>
      <c r="M460" s="587">
        <f t="shared" si="40"/>
        <v>0</v>
      </c>
      <c r="N460" s="655"/>
      <c r="O460" s="353"/>
      <c r="Q460" s="849">
        <f t="shared" si="41"/>
        <v>0</v>
      </c>
      <c r="R460" s="849">
        <f t="shared" si="42"/>
        <v>0</v>
      </c>
    </row>
    <row r="461" spans="2:18" x14ac:dyDescent="0.35">
      <c r="B461" s="229"/>
      <c r="C461" s="301"/>
      <c r="D461" s="301"/>
      <c r="E461" s="233"/>
      <c r="F461" s="301"/>
      <c r="G461" s="302"/>
      <c r="H461" s="170"/>
      <c r="I461" s="170"/>
      <c r="J461" s="231"/>
      <c r="K461" s="587">
        <f t="shared" si="39"/>
        <v>0</v>
      </c>
      <c r="L461" s="589">
        <f>IF(I461&lt;INDEX(Lookup!$U$2:$U$10,MATCH($D$44,Lookup!$S$2:$S$10,0)),0,IF(O461="X",0,J461/(DATEDIF(H461,I461,"m")+1)*12))</f>
        <v>0</v>
      </c>
      <c r="M461" s="587">
        <f t="shared" si="40"/>
        <v>0</v>
      </c>
      <c r="N461" s="655"/>
      <c r="O461" s="353"/>
      <c r="Q461" s="849">
        <f t="shared" si="41"/>
        <v>0</v>
      </c>
      <c r="R461" s="849">
        <f t="shared" si="42"/>
        <v>0</v>
      </c>
    </row>
    <row r="462" spans="2:18" x14ac:dyDescent="0.35">
      <c r="B462" s="229"/>
      <c r="C462" s="301"/>
      <c r="D462" s="301"/>
      <c r="E462" s="233"/>
      <c r="F462" s="301"/>
      <c r="G462" s="302"/>
      <c r="H462" s="170"/>
      <c r="I462" s="170"/>
      <c r="J462" s="231"/>
      <c r="K462" s="587">
        <f t="shared" si="39"/>
        <v>0</v>
      </c>
      <c r="L462" s="589">
        <f>IF(I462&lt;INDEX(Lookup!$U$2:$U$10,MATCH($D$44,Lookup!$S$2:$S$10,0)),0,IF(O462="X",0,J462/(DATEDIF(H462,I462,"m")+1)*12))</f>
        <v>0</v>
      </c>
      <c r="M462" s="587">
        <f t="shared" si="40"/>
        <v>0</v>
      </c>
      <c r="N462" s="655"/>
      <c r="O462" s="353"/>
      <c r="Q462" s="849">
        <f t="shared" si="41"/>
        <v>0</v>
      </c>
      <c r="R462" s="849">
        <f t="shared" si="42"/>
        <v>0</v>
      </c>
    </row>
    <row r="463" spans="2:18" x14ac:dyDescent="0.35">
      <c r="B463" s="229"/>
      <c r="C463" s="301"/>
      <c r="D463" s="301"/>
      <c r="E463" s="233"/>
      <c r="F463" s="301"/>
      <c r="G463" s="302"/>
      <c r="H463" s="170"/>
      <c r="I463" s="170"/>
      <c r="J463" s="231"/>
      <c r="K463" s="587">
        <f t="shared" si="39"/>
        <v>0</v>
      </c>
      <c r="L463" s="589">
        <f>IF(I463&lt;INDEX(Lookup!$U$2:$U$10,MATCH($D$44,Lookup!$S$2:$S$10,0)),0,IF(O463="X",0,J463/(DATEDIF(H463,I463,"m")+1)*12))</f>
        <v>0</v>
      </c>
      <c r="M463" s="587">
        <f t="shared" si="40"/>
        <v>0</v>
      </c>
      <c r="N463" s="655"/>
      <c r="O463" s="353"/>
      <c r="Q463" s="849">
        <f t="shared" si="41"/>
        <v>0</v>
      </c>
      <c r="R463" s="849">
        <f t="shared" si="42"/>
        <v>0</v>
      </c>
    </row>
    <row r="464" spans="2:18" x14ac:dyDescent="0.35">
      <c r="B464" s="229"/>
      <c r="C464" s="301"/>
      <c r="D464" s="301"/>
      <c r="E464" s="233"/>
      <c r="F464" s="301"/>
      <c r="G464" s="302"/>
      <c r="H464" s="170"/>
      <c r="I464" s="170"/>
      <c r="J464" s="231"/>
      <c r="K464" s="587">
        <f t="shared" si="39"/>
        <v>0</v>
      </c>
      <c r="L464" s="589">
        <f>IF(I464&lt;INDEX(Lookup!$U$2:$U$10,MATCH($D$44,Lookup!$S$2:$S$10,0)),0,IF(O464="X",0,J464/(DATEDIF(H464,I464,"m")+1)*12))</f>
        <v>0</v>
      </c>
      <c r="M464" s="587">
        <f t="shared" si="40"/>
        <v>0</v>
      </c>
      <c r="N464" s="655"/>
      <c r="O464" s="353"/>
      <c r="Q464" s="849">
        <f t="shared" si="41"/>
        <v>0</v>
      </c>
      <c r="R464" s="849">
        <f t="shared" si="42"/>
        <v>0</v>
      </c>
    </row>
    <row r="465" spans="2:18" x14ac:dyDescent="0.35">
      <c r="B465" s="229"/>
      <c r="C465" s="301"/>
      <c r="D465" s="301"/>
      <c r="E465" s="233"/>
      <c r="F465" s="301"/>
      <c r="G465" s="302"/>
      <c r="H465" s="170"/>
      <c r="I465" s="170"/>
      <c r="J465" s="231"/>
      <c r="K465" s="587">
        <f t="shared" si="39"/>
        <v>0</v>
      </c>
      <c r="L465" s="589">
        <f>IF(I465&lt;INDEX(Lookup!$U$2:$U$10,MATCH($D$44,Lookup!$S$2:$S$10,0)),0,IF(O465="X",0,J465/(DATEDIF(H465,I465,"m")+1)*12))</f>
        <v>0</v>
      </c>
      <c r="M465" s="587">
        <f t="shared" si="40"/>
        <v>0</v>
      </c>
      <c r="N465" s="655"/>
      <c r="O465" s="353"/>
      <c r="Q465" s="849">
        <f t="shared" si="41"/>
        <v>0</v>
      </c>
      <c r="R465" s="849">
        <f t="shared" si="42"/>
        <v>0</v>
      </c>
    </row>
    <row r="466" spans="2:18" x14ac:dyDescent="0.35">
      <c r="B466" s="229"/>
      <c r="C466" s="301"/>
      <c r="D466" s="301"/>
      <c r="E466" s="233"/>
      <c r="F466" s="301"/>
      <c r="G466" s="302"/>
      <c r="H466" s="170"/>
      <c r="I466" s="170"/>
      <c r="J466" s="231"/>
      <c r="K466" s="587">
        <f t="shared" si="39"/>
        <v>0</v>
      </c>
      <c r="L466" s="589">
        <f>IF(I466&lt;INDEX(Lookup!$U$2:$U$10,MATCH($D$44,Lookup!$S$2:$S$10,0)),0,IF(O466="X",0,J466/(DATEDIF(H466,I466,"m")+1)*12))</f>
        <v>0</v>
      </c>
      <c r="M466" s="587">
        <f t="shared" si="40"/>
        <v>0</v>
      </c>
      <c r="N466" s="655"/>
      <c r="O466" s="353"/>
      <c r="Q466" s="849">
        <f t="shared" si="41"/>
        <v>0</v>
      </c>
      <c r="R466" s="849">
        <f t="shared" si="42"/>
        <v>0</v>
      </c>
    </row>
    <row r="467" spans="2:18" x14ac:dyDescent="0.35">
      <c r="B467" s="229"/>
      <c r="C467" s="301"/>
      <c r="D467" s="301"/>
      <c r="E467" s="233"/>
      <c r="F467" s="301"/>
      <c r="G467" s="302"/>
      <c r="H467" s="170"/>
      <c r="I467" s="170"/>
      <c r="J467" s="231"/>
      <c r="K467" s="587">
        <f t="shared" si="39"/>
        <v>0</v>
      </c>
      <c r="L467" s="589">
        <f>IF(I467&lt;INDEX(Lookup!$U$2:$U$10,MATCH($D$44,Lookup!$S$2:$S$10,0)),0,IF(O467="X",0,J467/(DATEDIF(H467,I467,"m")+1)*12))</f>
        <v>0</v>
      </c>
      <c r="M467" s="587">
        <f t="shared" si="40"/>
        <v>0</v>
      </c>
      <c r="N467" s="655"/>
      <c r="O467" s="353"/>
      <c r="Q467" s="849">
        <f t="shared" si="41"/>
        <v>0</v>
      </c>
      <c r="R467" s="849">
        <f t="shared" si="42"/>
        <v>0</v>
      </c>
    </row>
    <row r="468" spans="2:18" x14ac:dyDescent="0.35">
      <c r="B468" s="229"/>
      <c r="C468" s="301"/>
      <c r="D468" s="301"/>
      <c r="E468" s="233"/>
      <c r="F468" s="301"/>
      <c r="G468" s="302"/>
      <c r="H468" s="170"/>
      <c r="I468" s="170"/>
      <c r="J468" s="231"/>
      <c r="K468" s="587">
        <f t="shared" si="39"/>
        <v>0</v>
      </c>
      <c r="L468" s="589">
        <f>IF(I468&lt;INDEX(Lookup!$U$2:$U$10,MATCH($D$44,Lookup!$S$2:$S$10,0)),0,IF(O468="X",0,J468/(DATEDIF(H468,I468,"m")+1)*12))</f>
        <v>0</v>
      </c>
      <c r="M468" s="587">
        <f t="shared" si="40"/>
        <v>0</v>
      </c>
      <c r="N468" s="655"/>
      <c r="O468" s="353"/>
      <c r="Q468" s="849">
        <f t="shared" si="41"/>
        <v>0</v>
      </c>
      <c r="R468" s="849">
        <f t="shared" si="42"/>
        <v>0</v>
      </c>
    </row>
    <row r="469" spans="2:18" x14ac:dyDescent="0.35">
      <c r="B469" s="229"/>
      <c r="C469" s="301"/>
      <c r="D469" s="301"/>
      <c r="E469" s="233"/>
      <c r="F469" s="301"/>
      <c r="G469" s="302"/>
      <c r="H469" s="170"/>
      <c r="I469" s="170"/>
      <c r="J469" s="231"/>
      <c r="K469" s="587">
        <f t="shared" si="39"/>
        <v>0</v>
      </c>
      <c r="L469" s="589">
        <f>IF(I469&lt;INDEX(Lookup!$U$2:$U$10,MATCH($D$44,Lookup!$S$2:$S$10,0)),0,IF(O469="X",0,J469/(DATEDIF(H469,I469,"m")+1)*12))</f>
        <v>0</v>
      </c>
      <c r="M469" s="587">
        <f t="shared" si="40"/>
        <v>0</v>
      </c>
      <c r="N469" s="655"/>
      <c r="O469" s="353"/>
      <c r="Q469" s="849">
        <f t="shared" si="41"/>
        <v>0</v>
      </c>
      <c r="R469" s="849">
        <f t="shared" si="42"/>
        <v>0</v>
      </c>
    </row>
    <row r="470" spans="2:18" x14ac:dyDescent="0.35">
      <c r="B470" s="229"/>
      <c r="C470" s="301"/>
      <c r="D470" s="301"/>
      <c r="E470" s="233"/>
      <c r="F470" s="301"/>
      <c r="G470" s="302"/>
      <c r="H470" s="170"/>
      <c r="I470" s="170"/>
      <c r="J470" s="231"/>
      <c r="K470" s="587">
        <f t="shared" si="39"/>
        <v>0</v>
      </c>
      <c r="L470" s="589">
        <f>IF(I470&lt;INDEX(Lookup!$U$2:$U$10,MATCH($D$44,Lookup!$S$2:$S$10,0)),0,IF(O470="X",0,J470/(DATEDIF(H470,I470,"m")+1)*12))</f>
        <v>0</v>
      </c>
      <c r="M470" s="587">
        <f t="shared" si="40"/>
        <v>0</v>
      </c>
      <c r="N470" s="655"/>
      <c r="O470" s="353"/>
      <c r="Q470" s="849">
        <f t="shared" si="41"/>
        <v>0</v>
      </c>
      <c r="R470" s="849">
        <f t="shared" si="42"/>
        <v>0</v>
      </c>
    </row>
    <row r="471" spans="2:18" x14ac:dyDescent="0.35">
      <c r="B471" s="229"/>
      <c r="C471" s="301"/>
      <c r="D471" s="301"/>
      <c r="E471" s="233"/>
      <c r="F471" s="301"/>
      <c r="G471" s="302"/>
      <c r="H471" s="170"/>
      <c r="I471" s="170"/>
      <c r="J471" s="231"/>
      <c r="K471" s="587">
        <f t="shared" si="39"/>
        <v>0</v>
      </c>
      <c r="L471" s="589">
        <f>IF(I471&lt;INDEX(Lookup!$U$2:$U$10,MATCH($D$44,Lookup!$S$2:$S$10,0)),0,IF(O471="X",0,J471/(DATEDIF(H471,I471,"m")+1)*12))</f>
        <v>0</v>
      </c>
      <c r="M471" s="587">
        <f t="shared" si="40"/>
        <v>0</v>
      </c>
      <c r="N471" s="655"/>
      <c r="O471" s="353"/>
      <c r="Q471" s="849">
        <f t="shared" si="41"/>
        <v>0</v>
      </c>
      <c r="R471" s="849">
        <f t="shared" si="42"/>
        <v>0</v>
      </c>
    </row>
    <row r="472" spans="2:18" x14ac:dyDescent="0.35">
      <c r="B472" s="229"/>
      <c r="C472" s="301"/>
      <c r="D472" s="301"/>
      <c r="E472" s="233"/>
      <c r="F472" s="301"/>
      <c r="G472" s="302"/>
      <c r="H472" s="170"/>
      <c r="I472" s="170"/>
      <c r="J472" s="231"/>
      <c r="K472" s="587">
        <f t="shared" si="39"/>
        <v>0</v>
      </c>
      <c r="L472" s="589">
        <f>IF(I472&lt;INDEX(Lookup!$U$2:$U$10,MATCH($D$44,Lookup!$S$2:$S$10,0)),0,IF(O472="X",0,J472/(DATEDIF(H472,I472,"m")+1)*12))</f>
        <v>0</v>
      </c>
      <c r="M472" s="587">
        <f t="shared" si="40"/>
        <v>0</v>
      </c>
      <c r="N472" s="655"/>
      <c r="O472" s="353"/>
      <c r="Q472" s="849">
        <f t="shared" si="41"/>
        <v>0</v>
      </c>
      <c r="R472" s="849">
        <f t="shared" si="42"/>
        <v>0</v>
      </c>
    </row>
    <row r="473" spans="2:18" x14ac:dyDescent="0.35">
      <c r="B473" s="229"/>
      <c r="C473" s="301"/>
      <c r="D473" s="301"/>
      <c r="E473" s="233"/>
      <c r="F473" s="301"/>
      <c r="G473" s="302"/>
      <c r="H473" s="170"/>
      <c r="I473" s="170"/>
      <c r="J473" s="231"/>
      <c r="K473" s="587">
        <f t="shared" si="39"/>
        <v>0</v>
      </c>
      <c r="L473" s="589">
        <f>IF(I473&lt;INDEX(Lookup!$U$2:$U$10,MATCH($D$44,Lookup!$S$2:$S$10,0)),0,IF(O473="X",0,J473/(DATEDIF(H473,I473,"m")+1)*12))</f>
        <v>0</v>
      </c>
      <c r="M473" s="587">
        <f t="shared" si="40"/>
        <v>0</v>
      </c>
      <c r="N473" s="655"/>
      <c r="O473" s="353"/>
      <c r="Q473" s="849">
        <f t="shared" si="41"/>
        <v>0</v>
      </c>
      <c r="R473" s="849">
        <f t="shared" si="42"/>
        <v>0</v>
      </c>
    </row>
    <row r="474" spans="2:18" x14ac:dyDescent="0.35">
      <c r="B474" s="229"/>
      <c r="C474" s="301"/>
      <c r="D474" s="301"/>
      <c r="E474" s="233"/>
      <c r="F474" s="301"/>
      <c r="G474" s="302"/>
      <c r="H474" s="170"/>
      <c r="I474" s="170"/>
      <c r="J474" s="231"/>
      <c r="K474" s="587">
        <f t="shared" si="39"/>
        <v>0</v>
      </c>
      <c r="L474" s="589">
        <f>IF(I474&lt;INDEX(Lookup!$U$2:$U$10,MATCH($D$44,Lookup!$S$2:$S$10,0)),0,IF(O474="X",0,J474/(DATEDIF(H474,I474,"m")+1)*12))</f>
        <v>0</v>
      </c>
      <c r="M474" s="587">
        <f t="shared" si="40"/>
        <v>0</v>
      </c>
      <c r="N474" s="655"/>
      <c r="O474" s="353"/>
      <c r="Q474" s="849">
        <f t="shared" si="41"/>
        <v>0</v>
      </c>
      <c r="R474" s="849">
        <f t="shared" si="42"/>
        <v>0</v>
      </c>
    </row>
    <row r="475" spans="2:18" x14ac:dyDescent="0.35">
      <c r="B475" s="229"/>
      <c r="C475" s="301"/>
      <c r="D475" s="301"/>
      <c r="E475" s="233"/>
      <c r="F475" s="301"/>
      <c r="G475" s="302"/>
      <c r="H475" s="170"/>
      <c r="I475" s="170"/>
      <c r="J475" s="231"/>
      <c r="K475" s="587">
        <f t="shared" si="39"/>
        <v>0</v>
      </c>
      <c r="L475" s="589">
        <f>IF(I475&lt;INDEX(Lookup!$U$2:$U$10,MATCH($D$44,Lookup!$S$2:$S$10,0)),0,IF(O475="X",0,J475/(DATEDIF(H475,I475,"m")+1)*12))</f>
        <v>0</v>
      </c>
      <c r="M475" s="587">
        <f t="shared" si="40"/>
        <v>0</v>
      </c>
      <c r="N475" s="655"/>
      <c r="O475" s="353"/>
      <c r="Q475" s="849">
        <f t="shared" si="41"/>
        <v>0</v>
      </c>
      <c r="R475" s="849">
        <f t="shared" si="42"/>
        <v>0</v>
      </c>
    </row>
    <row r="476" spans="2:18" x14ac:dyDescent="0.35">
      <c r="B476" s="229"/>
      <c r="C476" s="301"/>
      <c r="D476" s="301"/>
      <c r="E476" s="233"/>
      <c r="F476" s="301"/>
      <c r="G476" s="302"/>
      <c r="H476" s="170"/>
      <c r="I476" s="170"/>
      <c r="J476" s="231"/>
      <c r="K476" s="587">
        <f t="shared" si="39"/>
        <v>0</v>
      </c>
      <c r="L476" s="589">
        <f>IF(I476&lt;INDEX(Lookup!$U$2:$U$10,MATCH($D$44,Lookup!$S$2:$S$10,0)),0,IF(O476="X",0,J476/(DATEDIF(H476,I476,"m")+1)*12))</f>
        <v>0</v>
      </c>
      <c r="M476" s="587">
        <f t="shared" si="40"/>
        <v>0</v>
      </c>
      <c r="N476" s="655"/>
      <c r="O476" s="353"/>
      <c r="Q476" s="849">
        <f t="shared" si="41"/>
        <v>0</v>
      </c>
      <c r="R476" s="849">
        <f t="shared" si="42"/>
        <v>0</v>
      </c>
    </row>
    <row r="477" spans="2:18" x14ac:dyDescent="0.35">
      <c r="B477" s="229"/>
      <c r="C477" s="301"/>
      <c r="D477" s="301"/>
      <c r="E477" s="233"/>
      <c r="F477" s="301"/>
      <c r="G477" s="302"/>
      <c r="H477" s="170"/>
      <c r="I477" s="170"/>
      <c r="J477" s="231"/>
      <c r="K477" s="587">
        <f t="shared" si="39"/>
        <v>0</v>
      </c>
      <c r="L477" s="589">
        <f>IF(I477&lt;INDEX(Lookup!$U$2:$U$10,MATCH($D$44,Lookup!$S$2:$S$10,0)),0,IF(O477="X",0,J477/(DATEDIF(H477,I477,"m")+1)*12))</f>
        <v>0</v>
      </c>
      <c r="M477" s="587">
        <f t="shared" si="40"/>
        <v>0</v>
      </c>
      <c r="N477" s="655"/>
      <c r="O477" s="353"/>
      <c r="Q477" s="849">
        <f t="shared" si="41"/>
        <v>0</v>
      </c>
      <c r="R477" s="849">
        <f t="shared" si="42"/>
        <v>0</v>
      </c>
    </row>
    <row r="478" spans="2:18" x14ac:dyDescent="0.35">
      <c r="B478" s="229"/>
      <c r="C478" s="301"/>
      <c r="D478" s="301"/>
      <c r="E478" s="233"/>
      <c r="F478" s="301"/>
      <c r="G478" s="302"/>
      <c r="H478" s="170"/>
      <c r="I478" s="170"/>
      <c r="J478" s="231"/>
      <c r="K478" s="587">
        <f t="shared" si="39"/>
        <v>0</v>
      </c>
      <c r="L478" s="589">
        <f>IF(I478&lt;INDEX(Lookup!$U$2:$U$10,MATCH($D$44,Lookup!$S$2:$S$10,0)),0,IF(O478="X",0,J478/(DATEDIF(H478,I478,"m")+1)*12))</f>
        <v>0</v>
      </c>
      <c r="M478" s="587">
        <f t="shared" si="40"/>
        <v>0</v>
      </c>
      <c r="N478" s="655"/>
      <c r="O478" s="353"/>
      <c r="Q478" s="849">
        <f t="shared" si="41"/>
        <v>0</v>
      </c>
      <c r="R478" s="849">
        <f t="shared" si="42"/>
        <v>0</v>
      </c>
    </row>
    <row r="479" spans="2:18" x14ac:dyDescent="0.35">
      <c r="B479" s="229"/>
      <c r="C479" s="301"/>
      <c r="D479" s="301"/>
      <c r="E479" s="233"/>
      <c r="F479" s="301"/>
      <c r="G479" s="302"/>
      <c r="H479" s="170"/>
      <c r="I479" s="170"/>
      <c r="J479" s="231"/>
      <c r="K479" s="587">
        <f t="shared" si="39"/>
        <v>0</v>
      </c>
      <c r="L479" s="589">
        <f>IF(I479&lt;INDEX(Lookup!$U$2:$U$10,MATCH($D$44,Lookup!$S$2:$S$10,0)),0,IF(O479="X",0,J479/(DATEDIF(H479,I479,"m")+1)*12))</f>
        <v>0</v>
      </c>
      <c r="M479" s="587">
        <f t="shared" si="40"/>
        <v>0</v>
      </c>
      <c r="N479" s="655"/>
      <c r="O479" s="353"/>
      <c r="Q479" s="849">
        <f t="shared" si="41"/>
        <v>0</v>
      </c>
      <c r="R479" s="849">
        <f t="shared" si="42"/>
        <v>0</v>
      </c>
    </row>
    <row r="480" spans="2:18" x14ac:dyDescent="0.35">
      <c r="B480" s="229"/>
      <c r="C480" s="301"/>
      <c r="D480" s="301"/>
      <c r="E480" s="233"/>
      <c r="F480" s="301"/>
      <c r="G480" s="302"/>
      <c r="H480" s="170"/>
      <c r="I480" s="170"/>
      <c r="J480" s="231"/>
      <c r="K480" s="587">
        <f t="shared" si="39"/>
        <v>0</v>
      </c>
      <c r="L480" s="589">
        <f>IF(I480&lt;INDEX(Lookup!$U$2:$U$10,MATCH($D$44,Lookup!$S$2:$S$10,0)),0,IF(O480="X",0,J480/(DATEDIF(H480,I480,"m")+1)*12))</f>
        <v>0</v>
      </c>
      <c r="M480" s="587">
        <f t="shared" si="40"/>
        <v>0</v>
      </c>
      <c r="N480" s="655"/>
      <c r="O480" s="353"/>
      <c r="Q480" s="849">
        <f t="shared" si="41"/>
        <v>0</v>
      </c>
      <c r="R480" s="849">
        <f t="shared" si="42"/>
        <v>0</v>
      </c>
    </row>
    <row r="481" spans="2:18" x14ac:dyDescent="0.35">
      <c r="B481" s="229"/>
      <c r="C481" s="301"/>
      <c r="D481" s="301"/>
      <c r="E481" s="233"/>
      <c r="F481" s="301"/>
      <c r="G481" s="302"/>
      <c r="H481" s="170"/>
      <c r="I481" s="170"/>
      <c r="J481" s="231"/>
      <c r="K481" s="587">
        <f t="shared" si="39"/>
        <v>0</v>
      </c>
      <c r="L481" s="589">
        <f>IF(I481&lt;INDEX(Lookup!$U$2:$U$10,MATCH($D$44,Lookup!$S$2:$S$10,0)),0,IF(O481="X",0,J481/(DATEDIF(H481,I481,"m")+1)*12))</f>
        <v>0</v>
      </c>
      <c r="M481" s="587">
        <f t="shared" si="40"/>
        <v>0</v>
      </c>
      <c r="N481" s="655"/>
      <c r="O481" s="353"/>
      <c r="Q481" s="849">
        <f t="shared" si="41"/>
        <v>0</v>
      </c>
      <c r="R481" s="849">
        <f t="shared" si="42"/>
        <v>0</v>
      </c>
    </row>
    <row r="482" spans="2:18" x14ac:dyDescent="0.35">
      <c r="B482" s="229"/>
      <c r="C482" s="301"/>
      <c r="D482" s="301"/>
      <c r="E482" s="233"/>
      <c r="F482" s="301"/>
      <c r="G482" s="302"/>
      <c r="H482" s="170"/>
      <c r="I482" s="170"/>
      <c r="J482" s="231"/>
      <c r="K482" s="587">
        <f t="shared" si="39"/>
        <v>0</v>
      </c>
      <c r="L482" s="589">
        <f>IF(I482&lt;INDEX(Lookup!$U$2:$U$10,MATCH($D$44,Lookup!$S$2:$S$10,0)),0,IF(O482="X",0,J482/(DATEDIF(H482,I482,"m")+1)*12))</f>
        <v>0</v>
      </c>
      <c r="M482" s="587">
        <f t="shared" si="40"/>
        <v>0</v>
      </c>
      <c r="N482" s="655"/>
      <c r="O482" s="353"/>
      <c r="Q482" s="849">
        <f t="shared" si="41"/>
        <v>0</v>
      </c>
      <c r="R482" s="849">
        <f t="shared" si="42"/>
        <v>0</v>
      </c>
    </row>
    <row r="483" spans="2:18" x14ac:dyDescent="0.35">
      <c r="B483" s="229"/>
      <c r="C483" s="301"/>
      <c r="D483" s="301"/>
      <c r="E483" s="233"/>
      <c r="F483" s="301"/>
      <c r="G483" s="302"/>
      <c r="H483" s="170"/>
      <c r="I483" s="170"/>
      <c r="J483" s="231"/>
      <c r="K483" s="587">
        <f t="shared" si="39"/>
        <v>0</v>
      </c>
      <c r="L483" s="589">
        <f>IF(I483&lt;INDEX(Lookup!$U$2:$U$10,MATCH($D$44,Lookup!$S$2:$S$10,0)),0,IF(O483="X",0,J483/(DATEDIF(H483,I483,"m")+1)*12))</f>
        <v>0</v>
      </c>
      <c r="M483" s="587">
        <f t="shared" si="40"/>
        <v>0</v>
      </c>
      <c r="N483" s="655"/>
      <c r="O483" s="353"/>
      <c r="Q483" s="849">
        <f t="shared" si="41"/>
        <v>0</v>
      </c>
      <c r="R483" s="849">
        <f t="shared" si="42"/>
        <v>0</v>
      </c>
    </row>
    <row r="484" spans="2:18" x14ac:dyDescent="0.35">
      <c r="B484" s="229"/>
      <c r="C484" s="301"/>
      <c r="D484" s="301"/>
      <c r="E484" s="233"/>
      <c r="F484" s="301"/>
      <c r="G484" s="302"/>
      <c r="H484" s="170"/>
      <c r="I484" s="170"/>
      <c r="J484" s="231"/>
      <c r="K484" s="587">
        <f t="shared" si="39"/>
        <v>0</v>
      </c>
      <c r="L484" s="589">
        <f>IF(I484&lt;INDEX(Lookup!$U$2:$U$10,MATCH($D$44,Lookup!$S$2:$S$10,0)),0,IF(O484="X",0,J484/(DATEDIF(H484,I484,"m")+1)*12))</f>
        <v>0</v>
      </c>
      <c r="M484" s="587">
        <f t="shared" si="40"/>
        <v>0</v>
      </c>
      <c r="N484" s="655"/>
      <c r="O484" s="353"/>
      <c r="Q484" s="849">
        <f t="shared" si="41"/>
        <v>0</v>
      </c>
      <c r="R484" s="849">
        <f t="shared" si="42"/>
        <v>0</v>
      </c>
    </row>
    <row r="485" spans="2:18" x14ac:dyDescent="0.35">
      <c r="B485" s="229"/>
      <c r="C485" s="301"/>
      <c r="D485" s="301"/>
      <c r="E485" s="233"/>
      <c r="F485" s="301"/>
      <c r="G485" s="302"/>
      <c r="H485" s="170"/>
      <c r="I485" s="170"/>
      <c r="J485" s="231"/>
      <c r="K485" s="587">
        <f t="shared" si="39"/>
        <v>0</v>
      </c>
      <c r="L485" s="589">
        <f>IF(I485&lt;INDEX(Lookup!$U$2:$U$10,MATCH($D$44,Lookup!$S$2:$S$10,0)),0,IF(O485="X",0,J485/(DATEDIF(H485,I485,"m")+1)*12))</f>
        <v>0</v>
      </c>
      <c r="M485" s="587">
        <f t="shared" si="40"/>
        <v>0</v>
      </c>
      <c r="N485" s="655"/>
      <c r="O485" s="353"/>
      <c r="Q485" s="849">
        <f t="shared" si="41"/>
        <v>0</v>
      </c>
      <c r="R485" s="849">
        <f t="shared" si="42"/>
        <v>0</v>
      </c>
    </row>
    <row r="486" spans="2:18" x14ac:dyDescent="0.35">
      <c r="B486" s="229"/>
      <c r="C486" s="301"/>
      <c r="D486" s="301"/>
      <c r="E486" s="233"/>
      <c r="F486" s="301"/>
      <c r="G486" s="302"/>
      <c r="H486" s="170"/>
      <c r="I486" s="170"/>
      <c r="J486" s="231"/>
      <c r="K486" s="587">
        <f t="shared" si="39"/>
        <v>0</v>
      </c>
      <c r="L486" s="589">
        <f>IF(I486&lt;INDEX(Lookup!$U$2:$U$10,MATCH($D$44,Lookup!$S$2:$S$10,0)),0,IF(O486="X",0,J486/(DATEDIF(H486,I486,"m")+1)*12))</f>
        <v>0</v>
      </c>
      <c r="M486" s="587">
        <f t="shared" si="40"/>
        <v>0</v>
      </c>
      <c r="N486" s="655"/>
      <c r="O486" s="353"/>
      <c r="Q486" s="849">
        <f t="shared" si="41"/>
        <v>0</v>
      </c>
      <c r="R486" s="849">
        <f t="shared" si="42"/>
        <v>0</v>
      </c>
    </row>
    <row r="487" spans="2:18" x14ac:dyDescent="0.35">
      <c r="B487" s="229"/>
      <c r="C487" s="301"/>
      <c r="D487" s="301"/>
      <c r="E487" s="233"/>
      <c r="F487" s="301"/>
      <c r="G487" s="302"/>
      <c r="H487" s="170"/>
      <c r="I487" s="170"/>
      <c r="J487" s="231"/>
      <c r="K487" s="587">
        <f t="shared" si="39"/>
        <v>0</v>
      </c>
      <c r="L487" s="589">
        <f>IF(I487&lt;INDEX(Lookup!$U$2:$U$10,MATCH($D$44,Lookup!$S$2:$S$10,0)),0,IF(O487="X",0,J487/(DATEDIF(H487,I487,"m")+1)*12))</f>
        <v>0</v>
      </c>
      <c r="M487" s="587">
        <f t="shared" si="40"/>
        <v>0</v>
      </c>
      <c r="N487" s="655"/>
      <c r="O487" s="353"/>
      <c r="Q487" s="849">
        <f t="shared" si="41"/>
        <v>0</v>
      </c>
      <c r="R487" s="849">
        <f t="shared" si="42"/>
        <v>0</v>
      </c>
    </row>
    <row r="488" spans="2:18" x14ac:dyDescent="0.35">
      <c r="B488" s="229"/>
      <c r="C488" s="301"/>
      <c r="D488" s="301"/>
      <c r="E488" s="233"/>
      <c r="F488" s="301"/>
      <c r="G488" s="302"/>
      <c r="H488" s="170"/>
      <c r="I488" s="170"/>
      <c r="J488" s="231"/>
      <c r="K488" s="587">
        <f t="shared" si="39"/>
        <v>0</v>
      </c>
      <c r="L488" s="589">
        <f>IF(I488&lt;INDEX(Lookup!$U$2:$U$10,MATCH($D$44,Lookup!$S$2:$S$10,0)),0,IF(O488="X",0,J488/(DATEDIF(H488,I488,"m")+1)*12))</f>
        <v>0</v>
      </c>
      <c r="M488" s="587">
        <f t="shared" si="40"/>
        <v>0</v>
      </c>
      <c r="N488" s="655"/>
      <c r="O488" s="353"/>
      <c r="Q488" s="849">
        <f t="shared" si="41"/>
        <v>0</v>
      </c>
      <c r="R488" s="849">
        <f t="shared" si="42"/>
        <v>0</v>
      </c>
    </row>
    <row r="489" spans="2:18" x14ac:dyDescent="0.35">
      <c r="B489" s="229"/>
      <c r="C489" s="301"/>
      <c r="D489" s="301"/>
      <c r="E489" s="233"/>
      <c r="F489" s="301"/>
      <c r="G489" s="302"/>
      <c r="H489" s="170"/>
      <c r="I489" s="170"/>
      <c r="J489" s="231"/>
      <c r="K489" s="587">
        <f t="shared" si="39"/>
        <v>0</v>
      </c>
      <c r="L489" s="589">
        <f>IF(I489&lt;INDEX(Lookup!$U$2:$U$10,MATCH($D$44,Lookup!$S$2:$S$10,0)),0,IF(O489="X",0,J489/(DATEDIF(H489,I489,"m")+1)*12))</f>
        <v>0</v>
      </c>
      <c r="M489" s="587">
        <f t="shared" si="40"/>
        <v>0</v>
      </c>
      <c r="N489" s="655"/>
      <c r="O489" s="353"/>
      <c r="Q489" s="849">
        <f t="shared" si="41"/>
        <v>0</v>
      </c>
      <c r="R489" s="849">
        <f t="shared" si="42"/>
        <v>0</v>
      </c>
    </row>
    <row r="490" spans="2:18" x14ac:dyDescent="0.35">
      <c r="B490" s="229"/>
      <c r="C490" s="301"/>
      <c r="D490" s="301"/>
      <c r="E490" s="233"/>
      <c r="F490" s="301"/>
      <c r="G490" s="302"/>
      <c r="H490" s="170"/>
      <c r="I490" s="170"/>
      <c r="J490" s="231"/>
      <c r="K490" s="587">
        <f t="shared" si="39"/>
        <v>0</v>
      </c>
      <c r="L490" s="589">
        <f>IF(I490&lt;INDEX(Lookup!$U$2:$U$10,MATCH($D$44,Lookup!$S$2:$S$10,0)),0,IF(O490="X",0,J490/(DATEDIF(H490,I490,"m")+1)*12))</f>
        <v>0</v>
      </c>
      <c r="M490" s="587">
        <f t="shared" si="40"/>
        <v>0</v>
      </c>
      <c r="N490" s="655"/>
      <c r="O490" s="353"/>
      <c r="Q490" s="849">
        <f t="shared" si="41"/>
        <v>0</v>
      </c>
      <c r="R490" s="849">
        <f t="shared" si="42"/>
        <v>0</v>
      </c>
    </row>
    <row r="491" spans="2:18" x14ac:dyDescent="0.35">
      <c r="B491" s="229"/>
      <c r="C491" s="301"/>
      <c r="D491" s="301"/>
      <c r="E491" s="233"/>
      <c r="F491" s="301"/>
      <c r="G491" s="302"/>
      <c r="H491" s="170"/>
      <c r="I491" s="170"/>
      <c r="J491" s="231"/>
      <c r="K491" s="587">
        <f t="shared" si="39"/>
        <v>0</v>
      </c>
      <c r="L491" s="589">
        <f>IF(I491&lt;INDEX(Lookup!$U$2:$U$10,MATCH($D$44,Lookup!$S$2:$S$10,0)),0,IF(O491="X",0,J491/(DATEDIF(H491,I491,"m")+1)*12))</f>
        <v>0</v>
      </c>
      <c r="M491" s="587">
        <f t="shared" si="40"/>
        <v>0</v>
      </c>
      <c r="N491" s="655"/>
      <c r="O491" s="353"/>
      <c r="Q491" s="849">
        <f t="shared" si="41"/>
        <v>0</v>
      </c>
      <c r="R491" s="849">
        <f t="shared" si="42"/>
        <v>0</v>
      </c>
    </row>
    <row r="492" spans="2:18" x14ac:dyDescent="0.35">
      <c r="B492" s="229"/>
      <c r="C492" s="301"/>
      <c r="D492" s="301"/>
      <c r="E492" s="233"/>
      <c r="F492" s="301"/>
      <c r="G492" s="302"/>
      <c r="H492" s="170"/>
      <c r="I492" s="170"/>
      <c r="J492" s="231"/>
      <c r="K492" s="587">
        <f t="shared" si="39"/>
        <v>0</v>
      </c>
      <c r="L492" s="589">
        <f>IF(I492&lt;INDEX(Lookup!$U$2:$U$10,MATCH($D$44,Lookup!$S$2:$S$10,0)),0,IF(O492="X",0,J492/(DATEDIF(H492,I492,"m")+1)*12))</f>
        <v>0</v>
      </c>
      <c r="M492" s="587">
        <f t="shared" si="40"/>
        <v>0</v>
      </c>
      <c r="N492" s="655"/>
      <c r="O492" s="353"/>
      <c r="Q492" s="849">
        <f t="shared" si="41"/>
        <v>0</v>
      </c>
      <c r="R492" s="849">
        <f t="shared" si="42"/>
        <v>0</v>
      </c>
    </row>
    <row r="493" spans="2:18" x14ac:dyDescent="0.35">
      <c r="B493" s="229"/>
      <c r="C493" s="301"/>
      <c r="D493" s="301"/>
      <c r="E493" s="233"/>
      <c r="F493" s="301"/>
      <c r="G493" s="302"/>
      <c r="H493" s="170"/>
      <c r="I493" s="170"/>
      <c r="J493" s="231"/>
      <c r="K493" s="587">
        <f t="shared" si="39"/>
        <v>0</v>
      </c>
      <c r="L493" s="589">
        <f>IF(I493&lt;INDEX(Lookup!$U$2:$U$10,MATCH($D$44,Lookup!$S$2:$S$10,0)),0,IF(O493="X",0,J493/(DATEDIF(H493,I493,"m")+1)*12))</f>
        <v>0</v>
      </c>
      <c r="M493" s="587">
        <f t="shared" si="40"/>
        <v>0</v>
      </c>
      <c r="N493" s="655"/>
      <c r="O493" s="353"/>
      <c r="Q493" s="849">
        <f t="shared" si="41"/>
        <v>0</v>
      </c>
      <c r="R493" s="849">
        <f t="shared" si="42"/>
        <v>0</v>
      </c>
    </row>
    <row r="494" spans="2:18" x14ac:dyDescent="0.35">
      <c r="B494" s="229"/>
      <c r="C494" s="301"/>
      <c r="D494" s="301"/>
      <c r="E494" s="233"/>
      <c r="F494" s="301"/>
      <c r="G494" s="302"/>
      <c r="H494" s="170"/>
      <c r="I494" s="170"/>
      <c r="J494" s="231"/>
      <c r="K494" s="587">
        <f t="shared" si="39"/>
        <v>0</v>
      </c>
      <c r="L494" s="589">
        <f>IF(I494&lt;INDEX(Lookup!$U$2:$U$10,MATCH($D$44,Lookup!$S$2:$S$10,0)),0,IF(O494="X",0,J494/(DATEDIF(H494,I494,"m")+1)*12))</f>
        <v>0</v>
      </c>
      <c r="M494" s="587">
        <f t="shared" si="40"/>
        <v>0</v>
      </c>
      <c r="N494" s="655"/>
      <c r="O494" s="353"/>
      <c r="Q494" s="849">
        <f t="shared" si="41"/>
        <v>0</v>
      </c>
      <c r="R494" s="849">
        <f t="shared" si="42"/>
        <v>0</v>
      </c>
    </row>
    <row r="495" spans="2:18" x14ac:dyDescent="0.35">
      <c r="B495" s="229"/>
      <c r="C495" s="301"/>
      <c r="D495" s="301"/>
      <c r="E495" s="233"/>
      <c r="F495" s="301"/>
      <c r="G495" s="302"/>
      <c r="H495" s="170"/>
      <c r="I495" s="170"/>
      <c r="J495" s="231"/>
      <c r="K495" s="587">
        <f t="shared" si="39"/>
        <v>0</v>
      </c>
      <c r="L495" s="589">
        <f>IF(I495&lt;INDEX(Lookup!$U$2:$U$10,MATCH($D$44,Lookup!$S$2:$S$10,0)),0,IF(O495="X",0,J495/(DATEDIF(H495,I495,"m")+1)*12))</f>
        <v>0</v>
      </c>
      <c r="M495" s="587">
        <f t="shared" si="40"/>
        <v>0</v>
      </c>
      <c r="N495" s="655"/>
      <c r="O495" s="353"/>
      <c r="Q495" s="849">
        <f t="shared" si="41"/>
        <v>0</v>
      </c>
      <c r="R495" s="849">
        <f t="shared" si="42"/>
        <v>0</v>
      </c>
    </row>
    <row r="496" spans="2:18" x14ac:dyDescent="0.35">
      <c r="B496" s="229"/>
      <c r="C496" s="301"/>
      <c r="D496" s="301"/>
      <c r="E496" s="233"/>
      <c r="F496" s="301"/>
      <c r="G496" s="302"/>
      <c r="H496" s="170"/>
      <c r="I496" s="170"/>
      <c r="J496" s="231"/>
      <c r="K496" s="587">
        <f t="shared" ref="K496:K559" si="43">J496*$K$6</f>
        <v>0</v>
      </c>
      <c r="L496" s="589">
        <f>IF(I496&lt;INDEX(Lookup!$U$2:$U$10,MATCH($D$44,Lookup!$S$2:$S$10,0)),0,IF(O496="X",0,J496/(DATEDIF(H496,I496,"m")+1)*12))</f>
        <v>0</v>
      </c>
      <c r="M496" s="587">
        <f t="shared" ref="M496:M559" si="44">L496*$K$6</f>
        <v>0</v>
      </c>
      <c r="N496" s="655"/>
      <c r="O496" s="353"/>
      <c r="Q496" s="849">
        <f t="shared" ref="Q496:Q559" si="45">K496*$H$30</f>
        <v>0</v>
      </c>
      <c r="R496" s="849">
        <f t="shared" ref="R496:R559" si="46">M496*$H$40</f>
        <v>0</v>
      </c>
    </row>
    <row r="497" spans="2:18" x14ac:dyDescent="0.35">
      <c r="B497" s="229"/>
      <c r="C497" s="301"/>
      <c r="D497" s="301"/>
      <c r="E497" s="233"/>
      <c r="F497" s="301"/>
      <c r="G497" s="302"/>
      <c r="H497" s="170"/>
      <c r="I497" s="170"/>
      <c r="J497" s="231"/>
      <c r="K497" s="587">
        <f t="shared" si="43"/>
        <v>0</v>
      </c>
      <c r="L497" s="589">
        <f>IF(I497&lt;INDEX(Lookup!$U$2:$U$10,MATCH($D$44,Lookup!$S$2:$S$10,0)),0,IF(O497="X",0,J497/(DATEDIF(H497,I497,"m")+1)*12))</f>
        <v>0</v>
      </c>
      <c r="M497" s="587">
        <f t="shared" si="44"/>
        <v>0</v>
      </c>
      <c r="N497" s="655"/>
      <c r="O497" s="353"/>
      <c r="Q497" s="849">
        <f t="shared" si="45"/>
        <v>0</v>
      </c>
      <c r="R497" s="849">
        <f t="shared" si="46"/>
        <v>0</v>
      </c>
    </row>
    <row r="498" spans="2:18" x14ac:dyDescent="0.35">
      <c r="B498" s="229"/>
      <c r="C498" s="301"/>
      <c r="D498" s="301"/>
      <c r="E498" s="233"/>
      <c r="F498" s="301"/>
      <c r="G498" s="302"/>
      <c r="H498" s="170"/>
      <c r="I498" s="170"/>
      <c r="J498" s="231"/>
      <c r="K498" s="587">
        <f t="shared" si="43"/>
        <v>0</v>
      </c>
      <c r="L498" s="589">
        <f>IF(I498&lt;INDEX(Lookup!$U$2:$U$10,MATCH($D$44,Lookup!$S$2:$S$10,0)),0,IF(O498="X",0,J498/(DATEDIF(H498,I498,"m")+1)*12))</f>
        <v>0</v>
      </c>
      <c r="M498" s="587">
        <f t="shared" si="44"/>
        <v>0</v>
      </c>
      <c r="N498" s="655"/>
      <c r="O498" s="353"/>
      <c r="Q498" s="849">
        <f t="shared" si="45"/>
        <v>0</v>
      </c>
      <c r="R498" s="849">
        <f t="shared" si="46"/>
        <v>0</v>
      </c>
    </row>
    <row r="499" spans="2:18" x14ac:dyDescent="0.35">
      <c r="B499" s="229"/>
      <c r="C499" s="301"/>
      <c r="D499" s="301"/>
      <c r="E499" s="233"/>
      <c r="F499" s="301"/>
      <c r="G499" s="302"/>
      <c r="H499" s="170"/>
      <c r="I499" s="170"/>
      <c r="J499" s="231"/>
      <c r="K499" s="587">
        <f t="shared" si="43"/>
        <v>0</v>
      </c>
      <c r="L499" s="589">
        <f>IF(I499&lt;INDEX(Lookup!$U$2:$U$10,MATCH($D$44,Lookup!$S$2:$S$10,0)),0,IF(O499="X",0,J499/(DATEDIF(H499,I499,"m")+1)*12))</f>
        <v>0</v>
      </c>
      <c r="M499" s="587">
        <f t="shared" si="44"/>
        <v>0</v>
      </c>
      <c r="N499" s="655"/>
      <c r="O499" s="353"/>
      <c r="Q499" s="849">
        <f t="shared" si="45"/>
        <v>0</v>
      </c>
      <c r="R499" s="849">
        <f t="shared" si="46"/>
        <v>0</v>
      </c>
    </row>
    <row r="500" spans="2:18" x14ac:dyDescent="0.35">
      <c r="B500" s="229"/>
      <c r="C500" s="301"/>
      <c r="D500" s="301"/>
      <c r="E500" s="233"/>
      <c r="F500" s="301"/>
      <c r="G500" s="302"/>
      <c r="H500" s="170"/>
      <c r="I500" s="170"/>
      <c r="J500" s="231"/>
      <c r="K500" s="587">
        <f t="shared" si="43"/>
        <v>0</v>
      </c>
      <c r="L500" s="589">
        <f>IF(I500&lt;INDEX(Lookup!$U$2:$U$10,MATCH($D$44,Lookup!$S$2:$S$10,0)),0,IF(O500="X",0,J500/(DATEDIF(H500,I500,"m")+1)*12))</f>
        <v>0</v>
      </c>
      <c r="M500" s="587">
        <f t="shared" si="44"/>
        <v>0</v>
      </c>
      <c r="N500" s="655"/>
      <c r="O500" s="353"/>
      <c r="Q500" s="849">
        <f t="shared" si="45"/>
        <v>0</v>
      </c>
      <c r="R500" s="849">
        <f t="shared" si="46"/>
        <v>0</v>
      </c>
    </row>
    <row r="501" spans="2:18" x14ac:dyDescent="0.35">
      <c r="B501" s="229"/>
      <c r="C501" s="301"/>
      <c r="D501" s="301"/>
      <c r="E501" s="233"/>
      <c r="F501" s="301"/>
      <c r="G501" s="302"/>
      <c r="H501" s="170"/>
      <c r="I501" s="170"/>
      <c r="J501" s="231"/>
      <c r="K501" s="587">
        <f t="shared" si="43"/>
        <v>0</v>
      </c>
      <c r="L501" s="589">
        <f>IF(I501&lt;INDEX(Lookup!$U$2:$U$10,MATCH($D$44,Lookup!$S$2:$S$10,0)),0,IF(O501="X",0,J501/(DATEDIF(H501,I501,"m")+1)*12))</f>
        <v>0</v>
      </c>
      <c r="M501" s="587">
        <f t="shared" si="44"/>
        <v>0</v>
      </c>
      <c r="N501" s="655"/>
      <c r="O501" s="353"/>
      <c r="Q501" s="849">
        <f t="shared" si="45"/>
        <v>0</v>
      </c>
      <c r="R501" s="849">
        <f t="shared" si="46"/>
        <v>0</v>
      </c>
    </row>
    <row r="502" spans="2:18" x14ac:dyDescent="0.35">
      <c r="B502" s="229"/>
      <c r="C502" s="301"/>
      <c r="D502" s="301"/>
      <c r="E502" s="233"/>
      <c r="F502" s="301"/>
      <c r="G502" s="302"/>
      <c r="H502" s="170"/>
      <c r="I502" s="170"/>
      <c r="J502" s="231"/>
      <c r="K502" s="587">
        <f t="shared" si="43"/>
        <v>0</v>
      </c>
      <c r="L502" s="589">
        <f>IF(I502&lt;INDEX(Lookup!$U$2:$U$10,MATCH($D$44,Lookup!$S$2:$S$10,0)),0,IF(O502="X",0,J502/(DATEDIF(H502,I502,"m")+1)*12))</f>
        <v>0</v>
      </c>
      <c r="M502" s="587">
        <f t="shared" si="44"/>
        <v>0</v>
      </c>
      <c r="N502" s="655"/>
      <c r="O502" s="353"/>
      <c r="Q502" s="849">
        <f t="shared" si="45"/>
        <v>0</v>
      </c>
      <c r="R502" s="849">
        <f t="shared" si="46"/>
        <v>0</v>
      </c>
    </row>
    <row r="503" spans="2:18" x14ac:dyDescent="0.35">
      <c r="B503" s="229"/>
      <c r="C503" s="301"/>
      <c r="D503" s="301"/>
      <c r="E503" s="233"/>
      <c r="F503" s="301"/>
      <c r="G503" s="302"/>
      <c r="H503" s="170"/>
      <c r="I503" s="170"/>
      <c r="J503" s="231"/>
      <c r="K503" s="587">
        <f t="shared" si="43"/>
        <v>0</v>
      </c>
      <c r="L503" s="589">
        <f>IF(I503&lt;INDEX(Lookup!$U$2:$U$10,MATCH($D$44,Lookup!$S$2:$S$10,0)),0,IF(O503="X",0,J503/(DATEDIF(H503,I503,"m")+1)*12))</f>
        <v>0</v>
      </c>
      <c r="M503" s="587">
        <f t="shared" si="44"/>
        <v>0</v>
      </c>
      <c r="N503" s="655"/>
      <c r="O503" s="353"/>
      <c r="Q503" s="849">
        <f t="shared" si="45"/>
        <v>0</v>
      </c>
      <c r="R503" s="849">
        <f t="shared" si="46"/>
        <v>0</v>
      </c>
    </row>
    <row r="504" spans="2:18" x14ac:dyDescent="0.35">
      <c r="B504" s="229"/>
      <c r="C504" s="301"/>
      <c r="D504" s="301"/>
      <c r="E504" s="233"/>
      <c r="F504" s="301"/>
      <c r="G504" s="302"/>
      <c r="H504" s="170"/>
      <c r="I504" s="170"/>
      <c r="J504" s="231"/>
      <c r="K504" s="587">
        <f t="shared" si="43"/>
        <v>0</v>
      </c>
      <c r="L504" s="589">
        <f>IF(I504&lt;INDEX(Lookup!$U$2:$U$10,MATCH($D$44,Lookup!$S$2:$S$10,0)),0,IF(O504="X",0,J504/(DATEDIF(H504,I504,"m")+1)*12))</f>
        <v>0</v>
      </c>
      <c r="M504" s="587">
        <f t="shared" si="44"/>
        <v>0</v>
      </c>
      <c r="N504" s="655"/>
      <c r="O504" s="353"/>
      <c r="Q504" s="849">
        <f t="shared" si="45"/>
        <v>0</v>
      </c>
      <c r="R504" s="849">
        <f t="shared" si="46"/>
        <v>0</v>
      </c>
    </row>
    <row r="505" spans="2:18" x14ac:dyDescent="0.35">
      <c r="B505" s="229"/>
      <c r="C505" s="301"/>
      <c r="D505" s="301"/>
      <c r="E505" s="233"/>
      <c r="F505" s="301"/>
      <c r="G505" s="302"/>
      <c r="H505" s="170"/>
      <c r="I505" s="170"/>
      <c r="J505" s="231"/>
      <c r="K505" s="587">
        <f t="shared" si="43"/>
        <v>0</v>
      </c>
      <c r="L505" s="589">
        <f>IF(I505&lt;INDEX(Lookup!$U$2:$U$10,MATCH($D$44,Lookup!$S$2:$S$10,0)),0,IF(O505="X",0,J505/(DATEDIF(H505,I505,"m")+1)*12))</f>
        <v>0</v>
      </c>
      <c r="M505" s="587">
        <f t="shared" si="44"/>
        <v>0</v>
      </c>
      <c r="N505" s="655"/>
      <c r="O505" s="353"/>
      <c r="Q505" s="849">
        <f t="shared" si="45"/>
        <v>0</v>
      </c>
      <c r="R505" s="849">
        <f t="shared" si="46"/>
        <v>0</v>
      </c>
    </row>
    <row r="506" spans="2:18" x14ac:dyDescent="0.35">
      <c r="B506" s="229"/>
      <c r="C506" s="301"/>
      <c r="D506" s="301"/>
      <c r="E506" s="233"/>
      <c r="F506" s="301"/>
      <c r="G506" s="302"/>
      <c r="H506" s="170"/>
      <c r="I506" s="170"/>
      <c r="J506" s="231"/>
      <c r="K506" s="587">
        <f t="shared" si="43"/>
        <v>0</v>
      </c>
      <c r="L506" s="589">
        <f>IF(I506&lt;INDEX(Lookup!$U$2:$U$10,MATCH($D$44,Lookup!$S$2:$S$10,0)),0,IF(O506="X",0,J506/(DATEDIF(H506,I506,"m")+1)*12))</f>
        <v>0</v>
      </c>
      <c r="M506" s="587">
        <f t="shared" si="44"/>
        <v>0</v>
      </c>
      <c r="N506" s="655"/>
      <c r="O506" s="353"/>
      <c r="Q506" s="849">
        <f t="shared" si="45"/>
        <v>0</v>
      </c>
      <c r="R506" s="849">
        <f t="shared" si="46"/>
        <v>0</v>
      </c>
    </row>
    <row r="507" spans="2:18" x14ac:dyDescent="0.35">
      <c r="B507" s="229"/>
      <c r="C507" s="301"/>
      <c r="D507" s="301"/>
      <c r="E507" s="233"/>
      <c r="F507" s="301"/>
      <c r="G507" s="302"/>
      <c r="H507" s="170"/>
      <c r="I507" s="170"/>
      <c r="J507" s="231"/>
      <c r="K507" s="587">
        <f t="shared" si="43"/>
        <v>0</v>
      </c>
      <c r="L507" s="589">
        <f>IF(I507&lt;INDEX(Lookup!$U$2:$U$10,MATCH($D$44,Lookup!$S$2:$S$10,0)),0,IF(O507="X",0,J507/(DATEDIF(H507,I507,"m")+1)*12))</f>
        <v>0</v>
      </c>
      <c r="M507" s="587">
        <f t="shared" si="44"/>
        <v>0</v>
      </c>
      <c r="N507" s="655"/>
      <c r="O507" s="353"/>
      <c r="Q507" s="849">
        <f t="shared" si="45"/>
        <v>0</v>
      </c>
      <c r="R507" s="849">
        <f t="shared" si="46"/>
        <v>0</v>
      </c>
    </row>
    <row r="508" spans="2:18" x14ac:dyDescent="0.35">
      <c r="B508" s="229"/>
      <c r="C508" s="301"/>
      <c r="D508" s="301"/>
      <c r="E508" s="233"/>
      <c r="F508" s="301"/>
      <c r="G508" s="302"/>
      <c r="H508" s="170"/>
      <c r="I508" s="170"/>
      <c r="J508" s="231"/>
      <c r="K508" s="587">
        <f t="shared" si="43"/>
        <v>0</v>
      </c>
      <c r="L508" s="589">
        <f>IF(I508&lt;INDEX(Lookup!$U$2:$U$10,MATCH($D$44,Lookup!$S$2:$S$10,0)),0,IF(O508="X",0,J508/(DATEDIF(H508,I508,"m")+1)*12))</f>
        <v>0</v>
      </c>
      <c r="M508" s="587">
        <f t="shared" si="44"/>
        <v>0</v>
      </c>
      <c r="N508" s="655"/>
      <c r="O508" s="353"/>
      <c r="Q508" s="849">
        <f t="shared" si="45"/>
        <v>0</v>
      </c>
      <c r="R508" s="849">
        <f t="shared" si="46"/>
        <v>0</v>
      </c>
    </row>
    <row r="509" spans="2:18" x14ac:dyDescent="0.35">
      <c r="B509" s="229"/>
      <c r="C509" s="301"/>
      <c r="D509" s="301"/>
      <c r="E509" s="233"/>
      <c r="F509" s="301"/>
      <c r="G509" s="302"/>
      <c r="H509" s="170"/>
      <c r="I509" s="170"/>
      <c r="J509" s="231"/>
      <c r="K509" s="587">
        <f t="shared" si="43"/>
        <v>0</v>
      </c>
      <c r="L509" s="589">
        <f>IF(I509&lt;INDEX(Lookup!$U$2:$U$10,MATCH($D$44,Lookup!$S$2:$S$10,0)),0,IF(O509="X",0,J509/(DATEDIF(H509,I509,"m")+1)*12))</f>
        <v>0</v>
      </c>
      <c r="M509" s="587">
        <f t="shared" si="44"/>
        <v>0</v>
      </c>
      <c r="N509" s="655"/>
      <c r="O509" s="353"/>
      <c r="Q509" s="849">
        <f t="shared" si="45"/>
        <v>0</v>
      </c>
      <c r="R509" s="849">
        <f t="shared" si="46"/>
        <v>0</v>
      </c>
    </row>
    <row r="510" spans="2:18" x14ac:dyDescent="0.35">
      <c r="B510" s="229"/>
      <c r="C510" s="301"/>
      <c r="D510" s="301"/>
      <c r="E510" s="233"/>
      <c r="F510" s="301"/>
      <c r="G510" s="302"/>
      <c r="H510" s="170"/>
      <c r="I510" s="170"/>
      <c r="J510" s="231"/>
      <c r="K510" s="587">
        <f t="shared" si="43"/>
        <v>0</v>
      </c>
      <c r="L510" s="589">
        <f>IF(I510&lt;INDEX(Lookup!$U$2:$U$10,MATCH($D$44,Lookup!$S$2:$S$10,0)),0,IF(O510="X",0,J510/(DATEDIF(H510,I510,"m")+1)*12))</f>
        <v>0</v>
      </c>
      <c r="M510" s="587">
        <f t="shared" si="44"/>
        <v>0</v>
      </c>
      <c r="N510" s="655"/>
      <c r="O510" s="353"/>
      <c r="Q510" s="849">
        <f t="shared" si="45"/>
        <v>0</v>
      </c>
      <c r="R510" s="849">
        <f t="shared" si="46"/>
        <v>0</v>
      </c>
    </row>
    <row r="511" spans="2:18" x14ac:dyDescent="0.35">
      <c r="B511" s="229"/>
      <c r="C511" s="301"/>
      <c r="D511" s="301"/>
      <c r="E511" s="233"/>
      <c r="F511" s="301"/>
      <c r="G511" s="302"/>
      <c r="H511" s="170"/>
      <c r="I511" s="170"/>
      <c r="J511" s="231"/>
      <c r="K511" s="587">
        <f t="shared" si="43"/>
        <v>0</v>
      </c>
      <c r="L511" s="589">
        <f>IF(I511&lt;INDEX(Lookup!$U$2:$U$10,MATCH($D$44,Lookup!$S$2:$S$10,0)),0,IF(O511="X",0,J511/(DATEDIF(H511,I511,"m")+1)*12))</f>
        <v>0</v>
      </c>
      <c r="M511" s="587">
        <f t="shared" si="44"/>
        <v>0</v>
      </c>
      <c r="N511" s="655"/>
      <c r="O511" s="353"/>
      <c r="Q511" s="849">
        <f t="shared" si="45"/>
        <v>0</v>
      </c>
      <c r="R511" s="849">
        <f t="shared" si="46"/>
        <v>0</v>
      </c>
    </row>
    <row r="512" spans="2:18" x14ac:dyDescent="0.35">
      <c r="B512" s="229"/>
      <c r="C512" s="301"/>
      <c r="D512" s="301"/>
      <c r="E512" s="233"/>
      <c r="F512" s="301"/>
      <c r="G512" s="302"/>
      <c r="H512" s="170"/>
      <c r="I512" s="170"/>
      <c r="J512" s="231"/>
      <c r="K512" s="587">
        <f t="shared" si="43"/>
        <v>0</v>
      </c>
      <c r="L512" s="589">
        <f>IF(I512&lt;INDEX(Lookup!$U$2:$U$10,MATCH($D$44,Lookup!$S$2:$S$10,0)),0,IF(O512="X",0,J512/(DATEDIF(H512,I512,"m")+1)*12))</f>
        <v>0</v>
      </c>
      <c r="M512" s="587">
        <f t="shared" si="44"/>
        <v>0</v>
      </c>
      <c r="N512" s="655"/>
      <c r="O512" s="353"/>
      <c r="Q512" s="849">
        <f t="shared" si="45"/>
        <v>0</v>
      </c>
      <c r="R512" s="849">
        <f t="shared" si="46"/>
        <v>0</v>
      </c>
    </row>
    <row r="513" spans="2:18" x14ac:dyDescent="0.35">
      <c r="B513" s="229"/>
      <c r="C513" s="301"/>
      <c r="D513" s="301"/>
      <c r="E513" s="233"/>
      <c r="F513" s="301"/>
      <c r="G513" s="302"/>
      <c r="H513" s="170"/>
      <c r="I513" s="170"/>
      <c r="J513" s="231"/>
      <c r="K513" s="587">
        <f t="shared" si="43"/>
        <v>0</v>
      </c>
      <c r="L513" s="589">
        <f>IF(I513&lt;INDEX(Lookup!$U$2:$U$10,MATCH($D$44,Lookup!$S$2:$S$10,0)),0,IF(O513="X",0,J513/(DATEDIF(H513,I513,"m")+1)*12))</f>
        <v>0</v>
      </c>
      <c r="M513" s="587">
        <f t="shared" si="44"/>
        <v>0</v>
      </c>
      <c r="N513" s="655"/>
      <c r="O513" s="353"/>
      <c r="Q513" s="849">
        <f t="shared" si="45"/>
        <v>0</v>
      </c>
      <c r="R513" s="849">
        <f t="shared" si="46"/>
        <v>0</v>
      </c>
    </row>
    <row r="514" spans="2:18" x14ac:dyDescent="0.35">
      <c r="B514" s="229"/>
      <c r="C514" s="301"/>
      <c r="D514" s="301"/>
      <c r="E514" s="233"/>
      <c r="F514" s="301"/>
      <c r="G514" s="302"/>
      <c r="H514" s="170"/>
      <c r="I514" s="170"/>
      <c r="J514" s="231"/>
      <c r="K514" s="587">
        <f t="shared" si="43"/>
        <v>0</v>
      </c>
      <c r="L514" s="589">
        <f>IF(I514&lt;INDEX(Lookup!$U$2:$U$10,MATCH($D$44,Lookup!$S$2:$S$10,0)),0,IF(O514="X",0,J514/(DATEDIF(H514,I514,"m")+1)*12))</f>
        <v>0</v>
      </c>
      <c r="M514" s="587">
        <f t="shared" si="44"/>
        <v>0</v>
      </c>
      <c r="N514" s="655"/>
      <c r="O514" s="353"/>
      <c r="Q514" s="849">
        <f t="shared" si="45"/>
        <v>0</v>
      </c>
      <c r="R514" s="849">
        <f t="shared" si="46"/>
        <v>0</v>
      </c>
    </row>
    <row r="515" spans="2:18" x14ac:dyDescent="0.35">
      <c r="B515" s="229"/>
      <c r="C515" s="301"/>
      <c r="D515" s="301"/>
      <c r="E515" s="233"/>
      <c r="F515" s="301"/>
      <c r="G515" s="302"/>
      <c r="H515" s="170"/>
      <c r="I515" s="170"/>
      <c r="J515" s="231"/>
      <c r="K515" s="587">
        <f t="shared" si="43"/>
        <v>0</v>
      </c>
      <c r="L515" s="589">
        <f>IF(I515&lt;INDEX(Lookup!$U$2:$U$10,MATCH($D$44,Lookup!$S$2:$S$10,0)),0,IF(O515="X",0,J515/(DATEDIF(H515,I515,"m")+1)*12))</f>
        <v>0</v>
      </c>
      <c r="M515" s="587">
        <f t="shared" si="44"/>
        <v>0</v>
      </c>
      <c r="N515" s="655"/>
      <c r="O515" s="353"/>
      <c r="Q515" s="849">
        <f t="shared" si="45"/>
        <v>0</v>
      </c>
      <c r="R515" s="849">
        <f t="shared" si="46"/>
        <v>0</v>
      </c>
    </row>
    <row r="516" spans="2:18" x14ac:dyDescent="0.35">
      <c r="B516" s="229"/>
      <c r="C516" s="301"/>
      <c r="D516" s="301"/>
      <c r="E516" s="233"/>
      <c r="F516" s="301"/>
      <c r="G516" s="302"/>
      <c r="H516" s="170"/>
      <c r="I516" s="170"/>
      <c r="J516" s="231"/>
      <c r="K516" s="587">
        <f t="shared" si="43"/>
        <v>0</v>
      </c>
      <c r="L516" s="589">
        <f>IF(I516&lt;INDEX(Lookup!$U$2:$U$10,MATCH($D$44,Lookup!$S$2:$S$10,0)),0,IF(O516="X",0,J516/(DATEDIF(H516,I516,"m")+1)*12))</f>
        <v>0</v>
      </c>
      <c r="M516" s="587">
        <f t="shared" si="44"/>
        <v>0</v>
      </c>
      <c r="N516" s="655"/>
      <c r="O516" s="353"/>
      <c r="Q516" s="849">
        <f t="shared" si="45"/>
        <v>0</v>
      </c>
      <c r="R516" s="849">
        <f t="shared" si="46"/>
        <v>0</v>
      </c>
    </row>
    <row r="517" spans="2:18" x14ac:dyDescent="0.35">
      <c r="B517" s="229"/>
      <c r="C517" s="301"/>
      <c r="D517" s="301"/>
      <c r="E517" s="233"/>
      <c r="F517" s="301"/>
      <c r="G517" s="302"/>
      <c r="H517" s="170"/>
      <c r="I517" s="170"/>
      <c r="J517" s="231"/>
      <c r="K517" s="587">
        <f t="shared" si="43"/>
        <v>0</v>
      </c>
      <c r="L517" s="589">
        <f>IF(I517&lt;INDEX(Lookup!$U$2:$U$10,MATCH($D$44,Lookup!$S$2:$S$10,0)),0,IF(O517="X",0,J517/(DATEDIF(H517,I517,"m")+1)*12))</f>
        <v>0</v>
      </c>
      <c r="M517" s="587">
        <f t="shared" si="44"/>
        <v>0</v>
      </c>
      <c r="N517" s="655"/>
      <c r="O517" s="353"/>
      <c r="Q517" s="849">
        <f t="shared" si="45"/>
        <v>0</v>
      </c>
      <c r="R517" s="849">
        <f t="shared" si="46"/>
        <v>0</v>
      </c>
    </row>
    <row r="518" spans="2:18" x14ac:dyDescent="0.35">
      <c r="B518" s="229"/>
      <c r="C518" s="301"/>
      <c r="D518" s="301"/>
      <c r="E518" s="233"/>
      <c r="F518" s="301"/>
      <c r="G518" s="302"/>
      <c r="H518" s="170"/>
      <c r="I518" s="170"/>
      <c r="J518" s="231"/>
      <c r="K518" s="587">
        <f t="shared" si="43"/>
        <v>0</v>
      </c>
      <c r="L518" s="589">
        <f>IF(I518&lt;INDEX(Lookup!$U$2:$U$10,MATCH($D$44,Lookup!$S$2:$S$10,0)),0,IF(O518="X",0,J518/(DATEDIF(H518,I518,"m")+1)*12))</f>
        <v>0</v>
      </c>
      <c r="M518" s="587">
        <f t="shared" si="44"/>
        <v>0</v>
      </c>
      <c r="N518" s="655"/>
      <c r="O518" s="353"/>
      <c r="Q518" s="849">
        <f t="shared" si="45"/>
        <v>0</v>
      </c>
      <c r="R518" s="849">
        <f t="shared" si="46"/>
        <v>0</v>
      </c>
    </row>
    <row r="519" spans="2:18" x14ac:dyDescent="0.35">
      <c r="B519" s="229"/>
      <c r="C519" s="301"/>
      <c r="D519" s="301"/>
      <c r="E519" s="233"/>
      <c r="F519" s="301"/>
      <c r="G519" s="302"/>
      <c r="H519" s="170"/>
      <c r="I519" s="170"/>
      <c r="J519" s="231"/>
      <c r="K519" s="587">
        <f t="shared" si="43"/>
        <v>0</v>
      </c>
      <c r="L519" s="589">
        <f>IF(I519&lt;INDEX(Lookup!$U$2:$U$10,MATCH($D$44,Lookup!$S$2:$S$10,0)),0,IF(O519="X",0,J519/(DATEDIF(H519,I519,"m")+1)*12))</f>
        <v>0</v>
      </c>
      <c r="M519" s="587">
        <f t="shared" si="44"/>
        <v>0</v>
      </c>
      <c r="N519" s="655"/>
      <c r="O519" s="353"/>
      <c r="Q519" s="849">
        <f t="shared" si="45"/>
        <v>0</v>
      </c>
      <c r="R519" s="849">
        <f t="shared" si="46"/>
        <v>0</v>
      </c>
    </row>
    <row r="520" spans="2:18" x14ac:dyDescent="0.35">
      <c r="B520" s="229"/>
      <c r="C520" s="301"/>
      <c r="D520" s="301"/>
      <c r="E520" s="233"/>
      <c r="F520" s="301"/>
      <c r="G520" s="302"/>
      <c r="H520" s="170"/>
      <c r="I520" s="170"/>
      <c r="J520" s="231"/>
      <c r="K520" s="587">
        <f t="shared" si="43"/>
        <v>0</v>
      </c>
      <c r="L520" s="589">
        <f>IF(I520&lt;INDEX(Lookup!$U$2:$U$10,MATCH($D$44,Lookup!$S$2:$S$10,0)),0,IF(O520="X",0,J520/(DATEDIF(H520,I520,"m")+1)*12))</f>
        <v>0</v>
      </c>
      <c r="M520" s="587">
        <f t="shared" si="44"/>
        <v>0</v>
      </c>
      <c r="N520" s="655"/>
      <c r="O520" s="353"/>
      <c r="Q520" s="849">
        <f t="shared" si="45"/>
        <v>0</v>
      </c>
      <c r="R520" s="849">
        <f t="shared" si="46"/>
        <v>0</v>
      </c>
    </row>
    <row r="521" spans="2:18" x14ac:dyDescent="0.35">
      <c r="B521" s="229"/>
      <c r="C521" s="301"/>
      <c r="D521" s="301"/>
      <c r="E521" s="233"/>
      <c r="F521" s="301"/>
      <c r="G521" s="302"/>
      <c r="H521" s="170"/>
      <c r="I521" s="170"/>
      <c r="J521" s="231"/>
      <c r="K521" s="587">
        <f t="shared" si="43"/>
        <v>0</v>
      </c>
      <c r="L521" s="589">
        <f>IF(I521&lt;INDEX(Lookup!$U$2:$U$10,MATCH($D$44,Lookup!$S$2:$S$10,0)),0,IF(O521="X",0,J521/(DATEDIF(H521,I521,"m")+1)*12))</f>
        <v>0</v>
      </c>
      <c r="M521" s="587">
        <f t="shared" si="44"/>
        <v>0</v>
      </c>
      <c r="N521" s="655"/>
      <c r="O521" s="353"/>
      <c r="Q521" s="849">
        <f t="shared" si="45"/>
        <v>0</v>
      </c>
      <c r="R521" s="849">
        <f t="shared" si="46"/>
        <v>0</v>
      </c>
    </row>
    <row r="522" spans="2:18" x14ac:dyDescent="0.35">
      <c r="B522" s="229"/>
      <c r="C522" s="301"/>
      <c r="D522" s="301"/>
      <c r="E522" s="233"/>
      <c r="F522" s="301"/>
      <c r="G522" s="302"/>
      <c r="H522" s="170"/>
      <c r="I522" s="170"/>
      <c r="J522" s="231"/>
      <c r="K522" s="587">
        <f t="shared" si="43"/>
        <v>0</v>
      </c>
      <c r="L522" s="589">
        <f>IF(I522&lt;INDEX(Lookup!$U$2:$U$10,MATCH($D$44,Lookup!$S$2:$S$10,0)),0,IF(O522="X",0,J522/(DATEDIF(H522,I522,"m")+1)*12))</f>
        <v>0</v>
      </c>
      <c r="M522" s="587">
        <f t="shared" si="44"/>
        <v>0</v>
      </c>
      <c r="N522" s="655"/>
      <c r="O522" s="353"/>
      <c r="Q522" s="849">
        <f t="shared" si="45"/>
        <v>0</v>
      </c>
      <c r="R522" s="849">
        <f t="shared" si="46"/>
        <v>0</v>
      </c>
    </row>
    <row r="523" spans="2:18" x14ac:dyDescent="0.35">
      <c r="B523" s="229"/>
      <c r="C523" s="301"/>
      <c r="D523" s="301"/>
      <c r="E523" s="233"/>
      <c r="F523" s="301"/>
      <c r="G523" s="302"/>
      <c r="H523" s="170"/>
      <c r="I523" s="170"/>
      <c r="J523" s="231"/>
      <c r="K523" s="587">
        <f t="shared" si="43"/>
        <v>0</v>
      </c>
      <c r="L523" s="589">
        <f>IF(I523&lt;INDEX(Lookup!$U$2:$U$10,MATCH($D$44,Lookup!$S$2:$S$10,0)),0,IF(O523="X",0,J523/(DATEDIF(H523,I523,"m")+1)*12))</f>
        <v>0</v>
      </c>
      <c r="M523" s="587">
        <f t="shared" si="44"/>
        <v>0</v>
      </c>
      <c r="N523" s="655"/>
      <c r="O523" s="353"/>
      <c r="Q523" s="849">
        <f t="shared" si="45"/>
        <v>0</v>
      </c>
      <c r="R523" s="849">
        <f t="shared" si="46"/>
        <v>0</v>
      </c>
    </row>
    <row r="524" spans="2:18" x14ac:dyDescent="0.35">
      <c r="B524" s="229"/>
      <c r="C524" s="301"/>
      <c r="D524" s="301"/>
      <c r="E524" s="233"/>
      <c r="F524" s="301"/>
      <c r="G524" s="302"/>
      <c r="H524" s="170"/>
      <c r="I524" s="170"/>
      <c r="J524" s="231"/>
      <c r="K524" s="587">
        <f t="shared" si="43"/>
        <v>0</v>
      </c>
      <c r="L524" s="589">
        <f>IF(I524&lt;INDEX(Lookup!$U$2:$U$10,MATCH($D$44,Lookup!$S$2:$S$10,0)),0,IF(O524="X",0,J524/(DATEDIF(H524,I524,"m")+1)*12))</f>
        <v>0</v>
      </c>
      <c r="M524" s="587">
        <f t="shared" si="44"/>
        <v>0</v>
      </c>
      <c r="N524" s="655"/>
      <c r="O524" s="353"/>
      <c r="Q524" s="849">
        <f t="shared" si="45"/>
        <v>0</v>
      </c>
      <c r="R524" s="849">
        <f t="shared" si="46"/>
        <v>0</v>
      </c>
    </row>
    <row r="525" spans="2:18" x14ac:dyDescent="0.35">
      <c r="B525" s="229"/>
      <c r="C525" s="301"/>
      <c r="D525" s="301"/>
      <c r="E525" s="233"/>
      <c r="F525" s="301"/>
      <c r="G525" s="302"/>
      <c r="H525" s="170"/>
      <c r="I525" s="170"/>
      <c r="J525" s="231"/>
      <c r="K525" s="587">
        <f t="shared" si="43"/>
        <v>0</v>
      </c>
      <c r="L525" s="589">
        <f>IF(I525&lt;INDEX(Lookup!$U$2:$U$10,MATCH($D$44,Lookup!$S$2:$S$10,0)),0,IF(O525="X",0,J525/(DATEDIF(H525,I525,"m")+1)*12))</f>
        <v>0</v>
      </c>
      <c r="M525" s="587">
        <f t="shared" si="44"/>
        <v>0</v>
      </c>
      <c r="N525" s="655"/>
      <c r="O525" s="353"/>
      <c r="Q525" s="849">
        <f t="shared" si="45"/>
        <v>0</v>
      </c>
      <c r="R525" s="849">
        <f t="shared" si="46"/>
        <v>0</v>
      </c>
    </row>
    <row r="526" spans="2:18" x14ac:dyDescent="0.35">
      <c r="B526" s="229"/>
      <c r="C526" s="301"/>
      <c r="D526" s="301"/>
      <c r="E526" s="233"/>
      <c r="F526" s="301"/>
      <c r="G526" s="302"/>
      <c r="H526" s="170"/>
      <c r="I526" s="170"/>
      <c r="J526" s="231"/>
      <c r="K526" s="587">
        <f t="shared" si="43"/>
        <v>0</v>
      </c>
      <c r="L526" s="589">
        <f>IF(I526&lt;INDEX(Lookup!$U$2:$U$10,MATCH($D$44,Lookup!$S$2:$S$10,0)),0,IF(O526="X",0,J526/(DATEDIF(H526,I526,"m")+1)*12))</f>
        <v>0</v>
      </c>
      <c r="M526" s="587">
        <f t="shared" si="44"/>
        <v>0</v>
      </c>
      <c r="N526" s="655"/>
      <c r="O526" s="353"/>
      <c r="Q526" s="849">
        <f t="shared" si="45"/>
        <v>0</v>
      </c>
      <c r="R526" s="849">
        <f t="shared" si="46"/>
        <v>0</v>
      </c>
    </row>
    <row r="527" spans="2:18" x14ac:dyDescent="0.35">
      <c r="B527" s="229"/>
      <c r="C527" s="301"/>
      <c r="D527" s="301"/>
      <c r="E527" s="233"/>
      <c r="F527" s="301"/>
      <c r="G527" s="302"/>
      <c r="H527" s="170"/>
      <c r="I527" s="170"/>
      <c r="J527" s="231"/>
      <c r="K527" s="587">
        <f t="shared" si="43"/>
        <v>0</v>
      </c>
      <c r="L527" s="589">
        <f>IF(I527&lt;INDEX(Lookup!$U$2:$U$10,MATCH($D$44,Lookup!$S$2:$S$10,0)),0,IF(O527="X",0,J527/(DATEDIF(H527,I527,"m")+1)*12))</f>
        <v>0</v>
      </c>
      <c r="M527" s="587">
        <f t="shared" si="44"/>
        <v>0</v>
      </c>
      <c r="N527" s="655"/>
      <c r="O527" s="353"/>
      <c r="Q527" s="849">
        <f t="shared" si="45"/>
        <v>0</v>
      </c>
      <c r="R527" s="849">
        <f t="shared" si="46"/>
        <v>0</v>
      </c>
    </row>
    <row r="528" spans="2:18" x14ac:dyDescent="0.35">
      <c r="B528" s="229"/>
      <c r="C528" s="301"/>
      <c r="D528" s="301"/>
      <c r="E528" s="233"/>
      <c r="F528" s="301"/>
      <c r="G528" s="302"/>
      <c r="H528" s="170"/>
      <c r="I528" s="170"/>
      <c r="J528" s="231"/>
      <c r="K528" s="587">
        <f t="shared" si="43"/>
        <v>0</v>
      </c>
      <c r="L528" s="589">
        <f>IF(I528&lt;INDEX(Lookup!$U$2:$U$10,MATCH($D$44,Lookup!$S$2:$S$10,0)),0,IF(O528="X",0,J528/(DATEDIF(H528,I528,"m")+1)*12))</f>
        <v>0</v>
      </c>
      <c r="M528" s="587">
        <f t="shared" si="44"/>
        <v>0</v>
      </c>
      <c r="N528" s="655"/>
      <c r="O528" s="353"/>
      <c r="Q528" s="849">
        <f t="shared" si="45"/>
        <v>0</v>
      </c>
      <c r="R528" s="849">
        <f t="shared" si="46"/>
        <v>0</v>
      </c>
    </row>
    <row r="529" spans="2:18" x14ac:dyDescent="0.35">
      <c r="B529" s="229"/>
      <c r="C529" s="301"/>
      <c r="D529" s="301"/>
      <c r="E529" s="233"/>
      <c r="F529" s="301"/>
      <c r="G529" s="302"/>
      <c r="H529" s="170"/>
      <c r="I529" s="170"/>
      <c r="J529" s="231"/>
      <c r="K529" s="587">
        <f t="shared" si="43"/>
        <v>0</v>
      </c>
      <c r="L529" s="589">
        <f>IF(I529&lt;INDEX(Lookup!$U$2:$U$10,MATCH($D$44,Lookup!$S$2:$S$10,0)),0,IF(O529="X",0,J529/(DATEDIF(H529,I529,"m")+1)*12))</f>
        <v>0</v>
      </c>
      <c r="M529" s="587">
        <f t="shared" si="44"/>
        <v>0</v>
      </c>
      <c r="N529" s="655"/>
      <c r="O529" s="353"/>
      <c r="Q529" s="849">
        <f t="shared" si="45"/>
        <v>0</v>
      </c>
      <c r="R529" s="849">
        <f t="shared" si="46"/>
        <v>0</v>
      </c>
    </row>
    <row r="530" spans="2:18" x14ac:dyDescent="0.35">
      <c r="B530" s="229"/>
      <c r="C530" s="301"/>
      <c r="D530" s="301"/>
      <c r="E530" s="233"/>
      <c r="F530" s="301"/>
      <c r="G530" s="302"/>
      <c r="H530" s="170"/>
      <c r="I530" s="170"/>
      <c r="J530" s="231"/>
      <c r="K530" s="587">
        <f t="shared" si="43"/>
        <v>0</v>
      </c>
      <c r="L530" s="589">
        <f>IF(I530&lt;INDEX(Lookup!$U$2:$U$10,MATCH($D$44,Lookup!$S$2:$S$10,0)),0,IF(O530="X",0,J530/(DATEDIF(H530,I530,"m")+1)*12))</f>
        <v>0</v>
      </c>
      <c r="M530" s="587">
        <f t="shared" si="44"/>
        <v>0</v>
      </c>
      <c r="N530" s="655"/>
      <c r="O530" s="353"/>
      <c r="Q530" s="849">
        <f t="shared" si="45"/>
        <v>0</v>
      </c>
      <c r="R530" s="849">
        <f t="shared" si="46"/>
        <v>0</v>
      </c>
    </row>
    <row r="531" spans="2:18" x14ac:dyDescent="0.35">
      <c r="B531" s="229"/>
      <c r="C531" s="301"/>
      <c r="D531" s="301"/>
      <c r="E531" s="233"/>
      <c r="F531" s="301"/>
      <c r="G531" s="302"/>
      <c r="H531" s="170"/>
      <c r="I531" s="170"/>
      <c r="J531" s="231"/>
      <c r="K531" s="587">
        <f t="shared" si="43"/>
        <v>0</v>
      </c>
      <c r="L531" s="589">
        <f>IF(I531&lt;INDEX(Lookup!$U$2:$U$10,MATCH($D$44,Lookup!$S$2:$S$10,0)),0,IF(O531="X",0,J531/(DATEDIF(H531,I531,"m")+1)*12))</f>
        <v>0</v>
      </c>
      <c r="M531" s="587">
        <f t="shared" si="44"/>
        <v>0</v>
      </c>
      <c r="N531" s="655"/>
      <c r="O531" s="353"/>
      <c r="Q531" s="849">
        <f t="shared" si="45"/>
        <v>0</v>
      </c>
      <c r="R531" s="849">
        <f t="shared" si="46"/>
        <v>0</v>
      </c>
    </row>
    <row r="532" spans="2:18" x14ac:dyDescent="0.35">
      <c r="B532" s="229"/>
      <c r="C532" s="301"/>
      <c r="D532" s="301"/>
      <c r="E532" s="233"/>
      <c r="F532" s="301"/>
      <c r="G532" s="302"/>
      <c r="H532" s="170"/>
      <c r="I532" s="170"/>
      <c r="J532" s="231"/>
      <c r="K532" s="587">
        <f t="shared" si="43"/>
        <v>0</v>
      </c>
      <c r="L532" s="589">
        <f>IF(I532&lt;INDEX(Lookup!$U$2:$U$10,MATCH($D$44,Lookup!$S$2:$S$10,0)),0,IF(O532="X",0,J532/(DATEDIF(H532,I532,"m")+1)*12))</f>
        <v>0</v>
      </c>
      <c r="M532" s="587">
        <f t="shared" si="44"/>
        <v>0</v>
      </c>
      <c r="N532" s="655"/>
      <c r="O532" s="353"/>
      <c r="Q532" s="849">
        <f t="shared" si="45"/>
        <v>0</v>
      </c>
      <c r="R532" s="849">
        <f t="shared" si="46"/>
        <v>0</v>
      </c>
    </row>
    <row r="533" spans="2:18" x14ac:dyDescent="0.35">
      <c r="B533" s="229"/>
      <c r="C533" s="301"/>
      <c r="D533" s="301"/>
      <c r="E533" s="233"/>
      <c r="F533" s="301"/>
      <c r="G533" s="302"/>
      <c r="H533" s="170"/>
      <c r="I533" s="170"/>
      <c r="J533" s="231"/>
      <c r="K533" s="587">
        <f t="shared" si="43"/>
        <v>0</v>
      </c>
      <c r="L533" s="589">
        <f>IF(I533&lt;INDEX(Lookup!$U$2:$U$10,MATCH($D$44,Lookup!$S$2:$S$10,0)),0,IF(O533="X",0,J533/(DATEDIF(H533,I533,"m")+1)*12))</f>
        <v>0</v>
      </c>
      <c r="M533" s="587">
        <f t="shared" si="44"/>
        <v>0</v>
      </c>
      <c r="N533" s="655"/>
      <c r="O533" s="353"/>
      <c r="Q533" s="849">
        <f t="shared" si="45"/>
        <v>0</v>
      </c>
      <c r="R533" s="849">
        <f t="shared" si="46"/>
        <v>0</v>
      </c>
    </row>
    <row r="534" spans="2:18" x14ac:dyDescent="0.35">
      <c r="B534" s="229"/>
      <c r="C534" s="301"/>
      <c r="D534" s="301"/>
      <c r="E534" s="233"/>
      <c r="F534" s="301"/>
      <c r="G534" s="302"/>
      <c r="H534" s="170"/>
      <c r="I534" s="170"/>
      <c r="J534" s="231"/>
      <c r="K534" s="587">
        <f t="shared" si="43"/>
        <v>0</v>
      </c>
      <c r="L534" s="589">
        <f>IF(I534&lt;INDEX(Lookup!$U$2:$U$10,MATCH($D$44,Lookup!$S$2:$S$10,0)),0,IF(O534="X",0,J534/(DATEDIF(H534,I534,"m")+1)*12))</f>
        <v>0</v>
      </c>
      <c r="M534" s="587">
        <f t="shared" si="44"/>
        <v>0</v>
      </c>
      <c r="N534" s="655"/>
      <c r="O534" s="353"/>
      <c r="Q534" s="849">
        <f t="shared" si="45"/>
        <v>0</v>
      </c>
      <c r="R534" s="849">
        <f t="shared" si="46"/>
        <v>0</v>
      </c>
    </row>
    <row r="535" spans="2:18" x14ac:dyDescent="0.35">
      <c r="B535" s="229"/>
      <c r="C535" s="301"/>
      <c r="D535" s="301"/>
      <c r="E535" s="233"/>
      <c r="F535" s="301"/>
      <c r="G535" s="302"/>
      <c r="H535" s="170"/>
      <c r="I535" s="170"/>
      <c r="J535" s="231"/>
      <c r="K535" s="587">
        <f t="shared" si="43"/>
        <v>0</v>
      </c>
      <c r="L535" s="589">
        <f>IF(I535&lt;INDEX(Lookup!$U$2:$U$10,MATCH($D$44,Lookup!$S$2:$S$10,0)),0,IF(O535="X",0,J535/(DATEDIF(H535,I535,"m")+1)*12))</f>
        <v>0</v>
      </c>
      <c r="M535" s="587">
        <f t="shared" si="44"/>
        <v>0</v>
      </c>
      <c r="N535" s="655"/>
      <c r="O535" s="353"/>
      <c r="Q535" s="849">
        <f t="shared" si="45"/>
        <v>0</v>
      </c>
      <c r="R535" s="849">
        <f t="shared" si="46"/>
        <v>0</v>
      </c>
    </row>
    <row r="536" spans="2:18" x14ac:dyDescent="0.35">
      <c r="B536" s="229"/>
      <c r="C536" s="301"/>
      <c r="D536" s="301"/>
      <c r="E536" s="233"/>
      <c r="F536" s="301"/>
      <c r="G536" s="302"/>
      <c r="H536" s="170"/>
      <c r="I536" s="170"/>
      <c r="J536" s="231"/>
      <c r="K536" s="587">
        <f t="shared" si="43"/>
        <v>0</v>
      </c>
      <c r="L536" s="589">
        <f>IF(I536&lt;INDEX(Lookup!$U$2:$U$10,MATCH($D$44,Lookup!$S$2:$S$10,0)),0,IF(O536="X",0,J536/(DATEDIF(H536,I536,"m")+1)*12))</f>
        <v>0</v>
      </c>
      <c r="M536" s="587">
        <f t="shared" si="44"/>
        <v>0</v>
      </c>
      <c r="N536" s="655"/>
      <c r="O536" s="353"/>
      <c r="Q536" s="849">
        <f t="shared" si="45"/>
        <v>0</v>
      </c>
      <c r="R536" s="849">
        <f t="shared" si="46"/>
        <v>0</v>
      </c>
    </row>
    <row r="537" spans="2:18" x14ac:dyDescent="0.35">
      <c r="B537" s="229"/>
      <c r="C537" s="301"/>
      <c r="D537" s="301"/>
      <c r="E537" s="233"/>
      <c r="F537" s="301"/>
      <c r="G537" s="302"/>
      <c r="H537" s="170"/>
      <c r="I537" s="170"/>
      <c r="J537" s="231"/>
      <c r="K537" s="587">
        <f t="shared" si="43"/>
        <v>0</v>
      </c>
      <c r="L537" s="589">
        <f>IF(I537&lt;INDEX(Lookup!$U$2:$U$10,MATCH($D$44,Lookup!$S$2:$S$10,0)),0,IF(O537="X",0,J537/(DATEDIF(H537,I537,"m")+1)*12))</f>
        <v>0</v>
      </c>
      <c r="M537" s="587">
        <f t="shared" si="44"/>
        <v>0</v>
      </c>
      <c r="N537" s="655"/>
      <c r="O537" s="353"/>
      <c r="Q537" s="849">
        <f t="shared" si="45"/>
        <v>0</v>
      </c>
      <c r="R537" s="849">
        <f t="shared" si="46"/>
        <v>0</v>
      </c>
    </row>
    <row r="538" spans="2:18" x14ac:dyDescent="0.35">
      <c r="B538" s="229"/>
      <c r="C538" s="301"/>
      <c r="D538" s="301"/>
      <c r="E538" s="233"/>
      <c r="F538" s="301"/>
      <c r="G538" s="302"/>
      <c r="H538" s="170"/>
      <c r="I538" s="170"/>
      <c r="J538" s="231"/>
      <c r="K538" s="587">
        <f t="shared" si="43"/>
        <v>0</v>
      </c>
      <c r="L538" s="589">
        <f>IF(I538&lt;INDEX(Lookup!$U$2:$U$10,MATCH($D$44,Lookup!$S$2:$S$10,0)),0,IF(O538="X",0,J538/(DATEDIF(H538,I538,"m")+1)*12))</f>
        <v>0</v>
      </c>
      <c r="M538" s="587">
        <f t="shared" si="44"/>
        <v>0</v>
      </c>
      <c r="N538" s="655"/>
      <c r="O538" s="353"/>
      <c r="Q538" s="849">
        <f t="shared" si="45"/>
        <v>0</v>
      </c>
      <c r="R538" s="849">
        <f t="shared" si="46"/>
        <v>0</v>
      </c>
    </row>
    <row r="539" spans="2:18" x14ac:dyDescent="0.35">
      <c r="B539" s="229"/>
      <c r="C539" s="301"/>
      <c r="D539" s="301"/>
      <c r="E539" s="233"/>
      <c r="F539" s="301"/>
      <c r="G539" s="302"/>
      <c r="H539" s="170"/>
      <c r="I539" s="170"/>
      <c r="J539" s="231"/>
      <c r="K539" s="587">
        <f t="shared" si="43"/>
        <v>0</v>
      </c>
      <c r="L539" s="589">
        <f>IF(I539&lt;INDEX(Lookup!$U$2:$U$10,MATCH($D$44,Lookup!$S$2:$S$10,0)),0,IF(O539="X",0,J539/(DATEDIF(H539,I539,"m")+1)*12))</f>
        <v>0</v>
      </c>
      <c r="M539" s="587">
        <f t="shared" si="44"/>
        <v>0</v>
      </c>
      <c r="N539" s="655"/>
      <c r="O539" s="353"/>
      <c r="Q539" s="849">
        <f t="shared" si="45"/>
        <v>0</v>
      </c>
      <c r="R539" s="849">
        <f t="shared" si="46"/>
        <v>0</v>
      </c>
    </row>
    <row r="540" spans="2:18" x14ac:dyDescent="0.35">
      <c r="B540" s="229"/>
      <c r="C540" s="301"/>
      <c r="D540" s="301"/>
      <c r="E540" s="233"/>
      <c r="F540" s="301"/>
      <c r="G540" s="302"/>
      <c r="H540" s="170"/>
      <c r="I540" s="170"/>
      <c r="J540" s="231"/>
      <c r="K540" s="587">
        <f t="shared" si="43"/>
        <v>0</v>
      </c>
      <c r="L540" s="589">
        <f>IF(I540&lt;INDEX(Lookup!$U$2:$U$10,MATCH($D$44,Lookup!$S$2:$S$10,0)),0,IF(O540="X",0,J540/(DATEDIF(H540,I540,"m")+1)*12))</f>
        <v>0</v>
      </c>
      <c r="M540" s="587">
        <f t="shared" si="44"/>
        <v>0</v>
      </c>
      <c r="N540" s="655"/>
      <c r="O540" s="353"/>
      <c r="Q540" s="849">
        <f t="shared" si="45"/>
        <v>0</v>
      </c>
      <c r="R540" s="849">
        <f t="shared" si="46"/>
        <v>0</v>
      </c>
    </row>
    <row r="541" spans="2:18" x14ac:dyDescent="0.35">
      <c r="B541" s="229"/>
      <c r="C541" s="301"/>
      <c r="D541" s="301"/>
      <c r="E541" s="233"/>
      <c r="F541" s="301"/>
      <c r="G541" s="302"/>
      <c r="H541" s="170"/>
      <c r="I541" s="170"/>
      <c r="J541" s="231"/>
      <c r="K541" s="587">
        <f t="shared" si="43"/>
        <v>0</v>
      </c>
      <c r="L541" s="589">
        <f>IF(I541&lt;INDEX(Lookup!$U$2:$U$10,MATCH($D$44,Lookup!$S$2:$S$10,0)),0,IF(O541="X",0,J541/(DATEDIF(H541,I541,"m")+1)*12))</f>
        <v>0</v>
      </c>
      <c r="M541" s="587">
        <f t="shared" si="44"/>
        <v>0</v>
      </c>
      <c r="N541" s="655"/>
      <c r="O541" s="353"/>
      <c r="Q541" s="849">
        <f t="shared" si="45"/>
        <v>0</v>
      </c>
      <c r="R541" s="849">
        <f t="shared" si="46"/>
        <v>0</v>
      </c>
    </row>
    <row r="542" spans="2:18" x14ac:dyDescent="0.35">
      <c r="B542" s="229"/>
      <c r="C542" s="301"/>
      <c r="D542" s="301"/>
      <c r="E542" s="233"/>
      <c r="F542" s="301"/>
      <c r="G542" s="302"/>
      <c r="H542" s="170"/>
      <c r="I542" s="170"/>
      <c r="J542" s="231"/>
      <c r="K542" s="587">
        <f t="shared" si="43"/>
        <v>0</v>
      </c>
      <c r="L542" s="589">
        <f>IF(I542&lt;INDEX(Lookup!$U$2:$U$10,MATCH($D$44,Lookup!$S$2:$S$10,0)),0,IF(O542="X",0,J542/(DATEDIF(H542,I542,"m")+1)*12))</f>
        <v>0</v>
      </c>
      <c r="M542" s="587">
        <f t="shared" si="44"/>
        <v>0</v>
      </c>
      <c r="N542" s="655"/>
      <c r="O542" s="353"/>
      <c r="Q542" s="849">
        <f t="shared" si="45"/>
        <v>0</v>
      </c>
      <c r="R542" s="849">
        <f t="shared" si="46"/>
        <v>0</v>
      </c>
    </row>
    <row r="543" spans="2:18" x14ac:dyDescent="0.35">
      <c r="B543" s="229"/>
      <c r="C543" s="301"/>
      <c r="D543" s="301"/>
      <c r="E543" s="233"/>
      <c r="F543" s="301"/>
      <c r="G543" s="302"/>
      <c r="H543" s="170"/>
      <c r="I543" s="170"/>
      <c r="J543" s="231"/>
      <c r="K543" s="587">
        <f t="shared" si="43"/>
        <v>0</v>
      </c>
      <c r="L543" s="589">
        <f>IF(I543&lt;INDEX(Lookup!$U$2:$U$10,MATCH($D$44,Lookup!$S$2:$S$10,0)),0,IF(O543="X",0,J543/(DATEDIF(H543,I543,"m")+1)*12))</f>
        <v>0</v>
      </c>
      <c r="M543" s="587">
        <f t="shared" si="44"/>
        <v>0</v>
      </c>
      <c r="N543" s="655"/>
      <c r="O543" s="353"/>
      <c r="Q543" s="849">
        <f t="shared" si="45"/>
        <v>0</v>
      </c>
      <c r="R543" s="849">
        <f t="shared" si="46"/>
        <v>0</v>
      </c>
    </row>
    <row r="544" spans="2:18" x14ac:dyDescent="0.35">
      <c r="B544" s="229"/>
      <c r="C544" s="301"/>
      <c r="D544" s="301"/>
      <c r="E544" s="233"/>
      <c r="F544" s="301"/>
      <c r="G544" s="302"/>
      <c r="H544" s="170"/>
      <c r="I544" s="170"/>
      <c r="J544" s="231"/>
      <c r="K544" s="587">
        <f t="shared" si="43"/>
        <v>0</v>
      </c>
      <c r="L544" s="589">
        <f>IF(I544&lt;INDEX(Lookup!$U$2:$U$10,MATCH($D$44,Lookup!$S$2:$S$10,0)),0,IF(O544="X",0,J544/(DATEDIF(H544,I544,"m")+1)*12))</f>
        <v>0</v>
      </c>
      <c r="M544" s="587">
        <f t="shared" si="44"/>
        <v>0</v>
      </c>
      <c r="N544" s="655"/>
      <c r="O544" s="353"/>
      <c r="Q544" s="849">
        <f t="shared" si="45"/>
        <v>0</v>
      </c>
      <c r="R544" s="849">
        <f t="shared" si="46"/>
        <v>0</v>
      </c>
    </row>
    <row r="545" spans="2:18" x14ac:dyDescent="0.35">
      <c r="B545" s="229"/>
      <c r="C545" s="301"/>
      <c r="D545" s="301"/>
      <c r="E545" s="233"/>
      <c r="F545" s="301"/>
      <c r="G545" s="302"/>
      <c r="H545" s="170"/>
      <c r="I545" s="170"/>
      <c r="J545" s="231"/>
      <c r="K545" s="587">
        <f t="shared" si="43"/>
        <v>0</v>
      </c>
      <c r="L545" s="589">
        <f>IF(I545&lt;INDEX(Lookup!$U$2:$U$10,MATCH($D$44,Lookup!$S$2:$S$10,0)),0,IF(O545="X",0,J545/(DATEDIF(H545,I545,"m")+1)*12))</f>
        <v>0</v>
      </c>
      <c r="M545" s="587">
        <f t="shared" si="44"/>
        <v>0</v>
      </c>
      <c r="N545" s="655"/>
      <c r="O545" s="353"/>
      <c r="Q545" s="849">
        <f t="shared" si="45"/>
        <v>0</v>
      </c>
      <c r="R545" s="849">
        <f t="shared" si="46"/>
        <v>0</v>
      </c>
    </row>
    <row r="546" spans="2:18" x14ac:dyDescent="0.35">
      <c r="B546" s="229"/>
      <c r="C546" s="301"/>
      <c r="D546" s="301"/>
      <c r="E546" s="233"/>
      <c r="F546" s="301"/>
      <c r="G546" s="302"/>
      <c r="H546" s="170"/>
      <c r="I546" s="170"/>
      <c r="J546" s="231"/>
      <c r="K546" s="587">
        <f t="shared" si="43"/>
        <v>0</v>
      </c>
      <c r="L546" s="589">
        <f>IF(I546&lt;INDEX(Lookup!$U$2:$U$10,MATCH($D$44,Lookup!$S$2:$S$10,0)),0,IF(O546="X",0,J546/(DATEDIF(H546,I546,"m")+1)*12))</f>
        <v>0</v>
      </c>
      <c r="M546" s="587">
        <f t="shared" si="44"/>
        <v>0</v>
      </c>
      <c r="N546" s="655"/>
      <c r="O546" s="353"/>
      <c r="Q546" s="849">
        <f t="shared" si="45"/>
        <v>0</v>
      </c>
      <c r="R546" s="849">
        <f t="shared" si="46"/>
        <v>0</v>
      </c>
    </row>
    <row r="547" spans="2:18" x14ac:dyDescent="0.35">
      <c r="B547" s="229"/>
      <c r="C547" s="301"/>
      <c r="D547" s="301"/>
      <c r="E547" s="233"/>
      <c r="F547" s="301"/>
      <c r="G547" s="302"/>
      <c r="H547" s="170"/>
      <c r="I547" s="170"/>
      <c r="J547" s="231"/>
      <c r="K547" s="587">
        <f t="shared" si="43"/>
        <v>0</v>
      </c>
      <c r="L547" s="589">
        <f>IF(I547&lt;INDEX(Lookup!$U$2:$U$10,MATCH($D$44,Lookup!$S$2:$S$10,0)),0,IF(O547="X",0,J547/(DATEDIF(H547,I547,"m")+1)*12))</f>
        <v>0</v>
      </c>
      <c r="M547" s="587">
        <f t="shared" si="44"/>
        <v>0</v>
      </c>
      <c r="N547" s="655"/>
      <c r="O547" s="353"/>
      <c r="Q547" s="849">
        <f t="shared" si="45"/>
        <v>0</v>
      </c>
      <c r="R547" s="849">
        <f t="shared" si="46"/>
        <v>0</v>
      </c>
    </row>
    <row r="548" spans="2:18" x14ac:dyDescent="0.35">
      <c r="B548" s="229"/>
      <c r="C548" s="301"/>
      <c r="D548" s="301"/>
      <c r="E548" s="233"/>
      <c r="F548" s="301"/>
      <c r="G548" s="302"/>
      <c r="H548" s="170"/>
      <c r="I548" s="170"/>
      <c r="J548" s="231"/>
      <c r="K548" s="587">
        <f t="shared" si="43"/>
        <v>0</v>
      </c>
      <c r="L548" s="589">
        <f>IF(I548&lt;INDEX(Lookup!$U$2:$U$10,MATCH($D$44,Lookup!$S$2:$S$10,0)),0,IF(O548="X",0,J548/(DATEDIF(H548,I548,"m")+1)*12))</f>
        <v>0</v>
      </c>
      <c r="M548" s="587">
        <f t="shared" si="44"/>
        <v>0</v>
      </c>
      <c r="N548" s="655"/>
      <c r="O548" s="353"/>
      <c r="Q548" s="849">
        <f t="shared" si="45"/>
        <v>0</v>
      </c>
      <c r="R548" s="849">
        <f t="shared" si="46"/>
        <v>0</v>
      </c>
    </row>
    <row r="549" spans="2:18" x14ac:dyDescent="0.35">
      <c r="B549" s="229"/>
      <c r="C549" s="301"/>
      <c r="D549" s="301"/>
      <c r="E549" s="233"/>
      <c r="F549" s="301"/>
      <c r="G549" s="302"/>
      <c r="H549" s="170"/>
      <c r="I549" s="170"/>
      <c r="J549" s="231"/>
      <c r="K549" s="587">
        <f t="shared" si="43"/>
        <v>0</v>
      </c>
      <c r="L549" s="589">
        <f>IF(I549&lt;INDEX(Lookup!$U$2:$U$10,MATCH($D$44,Lookup!$S$2:$S$10,0)),0,IF(O549="X",0,J549/(DATEDIF(H549,I549,"m")+1)*12))</f>
        <v>0</v>
      </c>
      <c r="M549" s="587">
        <f t="shared" si="44"/>
        <v>0</v>
      </c>
      <c r="N549" s="655"/>
      <c r="O549" s="353"/>
      <c r="Q549" s="849">
        <f t="shared" si="45"/>
        <v>0</v>
      </c>
      <c r="R549" s="849">
        <f t="shared" si="46"/>
        <v>0</v>
      </c>
    </row>
    <row r="550" spans="2:18" x14ac:dyDescent="0.35">
      <c r="B550" s="229"/>
      <c r="C550" s="301"/>
      <c r="D550" s="301"/>
      <c r="E550" s="233"/>
      <c r="F550" s="301"/>
      <c r="G550" s="302"/>
      <c r="H550" s="170"/>
      <c r="I550" s="170"/>
      <c r="J550" s="231"/>
      <c r="K550" s="587">
        <f t="shared" si="43"/>
        <v>0</v>
      </c>
      <c r="L550" s="589">
        <f>IF(I550&lt;INDEX(Lookup!$U$2:$U$10,MATCH($D$44,Lookup!$S$2:$S$10,0)),0,IF(O550="X",0,J550/(DATEDIF(H550,I550,"m")+1)*12))</f>
        <v>0</v>
      </c>
      <c r="M550" s="587">
        <f t="shared" si="44"/>
        <v>0</v>
      </c>
      <c r="N550" s="655"/>
      <c r="O550" s="353"/>
      <c r="Q550" s="849">
        <f t="shared" si="45"/>
        <v>0</v>
      </c>
      <c r="R550" s="849">
        <f t="shared" si="46"/>
        <v>0</v>
      </c>
    </row>
    <row r="551" spans="2:18" x14ac:dyDescent="0.35">
      <c r="B551" s="229"/>
      <c r="C551" s="301"/>
      <c r="D551" s="301"/>
      <c r="E551" s="233"/>
      <c r="F551" s="301"/>
      <c r="G551" s="302"/>
      <c r="H551" s="170"/>
      <c r="I551" s="170"/>
      <c r="J551" s="231"/>
      <c r="K551" s="587">
        <f t="shared" si="43"/>
        <v>0</v>
      </c>
      <c r="L551" s="589">
        <f>IF(I551&lt;INDEX(Lookup!$U$2:$U$10,MATCH($D$44,Lookup!$S$2:$S$10,0)),0,IF(O551="X",0,J551/(DATEDIF(H551,I551,"m")+1)*12))</f>
        <v>0</v>
      </c>
      <c r="M551" s="587">
        <f t="shared" si="44"/>
        <v>0</v>
      </c>
      <c r="N551" s="655"/>
      <c r="O551" s="353"/>
      <c r="Q551" s="849">
        <f t="shared" si="45"/>
        <v>0</v>
      </c>
      <c r="R551" s="849">
        <f t="shared" si="46"/>
        <v>0</v>
      </c>
    </row>
    <row r="552" spans="2:18" x14ac:dyDescent="0.35">
      <c r="B552" s="229"/>
      <c r="C552" s="301"/>
      <c r="D552" s="301"/>
      <c r="E552" s="233"/>
      <c r="F552" s="301"/>
      <c r="G552" s="302"/>
      <c r="H552" s="170"/>
      <c r="I552" s="170"/>
      <c r="J552" s="231"/>
      <c r="K552" s="587">
        <f t="shared" si="43"/>
        <v>0</v>
      </c>
      <c r="L552" s="589">
        <f>IF(I552&lt;INDEX(Lookup!$U$2:$U$10,MATCH($D$44,Lookup!$S$2:$S$10,0)),0,IF(O552="X",0,J552/(DATEDIF(H552,I552,"m")+1)*12))</f>
        <v>0</v>
      </c>
      <c r="M552" s="587">
        <f t="shared" si="44"/>
        <v>0</v>
      </c>
      <c r="N552" s="655"/>
      <c r="O552" s="353"/>
      <c r="Q552" s="849">
        <f t="shared" si="45"/>
        <v>0</v>
      </c>
      <c r="R552" s="849">
        <f t="shared" si="46"/>
        <v>0</v>
      </c>
    </row>
    <row r="553" spans="2:18" x14ac:dyDescent="0.35">
      <c r="B553" s="229"/>
      <c r="C553" s="301"/>
      <c r="D553" s="301"/>
      <c r="E553" s="233"/>
      <c r="F553" s="301"/>
      <c r="G553" s="302"/>
      <c r="H553" s="170"/>
      <c r="I553" s="170"/>
      <c r="J553" s="231"/>
      <c r="K553" s="587">
        <f t="shared" si="43"/>
        <v>0</v>
      </c>
      <c r="L553" s="589">
        <f>IF(I553&lt;INDEX(Lookup!$U$2:$U$10,MATCH($D$44,Lookup!$S$2:$S$10,0)),0,IF(O553="X",0,J553/(DATEDIF(H553,I553,"m")+1)*12))</f>
        <v>0</v>
      </c>
      <c r="M553" s="587">
        <f t="shared" si="44"/>
        <v>0</v>
      </c>
      <c r="N553" s="655"/>
      <c r="O553" s="353"/>
      <c r="Q553" s="849">
        <f t="shared" si="45"/>
        <v>0</v>
      </c>
      <c r="R553" s="849">
        <f t="shared" si="46"/>
        <v>0</v>
      </c>
    </row>
    <row r="554" spans="2:18" x14ac:dyDescent="0.35">
      <c r="B554" s="229"/>
      <c r="C554" s="301"/>
      <c r="D554" s="301"/>
      <c r="E554" s="233"/>
      <c r="F554" s="301"/>
      <c r="G554" s="302"/>
      <c r="H554" s="170"/>
      <c r="I554" s="170"/>
      <c r="J554" s="231"/>
      <c r="K554" s="587">
        <f t="shared" si="43"/>
        <v>0</v>
      </c>
      <c r="L554" s="589">
        <f>IF(I554&lt;INDEX(Lookup!$U$2:$U$10,MATCH($D$44,Lookup!$S$2:$S$10,0)),0,IF(O554="X",0,J554/(DATEDIF(H554,I554,"m")+1)*12))</f>
        <v>0</v>
      </c>
      <c r="M554" s="587">
        <f t="shared" si="44"/>
        <v>0</v>
      </c>
      <c r="N554" s="655"/>
      <c r="O554" s="353"/>
      <c r="Q554" s="849">
        <f t="shared" si="45"/>
        <v>0</v>
      </c>
      <c r="R554" s="849">
        <f t="shared" si="46"/>
        <v>0</v>
      </c>
    </row>
    <row r="555" spans="2:18" x14ac:dyDescent="0.35">
      <c r="B555" s="229"/>
      <c r="C555" s="301"/>
      <c r="D555" s="301"/>
      <c r="E555" s="233"/>
      <c r="F555" s="301"/>
      <c r="G555" s="302"/>
      <c r="H555" s="170"/>
      <c r="I555" s="170"/>
      <c r="J555" s="231"/>
      <c r="K555" s="587">
        <f t="shared" si="43"/>
        <v>0</v>
      </c>
      <c r="L555" s="589">
        <f>IF(I555&lt;INDEX(Lookup!$U$2:$U$10,MATCH($D$44,Lookup!$S$2:$S$10,0)),0,IF(O555="X",0,J555/(DATEDIF(H555,I555,"m")+1)*12))</f>
        <v>0</v>
      </c>
      <c r="M555" s="587">
        <f t="shared" si="44"/>
        <v>0</v>
      </c>
      <c r="N555" s="655"/>
      <c r="O555" s="353"/>
      <c r="Q555" s="849">
        <f t="shared" si="45"/>
        <v>0</v>
      </c>
      <c r="R555" s="849">
        <f t="shared" si="46"/>
        <v>0</v>
      </c>
    </row>
    <row r="556" spans="2:18" x14ac:dyDescent="0.35">
      <c r="B556" s="229"/>
      <c r="C556" s="301"/>
      <c r="D556" s="301"/>
      <c r="E556" s="233"/>
      <c r="F556" s="301"/>
      <c r="G556" s="302"/>
      <c r="H556" s="170"/>
      <c r="I556" s="170"/>
      <c r="J556" s="231"/>
      <c r="K556" s="587">
        <f t="shared" si="43"/>
        <v>0</v>
      </c>
      <c r="L556" s="589">
        <f>IF(I556&lt;INDEX(Lookup!$U$2:$U$10,MATCH($D$44,Lookup!$S$2:$S$10,0)),0,IF(O556="X",0,J556/(DATEDIF(H556,I556,"m")+1)*12))</f>
        <v>0</v>
      </c>
      <c r="M556" s="587">
        <f t="shared" si="44"/>
        <v>0</v>
      </c>
      <c r="N556" s="655"/>
      <c r="O556" s="353"/>
      <c r="Q556" s="849">
        <f t="shared" si="45"/>
        <v>0</v>
      </c>
      <c r="R556" s="849">
        <f t="shared" si="46"/>
        <v>0</v>
      </c>
    </row>
    <row r="557" spans="2:18" x14ac:dyDescent="0.35">
      <c r="B557" s="229"/>
      <c r="C557" s="301"/>
      <c r="D557" s="301"/>
      <c r="E557" s="233"/>
      <c r="F557" s="301"/>
      <c r="G557" s="302"/>
      <c r="H557" s="170"/>
      <c r="I557" s="170"/>
      <c r="J557" s="231"/>
      <c r="K557" s="587">
        <f t="shared" si="43"/>
        <v>0</v>
      </c>
      <c r="L557" s="589">
        <f>IF(I557&lt;INDEX(Lookup!$U$2:$U$10,MATCH($D$44,Lookup!$S$2:$S$10,0)),0,IF(O557="X",0,J557/(DATEDIF(H557,I557,"m")+1)*12))</f>
        <v>0</v>
      </c>
      <c r="M557" s="587">
        <f t="shared" si="44"/>
        <v>0</v>
      </c>
      <c r="N557" s="655"/>
      <c r="O557" s="353"/>
      <c r="Q557" s="849">
        <f t="shared" si="45"/>
        <v>0</v>
      </c>
      <c r="R557" s="849">
        <f t="shared" si="46"/>
        <v>0</v>
      </c>
    </row>
    <row r="558" spans="2:18" x14ac:dyDescent="0.35">
      <c r="B558" s="229"/>
      <c r="C558" s="301"/>
      <c r="D558" s="301"/>
      <c r="E558" s="233"/>
      <c r="F558" s="301"/>
      <c r="G558" s="302"/>
      <c r="H558" s="170"/>
      <c r="I558" s="170"/>
      <c r="J558" s="231"/>
      <c r="K558" s="587">
        <f t="shared" si="43"/>
        <v>0</v>
      </c>
      <c r="L558" s="589">
        <f>IF(I558&lt;INDEX(Lookup!$U$2:$U$10,MATCH($D$44,Lookup!$S$2:$S$10,0)),0,IF(O558="X",0,J558/(DATEDIF(H558,I558,"m")+1)*12))</f>
        <v>0</v>
      </c>
      <c r="M558" s="587">
        <f t="shared" si="44"/>
        <v>0</v>
      </c>
      <c r="N558" s="655"/>
      <c r="O558" s="353"/>
      <c r="Q558" s="849">
        <f t="shared" si="45"/>
        <v>0</v>
      </c>
      <c r="R558" s="849">
        <f t="shared" si="46"/>
        <v>0</v>
      </c>
    </row>
    <row r="559" spans="2:18" x14ac:dyDescent="0.35">
      <c r="B559" s="229"/>
      <c r="C559" s="301"/>
      <c r="D559" s="301"/>
      <c r="E559" s="233"/>
      <c r="F559" s="301"/>
      <c r="G559" s="302"/>
      <c r="H559" s="170"/>
      <c r="I559" s="170"/>
      <c r="J559" s="231"/>
      <c r="K559" s="587">
        <f t="shared" si="43"/>
        <v>0</v>
      </c>
      <c r="L559" s="589">
        <f>IF(I559&lt;INDEX(Lookup!$U$2:$U$10,MATCH($D$44,Lookup!$S$2:$S$10,0)),0,IF(O559="X",0,J559/(DATEDIF(H559,I559,"m")+1)*12))</f>
        <v>0</v>
      </c>
      <c r="M559" s="587">
        <f t="shared" si="44"/>
        <v>0</v>
      </c>
      <c r="N559" s="655"/>
      <c r="O559" s="353"/>
      <c r="Q559" s="849">
        <f t="shared" si="45"/>
        <v>0</v>
      </c>
      <c r="R559" s="849">
        <f t="shared" si="46"/>
        <v>0</v>
      </c>
    </row>
    <row r="560" spans="2:18" x14ac:dyDescent="0.35">
      <c r="B560" s="229"/>
      <c r="C560" s="301"/>
      <c r="D560" s="301"/>
      <c r="E560" s="233"/>
      <c r="F560" s="301"/>
      <c r="G560" s="302"/>
      <c r="H560" s="170"/>
      <c r="I560" s="170"/>
      <c r="J560" s="231"/>
      <c r="K560" s="587">
        <f t="shared" ref="K560:K623" si="47">J560*$K$6</f>
        <v>0</v>
      </c>
      <c r="L560" s="589">
        <f>IF(I560&lt;INDEX(Lookup!$U$2:$U$10,MATCH($D$44,Lookup!$S$2:$S$10,0)),0,IF(O560="X",0,J560/(DATEDIF(H560,I560,"m")+1)*12))</f>
        <v>0</v>
      </c>
      <c r="M560" s="587">
        <f t="shared" ref="M560:M623" si="48">L560*$K$6</f>
        <v>0</v>
      </c>
      <c r="N560" s="655"/>
      <c r="O560" s="353"/>
      <c r="Q560" s="849">
        <f t="shared" ref="Q560:Q623" si="49">K560*$H$30</f>
        <v>0</v>
      </c>
      <c r="R560" s="849">
        <f t="shared" ref="R560:R623" si="50">M560*$H$40</f>
        <v>0</v>
      </c>
    </row>
    <row r="561" spans="2:18" x14ac:dyDescent="0.35">
      <c r="B561" s="229"/>
      <c r="C561" s="301"/>
      <c r="D561" s="301"/>
      <c r="E561" s="233"/>
      <c r="F561" s="301"/>
      <c r="G561" s="302"/>
      <c r="H561" s="170"/>
      <c r="I561" s="170"/>
      <c r="J561" s="231"/>
      <c r="K561" s="587">
        <f t="shared" si="47"/>
        <v>0</v>
      </c>
      <c r="L561" s="589">
        <f>IF(I561&lt;INDEX(Lookup!$U$2:$U$10,MATCH($D$44,Lookup!$S$2:$S$10,0)),0,IF(O561="X",0,J561/(DATEDIF(H561,I561,"m")+1)*12))</f>
        <v>0</v>
      </c>
      <c r="M561" s="587">
        <f t="shared" si="48"/>
        <v>0</v>
      </c>
      <c r="N561" s="655"/>
      <c r="O561" s="353"/>
      <c r="Q561" s="849">
        <f t="shared" si="49"/>
        <v>0</v>
      </c>
      <c r="R561" s="849">
        <f t="shared" si="50"/>
        <v>0</v>
      </c>
    </row>
    <row r="562" spans="2:18" x14ac:dyDescent="0.35">
      <c r="B562" s="229"/>
      <c r="C562" s="301"/>
      <c r="D562" s="301"/>
      <c r="E562" s="233"/>
      <c r="F562" s="301"/>
      <c r="G562" s="302"/>
      <c r="H562" s="170"/>
      <c r="I562" s="170"/>
      <c r="J562" s="231"/>
      <c r="K562" s="587">
        <f t="shared" si="47"/>
        <v>0</v>
      </c>
      <c r="L562" s="589">
        <f>IF(I562&lt;INDEX(Lookup!$U$2:$U$10,MATCH($D$44,Lookup!$S$2:$S$10,0)),0,IF(O562="X",0,J562/(DATEDIF(H562,I562,"m")+1)*12))</f>
        <v>0</v>
      </c>
      <c r="M562" s="587">
        <f t="shared" si="48"/>
        <v>0</v>
      </c>
      <c r="N562" s="655"/>
      <c r="O562" s="353"/>
      <c r="Q562" s="849">
        <f t="shared" si="49"/>
        <v>0</v>
      </c>
      <c r="R562" s="849">
        <f t="shared" si="50"/>
        <v>0</v>
      </c>
    </row>
    <row r="563" spans="2:18" x14ac:dyDescent="0.35">
      <c r="B563" s="229"/>
      <c r="C563" s="301"/>
      <c r="D563" s="301"/>
      <c r="E563" s="233"/>
      <c r="F563" s="301"/>
      <c r="G563" s="302"/>
      <c r="H563" s="170"/>
      <c r="I563" s="170"/>
      <c r="J563" s="231"/>
      <c r="K563" s="587">
        <f t="shared" si="47"/>
        <v>0</v>
      </c>
      <c r="L563" s="589">
        <f>IF(I563&lt;INDEX(Lookup!$U$2:$U$10,MATCH($D$44,Lookup!$S$2:$S$10,0)),0,IF(O563="X",0,J563/(DATEDIF(H563,I563,"m")+1)*12))</f>
        <v>0</v>
      </c>
      <c r="M563" s="587">
        <f t="shared" si="48"/>
        <v>0</v>
      </c>
      <c r="N563" s="655"/>
      <c r="O563" s="353"/>
      <c r="Q563" s="849">
        <f t="shared" si="49"/>
        <v>0</v>
      </c>
      <c r="R563" s="849">
        <f t="shared" si="50"/>
        <v>0</v>
      </c>
    </row>
    <row r="564" spans="2:18" x14ac:dyDescent="0.35">
      <c r="B564" s="229"/>
      <c r="C564" s="301"/>
      <c r="D564" s="301"/>
      <c r="E564" s="233"/>
      <c r="F564" s="301"/>
      <c r="G564" s="302"/>
      <c r="H564" s="170"/>
      <c r="I564" s="170"/>
      <c r="J564" s="231"/>
      <c r="K564" s="587">
        <f t="shared" si="47"/>
        <v>0</v>
      </c>
      <c r="L564" s="589">
        <f>IF(I564&lt;INDEX(Lookup!$U$2:$U$10,MATCH($D$44,Lookup!$S$2:$S$10,0)),0,IF(O564="X",0,J564/(DATEDIF(H564,I564,"m")+1)*12))</f>
        <v>0</v>
      </c>
      <c r="M564" s="587">
        <f t="shared" si="48"/>
        <v>0</v>
      </c>
      <c r="N564" s="655"/>
      <c r="O564" s="353"/>
      <c r="Q564" s="849">
        <f t="shared" si="49"/>
        <v>0</v>
      </c>
      <c r="R564" s="849">
        <f t="shared" si="50"/>
        <v>0</v>
      </c>
    </row>
    <row r="565" spans="2:18" x14ac:dyDescent="0.35">
      <c r="B565" s="229"/>
      <c r="C565" s="301"/>
      <c r="D565" s="301"/>
      <c r="E565" s="233"/>
      <c r="F565" s="301"/>
      <c r="G565" s="302"/>
      <c r="H565" s="170"/>
      <c r="I565" s="170"/>
      <c r="J565" s="231"/>
      <c r="K565" s="587">
        <f t="shared" si="47"/>
        <v>0</v>
      </c>
      <c r="L565" s="589">
        <f>IF(I565&lt;INDEX(Lookup!$U$2:$U$10,MATCH($D$44,Lookup!$S$2:$S$10,0)),0,IF(O565="X",0,J565/(DATEDIF(H565,I565,"m")+1)*12))</f>
        <v>0</v>
      </c>
      <c r="M565" s="587">
        <f t="shared" si="48"/>
        <v>0</v>
      </c>
      <c r="N565" s="655"/>
      <c r="O565" s="353"/>
      <c r="Q565" s="849">
        <f t="shared" si="49"/>
        <v>0</v>
      </c>
      <c r="R565" s="849">
        <f t="shared" si="50"/>
        <v>0</v>
      </c>
    </row>
    <row r="566" spans="2:18" x14ac:dyDescent="0.35">
      <c r="B566" s="229"/>
      <c r="C566" s="301"/>
      <c r="D566" s="301"/>
      <c r="E566" s="233"/>
      <c r="F566" s="301"/>
      <c r="G566" s="302"/>
      <c r="H566" s="170"/>
      <c r="I566" s="170"/>
      <c r="J566" s="231"/>
      <c r="K566" s="587">
        <f t="shared" si="47"/>
        <v>0</v>
      </c>
      <c r="L566" s="589">
        <f>IF(I566&lt;INDEX(Lookup!$U$2:$U$10,MATCH($D$44,Lookup!$S$2:$S$10,0)),0,IF(O566="X",0,J566/(DATEDIF(H566,I566,"m")+1)*12))</f>
        <v>0</v>
      </c>
      <c r="M566" s="587">
        <f t="shared" si="48"/>
        <v>0</v>
      </c>
      <c r="N566" s="655"/>
      <c r="O566" s="353"/>
      <c r="Q566" s="849">
        <f t="shared" si="49"/>
        <v>0</v>
      </c>
      <c r="R566" s="849">
        <f t="shared" si="50"/>
        <v>0</v>
      </c>
    </row>
    <row r="567" spans="2:18" x14ac:dyDescent="0.35">
      <c r="B567" s="229"/>
      <c r="C567" s="301"/>
      <c r="D567" s="301"/>
      <c r="E567" s="233"/>
      <c r="F567" s="301"/>
      <c r="G567" s="302"/>
      <c r="H567" s="170"/>
      <c r="I567" s="170"/>
      <c r="J567" s="231"/>
      <c r="K567" s="587">
        <f t="shared" si="47"/>
        <v>0</v>
      </c>
      <c r="L567" s="589">
        <f>IF(I567&lt;INDEX(Lookup!$U$2:$U$10,MATCH($D$44,Lookup!$S$2:$S$10,0)),0,IF(O567="X",0,J567/(DATEDIF(H567,I567,"m")+1)*12))</f>
        <v>0</v>
      </c>
      <c r="M567" s="587">
        <f t="shared" si="48"/>
        <v>0</v>
      </c>
      <c r="N567" s="655"/>
      <c r="O567" s="353"/>
      <c r="Q567" s="849">
        <f t="shared" si="49"/>
        <v>0</v>
      </c>
      <c r="R567" s="849">
        <f t="shared" si="50"/>
        <v>0</v>
      </c>
    </row>
    <row r="568" spans="2:18" x14ac:dyDescent="0.35">
      <c r="B568" s="229"/>
      <c r="C568" s="301"/>
      <c r="D568" s="301"/>
      <c r="E568" s="233"/>
      <c r="F568" s="301"/>
      <c r="G568" s="302"/>
      <c r="H568" s="170"/>
      <c r="I568" s="170"/>
      <c r="J568" s="231"/>
      <c r="K568" s="587">
        <f t="shared" si="47"/>
        <v>0</v>
      </c>
      <c r="L568" s="589">
        <f>IF(I568&lt;INDEX(Lookup!$U$2:$U$10,MATCH($D$44,Lookup!$S$2:$S$10,0)),0,IF(O568="X",0,J568/(DATEDIF(H568,I568,"m")+1)*12))</f>
        <v>0</v>
      </c>
      <c r="M568" s="587">
        <f t="shared" si="48"/>
        <v>0</v>
      </c>
      <c r="N568" s="655"/>
      <c r="O568" s="353"/>
      <c r="Q568" s="849">
        <f t="shared" si="49"/>
        <v>0</v>
      </c>
      <c r="R568" s="849">
        <f t="shared" si="50"/>
        <v>0</v>
      </c>
    </row>
    <row r="569" spans="2:18" x14ac:dyDescent="0.35">
      <c r="B569" s="229"/>
      <c r="C569" s="301"/>
      <c r="D569" s="301"/>
      <c r="E569" s="233"/>
      <c r="F569" s="301"/>
      <c r="G569" s="302"/>
      <c r="H569" s="170"/>
      <c r="I569" s="170"/>
      <c r="J569" s="231"/>
      <c r="K569" s="587">
        <f t="shared" si="47"/>
        <v>0</v>
      </c>
      <c r="L569" s="589">
        <f>IF(I569&lt;INDEX(Lookup!$U$2:$U$10,MATCH($D$44,Lookup!$S$2:$S$10,0)),0,IF(O569="X",0,J569/(DATEDIF(H569,I569,"m")+1)*12))</f>
        <v>0</v>
      </c>
      <c r="M569" s="587">
        <f t="shared" si="48"/>
        <v>0</v>
      </c>
      <c r="N569" s="655"/>
      <c r="O569" s="353"/>
      <c r="Q569" s="849">
        <f t="shared" si="49"/>
        <v>0</v>
      </c>
      <c r="R569" s="849">
        <f t="shared" si="50"/>
        <v>0</v>
      </c>
    </row>
    <row r="570" spans="2:18" x14ac:dyDescent="0.35">
      <c r="B570" s="229"/>
      <c r="C570" s="301"/>
      <c r="D570" s="301"/>
      <c r="E570" s="233"/>
      <c r="F570" s="301"/>
      <c r="G570" s="302"/>
      <c r="H570" s="170"/>
      <c r="I570" s="170"/>
      <c r="J570" s="231"/>
      <c r="K570" s="587">
        <f t="shared" si="47"/>
        <v>0</v>
      </c>
      <c r="L570" s="589">
        <f>IF(I570&lt;INDEX(Lookup!$U$2:$U$10,MATCH($D$44,Lookup!$S$2:$S$10,0)),0,IF(O570="X",0,J570/(DATEDIF(H570,I570,"m")+1)*12))</f>
        <v>0</v>
      </c>
      <c r="M570" s="587">
        <f t="shared" si="48"/>
        <v>0</v>
      </c>
      <c r="N570" s="655"/>
      <c r="O570" s="353"/>
      <c r="Q570" s="849">
        <f t="shared" si="49"/>
        <v>0</v>
      </c>
      <c r="R570" s="849">
        <f t="shared" si="50"/>
        <v>0</v>
      </c>
    </row>
    <row r="571" spans="2:18" x14ac:dyDescent="0.35">
      <c r="B571" s="229"/>
      <c r="C571" s="301"/>
      <c r="D571" s="301"/>
      <c r="E571" s="233"/>
      <c r="F571" s="301"/>
      <c r="G571" s="302"/>
      <c r="H571" s="170"/>
      <c r="I571" s="170"/>
      <c r="J571" s="231"/>
      <c r="K571" s="587">
        <f t="shared" si="47"/>
        <v>0</v>
      </c>
      <c r="L571" s="589">
        <f>IF(I571&lt;INDEX(Lookup!$U$2:$U$10,MATCH($D$44,Lookup!$S$2:$S$10,0)),0,IF(O571="X",0,J571/(DATEDIF(H571,I571,"m")+1)*12))</f>
        <v>0</v>
      </c>
      <c r="M571" s="587">
        <f t="shared" si="48"/>
        <v>0</v>
      </c>
      <c r="N571" s="655"/>
      <c r="O571" s="353"/>
      <c r="Q571" s="849">
        <f t="shared" si="49"/>
        <v>0</v>
      </c>
      <c r="R571" s="849">
        <f t="shared" si="50"/>
        <v>0</v>
      </c>
    </row>
    <row r="572" spans="2:18" x14ac:dyDescent="0.35">
      <c r="B572" s="229"/>
      <c r="C572" s="301"/>
      <c r="D572" s="301"/>
      <c r="E572" s="233"/>
      <c r="F572" s="301"/>
      <c r="G572" s="302"/>
      <c r="H572" s="170"/>
      <c r="I572" s="170"/>
      <c r="J572" s="231"/>
      <c r="K572" s="587">
        <f t="shared" si="47"/>
        <v>0</v>
      </c>
      <c r="L572" s="589">
        <f>IF(I572&lt;INDEX(Lookup!$U$2:$U$10,MATCH($D$44,Lookup!$S$2:$S$10,0)),0,IF(O572="X",0,J572/(DATEDIF(H572,I572,"m")+1)*12))</f>
        <v>0</v>
      </c>
      <c r="M572" s="587">
        <f t="shared" si="48"/>
        <v>0</v>
      </c>
      <c r="N572" s="655"/>
      <c r="O572" s="353"/>
      <c r="Q572" s="849">
        <f t="shared" si="49"/>
        <v>0</v>
      </c>
      <c r="R572" s="849">
        <f t="shared" si="50"/>
        <v>0</v>
      </c>
    </row>
    <row r="573" spans="2:18" x14ac:dyDescent="0.35">
      <c r="B573" s="229"/>
      <c r="C573" s="301"/>
      <c r="D573" s="301"/>
      <c r="E573" s="233"/>
      <c r="F573" s="301"/>
      <c r="G573" s="302"/>
      <c r="H573" s="170"/>
      <c r="I573" s="170"/>
      <c r="J573" s="231"/>
      <c r="K573" s="587">
        <f t="shared" si="47"/>
        <v>0</v>
      </c>
      <c r="L573" s="589">
        <f>IF(I573&lt;INDEX(Lookup!$U$2:$U$10,MATCH($D$44,Lookup!$S$2:$S$10,0)),0,IF(O573="X",0,J573/(DATEDIF(H573,I573,"m")+1)*12))</f>
        <v>0</v>
      </c>
      <c r="M573" s="587">
        <f t="shared" si="48"/>
        <v>0</v>
      </c>
      <c r="N573" s="655"/>
      <c r="O573" s="353"/>
      <c r="Q573" s="849">
        <f t="shared" si="49"/>
        <v>0</v>
      </c>
      <c r="R573" s="849">
        <f t="shared" si="50"/>
        <v>0</v>
      </c>
    </row>
    <row r="574" spans="2:18" x14ac:dyDescent="0.35">
      <c r="B574" s="229"/>
      <c r="C574" s="301"/>
      <c r="D574" s="301"/>
      <c r="E574" s="233"/>
      <c r="F574" s="301"/>
      <c r="G574" s="302"/>
      <c r="H574" s="170"/>
      <c r="I574" s="170"/>
      <c r="J574" s="231"/>
      <c r="K574" s="587">
        <f t="shared" si="47"/>
        <v>0</v>
      </c>
      <c r="L574" s="589">
        <f>IF(I574&lt;INDEX(Lookup!$U$2:$U$10,MATCH($D$44,Lookup!$S$2:$S$10,0)),0,IF(O574="X",0,J574/(DATEDIF(H574,I574,"m")+1)*12))</f>
        <v>0</v>
      </c>
      <c r="M574" s="587">
        <f t="shared" si="48"/>
        <v>0</v>
      </c>
      <c r="N574" s="655"/>
      <c r="O574" s="353"/>
      <c r="Q574" s="849">
        <f t="shared" si="49"/>
        <v>0</v>
      </c>
      <c r="R574" s="849">
        <f t="shared" si="50"/>
        <v>0</v>
      </c>
    </row>
    <row r="575" spans="2:18" x14ac:dyDescent="0.35">
      <c r="B575" s="229"/>
      <c r="C575" s="301"/>
      <c r="D575" s="301"/>
      <c r="E575" s="233"/>
      <c r="F575" s="301"/>
      <c r="G575" s="302"/>
      <c r="H575" s="170"/>
      <c r="I575" s="170"/>
      <c r="J575" s="231"/>
      <c r="K575" s="587">
        <f t="shared" si="47"/>
        <v>0</v>
      </c>
      <c r="L575" s="589">
        <f>IF(I575&lt;INDEX(Lookup!$U$2:$U$10,MATCH($D$44,Lookup!$S$2:$S$10,0)),0,IF(O575="X",0,J575/(DATEDIF(H575,I575,"m")+1)*12))</f>
        <v>0</v>
      </c>
      <c r="M575" s="587">
        <f t="shared" si="48"/>
        <v>0</v>
      </c>
      <c r="N575" s="655"/>
      <c r="O575" s="353"/>
      <c r="Q575" s="849">
        <f t="shared" si="49"/>
        <v>0</v>
      </c>
      <c r="R575" s="849">
        <f t="shared" si="50"/>
        <v>0</v>
      </c>
    </row>
    <row r="576" spans="2:18" x14ac:dyDescent="0.35">
      <c r="B576" s="229"/>
      <c r="C576" s="301"/>
      <c r="D576" s="301"/>
      <c r="E576" s="233"/>
      <c r="F576" s="301"/>
      <c r="G576" s="302"/>
      <c r="H576" s="170"/>
      <c r="I576" s="170"/>
      <c r="J576" s="231"/>
      <c r="K576" s="587">
        <f t="shared" si="47"/>
        <v>0</v>
      </c>
      <c r="L576" s="589">
        <f>IF(I576&lt;INDEX(Lookup!$U$2:$U$10,MATCH($D$44,Lookup!$S$2:$S$10,0)),0,IF(O576="X",0,J576/(DATEDIF(H576,I576,"m")+1)*12))</f>
        <v>0</v>
      </c>
      <c r="M576" s="587">
        <f t="shared" si="48"/>
        <v>0</v>
      </c>
      <c r="N576" s="655"/>
      <c r="O576" s="353"/>
      <c r="Q576" s="849">
        <f t="shared" si="49"/>
        <v>0</v>
      </c>
      <c r="R576" s="849">
        <f t="shared" si="50"/>
        <v>0</v>
      </c>
    </row>
    <row r="577" spans="2:18" x14ac:dyDescent="0.35">
      <c r="B577" s="229"/>
      <c r="C577" s="301"/>
      <c r="D577" s="301"/>
      <c r="E577" s="233"/>
      <c r="F577" s="301"/>
      <c r="G577" s="302"/>
      <c r="H577" s="170"/>
      <c r="I577" s="170"/>
      <c r="J577" s="231"/>
      <c r="K577" s="587">
        <f t="shared" si="47"/>
        <v>0</v>
      </c>
      <c r="L577" s="589">
        <f>IF(I577&lt;INDEX(Lookup!$U$2:$U$10,MATCH($D$44,Lookup!$S$2:$S$10,0)),0,IF(O577="X",0,J577/(DATEDIF(H577,I577,"m")+1)*12))</f>
        <v>0</v>
      </c>
      <c r="M577" s="587">
        <f t="shared" si="48"/>
        <v>0</v>
      </c>
      <c r="N577" s="655"/>
      <c r="O577" s="353"/>
      <c r="Q577" s="849">
        <f t="shared" si="49"/>
        <v>0</v>
      </c>
      <c r="R577" s="849">
        <f t="shared" si="50"/>
        <v>0</v>
      </c>
    </row>
    <row r="578" spans="2:18" x14ac:dyDescent="0.35">
      <c r="B578" s="229"/>
      <c r="C578" s="301"/>
      <c r="D578" s="301"/>
      <c r="E578" s="233"/>
      <c r="F578" s="301"/>
      <c r="G578" s="302"/>
      <c r="H578" s="170"/>
      <c r="I578" s="170"/>
      <c r="J578" s="231"/>
      <c r="K578" s="587">
        <f t="shared" si="47"/>
        <v>0</v>
      </c>
      <c r="L578" s="589">
        <f>IF(I578&lt;INDEX(Lookup!$U$2:$U$10,MATCH($D$44,Lookup!$S$2:$S$10,0)),0,IF(O578="X",0,J578/(DATEDIF(H578,I578,"m")+1)*12))</f>
        <v>0</v>
      </c>
      <c r="M578" s="587">
        <f t="shared" si="48"/>
        <v>0</v>
      </c>
      <c r="N578" s="655"/>
      <c r="O578" s="353"/>
      <c r="Q578" s="849">
        <f t="shared" si="49"/>
        <v>0</v>
      </c>
      <c r="R578" s="849">
        <f t="shared" si="50"/>
        <v>0</v>
      </c>
    </row>
    <row r="579" spans="2:18" x14ac:dyDescent="0.35">
      <c r="B579" s="229"/>
      <c r="C579" s="301"/>
      <c r="D579" s="301"/>
      <c r="E579" s="233"/>
      <c r="F579" s="301"/>
      <c r="G579" s="302"/>
      <c r="H579" s="170"/>
      <c r="I579" s="170"/>
      <c r="J579" s="231"/>
      <c r="K579" s="587">
        <f t="shared" si="47"/>
        <v>0</v>
      </c>
      <c r="L579" s="589">
        <f>IF(I579&lt;INDEX(Lookup!$U$2:$U$10,MATCH($D$44,Lookup!$S$2:$S$10,0)),0,IF(O579="X",0,J579/(DATEDIF(H579,I579,"m")+1)*12))</f>
        <v>0</v>
      </c>
      <c r="M579" s="587">
        <f t="shared" si="48"/>
        <v>0</v>
      </c>
      <c r="N579" s="655"/>
      <c r="O579" s="353"/>
      <c r="Q579" s="849">
        <f t="shared" si="49"/>
        <v>0</v>
      </c>
      <c r="R579" s="849">
        <f t="shared" si="50"/>
        <v>0</v>
      </c>
    </row>
    <row r="580" spans="2:18" x14ac:dyDescent="0.35">
      <c r="B580" s="229"/>
      <c r="C580" s="301"/>
      <c r="D580" s="301"/>
      <c r="E580" s="233"/>
      <c r="F580" s="301"/>
      <c r="G580" s="302"/>
      <c r="H580" s="170"/>
      <c r="I580" s="170"/>
      <c r="J580" s="231"/>
      <c r="K580" s="587">
        <f t="shared" si="47"/>
        <v>0</v>
      </c>
      <c r="L580" s="589">
        <f>IF(I580&lt;INDEX(Lookup!$U$2:$U$10,MATCH($D$44,Lookup!$S$2:$S$10,0)),0,IF(O580="X",0,J580/(DATEDIF(H580,I580,"m")+1)*12))</f>
        <v>0</v>
      </c>
      <c r="M580" s="587">
        <f t="shared" si="48"/>
        <v>0</v>
      </c>
      <c r="N580" s="655"/>
      <c r="O580" s="353"/>
      <c r="Q580" s="849">
        <f t="shared" si="49"/>
        <v>0</v>
      </c>
      <c r="R580" s="849">
        <f t="shared" si="50"/>
        <v>0</v>
      </c>
    </row>
    <row r="581" spans="2:18" x14ac:dyDescent="0.35">
      <c r="B581" s="229"/>
      <c r="C581" s="301"/>
      <c r="D581" s="301"/>
      <c r="E581" s="233"/>
      <c r="F581" s="301"/>
      <c r="G581" s="302"/>
      <c r="H581" s="170"/>
      <c r="I581" s="170"/>
      <c r="J581" s="231"/>
      <c r="K581" s="587">
        <f t="shared" si="47"/>
        <v>0</v>
      </c>
      <c r="L581" s="589">
        <f>IF(I581&lt;INDEX(Lookup!$U$2:$U$10,MATCH($D$44,Lookup!$S$2:$S$10,0)),0,IF(O581="X",0,J581/(DATEDIF(H581,I581,"m")+1)*12))</f>
        <v>0</v>
      </c>
      <c r="M581" s="587">
        <f t="shared" si="48"/>
        <v>0</v>
      </c>
      <c r="N581" s="655"/>
      <c r="O581" s="353"/>
      <c r="Q581" s="849">
        <f t="shared" si="49"/>
        <v>0</v>
      </c>
      <c r="R581" s="849">
        <f t="shared" si="50"/>
        <v>0</v>
      </c>
    </row>
    <row r="582" spans="2:18" x14ac:dyDescent="0.35">
      <c r="B582" s="229"/>
      <c r="C582" s="301"/>
      <c r="D582" s="301"/>
      <c r="E582" s="233"/>
      <c r="F582" s="301"/>
      <c r="G582" s="302"/>
      <c r="H582" s="170"/>
      <c r="I582" s="170"/>
      <c r="J582" s="231"/>
      <c r="K582" s="587">
        <f t="shared" si="47"/>
        <v>0</v>
      </c>
      <c r="L582" s="589">
        <f>IF(I582&lt;INDEX(Lookup!$U$2:$U$10,MATCH($D$44,Lookup!$S$2:$S$10,0)),0,IF(O582="X",0,J582/(DATEDIF(H582,I582,"m")+1)*12))</f>
        <v>0</v>
      </c>
      <c r="M582" s="587">
        <f t="shared" si="48"/>
        <v>0</v>
      </c>
      <c r="N582" s="655"/>
      <c r="O582" s="353"/>
      <c r="Q582" s="849">
        <f t="shared" si="49"/>
        <v>0</v>
      </c>
      <c r="R582" s="849">
        <f t="shared" si="50"/>
        <v>0</v>
      </c>
    </row>
    <row r="583" spans="2:18" x14ac:dyDescent="0.35">
      <c r="B583" s="229"/>
      <c r="C583" s="301"/>
      <c r="D583" s="301"/>
      <c r="E583" s="233"/>
      <c r="F583" s="301"/>
      <c r="G583" s="302"/>
      <c r="H583" s="170"/>
      <c r="I583" s="170"/>
      <c r="J583" s="231"/>
      <c r="K583" s="587">
        <f t="shared" si="47"/>
        <v>0</v>
      </c>
      <c r="L583" s="589">
        <f>IF(I583&lt;INDEX(Lookup!$U$2:$U$10,MATCH($D$44,Lookup!$S$2:$S$10,0)),0,IF(O583="X",0,J583/(DATEDIF(H583,I583,"m")+1)*12))</f>
        <v>0</v>
      </c>
      <c r="M583" s="587">
        <f t="shared" si="48"/>
        <v>0</v>
      </c>
      <c r="N583" s="655"/>
      <c r="O583" s="353"/>
      <c r="Q583" s="849">
        <f t="shared" si="49"/>
        <v>0</v>
      </c>
      <c r="R583" s="849">
        <f t="shared" si="50"/>
        <v>0</v>
      </c>
    </row>
    <row r="584" spans="2:18" x14ac:dyDescent="0.35">
      <c r="B584" s="229"/>
      <c r="C584" s="301"/>
      <c r="D584" s="301"/>
      <c r="E584" s="233"/>
      <c r="F584" s="301"/>
      <c r="G584" s="302"/>
      <c r="H584" s="170"/>
      <c r="I584" s="170"/>
      <c r="J584" s="231"/>
      <c r="K584" s="587">
        <f t="shared" si="47"/>
        <v>0</v>
      </c>
      <c r="L584" s="589">
        <f>IF(I584&lt;INDEX(Lookup!$U$2:$U$10,MATCH($D$44,Lookup!$S$2:$S$10,0)),0,IF(O584="X",0,J584/(DATEDIF(H584,I584,"m")+1)*12))</f>
        <v>0</v>
      </c>
      <c r="M584" s="587">
        <f t="shared" si="48"/>
        <v>0</v>
      </c>
      <c r="N584" s="655"/>
      <c r="O584" s="353"/>
      <c r="Q584" s="849">
        <f t="shared" si="49"/>
        <v>0</v>
      </c>
      <c r="R584" s="849">
        <f t="shared" si="50"/>
        <v>0</v>
      </c>
    </row>
    <row r="585" spans="2:18" x14ac:dyDescent="0.35">
      <c r="B585" s="229"/>
      <c r="C585" s="301"/>
      <c r="D585" s="301"/>
      <c r="E585" s="233"/>
      <c r="F585" s="301"/>
      <c r="G585" s="302"/>
      <c r="H585" s="170"/>
      <c r="I585" s="170"/>
      <c r="J585" s="231"/>
      <c r="K585" s="587">
        <f t="shared" si="47"/>
        <v>0</v>
      </c>
      <c r="L585" s="589">
        <f>IF(I585&lt;INDEX(Lookup!$U$2:$U$10,MATCH($D$44,Lookup!$S$2:$S$10,0)),0,IF(O585="X",0,J585/(DATEDIF(H585,I585,"m")+1)*12))</f>
        <v>0</v>
      </c>
      <c r="M585" s="587">
        <f t="shared" si="48"/>
        <v>0</v>
      </c>
      <c r="N585" s="655"/>
      <c r="O585" s="353"/>
      <c r="Q585" s="849">
        <f t="shared" si="49"/>
        <v>0</v>
      </c>
      <c r="R585" s="849">
        <f t="shared" si="50"/>
        <v>0</v>
      </c>
    </row>
    <row r="586" spans="2:18" x14ac:dyDescent="0.35">
      <c r="B586" s="229"/>
      <c r="C586" s="301"/>
      <c r="D586" s="301"/>
      <c r="E586" s="233"/>
      <c r="F586" s="301"/>
      <c r="G586" s="302"/>
      <c r="H586" s="170"/>
      <c r="I586" s="170"/>
      <c r="J586" s="231"/>
      <c r="K586" s="587">
        <f t="shared" si="47"/>
        <v>0</v>
      </c>
      <c r="L586" s="589">
        <f>IF(I586&lt;INDEX(Lookup!$U$2:$U$10,MATCH($D$44,Lookup!$S$2:$S$10,0)),0,IF(O586="X",0,J586/(DATEDIF(H586,I586,"m")+1)*12))</f>
        <v>0</v>
      </c>
      <c r="M586" s="587">
        <f t="shared" si="48"/>
        <v>0</v>
      </c>
      <c r="N586" s="655"/>
      <c r="O586" s="353"/>
      <c r="Q586" s="849">
        <f t="shared" si="49"/>
        <v>0</v>
      </c>
      <c r="R586" s="849">
        <f t="shared" si="50"/>
        <v>0</v>
      </c>
    </row>
    <row r="587" spans="2:18" x14ac:dyDescent="0.35">
      <c r="B587" s="229"/>
      <c r="C587" s="301"/>
      <c r="D587" s="301"/>
      <c r="E587" s="233"/>
      <c r="F587" s="301"/>
      <c r="G587" s="302"/>
      <c r="H587" s="170"/>
      <c r="I587" s="170"/>
      <c r="J587" s="231"/>
      <c r="K587" s="587">
        <f t="shared" si="47"/>
        <v>0</v>
      </c>
      <c r="L587" s="589">
        <f>IF(I587&lt;INDEX(Lookup!$U$2:$U$10,MATCH($D$44,Lookup!$S$2:$S$10,0)),0,IF(O587="X",0,J587/(DATEDIF(H587,I587,"m")+1)*12))</f>
        <v>0</v>
      </c>
      <c r="M587" s="587">
        <f t="shared" si="48"/>
        <v>0</v>
      </c>
      <c r="N587" s="655"/>
      <c r="O587" s="353"/>
      <c r="Q587" s="849">
        <f t="shared" si="49"/>
        <v>0</v>
      </c>
      <c r="R587" s="849">
        <f t="shared" si="50"/>
        <v>0</v>
      </c>
    </row>
    <row r="588" spans="2:18" x14ac:dyDescent="0.35">
      <c r="B588" s="229"/>
      <c r="C588" s="301"/>
      <c r="D588" s="301"/>
      <c r="E588" s="233"/>
      <c r="F588" s="301"/>
      <c r="G588" s="302"/>
      <c r="H588" s="170"/>
      <c r="I588" s="170"/>
      <c r="J588" s="231"/>
      <c r="K588" s="587">
        <f t="shared" si="47"/>
        <v>0</v>
      </c>
      <c r="L588" s="589">
        <f>IF(I588&lt;INDEX(Lookup!$U$2:$U$10,MATCH($D$44,Lookup!$S$2:$S$10,0)),0,IF(O588="X",0,J588/(DATEDIF(H588,I588,"m")+1)*12))</f>
        <v>0</v>
      </c>
      <c r="M588" s="587">
        <f t="shared" si="48"/>
        <v>0</v>
      </c>
      <c r="N588" s="655"/>
      <c r="O588" s="353"/>
      <c r="Q588" s="849">
        <f t="shared" si="49"/>
        <v>0</v>
      </c>
      <c r="R588" s="849">
        <f t="shared" si="50"/>
        <v>0</v>
      </c>
    </row>
    <row r="589" spans="2:18" x14ac:dyDescent="0.35">
      <c r="B589" s="229"/>
      <c r="C589" s="301"/>
      <c r="D589" s="301"/>
      <c r="E589" s="233"/>
      <c r="F589" s="301"/>
      <c r="G589" s="302"/>
      <c r="H589" s="170"/>
      <c r="I589" s="170"/>
      <c r="J589" s="231"/>
      <c r="K589" s="587">
        <f t="shared" si="47"/>
        <v>0</v>
      </c>
      <c r="L589" s="589">
        <f>IF(I589&lt;INDEX(Lookup!$U$2:$U$10,MATCH($D$44,Lookup!$S$2:$S$10,0)),0,IF(O589="X",0,J589/(DATEDIF(H589,I589,"m")+1)*12))</f>
        <v>0</v>
      </c>
      <c r="M589" s="587">
        <f t="shared" si="48"/>
        <v>0</v>
      </c>
      <c r="N589" s="655"/>
      <c r="O589" s="353"/>
      <c r="Q589" s="849">
        <f t="shared" si="49"/>
        <v>0</v>
      </c>
      <c r="R589" s="849">
        <f t="shared" si="50"/>
        <v>0</v>
      </c>
    </row>
    <row r="590" spans="2:18" x14ac:dyDescent="0.35">
      <c r="B590" s="229"/>
      <c r="C590" s="301"/>
      <c r="D590" s="301"/>
      <c r="E590" s="233"/>
      <c r="F590" s="301"/>
      <c r="G590" s="302"/>
      <c r="H590" s="170"/>
      <c r="I590" s="170"/>
      <c r="J590" s="231"/>
      <c r="K590" s="587">
        <f t="shared" si="47"/>
        <v>0</v>
      </c>
      <c r="L590" s="589">
        <f>IF(I590&lt;INDEX(Lookup!$U$2:$U$10,MATCH($D$44,Lookup!$S$2:$S$10,0)),0,IF(O590="X",0,J590/(DATEDIF(H590,I590,"m")+1)*12))</f>
        <v>0</v>
      </c>
      <c r="M590" s="587">
        <f t="shared" si="48"/>
        <v>0</v>
      </c>
      <c r="N590" s="655"/>
      <c r="O590" s="353"/>
      <c r="Q590" s="849">
        <f t="shared" si="49"/>
        <v>0</v>
      </c>
      <c r="R590" s="849">
        <f t="shared" si="50"/>
        <v>0</v>
      </c>
    </row>
    <row r="591" spans="2:18" x14ac:dyDescent="0.35">
      <c r="B591" s="229"/>
      <c r="C591" s="301"/>
      <c r="D591" s="301"/>
      <c r="E591" s="233"/>
      <c r="F591" s="301"/>
      <c r="G591" s="302"/>
      <c r="H591" s="170"/>
      <c r="I591" s="170"/>
      <c r="J591" s="231"/>
      <c r="K591" s="587">
        <f t="shared" si="47"/>
        <v>0</v>
      </c>
      <c r="L591" s="589">
        <f>IF(I591&lt;INDEX(Lookup!$U$2:$U$10,MATCH($D$44,Lookup!$S$2:$S$10,0)),0,IF(O591="X",0,J591/(DATEDIF(H591,I591,"m")+1)*12))</f>
        <v>0</v>
      </c>
      <c r="M591" s="587">
        <f t="shared" si="48"/>
        <v>0</v>
      </c>
      <c r="N591" s="655"/>
      <c r="O591" s="353"/>
      <c r="Q591" s="849">
        <f t="shared" si="49"/>
        <v>0</v>
      </c>
      <c r="R591" s="849">
        <f t="shared" si="50"/>
        <v>0</v>
      </c>
    </row>
    <row r="592" spans="2:18" x14ac:dyDescent="0.35">
      <c r="B592" s="229"/>
      <c r="C592" s="301"/>
      <c r="D592" s="301"/>
      <c r="E592" s="233"/>
      <c r="F592" s="301"/>
      <c r="G592" s="302"/>
      <c r="H592" s="170"/>
      <c r="I592" s="170"/>
      <c r="J592" s="231"/>
      <c r="K592" s="587">
        <f t="shared" si="47"/>
        <v>0</v>
      </c>
      <c r="L592" s="589">
        <f>IF(I592&lt;INDEX(Lookup!$U$2:$U$10,MATCH($D$44,Lookup!$S$2:$S$10,0)),0,IF(O592="X",0,J592/(DATEDIF(H592,I592,"m")+1)*12))</f>
        <v>0</v>
      </c>
      <c r="M592" s="587">
        <f t="shared" si="48"/>
        <v>0</v>
      </c>
      <c r="N592" s="655"/>
      <c r="O592" s="353"/>
      <c r="Q592" s="849">
        <f t="shared" si="49"/>
        <v>0</v>
      </c>
      <c r="R592" s="849">
        <f t="shared" si="50"/>
        <v>0</v>
      </c>
    </row>
    <row r="593" spans="2:18" x14ac:dyDescent="0.35">
      <c r="B593" s="229"/>
      <c r="C593" s="301"/>
      <c r="D593" s="301"/>
      <c r="E593" s="233"/>
      <c r="F593" s="301"/>
      <c r="G593" s="302"/>
      <c r="H593" s="170"/>
      <c r="I593" s="170"/>
      <c r="J593" s="231"/>
      <c r="K593" s="587">
        <f t="shared" si="47"/>
        <v>0</v>
      </c>
      <c r="L593" s="589">
        <f>IF(I593&lt;INDEX(Lookup!$U$2:$U$10,MATCH($D$44,Lookup!$S$2:$S$10,0)),0,IF(O593="X",0,J593/(DATEDIF(H593,I593,"m")+1)*12))</f>
        <v>0</v>
      </c>
      <c r="M593" s="587">
        <f t="shared" si="48"/>
        <v>0</v>
      </c>
      <c r="N593" s="655"/>
      <c r="O593" s="353"/>
      <c r="Q593" s="849">
        <f t="shared" si="49"/>
        <v>0</v>
      </c>
      <c r="R593" s="849">
        <f t="shared" si="50"/>
        <v>0</v>
      </c>
    </row>
    <row r="594" spans="2:18" x14ac:dyDescent="0.35">
      <c r="B594" s="229"/>
      <c r="C594" s="301"/>
      <c r="D594" s="301"/>
      <c r="E594" s="233"/>
      <c r="F594" s="301"/>
      <c r="G594" s="302"/>
      <c r="H594" s="170"/>
      <c r="I594" s="170"/>
      <c r="J594" s="231"/>
      <c r="K594" s="587">
        <f t="shared" si="47"/>
        <v>0</v>
      </c>
      <c r="L594" s="589">
        <f>IF(I594&lt;INDEX(Lookup!$U$2:$U$10,MATCH($D$44,Lookup!$S$2:$S$10,0)),0,IF(O594="X",0,J594/(DATEDIF(H594,I594,"m")+1)*12))</f>
        <v>0</v>
      </c>
      <c r="M594" s="587">
        <f t="shared" si="48"/>
        <v>0</v>
      </c>
      <c r="N594" s="655"/>
      <c r="O594" s="353"/>
      <c r="Q594" s="849">
        <f t="shared" si="49"/>
        <v>0</v>
      </c>
      <c r="R594" s="849">
        <f t="shared" si="50"/>
        <v>0</v>
      </c>
    </row>
    <row r="595" spans="2:18" x14ac:dyDescent="0.35">
      <c r="B595" s="229"/>
      <c r="C595" s="301"/>
      <c r="D595" s="301"/>
      <c r="E595" s="233"/>
      <c r="F595" s="301"/>
      <c r="G595" s="302"/>
      <c r="H595" s="170"/>
      <c r="I595" s="170"/>
      <c r="J595" s="231"/>
      <c r="K595" s="587">
        <f t="shared" si="47"/>
        <v>0</v>
      </c>
      <c r="L595" s="589">
        <f>IF(I595&lt;INDEX(Lookup!$U$2:$U$10,MATCH($D$44,Lookup!$S$2:$S$10,0)),0,IF(O595="X",0,J595/(DATEDIF(H595,I595,"m")+1)*12))</f>
        <v>0</v>
      </c>
      <c r="M595" s="587">
        <f t="shared" si="48"/>
        <v>0</v>
      </c>
      <c r="N595" s="655"/>
      <c r="O595" s="353"/>
      <c r="Q595" s="849">
        <f t="shared" si="49"/>
        <v>0</v>
      </c>
      <c r="R595" s="849">
        <f t="shared" si="50"/>
        <v>0</v>
      </c>
    </row>
    <row r="596" spans="2:18" x14ac:dyDescent="0.35">
      <c r="B596" s="229"/>
      <c r="C596" s="301"/>
      <c r="D596" s="301"/>
      <c r="E596" s="233"/>
      <c r="F596" s="301"/>
      <c r="G596" s="302"/>
      <c r="H596" s="170"/>
      <c r="I596" s="170"/>
      <c r="J596" s="231"/>
      <c r="K596" s="587">
        <f t="shared" si="47"/>
        <v>0</v>
      </c>
      <c r="L596" s="589">
        <f>IF(I596&lt;INDEX(Lookup!$U$2:$U$10,MATCH($D$44,Lookup!$S$2:$S$10,0)),0,IF(O596="X",0,J596/(DATEDIF(H596,I596,"m")+1)*12))</f>
        <v>0</v>
      </c>
      <c r="M596" s="587">
        <f t="shared" si="48"/>
        <v>0</v>
      </c>
      <c r="N596" s="655"/>
      <c r="O596" s="353"/>
      <c r="Q596" s="849">
        <f t="shared" si="49"/>
        <v>0</v>
      </c>
      <c r="R596" s="849">
        <f t="shared" si="50"/>
        <v>0</v>
      </c>
    </row>
    <row r="597" spans="2:18" x14ac:dyDescent="0.35">
      <c r="B597" s="229"/>
      <c r="C597" s="301"/>
      <c r="D597" s="301"/>
      <c r="E597" s="233"/>
      <c r="F597" s="301"/>
      <c r="G597" s="302"/>
      <c r="H597" s="170"/>
      <c r="I597" s="170"/>
      <c r="J597" s="231"/>
      <c r="K597" s="587">
        <f t="shared" si="47"/>
        <v>0</v>
      </c>
      <c r="L597" s="589">
        <f>IF(I597&lt;INDEX(Lookup!$U$2:$U$10,MATCH($D$44,Lookup!$S$2:$S$10,0)),0,IF(O597="X",0,J597/(DATEDIF(H597,I597,"m")+1)*12))</f>
        <v>0</v>
      </c>
      <c r="M597" s="587">
        <f t="shared" si="48"/>
        <v>0</v>
      </c>
      <c r="N597" s="655"/>
      <c r="O597" s="353"/>
      <c r="Q597" s="849">
        <f t="shared" si="49"/>
        <v>0</v>
      </c>
      <c r="R597" s="849">
        <f t="shared" si="50"/>
        <v>0</v>
      </c>
    </row>
    <row r="598" spans="2:18" x14ac:dyDescent="0.35">
      <c r="B598" s="229"/>
      <c r="C598" s="301"/>
      <c r="D598" s="301"/>
      <c r="E598" s="233"/>
      <c r="F598" s="301"/>
      <c r="G598" s="302"/>
      <c r="H598" s="170"/>
      <c r="I598" s="170"/>
      <c r="J598" s="231"/>
      <c r="K598" s="587">
        <f t="shared" si="47"/>
        <v>0</v>
      </c>
      <c r="L598" s="589">
        <f>IF(I598&lt;INDEX(Lookup!$U$2:$U$10,MATCH($D$44,Lookup!$S$2:$S$10,0)),0,IF(O598="X",0,J598/(DATEDIF(H598,I598,"m")+1)*12))</f>
        <v>0</v>
      </c>
      <c r="M598" s="587">
        <f t="shared" si="48"/>
        <v>0</v>
      </c>
      <c r="N598" s="655"/>
      <c r="O598" s="353"/>
      <c r="Q598" s="849">
        <f t="shared" si="49"/>
        <v>0</v>
      </c>
      <c r="R598" s="849">
        <f t="shared" si="50"/>
        <v>0</v>
      </c>
    </row>
    <row r="599" spans="2:18" x14ac:dyDescent="0.35">
      <c r="B599" s="229"/>
      <c r="C599" s="301"/>
      <c r="D599" s="301"/>
      <c r="E599" s="233"/>
      <c r="F599" s="301"/>
      <c r="G599" s="302"/>
      <c r="H599" s="170"/>
      <c r="I599" s="170"/>
      <c r="J599" s="231"/>
      <c r="K599" s="587">
        <f t="shared" si="47"/>
        <v>0</v>
      </c>
      <c r="L599" s="589">
        <f>IF(I599&lt;INDEX(Lookup!$U$2:$U$10,MATCH($D$44,Lookup!$S$2:$S$10,0)),0,IF(O599="X",0,J599/(DATEDIF(H599,I599,"m")+1)*12))</f>
        <v>0</v>
      </c>
      <c r="M599" s="587">
        <f t="shared" si="48"/>
        <v>0</v>
      </c>
      <c r="N599" s="655"/>
      <c r="O599" s="353"/>
      <c r="Q599" s="849">
        <f t="shared" si="49"/>
        <v>0</v>
      </c>
      <c r="R599" s="849">
        <f t="shared" si="50"/>
        <v>0</v>
      </c>
    </row>
    <row r="600" spans="2:18" x14ac:dyDescent="0.35">
      <c r="B600" s="229"/>
      <c r="C600" s="301"/>
      <c r="D600" s="301"/>
      <c r="E600" s="233"/>
      <c r="F600" s="301"/>
      <c r="G600" s="302"/>
      <c r="H600" s="170"/>
      <c r="I600" s="170"/>
      <c r="J600" s="231"/>
      <c r="K600" s="587">
        <f t="shared" si="47"/>
        <v>0</v>
      </c>
      <c r="L600" s="589">
        <f>IF(I600&lt;INDEX(Lookup!$U$2:$U$10,MATCH($D$44,Lookup!$S$2:$S$10,0)),0,IF(O600="X",0,J600/(DATEDIF(H600,I600,"m")+1)*12))</f>
        <v>0</v>
      </c>
      <c r="M600" s="587">
        <f t="shared" si="48"/>
        <v>0</v>
      </c>
      <c r="N600" s="655"/>
      <c r="O600" s="353"/>
      <c r="Q600" s="849">
        <f t="shared" si="49"/>
        <v>0</v>
      </c>
      <c r="R600" s="849">
        <f t="shared" si="50"/>
        <v>0</v>
      </c>
    </row>
    <row r="601" spans="2:18" x14ac:dyDescent="0.35">
      <c r="B601" s="229"/>
      <c r="C601" s="301"/>
      <c r="D601" s="301"/>
      <c r="E601" s="233"/>
      <c r="F601" s="301"/>
      <c r="G601" s="302"/>
      <c r="H601" s="170"/>
      <c r="I601" s="170"/>
      <c r="J601" s="231"/>
      <c r="K601" s="587">
        <f t="shared" si="47"/>
        <v>0</v>
      </c>
      <c r="L601" s="589">
        <f>IF(I601&lt;INDEX(Lookup!$U$2:$U$10,MATCH($D$44,Lookup!$S$2:$S$10,0)),0,IF(O601="X",0,J601/(DATEDIF(H601,I601,"m")+1)*12))</f>
        <v>0</v>
      </c>
      <c r="M601" s="587">
        <f t="shared" si="48"/>
        <v>0</v>
      </c>
      <c r="N601" s="655"/>
      <c r="O601" s="353"/>
      <c r="Q601" s="849">
        <f t="shared" si="49"/>
        <v>0</v>
      </c>
      <c r="R601" s="849">
        <f t="shared" si="50"/>
        <v>0</v>
      </c>
    </row>
    <row r="602" spans="2:18" x14ac:dyDescent="0.35">
      <c r="B602" s="229"/>
      <c r="C602" s="301"/>
      <c r="D602" s="301"/>
      <c r="E602" s="233"/>
      <c r="F602" s="301"/>
      <c r="G602" s="302"/>
      <c r="H602" s="170"/>
      <c r="I602" s="170"/>
      <c r="J602" s="231"/>
      <c r="K602" s="587">
        <f t="shared" si="47"/>
        <v>0</v>
      </c>
      <c r="L602" s="589">
        <f>IF(I602&lt;INDEX(Lookup!$U$2:$U$10,MATCH($D$44,Lookup!$S$2:$S$10,0)),0,IF(O602="X",0,J602/(DATEDIF(H602,I602,"m")+1)*12))</f>
        <v>0</v>
      </c>
      <c r="M602" s="587">
        <f t="shared" si="48"/>
        <v>0</v>
      </c>
      <c r="N602" s="655"/>
      <c r="O602" s="353"/>
      <c r="Q602" s="849">
        <f t="shared" si="49"/>
        <v>0</v>
      </c>
      <c r="R602" s="849">
        <f t="shared" si="50"/>
        <v>0</v>
      </c>
    </row>
    <row r="603" spans="2:18" x14ac:dyDescent="0.35">
      <c r="B603" s="229"/>
      <c r="C603" s="301"/>
      <c r="D603" s="301"/>
      <c r="E603" s="233"/>
      <c r="F603" s="301"/>
      <c r="G603" s="302"/>
      <c r="H603" s="170"/>
      <c r="I603" s="170"/>
      <c r="J603" s="231"/>
      <c r="K603" s="587">
        <f t="shared" si="47"/>
        <v>0</v>
      </c>
      <c r="L603" s="589">
        <f>IF(I603&lt;INDEX(Lookup!$U$2:$U$10,MATCH($D$44,Lookup!$S$2:$S$10,0)),0,IF(O603="X",0,J603/(DATEDIF(H603,I603,"m")+1)*12))</f>
        <v>0</v>
      </c>
      <c r="M603" s="587">
        <f t="shared" si="48"/>
        <v>0</v>
      </c>
      <c r="N603" s="655"/>
      <c r="O603" s="353"/>
      <c r="Q603" s="849">
        <f t="shared" si="49"/>
        <v>0</v>
      </c>
      <c r="R603" s="849">
        <f t="shared" si="50"/>
        <v>0</v>
      </c>
    </row>
    <row r="604" spans="2:18" x14ac:dyDescent="0.35">
      <c r="B604" s="229"/>
      <c r="C604" s="301"/>
      <c r="D604" s="301"/>
      <c r="E604" s="233"/>
      <c r="F604" s="301"/>
      <c r="G604" s="302"/>
      <c r="H604" s="170"/>
      <c r="I604" s="170"/>
      <c r="J604" s="231"/>
      <c r="K604" s="587">
        <f t="shared" si="47"/>
        <v>0</v>
      </c>
      <c r="L604" s="589">
        <f>IF(I604&lt;INDEX(Lookup!$U$2:$U$10,MATCH($D$44,Lookup!$S$2:$S$10,0)),0,IF(O604="X",0,J604/(DATEDIF(H604,I604,"m")+1)*12))</f>
        <v>0</v>
      </c>
      <c r="M604" s="587">
        <f t="shared" si="48"/>
        <v>0</v>
      </c>
      <c r="N604" s="655"/>
      <c r="O604" s="353"/>
      <c r="Q604" s="849">
        <f t="shared" si="49"/>
        <v>0</v>
      </c>
      <c r="R604" s="849">
        <f t="shared" si="50"/>
        <v>0</v>
      </c>
    </row>
    <row r="605" spans="2:18" x14ac:dyDescent="0.35">
      <c r="B605" s="229"/>
      <c r="C605" s="301"/>
      <c r="D605" s="301"/>
      <c r="E605" s="233"/>
      <c r="F605" s="301"/>
      <c r="G605" s="302"/>
      <c r="H605" s="170"/>
      <c r="I605" s="170"/>
      <c r="J605" s="231"/>
      <c r="K605" s="587">
        <f t="shared" si="47"/>
        <v>0</v>
      </c>
      <c r="L605" s="589">
        <f>IF(I605&lt;INDEX(Lookup!$U$2:$U$10,MATCH($D$44,Lookup!$S$2:$S$10,0)),0,IF(O605="X",0,J605/(DATEDIF(H605,I605,"m")+1)*12))</f>
        <v>0</v>
      </c>
      <c r="M605" s="587">
        <f t="shared" si="48"/>
        <v>0</v>
      </c>
      <c r="N605" s="655"/>
      <c r="O605" s="353"/>
      <c r="Q605" s="849">
        <f t="shared" si="49"/>
        <v>0</v>
      </c>
      <c r="R605" s="849">
        <f t="shared" si="50"/>
        <v>0</v>
      </c>
    </row>
    <row r="606" spans="2:18" x14ac:dyDescent="0.35">
      <c r="B606" s="229"/>
      <c r="C606" s="301"/>
      <c r="D606" s="301"/>
      <c r="E606" s="233"/>
      <c r="F606" s="301"/>
      <c r="G606" s="302"/>
      <c r="H606" s="170"/>
      <c r="I606" s="170"/>
      <c r="J606" s="231"/>
      <c r="K606" s="587">
        <f t="shared" si="47"/>
        <v>0</v>
      </c>
      <c r="L606" s="589">
        <f>IF(I606&lt;INDEX(Lookup!$U$2:$U$10,MATCH($D$44,Lookup!$S$2:$S$10,0)),0,IF(O606="X",0,J606/(DATEDIF(H606,I606,"m")+1)*12))</f>
        <v>0</v>
      </c>
      <c r="M606" s="587">
        <f t="shared" si="48"/>
        <v>0</v>
      </c>
      <c r="N606" s="655"/>
      <c r="O606" s="353"/>
      <c r="Q606" s="849">
        <f t="shared" si="49"/>
        <v>0</v>
      </c>
      <c r="R606" s="849">
        <f t="shared" si="50"/>
        <v>0</v>
      </c>
    </row>
    <row r="607" spans="2:18" x14ac:dyDescent="0.35">
      <c r="B607" s="229"/>
      <c r="C607" s="301"/>
      <c r="D607" s="301"/>
      <c r="E607" s="233"/>
      <c r="F607" s="301"/>
      <c r="G607" s="302"/>
      <c r="H607" s="170"/>
      <c r="I607" s="170"/>
      <c r="J607" s="231"/>
      <c r="K607" s="587">
        <f t="shared" si="47"/>
        <v>0</v>
      </c>
      <c r="L607" s="589">
        <f>IF(I607&lt;INDEX(Lookup!$U$2:$U$10,MATCH($D$44,Lookup!$S$2:$S$10,0)),0,IF(O607="X",0,J607/(DATEDIF(H607,I607,"m")+1)*12))</f>
        <v>0</v>
      </c>
      <c r="M607" s="587">
        <f t="shared" si="48"/>
        <v>0</v>
      </c>
      <c r="N607" s="655"/>
      <c r="O607" s="353"/>
      <c r="Q607" s="849">
        <f t="shared" si="49"/>
        <v>0</v>
      </c>
      <c r="R607" s="849">
        <f t="shared" si="50"/>
        <v>0</v>
      </c>
    </row>
    <row r="608" spans="2:18" x14ac:dyDescent="0.35">
      <c r="B608" s="229"/>
      <c r="C608" s="301"/>
      <c r="D608" s="301"/>
      <c r="E608" s="233"/>
      <c r="F608" s="301"/>
      <c r="G608" s="302"/>
      <c r="H608" s="170"/>
      <c r="I608" s="170"/>
      <c r="J608" s="231"/>
      <c r="K608" s="587">
        <f t="shared" si="47"/>
        <v>0</v>
      </c>
      <c r="L608" s="589">
        <f>IF(I608&lt;INDEX(Lookup!$U$2:$U$10,MATCH($D$44,Lookup!$S$2:$S$10,0)),0,IF(O608="X",0,J608/(DATEDIF(H608,I608,"m")+1)*12))</f>
        <v>0</v>
      </c>
      <c r="M608" s="587">
        <f t="shared" si="48"/>
        <v>0</v>
      </c>
      <c r="N608" s="655"/>
      <c r="O608" s="353"/>
      <c r="Q608" s="849">
        <f t="shared" si="49"/>
        <v>0</v>
      </c>
      <c r="R608" s="849">
        <f t="shared" si="50"/>
        <v>0</v>
      </c>
    </row>
    <row r="609" spans="2:18" x14ac:dyDescent="0.35">
      <c r="B609" s="229"/>
      <c r="C609" s="301"/>
      <c r="D609" s="301"/>
      <c r="E609" s="233"/>
      <c r="F609" s="301"/>
      <c r="G609" s="302"/>
      <c r="H609" s="170"/>
      <c r="I609" s="170"/>
      <c r="J609" s="231"/>
      <c r="K609" s="587">
        <f t="shared" si="47"/>
        <v>0</v>
      </c>
      <c r="L609" s="589">
        <f>IF(I609&lt;INDEX(Lookup!$U$2:$U$10,MATCH($D$44,Lookup!$S$2:$S$10,0)),0,IF(O609="X",0,J609/(DATEDIF(H609,I609,"m")+1)*12))</f>
        <v>0</v>
      </c>
      <c r="M609" s="587">
        <f t="shared" si="48"/>
        <v>0</v>
      </c>
      <c r="N609" s="655"/>
      <c r="O609" s="353"/>
      <c r="Q609" s="849">
        <f t="shared" si="49"/>
        <v>0</v>
      </c>
      <c r="R609" s="849">
        <f t="shared" si="50"/>
        <v>0</v>
      </c>
    </row>
    <row r="610" spans="2:18" x14ac:dyDescent="0.35">
      <c r="B610" s="229"/>
      <c r="C610" s="301"/>
      <c r="D610" s="301"/>
      <c r="E610" s="233"/>
      <c r="F610" s="301"/>
      <c r="G610" s="302"/>
      <c r="H610" s="170"/>
      <c r="I610" s="170"/>
      <c r="J610" s="231"/>
      <c r="K610" s="587">
        <f t="shared" si="47"/>
        <v>0</v>
      </c>
      <c r="L610" s="589">
        <f>IF(I610&lt;INDEX(Lookup!$U$2:$U$10,MATCH($D$44,Lookup!$S$2:$S$10,0)),0,IF(O610="X",0,J610/(DATEDIF(H610,I610,"m")+1)*12))</f>
        <v>0</v>
      </c>
      <c r="M610" s="587">
        <f t="shared" si="48"/>
        <v>0</v>
      </c>
      <c r="N610" s="655"/>
      <c r="O610" s="353"/>
      <c r="Q610" s="849">
        <f t="shared" si="49"/>
        <v>0</v>
      </c>
      <c r="R610" s="849">
        <f t="shared" si="50"/>
        <v>0</v>
      </c>
    </row>
    <row r="611" spans="2:18" x14ac:dyDescent="0.35">
      <c r="B611" s="229"/>
      <c r="C611" s="301"/>
      <c r="D611" s="301"/>
      <c r="E611" s="233"/>
      <c r="F611" s="301"/>
      <c r="G611" s="302"/>
      <c r="H611" s="170"/>
      <c r="I611" s="170"/>
      <c r="J611" s="231"/>
      <c r="K611" s="587">
        <f t="shared" si="47"/>
        <v>0</v>
      </c>
      <c r="L611" s="589">
        <f>IF(I611&lt;INDEX(Lookup!$U$2:$U$10,MATCH($D$44,Lookup!$S$2:$S$10,0)),0,IF(O611="X",0,J611/(DATEDIF(H611,I611,"m")+1)*12))</f>
        <v>0</v>
      </c>
      <c r="M611" s="587">
        <f t="shared" si="48"/>
        <v>0</v>
      </c>
      <c r="N611" s="655"/>
      <c r="O611" s="353"/>
      <c r="Q611" s="849">
        <f t="shared" si="49"/>
        <v>0</v>
      </c>
      <c r="R611" s="849">
        <f t="shared" si="50"/>
        <v>0</v>
      </c>
    </row>
    <row r="612" spans="2:18" x14ac:dyDescent="0.35">
      <c r="B612" s="229"/>
      <c r="C612" s="301"/>
      <c r="D612" s="301"/>
      <c r="E612" s="233"/>
      <c r="F612" s="301"/>
      <c r="G612" s="302"/>
      <c r="H612" s="170"/>
      <c r="I612" s="170"/>
      <c r="J612" s="231"/>
      <c r="K612" s="587">
        <f t="shared" si="47"/>
        <v>0</v>
      </c>
      <c r="L612" s="589">
        <f>IF(I612&lt;INDEX(Lookup!$U$2:$U$10,MATCH($D$44,Lookup!$S$2:$S$10,0)),0,IF(O612="X",0,J612/(DATEDIF(H612,I612,"m")+1)*12))</f>
        <v>0</v>
      </c>
      <c r="M612" s="587">
        <f t="shared" si="48"/>
        <v>0</v>
      </c>
      <c r="N612" s="655"/>
      <c r="O612" s="353"/>
      <c r="Q612" s="849">
        <f t="shared" si="49"/>
        <v>0</v>
      </c>
      <c r="R612" s="849">
        <f t="shared" si="50"/>
        <v>0</v>
      </c>
    </row>
    <row r="613" spans="2:18" x14ac:dyDescent="0.35">
      <c r="B613" s="229"/>
      <c r="C613" s="301"/>
      <c r="D613" s="301"/>
      <c r="E613" s="233"/>
      <c r="F613" s="301"/>
      <c r="G613" s="302"/>
      <c r="H613" s="170"/>
      <c r="I613" s="170"/>
      <c r="J613" s="231"/>
      <c r="K613" s="587">
        <f t="shared" si="47"/>
        <v>0</v>
      </c>
      <c r="L613" s="589">
        <f>IF(I613&lt;INDEX(Lookup!$U$2:$U$10,MATCH($D$44,Lookup!$S$2:$S$10,0)),0,IF(O613="X",0,J613/(DATEDIF(H613,I613,"m")+1)*12))</f>
        <v>0</v>
      </c>
      <c r="M613" s="587">
        <f t="shared" si="48"/>
        <v>0</v>
      </c>
      <c r="N613" s="655"/>
      <c r="O613" s="353"/>
      <c r="Q613" s="849">
        <f t="shared" si="49"/>
        <v>0</v>
      </c>
      <c r="R613" s="849">
        <f t="shared" si="50"/>
        <v>0</v>
      </c>
    </row>
    <row r="614" spans="2:18" x14ac:dyDescent="0.35">
      <c r="B614" s="229"/>
      <c r="C614" s="301"/>
      <c r="D614" s="301"/>
      <c r="E614" s="233"/>
      <c r="F614" s="301"/>
      <c r="G614" s="302"/>
      <c r="H614" s="170"/>
      <c r="I614" s="170"/>
      <c r="J614" s="231"/>
      <c r="K614" s="587">
        <f t="shared" si="47"/>
        <v>0</v>
      </c>
      <c r="L614" s="589">
        <f>IF(I614&lt;INDEX(Lookup!$U$2:$U$10,MATCH($D$44,Lookup!$S$2:$S$10,0)),0,IF(O614="X",0,J614/(DATEDIF(H614,I614,"m")+1)*12))</f>
        <v>0</v>
      </c>
      <c r="M614" s="587">
        <f t="shared" si="48"/>
        <v>0</v>
      </c>
      <c r="N614" s="655"/>
      <c r="O614" s="353"/>
      <c r="Q614" s="849">
        <f t="shared" si="49"/>
        <v>0</v>
      </c>
      <c r="R614" s="849">
        <f t="shared" si="50"/>
        <v>0</v>
      </c>
    </row>
    <row r="615" spans="2:18" x14ac:dyDescent="0.35">
      <c r="B615" s="229"/>
      <c r="C615" s="301"/>
      <c r="D615" s="301"/>
      <c r="E615" s="233"/>
      <c r="F615" s="301"/>
      <c r="G615" s="302"/>
      <c r="H615" s="170"/>
      <c r="I615" s="170"/>
      <c r="J615" s="231"/>
      <c r="K615" s="587">
        <f t="shared" si="47"/>
        <v>0</v>
      </c>
      <c r="L615" s="589">
        <f>IF(I615&lt;INDEX(Lookup!$U$2:$U$10,MATCH($D$44,Lookup!$S$2:$S$10,0)),0,IF(O615="X",0,J615/(DATEDIF(H615,I615,"m")+1)*12))</f>
        <v>0</v>
      </c>
      <c r="M615" s="587">
        <f t="shared" si="48"/>
        <v>0</v>
      </c>
      <c r="N615" s="655"/>
      <c r="O615" s="353"/>
      <c r="Q615" s="849">
        <f t="shared" si="49"/>
        <v>0</v>
      </c>
      <c r="R615" s="849">
        <f t="shared" si="50"/>
        <v>0</v>
      </c>
    </row>
    <row r="616" spans="2:18" x14ac:dyDescent="0.35">
      <c r="B616" s="229"/>
      <c r="C616" s="301"/>
      <c r="D616" s="301"/>
      <c r="E616" s="233"/>
      <c r="F616" s="301"/>
      <c r="G616" s="302"/>
      <c r="H616" s="170"/>
      <c r="I616" s="170"/>
      <c r="J616" s="231"/>
      <c r="K616" s="587">
        <f t="shared" si="47"/>
        <v>0</v>
      </c>
      <c r="L616" s="589">
        <f>IF(I616&lt;INDEX(Lookup!$U$2:$U$10,MATCH($D$44,Lookup!$S$2:$S$10,0)),0,IF(O616="X",0,J616/(DATEDIF(H616,I616,"m")+1)*12))</f>
        <v>0</v>
      </c>
      <c r="M616" s="587">
        <f t="shared" si="48"/>
        <v>0</v>
      </c>
      <c r="N616" s="655"/>
      <c r="O616" s="353"/>
      <c r="Q616" s="849">
        <f t="shared" si="49"/>
        <v>0</v>
      </c>
      <c r="R616" s="849">
        <f t="shared" si="50"/>
        <v>0</v>
      </c>
    </row>
    <row r="617" spans="2:18" x14ac:dyDescent="0.35">
      <c r="B617" s="229"/>
      <c r="C617" s="301"/>
      <c r="D617" s="301"/>
      <c r="E617" s="233"/>
      <c r="F617" s="301"/>
      <c r="G617" s="302"/>
      <c r="H617" s="170"/>
      <c r="I617" s="170"/>
      <c r="J617" s="231"/>
      <c r="K617" s="587">
        <f t="shared" si="47"/>
        <v>0</v>
      </c>
      <c r="L617" s="589">
        <f>IF(I617&lt;INDEX(Lookup!$U$2:$U$10,MATCH($D$44,Lookup!$S$2:$S$10,0)),0,IF(O617="X",0,J617/(DATEDIF(H617,I617,"m")+1)*12))</f>
        <v>0</v>
      </c>
      <c r="M617" s="587">
        <f t="shared" si="48"/>
        <v>0</v>
      </c>
      <c r="N617" s="655"/>
      <c r="O617" s="353"/>
      <c r="Q617" s="849">
        <f t="shared" si="49"/>
        <v>0</v>
      </c>
      <c r="R617" s="849">
        <f t="shared" si="50"/>
        <v>0</v>
      </c>
    </row>
    <row r="618" spans="2:18" x14ac:dyDescent="0.35">
      <c r="B618" s="229"/>
      <c r="C618" s="301"/>
      <c r="D618" s="301"/>
      <c r="E618" s="233"/>
      <c r="F618" s="301"/>
      <c r="G618" s="302"/>
      <c r="H618" s="170"/>
      <c r="I618" s="170"/>
      <c r="J618" s="231"/>
      <c r="K618" s="587">
        <f t="shared" si="47"/>
        <v>0</v>
      </c>
      <c r="L618" s="589">
        <f>IF(I618&lt;INDEX(Lookup!$U$2:$U$10,MATCH($D$44,Lookup!$S$2:$S$10,0)),0,IF(O618="X",0,J618/(DATEDIF(H618,I618,"m")+1)*12))</f>
        <v>0</v>
      </c>
      <c r="M618" s="587">
        <f t="shared" si="48"/>
        <v>0</v>
      </c>
      <c r="N618" s="655"/>
      <c r="O618" s="353"/>
      <c r="Q618" s="849">
        <f t="shared" si="49"/>
        <v>0</v>
      </c>
      <c r="R618" s="849">
        <f t="shared" si="50"/>
        <v>0</v>
      </c>
    </row>
    <row r="619" spans="2:18" x14ac:dyDescent="0.35">
      <c r="B619" s="229"/>
      <c r="C619" s="301"/>
      <c r="D619" s="301"/>
      <c r="E619" s="233"/>
      <c r="F619" s="301"/>
      <c r="G619" s="302"/>
      <c r="H619" s="170"/>
      <c r="I619" s="170"/>
      <c r="J619" s="231"/>
      <c r="K619" s="587">
        <f t="shared" si="47"/>
        <v>0</v>
      </c>
      <c r="L619" s="589">
        <f>IF(I619&lt;INDEX(Lookup!$U$2:$U$10,MATCH($D$44,Lookup!$S$2:$S$10,0)),0,IF(O619="X",0,J619/(DATEDIF(H619,I619,"m")+1)*12))</f>
        <v>0</v>
      </c>
      <c r="M619" s="587">
        <f t="shared" si="48"/>
        <v>0</v>
      </c>
      <c r="N619" s="655"/>
      <c r="O619" s="353"/>
      <c r="Q619" s="849">
        <f t="shared" si="49"/>
        <v>0</v>
      </c>
      <c r="R619" s="849">
        <f t="shared" si="50"/>
        <v>0</v>
      </c>
    </row>
    <row r="620" spans="2:18" x14ac:dyDescent="0.35">
      <c r="B620" s="229"/>
      <c r="C620" s="301"/>
      <c r="D620" s="301"/>
      <c r="E620" s="233"/>
      <c r="F620" s="301"/>
      <c r="G620" s="302"/>
      <c r="H620" s="170"/>
      <c r="I620" s="170"/>
      <c r="J620" s="231"/>
      <c r="K620" s="587">
        <f t="shared" si="47"/>
        <v>0</v>
      </c>
      <c r="L620" s="589">
        <f>IF(I620&lt;INDEX(Lookup!$U$2:$U$10,MATCH($D$44,Lookup!$S$2:$S$10,0)),0,IF(O620="X",0,J620/(DATEDIF(H620,I620,"m")+1)*12))</f>
        <v>0</v>
      </c>
      <c r="M620" s="587">
        <f t="shared" si="48"/>
        <v>0</v>
      </c>
      <c r="N620" s="655"/>
      <c r="O620" s="353"/>
      <c r="Q620" s="849">
        <f t="shared" si="49"/>
        <v>0</v>
      </c>
      <c r="R620" s="849">
        <f t="shared" si="50"/>
        <v>0</v>
      </c>
    </row>
    <row r="621" spans="2:18" x14ac:dyDescent="0.35">
      <c r="B621" s="229"/>
      <c r="C621" s="301"/>
      <c r="D621" s="301"/>
      <c r="E621" s="233"/>
      <c r="F621" s="301"/>
      <c r="G621" s="302"/>
      <c r="H621" s="170"/>
      <c r="I621" s="170"/>
      <c r="J621" s="231"/>
      <c r="K621" s="587">
        <f t="shared" si="47"/>
        <v>0</v>
      </c>
      <c r="L621" s="589">
        <f>IF(I621&lt;INDEX(Lookup!$U$2:$U$10,MATCH($D$44,Lookup!$S$2:$S$10,0)),0,IF(O621="X",0,J621/(DATEDIF(H621,I621,"m")+1)*12))</f>
        <v>0</v>
      </c>
      <c r="M621" s="587">
        <f t="shared" si="48"/>
        <v>0</v>
      </c>
      <c r="N621" s="655"/>
      <c r="O621" s="353"/>
      <c r="Q621" s="849">
        <f t="shared" si="49"/>
        <v>0</v>
      </c>
      <c r="R621" s="849">
        <f t="shared" si="50"/>
        <v>0</v>
      </c>
    </row>
    <row r="622" spans="2:18" x14ac:dyDescent="0.35">
      <c r="B622" s="229"/>
      <c r="C622" s="301"/>
      <c r="D622" s="301"/>
      <c r="E622" s="233"/>
      <c r="F622" s="301"/>
      <c r="G622" s="302"/>
      <c r="H622" s="170"/>
      <c r="I622" s="170"/>
      <c r="J622" s="231"/>
      <c r="K622" s="587">
        <f t="shared" si="47"/>
        <v>0</v>
      </c>
      <c r="L622" s="589">
        <f>IF(I622&lt;INDEX(Lookup!$U$2:$U$10,MATCH($D$44,Lookup!$S$2:$S$10,0)),0,IF(O622="X",0,J622/(DATEDIF(H622,I622,"m")+1)*12))</f>
        <v>0</v>
      </c>
      <c r="M622" s="587">
        <f t="shared" si="48"/>
        <v>0</v>
      </c>
      <c r="N622" s="655"/>
      <c r="O622" s="353"/>
      <c r="Q622" s="849">
        <f t="shared" si="49"/>
        <v>0</v>
      </c>
      <c r="R622" s="849">
        <f t="shared" si="50"/>
        <v>0</v>
      </c>
    </row>
    <row r="623" spans="2:18" x14ac:dyDescent="0.35">
      <c r="B623" s="229"/>
      <c r="C623" s="301"/>
      <c r="D623" s="301"/>
      <c r="E623" s="233"/>
      <c r="F623" s="301"/>
      <c r="G623" s="302"/>
      <c r="H623" s="170"/>
      <c r="I623" s="170"/>
      <c r="J623" s="231"/>
      <c r="K623" s="587">
        <f t="shared" si="47"/>
        <v>0</v>
      </c>
      <c r="L623" s="589">
        <f>IF(I623&lt;INDEX(Lookup!$U$2:$U$10,MATCH($D$44,Lookup!$S$2:$S$10,0)),0,IF(O623="X",0,J623/(DATEDIF(H623,I623,"m")+1)*12))</f>
        <v>0</v>
      </c>
      <c r="M623" s="587">
        <f t="shared" si="48"/>
        <v>0</v>
      </c>
      <c r="N623" s="655"/>
      <c r="O623" s="353"/>
      <c r="Q623" s="849">
        <f t="shared" si="49"/>
        <v>0</v>
      </c>
      <c r="R623" s="849">
        <f t="shared" si="50"/>
        <v>0</v>
      </c>
    </row>
    <row r="624" spans="2:18" x14ac:dyDescent="0.35">
      <c r="B624" s="229"/>
      <c r="C624" s="301"/>
      <c r="D624" s="301"/>
      <c r="E624" s="233"/>
      <c r="F624" s="301"/>
      <c r="G624" s="302"/>
      <c r="H624" s="170"/>
      <c r="I624" s="170"/>
      <c r="J624" s="231"/>
      <c r="K624" s="587">
        <f t="shared" ref="K624:K687" si="51">J624*$K$6</f>
        <v>0</v>
      </c>
      <c r="L624" s="589">
        <f>IF(I624&lt;INDEX(Lookup!$U$2:$U$10,MATCH($D$44,Lookup!$S$2:$S$10,0)),0,IF(O624="X",0,J624/(DATEDIF(H624,I624,"m")+1)*12))</f>
        <v>0</v>
      </c>
      <c r="M624" s="587">
        <f t="shared" ref="M624:M687" si="52">L624*$K$6</f>
        <v>0</v>
      </c>
      <c r="N624" s="655"/>
      <c r="O624" s="353"/>
      <c r="Q624" s="849">
        <f t="shared" ref="Q624:Q687" si="53">K624*$H$30</f>
        <v>0</v>
      </c>
      <c r="R624" s="849">
        <f t="shared" ref="R624:R687" si="54">M624*$H$40</f>
        <v>0</v>
      </c>
    </row>
    <row r="625" spans="2:18" x14ac:dyDescent="0.35">
      <c r="B625" s="229"/>
      <c r="C625" s="301"/>
      <c r="D625" s="301"/>
      <c r="E625" s="233"/>
      <c r="F625" s="301"/>
      <c r="G625" s="302"/>
      <c r="H625" s="170"/>
      <c r="I625" s="170"/>
      <c r="J625" s="231"/>
      <c r="K625" s="587">
        <f t="shared" si="51"/>
        <v>0</v>
      </c>
      <c r="L625" s="589">
        <f>IF(I625&lt;INDEX(Lookup!$U$2:$U$10,MATCH($D$44,Lookup!$S$2:$S$10,0)),0,IF(O625="X",0,J625/(DATEDIF(H625,I625,"m")+1)*12))</f>
        <v>0</v>
      </c>
      <c r="M625" s="587">
        <f t="shared" si="52"/>
        <v>0</v>
      </c>
      <c r="N625" s="655"/>
      <c r="O625" s="353"/>
      <c r="Q625" s="849">
        <f t="shared" si="53"/>
        <v>0</v>
      </c>
      <c r="R625" s="849">
        <f t="shared" si="54"/>
        <v>0</v>
      </c>
    </row>
    <row r="626" spans="2:18" x14ac:dyDescent="0.35">
      <c r="B626" s="229"/>
      <c r="C626" s="301"/>
      <c r="D626" s="301"/>
      <c r="E626" s="233"/>
      <c r="F626" s="301"/>
      <c r="G626" s="302"/>
      <c r="H626" s="170"/>
      <c r="I626" s="170"/>
      <c r="J626" s="231"/>
      <c r="K626" s="587">
        <f t="shared" si="51"/>
        <v>0</v>
      </c>
      <c r="L626" s="589">
        <f>IF(I626&lt;INDEX(Lookup!$U$2:$U$10,MATCH($D$44,Lookup!$S$2:$S$10,0)),0,IF(O626="X",0,J626/(DATEDIF(H626,I626,"m")+1)*12))</f>
        <v>0</v>
      </c>
      <c r="M626" s="587">
        <f t="shared" si="52"/>
        <v>0</v>
      </c>
      <c r="N626" s="655"/>
      <c r="O626" s="353"/>
      <c r="Q626" s="849">
        <f t="shared" si="53"/>
        <v>0</v>
      </c>
      <c r="R626" s="849">
        <f t="shared" si="54"/>
        <v>0</v>
      </c>
    </row>
    <row r="627" spans="2:18" x14ac:dyDescent="0.35">
      <c r="B627" s="229"/>
      <c r="C627" s="301"/>
      <c r="D627" s="301"/>
      <c r="E627" s="233"/>
      <c r="F627" s="301"/>
      <c r="G627" s="302"/>
      <c r="H627" s="170"/>
      <c r="I627" s="170"/>
      <c r="J627" s="231"/>
      <c r="K627" s="587">
        <f t="shared" si="51"/>
        <v>0</v>
      </c>
      <c r="L627" s="589">
        <f>IF(I627&lt;INDEX(Lookup!$U$2:$U$10,MATCH($D$44,Lookup!$S$2:$S$10,0)),0,IF(O627="X",0,J627/(DATEDIF(H627,I627,"m")+1)*12))</f>
        <v>0</v>
      </c>
      <c r="M627" s="587">
        <f t="shared" si="52"/>
        <v>0</v>
      </c>
      <c r="N627" s="655"/>
      <c r="O627" s="353"/>
      <c r="Q627" s="849">
        <f t="shared" si="53"/>
        <v>0</v>
      </c>
      <c r="R627" s="849">
        <f t="shared" si="54"/>
        <v>0</v>
      </c>
    </row>
    <row r="628" spans="2:18" x14ac:dyDescent="0.35">
      <c r="B628" s="229"/>
      <c r="C628" s="301"/>
      <c r="D628" s="301"/>
      <c r="E628" s="233"/>
      <c r="F628" s="301"/>
      <c r="G628" s="302"/>
      <c r="H628" s="170"/>
      <c r="I628" s="170"/>
      <c r="J628" s="231"/>
      <c r="K628" s="587">
        <f t="shared" si="51"/>
        <v>0</v>
      </c>
      <c r="L628" s="589">
        <f>IF(I628&lt;INDEX(Lookup!$U$2:$U$10,MATCH($D$44,Lookup!$S$2:$S$10,0)),0,IF(O628="X",0,J628/(DATEDIF(H628,I628,"m")+1)*12))</f>
        <v>0</v>
      </c>
      <c r="M628" s="587">
        <f t="shared" si="52"/>
        <v>0</v>
      </c>
      <c r="N628" s="655"/>
      <c r="O628" s="353"/>
      <c r="Q628" s="849">
        <f t="shared" si="53"/>
        <v>0</v>
      </c>
      <c r="R628" s="849">
        <f t="shared" si="54"/>
        <v>0</v>
      </c>
    </row>
    <row r="629" spans="2:18" x14ac:dyDescent="0.35">
      <c r="B629" s="229"/>
      <c r="C629" s="301"/>
      <c r="D629" s="301"/>
      <c r="E629" s="233"/>
      <c r="F629" s="301"/>
      <c r="G629" s="302"/>
      <c r="H629" s="170"/>
      <c r="I629" s="170"/>
      <c r="J629" s="231"/>
      <c r="K629" s="587">
        <f t="shared" si="51"/>
        <v>0</v>
      </c>
      <c r="L629" s="589">
        <f>IF(I629&lt;INDEX(Lookup!$U$2:$U$10,MATCH($D$44,Lookup!$S$2:$S$10,0)),0,IF(O629="X",0,J629/(DATEDIF(H629,I629,"m")+1)*12))</f>
        <v>0</v>
      </c>
      <c r="M629" s="587">
        <f t="shared" si="52"/>
        <v>0</v>
      </c>
      <c r="N629" s="655"/>
      <c r="O629" s="353"/>
      <c r="Q629" s="849">
        <f t="shared" si="53"/>
        <v>0</v>
      </c>
      <c r="R629" s="849">
        <f t="shared" si="54"/>
        <v>0</v>
      </c>
    </row>
    <row r="630" spans="2:18" x14ac:dyDescent="0.35">
      <c r="B630" s="229"/>
      <c r="C630" s="301"/>
      <c r="D630" s="301"/>
      <c r="E630" s="233"/>
      <c r="F630" s="301"/>
      <c r="G630" s="302"/>
      <c r="H630" s="170"/>
      <c r="I630" s="170"/>
      <c r="J630" s="231"/>
      <c r="K630" s="587">
        <f t="shared" si="51"/>
        <v>0</v>
      </c>
      <c r="L630" s="589">
        <f>IF(I630&lt;INDEX(Lookup!$U$2:$U$10,MATCH($D$44,Lookup!$S$2:$S$10,0)),0,IF(O630="X",0,J630/(DATEDIF(H630,I630,"m")+1)*12))</f>
        <v>0</v>
      </c>
      <c r="M630" s="587">
        <f t="shared" si="52"/>
        <v>0</v>
      </c>
      <c r="N630" s="655"/>
      <c r="O630" s="353"/>
      <c r="Q630" s="849">
        <f t="shared" si="53"/>
        <v>0</v>
      </c>
      <c r="R630" s="849">
        <f t="shared" si="54"/>
        <v>0</v>
      </c>
    </row>
    <row r="631" spans="2:18" x14ac:dyDescent="0.35">
      <c r="B631" s="229"/>
      <c r="C631" s="301"/>
      <c r="D631" s="301"/>
      <c r="E631" s="233"/>
      <c r="F631" s="301"/>
      <c r="G631" s="302"/>
      <c r="H631" s="170"/>
      <c r="I631" s="170"/>
      <c r="J631" s="231"/>
      <c r="K631" s="587">
        <f t="shared" si="51"/>
        <v>0</v>
      </c>
      <c r="L631" s="589">
        <f>IF(I631&lt;INDEX(Lookup!$U$2:$U$10,MATCH($D$44,Lookup!$S$2:$S$10,0)),0,IF(O631="X",0,J631/(DATEDIF(H631,I631,"m")+1)*12))</f>
        <v>0</v>
      </c>
      <c r="M631" s="587">
        <f t="shared" si="52"/>
        <v>0</v>
      </c>
      <c r="N631" s="655"/>
      <c r="O631" s="353"/>
      <c r="Q631" s="849">
        <f t="shared" si="53"/>
        <v>0</v>
      </c>
      <c r="R631" s="849">
        <f t="shared" si="54"/>
        <v>0</v>
      </c>
    </row>
    <row r="632" spans="2:18" x14ac:dyDescent="0.35">
      <c r="B632" s="229"/>
      <c r="C632" s="301"/>
      <c r="D632" s="301"/>
      <c r="E632" s="233"/>
      <c r="F632" s="301"/>
      <c r="G632" s="302"/>
      <c r="H632" s="170"/>
      <c r="I632" s="170"/>
      <c r="J632" s="231"/>
      <c r="K632" s="587">
        <f t="shared" si="51"/>
        <v>0</v>
      </c>
      <c r="L632" s="589">
        <f>IF(I632&lt;INDEX(Lookup!$U$2:$U$10,MATCH($D$44,Lookup!$S$2:$S$10,0)),0,IF(O632="X",0,J632/(DATEDIF(H632,I632,"m")+1)*12))</f>
        <v>0</v>
      </c>
      <c r="M632" s="587">
        <f t="shared" si="52"/>
        <v>0</v>
      </c>
      <c r="N632" s="655"/>
      <c r="O632" s="353"/>
      <c r="Q632" s="849">
        <f t="shared" si="53"/>
        <v>0</v>
      </c>
      <c r="R632" s="849">
        <f t="shared" si="54"/>
        <v>0</v>
      </c>
    </row>
    <row r="633" spans="2:18" x14ac:dyDescent="0.35">
      <c r="B633" s="229"/>
      <c r="C633" s="301"/>
      <c r="D633" s="301"/>
      <c r="E633" s="233"/>
      <c r="F633" s="301"/>
      <c r="G633" s="302"/>
      <c r="H633" s="170"/>
      <c r="I633" s="170"/>
      <c r="J633" s="231"/>
      <c r="K633" s="587">
        <f t="shared" si="51"/>
        <v>0</v>
      </c>
      <c r="L633" s="589">
        <f>IF(I633&lt;INDEX(Lookup!$U$2:$U$10,MATCH($D$44,Lookup!$S$2:$S$10,0)),0,IF(O633="X",0,J633/(DATEDIF(H633,I633,"m")+1)*12))</f>
        <v>0</v>
      </c>
      <c r="M633" s="587">
        <f t="shared" si="52"/>
        <v>0</v>
      </c>
      <c r="N633" s="655"/>
      <c r="O633" s="353"/>
      <c r="Q633" s="849">
        <f t="shared" si="53"/>
        <v>0</v>
      </c>
      <c r="R633" s="849">
        <f t="shared" si="54"/>
        <v>0</v>
      </c>
    </row>
    <row r="634" spans="2:18" x14ac:dyDescent="0.35">
      <c r="B634" s="229"/>
      <c r="C634" s="301"/>
      <c r="D634" s="301"/>
      <c r="E634" s="233"/>
      <c r="F634" s="301"/>
      <c r="G634" s="302"/>
      <c r="H634" s="170"/>
      <c r="I634" s="170"/>
      <c r="J634" s="231"/>
      <c r="K634" s="587">
        <f t="shared" si="51"/>
        <v>0</v>
      </c>
      <c r="L634" s="589">
        <f>IF(I634&lt;INDEX(Lookup!$U$2:$U$10,MATCH($D$44,Lookup!$S$2:$S$10,0)),0,IF(O634="X",0,J634/(DATEDIF(H634,I634,"m")+1)*12))</f>
        <v>0</v>
      </c>
      <c r="M634" s="587">
        <f t="shared" si="52"/>
        <v>0</v>
      </c>
      <c r="N634" s="655"/>
      <c r="O634" s="353"/>
      <c r="Q634" s="849">
        <f t="shared" si="53"/>
        <v>0</v>
      </c>
      <c r="R634" s="849">
        <f t="shared" si="54"/>
        <v>0</v>
      </c>
    </row>
    <row r="635" spans="2:18" x14ac:dyDescent="0.35">
      <c r="B635" s="229"/>
      <c r="C635" s="301"/>
      <c r="D635" s="301"/>
      <c r="E635" s="233"/>
      <c r="F635" s="301"/>
      <c r="G635" s="302"/>
      <c r="H635" s="170"/>
      <c r="I635" s="170"/>
      <c r="J635" s="231"/>
      <c r="K635" s="587">
        <f t="shared" si="51"/>
        <v>0</v>
      </c>
      <c r="L635" s="589">
        <f>IF(I635&lt;INDEX(Lookup!$U$2:$U$10,MATCH($D$44,Lookup!$S$2:$S$10,0)),0,IF(O635="X",0,J635/(DATEDIF(H635,I635,"m")+1)*12))</f>
        <v>0</v>
      </c>
      <c r="M635" s="587">
        <f t="shared" si="52"/>
        <v>0</v>
      </c>
      <c r="N635" s="655"/>
      <c r="O635" s="353"/>
      <c r="Q635" s="849">
        <f t="shared" si="53"/>
        <v>0</v>
      </c>
      <c r="R635" s="849">
        <f t="shared" si="54"/>
        <v>0</v>
      </c>
    </row>
    <row r="636" spans="2:18" x14ac:dyDescent="0.35">
      <c r="B636" s="229"/>
      <c r="C636" s="301"/>
      <c r="D636" s="301"/>
      <c r="E636" s="233"/>
      <c r="F636" s="301"/>
      <c r="G636" s="302"/>
      <c r="H636" s="170"/>
      <c r="I636" s="170"/>
      <c r="J636" s="231"/>
      <c r="K636" s="587">
        <f t="shared" si="51"/>
        <v>0</v>
      </c>
      <c r="L636" s="589">
        <f>IF(I636&lt;INDEX(Lookup!$U$2:$U$10,MATCH($D$44,Lookup!$S$2:$S$10,0)),0,IF(O636="X",0,J636/(DATEDIF(H636,I636,"m")+1)*12))</f>
        <v>0</v>
      </c>
      <c r="M636" s="587">
        <f t="shared" si="52"/>
        <v>0</v>
      </c>
      <c r="N636" s="655"/>
      <c r="O636" s="353"/>
      <c r="Q636" s="849">
        <f t="shared" si="53"/>
        <v>0</v>
      </c>
      <c r="R636" s="849">
        <f t="shared" si="54"/>
        <v>0</v>
      </c>
    </row>
    <row r="637" spans="2:18" x14ac:dyDescent="0.35">
      <c r="B637" s="229"/>
      <c r="C637" s="301"/>
      <c r="D637" s="301"/>
      <c r="E637" s="233"/>
      <c r="F637" s="301"/>
      <c r="G637" s="302"/>
      <c r="H637" s="170"/>
      <c r="I637" s="170"/>
      <c r="J637" s="231"/>
      <c r="K637" s="587">
        <f t="shared" si="51"/>
        <v>0</v>
      </c>
      <c r="L637" s="589">
        <f>IF(I637&lt;INDEX(Lookup!$U$2:$U$10,MATCH($D$44,Lookup!$S$2:$S$10,0)),0,IF(O637="X",0,J637/(DATEDIF(H637,I637,"m")+1)*12))</f>
        <v>0</v>
      </c>
      <c r="M637" s="587">
        <f t="shared" si="52"/>
        <v>0</v>
      </c>
      <c r="N637" s="655"/>
      <c r="O637" s="353"/>
      <c r="Q637" s="849">
        <f t="shared" si="53"/>
        <v>0</v>
      </c>
      <c r="R637" s="849">
        <f t="shared" si="54"/>
        <v>0</v>
      </c>
    </row>
    <row r="638" spans="2:18" x14ac:dyDescent="0.35">
      <c r="B638" s="229"/>
      <c r="C638" s="301"/>
      <c r="D638" s="301"/>
      <c r="E638" s="233"/>
      <c r="F638" s="301"/>
      <c r="G638" s="302"/>
      <c r="H638" s="170"/>
      <c r="I638" s="170"/>
      <c r="J638" s="231"/>
      <c r="K638" s="587">
        <f t="shared" si="51"/>
        <v>0</v>
      </c>
      <c r="L638" s="589">
        <f>IF(I638&lt;INDEX(Lookup!$U$2:$U$10,MATCH($D$44,Lookup!$S$2:$S$10,0)),0,IF(O638="X",0,J638/(DATEDIF(H638,I638,"m")+1)*12))</f>
        <v>0</v>
      </c>
      <c r="M638" s="587">
        <f t="shared" si="52"/>
        <v>0</v>
      </c>
      <c r="N638" s="655"/>
      <c r="O638" s="353"/>
      <c r="Q638" s="849">
        <f t="shared" si="53"/>
        <v>0</v>
      </c>
      <c r="R638" s="849">
        <f t="shared" si="54"/>
        <v>0</v>
      </c>
    </row>
    <row r="639" spans="2:18" x14ac:dyDescent="0.35">
      <c r="B639" s="229"/>
      <c r="C639" s="301"/>
      <c r="D639" s="301"/>
      <c r="E639" s="233"/>
      <c r="F639" s="301"/>
      <c r="G639" s="302"/>
      <c r="H639" s="170"/>
      <c r="I639" s="170"/>
      <c r="J639" s="231"/>
      <c r="K639" s="587">
        <f t="shared" si="51"/>
        <v>0</v>
      </c>
      <c r="L639" s="589">
        <f>IF(I639&lt;INDEX(Lookup!$U$2:$U$10,MATCH($D$44,Lookup!$S$2:$S$10,0)),0,IF(O639="X",0,J639/(DATEDIF(H639,I639,"m")+1)*12))</f>
        <v>0</v>
      </c>
      <c r="M639" s="587">
        <f t="shared" si="52"/>
        <v>0</v>
      </c>
      <c r="N639" s="655"/>
      <c r="O639" s="353"/>
      <c r="Q639" s="849">
        <f t="shared" si="53"/>
        <v>0</v>
      </c>
      <c r="R639" s="849">
        <f t="shared" si="54"/>
        <v>0</v>
      </c>
    </row>
    <row r="640" spans="2:18" x14ac:dyDescent="0.35">
      <c r="B640" s="229"/>
      <c r="C640" s="301"/>
      <c r="D640" s="301"/>
      <c r="E640" s="233"/>
      <c r="F640" s="301"/>
      <c r="G640" s="302"/>
      <c r="H640" s="170"/>
      <c r="I640" s="170"/>
      <c r="J640" s="231"/>
      <c r="K640" s="587">
        <f t="shared" si="51"/>
        <v>0</v>
      </c>
      <c r="L640" s="589">
        <f>IF(I640&lt;INDEX(Lookup!$U$2:$U$10,MATCH($D$44,Lookup!$S$2:$S$10,0)),0,IF(O640="X",0,J640/(DATEDIF(H640,I640,"m")+1)*12))</f>
        <v>0</v>
      </c>
      <c r="M640" s="587">
        <f t="shared" si="52"/>
        <v>0</v>
      </c>
      <c r="N640" s="655"/>
      <c r="O640" s="353"/>
      <c r="Q640" s="849">
        <f t="shared" si="53"/>
        <v>0</v>
      </c>
      <c r="R640" s="849">
        <f t="shared" si="54"/>
        <v>0</v>
      </c>
    </row>
    <row r="641" spans="2:18" x14ac:dyDescent="0.35">
      <c r="B641" s="229"/>
      <c r="C641" s="301"/>
      <c r="D641" s="301"/>
      <c r="E641" s="233"/>
      <c r="F641" s="301"/>
      <c r="G641" s="302"/>
      <c r="H641" s="170"/>
      <c r="I641" s="170"/>
      <c r="J641" s="231"/>
      <c r="K641" s="587">
        <f t="shared" si="51"/>
        <v>0</v>
      </c>
      <c r="L641" s="589">
        <f>IF(I641&lt;INDEX(Lookup!$U$2:$U$10,MATCH($D$44,Lookup!$S$2:$S$10,0)),0,IF(O641="X",0,J641/(DATEDIF(H641,I641,"m")+1)*12))</f>
        <v>0</v>
      </c>
      <c r="M641" s="587">
        <f t="shared" si="52"/>
        <v>0</v>
      </c>
      <c r="N641" s="655"/>
      <c r="O641" s="353"/>
      <c r="Q641" s="849">
        <f t="shared" si="53"/>
        <v>0</v>
      </c>
      <c r="R641" s="849">
        <f t="shared" si="54"/>
        <v>0</v>
      </c>
    </row>
    <row r="642" spans="2:18" x14ac:dyDescent="0.35">
      <c r="B642" s="229"/>
      <c r="C642" s="301"/>
      <c r="D642" s="301"/>
      <c r="E642" s="233"/>
      <c r="F642" s="301"/>
      <c r="G642" s="302"/>
      <c r="H642" s="170"/>
      <c r="I642" s="170"/>
      <c r="J642" s="231"/>
      <c r="K642" s="587">
        <f t="shared" si="51"/>
        <v>0</v>
      </c>
      <c r="L642" s="589">
        <f>IF(I642&lt;INDEX(Lookup!$U$2:$U$10,MATCH($D$44,Lookup!$S$2:$S$10,0)),0,IF(O642="X",0,J642/(DATEDIF(H642,I642,"m")+1)*12))</f>
        <v>0</v>
      </c>
      <c r="M642" s="587">
        <f t="shared" si="52"/>
        <v>0</v>
      </c>
      <c r="N642" s="655"/>
      <c r="O642" s="353"/>
      <c r="Q642" s="849">
        <f t="shared" si="53"/>
        <v>0</v>
      </c>
      <c r="R642" s="849">
        <f t="shared" si="54"/>
        <v>0</v>
      </c>
    </row>
    <row r="643" spans="2:18" x14ac:dyDescent="0.35">
      <c r="B643" s="229"/>
      <c r="C643" s="301"/>
      <c r="D643" s="301"/>
      <c r="E643" s="233"/>
      <c r="F643" s="301"/>
      <c r="G643" s="302"/>
      <c r="H643" s="170"/>
      <c r="I643" s="170"/>
      <c r="J643" s="231"/>
      <c r="K643" s="587">
        <f t="shared" si="51"/>
        <v>0</v>
      </c>
      <c r="L643" s="589">
        <f>IF(I643&lt;INDEX(Lookup!$U$2:$U$10,MATCH($D$44,Lookup!$S$2:$S$10,0)),0,IF(O643="X",0,J643/(DATEDIF(H643,I643,"m")+1)*12))</f>
        <v>0</v>
      </c>
      <c r="M643" s="587">
        <f t="shared" si="52"/>
        <v>0</v>
      </c>
      <c r="N643" s="655"/>
      <c r="O643" s="353"/>
      <c r="Q643" s="849">
        <f t="shared" si="53"/>
        <v>0</v>
      </c>
      <c r="R643" s="849">
        <f t="shared" si="54"/>
        <v>0</v>
      </c>
    </row>
    <row r="644" spans="2:18" x14ac:dyDescent="0.35">
      <c r="B644" s="229"/>
      <c r="C644" s="301"/>
      <c r="D644" s="301"/>
      <c r="E644" s="233"/>
      <c r="F644" s="301"/>
      <c r="G644" s="302"/>
      <c r="H644" s="170"/>
      <c r="I644" s="170"/>
      <c r="J644" s="231"/>
      <c r="K644" s="587">
        <f t="shared" si="51"/>
        <v>0</v>
      </c>
      <c r="L644" s="589">
        <f>IF(I644&lt;INDEX(Lookup!$U$2:$U$10,MATCH($D$44,Lookup!$S$2:$S$10,0)),0,IF(O644="X",0,J644/(DATEDIF(H644,I644,"m")+1)*12))</f>
        <v>0</v>
      </c>
      <c r="M644" s="587">
        <f t="shared" si="52"/>
        <v>0</v>
      </c>
      <c r="N644" s="655"/>
      <c r="O644" s="353"/>
      <c r="Q644" s="849">
        <f t="shared" si="53"/>
        <v>0</v>
      </c>
      <c r="R644" s="849">
        <f t="shared" si="54"/>
        <v>0</v>
      </c>
    </row>
    <row r="645" spans="2:18" x14ac:dyDescent="0.35">
      <c r="B645" s="229"/>
      <c r="C645" s="301"/>
      <c r="D645" s="301"/>
      <c r="E645" s="233"/>
      <c r="F645" s="301"/>
      <c r="G645" s="302"/>
      <c r="H645" s="170"/>
      <c r="I645" s="170"/>
      <c r="J645" s="231"/>
      <c r="K645" s="587">
        <f t="shared" si="51"/>
        <v>0</v>
      </c>
      <c r="L645" s="589">
        <f>IF(I645&lt;INDEX(Lookup!$U$2:$U$10,MATCH($D$44,Lookup!$S$2:$S$10,0)),0,IF(O645="X",0,J645/(DATEDIF(H645,I645,"m")+1)*12))</f>
        <v>0</v>
      </c>
      <c r="M645" s="587">
        <f t="shared" si="52"/>
        <v>0</v>
      </c>
      <c r="N645" s="655"/>
      <c r="O645" s="353"/>
      <c r="Q645" s="849">
        <f t="shared" si="53"/>
        <v>0</v>
      </c>
      <c r="R645" s="849">
        <f t="shared" si="54"/>
        <v>0</v>
      </c>
    </row>
    <row r="646" spans="2:18" x14ac:dyDescent="0.35">
      <c r="B646" s="229"/>
      <c r="C646" s="301"/>
      <c r="D646" s="301"/>
      <c r="E646" s="233"/>
      <c r="F646" s="301"/>
      <c r="G646" s="302"/>
      <c r="H646" s="170"/>
      <c r="I646" s="170"/>
      <c r="J646" s="231"/>
      <c r="K646" s="587">
        <f t="shared" si="51"/>
        <v>0</v>
      </c>
      <c r="L646" s="589">
        <f>IF(I646&lt;INDEX(Lookup!$U$2:$U$10,MATCH($D$44,Lookup!$S$2:$S$10,0)),0,IF(O646="X",0,J646/(DATEDIF(H646,I646,"m")+1)*12))</f>
        <v>0</v>
      </c>
      <c r="M646" s="587">
        <f t="shared" si="52"/>
        <v>0</v>
      </c>
      <c r="N646" s="655"/>
      <c r="O646" s="353"/>
      <c r="Q646" s="849">
        <f t="shared" si="53"/>
        <v>0</v>
      </c>
      <c r="R646" s="849">
        <f t="shared" si="54"/>
        <v>0</v>
      </c>
    </row>
    <row r="647" spans="2:18" x14ac:dyDescent="0.35">
      <c r="B647" s="229"/>
      <c r="C647" s="301"/>
      <c r="D647" s="301"/>
      <c r="E647" s="233"/>
      <c r="F647" s="301"/>
      <c r="G647" s="302"/>
      <c r="H647" s="170"/>
      <c r="I647" s="170"/>
      <c r="J647" s="231"/>
      <c r="K647" s="587">
        <f t="shared" si="51"/>
        <v>0</v>
      </c>
      <c r="L647" s="589">
        <f>IF(I647&lt;INDEX(Lookup!$U$2:$U$10,MATCH($D$44,Lookup!$S$2:$S$10,0)),0,IF(O647="X",0,J647/(DATEDIF(H647,I647,"m")+1)*12))</f>
        <v>0</v>
      </c>
      <c r="M647" s="587">
        <f t="shared" si="52"/>
        <v>0</v>
      </c>
      <c r="N647" s="655"/>
      <c r="O647" s="353"/>
      <c r="Q647" s="849">
        <f t="shared" si="53"/>
        <v>0</v>
      </c>
      <c r="R647" s="849">
        <f t="shared" si="54"/>
        <v>0</v>
      </c>
    </row>
    <row r="648" spans="2:18" x14ac:dyDescent="0.35">
      <c r="B648" s="229"/>
      <c r="C648" s="301"/>
      <c r="D648" s="301"/>
      <c r="E648" s="233"/>
      <c r="F648" s="301"/>
      <c r="G648" s="302"/>
      <c r="H648" s="170"/>
      <c r="I648" s="170"/>
      <c r="J648" s="231"/>
      <c r="K648" s="587">
        <f t="shared" si="51"/>
        <v>0</v>
      </c>
      <c r="L648" s="589">
        <f>IF(I648&lt;INDEX(Lookup!$U$2:$U$10,MATCH($D$44,Lookup!$S$2:$S$10,0)),0,IF(O648="X",0,J648/(DATEDIF(H648,I648,"m")+1)*12))</f>
        <v>0</v>
      </c>
      <c r="M648" s="587">
        <f t="shared" si="52"/>
        <v>0</v>
      </c>
      <c r="N648" s="655"/>
      <c r="O648" s="353"/>
      <c r="Q648" s="849">
        <f t="shared" si="53"/>
        <v>0</v>
      </c>
      <c r="R648" s="849">
        <f t="shared" si="54"/>
        <v>0</v>
      </c>
    </row>
    <row r="649" spans="2:18" x14ac:dyDescent="0.35">
      <c r="B649" s="229"/>
      <c r="C649" s="301"/>
      <c r="D649" s="301"/>
      <c r="E649" s="233"/>
      <c r="F649" s="301"/>
      <c r="G649" s="302"/>
      <c r="H649" s="170"/>
      <c r="I649" s="170"/>
      <c r="J649" s="231"/>
      <c r="K649" s="587">
        <f t="shared" si="51"/>
        <v>0</v>
      </c>
      <c r="L649" s="589">
        <f>IF(I649&lt;INDEX(Lookup!$U$2:$U$10,MATCH($D$44,Lookup!$S$2:$S$10,0)),0,IF(O649="X",0,J649/(DATEDIF(H649,I649,"m")+1)*12))</f>
        <v>0</v>
      </c>
      <c r="M649" s="587">
        <f t="shared" si="52"/>
        <v>0</v>
      </c>
      <c r="N649" s="655"/>
      <c r="O649" s="353"/>
      <c r="Q649" s="849">
        <f t="shared" si="53"/>
        <v>0</v>
      </c>
      <c r="R649" s="849">
        <f t="shared" si="54"/>
        <v>0</v>
      </c>
    </row>
    <row r="650" spans="2:18" x14ac:dyDescent="0.35">
      <c r="B650" s="229"/>
      <c r="C650" s="301"/>
      <c r="D650" s="301"/>
      <c r="E650" s="233"/>
      <c r="F650" s="301"/>
      <c r="G650" s="302"/>
      <c r="H650" s="170"/>
      <c r="I650" s="170"/>
      <c r="J650" s="231"/>
      <c r="K650" s="587">
        <f t="shared" si="51"/>
        <v>0</v>
      </c>
      <c r="L650" s="589">
        <f>IF(I650&lt;INDEX(Lookup!$U$2:$U$10,MATCH($D$44,Lookup!$S$2:$S$10,0)),0,IF(O650="X",0,J650/(DATEDIF(H650,I650,"m")+1)*12))</f>
        <v>0</v>
      </c>
      <c r="M650" s="587">
        <f t="shared" si="52"/>
        <v>0</v>
      </c>
      <c r="N650" s="655"/>
      <c r="O650" s="353"/>
      <c r="Q650" s="849">
        <f t="shared" si="53"/>
        <v>0</v>
      </c>
      <c r="R650" s="849">
        <f t="shared" si="54"/>
        <v>0</v>
      </c>
    </row>
    <row r="651" spans="2:18" x14ac:dyDescent="0.35">
      <c r="B651" s="229"/>
      <c r="C651" s="301"/>
      <c r="D651" s="301"/>
      <c r="E651" s="233"/>
      <c r="F651" s="301"/>
      <c r="G651" s="302"/>
      <c r="H651" s="170"/>
      <c r="I651" s="170"/>
      <c r="J651" s="231"/>
      <c r="K651" s="587">
        <f t="shared" si="51"/>
        <v>0</v>
      </c>
      <c r="L651" s="589">
        <f>IF(I651&lt;INDEX(Lookup!$U$2:$U$10,MATCH($D$44,Lookup!$S$2:$S$10,0)),0,IF(O651="X",0,J651/(DATEDIF(H651,I651,"m")+1)*12))</f>
        <v>0</v>
      </c>
      <c r="M651" s="587">
        <f t="shared" si="52"/>
        <v>0</v>
      </c>
      <c r="N651" s="655"/>
      <c r="O651" s="353"/>
      <c r="Q651" s="849">
        <f t="shared" si="53"/>
        <v>0</v>
      </c>
      <c r="R651" s="849">
        <f t="shared" si="54"/>
        <v>0</v>
      </c>
    </row>
    <row r="652" spans="2:18" x14ac:dyDescent="0.35">
      <c r="B652" s="229"/>
      <c r="C652" s="301"/>
      <c r="D652" s="301"/>
      <c r="E652" s="233"/>
      <c r="F652" s="301"/>
      <c r="G652" s="302"/>
      <c r="H652" s="170"/>
      <c r="I652" s="170"/>
      <c r="J652" s="231"/>
      <c r="K652" s="587">
        <f t="shared" si="51"/>
        <v>0</v>
      </c>
      <c r="L652" s="589">
        <f>IF(I652&lt;INDEX(Lookup!$U$2:$U$10,MATCH($D$44,Lookup!$S$2:$S$10,0)),0,IF(O652="X",0,J652/(DATEDIF(H652,I652,"m")+1)*12))</f>
        <v>0</v>
      </c>
      <c r="M652" s="587">
        <f t="shared" si="52"/>
        <v>0</v>
      </c>
      <c r="N652" s="655"/>
      <c r="O652" s="353"/>
      <c r="Q652" s="849">
        <f t="shared" si="53"/>
        <v>0</v>
      </c>
      <c r="R652" s="849">
        <f t="shared" si="54"/>
        <v>0</v>
      </c>
    </row>
    <row r="653" spans="2:18" x14ac:dyDescent="0.35">
      <c r="B653" s="229"/>
      <c r="C653" s="301"/>
      <c r="D653" s="301"/>
      <c r="E653" s="233"/>
      <c r="F653" s="301"/>
      <c r="G653" s="302"/>
      <c r="H653" s="170"/>
      <c r="I653" s="170"/>
      <c r="J653" s="231"/>
      <c r="K653" s="587">
        <f t="shared" si="51"/>
        <v>0</v>
      </c>
      <c r="L653" s="589">
        <f>IF(I653&lt;INDEX(Lookup!$U$2:$U$10,MATCH($D$44,Lookup!$S$2:$S$10,0)),0,IF(O653="X",0,J653/(DATEDIF(H653,I653,"m")+1)*12))</f>
        <v>0</v>
      </c>
      <c r="M653" s="587">
        <f t="shared" si="52"/>
        <v>0</v>
      </c>
      <c r="N653" s="655"/>
      <c r="O653" s="353"/>
      <c r="Q653" s="849">
        <f t="shared" si="53"/>
        <v>0</v>
      </c>
      <c r="R653" s="849">
        <f t="shared" si="54"/>
        <v>0</v>
      </c>
    </row>
    <row r="654" spans="2:18" x14ac:dyDescent="0.35">
      <c r="B654" s="229"/>
      <c r="C654" s="301"/>
      <c r="D654" s="301"/>
      <c r="E654" s="233"/>
      <c r="F654" s="301"/>
      <c r="G654" s="302"/>
      <c r="H654" s="170"/>
      <c r="I654" s="170"/>
      <c r="J654" s="231"/>
      <c r="K654" s="587">
        <f t="shared" si="51"/>
        <v>0</v>
      </c>
      <c r="L654" s="589">
        <f>IF(I654&lt;INDEX(Lookup!$U$2:$U$10,MATCH($D$44,Lookup!$S$2:$S$10,0)),0,IF(O654="X",0,J654/(DATEDIF(H654,I654,"m")+1)*12))</f>
        <v>0</v>
      </c>
      <c r="M654" s="587">
        <f t="shared" si="52"/>
        <v>0</v>
      </c>
      <c r="N654" s="655"/>
      <c r="O654" s="353"/>
      <c r="Q654" s="849">
        <f t="shared" si="53"/>
        <v>0</v>
      </c>
      <c r="R654" s="849">
        <f t="shared" si="54"/>
        <v>0</v>
      </c>
    </row>
    <row r="655" spans="2:18" x14ac:dyDescent="0.35">
      <c r="B655" s="229"/>
      <c r="C655" s="301"/>
      <c r="D655" s="301"/>
      <c r="E655" s="233"/>
      <c r="F655" s="301"/>
      <c r="G655" s="302"/>
      <c r="H655" s="170"/>
      <c r="I655" s="170"/>
      <c r="J655" s="231"/>
      <c r="K655" s="587">
        <f t="shared" si="51"/>
        <v>0</v>
      </c>
      <c r="L655" s="589">
        <f>IF(I655&lt;INDEX(Lookup!$U$2:$U$10,MATCH($D$44,Lookup!$S$2:$S$10,0)),0,IF(O655="X",0,J655/(DATEDIF(H655,I655,"m")+1)*12))</f>
        <v>0</v>
      </c>
      <c r="M655" s="587">
        <f t="shared" si="52"/>
        <v>0</v>
      </c>
      <c r="N655" s="655"/>
      <c r="O655" s="353"/>
      <c r="Q655" s="849">
        <f t="shared" si="53"/>
        <v>0</v>
      </c>
      <c r="R655" s="849">
        <f t="shared" si="54"/>
        <v>0</v>
      </c>
    </row>
    <row r="656" spans="2:18" x14ac:dyDescent="0.35">
      <c r="B656" s="229"/>
      <c r="C656" s="301"/>
      <c r="D656" s="301"/>
      <c r="E656" s="233"/>
      <c r="F656" s="301"/>
      <c r="G656" s="302"/>
      <c r="H656" s="170"/>
      <c r="I656" s="170"/>
      <c r="J656" s="231"/>
      <c r="K656" s="587">
        <f t="shared" si="51"/>
        <v>0</v>
      </c>
      <c r="L656" s="589">
        <f>IF(I656&lt;INDEX(Lookup!$U$2:$U$10,MATCH($D$44,Lookup!$S$2:$S$10,0)),0,IF(O656="X",0,J656/(DATEDIF(H656,I656,"m")+1)*12))</f>
        <v>0</v>
      </c>
      <c r="M656" s="587">
        <f t="shared" si="52"/>
        <v>0</v>
      </c>
      <c r="N656" s="655"/>
      <c r="O656" s="353"/>
      <c r="Q656" s="849">
        <f t="shared" si="53"/>
        <v>0</v>
      </c>
      <c r="R656" s="849">
        <f t="shared" si="54"/>
        <v>0</v>
      </c>
    </row>
    <row r="657" spans="2:18" x14ac:dyDescent="0.35">
      <c r="B657" s="229"/>
      <c r="C657" s="301"/>
      <c r="D657" s="301"/>
      <c r="E657" s="233"/>
      <c r="F657" s="301"/>
      <c r="G657" s="302"/>
      <c r="H657" s="170"/>
      <c r="I657" s="170"/>
      <c r="J657" s="231"/>
      <c r="K657" s="587">
        <f t="shared" si="51"/>
        <v>0</v>
      </c>
      <c r="L657" s="589">
        <f>IF(I657&lt;INDEX(Lookup!$U$2:$U$10,MATCH($D$44,Lookup!$S$2:$S$10,0)),0,IF(O657="X",0,J657/(DATEDIF(H657,I657,"m")+1)*12))</f>
        <v>0</v>
      </c>
      <c r="M657" s="587">
        <f t="shared" si="52"/>
        <v>0</v>
      </c>
      <c r="N657" s="655"/>
      <c r="O657" s="353"/>
      <c r="Q657" s="849">
        <f t="shared" si="53"/>
        <v>0</v>
      </c>
      <c r="R657" s="849">
        <f t="shared" si="54"/>
        <v>0</v>
      </c>
    </row>
    <row r="658" spans="2:18" x14ac:dyDescent="0.35">
      <c r="B658" s="229"/>
      <c r="C658" s="301"/>
      <c r="D658" s="301"/>
      <c r="E658" s="233"/>
      <c r="F658" s="301"/>
      <c r="G658" s="302"/>
      <c r="H658" s="170"/>
      <c r="I658" s="170"/>
      <c r="J658" s="231"/>
      <c r="K658" s="587">
        <f t="shared" si="51"/>
        <v>0</v>
      </c>
      <c r="L658" s="589">
        <f>IF(I658&lt;INDEX(Lookup!$U$2:$U$10,MATCH($D$44,Lookup!$S$2:$S$10,0)),0,IF(O658="X",0,J658/(DATEDIF(H658,I658,"m")+1)*12))</f>
        <v>0</v>
      </c>
      <c r="M658" s="587">
        <f t="shared" si="52"/>
        <v>0</v>
      </c>
      <c r="N658" s="655"/>
      <c r="O658" s="353"/>
      <c r="Q658" s="849">
        <f t="shared" si="53"/>
        <v>0</v>
      </c>
      <c r="R658" s="849">
        <f t="shared" si="54"/>
        <v>0</v>
      </c>
    </row>
    <row r="659" spans="2:18" x14ac:dyDescent="0.35">
      <c r="B659" s="229"/>
      <c r="C659" s="301"/>
      <c r="D659" s="301"/>
      <c r="E659" s="233"/>
      <c r="F659" s="301"/>
      <c r="G659" s="302"/>
      <c r="H659" s="170"/>
      <c r="I659" s="170"/>
      <c r="J659" s="231"/>
      <c r="K659" s="587">
        <f t="shared" si="51"/>
        <v>0</v>
      </c>
      <c r="L659" s="589">
        <f>IF(I659&lt;INDEX(Lookup!$U$2:$U$10,MATCH($D$44,Lookup!$S$2:$S$10,0)),0,IF(O659="X",0,J659/(DATEDIF(H659,I659,"m")+1)*12))</f>
        <v>0</v>
      </c>
      <c r="M659" s="587">
        <f t="shared" si="52"/>
        <v>0</v>
      </c>
      <c r="N659" s="655"/>
      <c r="O659" s="353"/>
      <c r="Q659" s="849">
        <f t="shared" si="53"/>
        <v>0</v>
      </c>
      <c r="R659" s="849">
        <f t="shared" si="54"/>
        <v>0</v>
      </c>
    </row>
    <row r="660" spans="2:18" x14ac:dyDescent="0.35">
      <c r="B660" s="229"/>
      <c r="C660" s="301"/>
      <c r="D660" s="301"/>
      <c r="E660" s="233"/>
      <c r="F660" s="301"/>
      <c r="G660" s="302"/>
      <c r="H660" s="170"/>
      <c r="I660" s="170"/>
      <c r="J660" s="231"/>
      <c r="K660" s="587">
        <f t="shared" si="51"/>
        <v>0</v>
      </c>
      <c r="L660" s="589">
        <f>IF(I660&lt;INDEX(Lookup!$U$2:$U$10,MATCH($D$44,Lookup!$S$2:$S$10,0)),0,IF(O660="X",0,J660/(DATEDIF(H660,I660,"m")+1)*12))</f>
        <v>0</v>
      </c>
      <c r="M660" s="587">
        <f t="shared" si="52"/>
        <v>0</v>
      </c>
      <c r="N660" s="655"/>
      <c r="O660" s="353"/>
      <c r="Q660" s="849">
        <f t="shared" si="53"/>
        <v>0</v>
      </c>
      <c r="R660" s="849">
        <f t="shared" si="54"/>
        <v>0</v>
      </c>
    </row>
    <row r="661" spans="2:18" x14ac:dyDescent="0.35">
      <c r="B661" s="229"/>
      <c r="C661" s="301"/>
      <c r="D661" s="301"/>
      <c r="E661" s="233"/>
      <c r="F661" s="301"/>
      <c r="G661" s="302"/>
      <c r="H661" s="170"/>
      <c r="I661" s="170"/>
      <c r="J661" s="231"/>
      <c r="K661" s="587">
        <f t="shared" si="51"/>
        <v>0</v>
      </c>
      <c r="L661" s="589">
        <f>IF(I661&lt;INDEX(Lookup!$U$2:$U$10,MATCH($D$44,Lookup!$S$2:$S$10,0)),0,IF(O661="X",0,J661/(DATEDIF(H661,I661,"m")+1)*12))</f>
        <v>0</v>
      </c>
      <c r="M661" s="587">
        <f t="shared" si="52"/>
        <v>0</v>
      </c>
      <c r="N661" s="655"/>
      <c r="O661" s="353"/>
      <c r="Q661" s="849">
        <f t="shared" si="53"/>
        <v>0</v>
      </c>
      <c r="R661" s="849">
        <f t="shared" si="54"/>
        <v>0</v>
      </c>
    </row>
    <row r="662" spans="2:18" x14ac:dyDescent="0.35">
      <c r="B662" s="229"/>
      <c r="C662" s="301"/>
      <c r="D662" s="301"/>
      <c r="E662" s="233"/>
      <c r="F662" s="301"/>
      <c r="G662" s="302"/>
      <c r="H662" s="170"/>
      <c r="I662" s="170"/>
      <c r="J662" s="231"/>
      <c r="K662" s="587">
        <f t="shared" si="51"/>
        <v>0</v>
      </c>
      <c r="L662" s="589">
        <f>IF(I662&lt;INDEX(Lookup!$U$2:$U$10,MATCH($D$44,Lookup!$S$2:$S$10,0)),0,IF(O662="X",0,J662/(DATEDIF(H662,I662,"m")+1)*12))</f>
        <v>0</v>
      </c>
      <c r="M662" s="587">
        <f t="shared" si="52"/>
        <v>0</v>
      </c>
      <c r="N662" s="655"/>
      <c r="O662" s="353"/>
      <c r="Q662" s="849">
        <f t="shared" si="53"/>
        <v>0</v>
      </c>
      <c r="R662" s="849">
        <f t="shared" si="54"/>
        <v>0</v>
      </c>
    </row>
    <row r="663" spans="2:18" x14ac:dyDescent="0.35">
      <c r="B663" s="229"/>
      <c r="C663" s="301"/>
      <c r="D663" s="301"/>
      <c r="E663" s="233"/>
      <c r="F663" s="301"/>
      <c r="G663" s="302"/>
      <c r="H663" s="170"/>
      <c r="I663" s="170"/>
      <c r="J663" s="231"/>
      <c r="K663" s="587">
        <f t="shared" si="51"/>
        <v>0</v>
      </c>
      <c r="L663" s="589">
        <f>IF(I663&lt;INDEX(Lookup!$U$2:$U$10,MATCH($D$44,Lookup!$S$2:$S$10,0)),0,IF(O663="X",0,J663/(DATEDIF(H663,I663,"m")+1)*12))</f>
        <v>0</v>
      </c>
      <c r="M663" s="587">
        <f t="shared" si="52"/>
        <v>0</v>
      </c>
      <c r="N663" s="655"/>
      <c r="O663" s="353"/>
      <c r="Q663" s="849">
        <f t="shared" si="53"/>
        <v>0</v>
      </c>
      <c r="R663" s="849">
        <f t="shared" si="54"/>
        <v>0</v>
      </c>
    </row>
    <row r="664" spans="2:18" x14ac:dyDescent="0.35">
      <c r="B664" s="229"/>
      <c r="C664" s="301"/>
      <c r="D664" s="301"/>
      <c r="E664" s="233"/>
      <c r="F664" s="301"/>
      <c r="G664" s="302"/>
      <c r="H664" s="170"/>
      <c r="I664" s="170"/>
      <c r="J664" s="231"/>
      <c r="K664" s="587">
        <f t="shared" si="51"/>
        <v>0</v>
      </c>
      <c r="L664" s="589">
        <f>IF(I664&lt;INDEX(Lookup!$U$2:$U$10,MATCH($D$44,Lookup!$S$2:$S$10,0)),0,IF(O664="X",0,J664/(DATEDIF(H664,I664,"m")+1)*12))</f>
        <v>0</v>
      </c>
      <c r="M664" s="587">
        <f t="shared" si="52"/>
        <v>0</v>
      </c>
      <c r="N664" s="655"/>
      <c r="O664" s="353"/>
      <c r="Q664" s="849">
        <f t="shared" si="53"/>
        <v>0</v>
      </c>
      <c r="R664" s="849">
        <f t="shared" si="54"/>
        <v>0</v>
      </c>
    </row>
    <row r="665" spans="2:18" x14ac:dyDescent="0.35">
      <c r="B665" s="229"/>
      <c r="C665" s="301"/>
      <c r="D665" s="301"/>
      <c r="E665" s="233"/>
      <c r="F665" s="301"/>
      <c r="G665" s="302"/>
      <c r="H665" s="170"/>
      <c r="I665" s="170"/>
      <c r="J665" s="231"/>
      <c r="K665" s="587">
        <f t="shared" si="51"/>
        <v>0</v>
      </c>
      <c r="L665" s="589">
        <f>IF(I665&lt;INDEX(Lookup!$U$2:$U$10,MATCH($D$44,Lookup!$S$2:$S$10,0)),0,IF(O665="X",0,J665/(DATEDIF(H665,I665,"m")+1)*12))</f>
        <v>0</v>
      </c>
      <c r="M665" s="587">
        <f t="shared" si="52"/>
        <v>0</v>
      </c>
      <c r="N665" s="655"/>
      <c r="O665" s="353"/>
      <c r="Q665" s="849">
        <f t="shared" si="53"/>
        <v>0</v>
      </c>
      <c r="R665" s="849">
        <f t="shared" si="54"/>
        <v>0</v>
      </c>
    </row>
    <row r="666" spans="2:18" x14ac:dyDescent="0.35">
      <c r="B666" s="229"/>
      <c r="C666" s="301"/>
      <c r="D666" s="301"/>
      <c r="E666" s="233"/>
      <c r="F666" s="301"/>
      <c r="G666" s="302"/>
      <c r="H666" s="170"/>
      <c r="I666" s="170"/>
      <c r="J666" s="231"/>
      <c r="K666" s="587">
        <f t="shared" si="51"/>
        <v>0</v>
      </c>
      <c r="L666" s="589">
        <f>IF(I666&lt;INDEX(Lookup!$U$2:$U$10,MATCH($D$44,Lookup!$S$2:$S$10,0)),0,IF(O666="X",0,J666/(DATEDIF(H666,I666,"m")+1)*12))</f>
        <v>0</v>
      </c>
      <c r="M666" s="587">
        <f t="shared" si="52"/>
        <v>0</v>
      </c>
      <c r="N666" s="655"/>
      <c r="O666" s="353"/>
      <c r="Q666" s="849">
        <f t="shared" si="53"/>
        <v>0</v>
      </c>
      <c r="R666" s="849">
        <f t="shared" si="54"/>
        <v>0</v>
      </c>
    </row>
    <row r="667" spans="2:18" x14ac:dyDescent="0.35">
      <c r="B667" s="229"/>
      <c r="C667" s="301"/>
      <c r="D667" s="301"/>
      <c r="E667" s="233"/>
      <c r="F667" s="301"/>
      <c r="G667" s="302"/>
      <c r="H667" s="170"/>
      <c r="I667" s="170"/>
      <c r="J667" s="231"/>
      <c r="K667" s="587">
        <f t="shared" si="51"/>
        <v>0</v>
      </c>
      <c r="L667" s="589">
        <f>IF(I667&lt;INDEX(Lookup!$U$2:$U$10,MATCH($D$44,Lookup!$S$2:$S$10,0)),0,IF(O667="X",0,J667/(DATEDIF(H667,I667,"m")+1)*12))</f>
        <v>0</v>
      </c>
      <c r="M667" s="587">
        <f t="shared" si="52"/>
        <v>0</v>
      </c>
      <c r="N667" s="655"/>
      <c r="O667" s="353"/>
      <c r="Q667" s="849">
        <f t="shared" si="53"/>
        <v>0</v>
      </c>
      <c r="R667" s="849">
        <f t="shared" si="54"/>
        <v>0</v>
      </c>
    </row>
    <row r="668" spans="2:18" x14ac:dyDescent="0.35">
      <c r="B668" s="229"/>
      <c r="C668" s="301"/>
      <c r="D668" s="301"/>
      <c r="E668" s="233"/>
      <c r="F668" s="301"/>
      <c r="G668" s="302"/>
      <c r="H668" s="170"/>
      <c r="I668" s="170"/>
      <c r="J668" s="231"/>
      <c r="K668" s="587">
        <f t="shared" si="51"/>
        <v>0</v>
      </c>
      <c r="L668" s="589">
        <f>IF(I668&lt;INDEX(Lookup!$U$2:$U$10,MATCH($D$44,Lookup!$S$2:$S$10,0)),0,IF(O668="X",0,J668/(DATEDIF(H668,I668,"m")+1)*12))</f>
        <v>0</v>
      </c>
      <c r="M668" s="587">
        <f t="shared" si="52"/>
        <v>0</v>
      </c>
      <c r="N668" s="655"/>
      <c r="O668" s="353"/>
      <c r="Q668" s="849">
        <f t="shared" si="53"/>
        <v>0</v>
      </c>
      <c r="R668" s="849">
        <f t="shared" si="54"/>
        <v>0</v>
      </c>
    </row>
    <row r="669" spans="2:18" x14ac:dyDescent="0.35">
      <c r="B669" s="229"/>
      <c r="C669" s="301"/>
      <c r="D669" s="301"/>
      <c r="E669" s="233"/>
      <c r="F669" s="301"/>
      <c r="G669" s="302"/>
      <c r="H669" s="170"/>
      <c r="I669" s="170"/>
      <c r="J669" s="231"/>
      <c r="K669" s="587">
        <f t="shared" si="51"/>
        <v>0</v>
      </c>
      <c r="L669" s="589">
        <f>IF(I669&lt;INDEX(Lookup!$U$2:$U$10,MATCH($D$44,Lookup!$S$2:$S$10,0)),0,IF(O669="X",0,J669/(DATEDIF(H669,I669,"m")+1)*12))</f>
        <v>0</v>
      </c>
      <c r="M669" s="587">
        <f t="shared" si="52"/>
        <v>0</v>
      </c>
      <c r="N669" s="655"/>
      <c r="O669" s="353"/>
      <c r="Q669" s="849">
        <f t="shared" si="53"/>
        <v>0</v>
      </c>
      <c r="R669" s="849">
        <f t="shared" si="54"/>
        <v>0</v>
      </c>
    </row>
    <row r="670" spans="2:18" x14ac:dyDescent="0.35">
      <c r="B670" s="229"/>
      <c r="C670" s="301"/>
      <c r="D670" s="301"/>
      <c r="E670" s="233"/>
      <c r="F670" s="301"/>
      <c r="G670" s="302"/>
      <c r="H670" s="170"/>
      <c r="I670" s="170"/>
      <c r="J670" s="231"/>
      <c r="K670" s="587">
        <f t="shared" si="51"/>
        <v>0</v>
      </c>
      <c r="L670" s="589">
        <f>IF(I670&lt;INDEX(Lookup!$U$2:$U$10,MATCH($D$44,Lookup!$S$2:$S$10,0)),0,IF(O670="X",0,J670/(DATEDIF(H670,I670,"m")+1)*12))</f>
        <v>0</v>
      </c>
      <c r="M670" s="587">
        <f t="shared" si="52"/>
        <v>0</v>
      </c>
      <c r="N670" s="655"/>
      <c r="O670" s="353"/>
      <c r="Q670" s="849">
        <f t="shared" si="53"/>
        <v>0</v>
      </c>
      <c r="R670" s="849">
        <f t="shared" si="54"/>
        <v>0</v>
      </c>
    </row>
    <row r="671" spans="2:18" x14ac:dyDescent="0.35">
      <c r="B671" s="229"/>
      <c r="C671" s="301"/>
      <c r="D671" s="301"/>
      <c r="E671" s="233"/>
      <c r="F671" s="301"/>
      <c r="G671" s="302"/>
      <c r="H671" s="170"/>
      <c r="I671" s="170"/>
      <c r="J671" s="231"/>
      <c r="K671" s="587">
        <f t="shared" si="51"/>
        <v>0</v>
      </c>
      <c r="L671" s="589">
        <f>IF(I671&lt;INDEX(Lookup!$U$2:$U$10,MATCH($D$44,Lookup!$S$2:$S$10,0)),0,IF(O671="X",0,J671/(DATEDIF(H671,I671,"m")+1)*12))</f>
        <v>0</v>
      </c>
      <c r="M671" s="587">
        <f t="shared" si="52"/>
        <v>0</v>
      </c>
      <c r="N671" s="655"/>
      <c r="O671" s="353"/>
      <c r="Q671" s="849">
        <f t="shared" si="53"/>
        <v>0</v>
      </c>
      <c r="R671" s="849">
        <f t="shared" si="54"/>
        <v>0</v>
      </c>
    </row>
    <row r="672" spans="2:18" x14ac:dyDescent="0.35">
      <c r="B672" s="229"/>
      <c r="C672" s="301"/>
      <c r="D672" s="301"/>
      <c r="E672" s="233"/>
      <c r="F672" s="301"/>
      <c r="G672" s="302"/>
      <c r="H672" s="170"/>
      <c r="I672" s="170"/>
      <c r="J672" s="231"/>
      <c r="K672" s="587">
        <f t="shared" si="51"/>
        <v>0</v>
      </c>
      <c r="L672" s="589">
        <f>IF(I672&lt;INDEX(Lookup!$U$2:$U$10,MATCH($D$44,Lookup!$S$2:$S$10,0)),0,IF(O672="X",0,J672/(DATEDIF(H672,I672,"m")+1)*12))</f>
        <v>0</v>
      </c>
      <c r="M672" s="587">
        <f t="shared" si="52"/>
        <v>0</v>
      </c>
      <c r="N672" s="655"/>
      <c r="O672" s="353"/>
      <c r="Q672" s="849">
        <f t="shared" si="53"/>
        <v>0</v>
      </c>
      <c r="R672" s="849">
        <f t="shared" si="54"/>
        <v>0</v>
      </c>
    </row>
    <row r="673" spans="2:18" x14ac:dyDescent="0.35">
      <c r="B673" s="229"/>
      <c r="C673" s="301"/>
      <c r="D673" s="301"/>
      <c r="E673" s="233"/>
      <c r="F673" s="301"/>
      <c r="G673" s="302"/>
      <c r="H673" s="170"/>
      <c r="I673" s="170"/>
      <c r="J673" s="231"/>
      <c r="K673" s="587">
        <f t="shared" si="51"/>
        <v>0</v>
      </c>
      <c r="L673" s="589">
        <f>IF(I673&lt;INDEX(Lookup!$U$2:$U$10,MATCH($D$44,Lookup!$S$2:$S$10,0)),0,IF(O673="X",0,J673/(DATEDIF(H673,I673,"m")+1)*12))</f>
        <v>0</v>
      </c>
      <c r="M673" s="587">
        <f t="shared" si="52"/>
        <v>0</v>
      </c>
      <c r="N673" s="655"/>
      <c r="O673" s="353"/>
      <c r="Q673" s="849">
        <f t="shared" si="53"/>
        <v>0</v>
      </c>
      <c r="R673" s="849">
        <f t="shared" si="54"/>
        <v>0</v>
      </c>
    </row>
    <row r="674" spans="2:18" x14ac:dyDescent="0.35">
      <c r="B674" s="229"/>
      <c r="C674" s="301"/>
      <c r="D674" s="301"/>
      <c r="E674" s="233"/>
      <c r="F674" s="301"/>
      <c r="G674" s="302"/>
      <c r="H674" s="170"/>
      <c r="I674" s="170"/>
      <c r="J674" s="231"/>
      <c r="K674" s="587">
        <f t="shared" si="51"/>
        <v>0</v>
      </c>
      <c r="L674" s="589">
        <f>IF(I674&lt;INDEX(Lookup!$U$2:$U$10,MATCH($D$44,Lookup!$S$2:$S$10,0)),0,IF(O674="X",0,J674/(DATEDIF(H674,I674,"m")+1)*12))</f>
        <v>0</v>
      </c>
      <c r="M674" s="587">
        <f t="shared" si="52"/>
        <v>0</v>
      </c>
      <c r="N674" s="655"/>
      <c r="O674" s="353"/>
      <c r="Q674" s="849">
        <f t="shared" si="53"/>
        <v>0</v>
      </c>
      <c r="R674" s="849">
        <f t="shared" si="54"/>
        <v>0</v>
      </c>
    </row>
    <row r="675" spans="2:18" x14ac:dyDescent="0.35">
      <c r="B675" s="229"/>
      <c r="C675" s="301"/>
      <c r="D675" s="301"/>
      <c r="E675" s="233"/>
      <c r="F675" s="301"/>
      <c r="G675" s="302"/>
      <c r="H675" s="170"/>
      <c r="I675" s="170"/>
      <c r="J675" s="231"/>
      <c r="K675" s="587">
        <f t="shared" si="51"/>
        <v>0</v>
      </c>
      <c r="L675" s="589">
        <f>IF(I675&lt;INDEX(Lookup!$U$2:$U$10,MATCH($D$44,Lookup!$S$2:$S$10,0)),0,IF(O675="X",0,J675/(DATEDIF(H675,I675,"m")+1)*12))</f>
        <v>0</v>
      </c>
      <c r="M675" s="587">
        <f t="shared" si="52"/>
        <v>0</v>
      </c>
      <c r="N675" s="655"/>
      <c r="O675" s="353"/>
      <c r="Q675" s="849">
        <f t="shared" si="53"/>
        <v>0</v>
      </c>
      <c r="R675" s="849">
        <f t="shared" si="54"/>
        <v>0</v>
      </c>
    </row>
    <row r="676" spans="2:18" x14ac:dyDescent="0.35">
      <c r="B676" s="229"/>
      <c r="C676" s="301"/>
      <c r="D676" s="301"/>
      <c r="E676" s="233"/>
      <c r="F676" s="301"/>
      <c r="G676" s="302"/>
      <c r="H676" s="170"/>
      <c r="I676" s="170"/>
      <c r="J676" s="231"/>
      <c r="K676" s="587">
        <f t="shared" si="51"/>
        <v>0</v>
      </c>
      <c r="L676" s="589">
        <f>IF(I676&lt;INDEX(Lookup!$U$2:$U$10,MATCH($D$44,Lookup!$S$2:$S$10,0)),0,IF(O676="X",0,J676/(DATEDIF(H676,I676,"m")+1)*12))</f>
        <v>0</v>
      </c>
      <c r="M676" s="587">
        <f t="shared" si="52"/>
        <v>0</v>
      </c>
      <c r="N676" s="655"/>
      <c r="O676" s="353"/>
      <c r="Q676" s="849">
        <f t="shared" si="53"/>
        <v>0</v>
      </c>
      <c r="R676" s="849">
        <f t="shared" si="54"/>
        <v>0</v>
      </c>
    </row>
    <row r="677" spans="2:18" x14ac:dyDescent="0.35">
      <c r="B677" s="229"/>
      <c r="C677" s="301"/>
      <c r="D677" s="301"/>
      <c r="E677" s="233"/>
      <c r="F677" s="301"/>
      <c r="G677" s="302"/>
      <c r="H677" s="170"/>
      <c r="I677" s="170"/>
      <c r="J677" s="231"/>
      <c r="K677" s="587">
        <f t="shared" si="51"/>
        <v>0</v>
      </c>
      <c r="L677" s="589">
        <f>IF(I677&lt;INDEX(Lookup!$U$2:$U$10,MATCH($D$44,Lookup!$S$2:$S$10,0)),0,IF(O677="X",0,J677/(DATEDIF(H677,I677,"m")+1)*12))</f>
        <v>0</v>
      </c>
      <c r="M677" s="587">
        <f t="shared" si="52"/>
        <v>0</v>
      </c>
      <c r="N677" s="655"/>
      <c r="O677" s="353"/>
      <c r="Q677" s="849">
        <f t="shared" si="53"/>
        <v>0</v>
      </c>
      <c r="R677" s="849">
        <f t="shared" si="54"/>
        <v>0</v>
      </c>
    </row>
    <row r="678" spans="2:18" x14ac:dyDescent="0.35">
      <c r="B678" s="229"/>
      <c r="C678" s="301"/>
      <c r="D678" s="301"/>
      <c r="E678" s="233"/>
      <c r="F678" s="301"/>
      <c r="G678" s="302"/>
      <c r="H678" s="170"/>
      <c r="I678" s="170"/>
      <c r="J678" s="231"/>
      <c r="K678" s="587">
        <f t="shared" si="51"/>
        <v>0</v>
      </c>
      <c r="L678" s="589">
        <f>IF(I678&lt;INDEX(Lookup!$U$2:$U$10,MATCH($D$44,Lookup!$S$2:$S$10,0)),0,IF(O678="X",0,J678/(DATEDIF(H678,I678,"m")+1)*12))</f>
        <v>0</v>
      </c>
      <c r="M678" s="587">
        <f t="shared" si="52"/>
        <v>0</v>
      </c>
      <c r="N678" s="655"/>
      <c r="O678" s="353"/>
      <c r="Q678" s="849">
        <f t="shared" si="53"/>
        <v>0</v>
      </c>
      <c r="R678" s="849">
        <f t="shared" si="54"/>
        <v>0</v>
      </c>
    </row>
    <row r="679" spans="2:18" x14ac:dyDescent="0.35">
      <c r="B679" s="229"/>
      <c r="C679" s="301"/>
      <c r="D679" s="301"/>
      <c r="E679" s="233"/>
      <c r="F679" s="301"/>
      <c r="G679" s="302"/>
      <c r="H679" s="170"/>
      <c r="I679" s="170"/>
      <c r="J679" s="231"/>
      <c r="K679" s="587">
        <f t="shared" si="51"/>
        <v>0</v>
      </c>
      <c r="L679" s="589">
        <f>IF(I679&lt;INDEX(Lookup!$U$2:$U$10,MATCH($D$44,Lookup!$S$2:$S$10,0)),0,IF(O679="X",0,J679/(DATEDIF(H679,I679,"m")+1)*12))</f>
        <v>0</v>
      </c>
      <c r="M679" s="587">
        <f t="shared" si="52"/>
        <v>0</v>
      </c>
      <c r="N679" s="655"/>
      <c r="O679" s="353"/>
      <c r="Q679" s="849">
        <f t="shared" si="53"/>
        <v>0</v>
      </c>
      <c r="R679" s="849">
        <f t="shared" si="54"/>
        <v>0</v>
      </c>
    </row>
    <row r="680" spans="2:18" x14ac:dyDescent="0.35">
      <c r="B680" s="229"/>
      <c r="C680" s="301"/>
      <c r="D680" s="301"/>
      <c r="E680" s="233"/>
      <c r="F680" s="301"/>
      <c r="G680" s="302"/>
      <c r="H680" s="170"/>
      <c r="I680" s="170"/>
      <c r="J680" s="231"/>
      <c r="K680" s="587">
        <f t="shared" si="51"/>
        <v>0</v>
      </c>
      <c r="L680" s="589">
        <f>IF(I680&lt;INDEX(Lookup!$U$2:$U$10,MATCH($D$44,Lookup!$S$2:$S$10,0)),0,IF(O680="X",0,J680/(DATEDIF(H680,I680,"m")+1)*12))</f>
        <v>0</v>
      </c>
      <c r="M680" s="587">
        <f t="shared" si="52"/>
        <v>0</v>
      </c>
      <c r="N680" s="655"/>
      <c r="O680" s="353"/>
      <c r="Q680" s="849">
        <f t="shared" si="53"/>
        <v>0</v>
      </c>
      <c r="R680" s="849">
        <f t="shared" si="54"/>
        <v>0</v>
      </c>
    </row>
    <row r="681" spans="2:18" x14ac:dyDescent="0.35">
      <c r="B681" s="229"/>
      <c r="C681" s="301"/>
      <c r="D681" s="301"/>
      <c r="E681" s="233"/>
      <c r="F681" s="301"/>
      <c r="G681" s="302"/>
      <c r="H681" s="170"/>
      <c r="I681" s="170"/>
      <c r="J681" s="231"/>
      <c r="K681" s="587">
        <f t="shared" si="51"/>
        <v>0</v>
      </c>
      <c r="L681" s="589">
        <f>IF(I681&lt;INDEX(Lookup!$U$2:$U$10,MATCH($D$44,Lookup!$S$2:$S$10,0)),0,IF(O681="X",0,J681/(DATEDIF(H681,I681,"m")+1)*12))</f>
        <v>0</v>
      </c>
      <c r="M681" s="587">
        <f t="shared" si="52"/>
        <v>0</v>
      </c>
      <c r="N681" s="655"/>
      <c r="O681" s="353"/>
      <c r="Q681" s="849">
        <f t="shared" si="53"/>
        <v>0</v>
      </c>
      <c r="R681" s="849">
        <f t="shared" si="54"/>
        <v>0</v>
      </c>
    </row>
    <row r="682" spans="2:18" x14ac:dyDescent="0.35">
      <c r="B682" s="229"/>
      <c r="C682" s="301"/>
      <c r="D682" s="301"/>
      <c r="E682" s="233"/>
      <c r="F682" s="301"/>
      <c r="G682" s="302"/>
      <c r="H682" s="170"/>
      <c r="I682" s="170"/>
      <c r="J682" s="231"/>
      <c r="K682" s="587">
        <f t="shared" si="51"/>
        <v>0</v>
      </c>
      <c r="L682" s="589">
        <f>IF(I682&lt;INDEX(Lookup!$U$2:$U$10,MATCH($D$44,Lookup!$S$2:$S$10,0)),0,IF(O682="X",0,J682/(DATEDIF(H682,I682,"m")+1)*12))</f>
        <v>0</v>
      </c>
      <c r="M682" s="587">
        <f t="shared" si="52"/>
        <v>0</v>
      </c>
      <c r="N682" s="655"/>
      <c r="O682" s="353"/>
      <c r="Q682" s="849">
        <f t="shared" si="53"/>
        <v>0</v>
      </c>
      <c r="R682" s="849">
        <f t="shared" si="54"/>
        <v>0</v>
      </c>
    </row>
    <row r="683" spans="2:18" x14ac:dyDescent="0.35">
      <c r="B683" s="229"/>
      <c r="C683" s="301"/>
      <c r="D683" s="301"/>
      <c r="E683" s="233"/>
      <c r="F683" s="301"/>
      <c r="G683" s="302"/>
      <c r="H683" s="170"/>
      <c r="I683" s="170"/>
      <c r="J683" s="231"/>
      <c r="K683" s="587">
        <f t="shared" si="51"/>
        <v>0</v>
      </c>
      <c r="L683" s="589">
        <f>IF(I683&lt;INDEX(Lookup!$U$2:$U$10,MATCH($D$44,Lookup!$S$2:$S$10,0)),0,IF(O683="X",0,J683/(DATEDIF(H683,I683,"m")+1)*12))</f>
        <v>0</v>
      </c>
      <c r="M683" s="587">
        <f t="shared" si="52"/>
        <v>0</v>
      </c>
      <c r="N683" s="655"/>
      <c r="O683" s="353"/>
      <c r="Q683" s="849">
        <f t="shared" si="53"/>
        <v>0</v>
      </c>
      <c r="R683" s="849">
        <f t="shared" si="54"/>
        <v>0</v>
      </c>
    </row>
    <row r="684" spans="2:18" x14ac:dyDescent="0.35">
      <c r="B684" s="229"/>
      <c r="C684" s="301"/>
      <c r="D684" s="301"/>
      <c r="E684" s="233"/>
      <c r="F684" s="301"/>
      <c r="G684" s="302"/>
      <c r="H684" s="170"/>
      <c r="I684" s="170"/>
      <c r="J684" s="231"/>
      <c r="K684" s="587">
        <f t="shared" si="51"/>
        <v>0</v>
      </c>
      <c r="L684" s="589">
        <f>IF(I684&lt;INDEX(Lookup!$U$2:$U$10,MATCH($D$44,Lookup!$S$2:$S$10,0)),0,IF(O684="X",0,J684/(DATEDIF(H684,I684,"m")+1)*12))</f>
        <v>0</v>
      </c>
      <c r="M684" s="587">
        <f t="shared" si="52"/>
        <v>0</v>
      </c>
      <c r="N684" s="655"/>
      <c r="O684" s="353"/>
      <c r="Q684" s="849">
        <f t="shared" si="53"/>
        <v>0</v>
      </c>
      <c r="R684" s="849">
        <f t="shared" si="54"/>
        <v>0</v>
      </c>
    </row>
    <row r="685" spans="2:18" x14ac:dyDescent="0.35">
      <c r="B685" s="229"/>
      <c r="C685" s="301"/>
      <c r="D685" s="301"/>
      <c r="E685" s="233"/>
      <c r="F685" s="301"/>
      <c r="G685" s="302"/>
      <c r="H685" s="170"/>
      <c r="I685" s="170"/>
      <c r="J685" s="231"/>
      <c r="K685" s="587">
        <f t="shared" si="51"/>
        <v>0</v>
      </c>
      <c r="L685" s="589">
        <f>IF(I685&lt;INDEX(Lookup!$U$2:$U$10,MATCH($D$44,Lookup!$S$2:$S$10,0)),0,IF(O685="X",0,J685/(DATEDIF(H685,I685,"m")+1)*12))</f>
        <v>0</v>
      </c>
      <c r="M685" s="587">
        <f t="shared" si="52"/>
        <v>0</v>
      </c>
      <c r="N685" s="655"/>
      <c r="O685" s="353"/>
      <c r="Q685" s="849">
        <f t="shared" si="53"/>
        <v>0</v>
      </c>
      <c r="R685" s="849">
        <f t="shared" si="54"/>
        <v>0</v>
      </c>
    </row>
    <row r="686" spans="2:18" x14ac:dyDescent="0.35">
      <c r="B686" s="229"/>
      <c r="C686" s="301"/>
      <c r="D686" s="301"/>
      <c r="E686" s="233"/>
      <c r="F686" s="301"/>
      <c r="G686" s="302"/>
      <c r="H686" s="170"/>
      <c r="I686" s="170"/>
      <c r="J686" s="231"/>
      <c r="K686" s="587">
        <f t="shared" si="51"/>
        <v>0</v>
      </c>
      <c r="L686" s="589">
        <f>IF(I686&lt;INDEX(Lookup!$U$2:$U$10,MATCH($D$44,Lookup!$S$2:$S$10,0)),0,IF(O686="X",0,J686/(DATEDIF(H686,I686,"m")+1)*12))</f>
        <v>0</v>
      </c>
      <c r="M686" s="587">
        <f t="shared" si="52"/>
        <v>0</v>
      </c>
      <c r="N686" s="655"/>
      <c r="O686" s="353"/>
      <c r="Q686" s="849">
        <f t="shared" si="53"/>
        <v>0</v>
      </c>
      <c r="R686" s="849">
        <f t="shared" si="54"/>
        <v>0</v>
      </c>
    </row>
    <row r="687" spans="2:18" x14ac:dyDescent="0.35">
      <c r="B687" s="229"/>
      <c r="C687" s="301"/>
      <c r="D687" s="301"/>
      <c r="E687" s="233"/>
      <c r="F687" s="301"/>
      <c r="G687" s="302"/>
      <c r="H687" s="170"/>
      <c r="I687" s="170"/>
      <c r="J687" s="231"/>
      <c r="K687" s="587">
        <f t="shared" si="51"/>
        <v>0</v>
      </c>
      <c r="L687" s="589">
        <f>IF(I687&lt;INDEX(Lookup!$U$2:$U$10,MATCH($D$44,Lookup!$S$2:$S$10,0)),0,IF(O687="X",0,J687/(DATEDIF(H687,I687,"m")+1)*12))</f>
        <v>0</v>
      </c>
      <c r="M687" s="587">
        <f t="shared" si="52"/>
        <v>0</v>
      </c>
      <c r="N687" s="655"/>
      <c r="O687" s="353"/>
      <c r="Q687" s="849">
        <f t="shared" si="53"/>
        <v>0</v>
      </c>
      <c r="R687" s="849">
        <f t="shared" si="54"/>
        <v>0</v>
      </c>
    </row>
    <row r="688" spans="2:18" x14ac:dyDescent="0.35">
      <c r="B688" s="229"/>
      <c r="C688" s="301"/>
      <c r="D688" s="301"/>
      <c r="E688" s="233"/>
      <c r="F688" s="301"/>
      <c r="G688" s="302"/>
      <c r="H688" s="170"/>
      <c r="I688" s="170"/>
      <c r="J688" s="231"/>
      <c r="K688" s="587">
        <f t="shared" ref="K688:K751" si="55">J688*$K$6</f>
        <v>0</v>
      </c>
      <c r="L688" s="589">
        <f>IF(I688&lt;INDEX(Lookup!$U$2:$U$10,MATCH($D$44,Lookup!$S$2:$S$10,0)),0,IF(O688="X",0,J688/(DATEDIF(H688,I688,"m")+1)*12))</f>
        <v>0</v>
      </c>
      <c r="M688" s="587">
        <f t="shared" ref="M688:M751" si="56">L688*$K$6</f>
        <v>0</v>
      </c>
      <c r="N688" s="655"/>
      <c r="O688" s="353"/>
      <c r="Q688" s="849">
        <f t="shared" ref="Q688:Q751" si="57">K688*$H$30</f>
        <v>0</v>
      </c>
      <c r="R688" s="849">
        <f t="shared" ref="R688:R751" si="58">M688*$H$40</f>
        <v>0</v>
      </c>
    </row>
    <row r="689" spans="2:18" x14ac:dyDescent="0.35">
      <c r="B689" s="229"/>
      <c r="C689" s="301"/>
      <c r="D689" s="301"/>
      <c r="E689" s="233"/>
      <c r="F689" s="301"/>
      <c r="G689" s="302"/>
      <c r="H689" s="170"/>
      <c r="I689" s="170"/>
      <c r="J689" s="231"/>
      <c r="K689" s="587">
        <f t="shared" si="55"/>
        <v>0</v>
      </c>
      <c r="L689" s="589">
        <f>IF(I689&lt;INDEX(Lookup!$U$2:$U$10,MATCH($D$44,Lookup!$S$2:$S$10,0)),0,IF(O689="X",0,J689/(DATEDIF(H689,I689,"m")+1)*12))</f>
        <v>0</v>
      </c>
      <c r="M689" s="587">
        <f t="shared" si="56"/>
        <v>0</v>
      </c>
      <c r="N689" s="655"/>
      <c r="O689" s="353"/>
      <c r="Q689" s="849">
        <f t="shared" si="57"/>
        <v>0</v>
      </c>
      <c r="R689" s="849">
        <f t="shared" si="58"/>
        <v>0</v>
      </c>
    </row>
    <row r="690" spans="2:18" x14ac:dyDescent="0.35">
      <c r="B690" s="229"/>
      <c r="C690" s="301"/>
      <c r="D690" s="301"/>
      <c r="E690" s="233"/>
      <c r="F690" s="301"/>
      <c r="G690" s="302"/>
      <c r="H690" s="170"/>
      <c r="I690" s="170"/>
      <c r="J690" s="231"/>
      <c r="K690" s="587">
        <f t="shared" si="55"/>
        <v>0</v>
      </c>
      <c r="L690" s="589">
        <f>IF(I690&lt;INDEX(Lookup!$U$2:$U$10,MATCH($D$44,Lookup!$S$2:$S$10,0)),0,IF(O690="X",0,J690/(DATEDIF(H690,I690,"m")+1)*12))</f>
        <v>0</v>
      </c>
      <c r="M690" s="587">
        <f t="shared" si="56"/>
        <v>0</v>
      </c>
      <c r="N690" s="655"/>
      <c r="O690" s="353"/>
      <c r="Q690" s="849">
        <f t="shared" si="57"/>
        <v>0</v>
      </c>
      <c r="R690" s="849">
        <f t="shared" si="58"/>
        <v>0</v>
      </c>
    </row>
    <row r="691" spans="2:18" x14ac:dyDescent="0.35">
      <c r="B691" s="229"/>
      <c r="C691" s="301"/>
      <c r="D691" s="301"/>
      <c r="E691" s="233"/>
      <c r="F691" s="301"/>
      <c r="G691" s="302"/>
      <c r="H691" s="170"/>
      <c r="I691" s="170"/>
      <c r="J691" s="231"/>
      <c r="K691" s="587">
        <f t="shared" si="55"/>
        <v>0</v>
      </c>
      <c r="L691" s="589">
        <f>IF(I691&lt;INDEX(Lookup!$U$2:$U$10,MATCH($D$44,Lookup!$S$2:$S$10,0)),0,IF(O691="X",0,J691/(DATEDIF(H691,I691,"m")+1)*12))</f>
        <v>0</v>
      </c>
      <c r="M691" s="587">
        <f t="shared" si="56"/>
        <v>0</v>
      </c>
      <c r="N691" s="655"/>
      <c r="O691" s="353"/>
      <c r="Q691" s="849">
        <f t="shared" si="57"/>
        <v>0</v>
      </c>
      <c r="R691" s="849">
        <f t="shared" si="58"/>
        <v>0</v>
      </c>
    </row>
    <row r="692" spans="2:18" x14ac:dyDescent="0.35">
      <c r="B692" s="229"/>
      <c r="C692" s="301"/>
      <c r="D692" s="301"/>
      <c r="E692" s="233"/>
      <c r="F692" s="301"/>
      <c r="G692" s="302"/>
      <c r="H692" s="170"/>
      <c r="I692" s="170"/>
      <c r="J692" s="231"/>
      <c r="K692" s="587">
        <f t="shared" si="55"/>
        <v>0</v>
      </c>
      <c r="L692" s="589">
        <f>IF(I692&lt;INDEX(Lookup!$U$2:$U$10,MATCH($D$44,Lookup!$S$2:$S$10,0)),0,IF(O692="X",0,J692/(DATEDIF(H692,I692,"m")+1)*12))</f>
        <v>0</v>
      </c>
      <c r="M692" s="587">
        <f t="shared" si="56"/>
        <v>0</v>
      </c>
      <c r="N692" s="655"/>
      <c r="O692" s="353"/>
      <c r="Q692" s="849">
        <f t="shared" si="57"/>
        <v>0</v>
      </c>
      <c r="R692" s="849">
        <f t="shared" si="58"/>
        <v>0</v>
      </c>
    </row>
    <row r="693" spans="2:18" x14ac:dyDescent="0.35">
      <c r="B693" s="229"/>
      <c r="C693" s="301"/>
      <c r="D693" s="301"/>
      <c r="E693" s="233"/>
      <c r="F693" s="301"/>
      <c r="G693" s="302"/>
      <c r="H693" s="170"/>
      <c r="I693" s="170"/>
      <c r="J693" s="231"/>
      <c r="K693" s="587">
        <f t="shared" si="55"/>
        <v>0</v>
      </c>
      <c r="L693" s="589">
        <f>IF(I693&lt;INDEX(Lookup!$U$2:$U$10,MATCH($D$44,Lookup!$S$2:$S$10,0)),0,IF(O693="X",0,J693/(DATEDIF(H693,I693,"m")+1)*12))</f>
        <v>0</v>
      </c>
      <c r="M693" s="587">
        <f t="shared" si="56"/>
        <v>0</v>
      </c>
      <c r="N693" s="655"/>
      <c r="O693" s="353"/>
      <c r="Q693" s="849">
        <f t="shared" si="57"/>
        <v>0</v>
      </c>
      <c r="R693" s="849">
        <f t="shared" si="58"/>
        <v>0</v>
      </c>
    </row>
    <row r="694" spans="2:18" x14ac:dyDescent="0.35">
      <c r="B694" s="229"/>
      <c r="C694" s="301"/>
      <c r="D694" s="301"/>
      <c r="E694" s="233"/>
      <c r="F694" s="301"/>
      <c r="G694" s="302"/>
      <c r="H694" s="170"/>
      <c r="I694" s="170"/>
      <c r="J694" s="231"/>
      <c r="K694" s="587">
        <f t="shared" si="55"/>
        <v>0</v>
      </c>
      <c r="L694" s="589">
        <f>IF(I694&lt;INDEX(Lookup!$U$2:$U$10,MATCH($D$44,Lookup!$S$2:$S$10,0)),0,IF(O694="X",0,J694/(DATEDIF(H694,I694,"m")+1)*12))</f>
        <v>0</v>
      </c>
      <c r="M694" s="587">
        <f t="shared" si="56"/>
        <v>0</v>
      </c>
      <c r="N694" s="655"/>
      <c r="O694" s="353"/>
      <c r="Q694" s="849">
        <f t="shared" si="57"/>
        <v>0</v>
      </c>
      <c r="R694" s="849">
        <f t="shared" si="58"/>
        <v>0</v>
      </c>
    </row>
    <row r="695" spans="2:18" x14ac:dyDescent="0.35">
      <c r="B695" s="229"/>
      <c r="C695" s="301"/>
      <c r="D695" s="301"/>
      <c r="E695" s="233"/>
      <c r="F695" s="301"/>
      <c r="G695" s="302"/>
      <c r="H695" s="170"/>
      <c r="I695" s="170"/>
      <c r="J695" s="231"/>
      <c r="K695" s="587">
        <f t="shared" si="55"/>
        <v>0</v>
      </c>
      <c r="L695" s="589">
        <f>IF(I695&lt;INDEX(Lookup!$U$2:$U$10,MATCH($D$44,Lookup!$S$2:$S$10,0)),0,IF(O695="X",0,J695/(DATEDIF(H695,I695,"m")+1)*12))</f>
        <v>0</v>
      </c>
      <c r="M695" s="587">
        <f t="shared" si="56"/>
        <v>0</v>
      </c>
      <c r="N695" s="655"/>
      <c r="O695" s="353"/>
      <c r="Q695" s="849">
        <f t="shared" si="57"/>
        <v>0</v>
      </c>
      <c r="R695" s="849">
        <f t="shared" si="58"/>
        <v>0</v>
      </c>
    </row>
    <row r="696" spans="2:18" x14ac:dyDescent="0.35">
      <c r="B696" s="229"/>
      <c r="C696" s="301"/>
      <c r="D696" s="301"/>
      <c r="E696" s="233"/>
      <c r="F696" s="301"/>
      <c r="G696" s="302"/>
      <c r="H696" s="170"/>
      <c r="I696" s="170"/>
      <c r="J696" s="231"/>
      <c r="K696" s="587">
        <f t="shared" si="55"/>
        <v>0</v>
      </c>
      <c r="L696" s="589">
        <f>IF(I696&lt;INDEX(Lookup!$U$2:$U$10,MATCH($D$44,Lookup!$S$2:$S$10,0)),0,IF(O696="X",0,J696/(DATEDIF(H696,I696,"m")+1)*12))</f>
        <v>0</v>
      </c>
      <c r="M696" s="587">
        <f t="shared" si="56"/>
        <v>0</v>
      </c>
      <c r="N696" s="655"/>
      <c r="O696" s="353"/>
      <c r="Q696" s="849">
        <f t="shared" si="57"/>
        <v>0</v>
      </c>
      <c r="R696" s="849">
        <f t="shared" si="58"/>
        <v>0</v>
      </c>
    </row>
    <row r="697" spans="2:18" x14ac:dyDescent="0.35">
      <c r="B697" s="229"/>
      <c r="C697" s="301"/>
      <c r="D697" s="301"/>
      <c r="E697" s="233"/>
      <c r="F697" s="301"/>
      <c r="G697" s="302"/>
      <c r="H697" s="170"/>
      <c r="I697" s="170"/>
      <c r="J697" s="231"/>
      <c r="K697" s="587">
        <f t="shared" si="55"/>
        <v>0</v>
      </c>
      <c r="L697" s="589">
        <f>IF(I697&lt;INDEX(Lookup!$U$2:$U$10,MATCH($D$44,Lookup!$S$2:$S$10,0)),0,IF(O697="X",0,J697/(DATEDIF(H697,I697,"m")+1)*12))</f>
        <v>0</v>
      </c>
      <c r="M697" s="587">
        <f t="shared" si="56"/>
        <v>0</v>
      </c>
      <c r="N697" s="655"/>
      <c r="O697" s="353"/>
      <c r="Q697" s="849">
        <f t="shared" si="57"/>
        <v>0</v>
      </c>
      <c r="R697" s="849">
        <f t="shared" si="58"/>
        <v>0</v>
      </c>
    </row>
    <row r="698" spans="2:18" x14ac:dyDescent="0.35">
      <c r="B698" s="229"/>
      <c r="C698" s="301"/>
      <c r="D698" s="301"/>
      <c r="E698" s="233"/>
      <c r="F698" s="301"/>
      <c r="G698" s="302"/>
      <c r="H698" s="170"/>
      <c r="I698" s="170"/>
      <c r="J698" s="231"/>
      <c r="K698" s="587">
        <f t="shared" si="55"/>
        <v>0</v>
      </c>
      <c r="L698" s="589">
        <f>IF(I698&lt;INDEX(Lookup!$U$2:$U$10,MATCH($D$44,Lookup!$S$2:$S$10,0)),0,IF(O698="X",0,J698/(DATEDIF(H698,I698,"m")+1)*12))</f>
        <v>0</v>
      </c>
      <c r="M698" s="587">
        <f t="shared" si="56"/>
        <v>0</v>
      </c>
      <c r="N698" s="655"/>
      <c r="O698" s="353"/>
      <c r="Q698" s="849">
        <f t="shared" si="57"/>
        <v>0</v>
      </c>
      <c r="R698" s="849">
        <f t="shared" si="58"/>
        <v>0</v>
      </c>
    </row>
    <row r="699" spans="2:18" x14ac:dyDescent="0.35">
      <c r="B699" s="229"/>
      <c r="C699" s="301"/>
      <c r="D699" s="301"/>
      <c r="E699" s="233"/>
      <c r="F699" s="301"/>
      <c r="G699" s="302"/>
      <c r="H699" s="170"/>
      <c r="I699" s="170"/>
      <c r="J699" s="231"/>
      <c r="K699" s="587">
        <f t="shared" si="55"/>
        <v>0</v>
      </c>
      <c r="L699" s="589">
        <f>IF(I699&lt;INDEX(Lookup!$U$2:$U$10,MATCH($D$44,Lookup!$S$2:$S$10,0)),0,IF(O699="X",0,J699/(DATEDIF(H699,I699,"m")+1)*12))</f>
        <v>0</v>
      </c>
      <c r="M699" s="587">
        <f t="shared" si="56"/>
        <v>0</v>
      </c>
      <c r="N699" s="655"/>
      <c r="O699" s="353"/>
      <c r="Q699" s="849">
        <f t="shared" si="57"/>
        <v>0</v>
      </c>
      <c r="R699" s="849">
        <f t="shared" si="58"/>
        <v>0</v>
      </c>
    </row>
    <row r="700" spans="2:18" x14ac:dyDescent="0.35">
      <c r="B700" s="229"/>
      <c r="C700" s="301"/>
      <c r="D700" s="301"/>
      <c r="E700" s="233"/>
      <c r="F700" s="301"/>
      <c r="G700" s="302"/>
      <c r="H700" s="170"/>
      <c r="I700" s="170"/>
      <c r="J700" s="231"/>
      <c r="K700" s="587">
        <f t="shared" si="55"/>
        <v>0</v>
      </c>
      <c r="L700" s="589">
        <f>IF(I700&lt;INDEX(Lookup!$U$2:$U$10,MATCH($D$44,Lookup!$S$2:$S$10,0)),0,IF(O700="X",0,J700/(DATEDIF(H700,I700,"m")+1)*12))</f>
        <v>0</v>
      </c>
      <c r="M700" s="587">
        <f t="shared" si="56"/>
        <v>0</v>
      </c>
      <c r="N700" s="655"/>
      <c r="O700" s="353"/>
      <c r="Q700" s="849">
        <f t="shared" si="57"/>
        <v>0</v>
      </c>
      <c r="R700" s="849">
        <f t="shared" si="58"/>
        <v>0</v>
      </c>
    </row>
    <row r="701" spans="2:18" x14ac:dyDescent="0.35">
      <c r="B701" s="229"/>
      <c r="C701" s="301"/>
      <c r="D701" s="301"/>
      <c r="E701" s="233"/>
      <c r="F701" s="301"/>
      <c r="G701" s="302"/>
      <c r="H701" s="170"/>
      <c r="I701" s="170"/>
      <c r="J701" s="231"/>
      <c r="K701" s="587">
        <f t="shared" si="55"/>
        <v>0</v>
      </c>
      <c r="L701" s="589">
        <f>IF(I701&lt;INDEX(Lookup!$U$2:$U$10,MATCH($D$44,Lookup!$S$2:$S$10,0)),0,IF(O701="X",0,J701/(DATEDIF(H701,I701,"m")+1)*12))</f>
        <v>0</v>
      </c>
      <c r="M701" s="587">
        <f t="shared" si="56"/>
        <v>0</v>
      </c>
      <c r="N701" s="655"/>
      <c r="O701" s="353"/>
      <c r="Q701" s="849">
        <f t="shared" si="57"/>
        <v>0</v>
      </c>
      <c r="R701" s="849">
        <f t="shared" si="58"/>
        <v>0</v>
      </c>
    </row>
    <row r="702" spans="2:18" x14ac:dyDescent="0.35">
      <c r="B702" s="229"/>
      <c r="C702" s="301"/>
      <c r="D702" s="301"/>
      <c r="E702" s="233"/>
      <c r="F702" s="301"/>
      <c r="G702" s="302"/>
      <c r="H702" s="170"/>
      <c r="I702" s="170"/>
      <c r="J702" s="231"/>
      <c r="K702" s="587">
        <f t="shared" si="55"/>
        <v>0</v>
      </c>
      <c r="L702" s="589">
        <f>IF(I702&lt;INDEX(Lookup!$U$2:$U$10,MATCH($D$44,Lookup!$S$2:$S$10,0)),0,IF(O702="X",0,J702/(DATEDIF(H702,I702,"m")+1)*12))</f>
        <v>0</v>
      </c>
      <c r="M702" s="587">
        <f t="shared" si="56"/>
        <v>0</v>
      </c>
      <c r="N702" s="655"/>
      <c r="O702" s="353"/>
      <c r="Q702" s="849">
        <f t="shared" si="57"/>
        <v>0</v>
      </c>
      <c r="R702" s="849">
        <f t="shared" si="58"/>
        <v>0</v>
      </c>
    </row>
    <row r="703" spans="2:18" x14ac:dyDescent="0.35">
      <c r="B703" s="229"/>
      <c r="C703" s="301"/>
      <c r="D703" s="301"/>
      <c r="E703" s="233"/>
      <c r="F703" s="301"/>
      <c r="G703" s="302"/>
      <c r="H703" s="170"/>
      <c r="I703" s="170"/>
      <c r="J703" s="231"/>
      <c r="K703" s="587">
        <f t="shared" si="55"/>
        <v>0</v>
      </c>
      <c r="L703" s="589">
        <f>IF(I703&lt;INDEX(Lookup!$U$2:$U$10,MATCH($D$44,Lookup!$S$2:$S$10,0)),0,IF(O703="X",0,J703/(DATEDIF(H703,I703,"m")+1)*12))</f>
        <v>0</v>
      </c>
      <c r="M703" s="587">
        <f t="shared" si="56"/>
        <v>0</v>
      </c>
      <c r="N703" s="655"/>
      <c r="O703" s="353"/>
      <c r="Q703" s="849">
        <f t="shared" si="57"/>
        <v>0</v>
      </c>
      <c r="R703" s="849">
        <f t="shared" si="58"/>
        <v>0</v>
      </c>
    </row>
    <row r="704" spans="2:18" x14ac:dyDescent="0.35">
      <c r="B704" s="229"/>
      <c r="C704" s="301"/>
      <c r="D704" s="301"/>
      <c r="E704" s="233"/>
      <c r="F704" s="301"/>
      <c r="G704" s="302"/>
      <c r="H704" s="170"/>
      <c r="I704" s="170"/>
      <c r="J704" s="231"/>
      <c r="K704" s="587">
        <f t="shared" si="55"/>
        <v>0</v>
      </c>
      <c r="L704" s="589">
        <f>IF(I704&lt;INDEX(Lookup!$U$2:$U$10,MATCH($D$44,Lookup!$S$2:$S$10,0)),0,IF(O704="X",0,J704/(DATEDIF(H704,I704,"m")+1)*12))</f>
        <v>0</v>
      </c>
      <c r="M704" s="587">
        <f t="shared" si="56"/>
        <v>0</v>
      </c>
      <c r="N704" s="655"/>
      <c r="O704" s="353"/>
      <c r="Q704" s="849">
        <f t="shared" si="57"/>
        <v>0</v>
      </c>
      <c r="R704" s="849">
        <f t="shared" si="58"/>
        <v>0</v>
      </c>
    </row>
    <row r="705" spans="2:18" x14ac:dyDescent="0.35">
      <c r="B705" s="229"/>
      <c r="C705" s="301"/>
      <c r="D705" s="301"/>
      <c r="E705" s="233"/>
      <c r="F705" s="301"/>
      <c r="G705" s="302"/>
      <c r="H705" s="170"/>
      <c r="I705" s="170"/>
      <c r="J705" s="231"/>
      <c r="K705" s="587">
        <f t="shared" si="55"/>
        <v>0</v>
      </c>
      <c r="L705" s="589">
        <f>IF(I705&lt;INDEX(Lookup!$U$2:$U$10,MATCH($D$44,Lookup!$S$2:$S$10,0)),0,IF(O705="X",0,J705/(DATEDIF(H705,I705,"m")+1)*12))</f>
        <v>0</v>
      </c>
      <c r="M705" s="587">
        <f t="shared" si="56"/>
        <v>0</v>
      </c>
      <c r="N705" s="655"/>
      <c r="O705" s="353"/>
      <c r="Q705" s="849">
        <f t="shared" si="57"/>
        <v>0</v>
      </c>
      <c r="R705" s="849">
        <f t="shared" si="58"/>
        <v>0</v>
      </c>
    </row>
    <row r="706" spans="2:18" x14ac:dyDescent="0.35">
      <c r="B706" s="229"/>
      <c r="C706" s="301"/>
      <c r="D706" s="301"/>
      <c r="E706" s="233"/>
      <c r="F706" s="301"/>
      <c r="G706" s="302"/>
      <c r="H706" s="170"/>
      <c r="I706" s="170"/>
      <c r="J706" s="231"/>
      <c r="K706" s="587">
        <f t="shared" si="55"/>
        <v>0</v>
      </c>
      <c r="L706" s="589">
        <f>IF(I706&lt;INDEX(Lookup!$U$2:$U$10,MATCH($D$44,Lookup!$S$2:$S$10,0)),0,IF(O706="X",0,J706/(DATEDIF(H706,I706,"m")+1)*12))</f>
        <v>0</v>
      </c>
      <c r="M706" s="587">
        <f t="shared" si="56"/>
        <v>0</v>
      </c>
      <c r="N706" s="655"/>
      <c r="O706" s="353"/>
      <c r="Q706" s="849">
        <f t="shared" si="57"/>
        <v>0</v>
      </c>
      <c r="R706" s="849">
        <f t="shared" si="58"/>
        <v>0</v>
      </c>
    </row>
    <row r="707" spans="2:18" x14ac:dyDescent="0.35">
      <c r="B707" s="229"/>
      <c r="C707" s="301"/>
      <c r="D707" s="301"/>
      <c r="E707" s="233"/>
      <c r="F707" s="301"/>
      <c r="G707" s="302"/>
      <c r="H707" s="170"/>
      <c r="I707" s="170"/>
      <c r="J707" s="231"/>
      <c r="K707" s="587">
        <f t="shared" si="55"/>
        <v>0</v>
      </c>
      <c r="L707" s="589">
        <f>IF(I707&lt;INDEX(Lookup!$U$2:$U$10,MATCH($D$44,Lookup!$S$2:$S$10,0)),0,IF(O707="X",0,J707/(DATEDIF(H707,I707,"m")+1)*12))</f>
        <v>0</v>
      </c>
      <c r="M707" s="587">
        <f t="shared" si="56"/>
        <v>0</v>
      </c>
      <c r="N707" s="655"/>
      <c r="O707" s="353"/>
      <c r="Q707" s="849">
        <f t="shared" si="57"/>
        <v>0</v>
      </c>
      <c r="R707" s="849">
        <f t="shared" si="58"/>
        <v>0</v>
      </c>
    </row>
    <row r="708" spans="2:18" x14ac:dyDescent="0.35">
      <c r="B708" s="229"/>
      <c r="C708" s="301"/>
      <c r="D708" s="301"/>
      <c r="E708" s="233"/>
      <c r="F708" s="301"/>
      <c r="G708" s="302"/>
      <c r="H708" s="170"/>
      <c r="I708" s="170"/>
      <c r="J708" s="231"/>
      <c r="K708" s="587">
        <f t="shared" si="55"/>
        <v>0</v>
      </c>
      <c r="L708" s="589">
        <f>IF(I708&lt;INDEX(Lookup!$U$2:$U$10,MATCH($D$44,Lookup!$S$2:$S$10,0)),0,IF(O708="X",0,J708/(DATEDIF(H708,I708,"m")+1)*12))</f>
        <v>0</v>
      </c>
      <c r="M708" s="587">
        <f t="shared" si="56"/>
        <v>0</v>
      </c>
      <c r="N708" s="655"/>
      <c r="O708" s="353"/>
      <c r="Q708" s="849">
        <f t="shared" si="57"/>
        <v>0</v>
      </c>
      <c r="R708" s="849">
        <f t="shared" si="58"/>
        <v>0</v>
      </c>
    </row>
    <row r="709" spans="2:18" x14ac:dyDescent="0.35">
      <c r="B709" s="229"/>
      <c r="C709" s="301"/>
      <c r="D709" s="301"/>
      <c r="E709" s="233"/>
      <c r="F709" s="301"/>
      <c r="G709" s="302"/>
      <c r="H709" s="170"/>
      <c r="I709" s="170"/>
      <c r="J709" s="231"/>
      <c r="K709" s="587">
        <f t="shared" si="55"/>
        <v>0</v>
      </c>
      <c r="L709" s="589">
        <f>IF(I709&lt;INDEX(Lookup!$U$2:$U$10,MATCH($D$44,Lookup!$S$2:$S$10,0)),0,IF(O709="X",0,J709/(DATEDIF(H709,I709,"m")+1)*12))</f>
        <v>0</v>
      </c>
      <c r="M709" s="587">
        <f t="shared" si="56"/>
        <v>0</v>
      </c>
      <c r="N709" s="655"/>
      <c r="O709" s="353"/>
      <c r="Q709" s="849">
        <f t="shared" si="57"/>
        <v>0</v>
      </c>
      <c r="R709" s="849">
        <f t="shared" si="58"/>
        <v>0</v>
      </c>
    </row>
    <row r="710" spans="2:18" x14ac:dyDescent="0.35">
      <c r="B710" s="229"/>
      <c r="C710" s="301"/>
      <c r="D710" s="301"/>
      <c r="E710" s="233"/>
      <c r="F710" s="301"/>
      <c r="G710" s="302"/>
      <c r="H710" s="170"/>
      <c r="I710" s="170"/>
      <c r="J710" s="231"/>
      <c r="K710" s="587">
        <f t="shared" si="55"/>
        <v>0</v>
      </c>
      <c r="L710" s="589">
        <f>IF(I710&lt;INDEX(Lookup!$U$2:$U$10,MATCH($D$44,Lookup!$S$2:$S$10,0)),0,IF(O710="X",0,J710/(DATEDIF(H710,I710,"m")+1)*12))</f>
        <v>0</v>
      </c>
      <c r="M710" s="587">
        <f t="shared" si="56"/>
        <v>0</v>
      </c>
      <c r="N710" s="655"/>
      <c r="O710" s="353"/>
      <c r="Q710" s="849">
        <f t="shared" si="57"/>
        <v>0</v>
      </c>
      <c r="R710" s="849">
        <f t="shared" si="58"/>
        <v>0</v>
      </c>
    </row>
    <row r="711" spans="2:18" x14ac:dyDescent="0.35">
      <c r="B711" s="229"/>
      <c r="C711" s="301"/>
      <c r="D711" s="301"/>
      <c r="E711" s="233"/>
      <c r="F711" s="301"/>
      <c r="G711" s="302"/>
      <c r="H711" s="170"/>
      <c r="I711" s="170"/>
      <c r="J711" s="231"/>
      <c r="K711" s="587">
        <f t="shared" si="55"/>
        <v>0</v>
      </c>
      <c r="L711" s="589">
        <f>IF(I711&lt;INDEX(Lookup!$U$2:$U$10,MATCH($D$44,Lookup!$S$2:$S$10,0)),0,IF(O711="X",0,J711/(DATEDIF(H711,I711,"m")+1)*12))</f>
        <v>0</v>
      </c>
      <c r="M711" s="587">
        <f t="shared" si="56"/>
        <v>0</v>
      </c>
      <c r="N711" s="655"/>
      <c r="O711" s="353"/>
      <c r="Q711" s="849">
        <f t="shared" si="57"/>
        <v>0</v>
      </c>
      <c r="R711" s="849">
        <f t="shared" si="58"/>
        <v>0</v>
      </c>
    </row>
    <row r="712" spans="2:18" x14ac:dyDescent="0.35">
      <c r="B712" s="229"/>
      <c r="C712" s="301"/>
      <c r="D712" s="301"/>
      <c r="E712" s="233"/>
      <c r="F712" s="301"/>
      <c r="G712" s="302"/>
      <c r="H712" s="170"/>
      <c r="I712" s="170"/>
      <c r="J712" s="231"/>
      <c r="K712" s="587">
        <f t="shared" si="55"/>
        <v>0</v>
      </c>
      <c r="L712" s="589">
        <f>IF(I712&lt;INDEX(Lookup!$U$2:$U$10,MATCH($D$44,Lookup!$S$2:$S$10,0)),0,IF(O712="X",0,J712/(DATEDIF(H712,I712,"m")+1)*12))</f>
        <v>0</v>
      </c>
      <c r="M712" s="587">
        <f t="shared" si="56"/>
        <v>0</v>
      </c>
      <c r="N712" s="655"/>
      <c r="O712" s="353"/>
      <c r="Q712" s="849">
        <f t="shared" si="57"/>
        <v>0</v>
      </c>
      <c r="R712" s="849">
        <f t="shared" si="58"/>
        <v>0</v>
      </c>
    </row>
    <row r="713" spans="2:18" x14ac:dyDescent="0.35">
      <c r="B713" s="229"/>
      <c r="C713" s="301"/>
      <c r="D713" s="301"/>
      <c r="E713" s="233"/>
      <c r="F713" s="301"/>
      <c r="G713" s="302"/>
      <c r="H713" s="170"/>
      <c r="I713" s="170"/>
      <c r="J713" s="231"/>
      <c r="K713" s="587">
        <f t="shared" si="55"/>
        <v>0</v>
      </c>
      <c r="L713" s="589">
        <f>IF(I713&lt;INDEX(Lookup!$U$2:$U$10,MATCH($D$44,Lookup!$S$2:$S$10,0)),0,IF(O713="X",0,J713/(DATEDIF(H713,I713,"m")+1)*12))</f>
        <v>0</v>
      </c>
      <c r="M713" s="587">
        <f t="shared" si="56"/>
        <v>0</v>
      </c>
      <c r="N713" s="655"/>
      <c r="O713" s="353"/>
      <c r="Q713" s="849">
        <f t="shared" si="57"/>
        <v>0</v>
      </c>
      <c r="R713" s="849">
        <f t="shared" si="58"/>
        <v>0</v>
      </c>
    </row>
    <row r="714" spans="2:18" x14ac:dyDescent="0.35">
      <c r="B714" s="229"/>
      <c r="C714" s="301"/>
      <c r="D714" s="301"/>
      <c r="E714" s="233"/>
      <c r="F714" s="301"/>
      <c r="G714" s="302"/>
      <c r="H714" s="170"/>
      <c r="I714" s="170"/>
      <c r="J714" s="231"/>
      <c r="K714" s="587">
        <f t="shared" si="55"/>
        <v>0</v>
      </c>
      <c r="L714" s="589">
        <f>IF(I714&lt;INDEX(Lookup!$U$2:$U$10,MATCH($D$44,Lookup!$S$2:$S$10,0)),0,IF(O714="X",0,J714/(DATEDIF(H714,I714,"m")+1)*12))</f>
        <v>0</v>
      </c>
      <c r="M714" s="587">
        <f t="shared" si="56"/>
        <v>0</v>
      </c>
      <c r="N714" s="655"/>
      <c r="O714" s="353"/>
      <c r="Q714" s="849">
        <f t="shared" si="57"/>
        <v>0</v>
      </c>
      <c r="R714" s="849">
        <f t="shared" si="58"/>
        <v>0</v>
      </c>
    </row>
    <row r="715" spans="2:18" x14ac:dyDescent="0.35">
      <c r="B715" s="229"/>
      <c r="C715" s="301"/>
      <c r="D715" s="301"/>
      <c r="E715" s="233"/>
      <c r="F715" s="301"/>
      <c r="G715" s="302"/>
      <c r="H715" s="170"/>
      <c r="I715" s="170"/>
      <c r="J715" s="231"/>
      <c r="K715" s="587">
        <f t="shared" si="55"/>
        <v>0</v>
      </c>
      <c r="L715" s="589">
        <f>IF(I715&lt;INDEX(Lookup!$U$2:$U$10,MATCH($D$44,Lookup!$S$2:$S$10,0)),0,IF(O715="X",0,J715/(DATEDIF(H715,I715,"m")+1)*12))</f>
        <v>0</v>
      </c>
      <c r="M715" s="587">
        <f t="shared" si="56"/>
        <v>0</v>
      </c>
      <c r="N715" s="655"/>
      <c r="O715" s="353"/>
      <c r="Q715" s="849">
        <f t="shared" si="57"/>
        <v>0</v>
      </c>
      <c r="R715" s="849">
        <f t="shared" si="58"/>
        <v>0</v>
      </c>
    </row>
    <row r="716" spans="2:18" x14ac:dyDescent="0.35">
      <c r="B716" s="229"/>
      <c r="C716" s="301"/>
      <c r="D716" s="301"/>
      <c r="E716" s="233"/>
      <c r="F716" s="301"/>
      <c r="G716" s="302"/>
      <c r="H716" s="170"/>
      <c r="I716" s="170"/>
      <c r="J716" s="231"/>
      <c r="K716" s="587">
        <f t="shared" si="55"/>
        <v>0</v>
      </c>
      <c r="L716" s="589">
        <f>IF(I716&lt;INDEX(Lookup!$U$2:$U$10,MATCH($D$44,Lookup!$S$2:$S$10,0)),0,IF(O716="X",0,J716/(DATEDIF(H716,I716,"m")+1)*12))</f>
        <v>0</v>
      </c>
      <c r="M716" s="587">
        <f t="shared" si="56"/>
        <v>0</v>
      </c>
      <c r="N716" s="655"/>
      <c r="O716" s="353"/>
      <c r="Q716" s="849">
        <f t="shared" si="57"/>
        <v>0</v>
      </c>
      <c r="R716" s="849">
        <f t="shared" si="58"/>
        <v>0</v>
      </c>
    </row>
    <row r="717" spans="2:18" x14ac:dyDescent="0.35">
      <c r="B717" s="229"/>
      <c r="C717" s="301"/>
      <c r="D717" s="301"/>
      <c r="E717" s="233"/>
      <c r="F717" s="301"/>
      <c r="G717" s="302"/>
      <c r="H717" s="170"/>
      <c r="I717" s="170"/>
      <c r="J717" s="231"/>
      <c r="K717" s="587">
        <f t="shared" si="55"/>
        <v>0</v>
      </c>
      <c r="L717" s="589">
        <f>IF(I717&lt;INDEX(Lookup!$U$2:$U$10,MATCH($D$44,Lookup!$S$2:$S$10,0)),0,IF(O717="X",0,J717/(DATEDIF(H717,I717,"m")+1)*12))</f>
        <v>0</v>
      </c>
      <c r="M717" s="587">
        <f t="shared" si="56"/>
        <v>0</v>
      </c>
      <c r="N717" s="655"/>
      <c r="O717" s="353"/>
      <c r="Q717" s="849">
        <f t="shared" si="57"/>
        <v>0</v>
      </c>
      <c r="R717" s="849">
        <f t="shared" si="58"/>
        <v>0</v>
      </c>
    </row>
    <row r="718" spans="2:18" x14ac:dyDescent="0.35">
      <c r="B718" s="229"/>
      <c r="C718" s="301"/>
      <c r="D718" s="301"/>
      <c r="E718" s="233"/>
      <c r="F718" s="301"/>
      <c r="G718" s="302"/>
      <c r="H718" s="170"/>
      <c r="I718" s="170"/>
      <c r="J718" s="231"/>
      <c r="K718" s="587">
        <f t="shared" si="55"/>
        <v>0</v>
      </c>
      <c r="L718" s="589">
        <f>IF(I718&lt;INDEX(Lookup!$U$2:$U$10,MATCH($D$44,Lookup!$S$2:$S$10,0)),0,IF(O718="X",0,J718/(DATEDIF(H718,I718,"m")+1)*12))</f>
        <v>0</v>
      </c>
      <c r="M718" s="587">
        <f t="shared" si="56"/>
        <v>0</v>
      </c>
      <c r="N718" s="655"/>
      <c r="O718" s="353"/>
      <c r="Q718" s="849">
        <f t="shared" si="57"/>
        <v>0</v>
      </c>
      <c r="R718" s="849">
        <f t="shared" si="58"/>
        <v>0</v>
      </c>
    </row>
    <row r="719" spans="2:18" x14ac:dyDescent="0.35">
      <c r="B719" s="229"/>
      <c r="C719" s="301"/>
      <c r="D719" s="301"/>
      <c r="E719" s="233"/>
      <c r="F719" s="301"/>
      <c r="G719" s="302"/>
      <c r="H719" s="170"/>
      <c r="I719" s="170"/>
      <c r="J719" s="231"/>
      <c r="K719" s="587">
        <f t="shared" si="55"/>
        <v>0</v>
      </c>
      <c r="L719" s="589">
        <f>IF(I719&lt;INDEX(Lookup!$U$2:$U$10,MATCH($D$44,Lookup!$S$2:$S$10,0)),0,IF(O719="X",0,J719/(DATEDIF(H719,I719,"m")+1)*12))</f>
        <v>0</v>
      </c>
      <c r="M719" s="587">
        <f t="shared" si="56"/>
        <v>0</v>
      </c>
      <c r="N719" s="655"/>
      <c r="O719" s="353"/>
      <c r="Q719" s="849">
        <f t="shared" si="57"/>
        <v>0</v>
      </c>
      <c r="R719" s="849">
        <f t="shared" si="58"/>
        <v>0</v>
      </c>
    </row>
    <row r="720" spans="2:18" x14ac:dyDescent="0.35">
      <c r="B720" s="229"/>
      <c r="C720" s="301"/>
      <c r="D720" s="301"/>
      <c r="E720" s="233"/>
      <c r="F720" s="301"/>
      <c r="G720" s="302"/>
      <c r="H720" s="170"/>
      <c r="I720" s="170"/>
      <c r="J720" s="231"/>
      <c r="K720" s="587">
        <f t="shared" si="55"/>
        <v>0</v>
      </c>
      <c r="L720" s="589">
        <f>IF(I720&lt;INDEX(Lookup!$U$2:$U$10,MATCH($D$44,Lookup!$S$2:$S$10,0)),0,IF(O720="X",0,J720/(DATEDIF(H720,I720,"m")+1)*12))</f>
        <v>0</v>
      </c>
      <c r="M720" s="587">
        <f t="shared" si="56"/>
        <v>0</v>
      </c>
      <c r="N720" s="655"/>
      <c r="O720" s="353"/>
      <c r="Q720" s="849">
        <f t="shared" si="57"/>
        <v>0</v>
      </c>
      <c r="R720" s="849">
        <f t="shared" si="58"/>
        <v>0</v>
      </c>
    </row>
    <row r="721" spans="2:18" x14ac:dyDescent="0.35">
      <c r="B721" s="229"/>
      <c r="C721" s="301"/>
      <c r="D721" s="301"/>
      <c r="E721" s="233"/>
      <c r="F721" s="301"/>
      <c r="G721" s="302"/>
      <c r="H721" s="170"/>
      <c r="I721" s="170"/>
      <c r="J721" s="231"/>
      <c r="K721" s="587">
        <f t="shared" si="55"/>
        <v>0</v>
      </c>
      <c r="L721" s="589">
        <f>IF(I721&lt;INDEX(Lookup!$U$2:$U$10,MATCH($D$44,Lookup!$S$2:$S$10,0)),0,IF(O721="X",0,J721/(DATEDIF(H721,I721,"m")+1)*12))</f>
        <v>0</v>
      </c>
      <c r="M721" s="587">
        <f t="shared" si="56"/>
        <v>0</v>
      </c>
      <c r="N721" s="655"/>
      <c r="O721" s="353"/>
      <c r="Q721" s="849">
        <f t="shared" si="57"/>
        <v>0</v>
      </c>
      <c r="R721" s="849">
        <f t="shared" si="58"/>
        <v>0</v>
      </c>
    </row>
    <row r="722" spans="2:18" x14ac:dyDescent="0.35">
      <c r="B722" s="229"/>
      <c r="C722" s="301"/>
      <c r="D722" s="301"/>
      <c r="E722" s="233"/>
      <c r="F722" s="301"/>
      <c r="G722" s="302"/>
      <c r="H722" s="170"/>
      <c r="I722" s="170"/>
      <c r="J722" s="231"/>
      <c r="K722" s="587">
        <f t="shared" si="55"/>
        <v>0</v>
      </c>
      <c r="L722" s="589">
        <f>IF(I722&lt;INDEX(Lookup!$U$2:$U$10,MATCH($D$44,Lookup!$S$2:$S$10,0)),0,IF(O722="X",0,J722/(DATEDIF(H722,I722,"m")+1)*12))</f>
        <v>0</v>
      </c>
      <c r="M722" s="587">
        <f t="shared" si="56"/>
        <v>0</v>
      </c>
      <c r="N722" s="655"/>
      <c r="O722" s="353"/>
      <c r="Q722" s="849">
        <f t="shared" si="57"/>
        <v>0</v>
      </c>
      <c r="R722" s="849">
        <f t="shared" si="58"/>
        <v>0</v>
      </c>
    </row>
    <row r="723" spans="2:18" x14ac:dyDescent="0.35">
      <c r="B723" s="229"/>
      <c r="C723" s="301"/>
      <c r="D723" s="301"/>
      <c r="E723" s="233"/>
      <c r="F723" s="301"/>
      <c r="G723" s="302"/>
      <c r="H723" s="170"/>
      <c r="I723" s="170"/>
      <c r="J723" s="231"/>
      <c r="K723" s="587">
        <f t="shared" si="55"/>
        <v>0</v>
      </c>
      <c r="L723" s="589">
        <f>IF(I723&lt;INDEX(Lookup!$U$2:$U$10,MATCH($D$44,Lookup!$S$2:$S$10,0)),0,IF(O723="X",0,J723/(DATEDIF(H723,I723,"m")+1)*12))</f>
        <v>0</v>
      </c>
      <c r="M723" s="587">
        <f t="shared" si="56"/>
        <v>0</v>
      </c>
      <c r="N723" s="655"/>
      <c r="O723" s="353"/>
      <c r="Q723" s="849">
        <f t="shared" si="57"/>
        <v>0</v>
      </c>
      <c r="R723" s="849">
        <f t="shared" si="58"/>
        <v>0</v>
      </c>
    </row>
    <row r="724" spans="2:18" x14ac:dyDescent="0.35">
      <c r="B724" s="229"/>
      <c r="C724" s="301"/>
      <c r="D724" s="301"/>
      <c r="E724" s="233"/>
      <c r="F724" s="301"/>
      <c r="G724" s="302"/>
      <c r="H724" s="170"/>
      <c r="I724" s="170"/>
      <c r="J724" s="231"/>
      <c r="K724" s="587">
        <f t="shared" si="55"/>
        <v>0</v>
      </c>
      <c r="L724" s="589">
        <f>IF(I724&lt;INDEX(Lookup!$U$2:$U$10,MATCH($D$44,Lookup!$S$2:$S$10,0)),0,IF(O724="X",0,J724/(DATEDIF(H724,I724,"m")+1)*12))</f>
        <v>0</v>
      </c>
      <c r="M724" s="587">
        <f t="shared" si="56"/>
        <v>0</v>
      </c>
      <c r="N724" s="655"/>
      <c r="O724" s="353"/>
      <c r="Q724" s="849">
        <f t="shared" si="57"/>
        <v>0</v>
      </c>
      <c r="R724" s="849">
        <f t="shared" si="58"/>
        <v>0</v>
      </c>
    </row>
    <row r="725" spans="2:18" x14ac:dyDescent="0.35">
      <c r="B725" s="229"/>
      <c r="C725" s="301"/>
      <c r="D725" s="301"/>
      <c r="E725" s="233"/>
      <c r="F725" s="301"/>
      <c r="G725" s="302"/>
      <c r="H725" s="170"/>
      <c r="I725" s="170"/>
      <c r="J725" s="231"/>
      <c r="K725" s="587">
        <f t="shared" si="55"/>
        <v>0</v>
      </c>
      <c r="L725" s="589">
        <f>IF(I725&lt;INDEX(Lookup!$U$2:$U$10,MATCH($D$44,Lookup!$S$2:$S$10,0)),0,IF(O725="X",0,J725/(DATEDIF(H725,I725,"m")+1)*12))</f>
        <v>0</v>
      </c>
      <c r="M725" s="587">
        <f t="shared" si="56"/>
        <v>0</v>
      </c>
      <c r="N725" s="655"/>
      <c r="O725" s="353"/>
      <c r="Q725" s="849">
        <f t="shared" si="57"/>
        <v>0</v>
      </c>
      <c r="R725" s="849">
        <f t="shared" si="58"/>
        <v>0</v>
      </c>
    </row>
    <row r="726" spans="2:18" x14ac:dyDescent="0.35">
      <c r="B726" s="229"/>
      <c r="C726" s="301"/>
      <c r="D726" s="301"/>
      <c r="E726" s="233"/>
      <c r="F726" s="301"/>
      <c r="G726" s="302"/>
      <c r="H726" s="170"/>
      <c r="I726" s="170"/>
      <c r="J726" s="231"/>
      <c r="K726" s="587">
        <f t="shared" si="55"/>
        <v>0</v>
      </c>
      <c r="L726" s="589">
        <f>IF(I726&lt;INDEX(Lookup!$U$2:$U$10,MATCH($D$44,Lookup!$S$2:$S$10,0)),0,IF(O726="X",0,J726/(DATEDIF(H726,I726,"m")+1)*12))</f>
        <v>0</v>
      </c>
      <c r="M726" s="587">
        <f t="shared" si="56"/>
        <v>0</v>
      </c>
      <c r="N726" s="655"/>
      <c r="O726" s="353"/>
      <c r="Q726" s="849">
        <f t="shared" si="57"/>
        <v>0</v>
      </c>
      <c r="R726" s="849">
        <f t="shared" si="58"/>
        <v>0</v>
      </c>
    </row>
    <row r="727" spans="2:18" x14ac:dyDescent="0.35">
      <c r="B727" s="229"/>
      <c r="C727" s="301"/>
      <c r="D727" s="301"/>
      <c r="E727" s="233"/>
      <c r="F727" s="301"/>
      <c r="G727" s="302"/>
      <c r="H727" s="170"/>
      <c r="I727" s="170"/>
      <c r="J727" s="231"/>
      <c r="K727" s="587">
        <f t="shared" si="55"/>
        <v>0</v>
      </c>
      <c r="L727" s="589">
        <f>IF(I727&lt;INDEX(Lookup!$U$2:$U$10,MATCH($D$44,Lookup!$S$2:$S$10,0)),0,IF(O727="X",0,J727/(DATEDIF(H727,I727,"m")+1)*12))</f>
        <v>0</v>
      </c>
      <c r="M727" s="587">
        <f t="shared" si="56"/>
        <v>0</v>
      </c>
      <c r="N727" s="655"/>
      <c r="O727" s="353"/>
      <c r="Q727" s="849">
        <f t="shared" si="57"/>
        <v>0</v>
      </c>
      <c r="R727" s="849">
        <f t="shared" si="58"/>
        <v>0</v>
      </c>
    </row>
    <row r="728" spans="2:18" x14ac:dyDescent="0.35">
      <c r="B728" s="229"/>
      <c r="C728" s="301"/>
      <c r="D728" s="301"/>
      <c r="E728" s="233"/>
      <c r="F728" s="301"/>
      <c r="G728" s="302"/>
      <c r="H728" s="170"/>
      <c r="I728" s="170"/>
      <c r="J728" s="231"/>
      <c r="K728" s="587">
        <f t="shared" si="55"/>
        <v>0</v>
      </c>
      <c r="L728" s="589">
        <f>IF(I728&lt;INDEX(Lookup!$U$2:$U$10,MATCH($D$44,Lookup!$S$2:$S$10,0)),0,IF(O728="X",0,J728/(DATEDIF(H728,I728,"m")+1)*12))</f>
        <v>0</v>
      </c>
      <c r="M728" s="587">
        <f t="shared" si="56"/>
        <v>0</v>
      </c>
      <c r="N728" s="655"/>
      <c r="O728" s="353"/>
      <c r="Q728" s="849">
        <f t="shared" si="57"/>
        <v>0</v>
      </c>
      <c r="R728" s="849">
        <f t="shared" si="58"/>
        <v>0</v>
      </c>
    </row>
    <row r="729" spans="2:18" x14ac:dyDescent="0.35">
      <c r="B729" s="229"/>
      <c r="C729" s="301"/>
      <c r="D729" s="301"/>
      <c r="E729" s="233"/>
      <c r="F729" s="301"/>
      <c r="G729" s="302"/>
      <c r="H729" s="170"/>
      <c r="I729" s="170"/>
      <c r="J729" s="231"/>
      <c r="K729" s="587">
        <f t="shared" si="55"/>
        <v>0</v>
      </c>
      <c r="L729" s="589">
        <f>IF(I729&lt;INDEX(Lookup!$U$2:$U$10,MATCH($D$44,Lookup!$S$2:$S$10,0)),0,IF(O729="X",0,J729/(DATEDIF(H729,I729,"m")+1)*12))</f>
        <v>0</v>
      </c>
      <c r="M729" s="587">
        <f t="shared" si="56"/>
        <v>0</v>
      </c>
      <c r="N729" s="655"/>
      <c r="O729" s="353"/>
      <c r="Q729" s="849">
        <f t="shared" si="57"/>
        <v>0</v>
      </c>
      <c r="R729" s="849">
        <f t="shared" si="58"/>
        <v>0</v>
      </c>
    </row>
    <row r="730" spans="2:18" x14ac:dyDescent="0.35">
      <c r="B730" s="229"/>
      <c r="C730" s="301"/>
      <c r="D730" s="301"/>
      <c r="E730" s="233"/>
      <c r="F730" s="301"/>
      <c r="G730" s="302"/>
      <c r="H730" s="170"/>
      <c r="I730" s="170"/>
      <c r="J730" s="231"/>
      <c r="K730" s="587">
        <f t="shared" si="55"/>
        <v>0</v>
      </c>
      <c r="L730" s="589">
        <f>IF(I730&lt;INDEX(Lookup!$U$2:$U$10,MATCH($D$44,Lookup!$S$2:$S$10,0)),0,IF(O730="X",0,J730/(DATEDIF(H730,I730,"m")+1)*12))</f>
        <v>0</v>
      </c>
      <c r="M730" s="587">
        <f t="shared" si="56"/>
        <v>0</v>
      </c>
      <c r="N730" s="655"/>
      <c r="O730" s="353"/>
      <c r="Q730" s="849">
        <f t="shared" si="57"/>
        <v>0</v>
      </c>
      <c r="R730" s="849">
        <f t="shared" si="58"/>
        <v>0</v>
      </c>
    </row>
    <row r="731" spans="2:18" x14ac:dyDescent="0.35">
      <c r="B731" s="229"/>
      <c r="C731" s="301"/>
      <c r="D731" s="301"/>
      <c r="E731" s="233"/>
      <c r="F731" s="301"/>
      <c r="G731" s="302"/>
      <c r="H731" s="170"/>
      <c r="I731" s="170"/>
      <c r="J731" s="231"/>
      <c r="K731" s="587">
        <f t="shared" si="55"/>
        <v>0</v>
      </c>
      <c r="L731" s="589">
        <f>IF(I731&lt;INDEX(Lookup!$U$2:$U$10,MATCH($D$44,Lookup!$S$2:$S$10,0)),0,IF(O731="X",0,J731/(DATEDIF(H731,I731,"m")+1)*12))</f>
        <v>0</v>
      </c>
      <c r="M731" s="587">
        <f t="shared" si="56"/>
        <v>0</v>
      </c>
      <c r="N731" s="655"/>
      <c r="O731" s="353"/>
      <c r="Q731" s="849">
        <f t="shared" si="57"/>
        <v>0</v>
      </c>
      <c r="R731" s="849">
        <f t="shared" si="58"/>
        <v>0</v>
      </c>
    </row>
    <row r="732" spans="2:18" x14ac:dyDescent="0.35">
      <c r="B732" s="229"/>
      <c r="C732" s="301"/>
      <c r="D732" s="301"/>
      <c r="E732" s="233"/>
      <c r="F732" s="301"/>
      <c r="G732" s="302"/>
      <c r="H732" s="170"/>
      <c r="I732" s="170"/>
      <c r="J732" s="231"/>
      <c r="K732" s="587">
        <f t="shared" si="55"/>
        <v>0</v>
      </c>
      <c r="L732" s="589">
        <f>IF(I732&lt;INDEX(Lookup!$U$2:$U$10,MATCH($D$44,Lookup!$S$2:$S$10,0)),0,IF(O732="X",0,J732/(DATEDIF(H732,I732,"m")+1)*12))</f>
        <v>0</v>
      </c>
      <c r="M732" s="587">
        <f t="shared" si="56"/>
        <v>0</v>
      </c>
      <c r="N732" s="655"/>
      <c r="O732" s="353"/>
      <c r="Q732" s="849">
        <f t="shared" si="57"/>
        <v>0</v>
      </c>
      <c r="R732" s="849">
        <f t="shared" si="58"/>
        <v>0</v>
      </c>
    </row>
    <row r="733" spans="2:18" x14ac:dyDescent="0.35">
      <c r="B733" s="229"/>
      <c r="C733" s="301"/>
      <c r="D733" s="301"/>
      <c r="E733" s="233"/>
      <c r="F733" s="301"/>
      <c r="G733" s="302"/>
      <c r="H733" s="170"/>
      <c r="I733" s="170"/>
      <c r="J733" s="231"/>
      <c r="K733" s="587">
        <f t="shared" si="55"/>
        <v>0</v>
      </c>
      <c r="L733" s="589">
        <f>IF(I733&lt;INDEX(Lookup!$U$2:$U$10,MATCH($D$44,Lookup!$S$2:$S$10,0)),0,IF(O733="X",0,J733/(DATEDIF(H733,I733,"m")+1)*12))</f>
        <v>0</v>
      </c>
      <c r="M733" s="587">
        <f t="shared" si="56"/>
        <v>0</v>
      </c>
      <c r="N733" s="655"/>
      <c r="O733" s="353"/>
      <c r="Q733" s="849">
        <f t="shared" si="57"/>
        <v>0</v>
      </c>
      <c r="R733" s="849">
        <f t="shared" si="58"/>
        <v>0</v>
      </c>
    </row>
    <row r="734" spans="2:18" x14ac:dyDescent="0.35">
      <c r="B734" s="229"/>
      <c r="C734" s="301"/>
      <c r="D734" s="301"/>
      <c r="E734" s="233"/>
      <c r="F734" s="301"/>
      <c r="G734" s="302"/>
      <c r="H734" s="170"/>
      <c r="I734" s="170"/>
      <c r="J734" s="231"/>
      <c r="K734" s="587">
        <f t="shared" si="55"/>
        <v>0</v>
      </c>
      <c r="L734" s="589">
        <f>IF(I734&lt;INDEX(Lookup!$U$2:$U$10,MATCH($D$44,Lookup!$S$2:$S$10,0)),0,IF(O734="X",0,J734/(DATEDIF(H734,I734,"m")+1)*12))</f>
        <v>0</v>
      </c>
      <c r="M734" s="587">
        <f t="shared" si="56"/>
        <v>0</v>
      </c>
      <c r="N734" s="655"/>
      <c r="O734" s="353"/>
      <c r="Q734" s="849">
        <f t="shared" si="57"/>
        <v>0</v>
      </c>
      <c r="R734" s="849">
        <f t="shared" si="58"/>
        <v>0</v>
      </c>
    </row>
    <row r="735" spans="2:18" x14ac:dyDescent="0.35">
      <c r="B735" s="229"/>
      <c r="C735" s="301"/>
      <c r="D735" s="301"/>
      <c r="E735" s="233"/>
      <c r="F735" s="301"/>
      <c r="G735" s="302"/>
      <c r="H735" s="170"/>
      <c r="I735" s="170"/>
      <c r="J735" s="231"/>
      <c r="K735" s="587">
        <f t="shared" si="55"/>
        <v>0</v>
      </c>
      <c r="L735" s="589">
        <f>IF(I735&lt;INDEX(Lookup!$U$2:$U$10,MATCH($D$44,Lookup!$S$2:$S$10,0)),0,IF(O735="X",0,J735/(DATEDIF(H735,I735,"m")+1)*12))</f>
        <v>0</v>
      </c>
      <c r="M735" s="587">
        <f t="shared" si="56"/>
        <v>0</v>
      </c>
      <c r="N735" s="655"/>
      <c r="O735" s="353"/>
      <c r="Q735" s="849">
        <f t="shared" si="57"/>
        <v>0</v>
      </c>
      <c r="R735" s="849">
        <f t="shared" si="58"/>
        <v>0</v>
      </c>
    </row>
    <row r="736" spans="2:18" x14ac:dyDescent="0.35">
      <c r="B736" s="229"/>
      <c r="C736" s="301"/>
      <c r="D736" s="301"/>
      <c r="E736" s="233"/>
      <c r="F736" s="301"/>
      <c r="G736" s="302"/>
      <c r="H736" s="170"/>
      <c r="I736" s="170"/>
      <c r="J736" s="231"/>
      <c r="K736" s="587">
        <f t="shared" si="55"/>
        <v>0</v>
      </c>
      <c r="L736" s="589">
        <f>IF(I736&lt;INDEX(Lookup!$U$2:$U$10,MATCH($D$44,Lookup!$S$2:$S$10,0)),0,IF(O736="X",0,J736/(DATEDIF(H736,I736,"m")+1)*12))</f>
        <v>0</v>
      </c>
      <c r="M736" s="587">
        <f t="shared" si="56"/>
        <v>0</v>
      </c>
      <c r="N736" s="655"/>
      <c r="O736" s="353"/>
      <c r="Q736" s="849">
        <f t="shared" si="57"/>
        <v>0</v>
      </c>
      <c r="R736" s="849">
        <f t="shared" si="58"/>
        <v>0</v>
      </c>
    </row>
    <row r="737" spans="2:18" x14ac:dyDescent="0.35">
      <c r="B737" s="229"/>
      <c r="C737" s="301"/>
      <c r="D737" s="301"/>
      <c r="E737" s="233"/>
      <c r="F737" s="301"/>
      <c r="G737" s="302"/>
      <c r="H737" s="170"/>
      <c r="I737" s="170"/>
      <c r="J737" s="231"/>
      <c r="K737" s="587">
        <f t="shared" si="55"/>
        <v>0</v>
      </c>
      <c r="L737" s="589">
        <f>IF(I737&lt;INDEX(Lookup!$U$2:$U$10,MATCH($D$44,Lookup!$S$2:$S$10,0)),0,IF(O737="X",0,J737/(DATEDIF(H737,I737,"m")+1)*12))</f>
        <v>0</v>
      </c>
      <c r="M737" s="587">
        <f t="shared" si="56"/>
        <v>0</v>
      </c>
      <c r="N737" s="655"/>
      <c r="O737" s="353"/>
      <c r="Q737" s="849">
        <f t="shared" si="57"/>
        <v>0</v>
      </c>
      <c r="R737" s="849">
        <f t="shared" si="58"/>
        <v>0</v>
      </c>
    </row>
    <row r="738" spans="2:18" x14ac:dyDescent="0.35">
      <c r="B738" s="229"/>
      <c r="C738" s="301"/>
      <c r="D738" s="301"/>
      <c r="E738" s="233"/>
      <c r="F738" s="301"/>
      <c r="G738" s="302"/>
      <c r="H738" s="170"/>
      <c r="I738" s="170"/>
      <c r="J738" s="231"/>
      <c r="K738" s="587">
        <f t="shared" si="55"/>
        <v>0</v>
      </c>
      <c r="L738" s="589">
        <f>IF(I738&lt;INDEX(Lookup!$U$2:$U$10,MATCH($D$44,Lookup!$S$2:$S$10,0)),0,IF(O738="X",0,J738/(DATEDIF(H738,I738,"m")+1)*12))</f>
        <v>0</v>
      </c>
      <c r="M738" s="587">
        <f t="shared" si="56"/>
        <v>0</v>
      </c>
      <c r="N738" s="655"/>
      <c r="O738" s="353"/>
      <c r="Q738" s="849">
        <f t="shared" si="57"/>
        <v>0</v>
      </c>
      <c r="R738" s="849">
        <f t="shared" si="58"/>
        <v>0</v>
      </c>
    </row>
    <row r="739" spans="2:18" x14ac:dyDescent="0.35">
      <c r="B739" s="229"/>
      <c r="C739" s="301"/>
      <c r="D739" s="301"/>
      <c r="E739" s="233"/>
      <c r="F739" s="301"/>
      <c r="G739" s="302"/>
      <c r="H739" s="170"/>
      <c r="I739" s="170"/>
      <c r="J739" s="231"/>
      <c r="K739" s="587">
        <f t="shared" si="55"/>
        <v>0</v>
      </c>
      <c r="L739" s="589">
        <f>IF(I739&lt;INDEX(Lookup!$U$2:$U$10,MATCH($D$44,Lookup!$S$2:$S$10,0)),0,IF(O739="X",0,J739/(DATEDIF(H739,I739,"m")+1)*12))</f>
        <v>0</v>
      </c>
      <c r="M739" s="587">
        <f t="shared" si="56"/>
        <v>0</v>
      </c>
      <c r="N739" s="655"/>
      <c r="O739" s="353"/>
      <c r="Q739" s="849">
        <f t="shared" si="57"/>
        <v>0</v>
      </c>
      <c r="R739" s="849">
        <f t="shared" si="58"/>
        <v>0</v>
      </c>
    </row>
    <row r="740" spans="2:18" x14ac:dyDescent="0.35">
      <c r="B740" s="229"/>
      <c r="C740" s="301"/>
      <c r="D740" s="301"/>
      <c r="E740" s="233"/>
      <c r="F740" s="301"/>
      <c r="G740" s="302"/>
      <c r="H740" s="170"/>
      <c r="I740" s="170"/>
      <c r="J740" s="231"/>
      <c r="K740" s="587">
        <f t="shared" si="55"/>
        <v>0</v>
      </c>
      <c r="L740" s="589">
        <f>IF(I740&lt;INDEX(Lookup!$U$2:$U$10,MATCH($D$44,Lookup!$S$2:$S$10,0)),0,IF(O740="X",0,J740/(DATEDIF(H740,I740,"m")+1)*12))</f>
        <v>0</v>
      </c>
      <c r="M740" s="587">
        <f t="shared" si="56"/>
        <v>0</v>
      </c>
      <c r="N740" s="655"/>
      <c r="O740" s="353"/>
      <c r="Q740" s="849">
        <f t="shared" si="57"/>
        <v>0</v>
      </c>
      <c r="R740" s="849">
        <f t="shared" si="58"/>
        <v>0</v>
      </c>
    </row>
    <row r="741" spans="2:18" x14ac:dyDescent="0.35">
      <c r="B741" s="229"/>
      <c r="C741" s="301"/>
      <c r="D741" s="301"/>
      <c r="E741" s="233"/>
      <c r="F741" s="301"/>
      <c r="G741" s="302"/>
      <c r="H741" s="170"/>
      <c r="I741" s="170"/>
      <c r="J741" s="231"/>
      <c r="K741" s="587">
        <f t="shared" si="55"/>
        <v>0</v>
      </c>
      <c r="L741" s="589">
        <f>IF(I741&lt;INDEX(Lookup!$U$2:$U$10,MATCH($D$44,Lookup!$S$2:$S$10,0)),0,IF(O741="X",0,J741/(DATEDIF(H741,I741,"m")+1)*12))</f>
        <v>0</v>
      </c>
      <c r="M741" s="587">
        <f t="shared" si="56"/>
        <v>0</v>
      </c>
      <c r="N741" s="655"/>
      <c r="O741" s="353"/>
      <c r="Q741" s="849">
        <f t="shared" si="57"/>
        <v>0</v>
      </c>
      <c r="R741" s="849">
        <f t="shared" si="58"/>
        <v>0</v>
      </c>
    </row>
    <row r="742" spans="2:18" x14ac:dyDescent="0.35">
      <c r="B742" s="229"/>
      <c r="C742" s="301"/>
      <c r="D742" s="301"/>
      <c r="E742" s="233"/>
      <c r="F742" s="301"/>
      <c r="G742" s="302"/>
      <c r="H742" s="170"/>
      <c r="I742" s="170"/>
      <c r="J742" s="231"/>
      <c r="K742" s="587">
        <f t="shared" si="55"/>
        <v>0</v>
      </c>
      <c r="L742" s="589">
        <f>IF(I742&lt;INDEX(Lookup!$U$2:$U$10,MATCH($D$44,Lookup!$S$2:$S$10,0)),0,IF(O742="X",0,J742/(DATEDIF(H742,I742,"m")+1)*12))</f>
        <v>0</v>
      </c>
      <c r="M742" s="587">
        <f t="shared" si="56"/>
        <v>0</v>
      </c>
      <c r="N742" s="655"/>
      <c r="O742" s="353"/>
      <c r="Q742" s="849">
        <f t="shared" si="57"/>
        <v>0</v>
      </c>
      <c r="R742" s="849">
        <f t="shared" si="58"/>
        <v>0</v>
      </c>
    </row>
    <row r="743" spans="2:18" x14ac:dyDescent="0.35">
      <c r="B743" s="229"/>
      <c r="C743" s="301"/>
      <c r="D743" s="301"/>
      <c r="E743" s="233"/>
      <c r="F743" s="301"/>
      <c r="G743" s="302"/>
      <c r="H743" s="170"/>
      <c r="I743" s="170"/>
      <c r="J743" s="231"/>
      <c r="K743" s="587">
        <f t="shared" si="55"/>
        <v>0</v>
      </c>
      <c r="L743" s="589">
        <f>IF(I743&lt;INDEX(Lookup!$U$2:$U$10,MATCH($D$44,Lookup!$S$2:$S$10,0)),0,IF(O743="X",0,J743/(DATEDIF(H743,I743,"m")+1)*12))</f>
        <v>0</v>
      </c>
      <c r="M743" s="587">
        <f t="shared" si="56"/>
        <v>0</v>
      </c>
      <c r="N743" s="655"/>
      <c r="O743" s="353"/>
      <c r="Q743" s="849">
        <f t="shared" si="57"/>
        <v>0</v>
      </c>
      <c r="R743" s="849">
        <f t="shared" si="58"/>
        <v>0</v>
      </c>
    </row>
    <row r="744" spans="2:18" x14ac:dyDescent="0.35">
      <c r="B744" s="229"/>
      <c r="C744" s="301"/>
      <c r="D744" s="301"/>
      <c r="E744" s="233"/>
      <c r="F744" s="301"/>
      <c r="G744" s="302"/>
      <c r="H744" s="170"/>
      <c r="I744" s="170"/>
      <c r="J744" s="231"/>
      <c r="K744" s="587">
        <f t="shared" si="55"/>
        <v>0</v>
      </c>
      <c r="L744" s="589">
        <f>IF(I744&lt;INDEX(Lookup!$U$2:$U$10,MATCH($D$44,Lookup!$S$2:$S$10,0)),0,IF(O744="X",0,J744/(DATEDIF(H744,I744,"m")+1)*12))</f>
        <v>0</v>
      </c>
      <c r="M744" s="587">
        <f t="shared" si="56"/>
        <v>0</v>
      </c>
      <c r="N744" s="655"/>
      <c r="O744" s="353"/>
      <c r="Q744" s="849">
        <f t="shared" si="57"/>
        <v>0</v>
      </c>
      <c r="R744" s="849">
        <f t="shared" si="58"/>
        <v>0</v>
      </c>
    </row>
    <row r="745" spans="2:18" x14ac:dyDescent="0.35">
      <c r="B745" s="229"/>
      <c r="C745" s="301"/>
      <c r="D745" s="301"/>
      <c r="E745" s="233"/>
      <c r="F745" s="301"/>
      <c r="G745" s="302"/>
      <c r="H745" s="170"/>
      <c r="I745" s="170"/>
      <c r="J745" s="231"/>
      <c r="K745" s="587">
        <f t="shared" si="55"/>
        <v>0</v>
      </c>
      <c r="L745" s="589">
        <f>IF(I745&lt;INDEX(Lookup!$U$2:$U$10,MATCH($D$44,Lookup!$S$2:$S$10,0)),0,IF(O745="X",0,J745/(DATEDIF(H745,I745,"m")+1)*12))</f>
        <v>0</v>
      </c>
      <c r="M745" s="587">
        <f t="shared" si="56"/>
        <v>0</v>
      </c>
      <c r="N745" s="655"/>
      <c r="O745" s="353"/>
      <c r="Q745" s="849">
        <f t="shared" si="57"/>
        <v>0</v>
      </c>
      <c r="R745" s="849">
        <f t="shared" si="58"/>
        <v>0</v>
      </c>
    </row>
    <row r="746" spans="2:18" x14ac:dyDescent="0.35">
      <c r="B746" s="229"/>
      <c r="C746" s="301"/>
      <c r="D746" s="301"/>
      <c r="E746" s="233"/>
      <c r="F746" s="301"/>
      <c r="G746" s="302"/>
      <c r="H746" s="170"/>
      <c r="I746" s="170"/>
      <c r="J746" s="231"/>
      <c r="K746" s="587">
        <f t="shared" si="55"/>
        <v>0</v>
      </c>
      <c r="L746" s="589">
        <f>IF(I746&lt;INDEX(Lookup!$U$2:$U$10,MATCH($D$44,Lookup!$S$2:$S$10,0)),0,IF(O746="X",0,J746/(DATEDIF(H746,I746,"m")+1)*12))</f>
        <v>0</v>
      </c>
      <c r="M746" s="587">
        <f t="shared" si="56"/>
        <v>0</v>
      </c>
      <c r="N746" s="655"/>
      <c r="O746" s="353"/>
      <c r="Q746" s="849">
        <f t="shared" si="57"/>
        <v>0</v>
      </c>
      <c r="R746" s="849">
        <f t="shared" si="58"/>
        <v>0</v>
      </c>
    </row>
    <row r="747" spans="2:18" x14ac:dyDescent="0.35">
      <c r="B747" s="229"/>
      <c r="C747" s="301"/>
      <c r="D747" s="301"/>
      <c r="E747" s="233"/>
      <c r="F747" s="301"/>
      <c r="G747" s="302"/>
      <c r="H747" s="170"/>
      <c r="I747" s="170"/>
      <c r="J747" s="231"/>
      <c r="K747" s="587">
        <f t="shared" si="55"/>
        <v>0</v>
      </c>
      <c r="L747" s="589">
        <f>IF(I747&lt;INDEX(Lookup!$U$2:$U$10,MATCH($D$44,Lookup!$S$2:$S$10,0)),0,IF(O747="X",0,J747/(DATEDIF(H747,I747,"m")+1)*12))</f>
        <v>0</v>
      </c>
      <c r="M747" s="587">
        <f t="shared" si="56"/>
        <v>0</v>
      </c>
      <c r="N747" s="655"/>
      <c r="O747" s="353"/>
      <c r="Q747" s="849">
        <f t="shared" si="57"/>
        <v>0</v>
      </c>
      <c r="R747" s="849">
        <f t="shared" si="58"/>
        <v>0</v>
      </c>
    </row>
    <row r="748" spans="2:18" x14ac:dyDescent="0.35">
      <c r="B748" s="229"/>
      <c r="C748" s="301"/>
      <c r="D748" s="301"/>
      <c r="E748" s="233"/>
      <c r="F748" s="301"/>
      <c r="G748" s="302"/>
      <c r="H748" s="170"/>
      <c r="I748" s="170"/>
      <c r="J748" s="231"/>
      <c r="K748" s="587">
        <f t="shared" si="55"/>
        <v>0</v>
      </c>
      <c r="L748" s="589">
        <f>IF(I748&lt;INDEX(Lookup!$U$2:$U$10,MATCH($D$44,Lookup!$S$2:$S$10,0)),0,IF(O748="X",0,J748/(DATEDIF(H748,I748,"m")+1)*12))</f>
        <v>0</v>
      </c>
      <c r="M748" s="587">
        <f t="shared" si="56"/>
        <v>0</v>
      </c>
      <c r="N748" s="655"/>
      <c r="O748" s="353"/>
      <c r="Q748" s="849">
        <f t="shared" si="57"/>
        <v>0</v>
      </c>
      <c r="R748" s="849">
        <f t="shared" si="58"/>
        <v>0</v>
      </c>
    </row>
    <row r="749" spans="2:18" x14ac:dyDescent="0.35">
      <c r="B749" s="229"/>
      <c r="C749" s="301"/>
      <c r="D749" s="301"/>
      <c r="E749" s="233"/>
      <c r="F749" s="301"/>
      <c r="G749" s="302"/>
      <c r="H749" s="170"/>
      <c r="I749" s="170"/>
      <c r="J749" s="231"/>
      <c r="K749" s="587">
        <f t="shared" si="55"/>
        <v>0</v>
      </c>
      <c r="L749" s="589">
        <f>IF(I749&lt;INDEX(Lookup!$U$2:$U$10,MATCH($D$44,Lookup!$S$2:$S$10,0)),0,IF(O749="X",0,J749/(DATEDIF(H749,I749,"m")+1)*12))</f>
        <v>0</v>
      </c>
      <c r="M749" s="587">
        <f t="shared" si="56"/>
        <v>0</v>
      </c>
      <c r="N749" s="655"/>
      <c r="O749" s="353"/>
      <c r="Q749" s="849">
        <f t="shared" si="57"/>
        <v>0</v>
      </c>
      <c r="R749" s="849">
        <f t="shared" si="58"/>
        <v>0</v>
      </c>
    </row>
    <row r="750" spans="2:18" x14ac:dyDescent="0.35">
      <c r="B750" s="229"/>
      <c r="C750" s="301"/>
      <c r="D750" s="301"/>
      <c r="E750" s="233"/>
      <c r="F750" s="301"/>
      <c r="G750" s="302"/>
      <c r="H750" s="170"/>
      <c r="I750" s="170"/>
      <c r="J750" s="231"/>
      <c r="K750" s="587">
        <f t="shared" si="55"/>
        <v>0</v>
      </c>
      <c r="L750" s="589">
        <f>IF(I750&lt;INDEX(Lookup!$U$2:$U$10,MATCH($D$44,Lookup!$S$2:$S$10,0)),0,IF(O750="X",0,J750/(DATEDIF(H750,I750,"m")+1)*12))</f>
        <v>0</v>
      </c>
      <c r="M750" s="587">
        <f t="shared" si="56"/>
        <v>0</v>
      </c>
      <c r="N750" s="655"/>
      <c r="O750" s="353"/>
      <c r="Q750" s="849">
        <f t="shared" si="57"/>
        <v>0</v>
      </c>
      <c r="R750" s="849">
        <f t="shared" si="58"/>
        <v>0</v>
      </c>
    </row>
    <row r="751" spans="2:18" x14ac:dyDescent="0.35">
      <c r="B751" s="229"/>
      <c r="C751" s="301"/>
      <c r="D751" s="301"/>
      <c r="E751" s="233"/>
      <c r="F751" s="301"/>
      <c r="G751" s="302"/>
      <c r="H751" s="170"/>
      <c r="I751" s="170"/>
      <c r="J751" s="231"/>
      <c r="K751" s="587">
        <f t="shared" si="55"/>
        <v>0</v>
      </c>
      <c r="L751" s="589">
        <f>IF(I751&lt;INDEX(Lookup!$U$2:$U$10,MATCH($D$44,Lookup!$S$2:$S$10,0)),0,IF(O751="X",0,J751/(DATEDIF(H751,I751,"m")+1)*12))</f>
        <v>0</v>
      </c>
      <c r="M751" s="587">
        <f t="shared" si="56"/>
        <v>0</v>
      </c>
      <c r="N751" s="655"/>
      <c r="O751" s="353"/>
      <c r="Q751" s="849">
        <f t="shared" si="57"/>
        <v>0</v>
      </c>
      <c r="R751" s="849">
        <f t="shared" si="58"/>
        <v>0</v>
      </c>
    </row>
    <row r="752" spans="2:18" x14ac:dyDescent="0.35">
      <c r="B752" s="229"/>
      <c r="C752" s="301"/>
      <c r="D752" s="301"/>
      <c r="E752" s="233"/>
      <c r="F752" s="301"/>
      <c r="G752" s="302"/>
      <c r="H752" s="170"/>
      <c r="I752" s="170"/>
      <c r="J752" s="231"/>
      <c r="K752" s="587">
        <f t="shared" ref="K752:K815" si="59">J752*$K$6</f>
        <v>0</v>
      </c>
      <c r="L752" s="589">
        <f>IF(I752&lt;INDEX(Lookup!$U$2:$U$10,MATCH($D$44,Lookup!$S$2:$S$10,0)),0,IF(O752="X",0,J752/(DATEDIF(H752,I752,"m")+1)*12))</f>
        <v>0</v>
      </c>
      <c r="M752" s="587">
        <f t="shared" ref="M752:M815" si="60">L752*$K$6</f>
        <v>0</v>
      </c>
      <c r="N752" s="655"/>
      <c r="O752" s="353"/>
      <c r="Q752" s="849">
        <f t="shared" ref="Q752:Q815" si="61">K752*$H$30</f>
        <v>0</v>
      </c>
      <c r="R752" s="849">
        <f t="shared" ref="R752:R815" si="62">M752*$H$40</f>
        <v>0</v>
      </c>
    </row>
    <row r="753" spans="2:18" x14ac:dyDescent="0.35">
      <c r="B753" s="229"/>
      <c r="C753" s="301"/>
      <c r="D753" s="301"/>
      <c r="E753" s="233"/>
      <c r="F753" s="301"/>
      <c r="G753" s="302"/>
      <c r="H753" s="170"/>
      <c r="I753" s="170"/>
      <c r="J753" s="231"/>
      <c r="K753" s="587">
        <f t="shared" si="59"/>
        <v>0</v>
      </c>
      <c r="L753" s="589">
        <f>IF(I753&lt;INDEX(Lookup!$U$2:$U$10,MATCH($D$44,Lookup!$S$2:$S$10,0)),0,IF(O753="X",0,J753/(DATEDIF(H753,I753,"m")+1)*12))</f>
        <v>0</v>
      </c>
      <c r="M753" s="587">
        <f t="shared" si="60"/>
        <v>0</v>
      </c>
      <c r="N753" s="655"/>
      <c r="O753" s="353"/>
      <c r="Q753" s="849">
        <f t="shared" si="61"/>
        <v>0</v>
      </c>
      <c r="R753" s="849">
        <f t="shared" si="62"/>
        <v>0</v>
      </c>
    </row>
    <row r="754" spans="2:18" x14ac:dyDescent="0.35">
      <c r="B754" s="229"/>
      <c r="C754" s="301"/>
      <c r="D754" s="301"/>
      <c r="E754" s="233"/>
      <c r="F754" s="301"/>
      <c r="G754" s="302"/>
      <c r="H754" s="170"/>
      <c r="I754" s="170"/>
      <c r="J754" s="231"/>
      <c r="K754" s="587">
        <f t="shared" si="59"/>
        <v>0</v>
      </c>
      <c r="L754" s="589">
        <f>IF(I754&lt;INDEX(Lookup!$U$2:$U$10,MATCH($D$44,Lookup!$S$2:$S$10,0)),0,IF(O754="X",0,J754/(DATEDIF(H754,I754,"m")+1)*12))</f>
        <v>0</v>
      </c>
      <c r="M754" s="587">
        <f t="shared" si="60"/>
        <v>0</v>
      </c>
      <c r="N754" s="655"/>
      <c r="O754" s="353"/>
      <c r="Q754" s="849">
        <f t="shared" si="61"/>
        <v>0</v>
      </c>
      <c r="R754" s="849">
        <f t="shared" si="62"/>
        <v>0</v>
      </c>
    </row>
    <row r="755" spans="2:18" x14ac:dyDescent="0.35">
      <c r="B755" s="229"/>
      <c r="C755" s="301"/>
      <c r="D755" s="301"/>
      <c r="E755" s="233"/>
      <c r="F755" s="301"/>
      <c r="G755" s="302"/>
      <c r="H755" s="170"/>
      <c r="I755" s="170"/>
      <c r="J755" s="231"/>
      <c r="K755" s="587">
        <f t="shared" si="59"/>
        <v>0</v>
      </c>
      <c r="L755" s="589">
        <f>IF(I755&lt;INDEX(Lookup!$U$2:$U$10,MATCH($D$44,Lookup!$S$2:$S$10,0)),0,IF(O755="X",0,J755/(DATEDIF(H755,I755,"m")+1)*12))</f>
        <v>0</v>
      </c>
      <c r="M755" s="587">
        <f t="shared" si="60"/>
        <v>0</v>
      </c>
      <c r="N755" s="655"/>
      <c r="O755" s="353"/>
      <c r="Q755" s="849">
        <f t="shared" si="61"/>
        <v>0</v>
      </c>
      <c r="R755" s="849">
        <f t="shared" si="62"/>
        <v>0</v>
      </c>
    </row>
    <row r="756" spans="2:18" x14ac:dyDescent="0.35">
      <c r="B756" s="229"/>
      <c r="C756" s="301"/>
      <c r="D756" s="301"/>
      <c r="E756" s="233"/>
      <c r="F756" s="301"/>
      <c r="G756" s="302"/>
      <c r="H756" s="170"/>
      <c r="I756" s="170"/>
      <c r="J756" s="231"/>
      <c r="K756" s="587">
        <f t="shared" si="59"/>
        <v>0</v>
      </c>
      <c r="L756" s="589">
        <f>IF(I756&lt;INDEX(Lookup!$U$2:$U$10,MATCH($D$44,Lookup!$S$2:$S$10,0)),0,IF(O756="X",0,J756/(DATEDIF(H756,I756,"m")+1)*12))</f>
        <v>0</v>
      </c>
      <c r="M756" s="587">
        <f t="shared" si="60"/>
        <v>0</v>
      </c>
      <c r="N756" s="655"/>
      <c r="O756" s="353"/>
      <c r="Q756" s="849">
        <f t="shared" si="61"/>
        <v>0</v>
      </c>
      <c r="R756" s="849">
        <f t="shared" si="62"/>
        <v>0</v>
      </c>
    </row>
    <row r="757" spans="2:18" x14ac:dyDescent="0.35">
      <c r="B757" s="229"/>
      <c r="C757" s="301"/>
      <c r="D757" s="301"/>
      <c r="E757" s="233"/>
      <c r="F757" s="301"/>
      <c r="G757" s="302"/>
      <c r="H757" s="170"/>
      <c r="I757" s="170"/>
      <c r="J757" s="231"/>
      <c r="K757" s="587">
        <f t="shared" si="59"/>
        <v>0</v>
      </c>
      <c r="L757" s="589">
        <f>IF(I757&lt;INDEX(Lookup!$U$2:$U$10,MATCH($D$44,Lookup!$S$2:$S$10,0)),0,IF(O757="X",0,J757/(DATEDIF(H757,I757,"m")+1)*12))</f>
        <v>0</v>
      </c>
      <c r="M757" s="587">
        <f t="shared" si="60"/>
        <v>0</v>
      </c>
      <c r="N757" s="655"/>
      <c r="O757" s="353"/>
      <c r="Q757" s="849">
        <f t="shared" si="61"/>
        <v>0</v>
      </c>
      <c r="R757" s="849">
        <f t="shared" si="62"/>
        <v>0</v>
      </c>
    </row>
    <row r="758" spans="2:18" x14ac:dyDescent="0.35">
      <c r="B758" s="229"/>
      <c r="C758" s="301"/>
      <c r="D758" s="301"/>
      <c r="E758" s="233"/>
      <c r="F758" s="301"/>
      <c r="G758" s="302"/>
      <c r="H758" s="170"/>
      <c r="I758" s="170"/>
      <c r="J758" s="231"/>
      <c r="K758" s="587">
        <f t="shared" si="59"/>
        <v>0</v>
      </c>
      <c r="L758" s="589">
        <f>IF(I758&lt;INDEX(Lookup!$U$2:$U$10,MATCH($D$44,Lookup!$S$2:$S$10,0)),0,IF(O758="X",0,J758/(DATEDIF(H758,I758,"m")+1)*12))</f>
        <v>0</v>
      </c>
      <c r="M758" s="587">
        <f t="shared" si="60"/>
        <v>0</v>
      </c>
      <c r="N758" s="655"/>
      <c r="O758" s="353"/>
      <c r="Q758" s="849">
        <f t="shared" si="61"/>
        <v>0</v>
      </c>
      <c r="R758" s="849">
        <f t="shared" si="62"/>
        <v>0</v>
      </c>
    </row>
    <row r="759" spans="2:18" x14ac:dyDescent="0.35">
      <c r="B759" s="229"/>
      <c r="C759" s="301"/>
      <c r="D759" s="301"/>
      <c r="E759" s="233"/>
      <c r="F759" s="301"/>
      <c r="G759" s="302"/>
      <c r="H759" s="170"/>
      <c r="I759" s="170"/>
      <c r="J759" s="231"/>
      <c r="K759" s="587">
        <f t="shared" si="59"/>
        <v>0</v>
      </c>
      <c r="L759" s="589">
        <f>IF(I759&lt;INDEX(Lookup!$U$2:$U$10,MATCH($D$44,Lookup!$S$2:$S$10,0)),0,IF(O759="X",0,J759/(DATEDIF(H759,I759,"m")+1)*12))</f>
        <v>0</v>
      </c>
      <c r="M759" s="587">
        <f t="shared" si="60"/>
        <v>0</v>
      </c>
      <c r="N759" s="655"/>
      <c r="O759" s="353"/>
      <c r="Q759" s="849">
        <f t="shared" si="61"/>
        <v>0</v>
      </c>
      <c r="R759" s="849">
        <f t="shared" si="62"/>
        <v>0</v>
      </c>
    </row>
    <row r="760" spans="2:18" x14ac:dyDescent="0.35">
      <c r="B760" s="229"/>
      <c r="C760" s="301"/>
      <c r="D760" s="301"/>
      <c r="E760" s="233"/>
      <c r="F760" s="301"/>
      <c r="G760" s="302"/>
      <c r="H760" s="170"/>
      <c r="I760" s="170"/>
      <c r="J760" s="231"/>
      <c r="K760" s="587">
        <f t="shared" si="59"/>
        <v>0</v>
      </c>
      <c r="L760" s="589">
        <f>IF(I760&lt;INDEX(Lookup!$U$2:$U$10,MATCH($D$44,Lookup!$S$2:$S$10,0)),0,IF(O760="X",0,J760/(DATEDIF(H760,I760,"m")+1)*12))</f>
        <v>0</v>
      </c>
      <c r="M760" s="587">
        <f t="shared" si="60"/>
        <v>0</v>
      </c>
      <c r="N760" s="655"/>
      <c r="O760" s="353"/>
      <c r="Q760" s="849">
        <f t="shared" si="61"/>
        <v>0</v>
      </c>
      <c r="R760" s="849">
        <f t="shared" si="62"/>
        <v>0</v>
      </c>
    </row>
    <row r="761" spans="2:18" x14ac:dyDescent="0.35">
      <c r="B761" s="229"/>
      <c r="C761" s="301"/>
      <c r="D761" s="301"/>
      <c r="E761" s="233"/>
      <c r="F761" s="301"/>
      <c r="G761" s="302"/>
      <c r="H761" s="170"/>
      <c r="I761" s="170"/>
      <c r="J761" s="231"/>
      <c r="K761" s="587">
        <f t="shared" si="59"/>
        <v>0</v>
      </c>
      <c r="L761" s="589">
        <f>IF(I761&lt;INDEX(Lookup!$U$2:$U$10,MATCH($D$44,Lookup!$S$2:$S$10,0)),0,IF(O761="X",0,J761/(DATEDIF(H761,I761,"m")+1)*12))</f>
        <v>0</v>
      </c>
      <c r="M761" s="587">
        <f t="shared" si="60"/>
        <v>0</v>
      </c>
      <c r="N761" s="655"/>
      <c r="O761" s="353"/>
      <c r="Q761" s="849">
        <f t="shared" si="61"/>
        <v>0</v>
      </c>
      <c r="R761" s="849">
        <f t="shared" si="62"/>
        <v>0</v>
      </c>
    </row>
    <row r="762" spans="2:18" x14ac:dyDescent="0.35">
      <c r="B762" s="229"/>
      <c r="C762" s="301"/>
      <c r="D762" s="301"/>
      <c r="E762" s="233"/>
      <c r="F762" s="301"/>
      <c r="G762" s="302"/>
      <c r="H762" s="170"/>
      <c r="I762" s="170"/>
      <c r="J762" s="231"/>
      <c r="K762" s="587">
        <f t="shared" si="59"/>
        <v>0</v>
      </c>
      <c r="L762" s="589">
        <f>IF(I762&lt;INDEX(Lookup!$U$2:$U$10,MATCH($D$44,Lookup!$S$2:$S$10,0)),0,IF(O762="X",0,J762/(DATEDIF(H762,I762,"m")+1)*12))</f>
        <v>0</v>
      </c>
      <c r="M762" s="587">
        <f t="shared" si="60"/>
        <v>0</v>
      </c>
      <c r="N762" s="655"/>
      <c r="O762" s="353"/>
      <c r="Q762" s="849">
        <f t="shared" si="61"/>
        <v>0</v>
      </c>
      <c r="R762" s="849">
        <f t="shared" si="62"/>
        <v>0</v>
      </c>
    </row>
    <row r="763" spans="2:18" x14ac:dyDescent="0.35">
      <c r="B763" s="229"/>
      <c r="C763" s="301"/>
      <c r="D763" s="301"/>
      <c r="E763" s="233"/>
      <c r="F763" s="301"/>
      <c r="G763" s="302"/>
      <c r="H763" s="170"/>
      <c r="I763" s="170"/>
      <c r="J763" s="231"/>
      <c r="K763" s="587">
        <f t="shared" si="59"/>
        <v>0</v>
      </c>
      <c r="L763" s="589">
        <f>IF(I763&lt;INDEX(Lookup!$U$2:$U$10,MATCH($D$44,Lookup!$S$2:$S$10,0)),0,IF(O763="X",0,J763/(DATEDIF(H763,I763,"m")+1)*12))</f>
        <v>0</v>
      </c>
      <c r="M763" s="587">
        <f t="shared" si="60"/>
        <v>0</v>
      </c>
      <c r="N763" s="655"/>
      <c r="O763" s="353"/>
      <c r="Q763" s="849">
        <f t="shared" si="61"/>
        <v>0</v>
      </c>
      <c r="R763" s="849">
        <f t="shared" si="62"/>
        <v>0</v>
      </c>
    </row>
    <row r="764" spans="2:18" x14ac:dyDescent="0.35">
      <c r="B764" s="229"/>
      <c r="C764" s="301"/>
      <c r="D764" s="301"/>
      <c r="E764" s="233"/>
      <c r="F764" s="301"/>
      <c r="G764" s="302"/>
      <c r="H764" s="170"/>
      <c r="I764" s="170"/>
      <c r="J764" s="231"/>
      <c r="K764" s="587">
        <f t="shared" si="59"/>
        <v>0</v>
      </c>
      <c r="L764" s="589">
        <f>IF(I764&lt;INDEX(Lookup!$U$2:$U$10,MATCH($D$44,Lookup!$S$2:$S$10,0)),0,IF(O764="X",0,J764/(DATEDIF(H764,I764,"m")+1)*12))</f>
        <v>0</v>
      </c>
      <c r="M764" s="587">
        <f t="shared" si="60"/>
        <v>0</v>
      </c>
      <c r="N764" s="655"/>
      <c r="O764" s="353"/>
      <c r="Q764" s="849">
        <f t="shared" si="61"/>
        <v>0</v>
      </c>
      <c r="R764" s="849">
        <f t="shared" si="62"/>
        <v>0</v>
      </c>
    </row>
    <row r="765" spans="2:18" x14ac:dyDescent="0.35">
      <c r="B765" s="229"/>
      <c r="C765" s="301"/>
      <c r="D765" s="301"/>
      <c r="E765" s="233"/>
      <c r="F765" s="301"/>
      <c r="G765" s="302"/>
      <c r="H765" s="170"/>
      <c r="I765" s="170"/>
      <c r="J765" s="231"/>
      <c r="K765" s="587">
        <f t="shared" si="59"/>
        <v>0</v>
      </c>
      <c r="L765" s="589">
        <f>IF(I765&lt;INDEX(Lookup!$U$2:$U$10,MATCH($D$44,Lookup!$S$2:$S$10,0)),0,IF(O765="X",0,J765/(DATEDIF(H765,I765,"m")+1)*12))</f>
        <v>0</v>
      </c>
      <c r="M765" s="587">
        <f t="shared" si="60"/>
        <v>0</v>
      </c>
      <c r="N765" s="655"/>
      <c r="O765" s="353"/>
      <c r="Q765" s="849">
        <f t="shared" si="61"/>
        <v>0</v>
      </c>
      <c r="R765" s="849">
        <f t="shared" si="62"/>
        <v>0</v>
      </c>
    </row>
    <row r="766" spans="2:18" x14ac:dyDescent="0.35">
      <c r="B766" s="229"/>
      <c r="C766" s="301"/>
      <c r="D766" s="301"/>
      <c r="E766" s="233"/>
      <c r="F766" s="301"/>
      <c r="G766" s="302"/>
      <c r="H766" s="170"/>
      <c r="I766" s="170"/>
      <c r="J766" s="231"/>
      <c r="K766" s="587">
        <f t="shared" si="59"/>
        <v>0</v>
      </c>
      <c r="L766" s="589">
        <f>IF(I766&lt;INDEX(Lookup!$U$2:$U$10,MATCH($D$44,Lookup!$S$2:$S$10,0)),0,IF(O766="X",0,J766/(DATEDIF(H766,I766,"m")+1)*12))</f>
        <v>0</v>
      </c>
      <c r="M766" s="587">
        <f t="shared" si="60"/>
        <v>0</v>
      </c>
      <c r="N766" s="655"/>
      <c r="O766" s="353"/>
      <c r="Q766" s="849">
        <f t="shared" si="61"/>
        <v>0</v>
      </c>
      <c r="R766" s="849">
        <f t="shared" si="62"/>
        <v>0</v>
      </c>
    </row>
    <row r="767" spans="2:18" x14ac:dyDescent="0.35">
      <c r="B767" s="229"/>
      <c r="C767" s="301"/>
      <c r="D767" s="301"/>
      <c r="E767" s="233"/>
      <c r="F767" s="301"/>
      <c r="G767" s="302"/>
      <c r="H767" s="170"/>
      <c r="I767" s="170"/>
      <c r="J767" s="231"/>
      <c r="K767" s="587">
        <f t="shared" si="59"/>
        <v>0</v>
      </c>
      <c r="L767" s="589">
        <f>IF(I767&lt;INDEX(Lookup!$U$2:$U$10,MATCH($D$44,Lookup!$S$2:$S$10,0)),0,IF(O767="X",0,J767/(DATEDIF(H767,I767,"m")+1)*12))</f>
        <v>0</v>
      </c>
      <c r="M767" s="587">
        <f t="shared" si="60"/>
        <v>0</v>
      </c>
      <c r="N767" s="655"/>
      <c r="O767" s="353"/>
      <c r="Q767" s="849">
        <f t="shared" si="61"/>
        <v>0</v>
      </c>
      <c r="R767" s="849">
        <f t="shared" si="62"/>
        <v>0</v>
      </c>
    </row>
    <row r="768" spans="2:18" x14ac:dyDescent="0.35">
      <c r="B768" s="229"/>
      <c r="C768" s="301"/>
      <c r="D768" s="301"/>
      <c r="E768" s="233"/>
      <c r="F768" s="301"/>
      <c r="G768" s="302"/>
      <c r="H768" s="170"/>
      <c r="I768" s="170"/>
      <c r="J768" s="231"/>
      <c r="K768" s="587">
        <f t="shared" si="59"/>
        <v>0</v>
      </c>
      <c r="L768" s="589">
        <f>IF(I768&lt;INDEX(Lookup!$U$2:$U$10,MATCH($D$44,Lookup!$S$2:$S$10,0)),0,IF(O768="X",0,J768/(DATEDIF(H768,I768,"m")+1)*12))</f>
        <v>0</v>
      </c>
      <c r="M768" s="587">
        <f t="shared" si="60"/>
        <v>0</v>
      </c>
      <c r="N768" s="655"/>
      <c r="O768" s="353"/>
      <c r="Q768" s="849">
        <f t="shared" si="61"/>
        <v>0</v>
      </c>
      <c r="R768" s="849">
        <f t="shared" si="62"/>
        <v>0</v>
      </c>
    </row>
    <row r="769" spans="2:18" x14ac:dyDescent="0.35">
      <c r="B769" s="229"/>
      <c r="C769" s="301"/>
      <c r="D769" s="301"/>
      <c r="E769" s="233"/>
      <c r="F769" s="301"/>
      <c r="G769" s="302"/>
      <c r="H769" s="170"/>
      <c r="I769" s="170"/>
      <c r="J769" s="231"/>
      <c r="K769" s="587">
        <f t="shared" si="59"/>
        <v>0</v>
      </c>
      <c r="L769" s="589">
        <f>IF(I769&lt;INDEX(Lookup!$U$2:$U$10,MATCH($D$44,Lookup!$S$2:$S$10,0)),0,IF(O769="X",0,J769/(DATEDIF(H769,I769,"m")+1)*12))</f>
        <v>0</v>
      </c>
      <c r="M769" s="587">
        <f t="shared" si="60"/>
        <v>0</v>
      </c>
      <c r="N769" s="655"/>
      <c r="O769" s="353"/>
      <c r="Q769" s="849">
        <f t="shared" si="61"/>
        <v>0</v>
      </c>
      <c r="R769" s="849">
        <f t="shared" si="62"/>
        <v>0</v>
      </c>
    </row>
    <row r="770" spans="2:18" x14ac:dyDescent="0.35">
      <c r="B770" s="229"/>
      <c r="C770" s="301"/>
      <c r="D770" s="301"/>
      <c r="E770" s="233"/>
      <c r="F770" s="301"/>
      <c r="G770" s="302"/>
      <c r="H770" s="170"/>
      <c r="I770" s="170"/>
      <c r="J770" s="231"/>
      <c r="K770" s="587">
        <f t="shared" si="59"/>
        <v>0</v>
      </c>
      <c r="L770" s="589">
        <f>IF(I770&lt;INDEX(Lookup!$U$2:$U$10,MATCH($D$44,Lookup!$S$2:$S$10,0)),0,IF(O770="X",0,J770/(DATEDIF(H770,I770,"m")+1)*12))</f>
        <v>0</v>
      </c>
      <c r="M770" s="587">
        <f t="shared" si="60"/>
        <v>0</v>
      </c>
      <c r="N770" s="655"/>
      <c r="O770" s="353"/>
      <c r="Q770" s="849">
        <f t="shared" si="61"/>
        <v>0</v>
      </c>
      <c r="R770" s="849">
        <f t="shared" si="62"/>
        <v>0</v>
      </c>
    </row>
    <row r="771" spans="2:18" x14ac:dyDescent="0.35">
      <c r="B771" s="229"/>
      <c r="C771" s="301"/>
      <c r="D771" s="301"/>
      <c r="E771" s="233"/>
      <c r="F771" s="301"/>
      <c r="G771" s="302"/>
      <c r="H771" s="170"/>
      <c r="I771" s="170"/>
      <c r="J771" s="231"/>
      <c r="K771" s="587">
        <f t="shared" si="59"/>
        <v>0</v>
      </c>
      <c r="L771" s="589">
        <f>IF(I771&lt;INDEX(Lookup!$U$2:$U$10,MATCH($D$44,Lookup!$S$2:$S$10,0)),0,IF(O771="X",0,J771/(DATEDIF(H771,I771,"m")+1)*12))</f>
        <v>0</v>
      </c>
      <c r="M771" s="587">
        <f t="shared" si="60"/>
        <v>0</v>
      </c>
      <c r="N771" s="655"/>
      <c r="O771" s="353"/>
      <c r="Q771" s="849">
        <f t="shared" si="61"/>
        <v>0</v>
      </c>
      <c r="R771" s="849">
        <f t="shared" si="62"/>
        <v>0</v>
      </c>
    </row>
    <row r="772" spans="2:18" x14ac:dyDescent="0.35">
      <c r="B772" s="229"/>
      <c r="C772" s="301"/>
      <c r="D772" s="301"/>
      <c r="E772" s="233"/>
      <c r="F772" s="301"/>
      <c r="G772" s="302"/>
      <c r="H772" s="170"/>
      <c r="I772" s="170"/>
      <c r="J772" s="231"/>
      <c r="K772" s="587">
        <f t="shared" si="59"/>
        <v>0</v>
      </c>
      <c r="L772" s="589">
        <f>IF(I772&lt;INDEX(Lookup!$U$2:$U$10,MATCH($D$44,Lookup!$S$2:$S$10,0)),0,IF(O772="X",0,J772/(DATEDIF(H772,I772,"m")+1)*12))</f>
        <v>0</v>
      </c>
      <c r="M772" s="587">
        <f t="shared" si="60"/>
        <v>0</v>
      </c>
      <c r="N772" s="655"/>
      <c r="O772" s="353"/>
      <c r="Q772" s="849">
        <f t="shared" si="61"/>
        <v>0</v>
      </c>
      <c r="R772" s="849">
        <f t="shared" si="62"/>
        <v>0</v>
      </c>
    </row>
    <row r="773" spans="2:18" x14ac:dyDescent="0.35">
      <c r="B773" s="229"/>
      <c r="C773" s="301"/>
      <c r="D773" s="301"/>
      <c r="E773" s="233"/>
      <c r="F773" s="301"/>
      <c r="G773" s="302"/>
      <c r="H773" s="170"/>
      <c r="I773" s="170"/>
      <c r="J773" s="231"/>
      <c r="K773" s="587">
        <f t="shared" si="59"/>
        <v>0</v>
      </c>
      <c r="L773" s="589">
        <f>IF(I773&lt;INDEX(Lookup!$U$2:$U$10,MATCH($D$44,Lookup!$S$2:$S$10,0)),0,IF(O773="X",0,J773/(DATEDIF(H773,I773,"m")+1)*12))</f>
        <v>0</v>
      </c>
      <c r="M773" s="587">
        <f t="shared" si="60"/>
        <v>0</v>
      </c>
      <c r="N773" s="655"/>
      <c r="O773" s="353"/>
      <c r="Q773" s="849">
        <f t="shared" si="61"/>
        <v>0</v>
      </c>
      <c r="R773" s="849">
        <f t="shared" si="62"/>
        <v>0</v>
      </c>
    </row>
    <row r="774" spans="2:18" x14ac:dyDescent="0.35">
      <c r="B774" s="229"/>
      <c r="C774" s="301"/>
      <c r="D774" s="301"/>
      <c r="E774" s="233"/>
      <c r="F774" s="301"/>
      <c r="G774" s="302"/>
      <c r="H774" s="170"/>
      <c r="I774" s="170"/>
      <c r="J774" s="231"/>
      <c r="K774" s="587">
        <f t="shared" si="59"/>
        <v>0</v>
      </c>
      <c r="L774" s="589">
        <f>IF(I774&lt;INDEX(Lookup!$U$2:$U$10,MATCH($D$44,Lookup!$S$2:$S$10,0)),0,IF(O774="X",0,J774/(DATEDIF(H774,I774,"m")+1)*12))</f>
        <v>0</v>
      </c>
      <c r="M774" s="587">
        <f t="shared" si="60"/>
        <v>0</v>
      </c>
      <c r="N774" s="655"/>
      <c r="O774" s="353"/>
      <c r="Q774" s="849">
        <f t="shared" si="61"/>
        <v>0</v>
      </c>
      <c r="R774" s="849">
        <f t="shared" si="62"/>
        <v>0</v>
      </c>
    </row>
    <row r="775" spans="2:18" x14ac:dyDescent="0.35">
      <c r="B775" s="229"/>
      <c r="C775" s="301"/>
      <c r="D775" s="301"/>
      <c r="E775" s="233"/>
      <c r="F775" s="301"/>
      <c r="G775" s="302"/>
      <c r="H775" s="170"/>
      <c r="I775" s="170"/>
      <c r="J775" s="231"/>
      <c r="K775" s="587">
        <f t="shared" si="59"/>
        <v>0</v>
      </c>
      <c r="L775" s="589">
        <f>IF(I775&lt;INDEX(Lookup!$U$2:$U$10,MATCH($D$44,Lookup!$S$2:$S$10,0)),0,IF(O775="X",0,J775/(DATEDIF(H775,I775,"m")+1)*12))</f>
        <v>0</v>
      </c>
      <c r="M775" s="587">
        <f t="shared" si="60"/>
        <v>0</v>
      </c>
      <c r="N775" s="655"/>
      <c r="O775" s="353"/>
      <c r="Q775" s="849">
        <f t="shared" si="61"/>
        <v>0</v>
      </c>
      <c r="R775" s="849">
        <f t="shared" si="62"/>
        <v>0</v>
      </c>
    </row>
    <row r="776" spans="2:18" x14ac:dyDescent="0.35">
      <c r="B776" s="229"/>
      <c r="C776" s="301"/>
      <c r="D776" s="301"/>
      <c r="E776" s="233"/>
      <c r="F776" s="301"/>
      <c r="G776" s="302"/>
      <c r="H776" s="170"/>
      <c r="I776" s="170"/>
      <c r="J776" s="231"/>
      <c r="K776" s="587">
        <f t="shared" si="59"/>
        <v>0</v>
      </c>
      <c r="L776" s="589">
        <f>IF(I776&lt;INDEX(Lookup!$U$2:$U$10,MATCH($D$44,Lookup!$S$2:$S$10,0)),0,IF(O776="X",0,J776/(DATEDIF(H776,I776,"m")+1)*12))</f>
        <v>0</v>
      </c>
      <c r="M776" s="587">
        <f t="shared" si="60"/>
        <v>0</v>
      </c>
      <c r="N776" s="655"/>
      <c r="O776" s="353"/>
      <c r="Q776" s="849">
        <f t="shared" si="61"/>
        <v>0</v>
      </c>
      <c r="R776" s="849">
        <f t="shared" si="62"/>
        <v>0</v>
      </c>
    </row>
    <row r="777" spans="2:18" x14ac:dyDescent="0.35">
      <c r="B777" s="229"/>
      <c r="C777" s="301"/>
      <c r="D777" s="301"/>
      <c r="E777" s="233"/>
      <c r="F777" s="301"/>
      <c r="G777" s="302"/>
      <c r="H777" s="170"/>
      <c r="I777" s="170"/>
      <c r="J777" s="231"/>
      <c r="K777" s="587">
        <f t="shared" si="59"/>
        <v>0</v>
      </c>
      <c r="L777" s="589">
        <f>IF(I777&lt;INDEX(Lookup!$U$2:$U$10,MATCH($D$44,Lookup!$S$2:$S$10,0)),0,IF(O777="X",0,J777/(DATEDIF(H777,I777,"m")+1)*12))</f>
        <v>0</v>
      </c>
      <c r="M777" s="587">
        <f t="shared" si="60"/>
        <v>0</v>
      </c>
      <c r="N777" s="655"/>
      <c r="O777" s="353"/>
      <c r="Q777" s="849">
        <f t="shared" si="61"/>
        <v>0</v>
      </c>
      <c r="R777" s="849">
        <f t="shared" si="62"/>
        <v>0</v>
      </c>
    </row>
    <row r="778" spans="2:18" x14ac:dyDescent="0.35">
      <c r="B778" s="229"/>
      <c r="C778" s="301"/>
      <c r="D778" s="301"/>
      <c r="E778" s="233"/>
      <c r="F778" s="301"/>
      <c r="G778" s="302"/>
      <c r="H778" s="170"/>
      <c r="I778" s="170"/>
      <c r="J778" s="231"/>
      <c r="K778" s="587">
        <f t="shared" si="59"/>
        <v>0</v>
      </c>
      <c r="L778" s="589">
        <f>IF(I778&lt;INDEX(Lookup!$U$2:$U$10,MATCH($D$44,Lookup!$S$2:$S$10,0)),0,IF(O778="X",0,J778/(DATEDIF(H778,I778,"m")+1)*12))</f>
        <v>0</v>
      </c>
      <c r="M778" s="587">
        <f t="shared" si="60"/>
        <v>0</v>
      </c>
      <c r="N778" s="655"/>
      <c r="O778" s="353"/>
      <c r="Q778" s="849">
        <f t="shared" si="61"/>
        <v>0</v>
      </c>
      <c r="R778" s="849">
        <f t="shared" si="62"/>
        <v>0</v>
      </c>
    </row>
    <row r="779" spans="2:18" x14ac:dyDescent="0.35">
      <c r="B779" s="229"/>
      <c r="C779" s="301"/>
      <c r="D779" s="301"/>
      <c r="E779" s="233"/>
      <c r="F779" s="301"/>
      <c r="G779" s="302"/>
      <c r="H779" s="170"/>
      <c r="I779" s="170"/>
      <c r="J779" s="231"/>
      <c r="K779" s="587">
        <f t="shared" si="59"/>
        <v>0</v>
      </c>
      <c r="L779" s="589">
        <f>IF(I779&lt;INDEX(Lookup!$U$2:$U$10,MATCH($D$44,Lookup!$S$2:$S$10,0)),0,IF(O779="X",0,J779/(DATEDIF(H779,I779,"m")+1)*12))</f>
        <v>0</v>
      </c>
      <c r="M779" s="587">
        <f t="shared" si="60"/>
        <v>0</v>
      </c>
      <c r="N779" s="655"/>
      <c r="O779" s="353"/>
      <c r="Q779" s="849">
        <f t="shared" si="61"/>
        <v>0</v>
      </c>
      <c r="R779" s="849">
        <f t="shared" si="62"/>
        <v>0</v>
      </c>
    </row>
    <row r="780" spans="2:18" x14ac:dyDescent="0.35">
      <c r="B780" s="229"/>
      <c r="C780" s="301"/>
      <c r="D780" s="301"/>
      <c r="E780" s="233"/>
      <c r="F780" s="301"/>
      <c r="G780" s="302"/>
      <c r="H780" s="170"/>
      <c r="I780" s="170"/>
      <c r="J780" s="231"/>
      <c r="K780" s="587">
        <f t="shared" si="59"/>
        <v>0</v>
      </c>
      <c r="L780" s="589">
        <f>IF(I780&lt;INDEX(Lookup!$U$2:$U$10,MATCH($D$44,Lookup!$S$2:$S$10,0)),0,IF(O780="X",0,J780/(DATEDIF(H780,I780,"m")+1)*12))</f>
        <v>0</v>
      </c>
      <c r="M780" s="587">
        <f t="shared" si="60"/>
        <v>0</v>
      </c>
      <c r="N780" s="655"/>
      <c r="O780" s="353"/>
      <c r="Q780" s="849">
        <f t="shared" si="61"/>
        <v>0</v>
      </c>
      <c r="R780" s="849">
        <f t="shared" si="62"/>
        <v>0</v>
      </c>
    </row>
    <row r="781" spans="2:18" x14ac:dyDescent="0.35">
      <c r="B781" s="229"/>
      <c r="C781" s="301"/>
      <c r="D781" s="301"/>
      <c r="E781" s="233"/>
      <c r="F781" s="301"/>
      <c r="G781" s="302"/>
      <c r="H781" s="170"/>
      <c r="I781" s="170"/>
      <c r="J781" s="231"/>
      <c r="K781" s="587">
        <f t="shared" si="59"/>
        <v>0</v>
      </c>
      <c r="L781" s="589">
        <f>IF(I781&lt;INDEX(Lookup!$U$2:$U$10,MATCH($D$44,Lookup!$S$2:$S$10,0)),0,IF(O781="X",0,J781/(DATEDIF(H781,I781,"m")+1)*12))</f>
        <v>0</v>
      </c>
      <c r="M781" s="587">
        <f t="shared" si="60"/>
        <v>0</v>
      </c>
      <c r="N781" s="655"/>
      <c r="O781" s="353"/>
      <c r="Q781" s="849">
        <f t="shared" si="61"/>
        <v>0</v>
      </c>
      <c r="R781" s="849">
        <f t="shared" si="62"/>
        <v>0</v>
      </c>
    </row>
    <row r="782" spans="2:18" x14ac:dyDescent="0.35">
      <c r="B782" s="229"/>
      <c r="C782" s="301"/>
      <c r="D782" s="301"/>
      <c r="E782" s="233"/>
      <c r="F782" s="301"/>
      <c r="G782" s="302"/>
      <c r="H782" s="170"/>
      <c r="I782" s="170"/>
      <c r="J782" s="231"/>
      <c r="K782" s="587">
        <f t="shared" si="59"/>
        <v>0</v>
      </c>
      <c r="L782" s="589">
        <f>IF(I782&lt;INDEX(Lookup!$U$2:$U$10,MATCH($D$44,Lookup!$S$2:$S$10,0)),0,IF(O782="X",0,J782/(DATEDIF(H782,I782,"m")+1)*12))</f>
        <v>0</v>
      </c>
      <c r="M782" s="587">
        <f t="shared" si="60"/>
        <v>0</v>
      </c>
      <c r="N782" s="655"/>
      <c r="O782" s="353"/>
      <c r="Q782" s="849">
        <f t="shared" si="61"/>
        <v>0</v>
      </c>
      <c r="R782" s="849">
        <f t="shared" si="62"/>
        <v>0</v>
      </c>
    </row>
    <row r="783" spans="2:18" x14ac:dyDescent="0.35">
      <c r="B783" s="229"/>
      <c r="C783" s="301"/>
      <c r="D783" s="301"/>
      <c r="E783" s="233"/>
      <c r="F783" s="301"/>
      <c r="G783" s="302"/>
      <c r="H783" s="170"/>
      <c r="I783" s="170"/>
      <c r="J783" s="231"/>
      <c r="K783" s="587">
        <f t="shared" si="59"/>
        <v>0</v>
      </c>
      <c r="L783" s="589">
        <f>IF(I783&lt;INDEX(Lookup!$U$2:$U$10,MATCH($D$44,Lookup!$S$2:$S$10,0)),0,IF(O783="X",0,J783/(DATEDIF(H783,I783,"m")+1)*12))</f>
        <v>0</v>
      </c>
      <c r="M783" s="587">
        <f t="shared" si="60"/>
        <v>0</v>
      </c>
      <c r="N783" s="655"/>
      <c r="O783" s="353"/>
      <c r="Q783" s="849">
        <f t="shared" si="61"/>
        <v>0</v>
      </c>
      <c r="R783" s="849">
        <f t="shared" si="62"/>
        <v>0</v>
      </c>
    </row>
    <row r="784" spans="2:18" x14ac:dyDescent="0.35">
      <c r="B784" s="229"/>
      <c r="C784" s="301"/>
      <c r="D784" s="301"/>
      <c r="E784" s="233"/>
      <c r="F784" s="301"/>
      <c r="G784" s="302"/>
      <c r="H784" s="170"/>
      <c r="I784" s="170"/>
      <c r="J784" s="231"/>
      <c r="K784" s="587">
        <f t="shared" si="59"/>
        <v>0</v>
      </c>
      <c r="L784" s="589">
        <f>IF(I784&lt;INDEX(Lookup!$U$2:$U$10,MATCH($D$44,Lookup!$S$2:$S$10,0)),0,IF(O784="X",0,J784/(DATEDIF(H784,I784,"m")+1)*12))</f>
        <v>0</v>
      </c>
      <c r="M784" s="587">
        <f t="shared" si="60"/>
        <v>0</v>
      </c>
      <c r="N784" s="655"/>
      <c r="O784" s="353"/>
      <c r="Q784" s="849">
        <f t="shared" si="61"/>
        <v>0</v>
      </c>
      <c r="R784" s="849">
        <f t="shared" si="62"/>
        <v>0</v>
      </c>
    </row>
    <row r="785" spans="2:18" x14ac:dyDescent="0.35">
      <c r="B785" s="229"/>
      <c r="C785" s="301"/>
      <c r="D785" s="301"/>
      <c r="E785" s="233"/>
      <c r="F785" s="301"/>
      <c r="G785" s="302"/>
      <c r="H785" s="170"/>
      <c r="I785" s="170"/>
      <c r="J785" s="231"/>
      <c r="K785" s="587">
        <f t="shared" si="59"/>
        <v>0</v>
      </c>
      <c r="L785" s="589">
        <f>IF(I785&lt;INDEX(Lookup!$U$2:$U$10,MATCH($D$44,Lookup!$S$2:$S$10,0)),0,IF(O785="X",0,J785/(DATEDIF(H785,I785,"m")+1)*12))</f>
        <v>0</v>
      </c>
      <c r="M785" s="587">
        <f t="shared" si="60"/>
        <v>0</v>
      </c>
      <c r="N785" s="655"/>
      <c r="O785" s="353"/>
      <c r="Q785" s="849">
        <f t="shared" si="61"/>
        <v>0</v>
      </c>
      <c r="R785" s="849">
        <f t="shared" si="62"/>
        <v>0</v>
      </c>
    </row>
    <row r="786" spans="2:18" x14ac:dyDescent="0.35">
      <c r="B786" s="229"/>
      <c r="C786" s="301"/>
      <c r="D786" s="301"/>
      <c r="E786" s="233"/>
      <c r="F786" s="301"/>
      <c r="G786" s="302"/>
      <c r="H786" s="170"/>
      <c r="I786" s="170"/>
      <c r="J786" s="231"/>
      <c r="K786" s="587">
        <f t="shared" si="59"/>
        <v>0</v>
      </c>
      <c r="L786" s="589">
        <f>IF(I786&lt;INDEX(Lookup!$U$2:$U$10,MATCH($D$44,Lookup!$S$2:$S$10,0)),0,IF(O786="X",0,J786/(DATEDIF(H786,I786,"m")+1)*12))</f>
        <v>0</v>
      </c>
      <c r="M786" s="587">
        <f t="shared" si="60"/>
        <v>0</v>
      </c>
      <c r="N786" s="655"/>
      <c r="O786" s="353"/>
      <c r="Q786" s="849">
        <f t="shared" si="61"/>
        <v>0</v>
      </c>
      <c r="R786" s="849">
        <f t="shared" si="62"/>
        <v>0</v>
      </c>
    </row>
    <row r="787" spans="2:18" x14ac:dyDescent="0.35">
      <c r="B787" s="229"/>
      <c r="C787" s="301"/>
      <c r="D787" s="301"/>
      <c r="E787" s="233"/>
      <c r="F787" s="301"/>
      <c r="G787" s="302"/>
      <c r="H787" s="170"/>
      <c r="I787" s="170"/>
      <c r="J787" s="231"/>
      <c r="K787" s="587">
        <f t="shared" si="59"/>
        <v>0</v>
      </c>
      <c r="L787" s="589">
        <f>IF(I787&lt;INDEX(Lookup!$U$2:$U$10,MATCH($D$44,Lookup!$S$2:$S$10,0)),0,IF(O787="X",0,J787/(DATEDIF(H787,I787,"m")+1)*12))</f>
        <v>0</v>
      </c>
      <c r="M787" s="587">
        <f t="shared" si="60"/>
        <v>0</v>
      </c>
      <c r="N787" s="655"/>
      <c r="O787" s="353"/>
      <c r="Q787" s="849">
        <f t="shared" si="61"/>
        <v>0</v>
      </c>
      <c r="R787" s="849">
        <f t="shared" si="62"/>
        <v>0</v>
      </c>
    </row>
    <row r="788" spans="2:18" x14ac:dyDescent="0.35">
      <c r="B788" s="229"/>
      <c r="C788" s="301"/>
      <c r="D788" s="301"/>
      <c r="E788" s="233"/>
      <c r="F788" s="301"/>
      <c r="G788" s="302"/>
      <c r="H788" s="170"/>
      <c r="I788" s="170"/>
      <c r="J788" s="231"/>
      <c r="K788" s="587">
        <f t="shared" si="59"/>
        <v>0</v>
      </c>
      <c r="L788" s="589">
        <f>IF(I788&lt;INDEX(Lookup!$U$2:$U$10,MATCH($D$44,Lookup!$S$2:$S$10,0)),0,IF(O788="X",0,J788/(DATEDIF(H788,I788,"m")+1)*12))</f>
        <v>0</v>
      </c>
      <c r="M788" s="587">
        <f t="shared" si="60"/>
        <v>0</v>
      </c>
      <c r="N788" s="655"/>
      <c r="O788" s="353"/>
      <c r="Q788" s="849">
        <f t="shared" si="61"/>
        <v>0</v>
      </c>
      <c r="R788" s="849">
        <f t="shared" si="62"/>
        <v>0</v>
      </c>
    </row>
    <row r="789" spans="2:18" x14ac:dyDescent="0.35">
      <c r="B789" s="229"/>
      <c r="C789" s="301"/>
      <c r="D789" s="301"/>
      <c r="E789" s="233"/>
      <c r="F789" s="301"/>
      <c r="G789" s="302"/>
      <c r="H789" s="170"/>
      <c r="I789" s="170"/>
      <c r="J789" s="231"/>
      <c r="K789" s="587">
        <f t="shared" si="59"/>
        <v>0</v>
      </c>
      <c r="L789" s="589">
        <f>IF(I789&lt;INDEX(Lookup!$U$2:$U$10,MATCH($D$44,Lookup!$S$2:$S$10,0)),0,IF(O789="X",0,J789/(DATEDIF(H789,I789,"m")+1)*12))</f>
        <v>0</v>
      </c>
      <c r="M789" s="587">
        <f t="shared" si="60"/>
        <v>0</v>
      </c>
      <c r="N789" s="655"/>
      <c r="O789" s="353"/>
      <c r="Q789" s="849">
        <f t="shared" si="61"/>
        <v>0</v>
      </c>
      <c r="R789" s="849">
        <f t="shared" si="62"/>
        <v>0</v>
      </c>
    </row>
    <row r="790" spans="2:18" x14ac:dyDescent="0.35">
      <c r="B790" s="229"/>
      <c r="C790" s="301"/>
      <c r="D790" s="301"/>
      <c r="E790" s="233"/>
      <c r="F790" s="301"/>
      <c r="G790" s="302"/>
      <c r="H790" s="170"/>
      <c r="I790" s="170"/>
      <c r="J790" s="231"/>
      <c r="K790" s="587">
        <f t="shared" si="59"/>
        <v>0</v>
      </c>
      <c r="L790" s="589">
        <f>IF(I790&lt;INDEX(Lookup!$U$2:$U$10,MATCH($D$44,Lookup!$S$2:$S$10,0)),0,IF(O790="X",0,J790/(DATEDIF(H790,I790,"m")+1)*12))</f>
        <v>0</v>
      </c>
      <c r="M790" s="587">
        <f t="shared" si="60"/>
        <v>0</v>
      </c>
      <c r="N790" s="655"/>
      <c r="O790" s="353"/>
      <c r="Q790" s="849">
        <f t="shared" si="61"/>
        <v>0</v>
      </c>
      <c r="R790" s="849">
        <f t="shared" si="62"/>
        <v>0</v>
      </c>
    </row>
    <row r="791" spans="2:18" x14ac:dyDescent="0.35">
      <c r="B791" s="229"/>
      <c r="C791" s="301"/>
      <c r="D791" s="301"/>
      <c r="E791" s="233"/>
      <c r="F791" s="301"/>
      <c r="G791" s="302"/>
      <c r="H791" s="170"/>
      <c r="I791" s="170"/>
      <c r="J791" s="231"/>
      <c r="K791" s="587">
        <f t="shared" si="59"/>
        <v>0</v>
      </c>
      <c r="L791" s="589">
        <f>IF(I791&lt;INDEX(Lookup!$U$2:$U$10,MATCH($D$44,Lookup!$S$2:$S$10,0)),0,IF(O791="X",0,J791/(DATEDIF(H791,I791,"m")+1)*12))</f>
        <v>0</v>
      </c>
      <c r="M791" s="587">
        <f t="shared" si="60"/>
        <v>0</v>
      </c>
      <c r="N791" s="655"/>
      <c r="O791" s="353"/>
      <c r="Q791" s="849">
        <f t="shared" si="61"/>
        <v>0</v>
      </c>
      <c r="R791" s="849">
        <f t="shared" si="62"/>
        <v>0</v>
      </c>
    </row>
    <row r="792" spans="2:18" x14ac:dyDescent="0.35">
      <c r="B792" s="229"/>
      <c r="C792" s="301"/>
      <c r="D792" s="301"/>
      <c r="E792" s="233"/>
      <c r="F792" s="301"/>
      <c r="G792" s="302"/>
      <c r="H792" s="170"/>
      <c r="I792" s="170"/>
      <c r="J792" s="231"/>
      <c r="K792" s="587">
        <f t="shared" si="59"/>
        <v>0</v>
      </c>
      <c r="L792" s="589">
        <f>IF(I792&lt;INDEX(Lookup!$U$2:$U$10,MATCH($D$44,Lookup!$S$2:$S$10,0)),0,IF(O792="X",0,J792/(DATEDIF(H792,I792,"m")+1)*12))</f>
        <v>0</v>
      </c>
      <c r="M792" s="587">
        <f t="shared" si="60"/>
        <v>0</v>
      </c>
      <c r="N792" s="655"/>
      <c r="O792" s="353"/>
      <c r="Q792" s="849">
        <f t="shared" si="61"/>
        <v>0</v>
      </c>
      <c r="R792" s="849">
        <f t="shared" si="62"/>
        <v>0</v>
      </c>
    </row>
    <row r="793" spans="2:18" x14ac:dyDescent="0.35">
      <c r="B793" s="229"/>
      <c r="C793" s="301"/>
      <c r="D793" s="301"/>
      <c r="E793" s="233"/>
      <c r="F793" s="301"/>
      <c r="G793" s="302"/>
      <c r="H793" s="170"/>
      <c r="I793" s="170"/>
      <c r="J793" s="231"/>
      <c r="K793" s="587">
        <f t="shared" si="59"/>
        <v>0</v>
      </c>
      <c r="L793" s="589">
        <f>IF(I793&lt;INDEX(Lookup!$U$2:$U$10,MATCH($D$44,Lookup!$S$2:$S$10,0)),0,IF(O793="X",0,J793/(DATEDIF(H793,I793,"m")+1)*12))</f>
        <v>0</v>
      </c>
      <c r="M793" s="587">
        <f t="shared" si="60"/>
        <v>0</v>
      </c>
      <c r="N793" s="655"/>
      <c r="O793" s="353"/>
      <c r="Q793" s="849">
        <f t="shared" si="61"/>
        <v>0</v>
      </c>
      <c r="R793" s="849">
        <f t="shared" si="62"/>
        <v>0</v>
      </c>
    </row>
    <row r="794" spans="2:18" x14ac:dyDescent="0.35">
      <c r="B794" s="229"/>
      <c r="C794" s="301"/>
      <c r="D794" s="301"/>
      <c r="E794" s="233"/>
      <c r="F794" s="301"/>
      <c r="G794" s="302"/>
      <c r="H794" s="170"/>
      <c r="I794" s="170"/>
      <c r="J794" s="231"/>
      <c r="K794" s="587">
        <f t="shared" si="59"/>
        <v>0</v>
      </c>
      <c r="L794" s="589">
        <f>IF(I794&lt;INDEX(Lookup!$U$2:$U$10,MATCH($D$44,Lookup!$S$2:$S$10,0)),0,IF(O794="X",0,J794/(DATEDIF(H794,I794,"m")+1)*12))</f>
        <v>0</v>
      </c>
      <c r="M794" s="587">
        <f t="shared" si="60"/>
        <v>0</v>
      </c>
      <c r="N794" s="655"/>
      <c r="O794" s="353"/>
      <c r="Q794" s="849">
        <f t="shared" si="61"/>
        <v>0</v>
      </c>
      <c r="R794" s="849">
        <f t="shared" si="62"/>
        <v>0</v>
      </c>
    </row>
    <row r="795" spans="2:18" x14ac:dyDescent="0.35">
      <c r="B795" s="229"/>
      <c r="C795" s="301"/>
      <c r="D795" s="301"/>
      <c r="E795" s="233"/>
      <c r="F795" s="301"/>
      <c r="G795" s="302"/>
      <c r="H795" s="170"/>
      <c r="I795" s="170"/>
      <c r="J795" s="231"/>
      <c r="K795" s="587">
        <f t="shared" si="59"/>
        <v>0</v>
      </c>
      <c r="L795" s="589">
        <f>IF(I795&lt;INDEX(Lookup!$U$2:$U$10,MATCH($D$44,Lookup!$S$2:$S$10,0)),0,IF(O795="X",0,J795/(DATEDIF(H795,I795,"m")+1)*12))</f>
        <v>0</v>
      </c>
      <c r="M795" s="587">
        <f t="shared" si="60"/>
        <v>0</v>
      </c>
      <c r="N795" s="655"/>
      <c r="O795" s="353"/>
      <c r="Q795" s="849">
        <f t="shared" si="61"/>
        <v>0</v>
      </c>
      <c r="R795" s="849">
        <f t="shared" si="62"/>
        <v>0</v>
      </c>
    </row>
    <row r="796" spans="2:18" x14ac:dyDescent="0.35">
      <c r="B796" s="229"/>
      <c r="C796" s="301"/>
      <c r="D796" s="301"/>
      <c r="E796" s="233"/>
      <c r="F796" s="301"/>
      <c r="G796" s="302"/>
      <c r="H796" s="170"/>
      <c r="I796" s="170"/>
      <c r="J796" s="231"/>
      <c r="K796" s="587">
        <f t="shared" si="59"/>
        <v>0</v>
      </c>
      <c r="L796" s="589">
        <f>IF(I796&lt;INDEX(Lookup!$U$2:$U$10,MATCH($D$44,Lookup!$S$2:$S$10,0)),0,IF(O796="X",0,J796/(DATEDIF(H796,I796,"m")+1)*12))</f>
        <v>0</v>
      </c>
      <c r="M796" s="587">
        <f t="shared" si="60"/>
        <v>0</v>
      </c>
      <c r="N796" s="655"/>
      <c r="O796" s="353"/>
      <c r="Q796" s="849">
        <f t="shared" si="61"/>
        <v>0</v>
      </c>
      <c r="R796" s="849">
        <f t="shared" si="62"/>
        <v>0</v>
      </c>
    </row>
    <row r="797" spans="2:18" x14ac:dyDescent="0.35">
      <c r="B797" s="229"/>
      <c r="C797" s="301"/>
      <c r="D797" s="301"/>
      <c r="E797" s="233"/>
      <c r="F797" s="301"/>
      <c r="G797" s="302"/>
      <c r="H797" s="170"/>
      <c r="I797" s="170"/>
      <c r="J797" s="231"/>
      <c r="K797" s="587">
        <f t="shared" si="59"/>
        <v>0</v>
      </c>
      <c r="L797" s="589">
        <f>IF(I797&lt;INDEX(Lookup!$U$2:$U$10,MATCH($D$44,Lookup!$S$2:$S$10,0)),0,IF(O797="X",0,J797/(DATEDIF(H797,I797,"m")+1)*12))</f>
        <v>0</v>
      </c>
      <c r="M797" s="587">
        <f t="shared" si="60"/>
        <v>0</v>
      </c>
      <c r="N797" s="655"/>
      <c r="O797" s="353"/>
      <c r="Q797" s="849">
        <f t="shared" si="61"/>
        <v>0</v>
      </c>
      <c r="R797" s="849">
        <f t="shared" si="62"/>
        <v>0</v>
      </c>
    </row>
    <row r="798" spans="2:18" x14ac:dyDescent="0.35">
      <c r="B798" s="229"/>
      <c r="C798" s="301"/>
      <c r="D798" s="301"/>
      <c r="E798" s="233"/>
      <c r="F798" s="301"/>
      <c r="G798" s="302"/>
      <c r="H798" s="170"/>
      <c r="I798" s="170"/>
      <c r="J798" s="231"/>
      <c r="K798" s="587">
        <f t="shared" si="59"/>
        <v>0</v>
      </c>
      <c r="L798" s="589">
        <f>IF(I798&lt;INDEX(Lookup!$U$2:$U$10,MATCH($D$44,Lookup!$S$2:$S$10,0)),0,IF(O798="X",0,J798/(DATEDIF(H798,I798,"m")+1)*12))</f>
        <v>0</v>
      </c>
      <c r="M798" s="587">
        <f t="shared" si="60"/>
        <v>0</v>
      </c>
      <c r="N798" s="655"/>
      <c r="O798" s="353"/>
      <c r="Q798" s="849">
        <f t="shared" si="61"/>
        <v>0</v>
      </c>
      <c r="R798" s="849">
        <f t="shared" si="62"/>
        <v>0</v>
      </c>
    </row>
    <row r="799" spans="2:18" x14ac:dyDescent="0.35">
      <c r="B799" s="229"/>
      <c r="C799" s="301"/>
      <c r="D799" s="301"/>
      <c r="E799" s="233"/>
      <c r="F799" s="301"/>
      <c r="G799" s="302"/>
      <c r="H799" s="170"/>
      <c r="I799" s="170"/>
      <c r="J799" s="231"/>
      <c r="K799" s="587">
        <f t="shared" si="59"/>
        <v>0</v>
      </c>
      <c r="L799" s="589">
        <f>IF(I799&lt;INDEX(Lookup!$U$2:$U$10,MATCH($D$44,Lookup!$S$2:$S$10,0)),0,IF(O799="X",0,J799/(DATEDIF(H799,I799,"m")+1)*12))</f>
        <v>0</v>
      </c>
      <c r="M799" s="587">
        <f t="shared" si="60"/>
        <v>0</v>
      </c>
      <c r="N799" s="655"/>
      <c r="O799" s="353"/>
      <c r="Q799" s="849">
        <f t="shared" si="61"/>
        <v>0</v>
      </c>
      <c r="R799" s="849">
        <f t="shared" si="62"/>
        <v>0</v>
      </c>
    </row>
    <row r="800" spans="2:18" x14ac:dyDescent="0.35">
      <c r="B800" s="229"/>
      <c r="C800" s="301"/>
      <c r="D800" s="301"/>
      <c r="E800" s="233"/>
      <c r="F800" s="301"/>
      <c r="G800" s="302"/>
      <c r="H800" s="170"/>
      <c r="I800" s="170"/>
      <c r="J800" s="231"/>
      <c r="K800" s="587">
        <f t="shared" si="59"/>
        <v>0</v>
      </c>
      <c r="L800" s="589">
        <f>IF(I800&lt;INDEX(Lookup!$U$2:$U$10,MATCH($D$44,Lookup!$S$2:$S$10,0)),0,IF(O800="X",0,J800/(DATEDIF(H800,I800,"m")+1)*12))</f>
        <v>0</v>
      </c>
      <c r="M800" s="587">
        <f t="shared" si="60"/>
        <v>0</v>
      </c>
      <c r="N800" s="655"/>
      <c r="O800" s="353"/>
      <c r="Q800" s="849">
        <f t="shared" si="61"/>
        <v>0</v>
      </c>
      <c r="R800" s="849">
        <f t="shared" si="62"/>
        <v>0</v>
      </c>
    </row>
    <row r="801" spans="2:18" x14ac:dyDescent="0.35">
      <c r="B801" s="229"/>
      <c r="C801" s="301"/>
      <c r="D801" s="301"/>
      <c r="E801" s="233"/>
      <c r="F801" s="301"/>
      <c r="G801" s="302"/>
      <c r="H801" s="170"/>
      <c r="I801" s="170"/>
      <c r="J801" s="231"/>
      <c r="K801" s="587">
        <f t="shared" si="59"/>
        <v>0</v>
      </c>
      <c r="L801" s="589">
        <f>IF(I801&lt;INDEX(Lookup!$U$2:$U$10,MATCH($D$44,Lookup!$S$2:$S$10,0)),0,IF(O801="X",0,J801/(DATEDIF(H801,I801,"m")+1)*12))</f>
        <v>0</v>
      </c>
      <c r="M801" s="587">
        <f t="shared" si="60"/>
        <v>0</v>
      </c>
      <c r="N801" s="655"/>
      <c r="O801" s="353"/>
      <c r="Q801" s="849">
        <f t="shared" si="61"/>
        <v>0</v>
      </c>
      <c r="R801" s="849">
        <f t="shared" si="62"/>
        <v>0</v>
      </c>
    </row>
    <row r="802" spans="2:18" x14ac:dyDescent="0.35">
      <c r="B802" s="229"/>
      <c r="C802" s="301"/>
      <c r="D802" s="301"/>
      <c r="E802" s="233"/>
      <c r="F802" s="301"/>
      <c r="G802" s="302"/>
      <c r="H802" s="170"/>
      <c r="I802" s="170"/>
      <c r="J802" s="231"/>
      <c r="K802" s="587">
        <f t="shared" si="59"/>
        <v>0</v>
      </c>
      <c r="L802" s="589">
        <f>IF(I802&lt;INDEX(Lookup!$U$2:$U$10,MATCH($D$44,Lookup!$S$2:$S$10,0)),0,IF(O802="X",0,J802/(DATEDIF(H802,I802,"m")+1)*12))</f>
        <v>0</v>
      </c>
      <c r="M802" s="587">
        <f t="shared" si="60"/>
        <v>0</v>
      </c>
      <c r="N802" s="655"/>
      <c r="O802" s="353"/>
      <c r="Q802" s="849">
        <f t="shared" si="61"/>
        <v>0</v>
      </c>
      <c r="R802" s="849">
        <f t="shared" si="62"/>
        <v>0</v>
      </c>
    </row>
    <row r="803" spans="2:18" x14ac:dyDescent="0.35">
      <c r="B803" s="229"/>
      <c r="C803" s="301"/>
      <c r="D803" s="301"/>
      <c r="E803" s="233"/>
      <c r="F803" s="301"/>
      <c r="G803" s="302"/>
      <c r="H803" s="170"/>
      <c r="I803" s="170"/>
      <c r="J803" s="231"/>
      <c r="K803" s="587">
        <f t="shared" si="59"/>
        <v>0</v>
      </c>
      <c r="L803" s="589">
        <f>IF(I803&lt;INDEX(Lookup!$U$2:$U$10,MATCH($D$44,Lookup!$S$2:$S$10,0)),0,IF(O803="X",0,J803/(DATEDIF(H803,I803,"m")+1)*12))</f>
        <v>0</v>
      </c>
      <c r="M803" s="587">
        <f t="shared" si="60"/>
        <v>0</v>
      </c>
      <c r="N803" s="655"/>
      <c r="O803" s="353"/>
      <c r="Q803" s="849">
        <f t="shared" si="61"/>
        <v>0</v>
      </c>
      <c r="R803" s="849">
        <f t="shared" si="62"/>
        <v>0</v>
      </c>
    </row>
    <row r="804" spans="2:18" x14ac:dyDescent="0.35">
      <c r="B804" s="229"/>
      <c r="C804" s="301"/>
      <c r="D804" s="301"/>
      <c r="E804" s="233"/>
      <c r="F804" s="301"/>
      <c r="G804" s="302"/>
      <c r="H804" s="170"/>
      <c r="I804" s="170"/>
      <c r="J804" s="231"/>
      <c r="K804" s="587">
        <f t="shared" si="59"/>
        <v>0</v>
      </c>
      <c r="L804" s="589">
        <f>IF(I804&lt;INDEX(Lookup!$U$2:$U$10,MATCH($D$44,Lookup!$S$2:$S$10,0)),0,IF(O804="X",0,J804/(DATEDIF(H804,I804,"m")+1)*12))</f>
        <v>0</v>
      </c>
      <c r="M804" s="587">
        <f t="shared" si="60"/>
        <v>0</v>
      </c>
      <c r="N804" s="655"/>
      <c r="O804" s="353"/>
      <c r="Q804" s="849">
        <f t="shared" si="61"/>
        <v>0</v>
      </c>
      <c r="R804" s="849">
        <f t="shared" si="62"/>
        <v>0</v>
      </c>
    </row>
    <row r="805" spans="2:18" x14ac:dyDescent="0.35">
      <c r="B805" s="229"/>
      <c r="C805" s="301"/>
      <c r="D805" s="301"/>
      <c r="E805" s="233"/>
      <c r="F805" s="301"/>
      <c r="G805" s="302"/>
      <c r="H805" s="170"/>
      <c r="I805" s="170"/>
      <c r="J805" s="231"/>
      <c r="K805" s="587">
        <f t="shared" si="59"/>
        <v>0</v>
      </c>
      <c r="L805" s="589">
        <f>IF(I805&lt;INDEX(Lookup!$U$2:$U$10,MATCH($D$44,Lookup!$S$2:$S$10,0)),0,IF(O805="X",0,J805/(DATEDIF(H805,I805,"m")+1)*12))</f>
        <v>0</v>
      </c>
      <c r="M805" s="587">
        <f t="shared" si="60"/>
        <v>0</v>
      </c>
      <c r="N805" s="655"/>
      <c r="O805" s="353"/>
      <c r="Q805" s="849">
        <f t="shared" si="61"/>
        <v>0</v>
      </c>
      <c r="R805" s="849">
        <f t="shared" si="62"/>
        <v>0</v>
      </c>
    </row>
    <row r="806" spans="2:18" x14ac:dyDescent="0.35">
      <c r="B806" s="229"/>
      <c r="C806" s="301"/>
      <c r="D806" s="301"/>
      <c r="E806" s="233"/>
      <c r="F806" s="301"/>
      <c r="G806" s="302"/>
      <c r="H806" s="170"/>
      <c r="I806" s="170"/>
      <c r="J806" s="231"/>
      <c r="K806" s="587">
        <f t="shared" si="59"/>
        <v>0</v>
      </c>
      <c r="L806" s="589">
        <f>IF(I806&lt;INDEX(Lookup!$U$2:$U$10,MATCH($D$44,Lookup!$S$2:$S$10,0)),0,IF(O806="X",0,J806/(DATEDIF(H806,I806,"m")+1)*12))</f>
        <v>0</v>
      </c>
      <c r="M806" s="587">
        <f t="shared" si="60"/>
        <v>0</v>
      </c>
      <c r="N806" s="655"/>
      <c r="O806" s="353"/>
      <c r="Q806" s="849">
        <f t="shared" si="61"/>
        <v>0</v>
      </c>
      <c r="R806" s="849">
        <f t="shared" si="62"/>
        <v>0</v>
      </c>
    </row>
    <row r="807" spans="2:18" x14ac:dyDescent="0.35">
      <c r="B807" s="229"/>
      <c r="C807" s="301"/>
      <c r="D807" s="301"/>
      <c r="E807" s="233"/>
      <c r="F807" s="301"/>
      <c r="G807" s="302"/>
      <c r="H807" s="170"/>
      <c r="I807" s="170"/>
      <c r="J807" s="231"/>
      <c r="K807" s="587">
        <f t="shared" si="59"/>
        <v>0</v>
      </c>
      <c r="L807" s="589">
        <f>IF(I807&lt;INDEX(Lookup!$U$2:$U$10,MATCH($D$44,Lookup!$S$2:$S$10,0)),0,IF(O807="X",0,J807/(DATEDIF(H807,I807,"m")+1)*12))</f>
        <v>0</v>
      </c>
      <c r="M807" s="587">
        <f t="shared" si="60"/>
        <v>0</v>
      </c>
      <c r="N807" s="655"/>
      <c r="O807" s="353"/>
      <c r="Q807" s="849">
        <f t="shared" si="61"/>
        <v>0</v>
      </c>
      <c r="R807" s="849">
        <f t="shared" si="62"/>
        <v>0</v>
      </c>
    </row>
    <row r="808" spans="2:18" x14ac:dyDescent="0.35">
      <c r="B808" s="229"/>
      <c r="C808" s="301"/>
      <c r="D808" s="301"/>
      <c r="E808" s="233"/>
      <c r="F808" s="301"/>
      <c r="G808" s="302"/>
      <c r="H808" s="170"/>
      <c r="I808" s="170"/>
      <c r="J808" s="231"/>
      <c r="K808" s="587">
        <f t="shared" si="59"/>
        <v>0</v>
      </c>
      <c r="L808" s="589">
        <f>IF(I808&lt;INDEX(Lookup!$U$2:$U$10,MATCH($D$44,Lookup!$S$2:$S$10,0)),0,IF(O808="X",0,J808/(DATEDIF(H808,I808,"m")+1)*12))</f>
        <v>0</v>
      </c>
      <c r="M808" s="587">
        <f t="shared" si="60"/>
        <v>0</v>
      </c>
      <c r="N808" s="655"/>
      <c r="O808" s="353"/>
      <c r="Q808" s="849">
        <f t="shared" si="61"/>
        <v>0</v>
      </c>
      <c r="R808" s="849">
        <f t="shared" si="62"/>
        <v>0</v>
      </c>
    </row>
    <row r="809" spans="2:18" x14ac:dyDescent="0.35">
      <c r="B809" s="229"/>
      <c r="C809" s="301"/>
      <c r="D809" s="301"/>
      <c r="E809" s="233"/>
      <c r="F809" s="301"/>
      <c r="G809" s="302"/>
      <c r="H809" s="170"/>
      <c r="I809" s="170"/>
      <c r="J809" s="231"/>
      <c r="K809" s="587">
        <f t="shared" si="59"/>
        <v>0</v>
      </c>
      <c r="L809" s="589">
        <f>IF(I809&lt;INDEX(Lookup!$U$2:$U$10,MATCH($D$44,Lookup!$S$2:$S$10,0)),0,IF(O809="X",0,J809/(DATEDIF(H809,I809,"m")+1)*12))</f>
        <v>0</v>
      </c>
      <c r="M809" s="587">
        <f t="shared" si="60"/>
        <v>0</v>
      </c>
      <c r="N809" s="655"/>
      <c r="O809" s="353"/>
      <c r="Q809" s="849">
        <f t="shared" si="61"/>
        <v>0</v>
      </c>
      <c r="R809" s="849">
        <f t="shared" si="62"/>
        <v>0</v>
      </c>
    </row>
    <row r="810" spans="2:18" x14ac:dyDescent="0.35">
      <c r="B810" s="229"/>
      <c r="C810" s="301"/>
      <c r="D810" s="301"/>
      <c r="E810" s="233"/>
      <c r="F810" s="301"/>
      <c r="G810" s="302"/>
      <c r="H810" s="170"/>
      <c r="I810" s="170"/>
      <c r="J810" s="231"/>
      <c r="K810" s="587">
        <f t="shared" si="59"/>
        <v>0</v>
      </c>
      <c r="L810" s="589">
        <f>IF(I810&lt;INDEX(Lookup!$U$2:$U$10,MATCH($D$44,Lookup!$S$2:$S$10,0)),0,IF(O810="X",0,J810/(DATEDIF(H810,I810,"m")+1)*12))</f>
        <v>0</v>
      </c>
      <c r="M810" s="587">
        <f t="shared" si="60"/>
        <v>0</v>
      </c>
      <c r="N810" s="655"/>
      <c r="O810" s="353"/>
      <c r="Q810" s="849">
        <f t="shared" si="61"/>
        <v>0</v>
      </c>
      <c r="R810" s="849">
        <f t="shared" si="62"/>
        <v>0</v>
      </c>
    </row>
    <row r="811" spans="2:18" x14ac:dyDescent="0.35">
      <c r="B811" s="229"/>
      <c r="C811" s="301"/>
      <c r="D811" s="301"/>
      <c r="E811" s="233"/>
      <c r="F811" s="301"/>
      <c r="G811" s="302"/>
      <c r="H811" s="170"/>
      <c r="I811" s="170"/>
      <c r="J811" s="231"/>
      <c r="K811" s="587">
        <f t="shared" si="59"/>
        <v>0</v>
      </c>
      <c r="L811" s="589">
        <f>IF(I811&lt;INDEX(Lookup!$U$2:$U$10,MATCH($D$44,Lookup!$S$2:$S$10,0)),0,IF(O811="X",0,J811/(DATEDIF(H811,I811,"m")+1)*12))</f>
        <v>0</v>
      </c>
      <c r="M811" s="587">
        <f t="shared" si="60"/>
        <v>0</v>
      </c>
      <c r="N811" s="655"/>
      <c r="O811" s="353"/>
      <c r="Q811" s="849">
        <f t="shared" si="61"/>
        <v>0</v>
      </c>
      <c r="R811" s="849">
        <f t="shared" si="62"/>
        <v>0</v>
      </c>
    </row>
    <row r="812" spans="2:18" x14ac:dyDescent="0.35">
      <c r="B812" s="229"/>
      <c r="C812" s="301"/>
      <c r="D812" s="301"/>
      <c r="E812" s="233"/>
      <c r="F812" s="301"/>
      <c r="G812" s="302"/>
      <c r="H812" s="170"/>
      <c r="I812" s="170"/>
      <c r="J812" s="231"/>
      <c r="K812" s="587">
        <f t="shared" si="59"/>
        <v>0</v>
      </c>
      <c r="L812" s="589">
        <f>IF(I812&lt;INDEX(Lookup!$U$2:$U$10,MATCH($D$44,Lookup!$S$2:$S$10,0)),0,IF(O812="X",0,J812/(DATEDIF(H812,I812,"m")+1)*12))</f>
        <v>0</v>
      </c>
      <c r="M812" s="587">
        <f t="shared" si="60"/>
        <v>0</v>
      </c>
      <c r="N812" s="655"/>
      <c r="O812" s="353"/>
      <c r="Q812" s="849">
        <f t="shared" si="61"/>
        <v>0</v>
      </c>
      <c r="R812" s="849">
        <f t="shared" si="62"/>
        <v>0</v>
      </c>
    </row>
    <row r="813" spans="2:18" x14ac:dyDescent="0.35">
      <c r="B813" s="229"/>
      <c r="C813" s="301"/>
      <c r="D813" s="301"/>
      <c r="E813" s="233"/>
      <c r="F813" s="301"/>
      <c r="G813" s="302"/>
      <c r="H813" s="170"/>
      <c r="I813" s="170"/>
      <c r="J813" s="231"/>
      <c r="K813" s="587">
        <f t="shared" si="59"/>
        <v>0</v>
      </c>
      <c r="L813" s="589">
        <f>IF(I813&lt;INDEX(Lookup!$U$2:$U$10,MATCH($D$44,Lookup!$S$2:$S$10,0)),0,IF(O813="X",0,J813/(DATEDIF(H813,I813,"m")+1)*12))</f>
        <v>0</v>
      </c>
      <c r="M813" s="587">
        <f t="shared" si="60"/>
        <v>0</v>
      </c>
      <c r="N813" s="655"/>
      <c r="O813" s="353"/>
      <c r="Q813" s="849">
        <f t="shared" si="61"/>
        <v>0</v>
      </c>
      <c r="R813" s="849">
        <f t="shared" si="62"/>
        <v>0</v>
      </c>
    </row>
    <row r="814" spans="2:18" x14ac:dyDescent="0.35">
      <c r="B814" s="229"/>
      <c r="C814" s="301"/>
      <c r="D814" s="301"/>
      <c r="E814" s="233"/>
      <c r="F814" s="301"/>
      <c r="G814" s="302"/>
      <c r="H814" s="170"/>
      <c r="I814" s="170"/>
      <c r="J814" s="231"/>
      <c r="K814" s="587">
        <f t="shared" si="59"/>
        <v>0</v>
      </c>
      <c r="L814" s="589">
        <f>IF(I814&lt;INDEX(Lookup!$U$2:$U$10,MATCH($D$44,Lookup!$S$2:$S$10,0)),0,IF(O814="X",0,J814/(DATEDIF(H814,I814,"m")+1)*12))</f>
        <v>0</v>
      </c>
      <c r="M814" s="587">
        <f t="shared" si="60"/>
        <v>0</v>
      </c>
      <c r="N814" s="655"/>
      <c r="O814" s="353"/>
      <c r="Q814" s="849">
        <f t="shared" si="61"/>
        <v>0</v>
      </c>
      <c r="R814" s="849">
        <f t="shared" si="62"/>
        <v>0</v>
      </c>
    </row>
    <row r="815" spans="2:18" x14ac:dyDescent="0.35">
      <c r="B815" s="229"/>
      <c r="C815" s="301"/>
      <c r="D815" s="301"/>
      <c r="E815" s="233"/>
      <c r="F815" s="301"/>
      <c r="G815" s="302"/>
      <c r="H815" s="170"/>
      <c r="I815" s="170"/>
      <c r="J815" s="231"/>
      <c r="K815" s="587">
        <f t="shared" si="59"/>
        <v>0</v>
      </c>
      <c r="L815" s="589">
        <f>IF(I815&lt;INDEX(Lookup!$U$2:$U$10,MATCH($D$44,Lookup!$S$2:$S$10,0)),0,IF(O815="X",0,J815/(DATEDIF(H815,I815,"m")+1)*12))</f>
        <v>0</v>
      </c>
      <c r="M815" s="587">
        <f t="shared" si="60"/>
        <v>0</v>
      </c>
      <c r="N815" s="655"/>
      <c r="O815" s="353"/>
      <c r="Q815" s="849">
        <f t="shared" si="61"/>
        <v>0</v>
      </c>
      <c r="R815" s="849">
        <f t="shared" si="62"/>
        <v>0</v>
      </c>
    </row>
    <row r="816" spans="2:18" x14ac:dyDescent="0.35">
      <c r="B816" s="229"/>
      <c r="C816" s="301"/>
      <c r="D816" s="301"/>
      <c r="E816" s="233"/>
      <c r="F816" s="301"/>
      <c r="G816" s="302"/>
      <c r="H816" s="170"/>
      <c r="I816" s="170"/>
      <c r="J816" s="231"/>
      <c r="K816" s="587">
        <f t="shared" ref="K816:K879" si="63">J816*$K$6</f>
        <v>0</v>
      </c>
      <c r="L816" s="589">
        <f>IF(I816&lt;INDEX(Lookup!$U$2:$U$10,MATCH($D$44,Lookup!$S$2:$S$10,0)),0,IF(O816="X",0,J816/(DATEDIF(H816,I816,"m")+1)*12))</f>
        <v>0</v>
      </c>
      <c r="M816" s="587">
        <f t="shared" ref="M816:M879" si="64">L816*$K$6</f>
        <v>0</v>
      </c>
      <c r="N816" s="655"/>
      <c r="O816" s="353"/>
      <c r="Q816" s="849">
        <f t="shared" ref="Q816:Q879" si="65">K816*$H$30</f>
        <v>0</v>
      </c>
      <c r="R816" s="849">
        <f t="shared" ref="R816:R879" si="66">M816*$H$40</f>
        <v>0</v>
      </c>
    </row>
    <row r="817" spans="2:18" x14ac:dyDescent="0.35">
      <c r="B817" s="229"/>
      <c r="C817" s="301"/>
      <c r="D817" s="301"/>
      <c r="E817" s="233"/>
      <c r="F817" s="301"/>
      <c r="G817" s="302"/>
      <c r="H817" s="170"/>
      <c r="I817" s="170"/>
      <c r="J817" s="231"/>
      <c r="K817" s="587">
        <f t="shared" si="63"/>
        <v>0</v>
      </c>
      <c r="L817" s="589">
        <f>IF(I817&lt;INDEX(Lookup!$U$2:$U$10,MATCH($D$44,Lookup!$S$2:$S$10,0)),0,IF(O817="X",0,J817/(DATEDIF(H817,I817,"m")+1)*12))</f>
        <v>0</v>
      </c>
      <c r="M817" s="587">
        <f t="shared" si="64"/>
        <v>0</v>
      </c>
      <c r="N817" s="655"/>
      <c r="O817" s="353"/>
      <c r="Q817" s="849">
        <f t="shared" si="65"/>
        <v>0</v>
      </c>
      <c r="R817" s="849">
        <f t="shared" si="66"/>
        <v>0</v>
      </c>
    </row>
    <row r="818" spans="2:18" x14ac:dyDescent="0.35">
      <c r="B818" s="229"/>
      <c r="C818" s="301"/>
      <c r="D818" s="301"/>
      <c r="E818" s="233"/>
      <c r="F818" s="301"/>
      <c r="G818" s="302"/>
      <c r="H818" s="170"/>
      <c r="I818" s="170"/>
      <c r="J818" s="231"/>
      <c r="K818" s="587">
        <f t="shared" si="63"/>
        <v>0</v>
      </c>
      <c r="L818" s="589">
        <f>IF(I818&lt;INDEX(Lookup!$U$2:$U$10,MATCH($D$44,Lookup!$S$2:$S$10,0)),0,IF(O818="X",0,J818/(DATEDIF(H818,I818,"m")+1)*12))</f>
        <v>0</v>
      </c>
      <c r="M818" s="587">
        <f t="shared" si="64"/>
        <v>0</v>
      </c>
      <c r="N818" s="655"/>
      <c r="O818" s="353"/>
      <c r="Q818" s="849">
        <f t="shared" si="65"/>
        <v>0</v>
      </c>
      <c r="R818" s="849">
        <f t="shared" si="66"/>
        <v>0</v>
      </c>
    </row>
    <row r="819" spans="2:18" x14ac:dyDescent="0.35">
      <c r="B819" s="229"/>
      <c r="C819" s="301"/>
      <c r="D819" s="301"/>
      <c r="E819" s="233"/>
      <c r="F819" s="301"/>
      <c r="G819" s="302"/>
      <c r="H819" s="170"/>
      <c r="I819" s="170"/>
      <c r="J819" s="231"/>
      <c r="K819" s="587">
        <f t="shared" si="63"/>
        <v>0</v>
      </c>
      <c r="L819" s="589">
        <f>IF(I819&lt;INDEX(Lookup!$U$2:$U$10,MATCH($D$44,Lookup!$S$2:$S$10,0)),0,IF(O819="X",0,J819/(DATEDIF(H819,I819,"m")+1)*12))</f>
        <v>0</v>
      </c>
      <c r="M819" s="587">
        <f t="shared" si="64"/>
        <v>0</v>
      </c>
      <c r="N819" s="655"/>
      <c r="O819" s="353"/>
      <c r="Q819" s="849">
        <f t="shared" si="65"/>
        <v>0</v>
      </c>
      <c r="R819" s="849">
        <f t="shared" si="66"/>
        <v>0</v>
      </c>
    </row>
    <row r="820" spans="2:18" x14ac:dyDescent="0.35">
      <c r="B820" s="229"/>
      <c r="C820" s="301"/>
      <c r="D820" s="301"/>
      <c r="E820" s="233"/>
      <c r="F820" s="301"/>
      <c r="G820" s="302"/>
      <c r="H820" s="170"/>
      <c r="I820" s="170"/>
      <c r="J820" s="231"/>
      <c r="K820" s="587">
        <f t="shared" si="63"/>
        <v>0</v>
      </c>
      <c r="L820" s="589">
        <f>IF(I820&lt;INDEX(Lookup!$U$2:$U$10,MATCH($D$44,Lookup!$S$2:$S$10,0)),0,IF(O820="X",0,J820/(DATEDIF(H820,I820,"m")+1)*12))</f>
        <v>0</v>
      </c>
      <c r="M820" s="587">
        <f t="shared" si="64"/>
        <v>0</v>
      </c>
      <c r="N820" s="655"/>
      <c r="O820" s="353"/>
      <c r="Q820" s="849">
        <f t="shared" si="65"/>
        <v>0</v>
      </c>
      <c r="R820" s="849">
        <f t="shared" si="66"/>
        <v>0</v>
      </c>
    </row>
    <row r="821" spans="2:18" x14ac:dyDescent="0.35">
      <c r="B821" s="229"/>
      <c r="C821" s="301"/>
      <c r="D821" s="301"/>
      <c r="E821" s="233"/>
      <c r="F821" s="301"/>
      <c r="G821" s="302"/>
      <c r="H821" s="170"/>
      <c r="I821" s="170"/>
      <c r="J821" s="231"/>
      <c r="K821" s="587">
        <f t="shared" si="63"/>
        <v>0</v>
      </c>
      <c r="L821" s="589">
        <f>IF(I821&lt;INDEX(Lookup!$U$2:$U$10,MATCH($D$44,Lookup!$S$2:$S$10,0)),0,IF(O821="X",0,J821/(DATEDIF(H821,I821,"m")+1)*12))</f>
        <v>0</v>
      </c>
      <c r="M821" s="587">
        <f t="shared" si="64"/>
        <v>0</v>
      </c>
      <c r="N821" s="655"/>
      <c r="O821" s="353"/>
      <c r="Q821" s="849">
        <f t="shared" si="65"/>
        <v>0</v>
      </c>
      <c r="R821" s="849">
        <f t="shared" si="66"/>
        <v>0</v>
      </c>
    </row>
    <row r="822" spans="2:18" x14ac:dyDescent="0.35">
      <c r="B822" s="229"/>
      <c r="C822" s="301"/>
      <c r="D822" s="301"/>
      <c r="E822" s="233"/>
      <c r="F822" s="301"/>
      <c r="G822" s="302"/>
      <c r="H822" s="170"/>
      <c r="I822" s="170"/>
      <c r="J822" s="231"/>
      <c r="K822" s="587">
        <f t="shared" si="63"/>
        <v>0</v>
      </c>
      <c r="L822" s="589">
        <f>IF(I822&lt;INDEX(Lookup!$U$2:$U$10,MATCH($D$44,Lookup!$S$2:$S$10,0)),0,IF(O822="X",0,J822/(DATEDIF(H822,I822,"m")+1)*12))</f>
        <v>0</v>
      </c>
      <c r="M822" s="587">
        <f t="shared" si="64"/>
        <v>0</v>
      </c>
      <c r="N822" s="655"/>
      <c r="O822" s="353"/>
      <c r="Q822" s="849">
        <f t="shared" si="65"/>
        <v>0</v>
      </c>
      <c r="R822" s="849">
        <f t="shared" si="66"/>
        <v>0</v>
      </c>
    </row>
    <row r="823" spans="2:18" x14ac:dyDescent="0.35">
      <c r="B823" s="229"/>
      <c r="C823" s="301"/>
      <c r="D823" s="301"/>
      <c r="E823" s="233"/>
      <c r="F823" s="301"/>
      <c r="G823" s="302"/>
      <c r="H823" s="170"/>
      <c r="I823" s="170"/>
      <c r="J823" s="231"/>
      <c r="K823" s="587">
        <f t="shared" si="63"/>
        <v>0</v>
      </c>
      <c r="L823" s="589">
        <f>IF(I823&lt;INDEX(Lookup!$U$2:$U$10,MATCH($D$44,Lookup!$S$2:$S$10,0)),0,IF(O823="X",0,J823/(DATEDIF(H823,I823,"m")+1)*12))</f>
        <v>0</v>
      </c>
      <c r="M823" s="587">
        <f t="shared" si="64"/>
        <v>0</v>
      </c>
      <c r="N823" s="655"/>
      <c r="O823" s="353"/>
      <c r="Q823" s="849">
        <f t="shared" si="65"/>
        <v>0</v>
      </c>
      <c r="R823" s="849">
        <f t="shared" si="66"/>
        <v>0</v>
      </c>
    </row>
    <row r="824" spans="2:18" x14ac:dyDescent="0.35">
      <c r="B824" s="229"/>
      <c r="C824" s="301"/>
      <c r="D824" s="301"/>
      <c r="E824" s="233"/>
      <c r="F824" s="301"/>
      <c r="G824" s="302"/>
      <c r="H824" s="170"/>
      <c r="I824" s="170"/>
      <c r="J824" s="231"/>
      <c r="K824" s="587">
        <f t="shared" si="63"/>
        <v>0</v>
      </c>
      <c r="L824" s="589">
        <f>IF(I824&lt;INDEX(Lookup!$U$2:$U$10,MATCH($D$44,Lookup!$S$2:$S$10,0)),0,IF(O824="X",0,J824/(DATEDIF(H824,I824,"m")+1)*12))</f>
        <v>0</v>
      </c>
      <c r="M824" s="587">
        <f t="shared" si="64"/>
        <v>0</v>
      </c>
      <c r="N824" s="655"/>
      <c r="O824" s="353"/>
      <c r="Q824" s="849">
        <f t="shared" si="65"/>
        <v>0</v>
      </c>
      <c r="R824" s="849">
        <f t="shared" si="66"/>
        <v>0</v>
      </c>
    </row>
    <row r="825" spans="2:18" x14ac:dyDescent="0.35">
      <c r="B825" s="229"/>
      <c r="C825" s="301"/>
      <c r="D825" s="301"/>
      <c r="E825" s="233"/>
      <c r="F825" s="301"/>
      <c r="G825" s="302"/>
      <c r="H825" s="170"/>
      <c r="I825" s="170"/>
      <c r="J825" s="231"/>
      <c r="K825" s="587">
        <f t="shared" si="63"/>
        <v>0</v>
      </c>
      <c r="L825" s="589">
        <f>IF(I825&lt;INDEX(Lookup!$U$2:$U$10,MATCH($D$44,Lookup!$S$2:$S$10,0)),0,IF(O825="X",0,J825/(DATEDIF(H825,I825,"m")+1)*12))</f>
        <v>0</v>
      </c>
      <c r="M825" s="587">
        <f t="shared" si="64"/>
        <v>0</v>
      </c>
      <c r="N825" s="655"/>
      <c r="O825" s="353"/>
      <c r="Q825" s="849">
        <f t="shared" si="65"/>
        <v>0</v>
      </c>
      <c r="R825" s="849">
        <f t="shared" si="66"/>
        <v>0</v>
      </c>
    </row>
    <row r="826" spans="2:18" x14ac:dyDescent="0.35">
      <c r="B826" s="229"/>
      <c r="C826" s="301"/>
      <c r="D826" s="301"/>
      <c r="E826" s="233"/>
      <c r="F826" s="301"/>
      <c r="G826" s="302"/>
      <c r="H826" s="170"/>
      <c r="I826" s="170"/>
      <c r="J826" s="231"/>
      <c r="K826" s="587">
        <f t="shared" si="63"/>
        <v>0</v>
      </c>
      <c r="L826" s="589">
        <f>IF(I826&lt;INDEX(Lookup!$U$2:$U$10,MATCH($D$44,Lookup!$S$2:$S$10,0)),0,IF(O826="X",0,J826/(DATEDIF(H826,I826,"m")+1)*12))</f>
        <v>0</v>
      </c>
      <c r="M826" s="587">
        <f t="shared" si="64"/>
        <v>0</v>
      </c>
      <c r="N826" s="655"/>
      <c r="O826" s="353"/>
      <c r="Q826" s="849">
        <f t="shared" si="65"/>
        <v>0</v>
      </c>
      <c r="R826" s="849">
        <f t="shared" si="66"/>
        <v>0</v>
      </c>
    </row>
    <row r="827" spans="2:18" x14ac:dyDescent="0.35">
      <c r="B827" s="229"/>
      <c r="C827" s="301"/>
      <c r="D827" s="301"/>
      <c r="E827" s="233"/>
      <c r="F827" s="301"/>
      <c r="G827" s="302"/>
      <c r="H827" s="170"/>
      <c r="I827" s="170"/>
      <c r="J827" s="231"/>
      <c r="K827" s="587">
        <f t="shared" si="63"/>
        <v>0</v>
      </c>
      <c r="L827" s="589">
        <f>IF(I827&lt;INDEX(Lookup!$U$2:$U$10,MATCH($D$44,Lookup!$S$2:$S$10,0)),0,IF(O827="X",0,J827/(DATEDIF(H827,I827,"m")+1)*12))</f>
        <v>0</v>
      </c>
      <c r="M827" s="587">
        <f t="shared" si="64"/>
        <v>0</v>
      </c>
      <c r="N827" s="655"/>
      <c r="O827" s="353"/>
      <c r="Q827" s="849">
        <f t="shared" si="65"/>
        <v>0</v>
      </c>
      <c r="R827" s="849">
        <f t="shared" si="66"/>
        <v>0</v>
      </c>
    </row>
    <row r="828" spans="2:18" x14ac:dyDescent="0.35">
      <c r="B828" s="229"/>
      <c r="C828" s="301"/>
      <c r="D828" s="301"/>
      <c r="E828" s="233"/>
      <c r="F828" s="301"/>
      <c r="G828" s="302"/>
      <c r="H828" s="170"/>
      <c r="I828" s="170"/>
      <c r="J828" s="231"/>
      <c r="K828" s="587">
        <f t="shared" si="63"/>
        <v>0</v>
      </c>
      <c r="L828" s="589">
        <f>IF(I828&lt;INDEX(Lookup!$U$2:$U$10,MATCH($D$44,Lookup!$S$2:$S$10,0)),0,IF(O828="X",0,J828/(DATEDIF(H828,I828,"m")+1)*12))</f>
        <v>0</v>
      </c>
      <c r="M828" s="587">
        <f t="shared" si="64"/>
        <v>0</v>
      </c>
      <c r="N828" s="655"/>
      <c r="O828" s="353"/>
      <c r="Q828" s="849">
        <f t="shared" si="65"/>
        <v>0</v>
      </c>
      <c r="R828" s="849">
        <f t="shared" si="66"/>
        <v>0</v>
      </c>
    </row>
    <row r="829" spans="2:18" x14ac:dyDescent="0.35">
      <c r="B829" s="229"/>
      <c r="C829" s="301"/>
      <c r="D829" s="301"/>
      <c r="E829" s="233"/>
      <c r="F829" s="301"/>
      <c r="G829" s="302"/>
      <c r="H829" s="170"/>
      <c r="I829" s="170"/>
      <c r="J829" s="231"/>
      <c r="K829" s="587">
        <f t="shared" si="63"/>
        <v>0</v>
      </c>
      <c r="L829" s="589">
        <f>IF(I829&lt;INDEX(Lookup!$U$2:$U$10,MATCH($D$44,Lookup!$S$2:$S$10,0)),0,IF(O829="X",0,J829/(DATEDIF(H829,I829,"m")+1)*12))</f>
        <v>0</v>
      </c>
      <c r="M829" s="587">
        <f t="shared" si="64"/>
        <v>0</v>
      </c>
      <c r="N829" s="655"/>
      <c r="O829" s="353"/>
      <c r="Q829" s="849">
        <f t="shared" si="65"/>
        <v>0</v>
      </c>
      <c r="R829" s="849">
        <f t="shared" si="66"/>
        <v>0</v>
      </c>
    </row>
    <row r="830" spans="2:18" x14ac:dyDescent="0.35">
      <c r="B830" s="229"/>
      <c r="C830" s="301"/>
      <c r="D830" s="301"/>
      <c r="E830" s="233"/>
      <c r="F830" s="301"/>
      <c r="G830" s="302"/>
      <c r="H830" s="170"/>
      <c r="I830" s="170"/>
      <c r="J830" s="231"/>
      <c r="K830" s="587">
        <f t="shared" si="63"/>
        <v>0</v>
      </c>
      <c r="L830" s="589">
        <f>IF(I830&lt;INDEX(Lookup!$U$2:$U$10,MATCH($D$44,Lookup!$S$2:$S$10,0)),0,IF(O830="X",0,J830/(DATEDIF(H830,I830,"m")+1)*12))</f>
        <v>0</v>
      </c>
      <c r="M830" s="587">
        <f t="shared" si="64"/>
        <v>0</v>
      </c>
      <c r="N830" s="655"/>
      <c r="O830" s="353"/>
      <c r="Q830" s="849">
        <f t="shared" si="65"/>
        <v>0</v>
      </c>
      <c r="R830" s="849">
        <f t="shared" si="66"/>
        <v>0</v>
      </c>
    </row>
    <row r="831" spans="2:18" x14ac:dyDescent="0.35">
      <c r="B831" s="229"/>
      <c r="C831" s="301"/>
      <c r="D831" s="301"/>
      <c r="E831" s="233"/>
      <c r="F831" s="301"/>
      <c r="G831" s="302"/>
      <c r="H831" s="170"/>
      <c r="I831" s="170"/>
      <c r="J831" s="231"/>
      <c r="K831" s="587">
        <f t="shared" si="63"/>
        <v>0</v>
      </c>
      <c r="L831" s="589">
        <f>IF(I831&lt;INDEX(Lookup!$U$2:$U$10,MATCH($D$44,Lookup!$S$2:$S$10,0)),0,IF(O831="X",0,J831/(DATEDIF(H831,I831,"m")+1)*12))</f>
        <v>0</v>
      </c>
      <c r="M831" s="587">
        <f t="shared" si="64"/>
        <v>0</v>
      </c>
      <c r="N831" s="655"/>
      <c r="O831" s="353"/>
      <c r="Q831" s="849">
        <f t="shared" si="65"/>
        <v>0</v>
      </c>
      <c r="R831" s="849">
        <f t="shared" si="66"/>
        <v>0</v>
      </c>
    </row>
    <row r="832" spans="2:18" x14ac:dyDescent="0.35">
      <c r="B832" s="229"/>
      <c r="C832" s="301"/>
      <c r="D832" s="301"/>
      <c r="E832" s="233"/>
      <c r="F832" s="301"/>
      <c r="G832" s="302"/>
      <c r="H832" s="170"/>
      <c r="I832" s="170"/>
      <c r="J832" s="231"/>
      <c r="K832" s="587">
        <f t="shared" si="63"/>
        <v>0</v>
      </c>
      <c r="L832" s="589">
        <f>IF(I832&lt;INDEX(Lookup!$U$2:$U$10,MATCH($D$44,Lookup!$S$2:$S$10,0)),0,IF(O832="X",0,J832/(DATEDIF(H832,I832,"m")+1)*12))</f>
        <v>0</v>
      </c>
      <c r="M832" s="587">
        <f t="shared" si="64"/>
        <v>0</v>
      </c>
      <c r="N832" s="655"/>
      <c r="O832" s="353"/>
      <c r="Q832" s="849">
        <f t="shared" si="65"/>
        <v>0</v>
      </c>
      <c r="R832" s="849">
        <f t="shared" si="66"/>
        <v>0</v>
      </c>
    </row>
    <row r="833" spans="2:18" x14ac:dyDescent="0.35">
      <c r="B833" s="229"/>
      <c r="C833" s="301"/>
      <c r="D833" s="301"/>
      <c r="E833" s="233"/>
      <c r="F833" s="301"/>
      <c r="G833" s="302"/>
      <c r="H833" s="170"/>
      <c r="I833" s="170"/>
      <c r="J833" s="231"/>
      <c r="K833" s="587">
        <f t="shared" si="63"/>
        <v>0</v>
      </c>
      <c r="L833" s="589">
        <f>IF(I833&lt;INDEX(Lookup!$U$2:$U$10,MATCH($D$44,Lookup!$S$2:$S$10,0)),0,IF(O833="X",0,J833/(DATEDIF(H833,I833,"m")+1)*12))</f>
        <v>0</v>
      </c>
      <c r="M833" s="587">
        <f t="shared" si="64"/>
        <v>0</v>
      </c>
      <c r="N833" s="655"/>
      <c r="O833" s="353"/>
      <c r="Q833" s="849">
        <f t="shared" si="65"/>
        <v>0</v>
      </c>
      <c r="R833" s="849">
        <f t="shared" si="66"/>
        <v>0</v>
      </c>
    </row>
    <row r="834" spans="2:18" x14ac:dyDescent="0.35">
      <c r="B834" s="229"/>
      <c r="C834" s="301"/>
      <c r="D834" s="301"/>
      <c r="E834" s="233"/>
      <c r="F834" s="301"/>
      <c r="G834" s="302"/>
      <c r="H834" s="170"/>
      <c r="I834" s="170"/>
      <c r="J834" s="231"/>
      <c r="K834" s="587">
        <f t="shared" si="63"/>
        <v>0</v>
      </c>
      <c r="L834" s="589">
        <f>IF(I834&lt;INDEX(Lookup!$U$2:$U$10,MATCH($D$44,Lookup!$S$2:$S$10,0)),0,IF(O834="X",0,J834/(DATEDIF(H834,I834,"m")+1)*12))</f>
        <v>0</v>
      </c>
      <c r="M834" s="587">
        <f t="shared" si="64"/>
        <v>0</v>
      </c>
      <c r="N834" s="655"/>
      <c r="O834" s="353"/>
      <c r="Q834" s="849">
        <f t="shared" si="65"/>
        <v>0</v>
      </c>
      <c r="R834" s="849">
        <f t="shared" si="66"/>
        <v>0</v>
      </c>
    </row>
    <row r="835" spans="2:18" x14ac:dyDescent="0.35">
      <c r="B835" s="229"/>
      <c r="C835" s="301"/>
      <c r="D835" s="301"/>
      <c r="E835" s="233"/>
      <c r="F835" s="301"/>
      <c r="G835" s="302"/>
      <c r="H835" s="170"/>
      <c r="I835" s="170"/>
      <c r="J835" s="231"/>
      <c r="K835" s="587">
        <f t="shared" si="63"/>
        <v>0</v>
      </c>
      <c r="L835" s="589">
        <f>IF(I835&lt;INDEX(Lookup!$U$2:$U$10,MATCH($D$44,Lookup!$S$2:$S$10,0)),0,IF(O835="X",0,J835/(DATEDIF(H835,I835,"m")+1)*12))</f>
        <v>0</v>
      </c>
      <c r="M835" s="587">
        <f t="shared" si="64"/>
        <v>0</v>
      </c>
      <c r="N835" s="655"/>
      <c r="O835" s="353"/>
      <c r="Q835" s="849">
        <f t="shared" si="65"/>
        <v>0</v>
      </c>
      <c r="R835" s="849">
        <f t="shared" si="66"/>
        <v>0</v>
      </c>
    </row>
    <row r="836" spans="2:18" x14ac:dyDescent="0.35">
      <c r="B836" s="229"/>
      <c r="C836" s="301"/>
      <c r="D836" s="301"/>
      <c r="E836" s="233"/>
      <c r="F836" s="301"/>
      <c r="G836" s="302"/>
      <c r="H836" s="170"/>
      <c r="I836" s="170"/>
      <c r="J836" s="231"/>
      <c r="K836" s="587">
        <f t="shared" si="63"/>
        <v>0</v>
      </c>
      <c r="L836" s="589">
        <f>IF(I836&lt;INDEX(Lookup!$U$2:$U$10,MATCH($D$44,Lookup!$S$2:$S$10,0)),0,IF(O836="X",0,J836/(DATEDIF(H836,I836,"m")+1)*12))</f>
        <v>0</v>
      </c>
      <c r="M836" s="587">
        <f t="shared" si="64"/>
        <v>0</v>
      </c>
      <c r="N836" s="655"/>
      <c r="O836" s="353"/>
      <c r="Q836" s="849">
        <f t="shared" si="65"/>
        <v>0</v>
      </c>
      <c r="R836" s="849">
        <f t="shared" si="66"/>
        <v>0</v>
      </c>
    </row>
    <row r="837" spans="2:18" x14ac:dyDescent="0.35">
      <c r="B837" s="229"/>
      <c r="C837" s="301"/>
      <c r="D837" s="301"/>
      <c r="E837" s="233"/>
      <c r="F837" s="301"/>
      <c r="G837" s="302"/>
      <c r="H837" s="170"/>
      <c r="I837" s="170"/>
      <c r="J837" s="231"/>
      <c r="K837" s="587">
        <f t="shared" si="63"/>
        <v>0</v>
      </c>
      <c r="L837" s="589">
        <f>IF(I837&lt;INDEX(Lookup!$U$2:$U$10,MATCH($D$44,Lookup!$S$2:$S$10,0)),0,IF(O837="X",0,J837/(DATEDIF(H837,I837,"m")+1)*12))</f>
        <v>0</v>
      </c>
      <c r="M837" s="587">
        <f t="shared" si="64"/>
        <v>0</v>
      </c>
      <c r="N837" s="655"/>
      <c r="O837" s="353"/>
      <c r="Q837" s="849">
        <f t="shared" si="65"/>
        <v>0</v>
      </c>
      <c r="R837" s="849">
        <f t="shared" si="66"/>
        <v>0</v>
      </c>
    </row>
    <row r="838" spans="2:18" x14ac:dyDescent="0.35">
      <c r="B838" s="229"/>
      <c r="C838" s="301"/>
      <c r="D838" s="301"/>
      <c r="E838" s="233"/>
      <c r="F838" s="301"/>
      <c r="G838" s="302"/>
      <c r="H838" s="170"/>
      <c r="I838" s="170"/>
      <c r="J838" s="231"/>
      <c r="K838" s="587">
        <f t="shared" si="63"/>
        <v>0</v>
      </c>
      <c r="L838" s="589">
        <f>IF(I838&lt;INDEX(Lookup!$U$2:$U$10,MATCH($D$44,Lookup!$S$2:$S$10,0)),0,IF(O838="X",0,J838/(DATEDIF(H838,I838,"m")+1)*12))</f>
        <v>0</v>
      </c>
      <c r="M838" s="587">
        <f t="shared" si="64"/>
        <v>0</v>
      </c>
      <c r="N838" s="655"/>
      <c r="O838" s="353"/>
      <c r="Q838" s="849">
        <f t="shared" si="65"/>
        <v>0</v>
      </c>
      <c r="R838" s="849">
        <f t="shared" si="66"/>
        <v>0</v>
      </c>
    </row>
    <row r="839" spans="2:18" x14ac:dyDescent="0.35">
      <c r="B839" s="229"/>
      <c r="C839" s="301"/>
      <c r="D839" s="301"/>
      <c r="E839" s="233"/>
      <c r="F839" s="301"/>
      <c r="G839" s="302"/>
      <c r="H839" s="170"/>
      <c r="I839" s="170"/>
      <c r="J839" s="231"/>
      <c r="K839" s="587">
        <f t="shared" si="63"/>
        <v>0</v>
      </c>
      <c r="L839" s="589">
        <f>IF(I839&lt;INDEX(Lookup!$U$2:$U$10,MATCH($D$44,Lookup!$S$2:$S$10,0)),0,IF(O839="X",0,J839/(DATEDIF(H839,I839,"m")+1)*12))</f>
        <v>0</v>
      </c>
      <c r="M839" s="587">
        <f t="shared" si="64"/>
        <v>0</v>
      </c>
      <c r="N839" s="655"/>
      <c r="O839" s="353"/>
      <c r="Q839" s="849">
        <f t="shared" si="65"/>
        <v>0</v>
      </c>
      <c r="R839" s="849">
        <f t="shared" si="66"/>
        <v>0</v>
      </c>
    </row>
    <row r="840" spans="2:18" x14ac:dyDescent="0.35">
      <c r="B840" s="229"/>
      <c r="C840" s="301"/>
      <c r="D840" s="301"/>
      <c r="E840" s="233"/>
      <c r="F840" s="301"/>
      <c r="G840" s="302"/>
      <c r="H840" s="170"/>
      <c r="I840" s="170"/>
      <c r="J840" s="231"/>
      <c r="K840" s="587">
        <f t="shared" si="63"/>
        <v>0</v>
      </c>
      <c r="L840" s="589">
        <f>IF(I840&lt;INDEX(Lookup!$U$2:$U$10,MATCH($D$44,Lookup!$S$2:$S$10,0)),0,IF(O840="X",0,J840/(DATEDIF(H840,I840,"m")+1)*12))</f>
        <v>0</v>
      </c>
      <c r="M840" s="587">
        <f t="shared" si="64"/>
        <v>0</v>
      </c>
      <c r="N840" s="655"/>
      <c r="O840" s="353"/>
      <c r="Q840" s="849">
        <f t="shared" si="65"/>
        <v>0</v>
      </c>
      <c r="R840" s="849">
        <f t="shared" si="66"/>
        <v>0</v>
      </c>
    </row>
    <row r="841" spans="2:18" x14ac:dyDescent="0.35">
      <c r="B841" s="229"/>
      <c r="C841" s="301"/>
      <c r="D841" s="301"/>
      <c r="E841" s="233"/>
      <c r="F841" s="301"/>
      <c r="G841" s="302"/>
      <c r="H841" s="170"/>
      <c r="I841" s="170"/>
      <c r="J841" s="231"/>
      <c r="K841" s="587">
        <f t="shared" si="63"/>
        <v>0</v>
      </c>
      <c r="L841" s="589">
        <f>IF(I841&lt;INDEX(Lookup!$U$2:$U$10,MATCH($D$44,Lookup!$S$2:$S$10,0)),0,IF(O841="X",0,J841/(DATEDIF(H841,I841,"m")+1)*12))</f>
        <v>0</v>
      </c>
      <c r="M841" s="587">
        <f t="shared" si="64"/>
        <v>0</v>
      </c>
      <c r="N841" s="655"/>
      <c r="O841" s="353"/>
      <c r="Q841" s="849">
        <f t="shared" si="65"/>
        <v>0</v>
      </c>
      <c r="R841" s="849">
        <f t="shared" si="66"/>
        <v>0</v>
      </c>
    </row>
    <row r="842" spans="2:18" x14ac:dyDescent="0.35">
      <c r="B842" s="229"/>
      <c r="C842" s="301"/>
      <c r="D842" s="301"/>
      <c r="E842" s="233"/>
      <c r="F842" s="301"/>
      <c r="G842" s="302"/>
      <c r="H842" s="170"/>
      <c r="I842" s="170"/>
      <c r="J842" s="231"/>
      <c r="K842" s="587">
        <f t="shared" si="63"/>
        <v>0</v>
      </c>
      <c r="L842" s="589">
        <f>IF(I842&lt;INDEX(Lookup!$U$2:$U$10,MATCH($D$44,Lookup!$S$2:$S$10,0)),0,IF(O842="X",0,J842/(DATEDIF(H842,I842,"m")+1)*12))</f>
        <v>0</v>
      </c>
      <c r="M842" s="587">
        <f t="shared" si="64"/>
        <v>0</v>
      </c>
      <c r="N842" s="655"/>
      <c r="O842" s="353"/>
      <c r="Q842" s="849">
        <f t="shared" si="65"/>
        <v>0</v>
      </c>
      <c r="R842" s="849">
        <f t="shared" si="66"/>
        <v>0</v>
      </c>
    </row>
    <row r="843" spans="2:18" x14ac:dyDescent="0.35">
      <c r="B843" s="229"/>
      <c r="C843" s="301"/>
      <c r="D843" s="301"/>
      <c r="E843" s="233"/>
      <c r="F843" s="301"/>
      <c r="G843" s="302"/>
      <c r="H843" s="170"/>
      <c r="I843" s="170"/>
      <c r="J843" s="231"/>
      <c r="K843" s="587">
        <f t="shared" si="63"/>
        <v>0</v>
      </c>
      <c r="L843" s="589">
        <f>IF(I843&lt;INDEX(Lookup!$U$2:$U$10,MATCH($D$44,Lookup!$S$2:$S$10,0)),0,IF(O843="X",0,J843/(DATEDIF(H843,I843,"m")+1)*12))</f>
        <v>0</v>
      </c>
      <c r="M843" s="587">
        <f t="shared" si="64"/>
        <v>0</v>
      </c>
      <c r="N843" s="655"/>
      <c r="O843" s="353"/>
      <c r="Q843" s="849">
        <f t="shared" si="65"/>
        <v>0</v>
      </c>
      <c r="R843" s="849">
        <f t="shared" si="66"/>
        <v>0</v>
      </c>
    </row>
    <row r="844" spans="2:18" x14ac:dyDescent="0.35">
      <c r="B844" s="229"/>
      <c r="C844" s="301"/>
      <c r="D844" s="301"/>
      <c r="E844" s="233"/>
      <c r="F844" s="301"/>
      <c r="G844" s="302"/>
      <c r="H844" s="170"/>
      <c r="I844" s="170"/>
      <c r="J844" s="231"/>
      <c r="K844" s="587">
        <f t="shared" si="63"/>
        <v>0</v>
      </c>
      <c r="L844" s="589">
        <f>IF(I844&lt;INDEX(Lookup!$U$2:$U$10,MATCH($D$44,Lookup!$S$2:$S$10,0)),0,IF(O844="X",0,J844/(DATEDIF(H844,I844,"m")+1)*12))</f>
        <v>0</v>
      </c>
      <c r="M844" s="587">
        <f t="shared" si="64"/>
        <v>0</v>
      </c>
      <c r="N844" s="655"/>
      <c r="O844" s="353"/>
      <c r="Q844" s="849">
        <f t="shared" si="65"/>
        <v>0</v>
      </c>
      <c r="R844" s="849">
        <f t="shared" si="66"/>
        <v>0</v>
      </c>
    </row>
    <row r="845" spans="2:18" x14ac:dyDescent="0.35">
      <c r="B845" s="229"/>
      <c r="C845" s="301"/>
      <c r="D845" s="301"/>
      <c r="E845" s="233"/>
      <c r="F845" s="301"/>
      <c r="G845" s="302"/>
      <c r="H845" s="170"/>
      <c r="I845" s="170"/>
      <c r="J845" s="231"/>
      <c r="K845" s="587">
        <f t="shared" si="63"/>
        <v>0</v>
      </c>
      <c r="L845" s="589">
        <f>IF(I845&lt;INDEX(Lookup!$U$2:$U$10,MATCH($D$44,Lookup!$S$2:$S$10,0)),0,IF(O845="X",0,J845/(DATEDIF(H845,I845,"m")+1)*12))</f>
        <v>0</v>
      </c>
      <c r="M845" s="587">
        <f t="shared" si="64"/>
        <v>0</v>
      </c>
      <c r="N845" s="655"/>
      <c r="O845" s="353"/>
      <c r="Q845" s="849">
        <f t="shared" si="65"/>
        <v>0</v>
      </c>
      <c r="R845" s="849">
        <f t="shared" si="66"/>
        <v>0</v>
      </c>
    </row>
    <row r="846" spans="2:18" x14ac:dyDescent="0.35">
      <c r="B846" s="229"/>
      <c r="C846" s="301"/>
      <c r="D846" s="301"/>
      <c r="E846" s="233"/>
      <c r="F846" s="301"/>
      <c r="G846" s="302"/>
      <c r="H846" s="170"/>
      <c r="I846" s="170"/>
      <c r="J846" s="231"/>
      <c r="K846" s="587">
        <f t="shared" si="63"/>
        <v>0</v>
      </c>
      <c r="L846" s="589">
        <f>IF(I846&lt;INDEX(Lookup!$U$2:$U$10,MATCH($D$44,Lookup!$S$2:$S$10,0)),0,IF(O846="X",0,J846/(DATEDIF(H846,I846,"m")+1)*12))</f>
        <v>0</v>
      </c>
      <c r="M846" s="587">
        <f t="shared" si="64"/>
        <v>0</v>
      </c>
      <c r="N846" s="655"/>
      <c r="O846" s="353"/>
      <c r="Q846" s="849">
        <f t="shared" si="65"/>
        <v>0</v>
      </c>
      <c r="R846" s="849">
        <f t="shared" si="66"/>
        <v>0</v>
      </c>
    </row>
    <row r="847" spans="2:18" x14ac:dyDescent="0.35">
      <c r="B847" s="229"/>
      <c r="C847" s="301"/>
      <c r="D847" s="301"/>
      <c r="E847" s="233"/>
      <c r="F847" s="301"/>
      <c r="G847" s="302"/>
      <c r="H847" s="170"/>
      <c r="I847" s="170"/>
      <c r="J847" s="231"/>
      <c r="K847" s="587">
        <f t="shared" si="63"/>
        <v>0</v>
      </c>
      <c r="L847" s="589">
        <f>IF(I847&lt;INDEX(Lookup!$U$2:$U$10,MATCH($D$44,Lookup!$S$2:$S$10,0)),0,IF(O847="X",0,J847/(DATEDIF(H847,I847,"m")+1)*12))</f>
        <v>0</v>
      </c>
      <c r="M847" s="587">
        <f t="shared" si="64"/>
        <v>0</v>
      </c>
      <c r="N847" s="655"/>
      <c r="O847" s="353"/>
      <c r="Q847" s="849">
        <f t="shared" si="65"/>
        <v>0</v>
      </c>
      <c r="R847" s="849">
        <f t="shared" si="66"/>
        <v>0</v>
      </c>
    </row>
    <row r="848" spans="2:18" x14ac:dyDescent="0.35">
      <c r="B848" s="229"/>
      <c r="C848" s="301"/>
      <c r="D848" s="301"/>
      <c r="E848" s="233"/>
      <c r="F848" s="301"/>
      <c r="G848" s="302"/>
      <c r="H848" s="170"/>
      <c r="I848" s="170"/>
      <c r="J848" s="231"/>
      <c r="K848" s="587">
        <f t="shared" si="63"/>
        <v>0</v>
      </c>
      <c r="L848" s="589">
        <f>IF(I848&lt;INDEX(Lookup!$U$2:$U$10,MATCH($D$44,Lookup!$S$2:$S$10,0)),0,IF(O848="X",0,J848/(DATEDIF(H848,I848,"m")+1)*12))</f>
        <v>0</v>
      </c>
      <c r="M848" s="587">
        <f t="shared" si="64"/>
        <v>0</v>
      </c>
      <c r="N848" s="655"/>
      <c r="O848" s="353"/>
      <c r="Q848" s="849">
        <f t="shared" si="65"/>
        <v>0</v>
      </c>
      <c r="R848" s="849">
        <f t="shared" si="66"/>
        <v>0</v>
      </c>
    </row>
    <row r="849" spans="2:18" x14ac:dyDescent="0.35">
      <c r="B849" s="229"/>
      <c r="C849" s="301"/>
      <c r="D849" s="301"/>
      <c r="E849" s="233"/>
      <c r="F849" s="301"/>
      <c r="G849" s="302"/>
      <c r="H849" s="170"/>
      <c r="I849" s="170"/>
      <c r="J849" s="231"/>
      <c r="K849" s="587">
        <f t="shared" si="63"/>
        <v>0</v>
      </c>
      <c r="L849" s="589">
        <f>IF(I849&lt;INDEX(Lookup!$U$2:$U$10,MATCH($D$44,Lookup!$S$2:$S$10,0)),0,IF(O849="X",0,J849/(DATEDIF(H849,I849,"m")+1)*12))</f>
        <v>0</v>
      </c>
      <c r="M849" s="587">
        <f t="shared" si="64"/>
        <v>0</v>
      </c>
      <c r="N849" s="655"/>
      <c r="O849" s="353"/>
      <c r="Q849" s="849">
        <f t="shared" si="65"/>
        <v>0</v>
      </c>
      <c r="R849" s="849">
        <f t="shared" si="66"/>
        <v>0</v>
      </c>
    </row>
    <row r="850" spans="2:18" x14ac:dyDescent="0.35">
      <c r="B850" s="229"/>
      <c r="C850" s="301"/>
      <c r="D850" s="301"/>
      <c r="E850" s="233"/>
      <c r="F850" s="301"/>
      <c r="G850" s="302"/>
      <c r="H850" s="170"/>
      <c r="I850" s="170"/>
      <c r="J850" s="231"/>
      <c r="K850" s="587">
        <f t="shared" si="63"/>
        <v>0</v>
      </c>
      <c r="L850" s="589">
        <f>IF(I850&lt;INDEX(Lookup!$U$2:$U$10,MATCH($D$44,Lookup!$S$2:$S$10,0)),0,IF(O850="X",0,J850/(DATEDIF(H850,I850,"m")+1)*12))</f>
        <v>0</v>
      </c>
      <c r="M850" s="587">
        <f t="shared" si="64"/>
        <v>0</v>
      </c>
      <c r="N850" s="655"/>
      <c r="O850" s="353"/>
      <c r="Q850" s="849">
        <f t="shared" si="65"/>
        <v>0</v>
      </c>
      <c r="R850" s="849">
        <f t="shared" si="66"/>
        <v>0</v>
      </c>
    </row>
    <row r="851" spans="2:18" x14ac:dyDescent="0.35">
      <c r="B851" s="229"/>
      <c r="C851" s="301"/>
      <c r="D851" s="301"/>
      <c r="E851" s="233"/>
      <c r="F851" s="301"/>
      <c r="G851" s="302"/>
      <c r="H851" s="170"/>
      <c r="I851" s="170"/>
      <c r="J851" s="231"/>
      <c r="K851" s="587">
        <f t="shared" si="63"/>
        <v>0</v>
      </c>
      <c r="L851" s="589">
        <f>IF(I851&lt;INDEX(Lookup!$U$2:$U$10,MATCH($D$44,Lookup!$S$2:$S$10,0)),0,IF(O851="X",0,J851/(DATEDIF(H851,I851,"m")+1)*12))</f>
        <v>0</v>
      </c>
      <c r="M851" s="587">
        <f t="shared" si="64"/>
        <v>0</v>
      </c>
      <c r="N851" s="655"/>
      <c r="O851" s="353"/>
      <c r="Q851" s="849">
        <f t="shared" si="65"/>
        <v>0</v>
      </c>
      <c r="R851" s="849">
        <f t="shared" si="66"/>
        <v>0</v>
      </c>
    </row>
    <row r="852" spans="2:18" x14ac:dyDescent="0.35">
      <c r="B852" s="229"/>
      <c r="C852" s="301"/>
      <c r="D852" s="301"/>
      <c r="E852" s="233"/>
      <c r="F852" s="301"/>
      <c r="G852" s="302"/>
      <c r="H852" s="170"/>
      <c r="I852" s="170"/>
      <c r="J852" s="231"/>
      <c r="K852" s="587">
        <f t="shared" si="63"/>
        <v>0</v>
      </c>
      <c r="L852" s="589">
        <f>IF(I852&lt;INDEX(Lookup!$U$2:$U$10,MATCH($D$44,Lookup!$S$2:$S$10,0)),0,IF(O852="X",0,J852/(DATEDIF(H852,I852,"m")+1)*12))</f>
        <v>0</v>
      </c>
      <c r="M852" s="587">
        <f t="shared" si="64"/>
        <v>0</v>
      </c>
      <c r="N852" s="655"/>
      <c r="O852" s="353"/>
      <c r="Q852" s="849">
        <f t="shared" si="65"/>
        <v>0</v>
      </c>
      <c r="R852" s="849">
        <f t="shared" si="66"/>
        <v>0</v>
      </c>
    </row>
    <row r="853" spans="2:18" x14ac:dyDescent="0.35">
      <c r="B853" s="229"/>
      <c r="C853" s="301"/>
      <c r="D853" s="301"/>
      <c r="E853" s="233"/>
      <c r="F853" s="301"/>
      <c r="G853" s="302"/>
      <c r="H853" s="170"/>
      <c r="I853" s="170"/>
      <c r="J853" s="231"/>
      <c r="K853" s="587">
        <f t="shared" si="63"/>
        <v>0</v>
      </c>
      <c r="L853" s="589">
        <f>IF(I853&lt;INDEX(Lookup!$U$2:$U$10,MATCH($D$44,Lookup!$S$2:$S$10,0)),0,IF(O853="X",0,J853/(DATEDIF(H853,I853,"m")+1)*12))</f>
        <v>0</v>
      </c>
      <c r="M853" s="587">
        <f t="shared" si="64"/>
        <v>0</v>
      </c>
      <c r="N853" s="655"/>
      <c r="O853" s="353"/>
      <c r="Q853" s="849">
        <f t="shared" si="65"/>
        <v>0</v>
      </c>
      <c r="R853" s="849">
        <f t="shared" si="66"/>
        <v>0</v>
      </c>
    </row>
    <row r="854" spans="2:18" x14ac:dyDescent="0.35">
      <c r="B854" s="229"/>
      <c r="C854" s="301"/>
      <c r="D854" s="301"/>
      <c r="E854" s="233"/>
      <c r="F854" s="301"/>
      <c r="G854" s="302"/>
      <c r="H854" s="170"/>
      <c r="I854" s="170"/>
      <c r="J854" s="231"/>
      <c r="K854" s="587">
        <f t="shared" si="63"/>
        <v>0</v>
      </c>
      <c r="L854" s="589">
        <f>IF(I854&lt;INDEX(Lookup!$U$2:$U$10,MATCH($D$44,Lookup!$S$2:$S$10,0)),0,IF(O854="X",0,J854/(DATEDIF(H854,I854,"m")+1)*12))</f>
        <v>0</v>
      </c>
      <c r="M854" s="587">
        <f t="shared" si="64"/>
        <v>0</v>
      </c>
      <c r="N854" s="655"/>
      <c r="O854" s="353"/>
      <c r="Q854" s="849">
        <f t="shared" si="65"/>
        <v>0</v>
      </c>
      <c r="R854" s="849">
        <f t="shared" si="66"/>
        <v>0</v>
      </c>
    </row>
    <row r="855" spans="2:18" x14ac:dyDescent="0.35">
      <c r="B855" s="229"/>
      <c r="C855" s="301"/>
      <c r="D855" s="301"/>
      <c r="E855" s="233"/>
      <c r="F855" s="301"/>
      <c r="G855" s="302"/>
      <c r="H855" s="170"/>
      <c r="I855" s="170"/>
      <c r="J855" s="231"/>
      <c r="K855" s="587">
        <f t="shared" si="63"/>
        <v>0</v>
      </c>
      <c r="L855" s="589">
        <f>IF(I855&lt;INDEX(Lookup!$U$2:$U$10,MATCH($D$44,Lookup!$S$2:$S$10,0)),0,IF(O855="X",0,J855/(DATEDIF(H855,I855,"m")+1)*12))</f>
        <v>0</v>
      </c>
      <c r="M855" s="587">
        <f t="shared" si="64"/>
        <v>0</v>
      </c>
      <c r="N855" s="655"/>
      <c r="O855" s="353"/>
      <c r="Q855" s="849">
        <f t="shared" si="65"/>
        <v>0</v>
      </c>
      <c r="R855" s="849">
        <f t="shared" si="66"/>
        <v>0</v>
      </c>
    </row>
    <row r="856" spans="2:18" x14ac:dyDescent="0.35">
      <c r="B856" s="229"/>
      <c r="C856" s="301"/>
      <c r="D856" s="301"/>
      <c r="E856" s="233"/>
      <c r="F856" s="301"/>
      <c r="G856" s="302"/>
      <c r="H856" s="170"/>
      <c r="I856" s="170"/>
      <c r="J856" s="231"/>
      <c r="K856" s="587">
        <f t="shared" si="63"/>
        <v>0</v>
      </c>
      <c r="L856" s="589">
        <f>IF(I856&lt;INDEX(Lookup!$U$2:$U$10,MATCH($D$44,Lookup!$S$2:$S$10,0)),0,IF(O856="X",0,J856/(DATEDIF(H856,I856,"m")+1)*12))</f>
        <v>0</v>
      </c>
      <c r="M856" s="587">
        <f t="shared" si="64"/>
        <v>0</v>
      </c>
      <c r="N856" s="655"/>
      <c r="O856" s="353"/>
      <c r="Q856" s="849">
        <f t="shared" si="65"/>
        <v>0</v>
      </c>
      <c r="R856" s="849">
        <f t="shared" si="66"/>
        <v>0</v>
      </c>
    </row>
    <row r="857" spans="2:18" x14ac:dyDescent="0.35">
      <c r="B857" s="229"/>
      <c r="C857" s="301"/>
      <c r="D857" s="301"/>
      <c r="E857" s="233"/>
      <c r="F857" s="301"/>
      <c r="G857" s="302"/>
      <c r="H857" s="170"/>
      <c r="I857" s="170"/>
      <c r="J857" s="231"/>
      <c r="K857" s="587">
        <f t="shared" si="63"/>
        <v>0</v>
      </c>
      <c r="L857" s="589">
        <f>IF(I857&lt;INDEX(Lookup!$U$2:$U$10,MATCH($D$44,Lookup!$S$2:$S$10,0)),0,IF(O857="X",0,J857/(DATEDIF(H857,I857,"m")+1)*12))</f>
        <v>0</v>
      </c>
      <c r="M857" s="587">
        <f t="shared" si="64"/>
        <v>0</v>
      </c>
      <c r="N857" s="655"/>
      <c r="O857" s="353"/>
      <c r="Q857" s="849">
        <f t="shared" si="65"/>
        <v>0</v>
      </c>
      <c r="R857" s="849">
        <f t="shared" si="66"/>
        <v>0</v>
      </c>
    </row>
    <row r="858" spans="2:18" x14ac:dyDescent="0.35">
      <c r="B858" s="229"/>
      <c r="C858" s="301"/>
      <c r="D858" s="301"/>
      <c r="E858" s="233"/>
      <c r="F858" s="301"/>
      <c r="G858" s="302"/>
      <c r="H858" s="170"/>
      <c r="I858" s="170"/>
      <c r="J858" s="231"/>
      <c r="K858" s="587">
        <f t="shared" si="63"/>
        <v>0</v>
      </c>
      <c r="L858" s="589">
        <f>IF(I858&lt;INDEX(Lookup!$U$2:$U$10,MATCH($D$44,Lookup!$S$2:$S$10,0)),0,IF(O858="X",0,J858/(DATEDIF(H858,I858,"m")+1)*12))</f>
        <v>0</v>
      </c>
      <c r="M858" s="587">
        <f t="shared" si="64"/>
        <v>0</v>
      </c>
      <c r="N858" s="655"/>
      <c r="O858" s="353"/>
      <c r="Q858" s="849">
        <f t="shared" si="65"/>
        <v>0</v>
      </c>
      <c r="R858" s="849">
        <f t="shared" si="66"/>
        <v>0</v>
      </c>
    </row>
    <row r="859" spans="2:18" x14ac:dyDescent="0.35">
      <c r="B859" s="229"/>
      <c r="C859" s="301"/>
      <c r="D859" s="301"/>
      <c r="E859" s="233"/>
      <c r="F859" s="301"/>
      <c r="G859" s="302"/>
      <c r="H859" s="170"/>
      <c r="I859" s="170"/>
      <c r="J859" s="231"/>
      <c r="K859" s="587">
        <f t="shared" si="63"/>
        <v>0</v>
      </c>
      <c r="L859" s="589">
        <f>IF(I859&lt;INDEX(Lookup!$U$2:$U$10,MATCH($D$44,Lookup!$S$2:$S$10,0)),0,IF(O859="X",0,J859/(DATEDIF(H859,I859,"m")+1)*12))</f>
        <v>0</v>
      </c>
      <c r="M859" s="587">
        <f t="shared" si="64"/>
        <v>0</v>
      </c>
      <c r="N859" s="655"/>
      <c r="O859" s="353"/>
      <c r="Q859" s="849">
        <f t="shared" si="65"/>
        <v>0</v>
      </c>
      <c r="R859" s="849">
        <f t="shared" si="66"/>
        <v>0</v>
      </c>
    </row>
    <row r="860" spans="2:18" x14ac:dyDescent="0.35">
      <c r="B860" s="229"/>
      <c r="C860" s="301"/>
      <c r="D860" s="301"/>
      <c r="E860" s="233"/>
      <c r="F860" s="301"/>
      <c r="G860" s="302"/>
      <c r="H860" s="170"/>
      <c r="I860" s="170"/>
      <c r="J860" s="231"/>
      <c r="K860" s="587">
        <f t="shared" si="63"/>
        <v>0</v>
      </c>
      <c r="L860" s="589">
        <f>IF(I860&lt;INDEX(Lookup!$U$2:$U$10,MATCH($D$44,Lookup!$S$2:$S$10,0)),0,IF(O860="X",0,J860/(DATEDIF(H860,I860,"m")+1)*12))</f>
        <v>0</v>
      </c>
      <c r="M860" s="587">
        <f t="shared" si="64"/>
        <v>0</v>
      </c>
      <c r="N860" s="655"/>
      <c r="O860" s="353"/>
      <c r="Q860" s="849">
        <f t="shared" si="65"/>
        <v>0</v>
      </c>
      <c r="R860" s="849">
        <f t="shared" si="66"/>
        <v>0</v>
      </c>
    </row>
    <row r="861" spans="2:18" x14ac:dyDescent="0.35">
      <c r="B861" s="229"/>
      <c r="C861" s="301"/>
      <c r="D861" s="301"/>
      <c r="E861" s="233"/>
      <c r="F861" s="301"/>
      <c r="G861" s="302"/>
      <c r="H861" s="170"/>
      <c r="I861" s="170"/>
      <c r="J861" s="231"/>
      <c r="K861" s="587">
        <f t="shared" si="63"/>
        <v>0</v>
      </c>
      <c r="L861" s="589">
        <f>IF(I861&lt;INDEX(Lookup!$U$2:$U$10,MATCH($D$44,Lookup!$S$2:$S$10,0)),0,IF(O861="X",0,J861/(DATEDIF(H861,I861,"m")+1)*12))</f>
        <v>0</v>
      </c>
      <c r="M861" s="587">
        <f t="shared" si="64"/>
        <v>0</v>
      </c>
      <c r="N861" s="655"/>
      <c r="O861" s="353"/>
      <c r="Q861" s="849">
        <f t="shared" si="65"/>
        <v>0</v>
      </c>
      <c r="R861" s="849">
        <f t="shared" si="66"/>
        <v>0</v>
      </c>
    </row>
    <row r="862" spans="2:18" x14ac:dyDescent="0.35">
      <c r="B862" s="229"/>
      <c r="C862" s="301"/>
      <c r="D862" s="301"/>
      <c r="E862" s="233"/>
      <c r="F862" s="301"/>
      <c r="G862" s="302"/>
      <c r="H862" s="170"/>
      <c r="I862" s="170"/>
      <c r="J862" s="231"/>
      <c r="K862" s="587">
        <f t="shared" si="63"/>
        <v>0</v>
      </c>
      <c r="L862" s="589">
        <f>IF(I862&lt;INDEX(Lookup!$U$2:$U$10,MATCH($D$44,Lookup!$S$2:$S$10,0)),0,IF(O862="X",0,J862/(DATEDIF(H862,I862,"m")+1)*12))</f>
        <v>0</v>
      </c>
      <c r="M862" s="587">
        <f t="shared" si="64"/>
        <v>0</v>
      </c>
      <c r="N862" s="655"/>
      <c r="O862" s="353"/>
      <c r="Q862" s="849">
        <f t="shared" si="65"/>
        <v>0</v>
      </c>
      <c r="R862" s="849">
        <f t="shared" si="66"/>
        <v>0</v>
      </c>
    </row>
    <row r="863" spans="2:18" x14ac:dyDescent="0.35">
      <c r="B863" s="229"/>
      <c r="C863" s="301"/>
      <c r="D863" s="301"/>
      <c r="E863" s="233"/>
      <c r="F863" s="301"/>
      <c r="G863" s="302"/>
      <c r="H863" s="170"/>
      <c r="I863" s="170"/>
      <c r="J863" s="231"/>
      <c r="K863" s="587">
        <f t="shared" si="63"/>
        <v>0</v>
      </c>
      <c r="L863" s="589">
        <f>IF(I863&lt;INDEX(Lookup!$U$2:$U$10,MATCH($D$44,Lookup!$S$2:$S$10,0)),0,IF(O863="X",0,J863/(DATEDIF(H863,I863,"m")+1)*12))</f>
        <v>0</v>
      </c>
      <c r="M863" s="587">
        <f t="shared" si="64"/>
        <v>0</v>
      </c>
      <c r="N863" s="655"/>
      <c r="O863" s="353"/>
      <c r="Q863" s="849">
        <f t="shared" si="65"/>
        <v>0</v>
      </c>
      <c r="R863" s="849">
        <f t="shared" si="66"/>
        <v>0</v>
      </c>
    </row>
    <row r="864" spans="2:18" x14ac:dyDescent="0.35">
      <c r="B864" s="229"/>
      <c r="C864" s="301"/>
      <c r="D864" s="301"/>
      <c r="E864" s="233"/>
      <c r="F864" s="301"/>
      <c r="G864" s="302"/>
      <c r="H864" s="170"/>
      <c r="I864" s="170"/>
      <c r="J864" s="231"/>
      <c r="K864" s="587">
        <f t="shared" si="63"/>
        <v>0</v>
      </c>
      <c r="L864" s="589">
        <f>IF(I864&lt;INDEX(Lookup!$U$2:$U$10,MATCH($D$44,Lookup!$S$2:$S$10,0)),0,IF(O864="X",0,J864/(DATEDIF(H864,I864,"m")+1)*12))</f>
        <v>0</v>
      </c>
      <c r="M864" s="587">
        <f t="shared" si="64"/>
        <v>0</v>
      </c>
      <c r="N864" s="655"/>
      <c r="O864" s="353"/>
      <c r="Q864" s="849">
        <f t="shared" si="65"/>
        <v>0</v>
      </c>
      <c r="R864" s="849">
        <f t="shared" si="66"/>
        <v>0</v>
      </c>
    </row>
    <row r="865" spans="2:18" x14ac:dyDescent="0.35">
      <c r="B865" s="229"/>
      <c r="C865" s="301"/>
      <c r="D865" s="301"/>
      <c r="E865" s="233"/>
      <c r="F865" s="301"/>
      <c r="G865" s="302"/>
      <c r="H865" s="170"/>
      <c r="I865" s="170"/>
      <c r="J865" s="231"/>
      <c r="K865" s="587">
        <f t="shared" si="63"/>
        <v>0</v>
      </c>
      <c r="L865" s="589">
        <f>IF(I865&lt;INDEX(Lookup!$U$2:$U$10,MATCH($D$44,Lookup!$S$2:$S$10,0)),0,IF(O865="X",0,J865/(DATEDIF(H865,I865,"m")+1)*12))</f>
        <v>0</v>
      </c>
      <c r="M865" s="587">
        <f t="shared" si="64"/>
        <v>0</v>
      </c>
      <c r="N865" s="655"/>
      <c r="O865" s="353"/>
      <c r="Q865" s="849">
        <f t="shared" si="65"/>
        <v>0</v>
      </c>
      <c r="R865" s="849">
        <f t="shared" si="66"/>
        <v>0</v>
      </c>
    </row>
    <row r="866" spans="2:18" x14ac:dyDescent="0.35">
      <c r="B866" s="229"/>
      <c r="C866" s="301"/>
      <c r="D866" s="301"/>
      <c r="E866" s="233"/>
      <c r="F866" s="301"/>
      <c r="G866" s="302"/>
      <c r="H866" s="170"/>
      <c r="I866" s="170"/>
      <c r="J866" s="231"/>
      <c r="K866" s="587">
        <f t="shared" si="63"/>
        <v>0</v>
      </c>
      <c r="L866" s="589">
        <f>IF(I866&lt;INDEX(Lookup!$U$2:$U$10,MATCH($D$44,Lookup!$S$2:$S$10,0)),0,IF(O866="X",0,J866/(DATEDIF(H866,I866,"m")+1)*12))</f>
        <v>0</v>
      </c>
      <c r="M866" s="587">
        <f t="shared" si="64"/>
        <v>0</v>
      </c>
      <c r="N866" s="655"/>
      <c r="O866" s="353"/>
      <c r="Q866" s="849">
        <f t="shared" si="65"/>
        <v>0</v>
      </c>
      <c r="R866" s="849">
        <f t="shared" si="66"/>
        <v>0</v>
      </c>
    </row>
    <row r="867" spans="2:18" x14ac:dyDescent="0.35">
      <c r="B867" s="229"/>
      <c r="C867" s="301"/>
      <c r="D867" s="301"/>
      <c r="E867" s="233"/>
      <c r="F867" s="301"/>
      <c r="G867" s="302"/>
      <c r="H867" s="170"/>
      <c r="I867" s="170"/>
      <c r="J867" s="231"/>
      <c r="K867" s="587">
        <f t="shared" si="63"/>
        <v>0</v>
      </c>
      <c r="L867" s="589">
        <f>IF(I867&lt;INDEX(Lookup!$U$2:$U$10,MATCH($D$44,Lookup!$S$2:$S$10,0)),0,IF(O867="X",0,J867/(DATEDIF(H867,I867,"m")+1)*12))</f>
        <v>0</v>
      </c>
      <c r="M867" s="587">
        <f t="shared" si="64"/>
        <v>0</v>
      </c>
      <c r="N867" s="655"/>
      <c r="O867" s="353"/>
      <c r="Q867" s="849">
        <f t="shared" si="65"/>
        <v>0</v>
      </c>
      <c r="R867" s="849">
        <f t="shared" si="66"/>
        <v>0</v>
      </c>
    </row>
    <row r="868" spans="2:18" x14ac:dyDescent="0.35">
      <c r="B868" s="229"/>
      <c r="C868" s="301"/>
      <c r="D868" s="301"/>
      <c r="E868" s="233"/>
      <c r="F868" s="301"/>
      <c r="G868" s="302"/>
      <c r="H868" s="170"/>
      <c r="I868" s="170"/>
      <c r="J868" s="231"/>
      <c r="K868" s="587">
        <f t="shared" si="63"/>
        <v>0</v>
      </c>
      <c r="L868" s="589">
        <f>IF(I868&lt;INDEX(Lookup!$U$2:$U$10,MATCH($D$44,Lookup!$S$2:$S$10,0)),0,IF(O868="X",0,J868/(DATEDIF(H868,I868,"m")+1)*12))</f>
        <v>0</v>
      </c>
      <c r="M868" s="587">
        <f t="shared" si="64"/>
        <v>0</v>
      </c>
      <c r="N868" s="655"/>
      <c r="O868" s="353"/>
      <c r="Q868" s="849">
        <f t="shared" si="65"/>
        <v>0</v>
      </c>
      <c r="R868" s="849">
        <f t="shared" si="66"/>
        <v>0</v>
      </c>
    </row>
    <row r="869" spans="2:18" x14ac:dyDescent="0.35">
      <c r="B869" s="229"/>
      <c r="C869" s="301"/>
      <c r="D869" s="301"/>
      <c r="E869" s="233"/>
      <c r="F869" s="301"/>
      <c r="G869" s="302"/>
      <c r="H869" s="170"/>
      <c r="I869" s="170"/>
      <c r="J869" s="231"/>
      <c r="K869" s="587">
        <f t="shared" si="63"/>
        <v>0</v>
      </c>
      <c r="L869" s="589">
        <f>IF(I869&lt;INDEX(Lookup!$U$2:$U$10,MATCH($D$44,Lookup!$S$2:$S$10,0)),0,IF(O869="X",0,J869/(DATEDIF(H869,I869,"m")+1)*12))</f>
        <v>0</v>
      </c>
      <c r="M869" s="587">
        <f t="shared" si="64"/>
        <v>0</v>
      </c>
      <c r="N869" s="655"/>
      <c r="O869" s="353"/>
      <c r="Q869" s="849">
        <f t="shared" si="65"/>
        <v>0</v>
      </c>
      <c r="R869" s="849">
        <f t="shared" si="66"/>
        <v>0</v>
      </c>
    </row>
    <row r="870" spans="2:18" x14ac:dyDescent="0.35">
      <c r="B870" s="229"/>
      <c r="C870" s="301"/>
      <c r="D870" s="301"/>
      <c r="E870" s="233"/>
      <c r="F870" s="301"/>
      <c r="G870" s="302"/>
      <c r="H870" s="170"/>
      <c r="I870" s="170"/>
      <c r="J870" s="231"/>
      <c r="K870" s="587">
        <f t="shared" si="63"/>
        <v>0</v>
      </c>
      <c r="L870" s="589">
        <f>IF(I870&lt;INDEX(Lookup!$U$2:$U$10,MATCH($D$44,Lookup!$S$2:$S$10,0)),0,IF(O870="X",0,J870/(DATEDIF(H870,I870,"m")+1)*12))</f>
        <v>0</v>
      </c>
      <c r="M870" s="587">
        <f t="shared" si="64"/>
        <v>0</v>
      </c>
      <c r="N870" s="655"/>
      <c r="O870" s="353"/>
      <c r="Q870" s="849">
        <f t="shared" si="65"/>
        <v>0</v>
      </c>
      <c r="R870" s="849">
        <f t="shared" si="66"/>
        <v>0</v>
      </c>
    </row>
    <row r="871" spans="2:18" x14ac:dyDescent="0.35">
      <c r="B871" s="229"/>
      <c r="C871" s="301"/>
      <c r="D871" s="301"/>
      <c r="E871" s="233"/>
      <c r="F871" s="301"/>
      <c r="G871" s="302"/>
      <c r="H871" s="170"/>
      <c r="I871" s="170"/>
      <c r="J871" s="231"/>
      <c r="K871" s="587">
        <f t="shared" si="63"/>
        <v>0</v>
      </c>
      <c r="L871" s="589">
        <f>IF(I871&lt;INDEX(Lookup!$U$2:$U$10,MATCH($D$44,Lookup!$S$2:$S$10,0)),0,IF(O871="X",0,J871/(DATEDIF(H871,I871,"m")+1)*12))</f>
        <v>0</v>
      </c>
      <c r="M871" s="587">
        <f t="shared" si="64"/>
        <v>0</v>
      </c>
      <c r="N871" s="655"/>
      <c r="O871" s="353"/>
      <c r="Q871" s="849">
        <f t="shared" si="65"/>
        <v>0</v>
      </c>
      <c r="R871" s="849">
        <f t="shared" si="66"/>
        <v>0</v>
      </c>
    </row>
    <row r="872" spans="2:18" x14ac:dyDescent="0.35">
      <c r="B872" s="229"/>
      <c r="C872" s="301"/>
      <c r="D872" s="301"/>
      <c r="E872" s="233"/>
      <c r="F872" s="301"/>
      <c r="G872" s="302"/>
      <c r="H872" s="170"/>
      <c r="I872" s="170"/>
      <c r="J872" s="231"/>
      <c r="K872" s="587">
        <f t="shared" si="63"/>
        <v>0</v>
      </c>
      <c r="L872" s="589">
        <f>IF(I872&lt;INDEX(Lookup!$U$2:$U$10,MATCH($D$44,Lookup!$S$2:$S$10,0)),0,IF(O872="X",0,J872/(DATEDIF(H872,I872,"m")+1)*12))</f>
        <v>0</v>
      </c>
      <c r="M872" s="587">
        <f t="shared" si="64"/>
        <v>0</v>
      </c>
      <c r="N872" s="655"/>
      <c r="O872" s="353"/>
      <c r="Q872" s="849">
        <f t="shared" si="65"/>
        <v>0</v>
      </c>
      <c r="R872" s="849">
        <f t="shared" si="66"/>
        <v>0</v>
      </c>
    </row>
    <row r="873" spans="2:18" x14ac:dyDescent="0.35">
      <c r="B873" s="229"/>
      <c r="C873" s="301"/>
      <c r="D873" s="301"/>
      <c r="E873" s="233"/>
      <c r="F873" s="301"/>
      <c r="G873" s="302"/>
      <c r="H873" s="170"/>
      <c r="I873" s="170"/>
      <c r="J873" s="231"/>
      <c r="K873" s="587">
        <f t="shared" si="63"/>
        <v>0</v>
      </c>
      <c r="L873" s="589">
        <f>IF(I873&lt;INDEX(Lookup!$U$2:$U$10,MATCH($D$44,Lookup!$S$2:$S$10,0)),0,IF(O873="X",0,J873/(DATEDIF(H873,I873,"m")+1)*12))</f>
        <v>0</v>
      </c>
      <c r="M873" s="587">
        <f t="shared" si="64"/>
        <v>0</v>
      </c>
      <c r="N873" s="655"/>
      <c r="O873" s="353"/>
      <c r="Q873" s="849">
        <f t="shared" si="65"/>
        <v>0</v>
      </c>
      <c r="R873" s="849">
        <f t="shared" si="66"/>
        <v>0</v>
      </c>
    </row>
    <row r="874" spans="2:18" x14ac:dyDescent="0.35">
      <c r="B874" s="229"/>
      <c r="C874" s="301"/>
      <c r="D874" s="301"/>
      <c r="E874" s="233"/>
      <c r="F874" s="301"/>
      <c r="G874" s="302"/>
      <c r="H874" s="170"/>
      <c r="I874" s="170"/>
      <c r="J874" s="231"/>
      <c r="K874" s="587">
        <f t="shared" si="63"/>
        <v>0</v>
      </c>
      <c r="L874" s="589">
        <f>IF(I874&lt;INDEX(Lookup!$U$2:$U$10,MATCH($D$44,Lookup!$S$2:$S$10,0)),0,IF(O874="X",0,J874/(DATEDIF(H874,I874,"m")+1)*12))</f>
        <v>0</v>
      </c>
      <c r="M874" s="587">
        <f t="shared" si="64"/>
        <v>0</v>
      </c>
      <c r="N874" s="655"/>
      <c r="O874" s="353"/>
      <c r="Q874" s="849">
        <f t="shared" si="65"/>
        <v>0</v>
      </c>
      <c r="R874" s="849">
        <f t="shared" si="66"/>
        <v>0</v>
      </c>
    </row>
    <row r="875" spans="2:18" x14ac:dyDescent="0.35">
      <c r="B875" s="229"/>
      <c r="C875" s="301"/>
      <c r="D875" s="301"/>
      <c r="E875" s="233"/>
      <c r="F875" s="301"/>
      <c r="G875" s="302"/>
      <c r="H875" s="170"/>
      <c r="I875" s="170"/>
      <c r="J875" s="231"/>
      <c r="K875" s="587">
        <f t="shared" si="63"/>
        <v>0</v>
      </c>
      <c r="L875" s="589">
        <f>IF(I875&lt;INDEX(Lookup!$U$2:$U$10,MATCH($D$44,Lookup!$S$2:$S$10,0)),0,IF(O875="X",0,J875/(DATEDIF(H875,I875,"m")+1)*12))</f>
        <v>0</v>
      </c>
      <c r="M875" s="587">
        <f t="shared" si="64"/>
        <v>0</v>
      </c>
      <c r="N875" s="655"/>
      <c r="O875" s="353"/>
      <c r="Q875" s="849">
        <f t="shared" si="65"/>
        <v>0</v>
      </c>
      <c r="R875" s="849">
        <f t="shared" si="66"/>
        <v>0</v>
      </c>
    </row>
    <row r="876" spans="2:18" x14ac:dyDescent="0.35">
      <c r="B876" s="229"/>
      <c r="C876" s="301"/>
      <c r="D876" s="301"/>
      <c r="E876" s="233"/>
      <c r="F876" s="301"/>
      <c r="G876" s="302"/>
      <c r="H876" s="170"/>
      <c r="I876" s="170"/>
      <c r="J876" s="231"/>
      <c r="K876" s="587">
        <f t="shared" si="63"/>
        <v>0</v>
      </c>
      <c r="L876" s="589">
        <f>IF(I876&lt;INDEX(Lookup!$U$2:$U$10,MATCH($D$44,Lookup!$S$2:$S$10,0)),0,IF(O876="X",0,J876/(DATEDIF(H876,I876,"m")+1)*12))</f>
        <v>0</v>
      </c>
      <c r="M876" s="587">
        <f t="shared" si="64"/>
        <v>0</v>
      </c>
      <c r="N876" s="655"/>
      <c r="O876" s="353"/>
      <c r="Q876" s="849">
        <f t="shared" si="65"/>
        <v>0</v>
      </c>
      <c r="R876" s="849">
        <f t="shared" si="66"/>
        <v>0</v>
      </c>
    </row>
    <row r="877" spans="2:18" x14ac:dyDescent="0.35">
      <c r="B877" s="229"/>
      <c r="C877" s="301"/>
      <c r="D877" s="301"/>
      <c r="E877" s="233"/>
      <c r="F877" s="301"/>
      <c r="G877" s="302"/>
      <c r="H877" s="170"/>
      <c r="I877" s="170"/>
      <c r="J877" s="231"/>
      <c r="K877" s="587">
        <f t="shared" si="63"/>
        <v>0</v>
      </c>
      <c r="L877" s="589">
        <f>IF(I877&lt;INDEX(Lookup!$U$2:$U$10,MATCH($D$44,Lookup!$S$2:$S$10,0)),0,IF(O877="X",0,J877/(DATEDIF(H877,I877,"m")+1)*12))</f>
        <v>0</v>
      </c>
      <c r="M877" s="587">
        <f t="shared" si="64"/>
        <v>0</v>
      </c>
      <c r="N877" s="655"/>
      <c r="O877" s="353"/>
      <c r="Q877" s="849">
        <f t="shared" si="65"/>
        <v>0</v>
      </c>
      <c r="R877" s="849">
        <f t="shared" si="66"/>
        <v>0</v>
      </c>
    </row>
    <row r="878" spans="2:18" x14ac:dyDescent="0.35">
      <c r="B878" s="229"/>
      <c r="C878" s="301"/>
      <c r="D878" s="301"/>
      <c r="E878" s="233"/>
      <c r="F878" s="301"/>
      <c r="G878" s="302"/>
      <c r="H878" s="170"/>
      <c r="I878" s="170"/>
      <c r="J878" s="231"/>
      <c r="K878" s="587">
        <f t="shared" si="63"/>
        <v>0</v>
      </c>
      <c r="L878" s="589">
        <f>IF(I878&lt;INDEX(Lookup!$U$2:$U$10,MATCH($D$44,Lookup!$S$2:$S$10,0)),0,IF(O878="X",0,J878/(DATEDIF(H878,I878,"m")+1)*12))</f>
        <v>0</v>
      </c>
      <c r="M878" s="587">
        <f t="shared" si="64"/>
        <v>0</v>
      </c>
      <c r="N878" s="655"/>
      <c r="O878" s="353"/>
      <c r="Q878" s="849">
        <f t="shared" si="65"/>
        <v>0</v>
      </c>
      <c r="R878" s="849">
        <f t="shared" si="66"/>
        <v>0</v>
      </c>
    </row>
    <row r="879" spans="2:18" x14ac:dyDescent="0.35">
      <c r="B879" s="229"/>
      <c r="C879" s="301"/>
      <c r="D879" s="301"/>
      <c r="E879" s="233"/>
      <c r="F879" s="301"/>
      <c r="G879" s="302"/>
      <c r="H879" s="170"/>
      <c r="I879" s="170"/>
      <c r="J879" s="231"/>
      <c r="K879" s="587">
        <f t="shared" si="63"/>
        <v>0</v>
      </c>
      <c r="L879" s="589">
        <f>IF(I879&lt;INDEX(Lookup!$U$2:$U$10,MATCH($D$44,Lookup!$S$2:$S$10,0)),0,IF(O879="X",0,J879/(DATEDIF(H879,I879,"m")+1)*12))</f>
        <v>0</v>
      </c>
      <c r="M879" s="587">
        <f t="shared" si="64"/>
        <v>0</v>
      </c>
      <c r="N879" s="655"/>
      <c r="O879" s="353"/>
      <c r="Q879" s="849">
        <f t="shared" si="65"/>
        <v>0</v>
      </c>
      <c r="R879" s="849">
        <f t="shared" si="66"/>
        <v>0</v>
      </c>
    </row>
    <row r="880" spans="2:18" x14ac:dyDescent="0.35">
      <c r="B880" s="229"/>
      <c r="C880" s="301"/>
      <c r="D880" s="301"/>
      <c r="E880" s="233"/>
      <c r="F880" s="301"/>
      <c r="G880" s="302"/>
      <c r="H880" s="170"/>
      <c r="I880" s="170"/>
      <c r="J880" s="231"/>
      <c r="K880" s="587">
        <f t="shared" ref="K880:K943" si="67">J880*$K$6</f>
        <v>0</v>
      </c>
      <c r="L880" s="589">
        <f>IF(I880&lt;INDEX(Lookup!$U$2:$U$10,MATCH($D$44,Lookup!$S$2:$S$10,0)),0,IF(O880="X",0,J880/(DATEDIF(H880,I880,"m")+1)*12))</f>
        <v>0</v>
      </c>
      <c r="M880" s="587">
        <f t="shared" ref="M880:M943" si="68">L880*$K$6</f>
        <v>0</v>
      </c>
      <c r="N880" s="655"/>
      <c r="O880" s="353"/>
      <c r="Q880" s="849">
        <f t="shared" ref="Q880:Q943" si="69">K880*$H$30</f>
        <v>0</v>
      </c>
      <c r="R880" s="849">
        <f t="shared" ref="R880:R943" si="70">M880*$H$40</f>
        <v>0</v>
      </c>
    </row>
    <row r="881" spans="2:18" x14ac:dyDescent="0.35">
      <c r="B881" s="229"/>
      <c r="C881" s="301"/>
      <c r="D881" s="301"/>
      <c r="E881" s="233"/>
      <c r="F881" s="301"/>
      <c r="G881" s="302"/>
      <c r="H881" s="170"/>
      <c r="I881" s="170"/>
      <c r="J881" s="231"/>
      <c r="K881" s="587">
        <f t="shared" si="67"/>
        <v>0</v>
      </c>
      <c r="L881" s="589">
        <f>IF(I881&lt;INDEX(Lookup!$U$2:$U$10,MATCH($D$44,Lookup!$S$2:$S$10,0)),0,IF(O881="X",0,J881/(DATEDIF(H881,I881,"m")+1)*12))</f>
        <v>0</v>
      </c>
      <c r="M881" s="587">
        <f t="shared" si="68"/>
        <v>0</v>
      </c>
      <c r="N881" s="655"/>
      <c r="O881" s="353"/>
      <c r="Q881" s="849">
        <f t="shared" si="69"/>
        <v>0</v>
      </c>
      <c r="R881" s="849">
        <f t="shared" si="70"/>
        <v>0</v>
      </c>
    </row>
    <row r="882" spans="2:18" x14ac:dyDescent="0.35">
      <c r="B882" s="229"/>
      <c r="C882" s="301"/>
      <c r="D882" s="301"/>
      <c r="E882" s="233"/>
      <c r="F882" s="301"/>
      <c r="G882" s="302"/>
      <c r="H882" s="170"/>
      <c r="I882" s="170"/>
      <c r="J882" s="231"/>
      <c r="K882" s="587">
        <f t="shared" si="67"/>
        <v>0</v>
      </c>
      <c r="L882" s="589">
        <f>IF(I882&lt;INDEX(Lookup!$U$2:$U$10,MATCH($D$44,Lookup!$S$2:$S$10,0)),0,IF(O882="X",0,J882/(DATEDIF(H882,I882,"m")+1)*12))</f>
        <v>0</v>
      </c>
      <c r="M882" s="587">
        <f t="shared" si="68"/>
        <v>0</v>
      </c>
      <c r="N882" s="655"/>
      <c r="O882" s="353"/>
      <c r="Q882" s="849">
        <f t="shared" si="69"/>
        <v>0</v>
      </c>
      <c r="R882" s="849">
        <f t="shared" si="70"/>
        <v>0</v>
      </c>
    </row>
    <row r="883" spans="2:18" x14ac:dyDescent="0.35">
      <c r="B883" s="229"/>
      <c r="C883" s="301"/>
      <c r="D883" s="301"/>
      <c r="E883" s="233"/>
      <c r="F883" s="301"/>
      <c r="G883" s="302"/>
      <c r="H883" s="170"/>
      <c r="I883" s="170"/>
      <c r="J883" s="231"/>
      <c r="K883" s="587">
        <f t="shared" si="67"/>
        <v>0</v>
      </c>
      <c r="L883" s="589">
        <f>IF(I883&lt;INDEX(Lookup!$U$2:$U$10,MATCH($D$44,Lookup!$S$2:$S$10,0)),0,IF(O883="X",0,J883/(DATEDIF(H883,I883,"m")+1)*12))</f>
        <v>0</v>
      </c>
      <c r="M883" s="587">
        <f t="shared" si="68"/>
        <v>0</v>
      </c>
      <c r="N883" s="655"/>
      <c r="O883" s="353"/>
      <c r="Q883" s="849">
        <f t="shared" si="69"/>
        <v>0</v>
      </c>
      <c r="R883" s="849">
        <f t="shared" si="70"/>
        <v>0</v>
      </c>
    </row>
    <row r="884" spans="2:18" x14ac:dyDescent="0.35">
      <c r="B884" s="229"/>
      <c r="C884" s="301"/>
      <c r="D884" s="301"/>
      <c r="E884" s="233"/>
      <c r="F884" s="301"/>
      <c r="G884" s="302"/>
      <c r="H884" s="170"/>
      <c r="I884" s="170"/>
      <c r="J884" s="231"/>
      <c r="K884" s="587">
        <f t="shared" si="67"/>
        <v>0</v>
      </c>
      <c r="L884" s="589">
        <f>IF(I884&lt;INDEX(Lookup!$U$2:$U$10,MATCH($D$44,Lookup!$S$2:$S$10,0)),0,IF(O884="X",0,J884/(DATEDIF(H884,I884,"m")+1)*12))</f>
        <v>0</v>
      </c>
      <c r="M884" s="587">
        <f t="shared" si="68"/>
        <v>0</v>
      </c>
      <c r="N884" s="655"/>
      <c r="O884" s="353"/>
      <c r="Q884" s="849">
        <f t="shared" si="69"/>
        <v>0</v>
      </c>
      <c r="R884" s="849">
        <f t="shared" si="70"/>
        <v>0</v>
      </c>
    </row>
    <row r="885" spans="2:18" x14ac:dyDescent="0.35">
      <c r="B885" s="229"/>
      <c r="C885" s="301"/>
      <c r="D885" s="301"/>
      <c r="E885" s="233"/>
      <c r="F885" s="301"/>
      <c r="G885" s="302"/>
      <c r="H885" s="170"/>
      <c r="I885" s="170"/>
      <c r="J885" s="231"/>
      <c r="K885" s="587">
        <f t="shared" si="67"/>
        <v>0</v>
      </c>
      <c r="L885" s="589">
        <f>IF(I885&lt;INDEX(Lookup!$U$2:$U$10,MATCH($D$44,Lookup!$S$2:$S$10,0)),0,IF(O885="X",0,J885/(DATEDIF(H885,I885,"m")+1)*12))</f>
        <v>0</v>
      </c>
      <c r="M885" s="587">
        <f t="shared" si="68"/>
        <v>0</v>
      </c>
      <c r="N885" s="655"/>
      <c r="O885" s="353"/>
      <c r="Q885" s="849">
        <f t="shared" si="69"/>
        <v>0</v>
      </c>
      <c r="R885" s="849">
        <f t="shared" si="70"/>
        <v>0</v>
      </c>
    </row>
    <row r="886" spans="2:18" x14ac:dyDescent="0.35">
      <c r="B886" s="229"/>
      <c r="C886" s="301"/>
      <c r="D886" s="301"/>
      <c r="E886" s="233"/>
      <c r="F886" s="301"/>
      <c r="G886" s="302"/>
      <c r="H886" s="170"/>
      <c r="I886" s="170"/>
      <c r="J886" s="231"/>
      <c r="K886" s="587">
        <f t="shared" si="67"/>
        <v>0</v>
      </c>
      <c r="L886" s="589">
        <f>IF(I886&lt;INDEX(Lookup!$U$2:$U$10,MATCH($D$44,Lookup!$S$2:$S$10,0)),0,IF(O886="X",0,J886/(DATEDIF(H886,I886,"m")+1)*12))</f>
        <v>0</v>
      </c>
      <c r="M886" s="587">
        <f t="shared" si="68"/>
        <v>0</v>
      </c>
      <c r="N886" s="655"/>
      <c r="O886" s="353"/>
      <c r="Q886" s="849">
        <f t="shared" si="69"/>
        <v>0</v>
      </c>
      <c r="R886" s="849">
        <f t="shared" si="70"/>
        <v>0</v>
      </c>
    </row>
    <row r="887" spans="2:18" x14ac:dyDescent="0.35">
      <c r="B887" s="229"/>
      <c r="C887" s="301"/>
      <c r="D887" s="301"/>
      <c r="E887" s="233"/>
      <c r="F887" s="301"/>
      <c r="G887" s="302"/>
      <c r="H887" s="170"/>
      <c r="I887" s="170"/>
      <c r="J887" s="231"/>
      <c r="K887" s="587">
        <f t="shared" si="67"/>
        <v>0</v>
      </c>
      <c r="L887" s="589">
        <f>IF(I887&lt;INDEX(Lookup!$U$2:$U$10,MATCH($D$44,Lookup!$S$2:$S$10,0)),0,IF(O887="X",0,J887/(DATEDIF(H887,I887,"m")+1)*12))</f>
        <v>0</v>
      </c>
      <c r="M887" s="587">
        <f t="shared" si="68"/>
        <v>0</v>
      </c>
      <c r="N887" s="655"/>
      <c r="O887" s="353"/>
      <c r="Q887" s="849">
        <f t="shared" si="69"/>
        <v>0</v>
      </c>
      <c r="R887" s="849">
        <f t="shared" si="70"/>
        <v>0</v>
      </c>
    </row>
    <row r="888" spans="2:18" x14ac:dyDescent="0.35">
      <c r="B888" s="229"/>
      <c r="C888" s="301"/>
      <c r="D888" s="301"/>
      <c r="E888" s="233"/>
      <c r="F888" s="301"/>
      <c r="G888" s="302"/>
      <c r="H888" s="170"/>
      <c r="I888" s="170"/>
      <c r="J888" s="231"/>
      <c r="K888" s="587">
        <f t="shared" si="67"/>
        <v>0</v>
      </c>
      <c r="L888" s="589">
        <f>IF(I888&lt;INDEX(Lookup!$U$2:$U$10,MATCH($D$44,Lookup!$S$2:$S$10,0)),0,IF(O888="X",0,J888/(DATEDIF(H888,I888,"m")+1)*12))</f>
        <v>0</v>
      </c>
      <c r="M888" s="587">
        <f t="shared" si="68"/>
        <v>0</v>
      </c>
      <c r="N888" s="655"/>
      <c r="O888" s="353"/>
      <c r="Q888" s="849">
        <f t="shared" si="69"/>
        <v>0</v>
      </c>
      <c r="R888" s="849">
        <f t="shared" si="70"/>
        <v>0</v>
      </c>
    </row>
    <row r="889" spans="2:18" x14ac:dyDescent="0.35">
      <c r="B889" s="229"/>
      <c r="C889" s="301"/>
      <c r="D889" s="301"/>
      <c r="E889" s="233"/>
      <c r="F889" s="301"/>
      <c r="G889" s="302"/>
      <c r="H889" s="170"/>
      <c r="I889" s="170"/>
      <c r="J889" s="231"/>
      <c r="K889" s="587">
        <f t="shared" si="67"/>
        <v>0</v>
      </c>
      <c r="L889" s="589">
        <f>IF(I889&lt;INDEX(Lookup!$U$2:$U$10,MATCH($D$44,Lookup!$S$2:$S$10,0)),0,IF(O889="X",0,J889/(DATEDIF(H889,I889,"m")+1)*12))</f>
        <v>0</v>
      </c>
      <c r="M889" s="587">
        <f t="shared" si="68"/>
        <v>0</v>
      </c>
      <c r="N889" s="655"/>
      <c r="O889" s="353"/>
      <c r="Q889" s="849">
        <f t="shared" si="69"/>
        <v>0</v>
      </c>
      <c r="R889" s="849">
        <f t="shared" si="70"/>
        <v>0</v>
      </c>
    </row>
    <row r="890" spans="2:18" x14ac:dyDescent="0.35">
      <c r="B890" s="229"/>
      <c r="C890" s="301"/>
      <c r="D890" s="301"/>
      <c r="E890" s="233"/>
      <c r="F890" s="301"/>
      <c r="G890" s="302"/>
      <c r="H890" s="170"/>
      <c r="I890" s="170"/>
      <c r="J890" s="231"/>
      <c r="K890" s="587">
        <f t="shared" si="67"/>
        <v>0</v>
      </c>
      <c r="L890" s="589">
        <f>IF(I890&lt;INDEX(Lookup!$U$2:$U$10,MATCH($D$44,Lookup!$S$2:$S$10,0)),0,IF(O890="X",0,J890/(DATEDIF(H890,I890,"m")+1)*12))</f>
        <v>0</v>
      </c>
      <c r="M890" s="587">
        <f t="shared" si="68"/>
        <v>0</v>
      </c>
      <c r="N890" s="655"/>
      <c r="O890" s="353"/>
      <c r="Q890" s="849">
        <f t="shared" si="69"/>
        <v>0</v>
      </c>
      <c r="R890" s="849">
        <f t="shared" si="70"/>
        <v>0</v>
      </c>
    </row>
    <row r="891" spans="2:18" x14ac:dyDescent="0.35">
      <c r="B891" s="229"/>
      <c r="C891" s="301"/>
      <c r="D891" s="301"/>
      <c r="E891" s="233"/>
      <c r="F891" s="301"/>
      <c r="G891" s="302"/>
      <c r="H891" s="170"/>
      <c r="I891" s="170"/>
      <c r="J891" s="231"/>
      <c r="K891" s="587">
        <f t="shared" si="67"/>
        <v>0</v>
      </c>
      <c r="L891" s="589">
        <f>IF(I891&lt;INDEX(Lookup!$U$2:$U$10,MATCH($D$44,Lookup!$S$2:$S$10,0)),0,IF(O891="X",0,J891/(DATEDIF(H891,I891,"m")+1)*12))</f>
        <v>0</v>
      </c>
      <c r="M891" s="587">
        <f t="shared" si="68"/>
        <v>0</v>
      </c>
      <c r="N891" s="655"/>
      <c r="O891" s="353"/>
      <c r="Q891" s="849">
        <f t="shared" si="69"/>
        <v>0</v>
      </c>
      <c r="R891" s="849">
        <f t="shared" si="70"/>
        <v>0</v>
      </c>
    </row>
    <row r="892" spans="2:18" x14ac:dyDescent="0.35">
      <c r="B892" s="229"/>
      <c r="C892" s="301"/>
      <c r="D892" s="301"/>
      <c r="E892" s="233"/>
      <c r="F892" s="301"/>
      <c r="G892" s="302"/>
      <c r="H892" s="170"/>
      <c r="I892" s="170"/>
      <c r="J892" s="231"/>
      <c r="K892" s="587">
        <f t="shared" si="67"/>
        <v>0</v>
      </c>
      <c r="L892" s="589">
        <f>IF(I892&lt;INDEX(Lookup!$U$2:$U$10,MATCH($D$44,Lookup!$S$2:$S$10,0)),0,IF(O892="X",0,J892/(DATEDIF(H892,I892,"m")+1)*12))</f>
        <v>0</v>
      </c>
      <c r="M892" s="587">
        <f t="shared" si="68"/>
        <v>0</v>
      </c>
      <c r="N892" s="655"/>
      <c r="O892" s="353"/>
      <c r="Q892" s="849">
        <f t="shared" si="69"/>
        <v>0</v>
      </c>
      <c r="R892" s="849">
        <f t="shared" si="70"/>
        <v>0</v>
      </c>
    </row>
    <row r="893" spans="2:18" x14ac:dyDescent="0.35">
      <c r="B893" s="229"/>
      <c r="C893" s="301"/>
      <c r="D893" s="301"/>
      <c r="E893" s="233"/>
      <c r="F893" s="301"/>
      <c r="G893" s="302"/>
      <c r="H893" s="170"/>
      <c r="I893" s="170"/>
      <c r="J893" s="231"/>
      <c r="K893" s="587">
        <f t="shared" si="67"/>
        <v>0</v>
      </c>
      <c r="L893" s="589">
        <f>IF(I893&lt;INDEX(Lookup!$U$2:$U$10,MATCH($D$44,Lookup!$S$2:$S$10,0)),0,IF(O893="X",0,J893/(DATEDIF(H893,I893,"m")+1)*12))</f>
        <v>0</v>
      </c>
      <c r="M893" s="587">
        <f t="shared" si="68"/>
        <v>0</v>
      </c>
      <c r="N893" s="655"/>
      <c r="O893" s="353"/>
      <c r="Q893" s="849">
        <f t="shared" si="69"/>
        <v>0</v>
      </c>
      <c r="R893" s="849">
        <f t="shared" si="70"/>
        <v>0</v>
      </c>
    </row>
    <row r="894" spans="2:18" x14ac:dyDescent="0.35">
      <c r="B894" s="229"/>
      <c r="C894" s="301"/>
      <c r="D894" s="301"/>
      <c r="E894" s="233"/>
      <c r="F894" s="301"/>
      <c r="G894" s="302"/>
      <c r="H894" s="170"/>
      <c r="I894" s="170"/>
      <c r="J894" s="231"/>
      <c r="K894" s="587">
        <f t="shared" si="67"/>
        <v>0</v>
      </c>
      <c r="L894" s="589">
        <f>IF(I894&lt;INDEX(Lookup!$U$2:$U$10,MATCH($D$44,Lookup!$S$2:$S$10,0)),0,IF(O894="X",0,J894/(DATEDIF(H894,I894,"m")+1)*12))</f>
        <v>0</v>
      </c>
      <c r="M894" s="587">
        <f t="shared" si="68"/>
        <v>0</v>
      </c>
      <c r="N894" s="655"/>
      <c r="O894" s="353"/>
      <c r="Q894" s="849">
        <f t="shared" si="69"/>
        <v>0</v>
      </c>
      <c r="R894" s="849">
        <f t="shared" si="70"/>
        <v>0</v>
      </c>
    </row>
    <row r="895" spans="2:18" x14ac:dyDescent="0.35">
      <c r="B895" s="229"/>
      <c r="C895" s="301"/>
      <c r="D895" s="301"/>
      <c r="E895" s="233"/>
      <c r="F895" s="301"/>
      <c r="G895" s="302"/>
      <c r="H895" s="170"/>
      <c r="I895" s="170"/>
      <c r="J895" s="231"/>
      <c r="K895" s="587">
        <f t="shared" si="67"/>
        <v>0</v>
      </c>
      <c r="L895" s="589">
        <f>IF(I895&lt;INDEX(Lookup!$U$2:$U$10,MATCH($D$44,Lookup!$S$2:$S$10,0)),0,IF(O895="X",0,J895/(DATEDIF(H895,I895,"m")+1)*12))</f>
        <v>0</v>
      </c>
      <c r="M895" s="587">
        <f t="shared" si="68"/>
        <v>0</v>
      </c>
      <c r="N895" s="655"/>
      <c r="O895" s="353"/>
      <c r="Q895" s="849">
        <f t="shared" si="69"/>
        <v>0</v>
      </c>
      <c r="R895" s="849">
        <f t="shared" si="70"/>
        <v>0</v>
      </c>
    </row>
    <row r="896" spans="2:18" x14ac:dyDescent="0.35">
      <c r="B896" s="229"/>
      <c r="C896" s="301"/>
      <c r="D896" s="301"/>
      <c r="E896" s="233"/>
      <c r="F896" s="301"/>
      <c r="G896" s="302"/>
      <c r="H896" s="170"/>
      <c r="I896" s="170"/>
      <c r="J896" s="231"/>
      <c r="K896" s="587">
        <f t="shared" si="67"/>
        <v>0</v>
      </c>
      <c r="L896" s="589">
        <f>IF(I896&lt;INDEX(Lookup!$U$2:$U$10,MATCH($D$44,Lookup!$S$2:$S$10,0)),0,IF(O896="X",0,J896/(DATEDIF(H896,I896,"m")+1)*12))</f>
        <v>0</v>
      </c>
      <c r="M896" s="587">
        <f t="shared" si="68"/>
        <v>0</v>
      </c>
      <c r="N896" s="655"/>
      <c r="O896" s="353"/>
      <c r="Q896" s="849">
        <f t="shared" si="69"/>
        <v>0</v>
      </c>
      <c r="R896" s="849">
        <f t="shared" si="70"/>
        <v>0</v>
      </c>
    </row>
    <row r="897" spans="2:18" x14ac:dyDescent="0.35">
      <c r="B897" s="229"/>
      <c r="C897" s="301"/>
      <c r="D897" s="301"/>
      <c r="E897" s="233"/>
      <c r="F897" s="301"/>
      <c r="G897" s="302"/>
      <c r="H897" s="170"/>
      <c r="I897" s="170"/>
      <c r="J897" s="231"/>
      <c r="K897" s="587">
        <f t="shared" si="67"/>
        <v>0</v>
      </c>
      <c r="L897" s="589">
        <f>IF(I897&lt;INDEX(Lookup!$U$2:$U$10,MATCH($D$44,Lookup!$S$2:$S$10,0)),0,IF(O897="X",0,J897/(DATEDIF(H897,I897,"m")+1)*12))</f>
        <v>0</v>
      </c>
      <c r="M897" s="587">
        <f t="shared" si="68"/>
        <v>0</v>
      </c>
      <c r="N897" s="655"/>
      <c r="O897" s="353"/>
      <c r="Q897" s="849">
        <f t="shared" si="69"/>
        <v>0</v>
      </c>
      <c r="R897" s="849">
        <f t="shared" si="70"/>
        <v>0</v>
      </c>
    </row>
    <row r="898" spans="2:18" x14ac:dyDescent="0.35">
      <c r="B898" s="229"/>
      <c r="C898" s="301"/>
      <c r="D898" s="301"/>
      <c r="E898" s="233"/>
      <c r="F898" s="301"/>
      <c r="G898" s="302"/>
      <c r="H898" s="170"/>
      <c r="I898" s="170"/>
      <c r="J898" s="231"/>
      <c r="K898" s="587">
        <f t="shared" si="67"/>
        <v>0</v>
      </c>
      <c r="L898" s="589">
        <f>IF(I898&lt;INDEX(Lookup!$U$2:$U$10,MATCH($D$44,Lookup!$S$2:$S$10,0)),0,IF(O898="X",0,J898/(DATEDIF(H898,I898,"m")+1)*12))</f>
        <v>0</v>
      </c>
      <c r="M898" s="587">
        <f t="shared" si="68"/>
        <v>0</v>
      </c>
      <c r="N898" s="655"/>
      <c r="O898" s="353"/>
      <c r="Q898" s="849">
        <f t="shared" si="69"/>
        <v>0</v>
      </c>
      <c r="R898" s="849">
        <f t="shared" si="70"/>
        <v>0</v>
      </c>
    </row>
    <row r="899" spans="2:18" x14ac:dyDescent="0.35">
      <c r="B899" s="229"/>
      <c r="C899" s="301"/>
      <c r="D899" s="301"/>
      <c r="E899" s="233"/>
      <c r="F899" s="301"/>
      <c r="G899" s="302"/>
      <c r="H899" s="170"/>
      <c r="I899" s="170"/>
      <c r="J899" s="231"/>
      <c r="K899" s="587">
        <f t="shared" si="67"/>
        <v>0</v>
      </c>
      <c r="L899" s="589">
        <f>IF(I899&lt;INDEX(Lookup!$U$2:$U$10,MATCH($D$44,Lookup!$S$2:$S$10,0)),0,IF(O899="X",0,J899/(DATEDIF(H899,I899,"m")+1)*12))</f>
        <v>0</v>
      </c>
      <c r="M899" s="587">
        <f t="shared" si="68"/>
        <v>0</v>
      </c>
      <c r="N899" s="655"/>
      <c r="O899" s="353"/>
      <c r="Q899" s="849">
        <f t="shared" si="69"/>
        <v>0</v>
      </c>
      <c r="R899" s="849">
        <f t="shared" si="70"/>
        <v>0</v>
      </c>
    </row>
    <row r="900" spans="2:18" x14ac:dyDescent="0.35">
      <c r="B900" s="229"/>
      <c r="C900" s="301"/>
      <c r="D900" s="301"/>
      <c r="E900" s="233"/>
      <c r="F900" s="301"/>
      <c r="G900" s="302"/>
      <c r="H900" s="170"/>
      <c r="I900" s="170"/>
      <c r="J900" s="231"/>
      <c r="K900" s="587">
        <f t="shared" si="67"/>
        <v>0</v>
      </c>
      <c r="L900" s="589">
        <f>IF(I900&lt;INDEX(Lookup!$U$2:$U$10,MATCH($D$44,Lookup!$S$2:$S$10,0)),0,IF(O900="X",0,J900/(DATEDIF(H900,I900,"m")+1)*12))</f>
        <v>0</v>
      </c>
      <c r="M900" s="587">
        <f t="shared" si="68"/>
        <v>0</v>
      </c>
      <c r="N900" s="655"/>
      <c r="O900" s="353"/>
      <c r="Q900" s="849">
        <f t="shared" si="69"/>
        <v>0</v>
      </c>
      <c r="R900" s="849">
        <f t="shared" si="70"/>
        <v>0</v>
      </c>
    </row>
    <row r="901" spans="2:18" x14ac:dyDescent="0.35">
      <c r="B901" s="229"/>
      <c r="C901" s="301"/>
      <c r="D901" s="301"/>
      <c r="E901" s="233"/>
      <c r="F901" s="301"/>
      <c r="G901" s="302"/>
      <c r="H901" s="170"/>
      <c r="I901" s="170"/>
      <c r="J901" s="231"/>
      <c r="K901" s="587">
        <f t="shared" si="67"/>
        <v>0</v>
      </c>
      <c r="L901" s="589">
        <f>IF(I901&lt;INDEX(Lookup!$U$2:$U$10,MATCH($D$44,Lookup!$S$2:$S$10,0)),0,IF(O901="X",0,J901/(DATEDIF(H901,I901,"m")+1)*12))</f>
        <v>0</v>
      </c>
      <c r="M901" s="587">
        <f t="shared" si="68"/>
        <v>0</v>
      </c>
      <c r="N901" s="655"/>
      <c r="O901" s="353"/>
      <c r="Q901" s="849">
        <f t="shared" si="69"/>
        <v>0</v>
      </c>
      <c r="R901" s="849">
        <f t="shared" si="70"/>
        <v>0</v>
      </c>
    </row>
    <row r="902" spans="2:18" x14ac:dyDescent="0.35">
      <c r="B902" s="229"/>
      <c r="C902" s="301"/>
      <c r="D902" s="301"/>
      <c r="E902" s="233"/>
      <c r="F902" s="301"/>
      <c r="G902" s="302"/>
      <c r="H902" s="170"/>
      <c r="I902" s="170"/>
      <c r="J902" s="231"/>
      <c r="K902" s="587">
        <f t="shared" si="67"/>
        <v>0</v>
      </c>
      <c r="L902" s="589">
        <f>IF(I902&lt;INDEX(Lookup!$U$2:$U$10,MATCH($D$44,Lookup!$S$2:$S$10,0)),0,IF(O902="X",0,J902/(DATEDIF(H902,I902,"m")+1)*12))</f>
        <v>0</v>
      </c>
      <c r="M902" s="587">
        <f t="shared" si="68"/>
        <v>0</v>
      </c>
      <c r="N902" s="655"/>
      <c r="O902" s="353"/>
      <c r="Q902" s="849">
        <f t="shared" si="69"/>
        <v>0</v>
      </c>
      <c r="R902" s="849">
        <f t="shared" si="70"/>
        <v>0</v>
      </c>
    </row>
    <row r="903" spans="2:18" x14ac:dyDescent="0.35">
      <c r="B903" s="229"/>
      <c r="C903" s="301"/>
      <c r="D903" s="301"/>
      <c r="E903" s="233"/>
      <c r="F903" s="301"/>
      <c r="G903" s="302"/>
      <c r="H903" s="170"/>
      <c r="I903" s="170"/>
      <c r="J903" s="231"/>
      <c r="K903" s="587">
        <f t="shared" si="67"/>
        <v>0</v>
      </c>
      <c r="L903" s="589">
        <f>IF(I903&lt;INDEX(Lookup!$U$2:$U$10,MATCH($D$44,Lookup!$S$2:$S$10,0)),0,IF(O903="X",0,J903/(DATEDIF(H903,I903,"m")+1)*12))</f>
        <v>0</v>
      </c>
      <c r="M903" s="587">
        <f t="shared" si="68"/>
        <v>0</v>
      </c>
      <c r="N903" s="655"/>
      <c r="O903" s="353"/>
      <c r="Q903" s="849">
        <f t="shared" si="69"/>
        <v>0</v>
      </c>
      <c r="R903" s="849">
        <f t="shared" si="70"/>
        <v>0</v>
      </c>
    </row>
    <row r="904" spans="2:18" x14ac:dyDescent="0.35">
      <c r="B904" s="229"/>
      <c r="C904" s="301"/>
      <c r="D904" s="301"/>
      <c r="E904" s="233"/>
      <c r="F904" s="301"/>
      <c r="G904" s="302"/>
      <c r="H904" s="170"/>
      <c r="I904" s="170"/>
      <c r="J904" s="231"/>
      <c r="K904" s="587">
        <f t="shared" si="67"/>
        <v>0</v>
      </c>
      <c r="L904" s="589">
        <f>IF(I904&lt;INDEX(Lookup!$U$2:$U$10,MATCH($D$44,Lookup!$S$2:$S$10,0)),0,IF(O904="X",0,J904/(DATEDIF(H904,I904,"m")+1)*12))</f>
        <v>0</v>
      </c>
      <c r="M904" s="587">
        <f t="shared" si="68"/>
        <v>0</v>
      </c>
      <c r="N904" s="655"/>
      <c r="O904" s="353"/>
      <c r="Q904" s="849">
        <f t="shared" si="69"/>
        <v>0</v>
      </c>
      <c r="R904" s="849">
        <f t="shared" si="70"/>
        <v>0</v>
      </c>
    </row>
    <row r="905" spans="2:18" x14ac:dyDescent="0.35">
      <c r="B905" s="229"/>
      <c r="C905" s="301"/>
      <c r="D905" s="301"/>
      <c r="E905" s="233"/>
      <c r="F905" s="301"/>
      <c r="G905" s="302"/>
      <c r="H905" s="170"/>
      <c r="I905" s="170"/>
      <c r="J905" s="231"/>
      <c r="K905" s="587">
        <f t="shared" si="67"/>
        <v>0</v>
      </c>
      <c r="L905" s="589">
        <f>IF(I905&lt;INDEX(Lookup!$U$2:$U$10,MATCH($D$44,Lookup!$S$2:$S$10,0)),0,IF(O905="X",0,J905/(DATEDIF(H905,I905,"m")+1)*12))</f>
        <v>0</v>
      </c>
      <c r="M905" s="587">
        <f t="shared" si="68"/>
        <v>0</v>
      </c>
      <c r="N905" s="655"/>
      <c r="O905" s="353"/>
      <c r="Q905" s="849">
        <f t="shared" si="69"/>
        <v>0</v>
      </c>
      <c r="R905" s="849">
        <f t="shared" si="70"/>
        <v>0</v>
      </c>
    </row>
    <row r="906" spans="2:18" x14ac:dyDescent="0.35">
      <c r="B906" s="229"/>
      <c r="C906" s="301"/>
      <c r="D906" s="301"/>
      <c r="E906" s="233"/>
      <c r="F906" s="301"/>
      <c r="G906" s="302"/>
      <c r="H906" s="170"/>
      <c r="I906" s="170"/>
      <c r="J906" s="231"/>
      <c r="K906" s="587">
        <f t="shared" si="67"/>
        <v>0</v>
      </c>
      <c r="L906" s="589">
        <f>IF(I906&lt;INDEX(Lookup!$U$2:$U$10,MATCH($D$44,Lookup!$S$2:$S$10,0)),0,IF(O906="X",0,J906/(DATEDIF(H906,I906,"m")+1)*12))</f>
        <v>0</v>
      </c>
      <c r="M906" s="587">
        <f t="shared" si="68"/>
        <v>0</v>
      </c>
      <c r="N906" s="655"/>
      <c r="O906" s="353"/>
      <c r="Q906" s="849">
        <f t="shared" si="69"/>
        <v>0</v>
      </c>
      <c r="R906" s="849">
        <f t="shared" si="70"/>
        <v>0</v>
      </c>
    </row>
    <row r="907" spans="2:18" x14ac:dyDescent="0.35">
      <c r="B907" s="229"/>
      <c r="C907" s="301"/>
      <c r="D907" s="301"/>
      <c r="E907" s="233"/>
      <c r="F907" s="301"/>
      <c r="G907" s="302"/>
      <c r="H907" s="170"/>
      <c r="I907" s="170"/>
      <c r="J907" s="231"/>
      <c r="K907" s="587">
        <f t="shared" si="67"/>
        <v>0</v>
      </c>
      <c r="L907" s="589">
        <f>IF(I907&lt;INDEX(Lookup!$U$2:$U$10,MATCH($D$44,Lookup!$S$2:$S$10,0)),0,IF(O907="X",0,J907/(DATEDIF(H907,I907,"m")+1)*12))</f>
        <v>0</v>
      </c>
      <c r="M907" s="587">
        <f t="shared" si="68"/>
        <v>0</v>
      </c>
      <c r="N907" s="655"/>
      <c r="O907" s="353"/>
      <c r="Q907" s="849">
        <f t="shared" si="69"/>
        <v>0</v>
      </c>
      <c r="R907" s="849">
        <f t="shared" si="70"/>
        <v>0</v>
      </c>
    </row>
    <row r="908" spans="2:18" x14ac:dyDescent="0.35">
      <c r="B908" s="229"/>
      <c r="C908" s="301"/>
      <c r="D908" s="301"/>
      <c r="E908" s="233"/>
      <c r="F908" s="301"/>
      <c r="G908" s="302"/>
      <c r="H908" s="170"/>
      <c r="I908" s="170"/>
      <c r="J908" s="231"/>
      <c r="K908" s="587">
        <f t="shared" si="67"/>
        <v>0</v>
      </c>
      <c r="L908" s="589">
        <f>IF(I908&lt;INDEX(Lookup!$U$2:$U$10,MATCH($D$44,Lookup!$S$2:$S$10,0)),0,IF(O908="X",0,J908/(DATEDIF(H908,I908,"m")+1)*12))</f>
        <v>0</v>
      </c>
      <c r="M908" s="587">
        <f t="shared" si="68"/>
        <v>0</v>
      </c>
      <c r="N908" s="655"/>
      <c r="O908" s="353"/>
      <c r="Q908" s="849">
        <f t="shared" si="69"/>
        <v>0</v>
      </c>
      <c r="R908" s="849">
        <f t="shared" si="70"/>
        <v>0</v>
      </c>
    </row>
    <row r="909" spans="2:18" x14ac:dyDescent="0.35">
      <c r="B909" s="229"/>
      <c r="C909" s="301"/>
      <c r="D909" s="301"/>
      <c r="E909" s="233"/>
      <c r="F909" s="301"/>
      <c r="G909" s="302"/>
      <c r="H909" s="170"/>
      <c r="I909" s="170"/>
      <c r="J909" s="231"/>
      <c r="K909" s="587">
        <f t="shared" si="67"/>
        <v>0</v>
      </c>
      <c r="L909" s="589">
        <f>IF(I909&lt;INDEX(Lookup!$U$2:$U$10,MATCH($D$44,Lookup!$S$2:$S$10,0)),0,IF(O909="X",0,J909/(DATEDIF(H909,I909,"m")+1)*12))</f>
        <v>0</v>
      </c>
      <c r="M909" s="587">
        <f t="shared" si="68"/>
        <v>0</v>
      </c>
      <c r="N909" s="655"/>
      <c r="O909" s="353"/>
      <c r="Q909" s="849">
        <f t="shared" si="69"/>
        <v>0</v>
      </c>
      <c r="R909" s="849">
        <f t="shared" si="70"/>
        <v>0</v>
      </c>
    </row>
    <row r="910" spans="2:18" x14ac:dyDescent="0.35">
      <c r="B910" s="229"/>
      <c r="C910" s="301"/>
      <c r="D910" s="301"/>
      <c r="E910" s="233"/>
      <c r="F910" s="301"/>
      <c r="G910" s="302"/>
      <c r="H910" s="170"/>
      <c r="I910" s="170"/>
      <c r="J910" s="231"/>
      <c r="K910" s="587">
        <f t="shared" si="67"/>
        <v>0</v>
      </c>
      <c r="L910" s="589">
        <f>IF(I910&lt;INDEX(Lookup!$U$2:$U$10,MATCH($D$44,Lookup!$S$2:$S$10,0)),0,IF(O910="X",0,J910/(DATEDIF(H910,I910,"m")+1)*12))</f>
        <v>0</v>
      </c>
      <c r="M910" s="587">
        <f t="shared" si="68"/>
        <v>0</v>
      </c>
      <c r="N910" s="655"/>
      <c r="O910" s="353"/>
      <c r="Q910" s="849">
        <f t="shared" si="69"/>
        <v>0</v>
      </c>
      <c r="R910" s="849">
        <f t="shared" si="70"/>
        <v>0</v>
      </c>
    </row>
    <row r="911" spans="2:18" x14ac:dyDescent="0.35">
      <c r="B911" s="229"/>
      <c r="C911" s="301"/>
      <c r="D911" s="301"/>
      <c r="E911" s="233"/>
      <c r="F911" s="301"/>
      <c r="G911" s="302"/>
      <c r="H911" s="170"/>
      <c r="I911" s="170"/>
      <c r="J911" s="231"/>
      <c r="K911" s="587">
        <f t="shared" si="67"/>
        <v>0</v>
      </c>
      <c r="L911" s="589">
        <f>IF(I911&lt;INDEX(Lookup!$U$2:$U$10,MATCH($D$44,Lookup!$S$2:$S$10,0)),0,IF(O911="X",0,J911/(DATEDIF(H911,I911,"m")+1)*12))</f>
        <v>0</v>
      </c>
      <c r="M911" s="587">
        <f t="shared" si="68"/>
        <v>0</v>
      </c>
      <c r="N911" s="655"/>
      <c r="O911" s="353"/>
      <c r="Q911" s="849">
        <f t="shared" si="69"/>
        <v>0</v>
      </c>
      <c r="R911" s="849">
        <f t="shared" si="70"/>
        <v>0</v>
      </c>
    </row>
    <row r="912" spans="2:18" x14ac:dyDescent="0.35">
      <c r="B912" s="229"/>
      <c r="C912" s="301"/>
      <c r="D912" s="301"/>
      <c r="E912" s="233"/>
      <c r="F912" s="301"/>
      <c r="G912" s="302"/>
      <c r="H912" s="170"/>
      <c r="I912" s="170"/>
      <c r="J912" s="231"/>
      <c r="K912" s="587">
        <f t="shared" si="67"/>
        <v>0</v>
      </c>
      <c r="L912" s="589">
        <f>IF(I912&lt;INDEX(Lookup!$U$2:$U$10,MATCH($D$44,Lookup!$S$2:$S$10,0)),0,IF(O912="X",0,J912/(DATEDIF(H912,I912,"m")+1)*12))</f>
        <v>0</v>
      </c>
      <c r="M912" s="587">
        <f t="shared" si="68"/>
        <v>0</v>
      </c>
      <c r="N912" s="655"/>
      <c r="O912" s="353"/>
      <c r="Q912" s="849">
        <f t="shared" si="69"/>
        <v>0</v>
      </c>
      <c r="R912" s="849">
        <f t="shared" si="70"/>
        <v>0</v>
      </c>
    </row>
    <row r="913" spans="2:18" x14ac:dyDescent="0.35">
      <c r="B913" s="229"/>
      <c r="C913" s="301"/>
      <c r="D913" s="301"/>
      <c r="E913" s="233"/>
      <c r="F913" s="301"/>
      <c r="G913" s="302"/>
      <c r="H913" s="170"/>
      <c r="I913" s="170"/>
      <c r="J913" s="231"/>
      <c r="K913" s="587">
        <f t="shared" si="67"/>
        <v>0</v>
      </c>
      <c r="L913" s="589">
        <f>IF(I913&lt;INDEX(Lookup!$U$2:$U$10,MATCH($D$44,Lookup!$S$2:$S$10,0)),0,IF(O913="X",0,J913/(DATEDIF(H913,I913,"m")+1)*12))</f>
        <v>0</v>
      </c>
      <c r="M913" s="587">
        <f t="shared" si="68"/>
        <v>0</v>
      </c>
      <c r="N913" s="655"/>
      <c r="O913" s="353"/>
      <c r="Q913" s="849">
        <f t="shared" si="69"/>
        <v>0</v>
      </c>
      <c r="R913" s="849">
        <f t="shared" si="70"/>
        <v>0</v>
      </c>
    </row>
    <row r="914" spans="2:18" x14ac:dyDescent="0.35">
      <c r="B914" s="229"/>
      <c r="C914" s="301"/>
      <c r="D914" s="301"/>
      <c r="E914" s="233"/>
      <c r="F914" s="301"/>
      <c r="G914" s="302"/>
      <c r="H914" s="170"/>
      <c r="I914" s="170"/>
      <c r="J914" s="231"/>
      <c r="K914" s="587">
        <f t="shared" si="67"/>
        <v>0</v>
      </c>
      <c r="L914" s="589">
        <f>IF(I914&lt;INDEX(Lookup!$U$2:$U$10,MATCH($D$44,Lookup!$S$2:$S$10,0)),0,IF(O914="X",0,J914/(DATEDIF(H914,I914,"m")+1)*12))</f>
        <v>0</v>
      </c>
      <c r="M914" s="587">
        <f t="shared" si="68"/>
        <v>0</v>
      </c>
      <c r="N914" s="655"/>
      <c r="O914" s="353"/>
      <c r="Q914" s="849">
        <f t="shared" si="69"/>
        <v>0</v>
      </c>
      <c r="R914" s="849">
        <f t="shared" si="70"/>
        <v>0</v>
      </c>
    </row>
    <row r="915" spans="2:18" x14ac:dyDescent="0.35">
      <c r="B915" s="229"/>
      <c r="C915" s="301"/>
      <c r="D915" s="301"/>
      <c r="E915" s="233"/>
      <c r="F915" s="301"/>
      <c r="G915" s="302"/>
      <c r="H915" s="170"/>
      <c r="I915" s="170"/>
      <c r="J915" s="231"/>
      <c r="K915" s="587">
        <f t="shared" si="67"/>
        <v>0</v>
      </c>
      <c r="L915" s="589">
        <f>IF(I915&lt;INDEX(Lookup!$U$2:$U$10,MATCH($D$44,Lookup!$S$2:$S$10,0)),0,IF(O915="X",0,J915/(DATEDIF(H915,I915,"m")+1)*12))</f>
        <v>0</v>
      </c>
      <c r="M915" s="587">
        <f t="shared" si="68"/>
        <v>0</v>
      </c>
      <c r="N915" s="655"/>
      <c r="O915" s="353"/>
      <c r="Q915" s="849">
        <f t="shared" si="69"/>
        <v>0</v>
      </c>
      <c r="R915" s="849">
        <f t="shared" si="70"/>
        <v>0</v>
      </c>
    </row>
    <row r="916" spans="2:18" x14ac:dyDescent="0.35">
      <c r="B916" s="229"/>
      <c r="C916" s="301"/>
      <c r="D916" s="301"/>
      <c r="E916" s="233"/>
      <c r="F916" s="301"/>
      <c r="G916" s="302"/>
      <c r="H916" s="170"/>
      <c r="I916" s="170"/>
      <c r="J916" s="231"/>
      <c r="K916" s="587">
        <f t="shared" si="67"/>
        <v>0</v>
      </c>
      <c r="L916" s="589">
        <f>IF(I916&lt;INDEX(Lookup!$U$2:$U$10,MATCH($D$44,Lookup!$S$2:$S$10,0)),0,IF(O916="X",0,J916/(DATEDIF(H916,I916,"m")+1)*12))</f>
        <v>0</v>
      </c>
      <c r="M916" s="587">
        <f t="shared" si="68"/>
        <v>0</v>
      </c>
      <c r="N916" s="655"/>
      <c r="O916" s="353"/>
      <c r="Q916" s="849">
        <f t="shared" si="69"/>
        <v>0</v>
      </c>
      <c r="R916" s="849">
        <f t="shared" si="70"/>
        <v>0</v>
      </c>
    </row>
    <row r="917" spans="2:18" x14ac:dyDescent="0.35">
      <c r="B917" s="229"/>
      <c r="C917" s="301"/>
      <c r="D917" s="301"/>
      <c r="E917" s="233"/>
      <c r="F917" s="301"/>
      <c r="G917" s="302"/>
      <c r="H917" s="170"/>
      <c r="I917" s="170"/>
      <c r="J917" s="231"/>
      <c r="K917" s="587">
        <f t="shared" si="67"/>
        <v>0</v>
      </c>
      <c r="L917" s="589">
        <f>IF(I917&lt;INDEX(Lookup!$U$2:$U$10,MATCH($D$44,Lookup!$S$2:$S$10,0)),0,IF(O917="X",0,J917/(DATEDIF(H917,I917,"m")+1)*12))</f>
        <v>0</v>
      </c>
      <c r="M917" s="587">
        <f t="shared" si="68"/>
        <v>0</v>
      </c>
      <c r="N917" s="655"/>
      <c r="O917" s="353"/>
      <c r="Q917" s="849">
        <f t="shared" si="69"/>
        <v>0</v>
      </c>
      <c r="R917" s="849">
        <f t="shared" si="70"/>
        <v>0</v>
      </c>
    </row>
    <row r="918" spans="2:18" x14ac:dyDescent="0.35">
      <c r="B918" s="229"/>
      <c r="C918" s="301"/>
      <c r="D918" s="301"/>
      <c r="E918" s="233"/>
      <c r="F918" s="301"/>
      <c r="G918" s="302"/>
      <c r="H918" s="170"/>
      <c r="I918" s="170"/>
      <c r="J918" s="231"/>
      <c r="K918" s="587">
        <f t="shared" si="67"/>
        <v>0</v>
      </c>
      <c r="L918" s="589">
        <f>IF(I918&lt;INDEX(Lookup!$U$2:$U$10,MATCH($D$44,Lookup!$S$2:$S$10,0)),0,IF(O918="X",0,J918/(DATEDIF(H918,I918,"m")+1)*12))</f>
        <v>0</v>
      </c>
      <c r="M918" s="587">
        <f t="shared" si="68"/>
        <v>0</v>
      </c>
      <c r="N918" s="655"/>
      <c r="O918" s="353"/>
      <c r="Q918" s="849">
        <f t="shared" si="69"/>
        <v>0</v>
      </c>
      <c r="R918" s="849">
        <f t="shared" si="70"/>
        <v>0</v>
      </c>
    </row>
    <row r="919" spans="2:18" x14ac:dyDescent="0.35">
      <c r="B919" s="229"/>
      <c r="C919" s="301"/>
      <c r="D919" s="301"/>
      <c r="E919" s="233"/>
      <c r="F919" s="301"/>
      <c r="G919" s="302"/>
      <c r="H919" s="170"/>
      <c r="I919" s="170"/>
      <c r="J919" s="231"/>
      <c r="K919" s="587">
        <f t="shared" si="67"/>
        <v>0</v>
      </c>
      <c r="L919" s="589">
        <f>IF(I919&lt;INDEX(Lookup!$U$2:$U$10,MATCH($D$44,Lookup!$S$2:$S$10,0)),0,IF(O919="X",0,J919/(DATEDIF(H919,I919,"m")+1)*12))</f>
        <v>0</v>
      </c>
      <c r="M919" s="587">
        <f t="shared" si="68"/>
        <v>0</v>
      </c>
      <c r="N919" s="655"/>
      <c r="O919" s="353"/>
      <c r="Q919" s="849">
        <f t="shared" si="69"/>
        <v>0</v>
      </c>
      <c r="R919" s="849">
        <f t="shared" si="70"/>
        <v>0</v>
      </c>
    </row>
    <row r="920" spans="2:18" x14ac:dyDescent="0.35">
      <c r="B920" s="229"/>
      <c r="C920" s="301"/>
      <c r="D920" s="301"/>
      <c r="E920" s="233"/>
      <c r="F920" s="301"/>
      <c r="G920" s="302"/>
      <c r="H920" s="170"/>
      <c r="I920" s="170"/>
      <c r="J920" s="231"/>
      <c r="K920" s="587">
        <f t="shared" si="67"/>
        <v>0</v>
      </c>
      <c r="L920" s="589">
        <f>IF(I920&lt;INDEX(Lookup!$U$2:$U$10,MATCH($D$44,Lookup!$S$2:$S$10,0)),0,IF(O920="X",0,J920/(DATEDIF(H920,I920,"m")+1)*12))</f>
        <v>0</v>
      </c>
      <c r="M920" s="587">
        <f t="shared" si="68"/>
        <v>0</v>
      </c>
      <c r="N920" s="655"/>
      <c r="O920" s="353"/>
      <c r="Q920" s="849">
        <f t="shared" si="69"/>
        <v>0</v>
      </c>
      <c r="R920" s="849">
        <f t="shared" si="70"/>
        <v>0</v>
      </c>
    </row>
    <row r="921" spans="2:18" x14ac:dyDescent="0.35">
      <c r="B921" s="229"/>
      <c r="C921" s="301"/>
      <c r="D921" s="301"/>
      <c r="E921" s="233"/>
      <c r="F921" s="301"/>
      <c r="G921" s="302"/>
      <c r="H921" s="170"/>
      <c r="I921" s="170"/>
      <c r="J921" s="231"/>
      <c r="K921" s="587">
        <f t="shared" si="67"/>
        <v>0</v>
      </c>
      <c r="L921" s="589">
        <f>IF(I921&lt;INDEX(Lookup!$U$2:$U$10,MATCH($D$44,Lookup!$S$2:$S$10,0)),0,IF(O921="X",0,J921/(DATEDIF(H921,I921,"m")+1)*12))</f>
        <v>0</v>
      </c>
      <c r="M921" s="587">
        <f t="shared" si="68"/>
        <v>0</v>
      </c>
      <c r="N921" s="655"/>
      <c r="O921" s="353"/>
      <c r="Q921" s="849">
        <f t="shared" si="69"/>
        <v>0</v>
      </c>
      <c r="R921" s="849">
        <f t="shared" si="70"/>
        <v>0</v>
      </c>
    </row>
    <row r="922" spans="2:18" x14ac:dyDescent="0.35">
      <c r="B922" s="229"/>
      <c r="C922" s="301"/>
      <c r="D922" s="301"/>
      <c r="E922" s="233"/>
      <c r="F922" s="301"/>
      <c r="G922" s="302"/>
      <c r="H922" s="170"/>
      <c r="I922" s="170"/>
      <c r="J922" s="231"/>
      <c r="K922" s="587">
        <f t="shared" si="67"/>
        <v>0</v>
      </c>
      <c r="L922" s="589">
        <f>IF(I922&lt;INDEX(Lookup!$U$2:$U$10,MATCH($D$44,Lookup!$S$2:$S$10,0)),0,IF(O922="X",0,J922/(DATEDIF(H922,I922,"m")+1)*12))</f>
        <v>0</v>
      </c>
      <c r="M922" s="587">
        <f t="shared" si="68"/>
        <v>0</v>
      </c>
      <c r="N922" s="655"/>
      <c r="O922" s="353"/>
      <c r="Q922" s="849">
        <f t="shared" si="69"/>
        <v>0</v>
      </c>
      <c r="R922" s="849">
        <f t="shared" si="70"/>
        <v>0</v>
      </c>
    </row>
    <row r="923" spans="2:18" x14ac:dyDescent="0.35">
      <c r="B923" s="229"/>
      <c r="C923" s="301"/>
      <c r="D923" s="301"/>
      <c r="E923" s="233"/>
      <c r="F923" s="301"/>
      <c r="G923" s="302"/>
      <c r="H923" s="170"/>
      <c r="I923" s="170"/>
      <c r="J923" s="231"/>
      <c r="K923" s="587">
        <f t="shared" si="67"/>
        <v>0</v>
      </c>
      <c r="L923" s="589">
        <f>IF(I923&lt;INDEX(Lookup!$U$2:$U$10,MATCH($D$44,Lookup!$S$2:$S$10,0)),0,IF(O923="X",0,J923/(DATEDIF(H923,I923,"m")+1)*12))</f>
        <v>0</v>
      </c>
      <c r="M923" s="587">
        <f t="shared" si="68"/>
        <v>0</v>
      </c>
      <c r="N923" s="655"/>
      <c r="O923" s="353"/>
      <c r="Q923" s="849">
        <f t="shared" si="69"/>
        <v>0</v>
      </c>
      <c r="R923" s="849">
        <f t="shared" si="70"/>
        <v>0</v>
      </c>
    </row>
    <row r="924" spans="2:18" x14ac:dyDescent="0.35">
      <c r="B924" s="229"/>
      <c r="C924" s="301"/>
      <c r="D924" s="301"/>
      <c r="E924" s="233"/>
      <c r="F924" s="301"/>
      <c r="G924" s="302"/>
      <c r="H924" s="170"/>
      <c r="I924" s="170"/>
      <c r="J924" s="231"/>
      <c r="K924" s="587">
        <f t="shared" si="67"/>
        <v>0</v>
      </c>
      <c r="L924" s="589">
        <f>IF(I924&lt;INDEX(Lookup!$U$2:$U$10,MATCH($D$44,Lookup!$S$2:$S$10,0)),0,IF(O924="X",0,J924/(DATEDIF(H924,I924,"m")+1)*12))</f>
        <v>0</v>
      </c>
      <c r="M924" s="587">
        <f t="shared" si="68"/>
        <v>0</v>
      </c>
      <c r="N924" s="655"/>
      <c r="O924" s="353"/>
      <c r="Q924" s="849">
        <f t="shared" si="69"/>
        <v>0</v>
      </c>
      <c r="R924" s="849">
        <f t="shared" si="70"/>
        <v>0</v>
      </c>
    </row>
    <row r="925" spans="2:18" x14ac:dyDescent="0.35">
      <c r="B925" s="229"/>
      <c r="C925" s="301"/>
      <c r="D925" s="301"/>
      <c r="E925" s="233"/>
      <c r="F925" s="301"/>
      <c r="G925" s="302"/>
      <c r="H925" s="170"/>
      <c r="I925" s="170"/>
      <c r="J925" s="231"/>
      <c r="K925" s="587">
        <f t="shared" si="67"/>
        <v>0</v>
      </c>
      <c r="L925" s="589">
        <f>IF(I925&lt;INDEX(Lookup!$U$2:$U$10,MATCH($D$44,Lookup!$S$2:$S$10,0)),0,IF(O925="X",0,J925/(DATEDIF(H925,I925,"m")+1)*12))</f>
        <v>0</v>
      </c>
      <c r="M925" s="587">
        <f t="shared" si="68"/>
        <v>0</v>
      </c>
      <c r="N925" s="655"/>
      <c r="O925" s="353"/>
      <c r="Q925" s="849">
        <f t="shared" si="69"/>
        <v>0</v>
      </c>
      <c r="R925" s="849">
        <f t="shared" si="70"/>
        <v>0</v>
      </c>
    </row>
    <row r="926" spans="2:18" x14ac:dyDescent="0.35">
      <c r="B926" s="229"/>
      <c r="C926" s="301"/>
      <c r="D926" s="301"/>
      <c r="E926" s="233"/>
      <c r="F926" s="301"/>
      <c r="G926" s="302"/>
      <c r="H926" s="170"/>
      <c r="I926" s="170"/>
      <c r="J926" s="231"/>
      <c r="K926" s="587">
        <f t="shared" si="67"/>
        <v>0</v>
      </c>
      <c r="L926" s="589">
        <f>IF(I926&lt;INDEX(Lookup!$U$2:$U$10,MATCH($D$44,Lookup!$S$2:$S$10,0)),0,IF(O926="X",0,J926/(DATEDIF(H926,I926,"m")+1)*12))</f>
        <v>0</v>
      </c>
      <c r="M926" s="587">
        <f t="shared" si="68"/>
        <v>0</v>
      </c>
      <c r="N926" s="655"/>
      <c r="O926" s="353"/>
      <c r="Q926" s="849">
        <f t="shared" si="69"/>
        <v>0</v>
      </c>
      <c r="R926" s="849">
        <f t="shared" si="70"/>
        <v>0</v>
      </c>
    </row>
    <row r="927" spans="2:18" x14ac:dyDescent="0.35">
      <c r="B927" s="229"/>
      <c r="C927" s="301"/>
      <c r="D927" s="301"/>
      <c r="E927" s="233"/>
      <c r="F927" s="301"/>
      <c r="G927" s="302"/>
      <c r="H927" s="170"/>
      <c r="I927" s="170"/>
      <c r="J927" s="231"/>
      <c r="K927" s="587">
        <f t="shared" si="67"/>
        <v>0</v>
      </c>
      <c r="L927" s="589">
        <f>IF(I927&lt;INDEX(Lookup!$U$2:$U$10,MATCH($D$44,Lookup!$S$2:$S$10,0)),0,IF(O927="X",0,J927/(DATEDIF(H927,I927,"m")+1)*12))</f>
        <v>0</v>
      </c>
      <c r="M927" s="587">
        <f t="shared" si="68"/>
        <v>0</v>
      </c>
      <c r="N927" s="655"/>
      <c r="O927" s="353"/>
      <c r="Q927" s="849">
        <f t="shared" si="69"/>
        <v>0</v>
      </c>
      <c r="R927" s="849">
        <f t="shared" si="70"/>
        <v>0</v>
      </c>
    </row>
    <row r="928" spans="2:18" x14ac:dyDescent="0.35">
      <c r="B928" s="229"/>
      <c r="C928" s="301"/>
      <c r="D928" s="301"/>
      <c r="E928" s="233"/>
      <c r="F928" s="301"/>
      <c r="G928" s="302"/>
      <c r="H928" s="170"/>
      <c r="I928" s="170"/>
      <c r="J928" s="231"/>
      <c r="K928" s="587">
        <f t="shared" si="67"/>
        <v>0</v>
      </c>
      <c r="L928" s="589">
        <f>IF(I928&lt;INDEX(Lookup!$U$2:$U$10,MATCH($D$44,Lookup!$S$2:$S$10,0)),0,IF(O928="X",0,J928/(DATEDIF(H928,I928,"m")+1)*12))</f>
        <v>0</v>
      </c>
      <c r="M928" s="587">
        <f t="shared" si="68"/>
        <v>0</v>
      </c>
      <c r="N928" s="655"/>
      <c r="O928" s="353"/>
      <c r="Q928" s="849">
        <f t="shared" si="69"/>
        <v>0</v>
      </c>
      <c r="R928" s="849">
        <f t="shared" si="70"/>
        <v>0</v>
      </c>
    </row>
    <row r="929" spans="2:18" x14ac:dyDescent="0.35">
      <c r="B929" s="229"/>
      <c r="C929" s="301"/>
      <c r="D929" s="301"/>
      <c r="E929" s="233"/>
      <c r="F929" s="301"/>
      <c r="G929" s="302"/>
      <c r="H929" s="170"/>
      <c r="I929" s="170"/>
      <c r="J929" s="231"/>
      <c r="K929" s="587">
        <f t="shared" si="67"/>
        <v>0</v>
      </c>
      <c r="L929" s="589">
        <f>IF(I929&lt;INDEX(Lookup!$U$2:$U$10,MATCH($D$44,Lookup!$S$2:$S$10,0)),0,IF(O929="X",0,J929/(DATEDIF(H929,I929,"m")+1)*12))</f>
        <v>0</v>
      </c>
      <c r="M929" s="587">
        <f t="shared" si="68"/>
        <v>0</v>
      </c>
      <c r="N929" s="655"/>
      <c r="O929" s="353"/>
      <c r="Q929" s="849">
        <f t="shared" si="69"/>
        <v>0</v>
      </c>
      <c r="R929" s="849">
        <f t="shared" si="70"/>
        <v>0</v>
      </c>
    </row>
    <row r="930" spans="2:18" x14ac:dyDescent="0.35">
      <c r="B930" s="229"/>
      <c r="C930" s="301"/>
      <c r="D930" s="301"/>
      <c r="E930" s="233"/>
      <c r="F930" s="301"/>
      <c r="G930" s="302"/>
      <c r="H930" s="170"/>
      <c r="I930" s="170"/>
      <c r="J930" s="231"/>
      <c r="K930" s="587">
        <f t="shared" si="67"/>
        <v>0</v>
      </c>
      <c r="L930" s="589">
        <f>IF(I930&lt;INDEX(Lookup!$U$2:$U$10,MATCH($D$44,Lookup!$S$2:$S$10,0)),0,IF(O930="X",0,J930/(DATEDIF(H930,I930,"m")+1)*12))</f>
        <v>0</v>
      </c>
      <c r="M930" s="587">
        <f t="shared" si="68"/>
        <v>0</v>
      </c>
      <c r="N930" s="655"/>
      <c r="O930" s="353"/>
      <c r="Q930" s="849">
        <f t="shared" si="69"/>
        <v>0</v>
      </c>
      <c r="R930" s="849">
        <f t="shared" si="70"/>
        <v>0</v>
      </c>
    </row>
    <row r="931" spans="2:18" x14ac:dyDescent="0.35">
      <c r="B931" s="229"/>
      <c r="C931" s="301"/>
      <c r="D931" s="301"/>
      <c r="E931" s="233"/>
      <c r="F931" s="301"/>
      <c r="G931" s="302"/>
      <c r="H931" s="170"/>
      <c r="I931" s="170"/>
      <c r="J931" s="231"/>
      <c r="K931" s="587">
        <f t="shared" si="67"/>
        <v>0</v>
      </c>
      <c r="L931" s="589">
        <f>IF(I931&lt;INDEX(Lookup!$U$2:$U$10,MATCH($D$44,Lookup!$S$2:$S$10,0)),0,IF(O931="X",0,J931/(DATEDIF(H931,I931,"m")+1)*12))</f>
        <v>0</v>
      </c>
      <c r="M931" s="587">
        <f t="shared" si="68"/>
        <v>0</v>
      </c>
      <c r="N931" s="655"/>
      <c r="O931" s="353"/>
      <c r="Q931" s="849">
        <f t="shared" si="69"/>
        <v>0</v>
      </c>
      <c r="R931" s="849">
        <f t="shared" si="70"/>
        <v>0</v>
      </c>
    </row>
    <row r="932" spans="2:18" x14ac:dyDescent="0.35">
      <c r="B932" s="229"/>
      <c r="C932" s="301"/>
      <c r="D932" s="301"/>
      <c r="E932" s="233"/>
      <c r="F932" s="301"/>
      <c r="G932" s="302"/>
      <c r="H932" s="170"/>
      <c r="I932" s="170"/>
      <c r="J932" s="231"/>
      <c r="K932" s="587">
        <f t="shared" si="67"/>
        <v>0</v>
      </c>
      <c r="L932" s="589">
        <f>IF(I932&lt;INDEX(Lookup!$U$2:$U$10,MATCH($D$44,Lookup!$S$2:$S$10,0)),0,IF(O932="X",0,J932/(DATEDIF(H932,I932,"m")+1)*12))</f>
        <v>0</v>
      </c>
      <c r="M932" s="587">
        <f t="shared" si="68"/>
        <v>0</v>
      </c>
      <c r="N932" s="655"/>
      <c r="O932" s="353"/>
      <c r="Q932" s="849">
        <f t="shared" si="69"/>
        <v>0</v>
      </c>
      <c r="R932" s="849">
        <f t="shared" si="70"/>
        <v>0</v>
      </c>
    </row>
    <row r="933" spans="2:18" x14ac:dyDescent="0.35">
      <c r="B933" s="229"/>
      <c r="C933" s="301"/>
      <c r="D933" s="301"/>
      <c r="E933" s="233"/>
      <c r="F933" s="301"/>
      <c r="G933" s="302"/>
      <c r="H933" s="170"/>
      <c r="I933" s="170"/>
      <c r="J933" s="231"/>
      <c r="K933" s="587">
        <f t="shared" si="67"/>
        <v>0</v>
      </c>
      <c r="L933" s="589">
        <f>IF(I933&lt;INDEX(Lookup!$U$2:$U$10,MATCH($D$44,Lookup!$S$2:$S$10,0)),0,IF(O933="X",0,J933/(DATEDIF(H933,I933,"m")+1)*12))</f>
        <v>0</v>
      </c>
      <c r="M933" s="587">
        <f t="shared" si="68"/>
        <v>0</v>
      </c>
      <c r="N933" s="655"/>
      <c r="O933" s="353"/>
      <c r="Q933" s="849">
        <f t="shared" si="69"/>
        <v>0</v>
      </c>
      <c r="R933" s="849">
        <f t="shared" si="70"/>
        <v>0</v>
      </c>
    </row>
    <row r="934" spans="2:18" x14ac:dyDescent="0.35">
      <c r="B934" s="229"/>
      <c r="C934" s="301"/>
      <c r="D934" s="301"/>
      <c r="E934" s="233"/>
      <c r="F934" s="301"/>
      <c r="G934" s="302"/>
      <c r="H934" s="170"/>
      <c r="I934" s="170"/>
      <c r="J934" s="231"/>
      <c r="K934" s="587">
        <f t="shared" si="67"/>
        <v>0</v>
      </c>
      <c r="L934" s="589">
        <f>IF(I934&lt;INDEX(Lookup!$U$2:$U$10,MATCH($D$44,Lookup!$S$2:$S$10,0)),0,IF(O934="X",0,J934/(DATEDIF(H934,I934,"m")+1)*12))</f>
        <v>0</v>
      </c>
      <c r="M934" s="587">
        <f t="shared" si="68"/>
        <v>0</v>
      </c>
      <c r="N934" s="655"/>
      <c r="O934" s="353"/>
      <c r="Q934" s="849">
        <f t="shared" si="69"/>
        <v>0</v>
      </c>
      <c r="R934" s="849">
        <f t="shared" si="70"/>
        <v>0</v>
      </c>
    </row>
    <row r="935" spans="2:18" x14ac:dyDescent="0.35">
      <c r="B935" s="229"/>
      <c r="C935" s="301"/>
      <c r="D935" s="301"/>
      <c r="E935" s="233"/>
      <c r="F935" s="301"/>
      <c r="G935" s="302"/>
      <c r="H935" s="170"/>
      <c r="I935" s="170"/>
      <c r="J935" s="231"/>
      <c r="K935" s="587">
        <f t="shared" si="67"/>
        <v>0</v>
      </c>
      <c r="L935" s="589">
        <f>IF(I935&lt;INDEX(Lookup!$U$2:$U$10,MATCH($D$44,Lookup!$S$2:$S$10,0)),0,IF(O935="X",0,J935/(DATEDIF(H935,I935,"m")+1)*12))</f>
        <v>0</v>
      </c>
      <c r="M935" s="587">
        <f t="shared" si="68"/>
        <v>0</v>
      </c>
      <c r="N935" s="655"/>
      <c r="O935" s="353"/>
      <c r="Q935" s="849">
        <f t="shared" si="69"/>
        <v>0</v>
      </c>
      <c r="R935" s="849">
        <f t="shared" si="70"/>
        <v>0</v>
      </c>
    </row>
    <row r="936" spans="2:18" x14ac:dyDescent="0.35">
      <c r="B936" s="229"/>
      <c r="C936" s="301"/>
      <c r="D936" s="301"/>
      <c r="E936" s="233"/>
      <c r="F936" s="301"/>
      <c r="G936" s="302"/>
      <c r="H936" s="170"/>
      <c r="I936" s="170"/>
      <c r="J936" s="231"/>
      <c r="K936" s="587">
        <f t="shared" si="67"/>
        <v>0</v>
      </c>
      <c r="L936" s="589">
        <f>IF(I936&lt;INDEX(Lookup!$U$2:$U$10,MATCH($D$44,Lookup!$S$2:$S$10,0)),0,IF(O936="X",0,J936/(DATEDIF(H936,I936,"m")+1)*12))</f>
        <v>0</v>
      </c>
      <c r="M936" s="587">
        <f t="shared" si="68"/>
        <v>0</v>
      </c>
      <c r="N936" s="655"/>
      <c r="O936" s="353"/>
      <c r="Q936" s="849">
        <f t="shared" si="69"/>
        <v>0</v>
      </c>
      <c r="R936" s="849">
        <f t="shared" si="70"/>
        <v>0</v>
      </c>
    </row>
    <row r="937" spans="2:18" x14ac:dyDescent="0.35">
      <c r="B937" s="229"/>
      <c r="C937" s="301"/>
      <c r="D937" s="301"/>
      <c r="E937" s="233"/>
      <c r="F937" s="301"/>
      <c r="G937" s="302"/>
      <c r="H937" s="170"/>
      <c r="I937" s="170"/>
      <c r="J937" s="231"/>
      <c r="K937" s="587">
        <f t="shared" si="67"/>
        <v>0</v>
      </c>
      <c r="L937" s="589">
        <f>IF(I937&lt;INDEX(Lookup!$U$2:$U$10,MATCH($D$44,Lookup!$S$2:$S$10,0)),0,IF(O937="X",0,J937/(DATEDIF(H937,I937,"m")+1)*12))</f>
        <v>0</v>
      </c>
      <c r="M937" s="587">
        <f t="shared" si="68"/>
        <v>0</v>
      </c>
      <c r="N937" s="655"/>
      <c r="O937" s="353"/>
      <c r="Q937" s="849">
        <f t="shared" si="69"/>
        <v>0</v>
      </c>
      <c r="R937" s="849">
        <f t="shared" si="70"/>
        <v>0</v>
      </c>
    </row>
    <row r="938" spans="2:18" x14ac:dyDescent="0.35">
      <c r="B938" s="229"/>
      <c r="C938" s="301"/>
      <c r="D938" s="301"/>
      <c r="E938" s="233"/>
      <c r="F938" s="301"/>
      <c r="G938" s="302"/>
      <c r="H938" s="170"/>
      <c r="I938" s="170"/>
      <c r="J938" s="231"/>
      <c r="K938" s="587">
        <f t="shared" si="67"/>
        <v>0</v>
      </c>
      <c r="L938" s="589">
        <f>IF(I938&lt;INDEX(Lookup!$U$2:$U$10,MATCH($D$44,Lookup!$S$2:$S$10,0)),0,IF(O938="X",0,J938/(DATEDIF(H938,I938,"m")+1)*12))</f>
        <v>0</v>
      </c>
      <c r="M938" s="587">
        <f t="shared" si="68"/>
        <v>0</v>
      </c>
      <c r="N938" s="655"/>
      <c r="O938" s="353"/>
      <c r="Q938" s="849">
        <f t="shared" si="69"/>
        <v>0</v>
      </c>
      <c r="R938" s="849">
        <f t="shared" si="70"/>
        <v>0</v>
      </c>
    </row>
    <row r="939" spans="2:18" x14ac:dyDescent="0.35">
      <c r="B939" s="229"/>
      <c r="C939" s="301"/>
      <c r="D939" s="301"/>
      <c r="E939" s="233"/>
      <c r="F939" s="301"/>
      <c r="G939" s="302"/>
      <c r="H939" s="170"/>
      <c r="I939" s="170"/>
      <c r="J939" s="231"/>
      <c r="K939" s="587">
        <f t="shared" si="67"/>
        <v>0</v>
      </c>
      <c r="L939" s="589">
        <f>IF(I939&lt;INDEX(Lookup!$U$2:$U$10,MATCH($D$44,Lookup!$S$2:$S$10,0)),0,IF(O939="X",0,J939/(DATEDIF(H939,I939,"m")+1)*12))</f>
        <v>0</v>
      </c>
      <c r="M939" s="587">
        <f t="shared" si="68"/>
        <v>0</v>
      </c>
      <c r="N939" s="655"/>
      <c r="O939" s="353"/>
      <c r="Q939" s="849">
        <f t="shared" si="69"/>
        <v>0</v>
      </c>
      <c r="R939" s="849">
        <f t="shared" si="70"/>
        <v>0</v>
      </c>
    </row>
    <row r="940" spans="2:18" x14ac:dyDescent="0.35">
      <c r="B940" s="229"/>
      <c r="C940" s="301"/>
      <c r="D940" s="301"/>
      <c r="E940" s="233"/>
      <c r="F940" s="301"/>
      <c r="G940" s="302"/>
      <c r="H940" s="170"/>
      <c r="I940" s="170"/>
      <c r="J940" s="231"/>
      <c r="K940" s="587">
        <f t="shared" si="67"/>
        <v>0</v>
      </c>
      <c r="L940" s="589">
        <f>IF(I940&lt;INDEX(Lookup!$U$2:$U$10,MATCH($D$44,Lookup!$S$2:$S$10,0)),0,IF(O940="X",0,J940/(DATEDIF(H940,I940,"m")+1)*12))</f>
        <v>0</v>
      </c>
      <c r="M940" s="587">
        <f t="shared" si="68"/>
        <v>0</v>
      </c>
      <c r="N940" s="655"/>
      <c r="O940" s="353"/>
      <c r="Q940" s="849">
        <f t="shared" si="69"/>
        <v>0</v>
      </c>
      <c r="R940" s="849">
        <f t="shared" si="70"/>
        <v>0</v>
      </c>
    </row>
    <row r="941" spans="2:18" x14ac:dyDescent="0.35">
      <c r="B941" s="229"/>
      <c r="C941" s="301"/>
      <c r="D941" s="301"/>
      <c r="E941" s="233"/>
      <c r="F941" s="301"/>
      <c r="G941" s="302"/>
      <c r="H941" s="170"/>
      <c r="I941" s="170"/>
      <c r="J941" s="231"/>
      <c r="K941" s="587">
        <f t="shared" si="67"/>
        <v>0</v>
      </c>
      <c r="L941" s="589">
        <f>IF(I941&lt;INDEX(Lookup!$U$2:$U$10,MATCH($D$44,Lookup!$S$2:$S$10,0)),0,IF(O941="X",0,J941/(DATEDIF(H941,I941,"m")+1)*12))</f>
        <v>0</v>
      </c>
      <c r="M941" s="587">
        <f t="shared" si="68"/>
        <v>0</v>
      </c>
      <c r="N941" s="655"/>
      <c r="O941" s="353"/>
      <c r="Q941" s="849">
        <f t="shared" si="69"/>
        <v>0</v>
      </c>
      <c r="R941" s="849">
        <f t="shared" si="70"/>
        <v>0</v>
      </c>
    </row>
    <row r="942" spans="2:18" x14ac:dyDescent="0.35">
      <c r="B942" s="229"/>
      <c r="C942" s="301"/>
      <c r="D942" s="301"/>
      <c r="E942" s="233"/>
      <c r="F942" s="301"/>
      <c r="G942" s="302"/>
      <c r="H942" s="170"/>
      <c r="I942" s="170"/>
      <c r="J942" s="231"/>
      <c r="K942" s="587">
        <f t="shared" si="67"/>
        <v>0</v>
      </c>
      <c r="L942" s="589">
        <f>IF(I942&lt;INDEX(Lookup!$U$2:$U$10,MATCH($D$44,Lookup!$S$2:$S$10,0)),0,IF(O942="X",0,J942/(DATEDIF(H942,I942,"m")+1)*12))</f>
        <v>0</v>
      </c>
      <c r="M942" s="587">
        <f t="shared" si="68"/>
        <v>0</v>
      </c>
      <c r="N942" s="655"/>
      <c r="O942" s="353"/>
      <c r="Q942" s="849">
        <f t="shared" si="69"/>
        <v>0</v>
      </c>
      <c r="R942" s="849">
        <f t="shared" si="70"/>
        <v>0</v>
      </c>
    </row>
    <row r="943" spans="2:18" x14ac:dyDescent="0.35">
      <c r="B943" s="229"/>
      <c r="C943" s="301"/>
      <c r="D943" s="301"/>
      <c r="E943" s="233"/>
      <c r="F943" s="301"/>
      <c r="G943" s="302"/>
      <c r="H943" s="170"/>
      <c r="I943" s="170"/>
      <c r="J943" s="231"/>
      <c r="K943" s="587">
        <f t="shared" si="67"/>
        <v>0</v>
      </c>
      <c r="L943" s="589">
        <f>IF(I943&lt;INDEX(Lookup!$U$2:$U$10,MATCH($D$44,Lookup!$S$2:$S$10,0)),0,IF(O943="X",0,J943/(DATEDIF(H943,I943,"m")+1)*12))</f>
        <v>0</v>
      </c>
      <c r="M943" s="587">
        <f t="shared" si="68"/>
        <v>0</v>
      </c>
      <c r="N943" s="655"/>
      <c r="O943" s="353"/>
      <c r="Q943" s="849">
        <f t="shared" si="69"/>
        <v>0</v>
      </c>
      <c r="R943" s="849">
        <f t="shared" si="70"/>
        <v>0</v>
      </c>
    </row>
    <row r="944" spans="2:18" x14ac:dyDescent="0.35">
      <c r="B944" s="229"/>
      <c r="C944" s="301"/>
      <c r="D944" s="301"/>
      <c r="E944" s="233"/>
      <c r="F944" s="301"/>
      <c r="G944" s="302"/>
      <c r="H944" s="170"/>
      <c r="I944" s="170"/>
      <c r="J944" s="231"/>
      <c r="K944" s="587">
        <f t="shared" ref="K944:K1007" si="71">J944*$K$6</f>
        <v>0</v>
      </c>
      <c r="L944" s="589">
        <f>IF(I944&lt;INDEX(Lookup!$U$2:$U$10,MATCH($D$44,Lookup!$S$2:$S$10,0)),0,IF(O944="X",0,J944/(DATEDIF(H944,I944,"m")+1)*12))</f>
        <v>0</v>
      </c>
      <c r="M944" s="587">
        <f t="shared" ref="M944:M1007" si="72">L944*$K$6</f>
        <v>0</v>
      </c>
      <c r="N944" s="655"/>
      <c r="O944" s="353"/>
      <c r="Q944" s="849">
        <f t="shared" ref="Q944:Q1007" si="73">K944*$H$30</f>
        <v>0</v>
      </c>
      <c r="R944" s="849">
        <f t="shared" ref="R944:R1007" si="74">M944*$H$40</f>
        <v>0</v>
      </c>
    </row>
    <row r="945" spans="2:18" x14ac:dyDescent="0.35">
      <c r="B945" s="229"/>
      <c r="C945" s="301"/>
      <c r="D945" s="301"/>
      <c r="E945" s="233"/>
      <c r="F945" s="301"/>
      <c r="G945" s="302"/>
      <c r="H945" s="170"/>
      <c r="I945" s="170"/>
      <c r="J945" s="231"/>
      <c r="K945" s="587">
        <f t="shared" si="71"/>
        <v>0</v>
      </c>
      <c r="L945" s="589">
        <f>IF(I945&lt;INDEX(Lookup!$U$2:$U$10,MATCH($D$44,Lookup!$S$2:$S$10,0)),0,IF(O945="X",0,J945/(DATEDIF(H945,I945,"m")+1)*12))</f>
        <v>0</v>
      </c>
      <c r="M945" s="587">
        <f t="shared" si="72"/>
        <v>0</v>
      </c>
      <c r="N945" s="655"/>
      <c r="O945" s="353"/>
      <c r="Q945" s="849">
        <f t="shared" si="73"/>
        <v>0</v>
      </c>
      <c r="R945" s="849">
        <f t="shared" si="74"/>
        <v>0</v>
      </c>
    </row>
    <row r="946" spans="2:18" x14ac:dyDescent="0.35">
      <c r="B946" s="229"/>
      <c r="C946" s="301"/>
      <c r="D946" s="301"/>
      <c r="E946" s="233"/>
      <c r="F946" s="301"/>
      <c r="G946" s="302"/>
      <c r="H946" s="170"/>
      <c r="I946" s="170"/>
      <c r="J946" s="231"/>
      <c r="K946" s="587">
        <f t="shared" si="71"/>
        <v>0</v>
      </c>
      <c r="L946" s="589">
        <f>IF(I946&lt;INDEX(Lookup!$U$2:$U$10,MATCH($D$44,Lookup!$S$2:$S$10,0)),0,IF(O946="X",0,J946/(DATEDIF(H946,I946,"m")+1)*12))</f>
        <v>0</v>
      </c>
      <c r="M946" s="587">
        <f t="shared" si="72"/>
        <v>0</v>
      </c>
      <c r="N946" s="655"/>
      <c r="O946" s="353"/>
      <c r="Q946" s="849">
        <f t="shared" si="73"/>
        <v>0</v>
      </c>
      <c r="R946" s="849">
        <f t="shared" si="74"/>
        <v>0</v>
      </c>
    </row>
    <row r="947" spans="2:18" x14ac:dyDescent="0.35">
      <c r="B947" s="229"/>
      <c r="C947" s="301"/>
      <c r="D947" s="301"/>
      <c r="E947" s="233"/>
      <c r="F947" s="301"/>
      <c r="G947" s="302"/>
      <c r="H947" s="170"/>
      <c r="I947" s="170"/>
      <c r="J947" s="231"/>
      <c r="K947" s="587">
        <f t="shared" si="71"/>
        <v>0</v>
      </c>
      <c r="L947" s="589">
        <f>IF(I947&lt;INDEX(Lookup!$U$2:$U$10,MATCH($D$44,Lookup!$S$2:$S$10,0)),0,IF(O947="X",0,J947/(DATEDIF(H947,I947,"m")+1)*12))</f>
        <v>0</v>
      </c>
      <c r="M947" s="587">
        <f t="shared" si="72"/>
        <v>0</v>
      </c>
      <c r="N947" s="655"/>
      <c r="O947" s="353"/>
      <c r="Q947" s="849">
        <f t="shared" si="73"/>
        <v>0</v>
      </c>
      <c r="R947" s="849">
        <f t="shared" si="74"/>
        <v>0</v>
      </c>
    </row>
    <row r="948" spans="2:18" x14ac:dyDescent="0.35">
      <c r="B948" s="229"/>
      <c r="C948" s="301"/>
      <c r="D948" s="301"/>
      <c r="E948" s="233"/>
      <c r="F948" s="301"/>
      <c r="G948" s="302"/>
      <c r="H948" s="170"/>
      <c r="I948" s="170"/>
      <c r="J948" s="231"/>
      <c r="K948" s="587">
        <f t="shared" si="71"/>
        <v>0</v>
      </c>
      <c r="L948" s="589">
        <f>IF(I948&lt;INDEX(Lookup!$U$2:$U$10,MATCH($D$44,Lookup!$S$2:$S$10,0)),0,IF(O948="X",0,J948/(DATEDIF(H948,I948,"m")+1)*12))</f>
        <v>0</v>
      </c>
      <c r="M948" s="587">
        <f t="shared" si="72"/>
        <v>0</v>
      </c>
      <c r="N948" s="655"/>
      <c r="O948" s="353"/>
      <c r="Q948" s="849">
        <f t="shared" si="73"/>
        <v>0</v>
      </c>
      <c r="R948" s="849">
        <f t="shared" si="74"/>
        <v>0</v>
      </c>
    </row>
    <row r="949" spans="2:18" x14ac:dyDescent="0.35">
      <c r="B949" s="229"/>
      <c r="C949" s="301"/>
      <c r="D949" s="301"/>
      <c r="E949" s="233"/>
      <c r="F949" s="301"/>
      <c r="G949" s="302"/>
      <c r="H949" s="170"/>
      <c r="I949" s="170"/>
      <c r="J949" s="231"/>
      <c r="K949" s="587">
        <f t="shared" si="71"/>
        <v>0</v>
      </c>
      <c r="L949" s="589">
        <f>IF(I949&lt;INDEX(Lookup!$U$2:$U$10,MATCH($D$44,Lookup!$S$2:$S$10,0)),0,IF(O949="X",0,J949/(DATEDIF(H949,I949,"m")+1)*12))</f>
        <v>0</v>
      </c>
      <c r="M949" s="587">
        <f t="shared" si="72"/>
        <v>0</v>
      </c>
      <c r="N949" s="655"/>
      <c r="O949" s="353"/>
      <c r="Q949" s="849">
        <f t="shared" si="73"/>
        <v>0</v>
      </c>
      <c r="R949" s="849">
        <f t="shared" si="74"/>
        <v>0</v>
      </c>
    </row>
    <row r="950" spans="2:18" x14ac:dyDescent="0.35">
      <c r="B950" s="229"/>
      <c r="C950" s="301"/>
      <c r="D950" s="301"/>
      <c r="E950" s="233"/>
      <c r="F950" s="301"/>
      <c r="G950" s="302"/>
      <c r="H950" s="170"/>
      <c r="I950" s="170"/>
      <c r="J950" s="231"/>
      <c r="K950" s="587">
        <f t="shared" si="71"/>
        <v>0</v>
      </c>
      <c r="L950" s="589">
        <f>IF(I950&lt;INDEX(Lookup!$U$2:$U$10,MATCH($D$44,Lookup!$S$2:$S$10,0)),0,IF(O950="X",0,J950/(DATEDIF(H950,I950,"m")+1)*12))</f>
        <v>0</v>
      </c>
      <c r="M950" s="587">
        <f t="shared" si="72"/>
        <v>0</v>
      </c>
      <c r="N950" s="655"/>
      <c r="O950" s="353"/>
      <c r="Q950" s="849">
        <f t="shared" si="73"/>
        <v>0</v>
      </c>
      <c r="R950" s="849">
        <f t="shared" si="74"/>
        <v>0</v>
      </c>
    </row>
    <row r="951" spans="2:18" x14ac:dyDescent="0.35">
      <c r="B951" s="229"/>
      <c r="C951" s="301"/>
      <c r="D951" s="301"/>
      <c r="E951" s="233"/>
      <c r="F951" s="301"/>
      <c r="G951" s="302"/>
      <c r="H951" s="170"/>
      <c r="I951" s="170"/>
      <c r="J951" s="231"/>
      <c r="K951" s="587">
        <f t="shared" si="71"/>
        <v>0</v>
      </c>
      <c r="L951" s="589">
        <f>IF(I951&lt;INDEX(Lookup!$U$2:$U$10,MATCH($D$44,Lookup!$S$2:$S$10,0)),0,IF(O951="X",0,J951/(DATEDIF(H951,I951,"m")+1)*12))</f>
        <v>0</v>
      </c>
      <c r="M951" s="587">
        <f t="shared" si="72"/>
        <v>0</v>
      </c>
      <c r="N951" s="655"/>
      <c r="O951" s="353"/>
      <c r="Q951" s="849">
        <f t="shared" si="73"/>
        <v>0</v>
      </c>
      <c r="R951" s="849">
        <f t="shared" si="74"/>
        <v>0</v>
      </c>
    </row>
    <row r="952" spans="2:18" x14ac:dyDescent="0.35">
      <c r="B952" s="229"/>
      <c r="C952" s="301"/>
      <c r="D952" s="301"/>
      <c r="E952" s="233"/>
      <c r="F952" s="301"/>
      <c r="G952" s="302"/>
      <c r="H952" s="170"/>
      <c r="I952" s="170"/>
      <c r="J952" s="231"/>
      <c r="K952" s="587">
        <f t="shared" si="71"/>
        <v>0</v>
      </c>
      <c r="L952" s="589">
        <f>IF(I952&lt;INDEX(Lookup!$U$2:$U$10,MATCH($D$44,Lookup!$S$2:$S$10,0)),0,IF(O952="X",0,J952/(DATEDIF(H952,I952,"m")+1)*12))</f>
        <v>0</v>
      </c>
      <c r="M952" s="587">
        <f t="shared" si="72"/>
        <v>0</v>
      </c>
      <c r="N952" s="655"/>
      <c r="O952" s="353"/>
      <c r="Q952" s="849">
        <f t="shared" si="73"/>
        <v>0</v>
      </c>
      <c r="R952" s="849">
        <f t="shared" si="74"/>
        <v>0</v>
      </c>
    </row>
    <row r="953" spans="2:18" x14ac:dyDescent="0.35">
      <c r="B953" s="229"/>
      <c r="C953" s="301"/>
      <c r="D953" s="301"/>
      <c r="E953" s="233"/>
      <c r="F953" s="301"/>
      <c r="G953" s="302"/>
      <c r="H953" s="170"/>
      <c r="I953" s="170"/>
      <c r="J953" s="231"/>
      <c r="K953" s="587">
        <f t="shared" si="71"/>
        <v>0</v>
      </c>
      <c r="L953" s="589">
        <f>IF(I953&lt;INDEX(Lookup!$U$2:$U$10,MATCH($D$44,Lookup!$S$2:$S$10,0)),0,IF(O953="X",0,J953/(DATEDIF(H953,I953,"m")+1)*12))</f>
        <v>0</v>
      </c>
      <c r="M953" s="587">
        <f t="shared" si="72"/>
        <v>0</v>
      </c>
      <c r="N953" s="655"/>
      <c r="O953" s="353"/>
      <c r="Q953" s="849">
        <f t="shared" si="73"/>
        <v>0</v>
      </c>
      <c r="R953" s="849">
        <f t="shared" si="74"/>
        <v>0</v>
      </c>
    </row>
    <row r="954" spans="2:18" x14ac:dyDescent="0.35">
      <c r="B954" s="229"/>
      <c r="C954" s="301"/>
      <c r="D954" s="301"/>
      <c r="E954" s="233"/>
      <c r="F954" s="301"/>
      <c r="G954" s="302"/>
      <c r="H954" s="170"/>
      <c r="I954" s="170"/>
      <c r="J954" s="231"/>
      <c r="K954" s="587">
        <f t="shared" si="71"/>
        <v>0</v>
      </c>
      <c r="L954" s="589">
        <f>IF(I954&lt;INDEX(Lookup!$U$2:$U$10,MATCH($D$44,Lookup!$S$2:$S$10,0)),0,IF(O954="X",0,J954/(DATEDIF(H954,I954,"m")+1)*12))</f>
        <v>0</v>
      </c>
      <c r="M954" s="587">
        <f t="shared" si="72"/>
        <v>0</v>
      </c>
      <c r="N954" s="655"/>
      <c r="O954" s="353"/>
      <c r="Q954" s="849">
        <f t="shared" si="73"/>
        <v>0</v>
      </c>
      <c r="R954" s="849">
        <f t="shared" si="74"/>
        <v>0</v>
      </c>
    </row>
    <row r="955" spans="2:18" x14ac:dyDescent="0.35">
      <c r="B955" s="229"/>
      <c r="C955" s="301"/>
      <c r="D955" s="301"/>
      <c r="E955" s="233"/>
      <c r="F955" s="301"/>
      <c r="G955" s="302"/>
      <c r="H955" s="170"/>
      <c r="I955" s="170"/>
      <c r="J955" s="231"/>
      <c r="K955" s="587">
        <f t="shared" si="71"/>
        <v>0</v>
      </c>
      <c r="L955" s="589">
        <f>IF(I955&lt;INDEX(Lookup!$U$2:$U$10,MATCH($D$44,Lookup!$S$2:$S$10,0)),0,IF(O955="X",0,J955/(DATEDIF(H955,I955,"m")+1)*12))</f>
        <v>0</v>
      </c>
      <c r="M955" s="587">
        <f t="shared" si="72"/>
        <v>0</v>
      </c>
      <c r="N955" s="655"/>
      <c r="O955" s="353"/>
      <c r="Q955" s="849">
        <f t="shared" si="73"/>
        <v>0</v>
      </c>
      <c r="R955" s="849">
        <f t="shared" si="74"/>
        <v>0</v>
      </c>
    </row>
    <row r="956" spans="2:18" x14ac:dyDescent="0.35">
      <c r="B956" s="229"/>
      <c r="C956" s="301"/>
      <c r="D956" s="301"/>
      <c r="E956" s="233"/>
      <c r="F956" s="301"/>
      <c r="G956" s="302"/>
      <c r="H956" s="170"/>
      <c r="I956" s="170"/>
      <c r="J956" s="231"/>
      <c r="K956" s="587">
        <f t="shared" si="71"/>
        <v>0</v>
      </c>
      <c r="L956" s="589">
        <f>IF(I956&lt;INDEX(Lookup!$U$2:$U$10,MATCH($D$44,Lookup!$S$2:$S$10,0)),0,IF(O956="X",0,J956/(DATEDIF(H956,I956,"m")+1)*12))</f>
        <v>0</v>
      </c>
      <c r="M956" s="587">
        <f t="shared" si="72"/>
        <v>0</v>
      </c>
      <c r="N956" s="655"/>
      <c r="O956" s="353"/>
      <c r="Q956" s="849">
        <f t="shared" si="73"/>
        <v>0</v>
      </c>
      <c r="R956" s="849">
        <f t="shared" si="74"/>
        <v>0</v>
      </c>
    </row>
    <row r="957" spans="2:18" x14ac:dyDescent="0.35">
      <c r="B957" s="229"/>
      <c r="C957" s="301"/>
      <c r="D957" s="301"/>
      <c r="E957" s="233"/>
      <c r="F957" s="301"/>
      <c r="G957" s="302"/>
      <c r="H957" s="170"/>
      <c r="I957" s="170"/>
      <c r="J957" s="231"/>
      <c r="K957" s="587">
        <f t="shared" si="71"/>
        <v>0</v>
      </c>
      <c r="L957" s="589">
        <f>IF(I957&lt;INDEX(Lookup!$U$2:$U$10,MATCH($D$44,Lookup!$S$2:$S$10,0)),0,IF(O957="X",0,J957/(DATEDIF(H957,I957,"m")+1)*12))</f>
        <v>0</v>
      </c>
      <c r="M957" s="587">
        <f t="shared" si="72"/>
        <v>0</v>
      </c>
      <c r="N957" s="655"/>
      <c r="O957" s="353"/>
      <c r="Q957" s="849">
        <f t="shared" si="73"/>
        <v>0</v>
      </c>
      <c r="R957" s="849">
        <f t="shared" si="74"/>
        <v>0</v>
      </c>
    </row>
    <row r="958" spans="2:18" x14ac:dyDescent="0.35">
      <c r="B958" s="229"/>
      <c r="C958" s="301"/>
      <c r="D958" s="301"/>
      <c r="E958" s="233"/>
      <c r="F958" s="301"/>
      <c r="G958" s="302"/>
      <c r="H958" s="170"/>
      <c r="I958" s="170"/>
      <c r="J958" s="231"/>
      <c r="K958" s="587">
        <f t="shared" si="71"/>
        <v>0</v>
      </c>
      <c r="L958" s="589">
        <f>IF(I958&lt;INDEX(Lookup!$U$2:$U$10,MATCH($D$44,Lookup!$S$2:$S$10,0)),0,IF(O958="X",0,J958/(DATEDIF(H958,I958,"m")+1)*12))</f>
        <v>0</v>
      </c>
      <c r="M958" s="587">
        <f t="shared" si="72"/>
        <v>0</v>
      </c>
      <c r="N958" s="655"/>
      <c r="O958" s="353"/>
      <c r="Q958" s="849">
        <f t="shared" si="73"/>
        <v>0</v>
      </c>
      <c r="R958" s="849">
        <f t="shared" si="74"/>
        <v>0</v>
      </c>
    </row>
    <row r="959" spans="2:18" x14ac:dyDescent="0.35">
      <c r="B959" s="229"/>
      <c r="C959" s="301"/>
      <c r="D959" s="301"/>
      <c r="E959" s="233"/>
      <c r="F959" s="301"/>
      <c r="G959" s="302"/>
      <c r="H959" s="170"/>
      <c r="I959" s="170"/>
      <c r="J959" s="231"/>
      <c r="K959" s="587">
        <f t="shared" si="71"/>
        <v>0</v>
      </c>
      <c r="L959" s="589">
        <f>IF(I959&lt;INDEX(Lookup!$U$2:$U$10,MATCH($D$44,Lookup!$S$2:$S$10,0)),0,IF(O959="X",0,J959/(DATEDIF(H959,I959,"m")+1)*12))</f>
        <v>0</v>
      </c>
      <c r="M959" s="587">
        <f t="shared" si="72"/>
        <v>0</v>
      </c>
      <c r="N959" s="655"/>
      <c r="O959" s="353"/>
      <c r="Q959" s="849">
        <f t="shared" si="73"/>
        <v>0</v>
      </c>
      <c r="R959" s="849">
        <f t="shared" si="74"/>
        <v>0</v>
      </c>
    </row>
    <row r="960" spans="2:18" x14ac:dyDescent="0.35">
      <c r="B960" s="229"/>
      <c r="C960" s="301"/>
      <c r="D960" s="301"/>
      <c r="E960" s="233"/>
      <c r="F960" s="301"/>
      <c r="G960" s="302"/>
      <c r="H960" s="170"/>
      <c r="I960" s="170"/>
      <c r="J960" s="231"/>
      <c r="K960" s="587">
        <f t="shared" si="71"/>
        <v>0</v>
      </c>
      <c r="L960" s="589">
        <f>IF(I960&lt;INDEX(Lookup!$U$2:$U$10,MATCH($D$44,Lookup!$S$2:$S$10,0)),0,IF(O960="X",0,J960/(DATEDIF(H960,I960,"m")+1)*12))</f>
        <v>0</v>
      </c>
      <c r="M960" s="587">
        <f t="shared" si="72"/>
        <v>0</v>
      </c>
      <c r="N960" s="655"/>
      <c r="O960" s="353"/>
      <c r="Q960" s="849">
        <f t="shared" si="73"/>
        <v>0</v>
      </c>
      <c r="R960" s="849">
        <f t="shared" si="74"/>
        <v>0</v>
      </c>
    </row>
    <row r="961" spans="2:18" x14ac:dyDescent="0.35">
      <c r="B961" s="229"/>
      <c r="C961" s="301"/>
      <c r="D961" s="301"/>
      <c r="E961" s="233"/>
      <c r="F961" s="301"/>
      <c r="G961" s="302"/>
      <c r="H961" s="170"/>
      <c r="I961" s="170"/>
      <c r="J961" s="231"/>
      <c r="K961" s="587">
        <f t="shared" si="71"/>
        <v>0</v>
      </c>
      <c r="L961" s="589">
        <f>IF(I961&lt;INDEX(Lookup!$U$2:$U$10,MATCH($D$44,Lookup!$S$2:$S$10,0)),0,IF(O961="X",0,J961/(DATEDIF(H961,I961,"m")+1)*12))</f>
        <v>0</v>
      </c>
      <c r="M961" s="587">
        <f t="shared" si="72"/>
        <v>0</v>
      </c>
      <c r="N961" s="655"/>
      <c r="O961" s="353"/>
      <c r="Q961" s="849">
        <f t="shared" si="73"/>
        <v>0</v>
      </c>
      <c r="R961" s="849">
        <f t="shared" si="74"/>
        <v>0</v>
      </c>
    </row>
    <row r="962" spans="2:18" x14ac:dyDescent="0.35">
      <c r="B962" s="229"/>
      <c r="C962" s="301"/>
      <c r="D962" s="301"/>
      <c r="E962" s="233"/>
      <c r="F962" s="301"/>
      <c r="G962" s="302"/>
      <c r="H962" s="170"/>
      <c r="I962" s="170"/>
      <c r="J962" s="231"/>
      <c r="K962" s="587">
        <f t="shared" si="71"/>
        <v>0</v>
      </c>
      <c r="L962" s="589">
        <f>IF(I962&lt;INDEX(Lookup!$U$2:$U$10,MATCH($D$44,Lookup!$S$2:$S$10,0)),0,IF(O962="X",0,J962/(DATEDIF(H962,I962,"m")+1)*12))</f>
        <v>0</v>
      </c>
      <c r="M962" s="587">
        <f t="shared" si="72"/>
        <v>0</v>
      </c>
      <c r="N962" s="655"/>
      <c r="O962" s="353"/>
      <c r="Q962" s="849">
        <f t="shared" si="73"/>
        <v>0</v>
      </c>
      <c r="R962" s="849">
        <f t="shared" si="74"/>
        <v>0</v>
      </c>
    </row>
    <row r="963" spans="2:18" x14ac:dyDescent="0.35">
      <c r="B963" s="229"/>
      <c r="C963" s="301"/>
      <c r="D963" s="301"/>
      <c r="E963" s="233"/>
      <c r="F963" s="301"/>
      <c r="G963" s="302"/>
      <c r="H963" s="170"/>
      <c r="I963" s="170"/>
      <c r="J963" s="231"/>
      <c r="K963" s="587">
        <f t="shared" si="71"/>
        <v>0</v>
      </c>
      <c r="L963" s="589">
        <f>IF(I963&lt;INDEX(Lookup!$U$2:$U$10,MATCH($D$44,Lookup!$S$2:$S$10,0)),0,IF(O963="X",0,J963/(DATEDIF(H963,I963,"m")+1)*12))</f>
        <v>0</v>
      </c>
      <c r="M963" s="587">
        <f t="shared" si="72"/>
        <v>0</v>
      </c>
      <c r="N963" s="655"/>
      <c r="O963" s="353"/>
      <c r="Q963" s="849">
        <f t="shared" si="73"/>
        <v>0</v>
      </c>
      <c r="R963" s="849">
        <f t="shared" si="74"/>
        <v>0</v>
      </c>
    </row>
    <row r="964" spans="2:18" x14ac:dyDescent="0.35">
      <c r="B964" s="229"/>
      <c r="C964" s="301"/>
      <c r="D964" s="301"/>
      <c r="E964" s="233"/>
      <c r="F964" s="301"/>
      <c r="G964" s="302"/>
      <c r="H964" s="170"/>
      <c r="I964" s="170"/>
      <c r="J964" s="231"/>
      <c r="K964" s="587">
        <f t="shared" si="71"/>
        <v>0</v>
      </c>
      <c r="L964" s="589">
        <f>IF(I964&lt;INDEX(Lookup!$U$2:$U$10,MATCH($D$44,Lookup!$S$2:$S$10,0)),0,IF(O964="X",0,J964/(DATEDIF(H964,I964,"m")+1)*12))</f>
        <v>0</v>
      </c>
      <c r="M964" s="587">
        <f t="shared" si="72"/>
        <v>0</v>
      </c>
      <c r="N964" s="655"/>
      <c r="O964" s="353"/>
      <c r="Q964" s="849">
        <f t="shared" si="73"/>
        <v>0</v>
      </c>
      <c r="R964" s="849">
        <f t="shared" si="74"/>
        <v>0</v>
      </c>
    </row>
    <row r="965" spans="2:18" x14ac:dyDescent="0.35">
      <c r="B965" s="229"/>
      <c r="C965" s="301"/>
      <c r="D965" s="301"/>
      <c r="E965" s="233"/>
      <c r="F965" s="301"/>
      <c r="G965" s="302"/>
      <c r="H965" s="170"/>
      <c r="I965" s="170"/>
      <c r="J965" s="231"/>
      <c r="K965" s="587">
        <f t="shared" si="71"/>
        <v>0</v>
      </c>
      <c r="L965" s="589">
        <f>IF(I965&lt;INDEX(Lookup!$U$2:$U$10,MATCH($D$44,Lookup!$S$2:$S$10,0)),0,IF(O965="X",0,J965/(DATEDIF(H965,I965,"m")+1)*12))</f>
        <v>0</v>
      </c>
      <c r="M965" s="587">
        <f t="shared" si="72"/>
        <v>0</v>
      </c>
      <c r="N965" s="655"/>
      <c r="O965" s="353"/>
      <c r="Q965" s="849">
        <f t="shared" si="73"/>
        <v>0</v>
      </c>
      <c r="R965" s="849">
        <f t="shared" si="74"/>
        <v>0</v>
      </c>
    </row>
    <row r="966" spans="2:18" x14ac:dyDescent="0.35">
      <c r="B966" s="229"/>
      <c r="C966" s="301"/>
      <c r="D966" s="301"/>
      <c r="E966" s="233"/>
      <c r="F966" s="301"/>
      <c r="G966" s="302"/>
      <c r="H966" s="170"/>
      <c r="I966" s="170"/>
      <c r="J966" s="231"/>
      <c r="K966" s="587">
        <f t="shared" si="71"/>
        <v>0</v>
      </c>
      <c r="L966" s="589">
        <f>IF(I966&lt;INDEX(Lookup!$U$2:$U$10,MATCH($D$44,Lookup!$S$2:$S$10,0)),0,IF(O966="X",0,J966/(DATEDIF(H966,I966,"m")+1)*12))</f>
        <v>0</v>
      </c>
      <c r="M966" s="587">
        <f t="shared" si="72"/>
        <v>0</v>
      </c>
      <c r="N966" s="655"/>
      <c r="O966" s="353"/>
      <c r="Q966" s="849">
        <f t="shared" si="73"/>
        <v>0</v>
      </c>
      <c r="R966" s="849">
        <f t="shared" si="74"/>
        <v>0</v>
      </c>
    </row>
    <row r="967" spans="2:18" x14ac:dyDescent="0.35">
      <c r="B967" s="229"/>
      <c r="C967" s="301"/>
      <c r="D967" s="301"/>
      <c r="E967" s="233"/>
      <c r="F967" s="301"/>
      <c r="G967" s="302"/>
      <c r="H967" s="170"/>
      <c r="I967" s="170"/>
      <c r="J967" s="231"/>
      <c r="K967" s="587">
        <f t="shared" si="71"/>
        <v>0</v>
      </c>
      <c r="L967" s="589">
        <f>IF(I967&lt;INDEX(Lookup!$U$2:$U$10,MATCH($D$44,Lookup!$S$2:$S$10,0)),0,IF(O967="X",0,J967/(DATEDIF(H967,I967,"m")+1)*12))</f>
        <v>0</v>
      </c>
      <c r="M967" s="587">
        <f t="shared" si="72"/>
        <v>0</v>
      </c>
      <c r="N967" s="655"/>
      <c r="O967" s="353"/>
      <c r="Q967" s="849">
        <f t="shared" si="73"/>
        <v>0</v>
      </c>
      <c r="R967" s="849">
        <f t="shared" si="74"/>
        <v>0</v>
      </c>
    </row>
    <row r="968" spans="2:18" x14ac:dyDescent="0.35">
      <c r="B968" s="229"/>
      <c r="C968" s="301"/>
      <c r="D968" s="301"/>
      <c r="E968" s="233"/>
      <c r="F968" s="301"/>
      <c r="G968" s="302"/>
      <c r="H968" s="170"/>
      <c r="I968" s="170"/>
      <c r="J968" s="231"/>
      <c r="K968" s="587">
        <f t="shared" si="71"/>
        <v>0</v>
      </c>
      <c r="L968" s="589">
        <f>IF(I968&lt;INDEX(Lookup!$U$2:$U$10,MATCH($D$44,Lookup!$S$2:$S$10,0)),0,IF(O968="X",0,J968/(DATEDIF(H968,I968,"m")+1)*12))</f>
        <v>0</v>
      </c>
      <c r="M968" s="587">
        <f t="shared" si="72"/>
        <v>0</v>
      </c>
      <c r="N968" s="655"/>
      <c r="O968" s="353"/>
      <c r="Q968" s="849">
        <f t="shared" si="73"/>
        <v>0</v>
      </c>
      <c r="R968" s="849">
        <f t="shared" si="74"/>
        <v>0</v>
      </c>
    </row>
    <row r="969" spans="2:18" x14ac:dyDescent="0.35">
      <c r="B969" s="229"/>
      <c r="C969" s="301"/>
      <c r="D969" s="301"/>
      <c r="E969" s="233"/>
      <c r="F969" s="301"/>
      <c r="G969" s="302"/>
      <c r="H969" s="170"/>
      <c r="I969" s="170"/>
      <c r="J969" s="231"/>
      <c r="K969" s="587">
        <f t="shared" si="71"/>
        <v>0</v>
      </c>
      <c r="L969" s="589">
        <f>IF(I969&lt;INDEX(Lookup!$U$2:$U$10,MATCH($D$44,Lookup!$S$2:$S$10,0)),0,IF(O969="X",0,J969/(DATEDIF(H969,I969,"m")+1)*12))</f>
        <v>0</v>
      </c>
      <c r="M969" s="587">
        <f t="shared" si="72"/>
        <v>0</v>
      </c>
      <c r="N969" s="655"/>
      <c r="O969" s="353"/>
      <c r="Q969" s="849">
        <f t="shared" si="73"/>
        <v>0</v>
      </c>
      <c r="R969" s="849">
        <f t="shared" si="74"/>
        <v>0</v>
      </c>
    </row>
    <row r="970" spans="2:18" x14ac:dyDescent="0.35">
      <c r="B970" s="229"/>
      <c r="C970" s="301"/>
      <c r="D970" s="301"/>
      <c r="E970" s="233"/>
      <c r="F970" s="301"/>
      <c r="G970" s="302"/>
      <c r="H970" s="170"/>
      <c r="I970" s="170"/>
      <c r="J970" s="231"/>
      <c r="K970" s="587">
        <f t="shared" si="71"/>
        <v>0</v>
      </c>
      <c r="L970" s="589">
        <f>IF(I970&lt;INDEX(Lookup!$U$2:$U$10,MATCH($D$44,Lookup!$S$2:$S$10,0)),0,IF(O970="X",0,J970/(DATEDIF(H970,I970,"m")+1)*12))</f>
        <v>0</v>
      </c>
      <c r="M970" s="587">
        <f t="shared" si="72"/>
        <v>0</v>
      </c>
      <c r="N970" s="655"/>
      <c r="O970" s="353"/>
      <c r="Q970" s="849">
        <f t="shared" si="73"/>
        <v>0</v>
      </c>
      <c r="R970" s="849">
        <f t="shared" si="74"/>
        <v>0</v>
      </c>
    </row>
    <row r="971" spans="2:18" x14ac:dyDescent="0.35">
      <c r="B971" s="229"/>
      <c r="C971" s="301"/>
      <c r="D971" s="301"/>
      <c r="E971" s="233"/>
      <c r="F971" s="301"/>
      <c r="G971" s="302"/>
      <c r="H971" s="170"/>
      <c r="I971" s="170"/>
      <c r="J971" s="231"/>
      <c r="K971" s="587">
        <f t="shared" si="71"/>
        <v>0</v>
      </c>
      <c r="L971" s="589">
        <f>IF(I971&lt;INDEX(Lookup!$U$2:$U$10,MATCH($D$44,Lookup!$S$2:$S$10,0)),0,IF(O971="X",0,J971/(DATEDIF(H971,I971,"m")+1)*12))</f>
        <v>0</v>
      </c>
      <c r="M971" s="587">
        <f t="shared" si="72"/>
        <v>0</v>
      </c>
      <c r="N971" s="655"/>
      <c r="O971" s="353"/>
      <c r="Q971" s="849">
        <f t="shared" si="73"/>
        <v>0</v>
      </c>
      <c r="R971" s="849">
        <f t="shared" si="74"/>
        <v>0</v>
      </c>
    </row>
    <row r="972" spans="2:18" x14ac:dyDescent="0.35">
      <c r="B972" s="229"/>
      <c r="C972" s="301"/>
      <c r="D972" s="301"/>
      <c r="E972" s="233"/>
      <c r="F972" s="301"/>
      <c r="G972" s="302"/>
      <c r="H972" s="170"/>
      <c r="I972" s="170"/>
      <c r="J972" s="231"/>
      <c r="K972" s="587">
        <f t="shared" si="71"/>
        <v>0</v>
      </c>
      <c r="L972" s="589">
        <f>IF(I972&lt;INDEX(Lookup!$U$2:$U$10,MATCH($D$44,Lookup!$S$2:$S$10,0)),0,IF(O972="X",0,J972/(DATEDIF(H972,I972,"m")+1)*12))</f>
        <v>0</v>
      </c>
      <c r="M972" s="587">
        <f t="shared" si="72"/>
        <v>0</v>
      </c>
      <c r="N972" s="655"/>
      <c r="O972" s="353"/>
      <c r="Q972" s="849">
        <f t="shared" si="73"/>
        <v>0</v>
      </c>
      <c r="R972" s="849">
        <f t="shared" si="74"/>
        <v>0</v>
      </c>
    </row>
    <row r="973" spans="2:18" x14ac:dyDescent="0.35">
      <c r="B973" s="229"/>
      <c r="C973" s="301"/>
      <c r="D973" s="301"/>
      <c r="E973" s="233"/>
      <c r="F973" s="301"/>
      <c r="G973" s="302"/>
      <c r="H973" s="170"/>
      <c r="I973" s="170"/>
      <c r="J973" s="231"/>
      <c r="K973" s="587">
        <f t="shared" si="71"/>
        <v>0</v>
      </c>
      <c r="L973" s="589">
        <f>IF(I973&lt;INDEX(Lookup!$U$2:$U$10,MATCH($D$44,Lookup!$S$2:$S$10,0)),0,IF(O973="X",0,J973/(DATEDIF(H973,I973,"m")+1)*12))</f>
        <v>0</v>
      </c>
      <c r="M973" s="587">
        <f t="shared" si="72"/>
        <v>0</v>
      </c>
      <c r="N973" s="655"/>
      <c r="O973" s="353"/>
      <c r="Q973" s="849">
        <f t="shared" si="73"/>
        <v>0</v>
      </c>
      <c r="R973" s="849">
        <f t="shared" si="74"/>
        <v>0</v>
      </c>
    </row>
    <row r="974" spans="2:18" x14ac:dyDescent="0.35">
      <c r="B974" s="229"/>
      <c r="C974" s="301"/>
      <c r="D974" s="301"/>
      <c r="E974" s="233"/>
      <c r="F974" s="301"/>
      <c r="G974" s="302"/>
      <c r="H974" s="170"/>
      <c r="I974" s="170"/>
      <c r="J974" s="231"/>
      <c r="K974" s="587">
        <f t="shared" si="71"/>
        <v>0</v>
      </c>
      <c r="L974" s="589">
        <f>IF(I974&lt;INDEX(Lookup!$U$2:$U$10,MATCH($D$44,Lookup!$S$2:$S$10,0)),0,IF(O974="X",0,J974/(DATEDIF(H974,I974,"m")+1)*12))</f>
        <v>0</v>
      </c>
      <c r="M974" s="587">
        <f t="shared" si="72"/>
        <v>0</v>
      </c>
      <c r="N974" s="655"/>
      <c r="O974" s="353"/>
      <c r="Q974" s="849">
        <f t="shared" si="73"/>
        <v>0</v>
      </c>
      <c r="R974" s="849">
        <f t="shared" si="74"/>
        <v>0</v>
      </c>
    </row>
    <row r="975" spans="2:18" x14ac:dyDescent="0.35">
      <c r="B975" s="229"/>
      <c r="C975" s="301"/>
      <c r="D975" s="301"/>
      <c r="E975" s="233"/>
      <c r="F975" s="301"/>
      <c r="G975" s="302"/>
      <c r="H975" s="170"/>
      <c r="I975" s="170"/>
      <c r="J975" s="231"/>
      <c r="K975" s="587">
        <f t="shared" si="71"/>
        <v>0</v>
      </c>
      <c r="L975" s="589">
        <f>IF(I975&lt;INDEX(Lookup!$U$2:$U$10,MATCH($D$44,Lookup!$S$2:$S$10,0)),0,IF(O975="X",0,J975/(DATEDIF(H975,I975,"m")+1)*12))</f>
        <v>0</v>
      </c>
      <c r="M975" s="587">
        <f t="shared" si="72"/>
        <v>0</v>
      </c>
      <c r="N975" s="655"/>
      <c r="O975" s="353"/>
      <c r="Q975" s="849">
        <f t="shared" si="73"/>
        <v>0</v>
      </c>
      <c r="R975" s="849">
        <f t="shared" si="74"/>
        <v>0</v>
      </c>
    </row>
    <row r="976" spans="2:18" x14ac:dyDescent="0.35">
      <c r="B976" s="229"/>
      <c r="C976" s="301"/>
      <c r="D976" s="301"/>
      <c r="E976" s="233"/>
      <c r="F976" s="301"/>
      <c r="G976" s="302"/>
      <c r="H976" s="170"/>
      <c r="I976" s="170"/>
      <c r="J976" s="231"/>
      <c r="K976" s="587">
        <f t="shared" si="71"/>
        <v>0</v>
      </c>
      <c r="L976" s="589">
        <f>IF(I976&lt;INDEX(Lookup!$U$2:$U$10,MATCH($D$44,Lookup!$S$2:$S$10,0)),0,IF(O976="X",0,J976/(DATEDIF(H976,I976,"m")+1)*12))</f>
        <v>0</v>
      </c>
      <c r="M976" s="587">
        <f t="shared" si="72"/>
        <v>0</v>
      </c>
      <c r="N976" s="655"/>
      <c r="O976" s="353"/>
      <c r="Q976" s="849">
        <f t="shared" si="73"/>
        <v>0</v>
      </c>
      <c r="R976" s="849">
        <f t="shared" si="74"/>
        <v>0</v>
      </c>
    </row>
    <row r="977" spans="2:18" x14ac:dyDescent="0.35">
      <c r="B977" s="229"/>
      <c r="C977" s="301"/>
      <c r="D977" s="301"/>
      <c r="E977" s="233"/>
      <c r="F977" s="301"/>
      <c r="G977" s="302"/>
      <c r="H977" s="170"/>
      <c r="I977" s="170"/>
      <c r="J977" s="231"/>
      <c r="K977" s="587">
        <f t="shared" si="71"/>
        <v>0</v>
      </c>
      <c r="L977" s="589">
        <f>IF(I977&lt;INDEX(Lookup!$U$2:$U$10,MATCH($D$44,Lookup!$S$2:$S$10,0)),0,IF(O977="X",0,J977/(DATEDIF(H977,I977,"m")+1)*12))</f>
        <v>0</v>
      </c>
      <c r="M977" s="587">
        <f t="shared" si="72"/>
        <v>0</v>
      </c>
      <c r="N977" s="655"/>
      <c r="O977" s="353"/>
      <c r="Q977" s="849">
        <f t="shared" si="73"/>
        <v>0</v>
      </c>
      <c r="R977" s="849">
        <f t="shared" si="74"/>
        <v>0</v>
      </c>
    </row>
    <row r="978" spans="2:18" x14ac:dyDescent="0.35">
      <c r="B978" s="229"/>
      <c r="C978" s="301"/>
      <c r="D978" s="301"/>
      <c r="E978" s="233"/>
      <c r="F978" s="301"/>
      <c r="G978" s="302"/>
      <c r="H978" s="170"/>
      <c r="I978" s="170"/>
      <c r="J978" s="231"/>
      <c r="K978" s="587">
        <f t="shared" si="71"/>
        <v>0</v>
      </c>
      <c r="L978" s="589">
        <f>IF(I978&lt;INDEX(Lookup!$U$2:$U$10,MATCH($D$44,Lookup!$S$2:$S$10,0)),0,IF(O978="X",0,J978/(DATEDIF(H978,I978,"m")+1)*12))</f>
        <v>0</v>
      </c>
      <c r="M978" s="587">
        <f t="shared" si="72"/>
        <v>0</v>
      </c>
      <c r="N978" s="655"/>
      <c r="O978" s="353"/>
      <c r="Q978" s="849">
        <f t="shared" si="73"/>
        <v>0</v>
      </c>
      <c r="R978" s="849">
        <f t="shared" si="74"/>
        <v>0</v>
      </c>
    </row>
    <row r="979" spans="2:18" x14ac:dyDescent="0.35">
      <c r="B979" s="229"/>
      <c r="C979" s="301"/>
      <c r="D979" s="301"/>
      <c r="E979" s="233"/>
      <c r="F979" s="301"/>
      <c r="G979" s="302"/>
      <c r="H979" s="170"/>
      <c r="I979" s="170"/>
      <c r="J979" s="231"/>
      <c r="K979" s="587">
        <f t="shared" si="71"/>
        <v>0</v>
      </c>
      <c r="L979" s="589">
        <f>IF(I979&lt;INDEX(Lookup!$U$2:$U$10,MATCH($D$44,Lookup!$S$2:$S$10,0)),0,IF(O979="X",0,J979/(DATEDIF(H979,I979,"m")+1)*12))</f>
        <v>0</v>
      </c>
      <c r="M979" s="587">
        <f t="shared" si="72"/>
        <v>0</v>
      </c>
      <c r="N979" s="655"/>
      <c r="O979" s="353"/>
      <c r="Q979" s="849">
        <f t="shared" si="73"/>
        <v>0</v>
      </c>
      <c r="R979" s="849">
        <f t="shared" si="74"/>
        <v>0</v>
      </c>
    </row>
    <row r="980" spans="2:18" x14ac:dyDescent="0.35">
      <c r="B980" s="229"/>
      <c r="C980" s="301"/>
      <c r="D980" s="301"/>
      <c r="E980" s="233"/>
      <c r="F980" s="301"/>
      <c r="G980" s="302"/>
      <c r="H980" s="170"/>
      <c r="I980" s="170"/>
      <c r="J980" s="231"/>
      <c r="K980" s="587">
        <f t="shared" si="71"/>
        <v>0</v>
      </c>
      <c r="L980" s="589">
        <f>IF(I980&lt;INDEX(Lookup!$U$2:$U$10,MATCH($D$44,Lookup!$S$2:$S$10,0)),0,IF(O980="X",0,J980/(DATEDIF(H980,I980,"m")+1)*12))</f>
        <v>0</v>
      </c>
      <c r="M980" s="587">
        <f t="shared" si="72"/>
        <v>0</v>
      </c>
      <c r="N980" s="655"/>
      <c r="O980" s="353"/>
      <c r="Q980" s="849">
        <f t="shared" si="73"/>
        <v>0</v>
      </c>
      <c r="R980" s="849">
        <f t="shared" si="74"/>
        <v>0</v>
      </c>
    </row>
    <row r="981" spans="2:18" x14ac:dyDescent="0.35">
      <c r="B981" s="229"/>
      <c r="C981" s="301"/>
      <c r="D981" s="301"/>
      <c r="E981" s="233"/>
      <c r="F981" s="301"/>
      <c r="G981" s="302"/>
      <c r="H981" s="170"/>
      <c r="I981" s="170"/>
      <c r="J981" s="231"/>
      <c r="K981" s="587">
        <f t="shared" si="71"/>
        <v>0</v>
      </c>
      <c r="L981" s="589">
        <f>IF(I981&lt;INDEX(Lookup!$U$2:$U$10,MATCH($D$44,Lookup!$S$2:$S$10,0)),0,IF(O981="X",0,J981/(DATEDIF(H981,I981,"m")+1)*12))</f>
        <v>0</v>
      </c>
      <c r="M981" s="587">
        <f t="shared" si="72"/>
        <v>0</v>
      </c>
      <c r="N981" s="655"/>
      <c r="O981" s="353"/>
      <c r="Q981" s="849">
        <f t="shared" si="73"/>
        <v>0</v>
      </c>
      <c r="R981" s="849">
        <f t="shared" si="74"/>
        <v>0</v>
      </c>
    </row>
    <row r="982" spans="2:18" x14ac:dyDescent="0.35">
      <c r="B982" s="229"/>
      <c r="C982" s="301"/>
      <c r="D982" s="301"/>
      <c r="E982" s="233"/>
      <c r="F982" s="301"/>
      <c r="G982" s="302"/>
      <c r="H982" s="170"/>
      <c r="I982" s="170"/>
      <c r="J982" s="231"/>
      <c r="K982" s="587">
        <f t="shared" si="71"/>
        <v>0</v>
      </c>
      <c r="L982" s="589">
        <f>IF(I982&lt;INDEX(Lookup!$U$2:$U$10,MATCH($D$44,Lookup!$S$2:$S$10,0)),0,IF(O982="X",0,J982/(DATEDIF(H982,I982,"m")+1)*12))</f>
        <v>0</v>
      </c>
      <c r="M982" s="587">
        <f t="shared" si="72"/>
        <v>0</v>
      </c>
      <c r="N982" s="655"/>
      <c r="O982" s="353"/>
      <c r="Q982" s="849">
        <f t="shared" si="73"/>
        <v>0</v>
      </c>
      <c r="R982" s="849">
        <f t="shared" si="74"/>
        <v>0</v>
      </c>
    </row>
    <row r="983" spans="2:18" x14ac:dyDescent="0.35">
      <c r="B983" s="229"/>
      <c r="C983" s="301"/>
      <c r="D983" s="301"/>
      <c r="E983" s="233"/>
      <c r="F983" s="301"/>
      <c r="G983" s="302"/>
      <c r="H983" s="170"/>
      <c r="I983" s="170"/>
      <c r="J983" s="231"/>
      <c r="K983" s="587">
        <f t="shared" si="71"/>
        <v>0</v>
      </c>
      <c r="L983" s="589">
        <f>IF(I983&lt;INDEX(Lookup!$U$2:$U$10,MATCH($D$44,Lookup!$S$2:$S$10,0)),0,IF(O983="X",0,J983/(DATEDIF(H983,I983,"m")+1)*12))</f>
        <v>0</v>
      </c>
      <c r="M983" s="587">
        <f t="shared" si="72"/>
        <v>0</v>
      </c>
      <c r="N983" s="655"/>
      <c r="O983" s="353"/>
      <c r="Q983" s="849">
        <f t="shared" si="73"/>
        <v>0</v>
      </c>
      <c r="R983" s="849">
        <f t="shared" si="74"/>
        <v>0</v>
      </c>
    </row>
    <row r="984" spans="2:18" x14ac:dyDescent="0.35">
      <c r="B984" s="229"/>
      <c r="C984" s="301"/>
      <c r="D984" s="301"/>
      <c r="E984" s="233"/>
      <c r="F984" s="301"/>
      <c r="G984" s="302"/>
      <c r="H984" s="170"/>
      <c r="I984" s="170"/>
      <c r="J984" s="231"/>
      <c r="K984" s="587">
        <f t="shared" si="71"/>
        <v>0</v>
      </c>
      <c r="L984" s="589">
        <f>IF(I984&lt;INDEX(Lookup!$U$2:$U$10,MATCH($D$44,Lookup!$S$2:$S$10,0)),0,IF(O984="X",0,J984/(DATEDIF(H984,I984,"m")+1)*12))</f>
        <v>0</v>
      </c>
      <c r="M984" s="587">
        <f t="shared" si="72"/>
        <v>0</v>
      </c>
      <c r="N984" s="655"/>
      <c r="O984" s="353"/>
      <c r="Q984" s="849">
        <f t="shared" si="73"/>
        <v>0</v>
      </c>
      <c r="R984" s="849">
        <f t="shared" si="74"/>
        <v>0</v>
      </c>
    </row>
    <row r="985" spans="2:18" x14ac:dyDescent="0.35">
      <c r="B985" s="229"/>
      <c r="C985" s="301"/>
      <c r="D985" s="301"/>
      <c r="E985" s="233"/>
      <c r="F985" s="301"/>
      <c r="G985" s="302"/>
      <c r="H985" s="170"/>
      <c r="I985" s="170"/>
      <c r="J985" s="231"/>
      <c r="K985" s="587">
        <f t="shared" si="71"/>
        <v>0</v>
      </c>
      <c r="L985" s="589">
        <f>IF(I985&lt;INDEX(Lookup!$U$2:$U$10,MATCH($D$44,Lookup!$S$2:$S$10,0)),0,IF(O985="X",0,J985/(DATEDIF(H985,I985,"m")+1)*12))</f>
        <v>0</v>
      </c>
      <c r="M985" s="587">
        <f t="shared" si="72"/>
        <v>0</v>
      </c>
      <c r="N985" s="655"/>
      <c r="O985" s="353"/>
      <c r="Q985" s="849">
        <f t="shared" si="73"/>
        <v>0</v>
      </c>
      <c r="R985" s="849">
        <f t="shared" si="74"/>
        <v>0</v>
      </c>
    </row>
    <row r="986" spans="2:18" x14ac:dyDescent="0.35">
      <c r="B986" s="229"/>
      <c r="C986" s="301"/>
      <c r="D986" s="301"/>
      <c r="E986" s="233"/>
      <c r="F986" s="301"/>
      <c r="G986" s="302"/>
      <c r="H986" s="170"/>
      <c r="I986" s="170"/>
      <c r="J986" s="231"/>
      <c r="K986" s="587">
        <f t="shared" si="71"/>
        <v>0</v>
      </c>
      <c r="L986" s="589">
        <f>IF(I986&lt;INDEX(Lookup!$U$2:$U$10,MATCH($D$44,Lookup!$S$2:$S$10,0)),0,IF(O986="X",0,J986/(DATEDIF(H986,I986,"m")+1)*12))</f>
        <v>0</v>
      </c>
      <c r="M986" s="587">
        <f t="shared" si="72"/>
        <v>0</v>
      </c>
      <c r="N986" s="655"/>
      <c r="O986" s="353"/>
      <c r="Q986" s="849">
        <f t="shared" si="73"/>
        <v>0</v>
      </c>
      <c r="R986" s="849">
        <f t="shared" si="74"/>
        <v>0</v>
      </c>
    </row>
    <row r="987" spans="2:18" x14ac:dyDescent="0.35">
      <c r="B987" s="229"/>
      <c r="C987" s="301"/>
      <c r="D987" s="301"/>
      <c r="E987" s="233"/>
      <c r="F987" s="301"/>
      <c r="G987" s="302"/>
      <c r="H987" s="170"/>
      <c r="I987" s="170"/>
      <c r="J987" s="231"/>
      <c r="K987" s="587">
        <f t="shared" si="71"/>
        <v>0</v>
      </c>
      <c r="L987" s="589">
        <f>IF(I987&lt;INDEX(Lookup!$U$2:$U$10,MATCH($D$44,Lookup!$S$2:$S$10,0)),0,IF(O987="X",0,J987/(DATEDIF(H987,I987,"m")+1)*12))</f>
        <v>0</v>
      </c>
      <c r="M987" s="587">
        <f t="shared" si="72"/>
        <v>0</v>
      </c>
      <c r="N987" s="655"/>
      <c r="O987" s="353"/>
      <c r="Q987" s="849">
        <f t="shared" si="73"/>
        <v>0</v>
      </c>
      <c r="R987" s="849">
        <f t="shared" si="74"/>
        <v>0</v>
      </c>
    </row>
    <row r="988" spans="2:18" x14ac:dyDescent="0.35">
      <c r="B988" s="229"/>
      <c r="C988" s="301"/>
      <c r="D988" s="301"/>
      <c r="E988" s="233"/>
      <c r="F988" s="301"/>
      <c r="G988" s="302"/>
      <c r="H988" s="170"/>
      <c r="I988" s="170"/>
      <c r="J988" s="231"/>
      <c r="K988" s="587">
        <f t="shared" si="71"/>
        <v>0</v>
      </c>
      <c r="L988" s="589">
        <f>IF(I988&lt;INDEX(Lookup!$U$2:$U$10,MATCH($D$44,Lookup!$S$2:$S$10,0)),0,IF(O988="X",0,J988/(DATEDIF(H988,I988,"m")+1)*12))</f>
        <v>0</v>
      </c>
      <c r="M988" s="587">
        <f t="shared" si="72"/>
        <v>0</v>
      </c>
      <c r="N988" s="655"/>
      <c r="O988" s="353"/>
      <c r="Q988" s="849">
        <f t="shared" si="73"/>
        <v>0</v>
      </c>
      <c r="R988" s="849">
        <f t="shared" si="74"/>
        <v>0</v>
      </c>
    </row>
    <row r="989" spans="2:18" x14ac:dyDescent="0.35">
      <c r="B989" s="229"/>
      <c r="C989" s="301"/>
      <c r="D989" s="301"/>
      <c r="E989" s="233"/>
      <c r="F989" s="301"/>
      <c r="G989" s="302"/>
      <c r="H989" s="170"/>
      <c r="I989" s="170"/>
      <c r="J989" s="231"/>
      <c r="K989" s="587">
        <f t="shared" si="71"/>
        <v>0</v>
      </c>
      <c r="L989" s="589">
        <f>IF(I989&lt;INDEX(Lookup!$U$2:$U$10,MATCH($D$44,Lookup!$S$2:$S$10,0)),0,IF(O989="X",0,J989/(DATEDIF(H989,I989,"m")+1)*12))</f>
        <v>0</v>
      </c>
      <c r="M989" s="587">
        <f t="shared" si="72"/>
        <v>0</v>
      </c>
      <c r="N989" s="655"/>
      <c r="O989" s="353"/>
      <c r="Q989" s="849">
        <f t="shared" si="73"/>
        <v>0</v>
      </c>
      <c r="R989" s="849">
        <f t="shared" si="74"/>
        <v>0</v>
      </c>
    </row>
    <row r="990" spans="2:18" x14ac:dyDescent="0.35">
      <c r="B990" s="229"/>
      <c r="C990" s="301"/>
      <c r="D990" s="301"/>
      <c r="E990" s="233"/>
      <c r="F990" s="301"/>
      <c r="G990" s="302"/>
      <c r="H990" s="170"/>
      <c r="I990" s="170"/>
      <c r="J990" s="231"/>
      <c r="K990" s="587">
        <f t="shared" si="71"/>
        <v>0</v>
      </c>
      <c r="L990" s="589">
        <f>IF(I990&lt;INDEX(Lookup!$U$2:$U$10,MATCH($D$44,Lookup!$S$2:$S$10,0)),0,IF(O990="X",0,J990/(DATEDIF(H990,I990,"m")+1)*12))</f>
        <v>0</v>
      </c>
      <c r="M990" s="587">
        <f t="shared" si="72"/>
        <v>0</v>
      </c>
      <c r="N990" s="655"/>
      <c r="O990" s="353"/>
      <c r="Q990" s="849">
        <f t="shared" si="73"/>
        <v>0</v>
      </c>
      <c r="R990" s="849">
        <f t="shared" si="74"/>
        <v>0</v>
      </c>
    </row>
    <row r="991" spans="2:18" x14ac:dyDescent="0.35">
      <c r="B991" s="229"/>
      <c r="C991" s="301"/>
      <c r="D991" s="301"/>
      <c r="E991" s="233"/>
      <c r="F991" s="301"/>
      <c r="G991" s="302"/>
      <c r="H991" s="170"/>
      <c r="I991" s="170"/>
      <c r="J991" s="231"/>
      <c r="K991" s="587">
        <f t="shared" si="71"/>
        <v>0</v>
      </c>
      <c r="L991" s="589">
        <f>IF(I991&lt;INDEX(Lookup!$U$2:$U$10,MATCH($D$44,Lookup!$S$2:$S$10,0)),0,IF(O991="X",0,J991/(DATEDIF(H991,I991,"m")+1)*12))</f>
        <v>0</v>
      </c>
      <c r="M991" s="587">
        <f t="shared" si="72"/>
        <v>0</v>
      </c>
      <c r="N991" s="655"/>
      <c r="O991" s="353"/>
      <c r="Q991" s="849">
        <f t="shared" si="73"/>
        <v>0</v>
      </c>
      <c r="R991" s="849">
        <f t="shared" si="74"/>
        <v>0</v>
      </c>
    </row>
    <row r="992" spans="2:18" x14ac:dyDescent="0.35">
      <c r="B992" s="229"/>
      <c r="C992" s="301"/>
      <c r="D992" s="301"/>
      <c r="E992" s="233"/>
      <c r="F992" s="301"/>
      <c r="G992" s="302"/>
      <c r="H992" s="170"/>
      <c r="I992" s="170"/>
      <c r="J992" s="231"/>
      <c r="K992" s="587">
        <f t="shared" si="71"/>
        <v>0</v>
      </c>
      <c r="L992" s="589">
        <f>IF(I992&lt;INDEX(Lookup!$U$2:$U$10,MATCH($D$44,Lookup!$S$2:$S$10,0)),0,IF(O992="X",0,J992/(DATEDIF(H992,I992,"m")+1)*12))</f>
        <v>0</v>
      </c>
      <c r="M992" s="587">
        <f t="shared" si="72"/>
        <v>0</v>
      </c>
      <c r="N992" s="655"/>
      <c r="O992" s="353"/>
      <c r="Q992" s="849">
        <f t="shared" si="73"/>
        <v>0</v>
      </c>
      <c r="R992" s="849">
        <f t="shared" si="74"/>
        <v>0</v>
      </c>
    </row>
    <row r="993" spans="2:18" x14ac:dyDescent="0.35">
      <c r="B993" s="229"/>
      <c r="C993" s="301"/>
      <c r="D993" s="301"/>
      <c r="E993" s="233"/>
      <c r="F993" s="301"/>
      <c r="G993" s="302"/>
      <c r="H993" s="170"/>
      <c r="I993" s="170"/>
      <c r="J993" s="231"/>
      <c r="K993" s="587">
        <f t="shared" si="71"/>
        <v>0</v>
      </c>
      <c r="L993" s="589">
        <f>IF(I993&lt;INDEX(Lookup!$U$2:$U$10,MATCH($D$44,Lookup!$S$2:$S$10,0)),0,IF(O993="X",0,J993/(DATEDIF(H993,I993,"m")+1)*12))</f>
        <v>0</v>
      </c>
      <c r="M993" s="587">
        <f t="shared" si="72"/>
        <v>0</v>
      </c>
      <c r="N993" s="655"/>
      <c r="O993" s="353"/>
      <c r="Q993" s="849">
        <f t="shared" si="73"/>
        <v>0</v>
      </c>
      <c r="R993" s="849">
        <f t="shared" si="74"/>
        <v>0</v>
      </c>
    </row>
    <row r="994" spans="2:18" x14ac:dyDescent="0.35">
      <c r="B994" s="229"/>
      <c r="C994" s="301"/>
      <c r="D994" s="301"/>
      <c r="E994" s="233"/>
      <c r="F994" s="301"/>
      <c r="G994" s="302"/>
      <c r="H994" s="170"/>
      <c r="I994" s="170"/>
      <c r="J994" s="231"/>
      <c r="K994" s="587">
        <f t="shared" si="71"/>
        <v>0</v>
      </c>
      <c r="L994" s="589">
        <f>IF(I994&lt;INDEX(Lookup!$U$2:$U$10,MATCH($D$44,Lookup!$S$2:$S$10,0)),0,IF(O994="X",0,J994/(DATEDIF(H994,I994,"m")+1)*12))</f>
        <v>0</v>
      </c>
      <c r="M994" s="587">
        <f t="shared" si="72"/>
        <v>0</v>
      </c>
      <c r="N994" s="655"/>
      <c r="O994" s="353"/>
      <c r="Q994" s="849">
        <f t="shared" si="73"/>
        <v>0</v>
      </c>
      <c r="R994" s="849">
        <f t="shared" si="74"/>
        <v>0</v>
      </c>
    </row>
    <row r="995" spans="2:18" x14ac:dyDescent="0.35">
      <c r="B995" s="229"/>
      <c r="C995" s="301"/>
      <c r="D995" s="301"/>
      <c r="E995" s="233"/>
      <c r="F995" s="301"/>
      <c r="G995" s="302"/>
      <c r="H995" s="170"/>
      <c r="I995" s="170"/>
      <c r="J995" s="231"/>
      <c r="K995" s="587">
        <f t="shared" si="71"/>
        <v>0</v>
      </c>
      <c r="L995" s="589">
        <f>IF(I995&lt;INDEX(Lookup!$U$2:$U$10,MATCH($D$44,Lookup!$S$2:$S$10,0)),0,IF(O995="X",0,J995/(DATEDIF(H995,I995,"m")+1)*12))</f>
        <v>0</v>
      </c>
      <c r="M995" s="587">
        <f t="shared" si="72"/>
        <v>0</v>
      </c>
      <c r="N995" s="655"/>
      <c r="O995" s="353"/>
      <c r="Q995" s="849">
        <f t="shared" si="73"/>
        <v>0</v>
      </c>
      <c r="R995" s="849">
        <f t="shared" si="74"/>
        <v>0</v>
      </c>
    </row>
    <row r="996" spans="2:18" x14ac:dyDescent="0.35">
      <c r="B996" s="229"/>
      <c r="C996" s="301"/>
      <c r="D996" s="301"/>
      <c r="E996" s="233"/>
      <c r="F996" s="301"/>
      <c r="G996" s="302"/>
      <c r="H996" s="170"/>
      <c r="I996" s="170"/>
      <c r="J996" s="231"/>
      <c r="K996" s="587">
        <f t="shared" si="71"/>
        <v>0</v>
      </c>
      <c r="L996" s="589">
        <f>IF(I996&lt;INDEX(Lookup!$U$2:$U$10,MATCH($D$44,Lookup!$S$2:$S$10,0)),0,IF(O996="X",0,J996/(DATEDIF(H996,I996,"m")+1)*12))</f>
        <v>0</v>
      </c>
      <c r="M996" s="587">
        <f t="shared" si="72"/>
        <v>0</v>
      </c>
      <c r="N996" s="655"/>
      <c r="O996" s="353"/>
      <c r="Q996" s="849">
        <f t="shared" si="73"/>
        <v>0</v>
      </c>
      <c r="R996" s="849">
        <f t="shared" si="74"/>
        <v>0</v>
      </c>
    </row>
    <row r="997" spans="2:18" x14ac:dyDescent="0.35">
      <c r="B997" s="229"/>
      <c r="C997" s="301"/>
      <c r="D997" s="301"/>
      <c r="E997" s="233"/>
      <c r="F997" s="301"/>
      <c r="G997" s="302"/>
      <c r="H997" s="170"/>
      <c r="I997" s="170"/>
      <c r="J997" s="231"/>
      <c r="K997" s="587">
        <f t="shared" si="71"/>
        <v>0</v>
      </c>
      <c r="L997" s="589">
        <f>IF(I997&lt;INDEX(Lookup!$U$2:$U$10,MATCH($D$44,Lookup!$S$2:$S$10,0)),0,IF(O997="X",0,J997/(DATEDIF(H997,I997,"m")+1)*12))</f>
        <v>0</v>
      </c>
      <c r="M997" s="587">
        <f t="shared" si="72"/>
        <v>0</v>
      </c>
      <c r="N997" s="655"/>
      <c r="O997" s="353"/>
      <c r="Q997" s="849">
        <f t="shared" si="73"/>
        <v>0</v>
      </c>
      <c r="R997" s="849">
        <f t="shared" si="74"/>
        <v>0</v>
      </c>
    </row>
    <row r="998" spans="2:18" x14ac:dyDescent="0.35">
      <c r="B998" s="229"/>
      <c r="C998" s="301"/>
      <c r="D998" s="301"/>
      <c r="E998" s="233"/>
      <c r="F998" s="301"/>
      <c r="G998" s="302"/>
      <c r="H998" s="170"/>
      <c r="I998" s="170"/>
      <c r="J998" s="231"/>
      <c r="K998" s="587">
        <f t="shared" si="71"/>
        <v>0</v>
      </c>
      <c r="L998" s="589">
        <f>IF(I998&lt;INDEX(Lookup!$U$2:$U$10,MATCH($D$44,Lookup!$S$2:$S$10,0)),0,IF(O998="X",0,J998/(DATEDIF(H998,I998,"m")+1)*12))</f>
        <v>0</v>
      </c>
      <c r="M998" s="587">
        <f t="shared" si="72"/>
        <v>0</v>
      </c>
      <c r="N998" s="655"/>
      <c r="O998" s="353"/>
      <c r="Q998" s="849">
        <f t="shared" si="73"/>
        <v>0</v>
      </c>
      <c r="R998" s="849">
        <f t="shared" si="74"/>
        <v>0</v>
      </c>
    </row>
    <row r="999" spans="2:18" x14ac:dyDescent="0.35">
      <c r="B999" s="229"/>
      <c r="C999" s="301"/>
      <c r="D999" s="301"/>
      <c r="E999" s="233"/>
      <c r="F999" s="301"/>
      <c r="G999" s="302"/>
      <c r="H999" s="170"/>
      <c r="I999" s="170"/>
      <c r="J999" s="231"/>
      <c r="K999" s="587">
        <f t="shared" si="71"/>
        <v>0</v>
      </c>
      <c r="L999" s="589">
        <f>IF(I999&lt;INDEX(Lookup!$U$2:$U$10,MATCH($D$44,Lookup!$S$2:$S$10,0)),0,IF(O999="X",0,J999/(DATEDIF(H999,I999,"m")+1)*12))</f>
        <v>0</v>
      </c>
      <c r="M999" s="587">
        <f t="shared" si="72"/>
        <v>0</v>
      </c>
      <c r="N999" s="655"/>
      <c r="O999" s="353"/>
      <c r="Q999" s="849">
        <f t="shared" si="73"/>
        <v>0</v>
      </c>
      <c r="R999" s="849">
        <f t="shared" si="74"/>
        <v>0</v>
      </c>
    </row>
    <row r="1000" spans="2:18" x14ac:dyDescent="0.35">
      <c r="B1000" s="229"/>
      <c r="C1000" s="301"/>
      <c r="D1000" s="301"/>
      <c r="E1000" s="233"/>
      <c r="F1000" s="301"/>
      <c r="G1000" s="302"/>
      <c r="H1000" s="170"/>
      <c r="I1000" s="170"/>
      <c r="J1000" s="231"/>
      <c r="K1000" s="587">
        <f t="shared" si="71"/>
        <v>0</v>
      </c>
      <c r="L1000" s="589">
        <f>IF(I1000&lt;INDEX(Lookup!$U$2:$U$10,MATCH($D$44,Lookup!$S$2:$S$10,0)),0,IF(O1000="X",0,J1000/(DATEDIF(H1000,I1000,"m")+1)*12))</f>
        <v>0</v>
      </c>
      <c r="M1000" s="587">
        <f t="shared" si="72"/>
        <v>0</v>
      </c>
      <c r="N1000" s="655"/>
      <c r="O1000" s="353"/>
      <c r="Q1000" s="849">
        <f t="shared" si="73"/>
        <v>0</v>
      </c>
      <c r="R1000" s="849">
        <f t="shared" si="74"/>
        <v>0</v>
      </c>
    </row>
    <row r="1001" spans="2:18" x14ac:dyDescent="0.35">
      <c r="B1001" s="229"/>
      <c r="C1001" s="301"/>
      <c r="D1001" s="301"/>
      <c r="E1001" s="233"/>
      <c r="F1001" s="301"/>
      <c r="G1001" s="302"/>
      <c r="H1001" s="170"/>
      <c r="I1001" s="170"/>
      <c r="J1001" s="231"/>
      <c r="K1001" s="587">
        <f t="shared" si="71"/>
        <v>0</v>
      </c>
      <c r="L1001" s="589">
        <f>IF(I1001&lt;INDEX(Lookup!$U$2:$U$10,MATCH($D$44,Lookup!$S$2:$S$10,0)),0,IF(O1001="X",0,J1001/(DATEDIF(H1001,I1001,"m")+1)*12))</f>
        <v>0</v>
      </c>
      <c r="M1001" s="587">
        <f t="shared" si="72"/>
        <v>0</v>
      </c>
      <c r="N1001" s="655"/>
      <c r="O1001" s="353"/>
      <c r="Q1001" s="849">
        <f t="shared" si="73"/>
        <v>0</v>
      </c>
      <c r="R1001" s="849">
        <f t="shared" si="74"/>
        <v>0</v>
      </c>
    </row>
    <row r="1002" spans="2:18" x14ac:dyDescent="0.35">
      <c r="B1002" s="229"/>
      <c r="C1002" s="301"/>
      <c r="D1002" s="301"/>
      <c r="E1002" s="233"/>
      <c r="F1002" s="301"/>
      <c r="G1002" s="302"/>
      <c r="H1002" s="170"/>
      <c r="I1002" s="170"/>
      <c r="J1002" s="231"/>
      <c r="K1002" s="587">
        <f t="shared" si="71"/>
        <v>0</v>
      </c>
      <c r="L1002" s="589">
        <f>IF(I1002&lt;INDEX(Lookup!$U$2:$U$10,MATCH($D$44,Lookup!$S$2:$S$10,0)),0,IF(O1002="X",0,J1002/(DATEDIF(H1002,I1002,"m")+1)*12))</f>
        <v>0</v>
      </c>
      <c r="M1002" s="587">
        <f t="shared" si="72"/>
        <v>0</v>
      </c>
      <c r="N1002" s="655"/>
      <c r="O1002" s="353"/>
      <c r="Q1002" s="849">
        <f t="shared" si="73"/>
        <v>0</v>
      </c>
      <c r="R1002" s="849">
        <f t="shared" si="74"/>
        <v>0</v>
      </c>
    </row>
    <row r="1003" spans="2:18" x14ac:dyDescent="0.35">
      <c r="B1003" s="229"/>
      <c r="C1003" s="301"/>
      <c r="D1003" s="301"/>
      <c r="E1003" s="233"/>
      <c r="F1003" s="301"/>
      <c r="G1003" s="302"/>
      <c r="H1003" s="170"/>
      <c r="I1003" s="170"/>
      <c r="J1003" s="231"/>
      <c r="K1003" s="587">
        <f t="shared" si="71"/>
        <v>0</v>
      </c>
      <c r="L1003" s="589">
        <f>IF(I1003&lt;INDEX(Lookup!$U$2:$U$10,MATCH($D$44,Lookup!$S$2:$S$10,0)),0,IF(O1003="X",0,J1003/(DATEDIF(H1003,I1003,"m")+1)*12))</f>
        <v>0</v>
      </c>
      <c r="M1003" s="587">
        <f t="shared" si="72"/>
        <v>0</v>
      </c>
      <c r="N1003" s="655"/>
      <c r="O1003" s="353"/>
      <c r="Q1003" s="849">
        <f t="shared" si="73"/>
        <v>0</v>
      </c>
      <c r="R1003" s="849">
        <f t="shared" si="74"/>
        <v>0</v>
      </c>
    </row>
    <row r="1004" spans="2:18" x14ac:dyDescent="0.35">
      <c r="B1004" s="229"/>
      <c r="C1004" s="301"/>
      <c r="D1004" s="301"/>
      <c r="E1004" s="233"/>
      <c r="F1004" s="301"/>
      <c r="G1004" s="302"/>
      <c r="H1004" s="170"/>
      <c r="I1004" s="170"/>
      <c r="J1004" s="231"/>
      <c r="K1004" s="587">
        <f t="shared" si="71"/>
        <v>0</v>
      </c>
      <c r="L1004" s="589">
        <f>IF(I1004&lt;INDEX(Lookup!$U$2:$U$10,MATCH($D$44,Lookup!$S$2:$S$10,0)),0,IF(O1004="X",0,J1004/(DATEDIF(H1004,I1004,"m")+1)*12))</f>
        <v>0</v>
      </c>
      <c r="M1004" s="587">
        <f t="shared" si="72"/>
        <v>0</v>
      </c>
      <c r="N1004" s="655"/>
      <c r="O1004" s="353"/>
      <c r="Q1004" s="849">
        <f t="shared" si="73"/>
        <v>0</v>
      </c>
      <c r="R1004" s="849">
        <f t="shared" si="74"/>
        <v>0</v>
      </c>
    </row>
    <row r="1005" spans="2:18" x14ac:dyDescent="0.35">
      <c r="B1005" s="229"/>
      <c r="C1005" s="301"/>
      <c r="D1005" s="301"/>
      <c r="E1005" s="233"/>
      <c r="F1005" s="301"/>
      <c r="G1005" s="302"/>
      <c r="H1005" s="170"/>
      <c r="I1005" s="170"/>
      <c r="J1005" s="231"/>
      <c r="K1005" s="587">
        <f t="shared" si="71"/>
        <v>0</v>
      </c>
      <c r="L1005" s="589">
        <f>IF(I1005&lt;INDEX(Lookup!$U$2:$U$10,MATCH($D$44,Lookup!$S$2:$S$10,0)),0,IF(O1005="X",0,J1005/(DATEDIF(H1005,I1005,"m")+1)*12))</f>
        <v>0</v>
      </c>
      <c r="M1005" s="587">
        <f t="shared" si="72"/>
        <v>0</v>
      </c>
      <c r="N1005" s="655"/>
      <c r="O1005" s="353"/>
      <c r="Q1005" s="849">
        <f t="shared" si="73"/>
        <v>0</v>
      </c>
      <c r="R1005" s="849">
        <f t="shared" si="74"/>
        <v>0</v>
      </c>
    </row>
    <row r="1006" spans="2:18" x14ac:dyDescent="0.35">
      <c r="B1006" s="229"/>
      <c r="C1006" s="301"/>
      <c r="D1006" s="301"/>
      <c r="E1006" s="233"/>
      <c r="F1006" s="301"/>
      <c r="G1006" s="302"/>
      <c r="H1006" s="170"/>
      <c r="I1006" s="170"/>
      <c r="J1006" s="231"/>
      <c r="K1006" s="587">
        <f t="shared" si="71"/>
        <v>0</v>
      </c>
      <c r="L1006" s="589">
        <f>IF(I1006&lt;INDEX(Lookup!$U$2:$U$10,MATCH($D$44,Lookup!$S$2:$S$10,0)),0,IF(O1006="X",0,J1006/(DATEDIF(H1006,I1006,"m")+1)*12))</f>
        <v>0</v>
      </c>
      <c r="M1006" s="587">
        <f t="shared" si="72"/>
        <v>0</v>
      </c>
      <c r="N1006" s="655"/>
      <c r="O1006" s="353"/>
      <c r="Q1006" s="849">
        <f t="shared" si="73"/>
        <v>0</v>
      </c>
      <c r="R1006" s="849">
        <f t="shared" si="74"/>
        <v>0</v>
      </c>
    </row>
    <row r="1007" spans="2:18" x14ac:dyDescent="0.35">
      <c r="B1007" s="229"/>
      <c r="C1007" s="301"/>
      <c r="D1007" s="301"/>
      <c r="E1007" s="233"/>
      <c r="F1007" s="301"/>
      <c r="G1007" s="302"/>
      <c r="H1007" s="170"/>
      <c r="I1007" s="170"/>
      <c r="J1007" s="231"/>
      <c r="K1007" s="587">
        <f t="shared" si="71"/>
        <v>0</v>
      </c>
      <c r="L1007" s="589">
        <f>IF(I1007&lt;INDEX(Lookup!$U$2:$U$10,MATCH($D$44,Lookup!$S$2:$S$10,0)),0,IF(O1007="X",0,J1007/(DATEDIF(H1007,I1007,"m")+1)*12))</f>
        <v>0</v>
      </c>
      <c r="M1007" s="587">
        <f t="shared" si="72"/>
        <v>0</v>
      </c>
      <c r="N1007" s="655"/>
      <c r="O1007" s="353"/>
      <c r="Q1007" s="849">
        <f t="shared" si="73"/>
        <v>0</v>
      </c>
      <c r="R1007" s="849">
        <f t="shared" si="74"/>
        <v>0</v>
      </c>
    </row>
    <row r="1008" spans="2:18" x14ac:dyDescent="0.35">
      <c r="B1008" s="229"/>
      <c r="C1008" s="301"/>
      <c r="D1008" s="301"/>
      <c r="E1008" s="233"/>
      <c r="F1008" s="301"/>
      <c r="G1008" s="302"/>
      <c r="H1008" s="170"/>
      <c r="I1008" s="170"/>
      <c r="J1008" s="231"/>
      <c r="K1008" s="587">
        <f t="shared" ref="K1008:K1071" si="75">J1008*$K$6</f>
        <v>0</v>
      </c>
      <c r="L1008" s="589">
        <f>IF(I1008&lt;INDEX(Lookup!$U$2:$U$10,MATCH($D$44,Lookup!$S$2:$S$10,0)),0,IF(O1008="X",0,J1008/(DATEDIF(H1008,I1008,"m")+1)*12))</f>
        <v>0</v>
      </c>
      <c r="M1008" s="587">
        <f t="shared" ref="M1008:M1071" si="76">L1008*$K$6</f>
        <v>0</v>
      </c>
      <c r="N1008" s="655"/>
      <c r="O1008" s="353"/>
      <c r="Q1008" s="849">
        <f t="shared" ref="Q1008:Q1071" si="77">K1008*$H$30</f>
        <v>0</v>
      </c>
      <c r="R1008" s="849">
        <f t="shared" ref="R1008:R1071" si="78">M1008*$H$40</f>
        <v>0</v>
      </c>
    </row>
    <row r="1009" spans="2:18" x14ac:dyDescent="0.35">
      <c r="B1009" s="229"/>
      <c r="C1009" s="301"/>
      <c r="D1009" s="301"/>
      <c r="E1009" s="233"/>
      <c r="F1009" s="301"/>
      <c r="G1009" s="302"/>
      <c r="H1009" s="170"/>
      <c r="I1009" s="170"/>
      <c r="J1009" s="231"/>
      <c r="K1009" s="587">
        <f t="shared" si="75"/>
        <v>0</v>
      </c>
      <c r="L1009" s="589">
        <f>IF(I1009&lt;INDEX(Lookup!$U$2:$U$10,MATCH($D$44,Lookup!$S$2:$S$10,0)),0,IF(O1009="X",0,J1009/(DATEDIF(H1009,I1009,"m")+1)*12))</f>
        <v>0</v>
      </c>
      <c r="M1009" s="587">
        <f t="shared" si="76"/>
        <v>0</v>
      </c>
      <c r="N1009" s="655"/>
      <c r="O1009" s="353"/>
      <c r="Q1009" s="849">
        <f t="shared" si="77"/>
        <v>0</v>
      </c>
      <c r="R1009" s="849">
        <f t="shared" si="78"/>
        <v>0</v>
      </c>
    </row>
    <row r="1010" spans="2:18" x14ac:dyDescent="0.35">
      <c r="B1010" s="229"/>
      <c r="C1010" s="301"/>
      <c r="D1010" s="301"/>
      <c r="E1010" s="233"/>
      <c r="F1010" s="301"/>
      <c r="G1010" s="302"/>
      <c r="H1010" s="170"/>
      <c r="I1010" s="170"/>
      <c r="J1010" s="231"/>
      <c r="K1010" s="587">
        <f t="shared" si="75"/>
        <v>0</v>
      </c>
      <c r="L1010" s="589">
        <f>IF(I1010&lt;INDEX(Lookup!$U$2:$U$10,MATCH($D$44,Lookup!$S$2:$S$10,0)),0,IF(O1010="X",0,J1010/(DATEDIF(H1010,I1010,"m")+1)*12))</f>
        <v>0</v>
      </c>
      <c r="M1010" s="587">
        <f t="shared" si="76"/>
        <v>0</v>
      </c>
      <c r="N1010" s="655"/>
      <c r="O1010" s="353"/>
      <c r="Q1010" s="849">
        <f t="shared" si="77"/>
        <v>0</v>
      </c>
      <c r="R1010" s="849">
        <f t="shared" si="78"/>
        <v>0</v>
      </c>
    </row>
    <row r="1011" spans="2:18" x14ac:dyDescent="0.35">
      <c r="B1011" s="229"/>
      <c r="C1011" s="301"/>
      <c r="D1011" s="301"/>
      <c r="E1011" s="233"/>
      <c r="F1011" s="301"/>
      <c r="G1011" s="302"/>
      <c r="H1011" s="170"/>
      <c r="I1011" s="170"/>
      <c r="J1011" s="231"/>
      <c r="K1011" s="587">
        <f t="shared" si="75"/>
        <v>0</v>
      </c>
      <c r="L1011" s="589">
        <f>IF(I1011&lt;INDEX(Lookup!$U$2:$U$10,MATCH($D$44,Lookup!$S$2:$S$10,0)),0,IF(O1011="X",0,J1011/(DATEDIF(H1011,I1011,"m")+1)*12))</f>
        <v>0</v>
      </c>
      <c r="M1011" s="587">
        <f t="shared" si="76"/>
        <v>0</v>
      </c>
      <c r="N1011" s="655"/>
      <c r="O1011" s="353"/>
      <c r="Q1011" s="849">
        <f t="shared" si="77"/>
        <v>0</v>
      </c>
      <c r="R1011" s="849">
        <f t="shared" si="78"/>
        <v>0</v>
      </c>
    </row>
    <row r="1012" spans="2:18" x14ac:dyDescent="0.35">
      <c r="B1012" s="229"/>
      <c r="C1012" s="301"/>
      <c r="D1012" s="301"/>
      <c r="E1012" s="233"/>
      <c r="F1012" s="301"/>
      <c r="G1012" s="302"/>
      <c r="H1012" s="170"/>
      <c r="I1012" s="170"/>
      <c r="J1012" s="231"/>
      <c r="K1012" s="587">
        <f t="shared" si="75"/>
        <v>0</v>
      </c>
      <c r="L1012" s="589">
        <f>IF(I1012&lt;INDEX(Lookup!$U$2:$U$10,MATCH($D$44,Lookup!$S$2:$S$10,0)),0,IF(O1012="X",0,J1012/(DATEDIF(H1012,I1012,"m")+1)*12))</f>
        <v>0</v>
      </c>
      <c r="M1012" s="587">
        <f t="shared" si="76"/>
        <v>0</v>
      </c>
      <c r="N1012" s="655"/>
      <c r="O1012" s="353"/>
      <c r="Q1012" s="849">
        <f t="shared" si="77"/>
        <v>0</v>
      </c>
      <c r="R1012" s="849">
        <f t="shared" si="78"/>
        <v>0</v>
      </c>
    </row>
    <row r="1013" spans="2:18" x14ac:dyDescent="0.35">
      <c r="B1013" s="229"/>
      <c r="C1013" s="301"/>
      <c r="D1013" s="301"/>
      <c r="E1013" s="233"/>
      <c r="F1013" s="301"/>
      <c r="G1013" s="302"/>
      <c r="H1013" s="170"/>
      <c r="I1013" s="170"/>
      <c r="J1013" s="231"/>
      <c r="K1013" s="587">
        <f t="shared" si="75"/>
        <v>0</v>
      </c>
      <c r="L1013" s="589">
        <f>IF(I1013&lt;INDEX(Lookup!$U$2:$U$10,MATCH($D$44,Lookup!$S$2:$S$10,0)),0,IF(O1013="X",0,J1013/(DATEDIF(H1013,I1013,"m")+1)*12))</f>
        <v>0</v>
      </c>
      <c r="M1013" s="587">
        <f t="shared" si="76"/>
        <v>0</v>
      </c>
      <c r="N1013" s="655"/>
      <c r="O1013" s="353"/>
      <c r="Q1013" s="849">
        <f t="shared" si="77"/>
        <v>0</v>
      </c>
      <c r="R1013" s="849">
        <f t="shared" si="78"/>
        <v>0</v>
      </c>
    </row>
    <row r="1014" spans="2:18" x14ac:dyDescent="0.35">
      <c r="B1014" s="229"/>
      <c r="C1014" s="301"/>
      <c r="D1014" s="301"/>
      <c r="E1014" s="233"/>
      <c r="F1014" s="301"/>
      <c r="G1014" s="302"/>
      <c r="H1014" s="170"/>
      <c r="I1014" s="170"/>
      <c r="J1014" s="231"/>
      <c r="K1014" s="587">
        <f t="shared" si="75"/>
        <v>0</v>
      </c>
      <c r="L1014" s="589">
        <f>IF(I1014&lt;INDEX(Lookup!$U$2:$U$10,MATCH($D$44,Lookup!$S$2:$S$10,0)),0,IF(O1014="X",0,J1014/(DATEDIF(H1014,I1014,"m")+1)*12))</f>
        <v>0</v>
      </c>
      <c r="M1014" s="587">
        <f t="shared" si="76"/>
        <v>0</v>
      </c>
      <c r="N1014" s="655"/>
      <c r="O1014" s="353"/>
      <c r="Q1014" s="849">
        <f t="shared" si="77"/>
        <v>0</v>
      </c>
      <c r="R1014" s="849">
        <f t="shared" si="78"/>
        <v>0</v>
      </c>
    </row>
    <row r="1015" spans="2:18" x14ac:dyDescent="0.35">
      <c r="B1015" s="229"/>
      <c r="C1015" s="301"/>
      <c r="D1015" s="301"/>
      <c r="E1015" s="233"/>
      <c r="F1015" s="301"/>
      <c r="G1015" s="302"/>
      <c r="H1015" s="170"/>
      <c r="I1015" s="170"/>
      <c r="J1015" s="231"/>
      <c r="K1015" s="587">
        <f t="shared" si="75"/>
        <v>0</v>
      </c>
      <c r="L1015" s="589">
        <f>IF(I1015&lt;INDEX(Lookup!$U$2:$U$10,MATCH($D$44,Lookup!$S$2:$S$10,0)),0,IF(O1015="X",0,J1015/(DATEDIF(H1015,I1015,"m")+1)*12))</f>
        <v>0</v>
      </c>
      <c r="M1015" s="587">
        <f t="shared" si="76"/>
        <v>0</v>
      </c>
      <c r="N1015" s="655"/>
      <c r="O1015" s="353"/>
      <c r="Q1015" s="849">
        <f t="shared" si="77"/>
        <v>0</v>
      </c>
      <c r="R1015" s="849">
        <f t="shared" si="78"/>
        <v>0</v>
      </c>
    </row>
    <row r="1016" spans="2:18" x14ac:dyDescent="0.35">
      <c r="B1016" s="229"/>
      <c r="C1016" s="301"/>
      <c r="D1016" s="301"/>
      <c r="E1016" s="233"/>
      <c r="F1016" s="301"/>
      <c r="G1016" s="302"/>
      <c r="H1016" s="170"/>
      <c r="I1016" s="170"/>
      <c r="J1016" s="231"/>
      <c r="K1016" s="587">
        <f t="shared" si="75"/>
        <v>0</v>
      </c>
      <c r="L1016" s="589">
        <f>IF(I1016&lt;INDEX(Lookup!$U$2:$U$10,MATCH($D$44,Lookup!$S$2:$S$10,0)),0,IF(O1016="X",0,J1016/(DATEDIF(H1016,I1016,"m")+1)*12))</f>
        <v>0</v>
      </c>
      <c r="M1016" s="587">
        <f t="shared" si="76"/>
        <v>0</v>
      </c>
      <c r="N1016" s="655"/>
      <c r="O1016" s="353"/>
      <c r="Q1016" s="849">
        <f t="shared" si="77"/>
        <v>0</v>
      </c>
      <c r="R1016" s="849">
        <f t="shared" si="78"/>
        <v>0</v>
      </c>
    </row>
    <row r="1017" spans="2:18" x14ac:dyDescent="0.35">
      <c r="B1017" s="229"/>
      <c r="C1017" s="301"/>
      <c r="D1017" s="301"/>
      <c r="E1017" s="233"/>
      <c r="F1017" s="301"/>
      <c r="G1017" s="302"/>
      <c r="H1017" s="170"/>
      <c r="I1017" s="170"/>
      <c r="J1017" s="231"/>
      <c r="K1017" s="587">
        <f t="shared" si="75"/>
        <v>0</v>
      </c>
      <c r="L1017" s="589">
        <f>IF(I1017&lt;INDEX(Lookup!$U$2:$U$10,MATCH($D$44,Lookup!$S$2:$S$10,0)),0,IF(O1017="X",0,J1017/(DATEDIF(H1017,I1017,"m")+1)*12))</f>
        <v>0</v>
      </c>
      <c r="M1017" s="587">
        <f t="shared" si="76"/>
        <v>0</v>
      </c>
      <c r="N1017" s="655"/>
      <c r="O1017" s="353"/>
      <c r="Q1017" s="849">
        <f t="shared" si="77"/>
        <v>0</v>
      </c>
      <c r="R1017" s="849">
        <f t="shared" si="78"/>
        <v>0</v>
      </c>
    </row>
    <row r="1018" spans="2:18" x14ac:dyDescent="0.35">
      <c r="B1018" s="229"/>
      <c r="C1018" s="301"/>
      <c r="D1018" s="301"/>
      <c r="E1018" s="233"/>
      <c r="F1018" s="301"/>
      <c r="G1018" s="302"/>
      <c r="H1018" s="170"/>
      <c r="I1018" s="170"/>
      <c r="J1018" s="231"/>
      <c r="K1018" s="587">
        <f t="shared" si="75"/>
        <v>0</v>
      </c>
      <c r="L1018" s="589">
        <f>IF(I1018&lt;INDEX(Lookup!$U$2:$U$10,MATCH($D$44,Lookup!$S$2:$S$10,0)),0,IF(O1018="X",0,J1018/(DATEDIF(H1018,I1018,"m")+1)*12))</f>
        <v>0</v>
      </c>
      <c r="M1018" s="587">
        <f t="shared" si="76"/>
        <v>0</v>
      </c>
      <c r="N1018" s="655"/>
      <c r="O1018" s="353"/>
      <c r="Q1018" s="849">
        <f t="shared" si="77"/>
        <v>0</v>
      </c>
      <c r="R1018" s="849">
        <f t="shared" si="78"/>
        <v>0</v>
      </c>
    </row>
    <row r="1019" spans="2:18" x14ac:dyDescent="0.35">
      <c r="B1019" s="229"/>
      <c r="C1019" s="301"/>
      <c r="D1019" s="301"/>
      <c r="E1019" s="233"/>
      <c r="F1019" s="301"/>
      <c r="G1019" s="302"/>
      <c r="H1019" s="170"/>
      <c r="I1019" s="170"/>
      <c r="J1019" s="231"/>
      <c r="K1019" s="587">
        <f t="shared" si="75"/>
        <v>0</v>
      </c>
      <c r="L1019" s="589">
        <f>IF(I1019&lt;INDEX(Lookup!$U$2:$U$10,MATCH($D$44,Lookup!$S$2:$S$10,0)),0,IF(O1019="X",0,J1019/(DATEDIF(H1019,I1019,"m")+1)*12))</f>
        <v>0</v>
      </c>
      <c r="M1019" s="587">
        <f t="shared" si="76"/>
        <v>0</v>
      </c>
      <c r="N1019" s="655"/>
      <c r="O1019" s="353"/>
      <c r="Q1019" s="849">
        <f t="shared" si="77"/>
        <v>0</v>
      </c>
      <c r="R1019" s="849">
        <f t="shared" si="78"/>
        <v>0</v>
      </c>
    </row>
    <row r="1020" spans="2:18" x14ac:dyDescent="0.35">
      <c r="B1020" s="229"/>
      <c r="C1020" s="301"/>
      <c r="D1020" s="301"/>
      <c r="E1020" s="233"/>
      <c r="F1020" s="301"/>
      <c r="G1020" s="302"/>
      <c r="H1020" s="170"/>
      <c r="I1020" s="170"/>
      <c r="J1020" s="231"/>
      <c r="K1020" s="587">
        <f t="shared" si="75"/>
        <v>0</v>
      </c>
      <c r="L1020" s="589">
        <f>IF(I1020&lt;INDEX(Lookup!$U$2:$U$10,MATCH($D$44,Lookup!$S$2:$S$10,0)),0,IF(O1020="X",0,J1020/(DATEDIF(H1020,I1020,"m")+1)*12))</f>
        <v>0</v>
      </c>
      <c r="M1020" s="587">
        <f t="shared" si="76"/>
        <v>0</v>
      </c>
      <c r="N1020" s="655"/>
      <c r="O1020" s="353"/>
      <c r="Q1020" s="849">
        <f t="shared" si="77"/>
        <v>0</v>
      </c>
      <c r="R1020" s="849">
        <f t="shared" si="78"/>
        <v>0</v>
      </c>
    </row>
    <row r="1021" spans="2:18" x14ac:dyDescent="0.35">
      <c r="B1021" s="229"/>
      <c r="C1021" s="301"/>
      <c r="D1021" s="301"/>
      <c r="E1021" s="233"/>
      <c r="F1021" s="301"/>
      <c r="G1021" s="302"/>
      <c r="H1021" s="170"/>
      <c r="I1021" s="170"/>
      <c r="J1021" s="231"/>
      <c r="K1021" s="587">
        <f t="shared" si="75"/>
        <v>0</v>
      </c>
      <c r="L1021" s="589">
        <f>IF(I1021&lt;INDEX(Lookup!$U$2:$U$10,MATCH($D$44,Lookup!$S$2:$S$10,0)),0,IF(O1021="X",0,J1021/(DATEDIF(H1021,I1021,"m")+1)*12))</f>
        <v>0</v>
      </c>
      <c r="M1021" s="587">
        <f t="shared" si="76"/>
        <v>0</v>
      </c>
      <c r="N1021" s="655"/>
      <c r="O1021" s="353"/>
      <c r="Q1021" s="849">
        <f t="shared" si="77"/>
        <v>0</v>
      </c>
      <c r="R1021" s="849">
        <f t="shared" si="78"/>
        <v>0</v>
      </c>
    </row>
    <row r="1022" spans="2:18" x14ac:dyDescent="0.35">
      <c r="B1022" s="229"/>
      <c r="C1022" s="301"/>
      <c r="D1022" s="301"/>
      <c r="E1022" s="233"/>
      <c r="F1022" s="301"/>
      <c r="G1022" s="302"/>
      <c r="H1022" s="170"/>
      <c r="I1022" s="170"/>
      <c r="J1022" s="231"/>
      <c r="K1022" s="587">
        <f t="shared" si="75"/>
        <v>0</v>
      </c>
      <c r="L1022" s="589">
        <f>IF(I1022&lt;INDEX(Lookup!$U$2:$U$10,MATCH($D$44,Lookup!$S$2:$S$10,0)),0,IF(O1022="X",0,J1022/(DATEDIF(H1022,I1022,"m")+1)*12))</f>
        <v>0</v>
      </c>
      <c r="M1022" s="587">
        <f t="shared" si="76"/>
        <v>0</v>
      </c>
      <c r="N1022" s="655"/>
      <c r="O1022" s="353"/>
      <c r="Q1022" s="849">
        <f t="shared" si="77"/>
        <v>0</v>
      </c>
      <c r="R1022" s="849">
        <f t="shared" si="78"/>
        <v>0</v>
      </c>
    </row>
    <row r="1023" spans="2:18" x14ac:dyDescent="0.35">
      <c r="B1023" s="229"/>
      <c r="C1023" s="301"/>
      <c r="D1023" s="301"/>
      <c r="E1023" s="233"/>
      <c r="F1023" s="301"/>
      <c r="G1023" s="302"/>
      <c r="H1023" s="170"/>
      <c r="I1023" s="170"/>
      <c r="J1023" s="231"/>
      <c r="K1023" s="587">
        <f t="shared" si="75"/>
        <v>0</v>
      </c>
      <c r="L1023" s="589">
        <f>IF(I1023&lt;INDEX(Lookup!$U$2:$U$10,MATCH($D$44,Lookup!$S$2:$S$10,0)),0,IF(O1023="X",0,J1023/(DATEDIF(H1023,I1023,"m")+1)*12))</f>
        <v>0</v>
      </c>
      <c r="M1023" s="587">
        <f t="shared" si="76"/>
        <v>0</v>
      </c>
      <c r="N1023" s="655"/>
      <c r="O1023" s="353"/>
      <c r="Q1023" s="849">
        <f t="shared" si="77"/>
        <v>0</v>
      </c>
      <c r="R1023" s="849">
        <f t="shared" si="78"/>
        <v>0</v>
      </c>
    </row>
    <row r="1024" spans="2:18" x14ac:dyDescent="0.35">
      <c r="B1024" s="229"/>
      <c r="C1024" s="301"/>
      <c r="D1024" s="301"/>
      <c r="E1024" s="233"/>
      <c r="F1024" s="301"/>
      <c r="G1024" s="302"/>
      <c r="H1024" s="170"/>
      <c r="I1024" s="170"/>
      <c r="J1024" s="231"/>
      <c r="K1024" s="587">
        <f t="shared" si="75"/>
        <v>0</v>
      </c>
      <c r="L1024" s="589">
        <f>IF(I1024&lt;INDEX(Lookup!$U$2:$U$10,MATCH($D$44,Lookup!$S$2:$S$10,0)),0,IF(O1024="X",0,J1024/(DATEDIF(H1024,I1024,"m")+1)*12))</f>
        <v>0</v>
      </c>
      <c r="M1024" s="587">
        <f t="shared" si="76"/>
        <v>0</v>
      </c>
      <c r="N1024" s="655"/>
      <c r="O1024" s="353"/>
      <c r="Q1024" s="849">
        <f t="shared" si="77"/>
        <v>0</v>
      </c>
      <c r="R1024" s="849">
        <f t="shared" si="78"/>
        <v>0</v>
      </c>
    </row>
    <row r="1025" spans="2:18" x14ac:dyDescent="0.35">
      <c r="B1025" s="229"/>
      <c r="C1025" s="301"/>
      <c r="D1025" s="301"/>
      <c r="E1025" s="233"/>
      <c r="F1025" s="301"/>
      <c r="G1025" s="302"/>
      <c r="H1025" s="170"/>
      <c r="I1025" s="170"/>
      <c r="J1025" s="231"/>
      <c r="K1025" s="587">
        <f t="shared" si="75"/>
        <v>0</v>
      </c>
      <c r="L1025" s="589">
        <f>IF(I1025&lt;INDEX(Lookup!$U$2:$U$10,MATCH($D$44,Lookup!$S$2:$S$10,0)),0,IF(O1025="X",0,J1025/(DATEDIF(H1025,I1025,"m")+1)*12))</f>
        <v>0</v>
      </c>
      <c r="M1025" s="587">
        <f t="shared" si="76"/>
        <v>0</v>
      </c>
      <c r="N1025" s="655"/>
      <c r="O1025" s="353"/>
      <c r="Q1025" s="849">
        <f t="shared" si="77"/>
        <v>0</v>
      </c>
      <c r="R1025" s="849">
        <f t="shared" si="78"/>
        <v>0</v>
      </c>
    </row>
    <row r="1026" spans="2:18" x14ac:dyDescent="0.35">
      <c r="B1026" s="229"/>
      <c r="C1026" s="301"/>
      <c r="D1026" s="301"/>
      <c r="E1026" s="233"/>
      <c r="F1026" s="301"/>
      <c r="G1026" s="302"/>
      <c r="H1026" s="170"/>
      <c r="I1026" s="170"/>
      <c r="J1026" s="231"/>
      <c r="K1026" s="587">
        <f t="shared" si="75"/>
        <v>0</v>
      </c>
      <c r="L1026" s="589">
        <f>IF(I1026&lt;INDEX(Lookup!$U$2:$U$10,MATCH($D$44,Lookup!$S$2:$S$10,0)),0,IF(O1026="X",0,J1026/(DATEDIF(H1026,I1026,"m")+1)*12))</f>
        <v>0</v>
      </c>
      <c r="M1026" s="587">
        <f t="shared" si="76"/>
        <v>0</v>
      </c>
      <c r="N1026" s="655"/>
      <c r="O1026" s="353"/>
      <c r="Q1026" s="849">
        <f t="shared" si="77"/>
        <v>0</v>
      </c>
      <c r="R1026" s="849">
        <f t="shared" si="78"/>
        <v>0</v>
      </c>
    </row>
    <row r="1027" spans="2:18" x14ac:dyDescent="0.35">
      <c r="B1027" s="229"/>
      <c r="C1027" s="301"/>
      <c r="D1027" s="301"/>
      <c r="E1027" s="233"/>
      <c r="F1027" s="301"/>
      <c r="G1027" s="302"/>
      <c r="H1027" s="170"/>
      <c r="I1027" s="170"/>
      <c r="J1027" s="231"/>
      <c r="K1027" s="587">
        <f t="shared" si="75"/>
        <v>0</v>
      </c>
      <c r="L1027" s="589">
        <f>IF(I1027&lt;INDEX(Lookup!$U$2:$U$10,MATCH($D$44,Lookup!$S$2:$S$10,0)),0,IF(O1027="X",0,J1027/(DATEDIF(H1027,I1027,"m")+1)*12))</f>
        <v>0</v>
      </c>
      <c r="M1027" s="587">
        <f t="shared" si="76"/>
        <v>0</v>
      </c>
      <c r="N1027" s="655"/>
      <c r="O1027" s="353"/>
      <c r="Q1027" s="849">
        <f t="shared" si="77"/>
        <v>0</v>
      </c>
      <c r="R1027" s="849">
        <f t="shared" si="78"/>
        <v>0</v>
      </c>
    </row>
    <row r="1028" spans="2:18" x14ac:dyDescent="0.35">
      <c r="B1028" s="229"/>
      <c r="C1028" s="301"/>
      <c r="D1028" s="301"/>
      <c r="E1028" s="233"/>
      <c r="F1028" s="301"/>
      <c r="G1028" s="302"/>
      <c r="H1028" s="170"/>
      <c r="I1028" s="170"/>
      <c r="J1028" s="231"/>
      <c r="K1028" s="587">
        <f t="shared" si="75"/>
        <v>0</v>
      </c>
      <c r="L1028" s="589">
        <f>IF(I1028&lt;INDEX(Lookup!$U$2:$U$10,MATCH($D$44,Lookup!$S$2:$S$10,0)),0,IF(O1028="X",0,J1028/(DATEDIF(H1028,I1028,"m")+1)*12))</f>
        <v>0</v>
      </c>
      <c r="M1028" s="587">
        <f t="shared" si="76"/>
        <v>0</v>
      </c>
      <c r="N1028" s="655"/>
      <c r="O1028" s="353"/>
      <c r="Q1028" s="849">
        <f t="shared" si="77"/>
        <v>0</v>
      </c>
      <c r="R1028" s="849">
        <f t="shared" si="78"/>
        <v>0</v>
      </c>
    </row>
    <row r="1029" spans="2:18" x14ac:dyDescent="0.35">
      <c r="B1029" s="229"/>
      <c r="C1029" s="301"/>
      <c r="D1029" s="301"/>
      <c r="E1029" s="233"/>
      <c r="F1029" s="301"/>
      <c r="G1029" s="302"/>
      <c r="H1029" s="170"/>
      <c r="I1029" s="170"/>
      <c r="J1029" s="231"/>
      <c r="K1029" s="587">
        <f t="shared" si="75"/>
        <v>0</v>
      </c>
      <c r="L1029" s="589">
        <f>IF(I1029&lt;INDEX(Lookup!$U$2:$U$10,MATCH($D$44,Lookup!$S$2:$S$10,0)),0,IF(O1029="X",0,J1029/(DATEDIF(H1029,I1029,"m")+1)*12))</f>
        <v>0</v>
      </c>
      <c r="M1029" s="587">
        <f t="shared" si="76"/>
        <v>0</v>
      </c>
      <c r="N1029" s="655"/>
      <c r="O1029" s="353"/>
      <c r="Q1029" s="849">
        <f t="shared" si="77"/>
        <v>0</v>
      </c>
      <c r="R1029" s="849">
        <f t="shared" si="78"/>
        <v>0</v>
      </c>
    </row>
    <row r="1030" spans="2:18" x14ac:dyDescent="0.35">
      <c r="B1030" s="229"/>
      <c r="C1030" s="301"/>
      <c r="D1030" s="301"/>
      <c r="E1030" s="233"/>
      <c r="F1030" s="301"/>
      <c r="G1030" s="302"/>
      <c r="H1030" s="170"/>
      <c r="I1030" s="170"/>
      <c r="J1030" s="231"/>
      <c r="K1030" s="587">
        <f t="shared" si="75"/>
        <v>0</v>
      </c>
      <c r="L1030" s="589">
        <f>IF(I1030&lt;INDEX(Lookup!$U$2:$U$10,MATCH($D$44,Lookup!$S$2:$S$10,0)),0,IF(O1030="X",0,J1030/(DATEDIF(H1030,I1030,"m")+1)*12))</f>
        <v>0</v>
      </c>
      <c r="M1030" s="587">
        <f t="shared" si="76"/>
        <v>0</v>
      </c>
      <c r="N1030" s="655"/>
      <c r="O1030" s="353"/>
      <c r="Q1030" s="849">
        <f t="shared" si="77"/>
        <v>0</v>
      </c>
      <c r="R1030" s="849">
        <f t="shared" si="78"/>
        <v>0</v>
      </c>
    </row>
    <row r="1031" spans="2:18" x14ac:dyDescent="0.35">
      <c r="B1031" s="229"/>
      <c r="C1031" s="301"/>
      <c r="D1031" s="301"/>
      <c r="E1031" s="233"/>
      <c r="F1031" s="301"/>
      <c r="G1031" s="302"/>
      <c r="H1031" s="170"/>
      <c r="I1031" s="170"/>
      <c r="J1031" s="231"/>
      <c r="K1031" s="587">
        <f t="shared" si="75"/>
        <v>0</v>
      </c>
      <c r="L1031" s="589">
        <f>IF(I1031&lt;INDEX(Lookup!$U$2:$U$10,MATCH($D$44,Lookup!$S$2:$S$10,0)),0,IF(O1031="X",0,J1031/(DATEDIF(H1031,I1031,"m")+1)*12))</f>
        <v>0</v>
      </c>
      <c r="M1031" s="587">
        <f t="shared" si="76"/>
        <v>0</v>
      </c>
      <c r="N1031" s="655"/>
      <c r="O1031" s="353"/>
      <c r="Q1031" s="849">
        <f t="shared" si="77"/>
        <v>0</v>
      </c>
      <c r="R1031" s="849">
        <f t="shared" si="78"/>
        <v>0</v>
      </c>
    </row>
    <row r="1032" spans="2:18" x14ac:dyDescent="0.35">
      <c r="B1032" s="229"/>
      <c r="C1032" s="301"/>
      <c r="D1032" s="301"/>
      <c r="E1032" s="233"/>
      <c r="F1032" s="301"/>
      <c r="G1032" s="302"/>
      <c r="H1032" s="170"/>
      <c r="I1032" s="170"/>
      <c r="J1032" s="231"/>
      <c r="K1032" s="587">
        <f t="shared" si="75"/>
        <v>0</v>
      </c>
      <c r="L1032" s="589">
        <f>IF(I1032&lt;INDEX(Lookup!$U$2:$U$10,MATCH($D$44,Lookup!$S$2:$S$10,0)),0,IF(O1032="X",0,J1032/(DATEDIF(H1032,I1032,"m")+1)*12))</f>
        <v>0</v>
      </c>
      <c r="M1032" s="587">
        <f t="shared" si="76"/>
        <v>0</v>
      </c>
      <c r="N1032" s="655"/>
      <c r="O1032" s="353"/>
      <c r="Q1032" s="849">
        <f t="shared" si="77"/>
        <v>0</v>
      </c>
      <c r="R1032" s="849">
        <f t="shared" si="78"/>
        <v>0</v>
      </c>
    </row>
    <row r="1033" spans="2:18" x14ac:dyDescent="0.35">
      <c r="B1033" s="229"/>
      <c r="C1033" s="301"/>
      <c r="D1033" s="301"/>
      <c r="E1033" s="233"/>
      <c r="F1033" s="301"/>
      <c r="G1033" s="302"/>
      <c r="H1033" s="170"/>
      <c r="I1033" s="170"/>
      <c r="J1033" s="231"/>
      <c r="K1033" s="587">
        <f t="shared" si="75"/>
        <v>0</v>
      </c>
      <c r="L1033" s="589">
        <f>IF(I1033&lt;INDEX(Lookup!$U$2:$U$10,MATCH($D$44,Lookup!$S$2:$S$10,0)),0,IF(O1033="X",0,J1033/(DATEDIF(H1033,I1033,"m")+1)*12))</f>
        <v>0</v>
      </c>
      <c r="M1033" s="587">
        <f t="shared" si="76"/>
        <v>0</v>
      </c>
      <c r="N1033" s="655"/>
      <c r="O1033" s="353"/>
      <c r="Q1033" s="849">
        <f t="shared" si="77"/>
        <v>0</v>
      </c>
      <c r="R1033" s="849">
        <f t="shared" si="78"/>
        <v>0</v>
      </c>
    </row>
    <row r="1034" spans="2:18" x14ac:dyDescent="0.35">
      <c r="B1034" s="229"/>
      <c r="C1034" s="301"/>
      <c r="D1034" s="301"/>
      <c r="E1034" s="233"/>
      <c r="F1034" s="301"/>
      <c r="G1034" s="302"/>
      <c r="H1034" s="170"/>
      <c r="I1034" s="170"/>
      <c r="J1034" s="231"/>
      <c r="K1034" s="587">
        <f t="shared" si="75"/>
        <v>0</v>
      </c>
      <c r="L1034" s="589">
        <f>IF(I1034&lt;INDEX(Lookup!$U$2:$U$10,MATCH($D$44,Lookup!$S$2:$S$10,0)),0,IF(O1034="X",0,J1034/(DATEDIF(H1034,I1034,"m")+1)*12))</f>
        <v>0</v>
      </c>
      <c r="M1034" s="587">
        <f t="shared" si="76"/>
        <v>0</v>
      </c>
      <c r="N1034" s="655"/>
      <c r="O1034" s="353"/>
      <c r="Q1034" s="849">
        <f t="shared" si="77"/>
        <v>0</v>
      </c>
      <c r="R1034" s="849">
        <f t="shared" si="78"/>
        <v>0</v>
      </c>
    </row>
    <row r="1035" spans="2:18" x14ac:dyDescent="0.35">
      <c r="B1035" s="229"/>
      <c r="C1035" s="301"/>
      <c r="D1035" s="301"/>
      <c r="E1035" s="233"/>
      <c r="F1035" s="301"/>
      <c r="G1035" s="302"/>
      <c r="H1035" s="170"/>
      <c r="I1035" s="170"/>
      <c r="J1035" s="231"/>
      <c r="K1035" s="587">
        <f t="shared" si="75"/>
        <v>0</v>
      </c>
      <c r="L1035" s="589">
        <f>IF(I1035&lt;INDEX(Lookup!$U$2:$U$10,MATCH($D$44,Lookup!$S$2:$S$10,0)),0,IF(O1035="X",0,J1035/(DATEDIF(H1035,I1035,"m")+1)*12))</f>
        <v>0</v>
      </c>
      <c r="M1035" s="587">
        <f t="shared" si="76"/>
        <v>0</v>
      </c>
      <c r="N1035" s="655"/>
      <c r="O1035" s="353"/>
      <c r="Q1035" s="849">
        <f t="shared" si="77"/>
        <v>0</v>
      </c>
      <c r="R1035" s="849">
        <f t="shared" si="78"/>
        <v>0</v>
      </c>
    </row>
    <row r="1036" spans="2:18" x14ac:dyDescent="0.35">
      <c r="B1036" s="229"/>
      <c r="C1036" s="301"/>
      <c r="D1036" s="301"/>
      <c r="E1036" s="233"/>
      <c r="F1036" s="301"/>
      <c r="G1036" s="302"/>
      <c r="H1036" s="170"/>
      <c r="I1036" s="170"/>
      <c r="J1036" s="231"/>
      <c r="K1036" s="587">
        <f t="shared" si="75"/>
        <v>0</v>
      </c>
      <c r="L1036" s="589">
        <f>IF(I1036&lt;INDEX(Lookup!$U$2:$U$10,MATCH($D$44,Lookup!$S$2:$S$10,0)),0,IF(O1036="X",0,J1036/(DATEDIF(H1036,I1036,"m")+1)*12))</f>
        <v>0</v>
      </c>
      <c r="M1036" s="587">
        <f t="shared" si="76"/>
        <v>0</v>
      </c>
      <c r="N1036" s="655"/>
      <c r="O1036" s="353"/>
      <c r="Q1036" s="849">
        <f t="shared" si="77"/>
        <v>0</v>
      </c>
      <c r="R1036" s="849">
        <f t="shared" si="78"/>
        <v>0</v>
      </c>
    </row>
    <row r="1037" spans="2:18" x14ac:dyDescent="0.35">
      <c r="B1037" s="229"/>
      <c r="C1037" s="301"/>
      <c r="D1037" s="301"/>
      <c r="E1037" s="233"/>
      <c r="F1037" s="301"/>
      <c r="G1037" s="302"/>
      <c r="H1037" s="170"/>
      <c r="I1037" s="170"/>
      <c r="J1037" s="231"/>
      <c r="K1037" s="587">
        <f t="shared" si="75"/>
        <v>0</v>
      </c>
      <c r="L1037" s="589">
        <f>IF(I1037&lt;INDEX(Lookup!$U$2:$U$10,MATCH($D$44,Lookup!$S$2:$S$10,0)),0,IF(O1037="X",0,J1037/(DATEDIF(H1037,I1037,"m")+1)*12))</f>
        <v>0</v>
      </c>
      <c r="M1037" s="587">
        <f t="shared" si="76"/>
        <v>0</v>
      </c>
      <c r="N1037" s="655"/>
      <c r="O1037" s="353"/>
      <c r="Q1037" s="849">
        <f t="shared" si="77"/>
        <v>0</v>
      </c>
      <c r="R1037" s="849">
        <f t="shared" si="78"/>
        <v>0</v>
      </c>
    </row>
    <row r="1038" spans="2:18" x14ac:dyDescent="0.35">
      <c r="B1038" s="229"/>
      <c r="C1038" s="301"/>
      <c r="D1038" s="301"/>
      <c r="E1038" s="233"/>
      <c r="F1038" s="301"/>
      <c r="G1038" s="302"/>
      <c r="H1038" s="170"/>
      <c r="I1038" s="170"/>
      <c r="J1038" s="231"/>
      <c r="K1038" s="587">
        <f t="shared" si="75"/>
        <v>0</v>
      </c>
      <c r="L1038" s="589">
        <f>IF(I1038&lt;INDEX(Lookup!$U$2:$U$10,MATCH($D$44,Lookup!$S$2:$S$10,0)),0,IF(O1038="X",0,J1038/(DATEDIF(H1038,I1038,"m")+1)*12))</f>
        <v>0</v>
      </c>
      <c r="M1038" s="587">
        <f t="shared" si="76"/>
        <v>0</v>
      </c>
      <c r="N1038" s="655"/>
      <c r="O1038" s="353"/>
      <c r="Q1038" s="849">
        <f t="shared" si="77"/>
        <v>0</v>
      </c>
      <c r="R1038" s="849">
        <f t="shared" si="78"/>
        <v>0</v>
      </c>
    </row>
    <row r="1039" spans="2:18" x14ac:dyDescent="0.35">
      <c r="B1039" s="229"/>
      <c r="C1039" s="301"/>
      <c r="D1039" s="301"/>
      <c r="E1039" s="233"/>
      <c r="F1039" s="301"/>
      <c r="G1039" s="302"/>
      <c r="H1039" s="170"/>
      <c r="I1039" s="170"/>
      <c r="J1039" s="231"/>
      <c r="K1039" s="587">
        <f t="shared" si="75"/>
        <v>0</v>
      </c>
      <c r="L1039" s="589">
        <f>IF(I1039&lt;INDEX(Lookup!$U$2:$U$10,MATCH($D$44,Lookup!$S$2:$S$10,0)),0,IF(O1039="X",0,J1039/(DATEDIF(H1039,I1039,"m")+1)*12))</f>
        <v>0</v>
      </c>
      <c r="M1039" s="587">
        <f t="shared" si="76"/>
        <v>0</v>
      </c>
      <c r="N1039" s="655"/>
      <c r="O1039" s="353"/>
      <c r="Q1039" s="849">
        <f t="shared" si="77"/>
        <v>0</v>
      </c>
      <c r="R1039" s="849">
        <f t="shared" si="78"/>
        <v>0</v>
      </c>
    </row>
    <row r="1040" spans="2:18" x14ac:dyDescent="0.35">
      <c r="B1040" s="229"/>
      <c r="C1040" s="301"/>
      <c r="D1040" s="301"/>
      <c r="E1040" s="233"/>
      <c r="F1040" s="301"/>
      <c r="G1040" s="302"/>
      <c r="H1040" s="170"/>
      <c r="I1040" s="170"/>
      <c r="J1040" s="231"/>
      <c r="K1040" s="587">
        <f t="shared" si="75"/>
        <v>0</v>
      </c>
      <c r="L1040" s="589">
        <f>IF(I1040&lt;INDEX(Lookup!$U$2:$U$10,MATCH($D$44,Lookup!$S$2:$S$10,0)),0,IF(O1040="X",0,J1040/(DATEDIF(H1040,I1040,"m")+1)*12))</f>
        <v>0</v>
      </c>
      <c r="M1040" s="587">
        <f t="shared" si="76"/>
        <v>0</v>
      </c>
      <c r="N1040" s="655"/>
      <c r="O1040" s="353"/>
      <c r="Q1040" s="849">
        <f t="shared" si="77"/>
        <v>0</v>
      </c>
      <c r="R1040" s="849">
        <f t="shared" si="78"/>
        <v>0</v>
      </c>
    </row>
    <row r="1041" spans="2:18" x14ac:dyDescent="0.35">
      <c r="B1041" s="229"/>
      <c r="C1041" s="301"/>
      <c r="D1041" s="301"/>
      <c r="E1041" s="233"/>
      <c r="F1041" s="301"/>
      <c r="G1041" s="302"/>
      <c r="H1041" s="170"/>
      <c r="I1041" s="170"/>
      <c r="J1041" s="231"/>
      <c r="K1041" s="587">
        <f t="shared" si="75"/>
        <v>0</v>
      </c>
      <c r="L1041" s="589">
        <f>IF(I1041&lt;INDEX(Lookup!$U$2:$U$10,MATCH($D$44,Lookup!$S$2:$S$10,0)),0,IF(O1041="X",0,J1041/(DATEDIF(H1041,I1041,"m")+1)*12))</f>
        <v>0</v>
      </c>
      <c r="M1041" s="587">
        <f t="shared" si="76"/>
        <v>0</v>
      </c>
      <c r="N1041" s="655"/>
      <c r="O1041" s="353"/>
      <c r="Q1041" s="849">
        <f t="shared" si="77"/>
        <v>0</v>
      </c>
      <c r="R1041" s="849">
        <f t="shared" si="78"/>
        <v>0</v>
      </c>
    </row>
    <row r="1042" spans="2:18" x14ac:dyDescent="0.35">
      <c r="B1042" s="229"/>
      <c r="C1042" s="301"/>
      <c r="D1042" s="301"/>
      <c r="E1042" s="233"/>
      <c r="F1042" s="301"/>
      <c r="G1042" s="302"/>
      <c r="H1042" s="170"/>
      <c r="I1042" s="170"/>
      <c r="J1042" s="231"/>
      <c r="K1042" s="587">
        <f t="shared" si="75"/>
        <v>0</v>
      </c>
      <c r="L1042" s="589">
        <f>IF(I1042&lt;INDEX(Lookup!$U$2:$U$10,MATCH($D$44,Lookup!$S$2:$S$10,0)),0,IF(O1042="X",0,J1042/(DATEDIF(H1042,I1042,"m")+1)*12))</f>
        <v>0</v>
      </c>
      <c r="M1042" s="587">
        <f t="shared" si="76"/>
        <v>0</v>
      </c>
      <c r="N1042" s="655"/>
      <c r="O1042" s="353"/>
      <c r="Q1042" s="849">
        <f t="shared" si="77"/>
        <v>0</v>
      </c>
      <c r="R1042" s="849">
        <f t="shared" si="78"/>
        <v>0</v>
      </c>
    </row>
    <row r="1043" spans="2:18" x14ac:dyDescent="0.35">
      <c r="B1043" s="229"/>
      <c r="C1043" s="301"/>
      <c r="D1043" s="301"/>
      <c r="E1043" s="233"/>
      <c r="F1043" s="301"/>
      <c r="G1043" s="302"/>
      <c r="H1043" s="170"/>
      <c r="I1043" s="170"/>
      <c r="J1043" s="231"/>
      <c r="K1043" s="587">
        <f t="shared" si="75"/>
        <v>0</v>
      </c>
      <c r="L1043" s="589">
        <f>IF(I1043&lt;INDEX(Lookup!$U$2:$U$10,MATCH($D$44,Lookup!$S$2:$S$10,0)),0,IF(O1043="X",0,J1043/(DATEDIF(H1043,I1043,"m")+1)*12))</f>
        <v>0</v>
      </c>
      <c r="M1043" s="587">
        <f t="shared" si="76"/>
        <v>0</v>
      </c>
      <c r="N1043" s="655"/>
      <c r="O1043" s="353"/>
      <c r="Q1043" s="849">
        <f t="shared" si="77"/>
        <v>0</v>
      </c>
      <c r="R1043" s="849">
        <f t="shared" si="78"/>
        <v>0</v>
      </c>
    </row>
    <row r="1044" spans="2:18" x14ac:dyDescent="0.35">
      <c r="B1044" s="229"/>
      <c r="C1044" s="301"/>
      <c r="D1044" s="301"/>
      <c r="E1044" s="233"/>
      <c r="F1044" s="301"/>
      <c r="G1044" s="302"/>
      <c r="H1044" s="170"/>
      <c r="I1044" s="170"/>
      <c r="J1044" s="231"/>
      <c r="K1044" s="587">
        <f t="shared" si="75"/>
        <v>0</v>
      </c>
      <c r="L1044" s="589">
        <f>IF(I1044&lt;INDEX(Lookup!$U$2:$U$10,MATCH($D$44,Lookup!$S$2:$S$10,0)),0,IF(O1044="X",0,J1044/(DATEDIF(H1044,I1044,"m")+1)*12))</f>
        <v>0</v>
      </c>
      <c r="M1044" s="587">
        <f t="shared" si="76"/>
        <v>0</v>
      </c>
      <c r="N1044" s="655"/>
      <c r="O1044" s="353"/>
      <c r="Q1044" s="849">
        <f t="shared" si="77"/>
        <v>0</v>
      </c>
      <c r="R1044" s="849">
        <f t="shared" si="78"/>
        <v>0</v>
      </c>
    </row>
    <row r="1045" spans="2:18" x14ac:dyDescent="0.35">
      <c r="B1045" s="229"/>
      <c r="C1045" s="301"/>
      <c r="D1045" s="301"/>
      <c r="E1045" s="233"/>
      <c r="F1045" s="301"/>
      <c r="G1045" s="302"/>
      <c r="H1045" s="170"/>
      <c r="I1045" s="170"/>
      <c r="J1045" s="231"/>
      <c r="K1045" s="587">
        <f t="shared" si="75"/>
        <v>0</v>
      </c>
      <c r="L1045" s="589">
        <f>IF(I1045&lt;INDEX(Lookup!$U$2:$U$10,MATCH($D$44,Lookup!$S$2:$S$10,0)),0,IF(O1045="X",0,J1045/(DATEDIF(H1045,I1045,"m")+1)*12))</f>
        <v>0</v>
      </c>
      <c r="M1045" s="587">
        <f t="shared" si="76"/>
        <v>0</v>
      </c>
      <c r="N1045" s="655"/>
      <c r="O1045" s="353"/>
      <c r="Q1045" s="849">
        <f t="shared" si="77"/>
        <v>0</v>
      </c>
      <c r="R1045" s="849">
        <f t="shared" si="78"/>
        <v>0</v>
      </c>
    </row>
    <row r="1046" spans="2:18" x14ac:dyDescent="0.35">
      <c r="B1046" s="229"/>
      <c r="C1046" s="301"/>
      <c r="D1046" s="301"/>
      <c r="E1046" s="233"/>
      <c r="F1046" s="301"/>
      <c r="G1046" s="302"/>
      <c r="H1046" s="170"/>
      <c r="I1046" s="170"/>
      <c r="J1046" s="231"/>
      <c r="K1046" s="587">
        <f t="shared" si="75"/>
        <v>0</v>
      </c>
      <c r="L1046" s="589">
        <f>IF(I1046&lt;INDEX(Lookup!$U$2:$U$10,MATCH($D$44,Lookup!$S$2:$S$10,0)),0,IF(O1046="X",0,J1046/(DATEDIF(H1046,I1046,"m")+1)*12))</f>
        <v>0</v>
      </c>
      <c r="M1046" s="587">
        <f t="shared" si="76"/>
        <v>0</v>
      </c>
      <c r="N1046" s="655"/>
      <c r="O1046" s="353"/>
      <c r="Q1046" s="849">
        <f t="shared" si="77"/>
        <v>0</v>
      </c>
      <c r="R1046" s="849">
        <f t="shared" si="78"/>
        <v>0</v>
      </c>
    </row>
    <row r="1047" spans="2:18" x14ac:dyDescent="0.35">
      <c r="B1047" s="229"/>
      <c r="C1047" s="301"/>
      <c r="D1047" s="301"/>
      <c r="E1047" s="233"/>
      <c r="F1047" s="301"/>
      <c r="G1047" s="302"/>
      <c r="H1047" s="170"/>
      <c r="I1047" s="170"/>
      <c r="J1047" s="231"/>
      <c r="K1047" s="587">
        <f t="shared" si="75"/>
        <v>0</v>
      </c>
      <c r="L1047" s="589">
        <f>IF(I1047&lt;INDEX(Lookup!$U$2:$U$10,MATCH($D$44,Lookup!$S$2:$S$10,0)),0,IF(O1047="X",0,J1047/(DATEDIF(H1047,I1047,"m")+1)*12))</f>
        <v>0</v>
      </c>
      <c r="M1047" s="587">
        <f t="shared" si="76"/>
        <v>0</v>
      </c>
      <c r="N1047" s="655"/>
      <c r="O1047" s="353"/>
      <c r="Q1047" s="849">
        <f t="shared" si="77"/>
        <v>0</v>
      </c>
      <c r="R1047" s="849">
        <f t="shared" si="78"/>
        <v>0</v>
      </c>
    </row>
    <row r="1048" spans="2:18" x14ac:dyDescent="0.35">
      <c r="B1048" s="229"/>
      <c r="C1048" s="301"/>
      <c r="D1048" s="301"/>
      <c r="E1048" s="233"/>
      <c r="F1048" s="301"/>
      <c r="G1048" s="302"/>
      <c r="H1048" s="170"/>
      <c r="I1048" s="170"/>
      <c r="J1048" s="231"/>
      <c r="K1048" s="587">
        <f t="shared" si="75"/>
        <v>0</v>
      </c>
      <c r="L1048" s="589">
        <f>IF(I1048&lt;INDEX(Lookup!$U$2:$U$10,MATCH($D$44,Lookup!$S$2:$S$10,0)),0,IF(O1048="X",0,J1048/(DATEDIF(H1048,I1048,"m")+1)*12))</f>
        <v>0</v>
      </c>
      <c r="M1048" s="587">
        <f t="shared" si="76"/>
        <v>0</v>
      </c>
      <c r="N1048" s="655"/>
      <c r="O1048" s="353"/>
      <c r="Q1048" s="849">
        <f t="shared" si="77"/>
        <v>0</v>
      </c>
      <c r="R1048" s="849">
        <f t="shared" si="78"/>
        <v>0</v>
      </c>
    </row>
    <row r="1049" spans="2:18" x14ac:dyDescent="0.35">
      <c r="B1049" s="229"/>
      <c r="C1049" s="301"/>
      <c r="D1049" s="301"/>
      <c r="E1049" s="233"/>
      <c r="F1049" s="301"/>
      <c r="G1049" s="302"/>
      <c r="H1049" s="170"/>
      <c r="I1049" s="170"/>
      <c r="J1049" s="231"/>
      <c r="K1049" s="587">
        <f t="shared" si="75"/>
        <v>0</v>
      </c>
      <c r="L1049" s="589">
        <f>IF(I1049&lt;INDEX(Lookup!$U$2:$U$10,MATCH($D$44,Lookup!$S$2:$S$10,0)),0,IF(O1049="X",0,J1049/(DATEDIF(H1049,I1049,"m")+1)*12))</f>
        <v>0</v>
      </c>
      <c r="M1049" s="587">
        <f t="shared" si="76"/>
        <v>0</v>
      </c>
      <c r="N1049" s="655"/>
      <c r="O1049" s="353"/>
      <c r="Q1049" s="849">
        <f t="shared" si="77"/>
        <v>0</v>
      </c>
      <c r="R1049" s="849">
        <f t="shared" si="78"/>
        <v>0</v>
      </c>
    </row>
    <row r="1050" spans="2:18" x14ac:dyDescent="0.35">
      <c r="B1050" s="229"/>
      <c r="C1050" s="301"/>
      <c r="D1050" s="301"/>
      <c r="E1050" s="233"/>
      <c r="F1050" s="301"/>
      <c r="G1050" s="302"/>
      <c r="H1050" s="170"/>
      <c r="I1050" s="170"/>
      <c r="J1050" s="231"/>
      <c r="K1050" s="587">
        <f t="shared" si="75"/>
        <v>0</v>
      </c>
      <c r="L1050" s="589">
        <f>IF(I1050&lt;INDEX(Lookup!$U$2:$U$10,MATCH($D$44,Lookup!$S$2:$S$10,0)),0,IF(O1050="X",0,J1050/(DATEDIF(H1050,I1050,"m")+1)*12))</f>
        <v>0</v>
      </c>
      <c r="M1050" s="587">
        <f t="shared" si="76"/>
        <v>0</v>
      </c>
      <c r="N1050" s="655"/>
      <c r="O1050" s="353"/>
      <c r="Q1050" s="849">
        <f t="shared" si="77"/>
        <v>0</v>
      </c>
      <c r="R1050" s="849">
        <f t="shared" si="78"/>
        <v>0</v>
      </c>
    </row>
    <row r="1051" spans="2:18" x14ac:dyDescent="0.35">
      <c r="B1051" s="229"/>
      <c r="C1051" s="301"/>
      <c r="D1051" s="301"/>
      <c r="E1051" s="233"/>
      <c r="F1051" s="301"/>
      <c r="G1051" s="302"/>
      <c r="H1051" s="170"/>
      <c r="I1051" s="170"/>
      <c r="J1051" s="231"/>
      <c r="K1051" s="587">
        <f t="shared" si="75"/>
        <v>0</v>
      </c>
      <c r="L1051" s="589">
        <f>IF(I1051&lt;INDEX(Lookup!$U$2:$U$10,MATCH($D$44,Lookup!$S$2:$S$10,0)),0,IF(O1051="X",0,J1051/(DATEDIF(H1051,I1051,"m")+1)*12))</f>
        <v>0</v>
      </c>
      <c r="M1051" s="587">
        <f t="shared" si="76"/>
        <v>0</v>
      </c>
      <c r="N1051" s="655"/>
      <c r="O1051" s="353"/>
      <c r="Q1051" s="849">
        <f t="shared" si="77"/>
        <v>0</v>
      </c>
      <c r="R1051" s="849">
        <f t="shared" si="78"/>
        <v>0</v>
      </c>
    </row>
    <row r="1052" spans="2:18" x14ac:dyDescent="0.35">
      <c r="B1052" s="229"/>
      <c r="C1052" s="301"/>
      <c r="D1052" s="301"/>
      <c r="E1052" s="233"/>
      <c r="F1052" s="301"/>
      <c r="G1052" s="302"/>
      <c r="H1052" s="170"/>
      <c r="I1052" s="170"/>
      <c r="J1052" s="231"/>
      <c r="K1052" s="587">
        <f t="shared" si="75"/>
        <v>0</v>
      </c>
      <c r="L1052" s="589">
        <f>IF(I1052&lt;INDEX(Lookup!$U$2:$U$10,MATCH($D$44,Lookup!$S$2:$S$10,0)),0,IF(O1052="X",0,J1052/(DATEDIF(H1052,I1052,"m")+1)*12))</f>
        <v>0</v>
      </c>
      <c r="M1052" s="587">
        <f t="shared" si="76"/>
        <v>0</v>
      </c>
      <c r="N1052" s="655"/>
      <c r="O1052" s="353"/>
      <c r="Q1052" s="849">
        <f t="shared" si="77"/>
        <v>0</v>
      </c>
      <c r="R1052" s="849">
        <f t="shared" si="78"/>
        <v>0</v>
      </c>
    </row>
    <row r="1053" spans="2:18" x14ac:dyDescent="0.35">
      <c r="B1053" s="229"/>
      <c r="C1053" s="301"/>
      <c r="D1053" s="301"/>
      <c r="E1053" s="233"/>
      <c r="F1053" s="301"/>
      <c r="G1053" s="302"/>
      <c r="H1053" s="170"/>
      <c r="I1053" s="170"/>
      <c r="J1053" s="231"/>
      <c r="K1053" s="587">
        <f t="shared" si="75"/>
        <v>0</v>
      </c>
      <c r="L1053" s="589">
        <f>IF(I1053&lt;INDEX(Lookup!$U$2:$U$10,MATCH($D$44,Lookup!$S$2:$S$10,0)),0,IF(O1053="X",0,J1053/(DATEDIF(H1053,I1053,"m")+1)*12))</f>
        <v>0</v>
      </c>
      <c r="M1053" s="587">
        <f t="shared" si="76"/>
        <v>0</v>
      </c>
      <c r="N1053" s="655"/>
      <c r="O1053" s="353"/>
      <c r="Q1053" s="849">
        <f t="shared" si="77"/>
        <v>0</v>
      </c>
      <c r="R1053" s="849">
        <f t="shared" si="78"/>
        <v>0</v>
      </c>
    </row>
    <row r="1054" spans="2:18" x14ac:dyDescent="0.35">
      <c r="B1054" s="229"/>
      <c r="C1054" s="301"/>
      <c r="D1054" s="301"/>
      <c r="E1054" s="233"/>
      <c r="F1054" s="301"/>
      <c r="G1054" s="302"/>
      <c r="H1054" s="170"/>
      <c r="I1054" s="170"/>
      <c r="J1054" s="231"/>
      <c r="K1054" s="587">
        <f t="shared" si="75"/>
        <v>0</v>
      </c>
      <c r="L1054" s="589">
        <f>IF(I1054&lt;INDEX(Lookup!$U$2:$U$10,MATCH($D$44,Lookup!$S$2:$S$10,0)),0,IF(O1054="X",0,J1054/(DATEDIF(H1054,I1054,"m")+1)*12))</f>
        <v>0</v>
      </c>
      <c r="M1054" s="587">
        <f t="shared" si="76"/>
        <v>0</v>
      </c>
      <c r="N1054" s="655"/>
      <c r="O1054" s="353"/>
      <c r="Q1054" s="849">
        <f t="shared" si="77"/>
        <v>0</v>
      </c>
      <c r="R1054" s="849">
        <f t="shared" si="78"/>
        <v>0</v>
      </c>
    </row>
    <row r="1055" spans="2:18" x14ac:dyDescent="0.35">
      <c r="B1055" s="229"/>
      <c r="C1055" s="301"/>
      <c r="D1055" s="301"/>
      <c r="E1055" s="233"/>
      <c r="F1055" s="301"/>
      <c r="G1055" s="302"/>
      <c r="H1055" s="170"/>
      <c r="I1055" s="170"/>
      <c r="J1055" s="231"/>
      <c r="K1055" s="587">
        <f t="shared" si="75"/>
        <v>0</v>
      </c>
      <c r="L1055" s="589">
        <f>IF(I1055&lt;INDEX(Lookup!$U$2:$U$10,MATCH($D$44,Lookup!$S$2:$S$10,0)),0,IF(O1055="X",0,J1055/(DATEDIF(H1055,I1055,"m")+1)*12))</f>
        <v>0</v>
      </c>
      <c r="M1055" s="587">
        <f t="shared" si="76"/>
        <v>0</v>
      </c>
      <c r="N1055" s="655"/>
      <c r="O1055" s="353"/>
      <c r="Q1055" s="849">
        <f t="shared" si="77"/>
        <v>0</v>
      </c>
      <c r="R1055" s="849">
        <f t="shared" si="78"/>
        <v>0</v>
      </c>
    </row>
    <row r="1056" spans="2:18" x14ac:dyDescent="0.35">
      <c r="B1056" s="229"/>
      <c r="C1056" s="301"/>
      <c r="D1056" s="301"/>
      <c r="E1056" s="233"/>
      <c r="F1056" s="301"/>
      <c r="G1056" s="302"/>
      <c r="H1056" s="170"/>
      <c r="I1056" s="170"/>
      <c r="J1056" s="231"/>
      <c r="K1056" s="587">
        <f t="shared" si="75"/>
        <v>0</v>
      </c>
      <c r="L1056" s="589">
        <f>IF(I1056&lt;INDEX(Lookup!$U$2:$U$10,MATCH($D$44,Lookup!$S$2:$S$10,0)),0,IF(O1056="X",0,J1056/(DATEDIF(H1056,I1056,"m")+1)*12))</f>
        <v>0</v>
      </c>
      <c r="M1056" s="587">
        <f t="shared" si="76"/>
        <v>0</v>
      </c>
      <c r="N1056" s="655"/>
      <c r="O1056" s="353"/>
      <c r="Q1056" s="849">
        <f t="shared" si="77"/>
        <v>0</v>
      </c>
      <c r="R1056" s="849">
        <f t="shared" si="78"/>
        <v>0</v>
      </c>
    </row>
    <row r="1057" spans="2:18" x14ac:dyDescent="0.35">
      <c r="B1057" s="229"/>
      <c r="C1057" s="301"/>
      <c r="D1057" s="301"/>
      <c r="E1057" s="233"/>
      <c r="F1057" s="301"/>
      <c r="G1057" s="302"/>
      <c r="H1057" s="170"/>
      <c r="I1057" s="170"/>
      <c r="J1057" s="231"/>
      <c r="K1057" s="587">
        <f t="shared" si="75"/>
        <v>0</v>
      </c>
      <c r="L1057" s="589">
        <f>IF(I1057&lt;INDEX(Lookup!$U$2:$U$10,MATCH($D$44,Lookup!$S$2:$S$10,0)),0,IF(O1057="X",0,J1057/(DATEDIF(H1057,I1057,"m")+1)*12))</f>
        <v>0</v>
      </c>
      <c r="M1057" s="587">
        <f t="shared" si="76"/>
        <v>0</v>
      </c>
      <c r="N1057" s="655"/>
      <c r="O1057" s="353"/>
      <c r="Q1057" s="849">
        <f t="shared" si="77"/>
        <v>0</v>
      </c>
      <c r="R1057" s="849">
        <f t="shared" si="78"/>
        <v>0</v>
      </c>
    </row>
    <row r="1058" spans="2:18" x14ac:dyDescent="0.35">
      <c r="B1058" s="229"/>
      <c r="C1058" s="301"/>
      <c r="D1058" s="301"/>
      <c r="E1058" s="233"/>
      <c r="F1058" s="301"/>
      <c r="G1058" s="302"/>
      <c r="H1058" s="170"/>
      <c r="I1058" s="170"/>
      <c r="J1058" s="231"/>
      <c r="K1058" s="587">
        <f t="shared" si="75"/>
        <v>0</v>
      </c>
      <c r="L1058" s="589">
        <f>IF(I1058&lt;INDEX(Lookup!$U$2:$U$10,MATCH($D$44,Lookup!$S$2:$S$10,0)),0,IF(O1058="X",0,J1058/(DATEDIF(H1058,I1058,"m")+1)*12))</f>
        <v>0</v>
      </c>
      <c r="M1058" s="587">
        <f t="shared" si="76"/>
        <v>0</v>
      </c>
      <c r="N1058" s="655"/>
      <c r="O1058" s="353"/>
      <c r="Q1058" s="849">
        <f t="shared" si="77"/>
        <v>0</v>
      </c>
      <c r="R1058" s="849">
        <f t="shared" si="78"/>
        <v>0</v>
      </c>
    </row>
    <row r="1059" spans="2:18" x14ac:dyDescent="0.35">
      <c r="B1059" s="229"/>
      <c r="C1059" s="301"/>
      <c r="D1059" s="301"/>
      <c r="E1059" s="233"/>
      <c r="F1059" s="301"/>
      <c r="G1059" s="302"/>
      <c r="H1059" s="170"/>
      <c r="I1059" s="170"/>
      <c r="J1059" s="231"/>
      <c r="K1059" s="587">
        <f t="shared" si="75"/>
        <v>0</v>
      </c>
      <c r="L1059" s="589">
        <f>IF(I1059&lt;INDEX(Lookup!$U$2:$U$10,MATCH($D$44,Lookup!$S$2:$S$10,0)),0,IF(O1059="X",0,J1059/(DATEDIF(H1059,I1059,"m")+1)*12))</f>
        <v>0</v>
      </c>
      <c r="M1059" s="587">
        <f t="shared" si="76"/>
        <v>0</v>
      </c>
      <c r="N1059" s="655"/>
      <c r="O1059" s="353"/>
      <c r="Q1059" s="849">
        <f t="shared" si="77"/>
        <v>0</v>
      </c>
      <c r="R1059" s="849">
        <f t="shared" si="78"/>
        <v>0</v>
      </c>
    </row>
    <row r="1060" spans="2:18" x14ac:dyDescent="0.35">
      <c r="B1060" s="229"/>
      <c r="C1060" s="301"/>
      <c r="D1060" s="301"/>
      <c r="E1060" s="233"/>
      <c r="F1060" s="301"/>
      <c r="G1060" s="302"/>
      <c r="H1060" s="170"/>
      <c r="I1060" s="170"/>
      <c r="J1060" s="231"/>
      <c r="K1060" s="587">
        <f t="shared" si="75"/>
        <v>0</v>
      </c>
      <c r="L1060" s="589">
        <f>IF(I1060&lt;INDEX(Lookup!$U$2:$U$10,MATCH($D$44,Lookup!$S$2:$S$10,0)),0,IF(O1060="X",0,J1060/(DATEDIF(H1060,I1060,"m")+1)*12))</f>
        <v>0</v>
      </c>
      <c r="M1060" s="587">
        <f t="shared" si="76"/>
        <v>0</v>
      </c>
      <c r="N1060" s="655"/>
      <c r="O1060" s="353"/>
      <c r="Q1060" s="849">
        <f t="shared" si="77"/>
        <v>0</v>
      </c>
      <c r="R1060" s="849">
        <f t="shared" si="78"/>
        <v>0</v>
      </c>
    </row>
    <row r="1061" spans="2:18" x14ac:dyDescent="0.35">
      <c r="B1061" s="229"/>
      <c r="C1061" s="301"/>
      <c r="D1061" s="301"/>
      <c r="E1061" s="233"/>
      <c r="F1061" s="301"/>
      <c r="G1061" s="302"/>
      <c r="H1061" s="170"/>
      <c r="I1061" s="170"/>
      <c r="J1061" s="231"/>
      <c r="K1061" s="587">
        <f t="shared" si="75"/>
        <v>0</v>
      </c>
      <c r="L1061" s="589">
        <f>IF(I1061&lt;INDEX(Lookup!$U$2:$U$10,MATCH($D$44,Lookup!$S$2:$S$10,0)),0,IF(O1061="X",0,J1061/(DATEDIF(H1061,I1061,"m")+1)*12))</f>
        <v>0</v>
      </c>
      <c r="M1061" s="587">
        <f t="shared" si="76"/>
        <v>0</v>
      </c>
      <c r="N1061" s="655"/>
      <c r="O1061" s="353"/>
      <c r="Q1061" s="849">
        <f t="shared" si="77"/>
        <v>0</v>
      </c>
      <c r="R1061" s="849">
        <f t="shared" si="78"/>
        <v>0</v>
      </c>
    </row>
    <row r="1062" spans="2:18" x14ac:dyDescent="0.35">
      <c r="B1062" s="229"/>
      <c r="C1062" s="301"/>
      <c r="D1062" s="301"/>
      <c r="E1062" s="233"/>
      <c r="F1062" s="301"/>
      <c r="G1062" s="302"/>
      <c r="H1062" s="170"/>
      <c r="I1062" s="170"/>
      <c r="J1062" s="231"/>
      <c r="K1062" s="587">
        <f t="shared" si="75"/>
        <v>0</v>
      </c>
      <c r="L1062" s="589">
        <f>IF(I1062&lt;INDEX(Lookup!$U$2:$U$10,MATCH($D$44,Lookup!$S$2:$S$10,0)),0,IF(O1062="X",0,J1062/(DATEDIF(H1062,I1062,"m")+1)*12))</f>
        <v>0</v>
      </c>
      <c r="M1062" s="587">
        <f t="shared" si="76"/>
        <v>0</v>
      </c>
      <c r="N1062" s="655"/>
      <c r="O1062" s="353"/>
      <c r="Q1062" s="849">
        <f t="shared" si="77"/>
        <v>0</v>
      </c>
      <c r="R1062" s="849">
        <f t="shared" si="78"/>
        <v>0</v>
      </c>
    </row>
    <row r="1063" spans="2:18" x14ac:dyDescent="0.35">
      <c r="B1063" s="229"/>
      <c r="C1063" s="301"/>
      <c r="D1063" s="301"/>
      <c r="E1063" s="233"/>
      <c r="F1063" s="301"/>
      <c r="G1063" s="302"/>
      <c r="H1063" s="170"/>
      <c r="I1063" s="170"/>
      <c r="J1063" s="231"/>
      <c r="K1063" s="587">
        <f t="shared" si="75"/>
        <v>0</v>
      </c>
      <c r="L1063" s="589">
        <f>IF(I1063&lt;INDEX(Lookup!$U$2:$U$10,MATCH($D$44,Lookup!$S$2:$S$10,0)),0,IF(O1063="X",0,J1063/(DATEDIF(H1063,I1063,"m")+1)*12))</f>
        <v>0</v>
      </c>
      <c r="M1063" s="587">
        <f t="shared" si="76"/>
        <v>0</v>
      </c>
      <c r="N1063" s="655"/>
      <c r="O1063" s="353"/>
      <c r="Q1063" s="849">
        <f t="shared" si="77"/>
        <v>0</v>
      </c>
      <c r="R1063" s="849">
        <f t="shared" si="78"/>
        <v>0</v>
      </c>
    </row>
    <row r="1064" spans="2:18" x14ac:dyDescent="0.35">
      <c r="B1064" s="229"/>
      <c r="C1064" s="301"/>
      <c r="D1064" s="301"/>
      <c r="E1064" s="233"/>
      <c r="F1064" s="301"/>
      <c r="G1064" s="302"/>
      <c r="H1064" s="170"/>
      <c r="I1064" s="170"/>
      <c r="J1064" s="231"/>
      <c r="K1064" s="587">
        <f t="shared" si="75"/>
        <v>0</v>
      </c>
      <c r="L1064" s="589">
        <f>IF(I1064&lt;INDEX(Lookup!$U$2:$U$10,MATCH($D$44,Lookup!$S$2:$S$10,0)),0,IF(O1064="X",0,J1064/(DATEDIF(H1064,I1064,"m")+1)*12))</f>
        <v>0</v>
      </c>
      <c r="M1064" s="587">
        <f t="shared" si="76"/>
        <v>0</v>
      </c>
      <c r="N1064" s="655"/>
      <c r="O1064" s="353"/>
      <c r="Q1064" s="849">
        <f t="shared" si="77"/>
        <v>0</v>
      </c>
      <c r="R1064" s="849">
        <f t="shared" si="78"/>
        <v>0</v>
      </c>
    </row>
    <row r="1065" spans="2:18" x14ac:dyDescent="0.35">
      <c r="B1065" s="229"/>
      <c r="C1065" s="301"/>
      <c r="D1065" s="301"/>
      <c r="E1065" s="233"/>
      <c r="F1065" s="301"/>
      <c r="G1065" s="302"/>
      <c r="H1065" s="170"/>
      <c r="I1065" s="170"/>
      <c r="J1065" s="231"/>
      <c r="K1065" s="587">
        <f t="shared" si="75"/>
        <v>0</v>
      </c>
      <c r="L1065" s="589">
        <f>IF(I1065&lt;INDEX(Lookup!$U$2:$U$10,MATCH($D$44,Lookup!$S$2:$S$10,0)),0,IF(O1065="X",0,J1065/(DATEDIF(H1065,I1065,"m")+1)*12))</f>
        <v>0</v>
      </c>
      <c r="M1065" s="587">
        <f t="shared" si="76"/>
        <v>0</v>
      </c>
      <c r="N1065" s="655"/>
      <c r="O1065" s="353"/>
      <c r="Q1065" s="849">
        <f t="shared" si="77"/>
        <v>0</v>
      </c>
      <c r="R1065" s="849">
        <f t="shared" si="78"/>
        <v>0</v>
      </c>
    </row>
    <row r="1066" spans="2:18" x14ac:dyDescent="0.35">
      <c r="B1066" s="229"/>
      <c r="C1066" s="301"/>
      <c r="D1066" s="301"/>
      <c r="E1066" s="233"/>
      <c r="F1066" s="301"/>
      <c r="G1066" s="302"/>
      <c r="H1066" s="170"/>
      <c r="I1066" s="170"/>
      <c r="J1066" s="231"/>
      <c r="K1066" s="587">
        <f t="shared" si="75"/>
        <v>0</v>
      </c>
      <c r="L1066" s="589">
        <f>IF(I1066&lt;INDEX(Lookup!$U$2:$U$10,MATCH($D$44,Lookup!$S$2:$S$10,0)),0,IF(O1066="X",0,J1066/(DATEDIF(H1066,I1066,"m")+1)*12))</f>
        <v>0</v>
      </c>
      <c r="M1066" s="587">
        <f t="shared" si="76"/>
        <v>0</v>
      </c>
      <c r="N1066" s="655"/>
      <c r="O1066" s="353"/>
      <c r="Q1066" s="849">
        <f t="shared" si="77"/>
        <v>0</v>
      </c>
      <c r="R1066" s="849">
        <f t="shared" si="78"/>
        <v>0</v>
      </c>
    </row>
    <row r="1067" spans="2:18" x14ac:dyDescent="0.35">
      <c r="B1067" s="229"/>
      <c r="C1067" s="301"/>
      <c r="D1067" s="301"/>
      <c r="E1067" s="233"/>
      <c r="F1067" s="301"/>
      <c r="G1067" s="302"/>
      <c r="H1067" s="170"/>
      <c r="I1067" s="170"/>
      <c r="J1067" s="231"/>
      <c r="K1067" s="587">
        <f t="shared" si="75"/>
        <v>0</v>
      </c>
      <c r="L1067" s="589">
        <f>IF(I1067&lt;INDEX(Lookup!$U$2:$U$10,MATCH($D$44,Lookup!$S$2:$S$10,0)),0,IF(O1067="X",0,J1067/(DATEDIF(H1067,I1067,"m")+1)*12))</f>
        <v>0</v>
      </c>
      <c r="M1067" s="587">
        <f t="shared" si="76"/>
        <v>0</v>
      </c>
      <c r="N1067" s="655"/>
      <c r="O1067" s="353"/>
      <c r="Q1067" s="849">
        <f t="shared" si="77"/>
        <v>0</v>
      </c>
      <c r="R1067" s="849">
        <f t="shared" si="78"/>
        <v>0</v>
      </c>
    </row>
    <row r="1068" spans="2:18" x14ac:dyDescent="0.35">
      <c r="B1068" s="229"/>
      <c r="C1068" s="301"/>
      <c r="D1068" s="301"/>
      <c r="E1068" s="233"/>
      <c r="F1068" s="301"/>
      <c r="G1068" s="302"/>
      <c r="H1068" s="170"/>
      <c r="I1068" s="170"/>
      <c r="J1068" s="231"/>
      <c r="K1068" s="587">
        <f t="shared" si="75"/>
        <v>0</v>
      </c>
      <c r="L1068" s="589">
        <f>IF(I1068&lt;INDEX(Lookup!$U$2:$U$10,MATCH($D$44,Lookup!$S$2:$S$10,0)),0,IF(O1068="X",0,J1068/(DATEDIF(H1068,I1068,"m")+1)*12))</f>
        <v>0</v>
      </c>
      <c r="M1068" s="587">
        <f t="shared" si="76"/>
        <v>0</v>
      </c>
      <c r="N1068" s="655"/>
      <c r="O1068" s="353"/>
      <c r="Q1068" s="849">
        <f t="shared" si="77"/>
        <v>0</v>
      </c>
      <c r="R1068" s="849">
        <f t="shared" si="78"/>
        <v>0</v>
      </c>
    </row>
    <row r="1069" spans="2:18" x14ac:dyDescent="0.35">
      <c r="B1069" s="229"/>
      <c r="C1069" s="301"/>
      <c r="D1069" s="301"/>
      <c r="E1069" s="233"/>
      <c r="F1069" s="301"/>
      <c r="G1069" s="302"/>
      <c r="H1069" s="170"/>
      <c r="I1069" s="170"/>
      <c r="J1069" s="231"/>
      <c r="K1069" s="587">
        <f t="shared" si="75"/>
        <v>0</v>
      </c>
      <c r="L1069" s="589">
        <f>IF(I1069&lt;INDEX(Lookup!$U$2:$U$10,MATCH($D$44,Lookup!$S$2:$S$10,0)),0,IF(O1069="X",0,J1069/(DATEDIF(H1069,I1069,"m")+1)*12))</f>
        <v>0</v>
      </c>
      <c r="M1069" s="587">
        <f t="shared" si="76"/>
        <v>0</v>
      </c>
      <c r="N1069" s="655"/>
      <c r="O1069" s="353"/>
      <c r="Q1069" s="849">
        <f t="shared" si="77"/>
        <v>0</v>
      </c>
      <c r="R1069" s="849">
        <f t="shared" si="78"/>
        <v>0</v>
      </c>
    </row>
    <row r="1070" spans="2:18" x14ac:dyDescent="0.35">
      <c r="B1070" s="229"/>
      <c r="C1070" s="301"/>
      <c r="D1070" s="301"/>
      <c r="E1070" s="233"/>
      <c r="F1070" s="301"/>
      <c r="G1070" s="302"/>
      <c r="H1070" s="170"/>
      <c r="I1070" s="170"/>
      <c r="J1070" s="231"/>
      <c r="K1070" s="587">
        <f t="shared" si="75"/>
        <v>0</v>
      </c>
      <c r="L1070" s="589">
        <f>IF(I1070&lt;INDEX(Lookup!$U$2:$U$10,MATCH($D$44,Lookup!$S$2:$S$10,0)),0,IF(O1070="X",0,J1070/(DATEDIF(H1070,I1070,"m")+1)*12))</f>
        <v>0</v>
      </c>
      <c r="M1070" s="587">
        <f t="shared" si="76"/>
        <v>0</v>
      </c>
      <c r="N1070" s="655"/>
      <c r="O1070" s="353"/>
      <c r="Q1070" s="849">
        <f t="shared" si="77"/>
        <v>0</v>
      </c>
      <c r="R1070" s="849">
        <f t="shared" si="78"/>
        <v>0</v>
      </c>
    </row>
    <row r="1071" spans="2:18" x14ac:dyDescent="0.35">
      <c r="B1071" s="229"/>
      <c r="C1071" s="301"/>
      <c r="D1071" s="301"/>
      <c r="E1071" s="233"/>
      <c r="F1071" s="301"/>
      <c r="G1071" s="302"/>
      <c r="H1071" s="170"/>
      <c r="I1071" s="170"/>
      <c r="J1071" s="231"/>
      <c r="K1071" s="587">
        <f t="shared" si="75"/>
        <v>0</v>
      </c>
      <c r="L1071" s="589">
        <f>IF(I1071&lt;INDEX(Lookup!$U$2:$U$10,MATCH($D$44,Lookup!$S$2:$S$10,0)),0,IF(O1071="X",0,J1071/(DATEDIF(H1071,I1071,"m")+1)*12))</f>
        <v>0</v>
      </c>
      <c r="M1071" s="587">
        <f t="shared" si="76"/>
        <v>0</v>
      </c>
      <c r="N1071" s="655"/>
      <c r="O1071" s="353"/>
      <c r="Q1071" s="849">
        <f t="shared" si="77"/>
        <v>0</v>
      </c>
      <c r="R1071" s="849">
        <f t="shared" si="78"/>
        <v>0</v>
      </c>
    </row>
    <row r="1072" spans="2:18" x14ac:dyDescent="0.35">
      <c r="B1072" s="229"/>
      <c r="C1072" s="301"/>
      <c r="D1072" s="301"/>
      <c r="E1072" s="233"/>
      <c r="F1072" s="301"/>
      <c r="G1072" s="302"/>
      <c r="H1072" s="170"/>
      <c r="I1072" s="170"/>
      <c r="J1072" s="231"/>
      <c r="K1072" s="587">
        <f t="shared" ref="K1072:K1135" si="79">J1072*$K$6</f>
        <v>0</v>
      </c>
      <c r="L1072" s="589">
        <f>IF(I1072&lt;INDEX(Lookup!$U$2:$U$10,MATCH($D$44,Lookup!$S$2:$S$10,0)),0,IF(O1072="X",0,J1072/(DATEDIF(H1072,I1072,"m")+1)*12))</f>
        <v>0</v>
      </c>
      <c r="M1072" s="587">
        <f t="shared" ref="M1072:M1135" si="80">L1072*$K$6</f>
        <v>0</v>
      </c>
      <c r="N1072" s="655"/>
      <c r="O1072" s="353"/>
      <c r="Q1072" s="849">
        <f t="shared" ref="Q1072:Q1135" si="81">K1072*$H$30</f>
        <v>0</v>
      </c>
      <c r="R1072" s="849">
        <f t="shared" ref="R1072:R1135" si="82">M1072*$H$40</f>
        <v>0</v>
      </c>
    </row>
    <row r="1073" spans="2:18" x14ac:dyDescent="0.35">
      <c r="B1073" s="229"/>
      <c r="C1073" s="301"/>
      <c r="D1073" s="301"/>
      <c r="E1073" s="233"/>
      <c r="F1073" s="301"/>
      <c r="G1073" s="302"/>
      <c r="H1073" s="170"/>
      <c r="I1073" s="170"/>
      <c r="J1073" s="231"/>
      <c r="K1073" s="587">
        <f t="shared" si="79"/>
        <v>0</v>
      </c>
      <c r="L1073" s="589">
        <f>IF(I1073&lt;INDEX(Lookup!$U$2:$U$10,MATCH($D$44,Lookup!$S$2:$S$10,0)),0,IF(O1073="X",0,J1073/(DATEDIF(H1073,I1073,"m")+1)*12))</f>
        <v>0</v>
      </c>
      <c r="M1073" s="587">
        <f t="shared" si="80"/>
        <v>0</v>
      </c>
      <c r="N1073" s="655"/>
      <c r="O1073" s="353"/>
      <c r="Q1073" s="849">
        <f t="shared" si="81"/>
        <v>0</v>
      </c>
      <c r="R1073" s="849">
        <f t="shared" si="82"/>
        <v>0</v>
      </c>
    </row>
    <row r="1074" spans="2:18" x14ac:dyDescent="0.35">
      <c r="B1074" s="229"/>
      <c r="C1074" s="301"/>
      <c r="D1074" s="301"/>
      <c r="E1074" s="233"/>
      <c r="F1074" s="301"/>
      <c r="G1074" s="302"/>
      <c r="H1074" s="170"/>
      <c r="I1074" s="170"/>
      <c r="J1074" s="231"/>
      <c r="K1074" s="587">
        <f t="shared" si="79"/>
        <v>0</v>
      </c>
      <c r="L1074" s="589">
        <f>IF(I1074&lt;INDEX(Lookup!$U$2:$U$10,MATCH($D$44,Lookup!$S$2:$S$10,0)),0,IF(O1074="X",0,J1074/(DATEDIF(H1074,I1074,"m")+1)*12))</f>
        <v>0</v>
      </c>
      <c r="M1074" s="587">
        <f t="shared" si="80"/>
        <v>0</v>
      </c>
      <c r="N1074" s="655"/>
      <c r="O1074" s="353"/>
      <c r="Q1074" s="849">
        <f t="shared" si="81"/>
        <v>0</v>
      </c>
      <c r="R1074" s="849">
        <f t="shared" si="82"/>
        <v>0</v>
      </c>
    </row>
    <row r="1075" spans="2:18" x14ac:dyDescent="0.35">
      <c r="B1075" s="229"/>
      <c r="C1075" s="301"/>
      <c r="D1075" s="301"/>
      <c r="E1075" s="233"/>
      <c r="F1075" s="301"/>
      <c r="G1075" s="302"/>
      <c r="H1075" s="170"/>
      <c r="I1075" s="170"/>
      <c r="J1075" s="231"/>
      <c r="K1075" s="587">
        <f t="shared" si="79"/>
        <v>0</v>
      </c>
      <c r="L1075" s="589">
        <f>IF(I1075&lt;INDEX(Lookup!$U$2:$U$10,MATCH($D$44,Lookup!$S$2:$S$10,0)),0,IF(O1075="X",0,J1075/(DATEDIF(H1075,I1075,"m")+1)*12))</f>
        <v>0</v>
      </c>
      <c r="M1075" s="587">
        <f t="shared" si="80"/>
        <v>0</v>
      </c>
      <c r="N1075" s="655"/>
      <c r="O1075" s="353"/>
      <c r="Q1075" s="849">
        <f t="shared" si="81"/>
        <v>0</v>
      </c>
      <c r="R1075" s="849">
        <f t="shared" si="82"/>
        <v>0</v>
      </c>
    </row>
    <row r="1076" spans="2:18" x14ac:dyDescent="0.35">
      <c r="B1076" s="229"/>
      <c r="C1076" s="301"/>
      <c r="D1076" s="301"/>
      <c r="E1076" s="233"/>
      <c r="F1076" s="301"/>
      <c r="G1076" s="302"/>
      <c r="H1076" s="170"/>
      <c r="I1076" s="170"/>
      <c r="J1076" s="231"/>
      <c r="K1076" s="587">
        <f t="shared" si="79"/>
        <v>0</v>
      </c>
      <c r="L1076" s="589">
        <f>IF(I1076&lt;INDEX(Lookup!$U$2:$U$10,MATCH($D$44,Lookup!$S$2:$S$10,0)),0,IF(O1076="X",0,J1076/(DATEDIF(H1076,I1076,"m")+1)*12))</f>
        <v>0</v>
      </c>
      <c r="M1076" s="587">
        <f t="shared" si="80"/>
        <v>0</v>
      </c>
      <c r="N1076" s="655"/>
      <c r="O1076" s="353"/>
      <c r="Q1076" s="849">
        <f t="shared" si="81"/>
        <v>0</v>
      </c>
      <c r="R1076" s="849">
        <f t="shared" si="82"/>
        <v>0</v>
      </c>
    </row>
    <row r="1077" spans="2:18" x14ac:dyDescent="0.35">
      <c r="B1077" s="229"/>
      <c r="C1077" s="301"/>
      <c r="D1077" s="301"/>
      <c r="E1077" s="233"/>
      <c r="F1077" s="301"/>
      <c r="G1077" s="302"/>
      <c r="H1077" s="170"/>
      <c r="I1077" s="170"/>
      <c r="J1077" s="231"/>
      <c r="K1077" s="587">
        <f t="shared" si="79"/>
        <v>0</v>
      </c>
      <c r="L1077" s="589">
        <f>IF(I1077&lt;INDEX(Lookup!$U$2:$U$10,MATCH($D$44,Lookup!$S$2:$S$10,0)),0,IF(O1077="X",0,J1077/(DATEDIF(H1077,I1077,"m")+1)*12))</f>
        <v>0</v>
      </c>
      <c r="M1077" s="587">
        <f t="shared" si="80"/>
        <v>0</v>
      </c>
      <c r="N1077" s="655"/>
      <c r="O1077" s="353"/>
      <c r="Q1077" s="849">
        <f t="shared" si="81"/>
        <v>0</v>
      </c>
      <c r="R1077" s="849">
        <f t="shared" si="82"/>
        <v>0</v>
      </c>
    </row>
    <row r="1078" spans="2:18" x14ac:dyDescent="0.35">
      <c r="B1078" s="229"/>
      <c r="C1078" s="301"/>
      <c r="D1078" s="301"/>
      <c r="E1078" s="233"/>
      <c r="F1078" s="301"/>
      <c r="G1078" s="302"/>
      <c r="H1078" s="170"/>
      <c r="I1078" s="170"/>
      <c r="J1078" s="231"/>
      <c r="K1078" s="587">
        <f t="shared" si="79"/>
        <v>0</v>
      </c>
      <c r="L1078" s="589">
        <f>IF(I1078&lt;INDEX(Lookup!$U$2:$U$10,MATCH($D$44,Lookup!$S$2:$S$10,0)),0,IF(O1078="X",0,J1078/(DATEDIF(H1078,I1078,"m")+1)*12))</f>
        <v>0</v>
      </c>
      <c r="M1078" s="587">
        <f t="shared" si="80"/>
        <v>0</v>
      </c>
      <c r="N1078" s="655"/>
      <c r="O1078" s="353"/>
      <c r="Q1078" s="849">
        <f t="shared" si="81"/>
        <v>0</v>
      </c>
      <c r="R1078" s="849">
        <f t="shared" si="82"/>
        <v>0</v>
      </c>
    </row>
    <row r="1079" spans="2:18" x14ac:dyDescent="0.35">
      <c r="B1079" s="229"/>
      <c r="C1079" s="301"/>
      <c r="D1079" s="301"/>
      <c r="E1079" s="233"/>
      <c r="F1079" s="301"/>
      <c r="G1079" s="302"/>
      <c r="H1079" s="170"/>
      <c r="I1079" s="170"/>
      <c r="J1079" s="231"/>
      <c r="K1079" s="587">
        <f t="shared" si="79"/>
        <v>0</v>
      </c>
      <c r="L1079" s="589">
        <f>IF(I1079&lt;INDEX(Lookup!$U$2:$U$10,MATCH($D$44,Lookup!$S$2:$S$10,0)),0,IF(O1079="X",0,J1079/(DATEDIF(H1079,I1079,"m")+1)*12))</f>
        <v>0</v>
      </c>
      <c r="M1079" s="587">
        <f t="shared" si="80"/>
        <v>0</v>
      </c>
      <c r="N1079" s="655"/>
      <c r="O1079" s="353"/>
      <c r="Q1079" s="849">
        <f t="shared" si="81"/>
        <v>0</v>
      </c>
      <c r="R1079" s="849">
        <f t="shared" si="82"/>
        <v>0</v>
      </c>
    </row>
    <row r="1080" spans="2:18" x14ac:dyDescent="0.35">
      <c r="B1080" s="229"/>
      <c r="C1080" s="301"/>
      <c r="D1080" s="301"/>
      <c r="E1080" s="233"/>
      <c r="F1080" s="301"/>
      <c r="G1080" s="302"/>
      <c r="H1080" s="170"/>
      <c r="I1080" s="170"/>
      <c r="J1080" s="231"/>
      <c r="K1080" s="587">
        <f t="shared" si="79"/>
        <v>0</v>
      </c>
      <c r="L1080" s="589">
        <f>IF(I1080&lt;INDEX(Lookup!$U$2:$U$10,MATCH($D$44,Lookup!$S$2:$S$10,0)),0,IF(O1080="X",0,J1080/(DATEDIF(H1080,I1080,"m")+1)*12))</f>
        <v>0</v>
      </c>
      <c r="M1080" s="587">
        <f t="shared" si="80"/>
        <v>0</v>
      </c>
      <c r="N1080" s="655"/>
      <c r="O1080" s="353"/>
      <c r="Q1080" s="849">
        <f t="shared" si="81"/>
        <v>0</v>
      </c>
      <c r="R1080" s="849">
        <f t="shared" si="82"/>
        <v>0</v>
      </c>
    </row>
    <row r="1081" spans="2:18" x14ac:dyDescent="0.35">
      <c r="B1081" s="229"/>
      <c r="C1081" s="301"/>
      <c r="D1081" s="301"/>
      <c r="E1081" s="233"/>
      <c r="F1081" s="301"/>
      <c r="G1081" s="302"/>
      <c r="H1081" s="170"/>
      <c r="I1081" s="170"/>
      <c r="J1081" s="231"/>
      <c r="K1081" s="587">
        <f t="shared" si="79"/>
        <v>0</v>
      </c>
      <c r="L1081" s="589">
        <f>IF(I1081&lt;INDEX(Lookup!$U$2:$U$10,MATCH($D$44,Lookup!$S$2:$S$10,0)),0,IF(O1081="X",0,J1081/(DATEDIF(H1081,I1081,"m")+1)*12))</f>
        <v>0</v>
      </c>
      <c r="M1081" s="587">
        <f t="shared" si="80"/>
        <v>0</v>
      </c>
      <c r="N1081" s="655"/>
      <c r="O1081" s="353"/>
      <c r="Q1081" s="849">
        <f t="shared" si="81"/>
        <v>0</v>
      </c>
      <c r="R1081" s="849">
        <f t="shared" si="82"/>
        <v>0</v>
      </c>
    </row>
    <row r="1082" spans="2:18" x14ac:dyDescent="0.35">
      <c r="B1082" s="229"/>
      <c r="C1082" s="301"/>
      <c r="D1082" s="301"/>
      <c r="E1082" s="233"/>
      <c r="F1082" s="301"/>
      <c r="G1082" s="302"/>
      <c r="H1082" s="170"/>
      <c r="I1082" s="170"/>
      <c r="J1082" s="231"/>
      <c r="K1082" s="587">
        <f t="shared" si="79"/>
        <v>0</v>
      </c>
      <c r="L1082" s="589">
        <f>IF(I1082&lt;INDEX(Lookup!$U$2:$U$10,MATCH($D$44,Lookup!$S$2:$S$10,0)),0,IF(O1082="X",0,J1082/(DATEDIF(H1082,I1082,"m")+1)*12))</f>
        <v>0</v>
      </c>
      <c r="M1082" s="587">
        <f t="shared" si="80"/>
        <v>0</v>
      </c>
      <c r="N1082" s="655"/>
      <c r="O1082" s="353"/>
      <c r="Q1082" s="849">
        <f t="shared" si="81"/>
        <v>0</v>
      </c>
      <c r="R1082" s="849">
        <f t="shared" si="82"/>
        <v>0</v>
      </c>
    </row>
    <row r="1083" spans="2:18" x14ac:dyDescent="0.35">
      <c r="B1083" s="229"/>
      <c r="C1083" s="301"/>
      <c r="D1083" s="301"/>
      <c r="E1083" s="233"/>
      <c r="F1083" s="301"/>
      <c r="G1083" s="302"/>
      <c r="H1083" s="170"/>
      <c r="I1083" s="170"/>
      <c r="J1083" s="231"/>
      <c r="K1083" s="587">
        <f t="shared" si="79"/>
        <v>0</v>
      </c>
      <c r="L1083" s="589">
        <f>IF(I1083&lt;INDEX(Lookup!$U$2:$U$10,MATCH($D$44,Lookup!$S$2:$S$10,0)),0,IF(O1083="X",0,J1083/(DATEDIF(H1083,I1083,"m")+1)*12))</f>
        <v>0</v>
      </c>
      <c r="M1083" s="587">
        <f t="shared" si="80"/>
        <v>0</v>
      </c>
      <c r="N1083" s="655"/>
      <c r="O1083" s="353"/>
      <c r="Q1083" s="849">
        <f t="shared" si="81"/>
        <v>0</v>
      </c>
      <c r="R1083" s="849">
        <f t="shared" si="82"/>
        <v>0</v>
      </c>
    </row>
    <row r="1084" spans="2:18" x14ac:dyDescent="0.35">
      <c r="B1084" s="229"/>
      <c r="C1084" s="301"/>
      <c r="D1084" s="301"/>
      <c r="E1084" s="233"/>
      <c r="F1084" s="301"/>
      <c r="G1084" s="302"/>
      <c r="H1084" s="170"/>
      <c r="I1084" s="170"/>
      <c r="J1084" s="231"/>
      <c r="K1084" s="587">
        <f t="shared" si="79"/>
        <v>0</v>
      </c>
      <c r="L1084" s="589">
        <f>IF(I1084&lt;INDEX(Lookup!$U$2:$U$10,MATCH($D$44,Lookup!$S$2:$S$10,0)),0,IF(O1084="X",0,J1084/(DATEDIF(H1084,I1084,"m")+1)*12))</f>
        <v>0</v>
      </c>
      <c r="M1084" s="587">
        <f t="shared" si="80"/>
        <v>0</v>
      </c>
      <c r="N1084" s="655"/>
      <c r="O1084" s="353"/>
      <c r="Q1084" s="849">
        <f t="shared" si="81"/>
        <v>0</v>
      </c>
      <c r="R1084" s="849">
        <f t="shared" si="82"/>
        <v>0</v>
      </c>
    </row>
    <row r="1085" spans="2:18" x14ac:dyDescent="0.35">
      <c r="B1085" s="229"/>
      <c r="C1085" s="301"/>
      <c r="D1085" s="301"/>
      <c r="E1085" s="233"/>
      <c r="F1085" s="301"/>
      <c r="G1085" s="302"/>
      <c r="H1085" s="170"/>
      <c r="I1085" s="170"/>
      <c r="J1085" s="231"/>
      <c r="K1085" s="587">
        <f t="shared" si="79"/>
        <v>0</v>
      </c>
      <c r="L1085" s="589">
        <f>IF(I1085&lt;INDEX(Lookup!$U$2:$U$10,MATCH($D$44,Lookup!$S$2:$S$10,0)),0,IF(O1085="X",0,J1085/(DATEDIF(H1085,I1085,"m")+1)*12))</f>
        <v>0</v>
      </c>
      <c r="M1085" s="587">
        <f t="shared" si="80"/>
        <v>0</v>
      </c>
      <c r="N1085" s="655"/>
      <c r="O1085" s="353"/>
      <c r="Q1085" s="849">
        <f t="shared" si="81"/>
        <v>0</v>
      </c>
      <c r="R1085" s="849">
        <f t="shared" si="82"/>
        <v>0</v>
      </c>
    </row>
    <row r="1086" spans="2:18" x14ac:dyDescent="0.35">
      <c r="B1086" s="229"/>
      <c r="C1086" s="301"/>
      <c r="D1086" s="301"/>
      <c r="E1086" s="233"/>
      <c r="F1086" s="301"/>
      <c r="G1086" s="302"/>
      <c r="H1086" s="170"/>
      <c r="I1086" s="170"/>
      <c r="J1086" s="231"/>
      <c r="K1086" s="587">
        <f t="shared" si="79"/>
        <v>0</v>
      </c>
      <c r="L1086" s="589">
        <f>IF(I1086&lt;INDEX(Lookup!$U$2:$U$10,MATCH($D$44,Lookup!$S$2:$S$10,0)),0,IF(O1086="X",0,J1086/(DATEDIF(H1086,I1086,"m")+1)*12))</f>
        <v>0</v>
      </c>
      <c r="M1086" s="587">
        <f t="shared" si="80"/>
        <v>0</v>
      </c>
      <c r="N1086" s="655"/>
      <c r="O1086" s="353"/>
      <c r="Q1086" s="849">
        <f t="shared" si="81"/>
        <v>0</v>
      </c>
      <c r="R1086" s="849">
        <f t="shared" si="82"/>
        <v>0</v>
      </c>
    </row>
    <row r="1087" spans="2:18" x14ac:dyDescent="0.35">
      <c r="B1087" s="229"/>
      <c r="C1087" s="301"/>
      <c r="D1087" s="301"/>
      <c r="E1087" s="233"/>
      <c r="F1087" s="301"/>
      <c r="G1087" s="302"/>
      <c r="H1087" s="170"/>
      <c r="I1087" s="170"/>
      <c r="J1087" s="231"/>
      <c r="K1087" s="587">
        <f t="shared" si="79"/>
        <v>0</v>
      </c>
      <c r="L1087" s="589">
        <f>IF(I1087&lt;INDEX(Lookup!$U$2:$U$10,MATCH($D$44,Lookup!$S$2:$S$10,0)),0,IF(O1087="X",0,J1087/(DATEDIF(H1087,I1087,"m")+1)*12))</f>
        <v>0</v>
      </c>
      <c r="M1087" s="587">
        <f t="shared" si="80"/>
        <v>0</v>
      </c>
      <c r="N1087" s="655"/>
      <c r="O1087" s="353"/>
      <c r="Q1087" s="849">
        <f t="shared" si="81"/>
        <v>0</v>
      </c>
      <c r="R1087" s="849">
        <f t="shared" si="82"/>
        <v>0</v>
      </c>
    </row>
    <row r="1088" spans="2:18" x14ac:dyDescent="0.35">
      <c r="B1088" s="229"/>
      <c r="C1088" s="301"/>
      <c r="D1088" s="301"/>
      <c r="E1088" s="233"/>
      <c r="F1088" s="301"/>
      <c r="G1088" s="302"/>
      <c r="H1088" s="170"/>
      <c r="I1088" s="170"/>
      <c r="J1088" s="231"/>
      <c r="K1088" s="587">
        <f t="shared" si="79"/>
        <v>0</v>
      </c>
      <c r="L1088" s="589">
        <f>IF(I1088&lt;INDEX(Lookup!$U$2:$U$10,MATCH($D$44,Lookup!$S$2:$S$10,0)),0,IF(O1088="X",0,J1088/(DATEDIF(H1088,I1088,"m")+1)*12))</f>
        <v>0</v>
      </c>
      <c r="M1088" s="587">
        <f t="shared" si="80"/>
        <v>0</v>
      </c>
      <c r="N1088" s="655"/>
      <c r="O1088" s="353"/>
      <c r="Q1088" s="849">
        <f t="shared" si="81"/>
        <v>0</v>
      </c>
      <c r="R1088" s="849">
        <f t="shared" si="82"/>
        <v>0</v>
      </c>
    </row>
    <row r="1089" spans="2:18" x14ac:dyDescent="0.35">
      <c r="B1089" s="229"/>
      <c r="C1089" s="301"/>
      <c r="D1089" s="301"/>
      <c r="E1089" s="233"/>
      <c r="F1089" s="301"/>
      <c r="G1089" s="302"/>
      <c r="H1089" s="170"/>
      <c r="I1089" s="170"/>
      <c r="J1089" s="231"/>
      <c r="K1089" s="587">
        <f t="shared" si="79"/>
        <v>0</v>
      </c>
      <c r="L1089" s="589">
        <f>IF(I1089&lt;INDEX(Lookup!$U$2:$U$10,MATCH($D$44,Lookup!$S$2:$S$10,0)),0,IF(O1089="X",0,J1089/(DATEDIF(H1089,I1089,"m")+1)*12))</f>
        <v>0</v>
      </c>
      <c r="M1089" s="587">
        <f t="shared" si="80"/>
        <v>0</v>
      </c>
      <c r="N1089" s="655"/>
      <c r="O1089" s="353"/>
      <c r="Q1089" s="849">
        <f t="shared" si="81"/>
        <v>0</v>
      </c>
      <c r="R1089" s="849">
        <f t="shared" si="82"/>
        <v>0</v>
      </c>
    </row>
    <row r="1090" spans="2:18" x14ac:dyDescent="0.35">
      <c r="B1090" s="229"/>
      <c r="C1090" s="301"/>
      <c r="D1090" s="301"/>
      <c r="E1090" s="233"/>
      <c r="F1090" s="301"/>
      <c r="G1090" s="302"/>
      <c r="H1090" s="170"/>
      <c r="I1090" s="170"/>
      <c r="J1090" s="231"/>
      <c r="K1090" s="587">
        <f t="shared" si="79"/>
        <v>0</v>
      </c>
      <c r="L1090" s="589">
        <f>IF(I1090&lt;INDEX(Lookup!$U$2:$U$10,MATCH($D$44,Lookup!$S$2:$S$10,0)),0,IF(O1090="X",0,J1090/(DATEDIF(H1090,I1090,"m")+1)*12))</f>
        <v>0</v>
      </c>
      <c r="M1090" s="587">
        <f t="shared" si="80"/>
        <v>0</v>
      </c>
      <c r="N1090" s="655"/>
      <c r="O1090" s="353"/>
      <c r="Q1090" s="849">
        <f t="shared" si="81"/>
        <v>0</v>
      </c>
      <c r="R1090" s="849">
        <f t="shared" si="82"/>
        <v>0</v>
      </c>
    </row>
    <row r="1091" spans="2:18" x14ac:dyDescent="0.35">
      <c r="B1091" s="229"/>
      <c r="C1091" s="301"/>
      <c r="D1091" s="301"/>
      <c r="E1091" s="233"/>
      <c r="F1091" s="301"/>
      <c r="G1091" s="302"/>
      <c r="H1091" s="170"/>
      <c r="I1091" s="170"/>
      <c r="J1091" s="231"/>
      <c r="K1091" s="587">
        <f t="shared" si="79"/>
        <v>0</v>
      </c>
      <c r="L1091" s="589">
        <f>IF(I1091&lt;INDEX(Lookup!$U$2:$U$10,MATCH($D$44,Lookup!$S$2:$S$10,0)),0,IF(O1091="X",0,J1091/(DATEDIF(H1091,I1091,"m")+1)*12))</f>
        <v>0</v>
      </c>
      <c r="M1091" s="587">
        <f t="shared" si="80"/>
        <v>0</v>
      </c>
      <c r="N1091" s="655"/>
      <c r="O1091" s="353"/>
      <c r="Q1091" s="849">
        <f t="shared" si="81"/>
        <v>0</v>
      </c>
      <c r="R1091" s="849">
        <f t="shared" si="82"/>
        <v>0</v>
      </c>
    </row>
    <row r="1092" spans="2:18" x14ac:dyDescent="0.35">
      <c r="B1092" s="229"/>
      <c r="C1092" s="301"/>
      <c r="D1092" s="301"/>
      <c r="E1092" s="233"/>
      <c r="F1092" s="301"/>
      <c r="G1092" s="302"/>
      <c r="H1092" s="170"/>
      <c r="I1092" s="170"/>
      <c r="J1092" s="231"/>
      <c r="K1092" s="587">
        <f t="shared" si="79"/>
        <v>0</v>
      </c>
      <c r="L1092" s="589">
        <f>IF(I1092&lt;INDEX(Lookup!$U$2:$U$10,MATCH($D$44,Lookup!$S$2:$S$10,0)),0,IF(O1092="X",0,J1092/(DATEDIF(H1092,I1092,"m")+1)*12))</f>
        <v>0</v>
      </c>
      <c r="M1092" s="587">
        <f t="shared" si="80"/>
        <v>0</v>
      </c>
      <c r="N1092" s="655"/>
      <c r="O1092" s="353"/>
      <c r="Q1092" s="849">
        <f t="shared" si="81"/>
        <v>0</v>
      </c>
      <c r="R1092" s="849">
        <f t="shared" si="82"/>
        <v>0</v>
      </c>
    </row>
    <row r="1093" spans="2:18" x14ac:dyDescent="0.35">
      <c r="B1093" s="229"/>
      <c r="C1093" s="301"/>
      <c r="D1093" s="301"/>
      <c r="E1093" s="233"/>
      <c r="F1093" s="301"/>
      <c r="G1093" s="302"/>
      <c r="H1093" s="170"/>
      <c r="I1093" s="170"/>
      <c r="J1093" s="231"/>
      <c r="K1093" s="587">
        <f t="shared" si="79"/>
        <v>0</v>
      </c>
      <c r="L1093" s="589">
        <f>IF(I1093&lt;INDEX(Lookup!$U$2:$U$10,MATCH($D$44,Lookup!$S$2:$S$10,0)),0,IF(O1093="X",0,J1093/(DATEDIF(H1093,I1093,"m")+1)*12))</f>
        <v>0</v>
      </c>
      <c r="M1093" s="587">
        <f t="shared" si="80"/>
        <v>0</v>
      </c>
      <c r="N1093" s="655"/>
      <c r="O1093" s="353"/>
      <c r="Q1093" s="849">
        <f t="shared" si="81"/>
        <v>0</v>
      </c>
      <c r="R1093" s="849">
        <f t="shared" si="82"/>
        <v>0</v>
      </c>
    </row>
    <row r="1094" spans="2:18" x14ac:dyDescent="0.35">
      <c r="B1094" s="229"/>
      <c r="C1094" s="301"/>
      <c r="D1094" s="301"/>
      <c r="E1094" s="233"/>
      <c r="F1094" s="301"/>
      <c r="G1094" s="302"/>
      <c r="H1094" s="170"/>
      <c r="I1094" s="170"/>
      <c r="J1094" s="231"/>
      <c r="K1094" s="587">
        <f t="shared" si="79"/>
        <v>0</v>
      </c>
      <c r="L1094" s="589">
        <f>IF(I1094&lt;INDEX(Lookup!$U$2:$U$10,MATCH($D$44,Lookup!$S$2:$S$10,0)),0,IF(O1094="X",0,J1094/(DATEDIF(H1094,I1094,"m")+1)*12))</f>
        <v>0</v>
      </c>
      <c r="M1094" s="587">
        <f t="shared" si="80"/>
        <v>0</v>
      </c>
      <c r="N1094" s="655"/>
      <c r="O1094" s="353"/>
      <c r="Q1094" s="849">
        <f t="shared" si="81"/>
        <v>0</v>
      </c>
      <c r="R1094" s="849">
        <f t="shared" si="82"/>
        <v>0</v>
      </c>
    </row>
    <row r="1095" spans="2:18" x14ac:dyDescent="0.35">
      <c r="B1095" s="229"/>
      <c r="C1095" s="301"/>
      <c r="D1095" s="301"/>
      <c r="E1095" s="233"/>
      <c r="F1095" s="301"/>
      <c r="G1095" s="302"/>
      <c r="H1095" s="170"/>
      <c r="I1095" s="170"/>
      <c r="J1095" s="231"/>
      <c r="K1095" s="587">
        <f t="shared" si="79"/>
        <v>0</v>
      </c>
      <c r="L1095" s="589">
        <f>IF(I1095&lt;INDEX(Lookup!$U$2:$U$10,MATCH($D$44,Lookup!$S$2:$S$10,0)),0,IF(O1095="X",0,J1095/(DATEDIF(H1095,I1095,"m")+1)*12))</f>
        <v>0</v>
      </c>
      <c r="M1095" s="587">
        <f t="shared" si="80"/>
        <v>0</v>
      </c>
      <c r="N1095" s="655"/>
      <c r="O1095" s="353"/>
      <c r="Q1095" s="849">
        <f t="shared" si="81"/>
        <v>0</v>
      </c>
      <c r="R1095" s="849">
        <f t="shared" si="82"/>
        <v>0</v>
      </c>
    </row>
    <row r="1096" spans="2:18" x14ac:dyDescent="0.35">
      <c r="B1096" s="229"/>
      <c r="C1096" s="301"/>
      <c r="D1096" s="301"/>
      <c r="E1096" s="233"/>
      <c r="F1096" s="301"/>
      <c r="G1096" s="302"/>
      <c r="H1096" s="170"/>
      <c r="I1096" s="170"/>
      <c r="J1096" s="231"/>
      <c r="K1096" s="587">
        <f t="shared" si="79"/>
        <v>0</v>
      </c>
      <c r="L1096" s="589">
        <f>IF(I1096&lt;INDEX(Lookup!$U$2:$U$10,MATCH($D$44,Lookup!$S$2:$S$10,0)),0,IF(O1096="X",0,J1096/(DATEDIF(H1096,I1096,"m")+1)*12))</f>
        <v>0</v>
      </c>
      <c r="M1096" s="587">
        <f t="shared" si="80"/>
        <v>0</v>
      </c>
      <c r="N1096" s="655"/>
      <c r="O1096" s="353"/>
      <c r="Q1096" s="849">
        <f t="shared" si="81"/>
        <v>0</v>
      </c>
      <c r="R1096" s="849">
        <f t="shared" si="82"/>
        <v>0</v>
      </c>
    </row>
    <row r="1097" spans="2:18" x14ac:dyDescent="0.35">
      <c r="B1097" s="229"/>
      <c r="C1097" s="301"/>
      <c r="D1097" s="301"/>
      <c r="E1097" s="233"/>
      <c r="F1097" s="301"/>
      <c r="G1097" s="302"/>
      <c r="H1097" s="170"/>
      <c r="I1097" s="170"/>
      <c r="J1097" s="231"/>
      <c r="K1097" s="587">
        <f t="shared" si="79"/>
        <v>0</v>
      </c>
      <c r="L1097" s="589">
        <f>IF(I1097&lt;INDEX(Lookup!$U$2:$U$10,MATCH($D$44,Lookup!$S$2:$S$10,0)),0,IF(O1097="X",0,J1097/(DATEDIF(H1097,I1097,"m")+1)*12))</f>
        <v>0</v>
      </c>
      <c r="M1097" s="587">
        <f t="shared" si="80"/>
        <v>0</v>
      </c>
      <c r="N1097" s="655"/>
      <c r="O1097" s="353"/>
      <c r="Q1097" s="849">
        <f t="shared" si="81"/>
        <v>0</v>
      </c>
      <c r="R1097" s="849">
        <f t="shared" si="82"/>
        <v>0</v>
      </c>
    </row>
    <row r="1098" spans="2:18" x14ac:dyDescent="0.35">
      <c r="B1098" s="229"/>
      <c r="C1098" s="301"/>
      <c r="D1098" s="301"/>
      <c r="E1098" s="233"/>
      <c r="F1098" s="301"/>
      <c r="G1098" s="302"/>
      <c r="H1098" s="170"/>
      <c r="I1098" s="170"/>
      <c r="J1098" s="231"/>
      <c r="K1098" s="587">
        <f t="shared" si="79"/>
        <v>0</v>
      </c>
      <c r="L1098" s="589">
        <f>IF(I1098&lt;INDEX(Lookup!$U$2:$U$10,MATCH($D$44,Lookup!$S$2:$S$10,0)),0,IF(O1098="X",0,J1098/(DATEDIF(H1098,I1098,"m")+1)*12))</f>
        <v>0</v>
      </c>
      <c r="M1098" s="587">
        <f t="shared" si="80"/>
        <v>0</v>
      </c>
      <c r="N1098" s="655"/>
      <c r="O1098" s="353"/>
      <c r="Q1098" s="849">
        <f t="shared" si="81"/>
        <v>0</v>
      </c>
      <c r="R1098" s="849">
        <f t="shared" si="82"/>
        <v>0</v>
      </c>
    </row>
    <row r="1099" spans="2:18" x14ac:dyDescent="0.35">
      <c r="B1099" s="229"/>
      <c r="C1099" s="301"/>
      <c r="D1099" s="301"/>
      <c r="E1099" s="233"/>
      <c r="F1099" s="301"/>
      <c r="G1099" s="302"/>
      <c r="H1099" s="170"/>
      <c r="I1099" s="170"/>
      <c r="J1099" s="231"/>
      <c r="K1099" s="587">
        <f t="shared" si="79"/>
        <v>0</v>
      </c>
      <c r="L1099" s="589">
        <f>IF(I1099&lt;INDEX(Lookup!$U$2:$U$10,MATCH($D$44,Lookup!$S$2:$S$10,0)),0,IF(O1099="X",0,J1099/(DATEDIF(H1099,I1099,"m")+1)*12))</f>
        <v>0</v>
      </c>
      <c r="M1099" s="587">
        <f t="shared" si="80"/>
        <v>0</v>
      </c>
      <c r="N1099" s="655"/>
      <c r="O1099" s="353"/>
      <c r="Q1099" s="849">
        <f t="shared" si="81"/>
        <v>0</v>
      </c>
      <c r="R1099" s="849">
        <f t="shared" si="82"/>
        <v>0</v>
      </c>
    </row>
    <row r="1100" spans="2:18" x14ac:dyDescent="0.35">
      <c r="B1100" s="229"/>
      <c r="C1100" s="301"/>
      <c r="D1100" s="301"/>
      <c r="E1100" s="233"/>
      <c r="F1100" s="301"/>
      <c r="G1100" s="302"/>
      <c r="H1100" s="170"/>
      <c r="I1100" s="170"/>
      <c r="J1100" s="231"/>
      <c r="K1100" s="587">
        <f t="shared" si="79"/>
        <v>0</v>
      </c>
      <c r="L1100" s="589">
        <f>IF(I1100&lt;INDEX(Lookup!$U$2:$U$10,MATCH($D$44,Lookup!$S$2:$S$10,0)),0,IF(O1100="X",0,J1100/(DATEDIF(H1100,I1100,"m")+1)*12))</f>
        <v>0</v>
      </c>
      <c r="M1100" s="587">
        <f t="shared" si="80"/>
        <v>0</v>
      </c>
      <c r="N1100" s="655"/>
      <c r="O1100" s="353"/>
      <c r="Q1100" s="849">
        <f t="shared" si="81"/>
        <v>0</v>
      </c>
      <c r="R1100" s="849">
        <f t="shared" si="82"/>
        <v>0</v>
      </c>
    </row>
    <row r="1101" spans="2:18" x14ac:dyDescent="0.35">
      <c r="B1101" s="229"/>
      <c r="C1101" s="301"/>
      <c r="D1101" s="301"/>
      <c r="E1101" s="233"/>
      <c r="F1101" s="301"/>
      <c r="G1101" s="302"/>
      <c r="H1101" s="170"/>
      <c r="I1101" s="170"/>
      <c r="J1101" s="231"/>
      <c r="K1101" s="587">
        <f t="shared" si="79"/>
        <v>0</v>
      </c>
      <c r="L1101" s="589">
        <f>IF(I1101&lt;INDEX(Lookup!$U$2:$U$10,MATCH($D$44,Lookup!$S$2:$S$10,0)),0,IF(O1101="X",0,J1101/(DATEDIF(H1101,I1101,"m")+1)*12))</f>
        <v>0</v>
      </c>
      <c r="M1101" s="587">
        <f t="shared" si="80"/>
        <v>0</v>
      </c>
      <c r="N1101" s="655"/>
      <c r="O1101" s="353"/>
      <c r="Q1101" s="849">
        <f t="shared" si="81"/>
        <v>0</v>
      </c>
      <c r="R1101" s="849">
        <f t="shared" si="82"/>
        <v>0</v>
      </c>
    </row>
    <row r="1102" spans="2:18" x14ac:dyDescent="0.35">
      <c r="B1102" s="229"/>
      <c r="C1102" s="301"/>
      <c r="D1102" s="301"/>
      <c r="E1102" s="233"/>
      <c r="F1102" s="301"/>
      <c r="G1102" s="302"/>
      <c r="H1102" s="170"/>
      <c r="I1102" s="170"/>
      <c r="J1102" s="231"/>
      <c r="K1102" s="587">
        <f t="shared" si="79"/>
        <v>0</v>
      </c>
      <c r="L1102" s="589">
        <f>IF(I1102&lt;INDEX(Lookup!$U$2:$U$10,MATCH($D$44,Lookup!$S$2:$S$10,0)),0,IF(O1102="X",0,J1102/(DATEDIF(H1102,I1102,"m")+1)*12))</f>
        <v>0</v>
      </c>
      <c r="M1102" s="587">
        <f t="shared" si="80"/>
        <v>0</v>
      </c>
      <c r="N1102" s="655"/>
      <c r="O1102" s="353"/>
      <c r="Q1102" s="849">
        <f t="shared" si="81"/>
        <v>0</v>
      </c>
      <c r="R1102" s="849">
        <f t="shared" si="82"/>
        <v>0</v>
      </c>
    </row>
    <row r="1103" spans="2:18" x14ac:dyDescent="0.35">
      <c r="B1103" s="229"/>
      <c r="C1103" s="301"/>
      <c r="D1103" s="301"/>
      <c r="E1103" s="233"/>
      <c r="F1103" s="301"/>
      <c r="G1103" s="302"/>
      <c r="H1103" s="170"/>
      <c r="I1103" s="170"/>
      <c r="J1103" s="231"/>
      <c r="K1103" s="587">
        <f t="shared" si="79"/>
        <v>0</v>
      </c>
      <c r="L1103" s="589">
        <f>IF(I1103&lt;INDEX(Lookup!$U$2:$U$10,MATCH($D$44,Lookup!$S$2:$S$10,0)),0,IF(O1103="X",0,J1103/(DATEDIF(H1103,I1103,"m")+1)*12))</f>
        <v>0</v>
      </c>
      <c r="M1103" s="587">
        <f t="shared" si="80"/>
        <v>0</v>
      </c>
      <c r="N1103" s="655"/>
      <c r="O1103" s="353"/>
      <c r="Q1103" s="849">
        <f t="shared" si="81"/>
        <v>0</v>
      </c>
      <c r="R1103" s="849">
        <f t="shared" si="82"/>
        <v>0</v>
      </c>
    </row>
    <row r="1104" spans="2:18" x14ac:dyDescent="0.35">
      <c r="B1104" s="229"/>
      <c r="C1104" s="301"/>
      <c r="D1104" s="301"/>
      <c r="E1104" s="233"/>
      <c r="F1104" s="301"/>
      <c r="G1104" s="302"/>
      <c r="H1104" s="170"/>
      <c r="I1104" s="170"/>
      <c r="J1104" s="231"/>
      <c r="K1104" s="587">
        <f t="shared" si="79"/>
        <v>0</v>
      </c>
      <c r="L1104" s="589">
        <f>IF(I1104&lt;INDEX(Lookup!$U$2:$U$10,MATCH($D$44,Lookup!$S$2:$S$10,0)),0,IF(O1104="X",0,J1104/(DATEDIF(H1104,I1104,"m")+1)*12))</f>
        <v>0</v>
      </c>
      <c r="M1104" s="587">
        <f t="shared" si="80"/>
        <v>0</v>
      </c>
      <c r="N1104" s="655"/>
      <c r="O1104" s="353"/>
      <c r="Q1104" s="849">
        <f t="shared" si="81"/>
        <v>0</v>
      </c>
      <c r="R1104" s="849">
        <f t="shared" si="82"/>
        <v>0</v>
      </c>
    </row>
    <row r="1105" spans="2:18" x14ac:dyDescent="0.35">
      <c r="B1105" s="229"/>
      <c r="C1105" s="301"/>
      <c r="D1105" s="301"/>
      <c r="E1105" s="233"/>
      <c r="F1105" s="301"/>
      <c r="G1105" s="302"/>
      <c r="H1105" s="170"/>
      <c r="I1105" s="170"/>
      <c r="J1105" s="231"/>
      <c r="K1105" s="587">
        <f t="shared" si="79"/>
        <v>0</v>
      </c>
      <c r="L1105" s="589">
        <f>IF(I1105&lt;INDEX(Lookup!$U$2:$U$10,MATCH($D$44,Lookup!$S$2:$S$10,0)),0,IF(O1105="X",0,J1105/(DATEDIF(H1105,I1105,"m")+1)*12))</f>
        <v>0</v>
      </c>
      <c r="M1105" s="587">
        <f t="shared" si="80"/>
        <v>0</v>
      </c>
      <c r="N1105" s="655"/>
      <c r="O1105" s="353"/>
      <c r="Q1105" s="849">
        <f t="shared" si="81"/>
        <v>0</v>
      </c>
      <c r="R1105" s="849">
        <f t="shared" si="82"/>
        <v>0</v>
      </c>
    </row>
    <row r="1106" spans="2:18" x14ac:dyDescent="0.35">
      <c r="B1106" s="229"/>
      <c r="C1106" s="301"/>
      <c r="D1106" s="301"/>
      <c r="E1106" s="233"/>
      <c r="F1106" s="301"/>
      <c r="G1106" s="302"/>
      <c r="H1106" s="170"/>
      <c r="I1106" s="170"/>
      <c r="J1106" s="231"/>
      <c r="K1106" s="587">
        <f t="shared" si="79"/>
        <v>0</v>
      </c>
      <c r="L1106" s="589">
        <f>IF(I1106&lt;INDEX(Lookup!$U$2:$U$10,MATCH($D$44,Lookup!$S$2:$S$10,0)),0,IF(O1106="X",0,J1106/(DATEDIF(H1106,I1106,"m")+1)*12))</f>
        <v>0</v>
      </c>
      <c r="M1106" s="587">
        <f t="shared" si="80"/>
        <v>0</v>
      </c>
      <c r="N1106" s="655"/>
      <c r="O1106" s="353"/>
      <c r="Q1106" s="849">
        <f t="shared" si="81"/>
        <v>0</v>
      </c>
      <c r="R1106" s="849">
        <f t="shared" si="82"/>
        <v>0</v>
      </c>
    </row>
    <row r="1107" spans="2:18" x14ac:dyDescent="0.35">
      <c r="B1107" s="229"/>
      <c r="C1107" s="301"/>
      <c r="D1107" s="301"/>
      <c r="E1107" s="233"/>
      <c r="F1107" s="301"/>
      <c r="G1107" s="302"/>
      <c r="H1107" s="170"/>
      <c r="I1107" s="170"/>
      <c r="J1107" s="231"/>
      <c r="K1107" s="587">
        <f t="shared" si="79"/>
        <v>0</v>
      </c>
      <c r="L1107" s="589">
        <f>IF(I1107&lt;INDEX(Lookup!$U$2:$U$10,MATCH($D$44,Lookup!$S$2:$S$10,0)),0,IF(O1107="X",0,J1107/(DATEDIF(H1107,I1107,"m")+1)*12))</f>
        <v>0</v>
      </c>
      <c r="M1107" s="587">
        <f t="shared" si="80"/>
        <v>0</v>
      </c>
      <c r="N1107" s="655"/>
      <c r="O1107" s="353"/>
      <c r="Q1107" s="849">
        <f t="shared" si="81"/>
        <v>0</v>
      </c>
      <c r="R1107" s="849">
        <f t="shared" si="82"/>
        <v>0</v>
      </c>
    </row>
    <row r="1108" spans="2:18" x14ac:dyDescent="0.35">
      <c r="B1108" s="229"/>
      <c r="C1108" s="301"/>
      <c r="D1108" s="301"/>
      <c r="E1108" s="233"/>
      <c r="F1108" s="301"/>
      <c r="G1108" s="302"/>
      <c r="H1108" s="170"/>
      <c r="I1108" s="170"/>
      <c r="J1108" s="231"/>
      <c r="K1108" s="587">
        <f t="shared" si="79"/>
        <v>0</v>
      </c>
      <c r="L1108" s="589">
        <f>IF(I1108&lt;INDEX(Lookup!$U$2:$U$10,MATCH($D$44,Lookup!$S$2:$S$10,0)),0,IF(O1108="X",0,J1108/(DATEDIF(H1108,I1108,"m")+1)*12))</f>
        <v>0</v>
      </c>
      <c r="M1108" s="587">
        <f t="shared" si="80"/>
        <v>0</v>
      </c>
      <c r="N1108" s="655"/>
      <c r="O1108" s="353"/>
      <c r="Q1108" s="849">
        <f t="shared" si="81"/>
        <v>0</v>
      </c>
      <c r="R1108" s="849">
        <f t="shared" si="82"/>
        <v>0</v>
      </c>
    </row>
    <row r="1109" spans="2:18" x14ac:dyDescent="0.35">
      <c r="B1109" s="229"/>
      <c r="C1109" s="301"/>
      <c r="D1109" s="301"/>
      <c r="E1109" s="233"/>
      <c r="F1109" s="301"/>
      <c r="G1109" s="302"/>
      <c r="H1109" s="170"/>
      <c r="I1109" s="170"/>
      <c r="J1109" s="231"/>
      <c r="K1109" s="587">
        <f t="shared" si="79"/>
        <v>0</v>
      </c>
      <c r="L1109" s="589">
        <f>IF(I1109&lt;INDEX(Lookup!$U$2:$U$10,MATCH($D$44,Lookup!$S$2:$S$10,0)),0,IF(O1109="X",0,J1109/(DATEDIF(H1109,I1109,"m")+1)*12))</f>
        <v>0</v>
      </c>
      <c r="M1109" s="587">
        <f t="shared" si="80"/>
        <v>0</v>
      </c>
      <c r="N1109" s="655"/>
      <c r="O1109" s="353"/>
      <c r="Q1109" s="849">
        <f t="shared" si="81"/>
        <v>0</v>
      </c>
      <c r="R1109" s="849">
        <f t="shared" si="82"/>
        <v>0</v>
      </c>
    </row>
    <row r="1110" spans="2:18" x14ac:dyDescent="0.35">
      <c r="B1110" s="229"/>
      <c r="C1110" s="301"/>
      <c r="D1110" s="301"/>
      <c r="E1110" s="233"/>
      <c r="F1110" s="301"/>
      <c r="G1110" s="302"/>
      <c r="H1110" s="170"/>
      <c r="I1110" s="170"/>
      <c r="J1110" s="231"/>
      <c r="K1110" s="587">
        <f t="shared" si="79"/>
        <v>0</v>
      </c>
      <c r="L1110" s="589">
        <f>IF(I1110&lt;INDEX(Lookup!$U$2:$U$10,MATCH($D$44,Lookup!$S$2:$S$10,0)),0,IF(O1110="X",0,J1110/(DATEDIF(H1110,I1110,"m")+1)*12))</f>
        <v>0</v>
      </c>
      <c r="M1110" s="587">
        <f t="shared" si="80"/>
        <v>0</v>
      </c>
      <c r="N1110" s="655"/>
      <c r="O1110" s="353"/>
      <c r="Q1110" s="849">
        <f t="shared" si="81"/>
        <v>0</v>
      </c>
      <c r="R1110" s="849">
        <f t="shared" si="82"/>
        <v>0</v>
      </c>
    </row>
    <row r="1111" spans="2:18" x14ac:dyDescent="0.35">
      <c r="B1111" s="229"/>
      <c r="C1111" s="301"/>
      <c r="D1111" s="301"/>
      <c r="E1111" s="233"/>
      <c r="F1111" s="301"/>
      <c r="G1111" s="302"/>
      <c r="H1111" s="170"/>
      <c r="I1111" s="170"/>
      <c r="J1111" s="231"/>
      <c r="K1111" s="587">
        <f t="shared" si="79"/>
        <v>0</v>
      </c>
      <c r="L1111" s="589">
        <f>IF(I1111&lt;INDEX(Lookup!$U$2:$U$10,MATCH($D$44,Lookup!$S$2:$S$10,0)),0,IF(O1111="X",0,J1111/(DATEDIF(H1111,I1111,"m")+1)*12))</f>
        <v>0</v>
      </c>
      <c r="M1111" s="587">
        <f t="shared" si="80"/>
        <v>0</v>
      </c>
      <c r="N1111" s="655"/>
      <c r="O1111" s="353"/>
      <c r="Q1111" s="849">
        <f t="shared" si="81"/>
        <v>0</v>
      </c>
      <c r="R1111" s="849">
        <f t="shared" si="82"/>
        <v>0</v>
      </c>
    </row>
    <row r="1112" spans="2:18" x14ac:dyDescent="0.35">
      <c r="B1112" s="229"/>
      <c r="C1112" s="301"/>
      <c r="D1112" s="301"/>
      <c r="E1112" s="233"/>
      <c r="F1112" s="301"/>
      <c r="G1112" s="302"/>
      <c r="H1112" s="170"/>
      <c r="I1112" s="170"/>
      <c r="J1112" s="231"/>
      <c r="K1112" s="587">
        <f t="shared" si="79"/>
        <v>0</v>
      </c>
      <c r="L1112" s="589">
        <f>IF(I1112&lt;INDEX(Lookup!$U$2:$U$10,MATCH($D$44,Lookup!$S$2:$S$10,0)),0,IF(O1112="X",0,J1112/(DATEDIF(H1112,I1112,"m")+1)*12))</f>
        <v>0</v>
      </c>
      <c r="M1112" s="587">
        <f t="shared" si="80"/>
        <v>0</v>
      </c>
      <c r="N1112" s="655"/>
      <c r="O1112" s="353"/>
      <c r="Q1112" s="849">
        <f t="shared" si="81"/>
        <v>0</v>
      </c>
      <c r="R1112" s="849">
        <f t="shared" si="82"/>
        <v>0</v>
      </c>
    </row>
    <row r="1113" spans="2:18" x14ac:dyDescent="0.35">
      <c r="B1113" s="229"/>
      <c r="C1113" s="301"/>
      <c r="D1113" s="301"/>
      <c r="E1113" s="233"/>
      <c r="F1113" s="301"/>
      <c r="G1113" s="302"/>
      <c r="H1113" s="170"/>
      <c r="I1113" s="170"/>
      <c r="J1113" s="231"/>
      <c r="K1113" s="587">
        <f t="shared" si="79"/>
        <v>0</v>
      </c>
      <c r="L1113" s="589">
        <f>IF(I1113&lt;INDEX(Lookup!$U$2:$U$10,MATCH($D$44,Lookup!$S$2:$S$10,0)),0,IF(O1113="X",0,J1113/(DATEDIF(H1113,I1113,"m")+1)*12))</f>
        <v>0</v>
      </c>
      <c r="M1113" s="587">
        <f t="shared" si="80"/>
        <v>0</v>
      </c>
      <c r="N1113" s="655"/>
      <c r="O1113" s="353"/>
      <c r="Q1113" s="849">
        <f t="shared" si="81"/>
        <v>0</v>
      </c>
      <c r="R1113" s="849">
        <f t="shared" si="82"/>
        <v>0</v>
      </c>
    </row>
    <row r="1114" spans="2:18" x14ac:dyDescent="0.35">
      <c r="B1114" s="229"/>
      <c r="C1114" s="301"/>
      <c r="D1114" s="301"/>
      <c r="E1114" s="233"/>
      <c r="F1114" s="301"/>
      <c r="G1114" s="302"/>
      <c r="H1114" s="170"/>
      <c r="I1114" s="170"/>
      <c r="J1114" s="231"/>
      <c r="K1114" s="587">
        <f t="shared" si="79"/>
        <v>0</v>
      </c>
      <c r="L1114" s="589">
        <f>IF(I1114&lt;INDEX(Lookup!$U$2:$U$10,MATCH($D$44,Lookup!$S$2:$S$10,0)),0,IF(O1114="X",0,J1114/(DATEDIF(H1114,I1114,"m")+1)*12))</f>
        <v>0</v>
      </c>
      <c r="M1114" s="587">
        <f t="shared" si="80"/>
        <v>0</v>
      </c>
      <c r="N1114" s="655"/>
      <c r="O1114" s="353"/>
      <c r="Q1114" s="849">
        <f t="shared" si="81"/>
        <v>0</v>
      </c>
      <c r="R1114" s="849">
        <f t="shared" si="82"/>
        <v>0</v>
      </c>
    </row>
    <row r="1115" spans="2:18" x14ac:dyDescent="0.35">
      <c r="B1115" s="229"/>
      <c r="C1115" s="301"/>
      <c r="D1115" s="301"/>
      <c r="E1115" s="233"/>
      <c r="F1115" s="301"/>
      <c r="G1115" s="302"/>
      <c r="H1115" s="170"/>
      <c r="I1115" s="170"/>
      <c r="J1115" s="231"/>
      <c r="K1115" s="587">
        <f t="shared" si="79"/>
        <v>0</v>
      </c>
      <c r="L1115" s="589">
        <f>IF(I1115&lt;INDEX(Lookup!$U$2:$U$10,MATCH($D$44,Lookup!$S$2:$S$10,0)),0,IF(O1115="X",0,J1115/(DATEDIF(H1115,I1115,"m")+1)*12))</f>
        <v>0</v>
      </c>
      <c r="M1115" s="587">
        <f t="shared" si="80"/>
        <v>0</v>
      </c>
      <c r="N1115" s="655"/>
      <c r="O1115" s="353"/>
      <c r="Q1115" s="849">
        <f t="shared" si="81"/>
        <v>0</v>
      </c>
      <c r="R1115" s="849">
        <f t="shared" si="82"/>
        <v>0</v>
      </c>
    </row>
    <row r="1116" spans="2:18" x14ac:dyDescent="0.35">
      <c r="B1116" s="229"/>
      <c r="C1116" s="301"/>
      <c r="D1116" s="301"/>
      <c r="E1116" s="233"/>
      <c r="F1116" s="301"/>
      <c r="G1116" s="302"/>
      <c r="H1116" s="170"/>
      <c r="I1116" s="170"/>
      <c r="J1116" s="231"/>
      <c r="K1116" s="587">
        <f t="shared" si="79"/>
        <v>0</v>
      </c>
      <c r="L1116" s="589">
        <f>IF(I1116&lt;INDEX(Lookup!$U$2:$U$10,MATCH($D$44,Lookup!$S$2:$S$10,0)),0,IF(O1116="X",0,J1116/(DATEDIF(H1116,I1116,"m")+1)*12))</f>
        <v>0</v>
      </c>
      <c r="M1116" s="587">
        <f t="shared" si="80"/>
        <v>0</v>
      </c>
      <c r="N1116" s="655"/>
      <c r="O1116" s="353"/>
      <c r="Q1116" s="849">
        <f t="shared" si="81"/>
        <v>0</v>
      </c>
      <c r="R1116" s="849">
        <f t="shared" si="82"/>
        <v>0</v>
      </c>
    </row>
    <row r="1117" spans="2:18" x14ac:dyDescent="0.35">
      <c r="B1117" s="229"/>
      <c r="C1117" s="301"/>
      <c r="D1117" s="301"/>
      <c r="E1117" s="233"/>
      <c r="F1117" s="301"/>
      <c r="G1117" s="302"/>
      <c r="H1117" s="170"/>
      <c r="I1117" s="170"/>
      <c r="J1117" s="231"/>
      <c r="K1117" s="587">
        <f t="shared" si="79"/>
        <v>0</v>
      </c>
      <c r="L1117" s="589">
        <f>IF(I1117&lt;INDEX(Lookup!$U$2:$U$10,MATCH($D$44,Lookup!$S$2:$S$10,0)),0,IF(O1117="X",0,J1117/(DATEDIF(H1117,I1117,"m")+1)*12))</f>
        <v>0</v>
      </c>
      <c r="M1117" s="587">
        <f t="shared" si="80"/>
        <v>0</v>
      </c>
      <c r="N1117" s="655"/>
      <c r="O1117" s="353"/>
      <c r="Q1117" s="849">
        <f t="shared" si="81"/>
        <v>0</v>
      </c>
      <c r="R1117" s="849">
        <f t="shared" si="82"/>
        <v>0</v>
      </c>
    </row>
    <row r="1118" spans="2:18" x14ac:dyDescent="0.35">
      <c r="B1118" s="229"/>
      <c r="C1118" s="301"/>
      <c r="D1118" s="301"/>
      <c r="E1118" s="233"/>
      <c r="F1118" s="301"/>
      <c r="G1118" s="302"/>
      <c r="H1118" s="170"/>
      <c r="I1118" s="170"/>
      <c r="J1118" s="231"/>
      <c r="K1118" s="587">
        <f t="shared" si="79"/>
        <v>0</v>
      </c>
      <c r="L1118" s="589">
        <f>IF(I1118&lt;INDEX(Lookup!$U$2:$U$10,MATCH($D$44,Lookup!$S$2:$S$10,0)),0,IF(O1118="X",0,J1118/(DATEDIF(H1118,I1118,"m")+1)*12))</f>
        <v>0</v>
      </c>
      <c r="M1118" s="587">
        <f t="shared" si="80"/>
        <v>0</v>
      </c>
      <c r="N1118" s="655"/>
      <c r="O1118" s="353"/>
      <c r="Q1118" s="849">
        <f t="shared" si="81"/>
        <v>0</v>
      </c>
      <c r="R1118" s="849">
        <f t="shared" si="82"/>
        <v>0</v>
      </c>
    </row>
    <row r="1119" spans="2:18" x14ac:dyDescent="0.35">
      <c r="B1119" s="229"/>
      <c r="C1119" s="301"/>
      <c r="D1119" s="301"/>
      <c r="E1119" s="233"/>
      <c r="F1119" s="301"/>
      <c r="G1119" s="302"/>
      <c r="H1119" s="170"/>
      <c r="I1119" s="170"/>
      <c r="J1119" s="231"/>
      <c r="K1119" s="587">
        <f t="shared" si="79"/>
        <v>0</v>
      </c>
      <c r="L1119" s="589">
        <f>IF(I1119&lt;INDEX(Lookup!$U$2:$U$10,MATCH($D$44,Lookup!$S$2:$S$10,0)),0,IF(O1119="X",0,J1119/(DATEDIF(H1119,I1119,"m")+1)*12))</f>
        <v>0</v>
      </c>
      <c r="M1119" s="587">
        <f t="shared" si="80"/>
        <v>0</v>
      </c>
      <c r="N1119" s="655"/>
      <c r="O1119" s="353"/>
      <c r="Q1119" s="849">
        <f t="shared" si="81"/>
        <v>0</v>
      </c>
      <c r="R1119" s="849">
        <f t="shared" si="82"/>
        <v>0</v>
      </c>
    </row>
    <row r="1120" spans="2:18" x14ac:dyDescent="0.35">
      <c r="B1120" s="229"/>
      <c r="C1120" s="301"/>
      <c r="D1120" s="301"/>
      <c r="E1120" s="233"/>
      <c r="F1120" s="301"/>
      <c r="G1120" s="302"/>
      <c r="H1120" s="170"/>
      <c r="I1120" s="170"/>
      <c r="J1120" s="231"/>
      <c r="K1120" s="587">
        <f t="shared" si="79"/>
        <v>0</v>
      </c>
      <c r="L1120" s="589">
        <f>IF(I1120&lt;INDEX(Lookup!$U$2:$U$10,MATCH($D$44,Lookup!$S$2:$S$10,0)),0,IF(O1120="X",0,J1120/(DATEDIF(H1120,I1120,"m")+1)*12))</f>
        <v>0</v>
      </c>
      <c r="M1120" s="587">
        <f t="shared" si="80"/>
        <v>0</v>
      </c>
      <c r="N1120" s="655"/>
      <c r="O1120" s="353"/>
      <c r="Q1120" s="849">
        <f t="shared" si="81"/>
        <v>0</v>
      </c>
      <c r="R1120" s="849">
        <f t="shared" si="82"/>
        <v>0</v>
      </c>
    </row>
    <row r="1121" spans="2:18" x14ac:dyDescent="0.35">
      <c r="B1121" s="229"/>
      <c r="C1121" s="301"/>
      <c r="D1121" s="301"/>
      <c r="E1121" s="233"/>
      <c r="F1121" s="301"/>
      <c r="G1121" s="302"/>
      <c r="H1121" s="170"/>
      <c r="I1121" s="170"/>
      <c r="J1121" s="231"/>
      <c r="K1121" s="587">
        <f t="shared" si="79"/>
        <v>0</v>
      </c>
      <c r="L1121" s="589">
        <f>IF(I1121&lt;INDEX(Lookup!$U$2:$U$10,MATCH($D$44,Lookup!$S$2:$S$10,0)),0,IF(O1121="X",0,J1121/(DATEDIF(H1121,I1121,"m")+1)*12))</f>
        <v>0</v>
      </c>
      <c r="M1121" s="587">
        <f t="shared" si="80"/>
        <v>0</v>
      </c>
      <c r="N1121" s="655"/>
      <c r="O1121" s="353"/>
      <c r="Q1121" s="849">
        <f t="shared" si="81"/>
        <v>0</v>
      </c>
      <c r="R1121" s="849">
        <f t="shared" si="82"/>
        <v>0</v>
      </c>
    </row>
    <row r="1122" spans="2:18" x14ac:dyDescent="0.35">
      <c r="B1122" s="229"/>
      <c r="C1122" s="301"/>
      <c r="D1122" s="301"/>
      <c r="E1122" s="233"/>
      <c r="F1122" s="301"/>
      <c r="G1122" s="302"/>
      <c r="H1122" s="170"/>
      <c r="I1122" s="170"/>
      <c r="J1122" s="231"/>
      <c r="K1122" s="587">
        <f t="shared" si="79"/>
        <v>0</v>
      </c>
      <c r="L1122" s="589">
        <f>IF(I1122&lt;INDEX(Lookup!$U$2:$U$10,MATCH($D$44,Lookup!$S$2:$S$10,0)),0,IF(O1122="X",0,J1122/(DATEDIF(H1122,I1122,"m")+1)*12))</f>
        <v>0</v>
      </c>
      <c r="M1122" s="587">
        <f t="shared" si="80"/>
        <v>0</v>
      </c>
      <c r="N1122" s="655"/>
      <c r="O1122" s="353"/>
      <c r="Q1122" s="849">
        <f t="shared" si="81"/>
        <v>0</v>
      </c>
      <c r="R1122" s="849">
        <f t="shared" si="82"/>
        <v>0</v>
      </c>
    </row>
    <row r="1123" spans="2:18" x14ac:dyDescent="0.35">
      <c r="B1123" s="229"/>
      <c r="C1123" s="301"/>
      <c r="D1123" s="301"/>
      <c r="E1123" s="233"/>
      <c r="F1123" s="301"/>
      <c r="G1123" s="302"/>
      <c r="H1123" s="170"/>
      <c r="I1123" s="170"/>
      <c r="J1123" s="231"/>
      <c r="K1123" s="587">
        <f t="shared" si="79"/>
        <v>0</v>
      </c>
      <c r="L1123" s="589">
        <f>IF(I1123&lt;INDEX(Lookup!$U$2:$U$10,MATCH($D$44,Lookup!$S$2:$S$10,0)),0,IF(O1123="X",0,J1123/(DATEDIF(H1123,I1123,"m")+1)*12))</f>
        <v>0</v>
      </c>
      <c r="M1123" s="587">
        <f t="shared" si="80"/>
        <v>0</v>
      </c>
      <c r="N1123" s="655"/>
      <c r="O1123" s="353"/>
      <c r="Q1123" s="849">
        <f t="shared" si="81"/>
        <v>0</v>
      </c>
      <c r="R1123" s="849">
        <f t="shared" si="82"/>
        <v>0</v>
      </c>
    </row>
    <row r="1124" spans="2:18" x14ac:dyDescent="0.35">
      <c r="B1124" s="229"/>
      <c r="C1124" s="301"/>
      <c r="D1124" s="301"/>
      <c r="E1124" s="233"/>
      <c r="F1124" s="301"/>
      <c r="G1124" s="302"/>
      <c r="H1124" s="170"/>
      <c r="I1124" s="170"/>
      <c r="J1124" s="231"/>
      <c r="K1124" s="587">
        <f t="shared" si="79"/>
        <v>0</v>
      </c>
      <c r="L1124" s="589">
        <f>IF(I1124&lt;INDEX(Lookup!$U$2:$U$10,MATCH($D$44,Lookup!$S$2:$S$10,0)),0,IF(O1124="X",0,J1124/(DATEDIF(H1124,I1124,"m")+1)*12))</f>
        <v>0</v>
      </c>
      <c r="M1124" s="587">
        <f t="shared" si="80"/>
        <v>0</v>
      </c>
      <c r="N1124" s="655"/>
      <c r="O1124" s="353"/>
      <c r="Q1124" s="849">
        <f t="shared" si="81"/>
        <v>0</v>
      </c>
      <c r="R1124" s="849">
        <f t="shared" si="82"/>
        <v>0</v>
      </c>
    </row>
    <row r="1125" spans="2:18" x14ac:dyDescent="0.35">
      <c r="B1125" s="229"/>
      <c r="C1125" s="301"/>
      <c r="D1125" s="301"/>
      <c r="E1125" s="233"/>
      <c r="F1125" s="301"/>
      <c r="G1125" s="302"/>
      <c r="H1125" s="170"/>
      <c r="I1125" s="170"/>
      <c r="J1125" s="231"/>
      <c r="K1125" s="587">
        <f t="shared" si="79"/>
        <v>0</v>
      </c>
      <c r="L1125" s="589">
        <f>IF(I1125&lt;INDEX(Lookup!$U$2:$U$10,MATCH($D$44,Lookup!$S$2:$S$10,0)),0,IF(O1125="X",0,J1125/(DATEDIF(H1125,I1125,"m")+1)*12))</f>
        <v>0</v>
      </c>
      <c r="M1125" s="587">
        <f t="shared" si="80"/>
        <v>0</v>
      </c>
      <c r="N1125" s="655"/>
      <c r="O1125" s="353"/>
      <c r="Q1125" s="849">
        <f t="shared" si="81"/>
        <v>0</v>
      </c>
      <c r="R1125" s="849">
        <f t="shared" si="82"/>
        <v>0</v>
      </c>
    </row>
    <row r="1126" spans="2:18" x14ac:dyDescent="0.35">
      <c r="B1126" s="229"/>
      <c r="C1126" s="301"/>
      <c r="D1126" s="301"/>
      <c r="E1126" s="233"/>
      <c r="F1126" s="301"/>
      <c r="G1126" s="302"/>
      <c r="H1126" s="170"/>
      <c r="I1126" s="170"/>
      <c r="J1126" s="231"/>
      <c r="K1126" s="587">
        <f t="shared" si="79"/>
        <v>0</v>
      </c>
      <c r="L1126" s="589">
        <f>IF(I1126&lt;INDEX(Lookup!$U$2:$U$10,MATCH($D$44,Lookup!$S$2:$S$10,0)),0,IF(O1126="X",0,J1126/(DATEDIF(H1126,I1126,"m")+1)*12))</f>
        <v>0</v>
      </c>
      <c r="M1126" s="587">
        <f t="shared" si="80"/>
        <v>0</v>
      </c>
      <c r="N1126" s="655"/>
      <c r="O1126" s="353"/>
      <c r="Q1126" s="849">
        <f t="shared" si="81"/>
        <v>0</v>
      </c>
      <c r="R1126" s="849">
        <f t="shared" si="82"/>
        <v>0</v>
      </c>
    </row>
    <row r="1127" spans="2:18" x14ac:dyDescent="0.35">
      <c r="B1127" s="229"/>
      <c r="C1127" s="301"/>
      <c r="D1127" s="301"/>
      <c r="E1127" s="233"/>
      <c r="F1127" s="301"/>
      <c r="G1127" s="302"/>
      <c r="H1127" s="170"/>
      <c r="I1127" s="170"/>
      <c r="J1127" s="231"/>
      <c r="K1127" s="587">
        <f t="shared" si="79"/>
        <v>0</v>
      </c>
      <c r="L1127" s="589">
        <f>IF(I1127&lt;INDEX(Lookup!$U$2:$U$10,MATCH($D$44,Lookup!$S$2:$S$10,0)),0,IF(O1127="X",0,J1127/(DATEDIF(H1127,I1127,"m")+1)*12))</f>
        <v>0</v>
      </c>
      <c r="M1127" s="587">
        <f t="shared" si="80"/>
        <v>0</v>
      </c>
      <c r="N1127" s="655"/>
      <c r="O1127" s="353"/>
      <c r="Q1127" s="849">
        <f t="shared" si="81"/>
        <v>0</v>
      </c>
      <c r="R1127" s="849">
        <f t="shared" si="82"/>
        <v>0</v>
      </c>
    </row>
    <row r="1128" spans="2:18" x14ac:dyDescent="0.35">
      <c r="B1128" s="229"/>
      <c r="C1128" s="301"/>
      <c r="D1128" s="301"/>
      <c r="E1128" s="233"/>
      <c r="F1128" s="301"/>
      <c r="G1128" s="302"/>
      <c r="H1128" s="170"/>
      <c r="I1128" s="170"/>
      <c r="J1128" s="231"/>
      <c r="K1128" s="587">
        <f t="shared" si="79"/>
        <v>0</v>
      </c>
      <c r="L1128" s="589">
        <f>IF(I1128&lt;INDEX(Lookup!$U$2:$U$10,MATCH($D$44,Lookup!$S$2:$S$10,0)),0,IF(O1128="X",0,J1128/(DATEDIF(H1128,I1128,"m")+1)*12))</f>
        <v>0</v>
      </c>
      <c r="M1128" s="587">
        <f t="shared" si="80"/>
        <v>0</v>
      </c>
      <c r="N1128" s="655"/>
      <c r="O1128" s="353"/>
      <c r="Q1128" s="849">
        <f t="shared" si="81"/>
        <v>0</v>
      </c>
      <c r="R1128" s="849">
        <f t="shared" si="82"/>
        <v>0</v>
      </c>
    </row>
    <row r="1129" spans="2:18" x14ac:dyDescent="0.35">
      <c r="B1129" s="229"/>
      <c r="C1129" s="301"/>
      <c r="D1129" s="301"/>
      <c r="E1129" s="233"/>
      <c r="F1129" s="301"/>
      <c r="G1129" s="302"/>
      <c r="H1129" s="170"/>
      <c r="I1129" s="170"/>
      <c r="J1129" s="231"/>
      <c r="K1129" s="587">
        <f t="shared" si="79"/>
        <v>0</v>
      </c>
      <c r="L1129" s="589">
        <f>IF(I1129&lt;INDEX(Lookup!$U$2:$U$10,MATCH($D$44,Lookup!$S$2:$S$10,0)),0,IF(O1129="X",0,J1129/(DATEDIF(H1129,I1129,"m")+1)*12))</f>
        <v>0</v>
      </c>
      <c r="M1129" s="587">
        <f t="shared" si="80"/>
        <v>0</v>
      </c>
      <c r="N1129" s="655"/>
      <c r="O1129" s="353"/>
      <c r="Q1129" s="849">
        <f t="shared" si="81"/>
        <v>0</v>
      </c>
      <c r="R1129" s="849">
        <f t="shared" si="82"/>
        <v>0</v>
      </c>
    </row>
    <row r="1130" spans="2:18" x14ac:dyDescent="0.35">
      <c r="B1130" s="229"/>
      <c r="C1130" s="301"/>
      <c r="D1130" s="301"/>
      <c r="E1130" s="233"/>
      <c r="F1130" s="301"/>
      <c r="G1130" s="302"/>
      <c r="H1130" s="170"/>
      <c r="I1130" s="170"/>
      <c r="J1130" s="231"/>
      <c r="K1130" s="587">
        <f t="shared" si="79"/>
        <v>0</v>
      </c>
      <c r="L1130" s="589">
        <f>IF(I1130&lt;INDEX(Lookup!$U$2:$U$10,MATCH($D$44,Lookup!$S$2:$S$10,0)),0,IF(O1130="X",0,J1130/(DATEDIF(H1130,I1130,"m")+1)*12))</f>
        <v>0</v>
      </c>
      <c r="M1130" s="587">
        <f t="shared" si="80"/>
        <v>0</v>
      </c>
      <c r="N1130" s="655"/>
      <c r="O1130" s="353"/>
      <c r="Q1130" s="849">
        <f t="shared" si="81"/>
        <v>0</v>
      </c>
      <c r="R1130" s="849">
        <f t="shared" si="82"/>
        <v>0</v>
      </c>
    </row>
    <row r="1131" spans="2:18" x14ac:dyDescent="0.35">
      <c r="B1131" s="229"/>
      <c r="C1131" s="301"/>
      <c r="D1131" s="301"/>
      <c r="E1131" s="233"/>
      <c r="F1131" s="301"/>
      <c r="G1131" s="302"/>
      <c r="H1131" s="170"/>
      <c r="I1131" s="170"/>
      <c r="J1131" s="231"/>
      <c r="K1131" s="587">
        <f t="shared" si="79"/>
        <v>0</v>
      </c>
      <c r="L1131" s="589">
        <f>IF(I1131&lt;INDEX(Lookup!$U$2:$U$10,MATCH($D$44,Lookup!$S$2:$S$10,0)),0,IF(O1131="X",0,J1131/(DATEDIF(H1131,I1131,"m")+1)*12))</f>
        <v>0</v>
      </c>
      <c r="M1131" s="587">
        <f t="shared" si="80"/>
        <v>0</v>
      </c>
      <c r="N1131" s="655"/>
      <c r="O1131" s="353"/>
      <c r="Q1131" s="849">
        <f t="shared" si="81"/>
        <v>0</v>
      </c>
      <c r="R1131" s="849">
        <f t="shared" si="82"/>
        <v>0</v>
      </c>
    </row>
    <row r="1132" spans="2:18" x14ac:dyDescent="0.35">
      <c r="B1132" s="229"/>
      <c r="C1132" s="301"/>
      <c r="D1132" s="301"/>
      <c r="E1132" s="233"/>
      <c r="F1132" s="301"/>
      <c r="G1132" s="302"/>
      <c r="H1132" s="170"/>
      <c r="I1132" s="170"/>
      <c r="J1132" s="231"/>
      <c r="K1132" s="587">
        <f t="shared" si="79"/>
        <v>0</v>
      </c>
      <c r="L1132" s="589">
        <f>IF(I1132&lt;INDEX(Lookup!$U$2:$U$10,MATCH($D$44,Lookup!$S$2:$S$10,0)),0,IF(O1132="X",0,J1132/(DATEDIF(H1132,I1132,"m")+1)*12))</f>
        <v>0</v>
      </c>
      <c r="M1132" s="587">
        <f t="shared" si="80"/>
        <v>0</v>
      </c>
      <c r="N1132" s="655"/>
      <c r="O1132" s="353"/>
      <c r="Q1132" s="849">
        <f t="shared" si="81"/>
        <v>0</v>
      </c>
      <c r="R1132" s="849">
        <f t="shared" si="82"/>
        <v>0</v>
      </c>
    </row>
    <row r="1133" spans="2:18" x14ac:dyDescent="0.35">
      <c r="B1133" s="229"/>
      <c r="C1133" s="301"/>
      <c r="D1133" s="301"/>
      <c r="E1133" s="233"/>
      <c r="F1133" s="301"/>
      <c r="G1133" s="302"/>
      <c r="H1133" s="170"/>
      <c r="I1133" s="170"/>
      <c r="J1133" s="231"/>
      <c r="K1133" s="587">
        <f t="shared" si="79"/>
        <v>0</v>
      </c>
      <c r="L1133" s="589">
        <f>IF(I1133&lt;INDEX(Lookup!$U$2:$U$10,MATCH($D$44,Lookup!$S$2:$S$10,0)),0,IF(O1133="X",0,J1133/(DATEDIF(H1133,I1133,"m")+1)*12))</f>
        <v>0</v>
      </c>
      <c r="M1133" s="587">
        <f t="shared" si="80"/>
        <v>0</v>
      </c>
      <c r="N1133" s="655"/>
      <c r="O1133" s="353"/>
      <c r="Q1133" s="849">
        <f t="shared" si="81"/>
        <v>0</v>
      </c>
      <c r="R1133" s="849">
        <f t="shared" si="82"/>
        <v>0</v>
      </c>
    </row>
    <row r="1134" spans="2:18" x14ac:dyDescent="0.35">
      <c r="B1134" s="229"/>
      <c r="C1134" s="301"/>
      <c r="D1134" s="301"/>
      <c r="E1134" s="233"/>
      <c r="F1134" s="301"/>
      <c r="G1134" s="302"/>
      <c r="H1134" s="170"/>
      <c r="I1134" s="170"/>
      <c r="J1134" s="231"/>
      <c r="K1134" s="587">
        <f t="shared" si="79"/>
        <v>0</v>
      </c>
      <c r="L1134" s="589">
        <f>IF(I1134&lt;INDEX(Lookup!$U$2:$U$10,MATCH($D$44,Lookup!$S$2:$S$10,0)),0,IF(O1134="X",0,J1134/(DATEDIF(H1134,I1134,"m")+1)*12))</f>
        <v>0</v>
      </c>
      <c r="M1134" s="587">
        <f t="shared" si="80"/>
        <v>0</v>
      </c>
      <c r="N1134" s="655"/>
      <c r="O1134" s="353"/>
      <c r="Q1134" s="849">
        <f t="shared" si="81"/>
        <v>0</v>
      </c>
      <c r="R1134" s="849">
        <f t="shared" si="82"/>
        <v>0</v>
      </c>
    </row>
    <row r="1135" spans="2:18" x14ac:dyDescent="0.35">
      <c r="B1135" s="229"/>
      <c r="C1135" s="301"/>
      <c r="D1135" s="301"/>
      <c r="E1135" s="233"/>
      <c r="F1135" s="301"/>
      <c r="G1135" s="302"/>
      <c r="H1135" s="170"/>
      <c r="I1135" s="170"/>
      <c r="J1135" s="231"/>
      <c r="K1135" s="587">
        <f t="shared" si="79"/>
        <v>0</v>
      </c>
      <c r="L1135" s="589">
        <f>IF(I1135&lt;INDEX(Lookup!$U$2:$U$10,MATCH($D$44,Lookup!$S$2:$S$10,0)),0,IF(O1135="X",0,J1135/(DATEDIF(H1135,I1135,"m")+1)*12))</f>
        <v>0</v>
      </c>
      <c r="M1135" s="587">
        <f t="shared" si="80"/>
        <v>0</v>
      </c>
      <c r="N1135" s="655"/>
      <c r="O1135" s="353"/>
      <c r="Q1135" s="849">
        <f t="shared" si="81"/>
        <v>0</v>
      </c>
      <c r="R1135" s="849">
        <f t="shared" si="82"/>
        <v>0</v>
      </c>
    </row>
    <row r="1136" spans="2:18" x14ac:dyDescent="0.35">
      <c r="B1136" s="229"/>
      <c r="C1136" s="301"/>
      <c r="D1136" s="301"/>
      <c r="E1136" s="233"/>
      <c r="F1136" s="301"/>
      <c r="G1136" s="302"/>
      <c r="H1136" s="170"/>
      <c r="I1136" s="170"/>
      <c r="J1136" s="231"/>
      <c r="K1136" s="587">
        <f t="shared" ref="K1136:K1199" si="83">J1136*$K$6</f>
        <v>0</v>
      </c>
      <c r="L1136" s="589">
        <f>IF(I1136&lt;INDEX(Lookup!$U$2:$U$10,MATCH($D$44,Lookup!$S$2:$S$10,0)),0,IF(O1136="X",0,J1136/(DATEDIF(H1136,I1136,"m")+1)*12))</f>
        <v>0</v>
      </c>
      <c r="M1136" s="587">
        <f t="shared" ref="M1136:M1199" si="84">L1136*$K$6</f>
        <v>0</v>
      </c>
      <c r="N1136" s="655"/>
      <c r="O1136" s="353"/>
      <c r="Q1136" s="849">
        <f t="shared" ref="Q1136:Q1199" si="85">K1136*$H$30</f>
        <v>0</v>
      </c>
      <c r="R1136" s="849">
        <f t="shared" ref="R1136:R1199" si="86">M1136*$H$40</f>
        <v>0</v>
      </c>
    </row>
    <row r="1137" spans="2:18" x14ac:dyDescent="0.35">
      <c r="B1137" s="229"/>
      <c r="C1137" s="301"/>
      <c r="D1137" s="301"/>
      <c r="E1137" s="233"/>
      <c r="F1137" s="301"/>
      <c r="G1137" s="302"/>
      <c r="H1137" s="170"/>
      <c r="I1137" s="170"/>
      <c r="J1137" s="231"/>
      <c r="K1137" s="587">
        <f t="shared" si="83"/>
        <v>0</v>
      </c>
      <c r="L1137" s="589">
        <f>IF(I1137&lt;INDEX(Lookup!$U$2:$U$10,MATCH($D$44,Lookup!$S$2:$S$10,0)),0,IF(O1137="X",0,J1137/(DATEDIF(H1137,I1137,"m")+1)*12))</f>
        <v>0</v>
      </c>
      <c r="M1137" s="587">
        <f t="shared" si="84"/>
        <v>0</v>
      </c>
      <c r="N1137" s="655"/>
      <c r="O1137" s="353"/>
      <c r="Q1137" s="849">
        <f t="shared" si="85"/>
        <v>0</v>
      </c>
      <c r="R1137" s="849">
        <f t="shared" si="86"/>
        <v>0</v>
      </c>
    </row>
    <row r="1138" spans="2:18" x14ac:dyDescent="0.35">
      <c r="B1138" s="229"/>
      <c r="C1138" s="301"/>
      <c r="D1138" s="301"/>
      <c r="E1138" s="233"/>
      <c r="F1138" s="301"/>
      <c r="G1138" s="302"/>
      <c r="H1138" s="170"/>
      <c r="I1138" s="170"/>
      <c r="J1138" s="231"/>
      <c r="K1138" s="587">
        <f t="shared" si="83"/>
        <v>0</v>
      </c>
      <c r="L1138" s="589">
        <f>IF(I1138&lt;INDEX(Lookup!$U$2:$U$10,MATCH($D$44,Lookup!$S$2:$S$10,0)),0,IF(O1138="X",0,J1138/(DATEDIF(H1138,I1138,"m")+1)*12))</f>
        <v>0</v>
      </c>
      <c r="M1138" s="587">
        <f t="shared" si="84"/>
        <v>0</v>
      </c>
      <c r="N1138" s="655"/>
      <c r="O1138" s="353"/>
      <c r="Q1138" s="849">
        <f t="shared" si="85"/>
        <v>0</v>
      </c>
      <c r="R1138" s="849">
        <f t="shared" si="86"/>
        <v>0</v>
      </c>
    </row>
    <row r="1139" spans="2:18" x14ac:dyDescent="0.35">
      <c r="B1139" s="229"/>
      <c r="C1139" s="301"/>
      <c r="D1139" s="301"/>
      <c r="E1139" s="233"/>
      <c r="F1139" s="301"/>
      <c r="G1139" s="302"/>
      <c r="H1139" s="170"/>
      <c r="I1139" s="170"/>
      <c r="J1139" s="231"/>
      <c r="K1139" s="587">
        <f t="shared" si="83"/>
        <v>0</v>
      </c>
      <c r="L1139" s="589">
        <f>IF(I1139&lt;INDEX(Lookup!$U$2:$U$10,MATCH($D$44,Lookup!$S$2:$S$10,0)),0,IF(O1139="X",0,J1139/(DATEDIF(H1139,I1139,"m")+1)*12))</f>
        <v>0</v>
      </c>
      <c r="M1139" s="587">
        <f t="shared" si="84"/>
        <v>0</v>
      </c>
      <c r="N1139" s="655"/>
      <c r="O1139" s="353"/>
      <c r="Q1139" s="849">
        <f t="shared" si="85"/>
        <v>0</v>
      </c>
      <c r="R1139" s="849">
        <f t="shared" si="86"/>
        <v>0</v>
      </c>
    </row>
    <row r="1140" spans="2:18" x14ac:dyDescent="0.35">
      <c r="B1140" s="229"/>
      <c r="C1140" s="301"/>
      <c r="D1140" s="301"/>
      <c r="E1140" s="233"/>
      <c r="F1140" s="301"/>
      <c r="G1140" s="302"/>
      <c r="H1140" s="170"/>
      <c r="I1140" s="170"/>
      <c r="J1140" s="231"/>
      <c r="K1140" s="587">
        <f t="shared" si="83"/>
        <v>0</v>
      </c>
      <c r="L1140" s="589">
        <f>IF(I1140&lt;INDEX(Lookup!$U$2:$U$10,MATCH($D$44,Lookup!$S$2:$S$10,0)),0,IF(O1140="X",0,J1140/(DATEDIF(H1140,I1140,"m")+1)*12))</f>
        <v>0</v>
      </c>
      <c r="M1140" s="587">
        <f t="shared" si="84"/>
        <v>0</v>
      </c>
      <c r="N1140" s="655"/>
      <c r="O1140" s="353"/>
      <c r="Q1140" s="849">
        <f t="shared" si="85"/>
        <v>0</v>
      </c>
      <c r="R1140" s="849">
        <f t="shared" si="86"/>
        <v>0</v>
      </c>
    </row>
    <row r="1141" spans="2:18" x14ac:dyDescent="0.35">
      <c r="B1141" s="229"/>
      <c r="C1141" s="301"/>
      <c r="D1141" s="301"/>
      <c r="E1141" s="233"/>
      <c r="F1141" s="301"/>
      <c r="G1141" s="302"/>
      <c r="H1141" s="170"/>
      <c r="I1141" s="170"/>
      <c r="J1141" s="231"/>
      <c r="K1141" s="587">
        <f t="shared" si="83"/>
        <v>0</v>
      </c>
      <c r="L1141" s="589">
        <f>IF(I1141&lt;INDEX(Lookup!$U$2:$U$10,MATCH($D$44,Lookup!$S$2:$S$10,0)),0,IF(O1141="X",0,J1141/(DATEDIF(H1141,I1141,"m")+1)*12))</f>
        <v>0</v>
      </c>
      <c r="M1141" s="587">
        <f t="shared" si="84"/>
        <v>0</v>
      </c>
      <c r="N1141" s="655"/>
      <c r="O1141" s="353"/>
      <c r="Q1141" s="849">
        <f t="shared" si="85"/>
        <v>0</v>
      </c>
      <c r="R1141" s="849">
        <f t="shared" si="86"/>
        <v>0</v>
      </c>
    </row>
    <row r="1142" spans="2:18" x14ac:dyDescent="0.35">
      <c r="B1142" s="229"/>
      <c r="C1142" s="301"/>
      <c r="D1142" s="301"/>
      <c r="E1142" s="233"/>
      <c r="F1142" s="301"/>
      <c r="G1142" s="302"/>
      <c r="H1142" s="170"/>
      <c r="I1142" s="170"/>
      <c r="J1142" s="231"/>
      <c r="K1142" s="587">
        <f t="shared" si="83"/>
        <v>0</v>
      </c>
      <c r="L1142" s="589">
        <f>IF(I1142&lt;INDEX(Lookup!$U$2:$U$10,MATCH($D$44,Lookup!$S$2:$S$10,0)),0,IF(O1142="X",0,J1142/(DATEDIF(H1142,I1142,"m")+1)*12))</f>
        <v>0</v>
      </c>
      <c r="M1142" s="587">
        <f t="shared" si="84"/>
        <v>0</v>
      </c>
      <c r="N1142" s="655"/>
      <c r="O1142" s="353"/>
      <c r="Q1142" s="849">
        <f t="shared" si="85"/>
        <v>0</v>
      </c>
      <c r="R1142" s="849">
        <f t="shared" si="86"/>
        <v>0</v>
      </c>
    </row>
    <row r="1143" spans="2:18" x14ac:dyDescent="0.35">
      <c r="B1143" s="229"/>
      <c r="C1143" s="301"/>
      <c r="D1143" s="301"/>
      <c r="E1143" s="233"/>
      <c r="F1143" s="301"/>
      <c r="G1143" s="302"/>
      <c r="H1143" s="170"/>
      <c r="I1143" s="170"/>
      <c r="J1143" s="231"/>
      <c r="K1143" s="587">
        <f t="shared" si="83"/>
        <v>0</v>
      </c>
      <c r="L1143" s="589">
        <f>IF(I1143&lt;INDEX(Lookup!$U$2:$U$10,MATCH($D$44,Lookup!$S$2:$S$10,0)),0,IF(O1143="X",0,J1143/(DATEDIF(H1143,I1143,"m")+1)*12))</f>
        <v>0</v>
      </c>
      <c r="M1143" s="587">
        <f t="shared" si="84"/>
        <v>0</v>
      </c>
      <c r="N1143" s="655"/>
      <c r="O1143" s="353"/>
      <c r="Q1143" s="849">
        <f t="shared" si="85"/>
        <v>0</v>
      </c>
      <c r="R1143" s="849">
        <f t="shared" si="86"/>
        <v>0</v>
      </c>
    </row>
    <row r="1144" spans="2:18" x14ac:dyDescent="0.35">
      <c r="B1144" s="229"/>
      <c r="C1144" s="301"/>
      <c r="D1144" s="301"/>
      <c r="E1144" s="233"/>
      <c r="F1144" s="301"/>
      <c r="G1144" s="302"/>
      <c r="H1144" s="170"/>
      <c r="I1144" s="170"/>
      <c r="J1144" s="231"/>
      <c r="K1144" s="587">
        <f t="shared" si="83"/>
        <v>0</v>
      </c>
      <c r="L1144" s="589">
        <f>IF(I1144&lt;INDEX(Lookup!$U$2:$U$10,MATCH($D$44,Lookup!$S$2:$S$10,0)),0,IF(O1144="X",0,J1144/(DATEDIF(H1144,I1144,"m")+1)*12))</f>
        <v>0</v>
      </c>
      <c r="M1144" s="587">
        <f t="shared" si="84"/>
        <v>0</v>
      </c>
      <c r="N1144" s="655"/>
      <c r="O1144" s="353"/>
      <c r="Q1144" s="849">
        <f t="shared" si="85"/>
        <v>0</v>
      </c>
      <c r="R1144" s="849">
        <f t="shared" si="86"/>
        <v>0</v>
      </c>
    </row>
    <row r="1145" spans="2:18" x14ac:dyDescent="0.35">
      <c r="B1145" s="229"/>
      <c r="C1145" s="301"/>
      <c r="D1145" s="301"/>
      <c r="E1145" s="233"/>
      <c r="F1145" s="301"/>
      <c r="G1145" s="302"/>
      <c r="H1145" s="170"/>
      <c r="I1145" s="170"/>
      <c r="J1145" s="231"/>
      <c r="K1145" s="587">
        <f t="shared" si="83"/>
        <v>0</v>
      </c>
      <c r="L1145" s="589">
        <f>IF(I1145&lt;INDEX(Lookup!$U$2:$U$10,MATCH($D$44,Lookup!$S$2:$S$10,0)),0,IF(O1145="X",0,J1145/(DATEDIF(H1145,I1145,"m")+1)*12))</f>
        <v>0</v>
      </c>
      <c r="M1145" s="587">
        <f t="shared" si="84"/>
        <v>0</v>
      </c>
      <c r="N1145" s="655"/>
      <c r="O1145" s="353"/>
      <c r="Q1145" s="849">
        <f t="shared" si="85"/>
        <v>0</v>
      </c>
      <c r="R1145" s="849">
        <f t="shared" si="86"/>
        <v>0</v>
      </c>
    </row>
    <row r="1146" spans="2:18" x14ac:dyDescent="0.35">
      <c r="B1146" s="229"/>
      <c r="C1146" s="301"/>
      <c r="D1146" s="301"/>
      <c r="E1146" s="233"/>
      <c r="F1146" s="301"/>
      <c r="G1146" s="302"/>
      <c r="H1146" s="170"/>
      <c r="I1146" s="170"/>
      <c r="J1146" s="231"/>
      <c r="K1146" s="587">
        <f t="shared" si="83"/>
        <v>0</v>
      </c>
      <c r="L1146" s="589">
        <f>IF(I1146&lt;INDEX(Lookup!$U$2:$U$10,MATCH($D$44,Lookup!$S$2:$S$10,0)),0,IF(O1146="X",0,J1146/(DATEDIF(H1146,I1146,"m")+1)*12))</f>
        <v>0</v>
      </c>
      <c r="M1146" s="587">
        <f t="shared" si="84"/>
        <v>0</v>
      </c>
      <c r="N1146" s="655"/>
      <c r="O1146" s="353"/>
      <c r="Q1146" s="849">
        <f t="shared" si="85"/>
        <v>0</v>
      </c>
      <c r="R1146" s="849">
        <f t="shared" si="86"/>
        <v>0</v>
      </c>
    </row>
    <row r="1147" spans="2:18" x14ac:dyDescent="0.35">
      <c r="B1147" s="229"/>
      <c r="C1147" s="301"/>
      <c r="D1147" s="301"/>
      <c r="E1147" s="233"/>
      <c r="F1147" s="301"/>
      <c r="G1147" s="302"/>
      <c r="H1147" s="170"/>
      <c r="I1147" s="170"/>
      <c r="J1147" s="231"/>
      <c r="K1147" s="587">
        <f t="shared" si="83"/>
        <v>0</v>
      </c>
      <c r="L1147" s="589">
        <f>IF(I1147&lt;INDEX(Lookup!$U$2:$U$10,MATCH($D$44,Lookup!$S$2:$S$10,0)),0,IF(O1147="X",0,J1147/(DATEDIF(H1147,I1147,"m")+1)*12))</f>
        <v>0</v>
      </c>
      <c r="M1147" s="587">
        <f t="shared" si="84"/>
        <v>0</v>
      </c>
      <c r="N1147" s="655"/>
      <c r="O1147" s="353"/>
      <c r="Q1147" s="849">
        <f t="shared" si="85"/>
        <v>0</v>
      </c>
      <c r="R1147" s="849">
        <f t="shared" si="86"/>
        <v>0</v>
      </c>
    </row>
    <row r="1148" spans="2:18" x14ac:dyDescent="0.35">
      <c r="B1148" s="229"/>
      <c r="C1148" s="301"/>
      <c r="D1148" s="301"/>
      <c r="E1148" s="233"/>
      <c r="F1148" s="301"/>
      <c r="G1148" s="302"/>
      <c r="H1148" s="170"/>
      <c r="I1148" s="170"/>
      <c r="J1148" s="231"/>
      <c r="K1148" s="587">
        <f t="shared" si="83"/>
        <v>0</v>
      </c>
      <c r="L1148" s="589">
        <f>IF(I1148&lt;INDEX(Lookup!$U$2:$U$10,MATCH($D$44,Lookup!$S$2:$S$10,0)),0,IF(O1148="X",0,J1148/(DATEDIF(H1148,I1148,"m")+1)*12))</f>
        <v>0</v>
      </c>
      <c r="M1148" s="587">
        <f t="shared" si="84"/>
        <v>0</v>
      </c>
      <c r="N1148" s="655"/>
      <c r="O1148" s="353"/>
      <c r="Q1148" s="849">
        <f t="shared" si="85"/>
        <v>0</v>
      </c>
      <c r="R1148" s="849">
        <f t="shared" si="86"/>
        <v>0</v>
      </c>
    </row>
    <row r="1149" spans="2:18" x14ac:dyDescent="0.35">
      <c r="B1149" s="229"/>
      <c r="C1149" s="301"/>
      <c r="D1149" s="301"/>
      <c r="E1149" s="233"/>
      <c r="F1149" s="301"/>
      <c r="G1149" s="302"/>
      <c r="H1149" s="170"/>
      <c r="I1149" s="170"/>
      <c r="J1149" s="231"/>
      <c r="K1149" s="587">
        <f t="shared" si="83"/>
        <v>0</v>
      </c>
      <c r="L1149" s="589">
        <f>IF(I1149&lt;INDEX(Lookup!$U$2:$U$10,MATCH($D$44,Lookup!$S$2:$S$10,0)),0,IF(O1149="X",0,J1149/(DATEDIF(H1149,I1149,"m")+1)*12))</f>
        <v>0</v>
      </c>
      <c r="M1149" s="587">
        <f t="shared" si="84"/>
        <v>0</v>
      </c>
      <c r="N1149" s="655"/>
      <c r="O1149" s="353"/>
      <c r="Q1149" s="849">
        <f t="shared" si="85"/>
        <v>0</v>
      </c>
      <c r="R1149" s="849">
        <f t="shared" si="86"/>
        <v>0</v>
      </c>
    </row>
    <row r="1150" spans="2:18" x14ac:dyDescent="0.35">
      <c r="B1150" s="229"/>
      <c r="C1150" s="301"/>
      <c r="D1150" s="301"/>
      <c r="E1150" s="233"/>
      <c r="F1150" s="301"/>
      <c r="G1150" s="302"/>
      <c r="H1150" s="170"/>
      <c r="I1150" s="170"/>
      <c r="J1150" s="231"/>
      <c r="K1150" s="587">
        <f t="shared" si="83"/>
        <v>0</v>
      </c>
      <c r="L1150" s="589">
        <f>IF(I1150&lt;INDEX(Lookup!$U$2:$U$10,MATCH($D$44,Lookup!$S$2:$S$10,0)),0,IF(O1150="X",0,J1150/(DATEDIF(H1150,I1150,"m")+1)*12))</f>
        <v>0</v>
      </c>
      <c r="M1150" s="587">
        <f t="shared" si="84"/>
        <v>0</v>
      </c>
      <c r="N1150" s="655"/>
      <c r="O1150" s="353"/>
      <c r="Q1150" s="849">
        <f t="shared" si="85"/>
        <v>0</v>
      </c>
      <c r="R1150" s="849">
        <f t="shared" si="86"/>
        <v>0</v>
      </c>
    </row>
    <row r="1151" spans="2:18" x14ac:dyDescent="0.35">
      <c r="B1151" s="229"/>
      <c r="C1151" s="301"/>
      <c r="D1151" s="301"/>
      <c r="E1151" s="233"/>
      <c r="F1151" s="301"/>
      <c r="G1151" s="302"/>
      <c r="H1151" s="170"/>
      <c r="I1151" s="170"/>
      <c r="J1151" s="231"/>
      <c r="K1151" s="587">
        <f t="shared" si="83"/>
        <v>0</v>
      </c>
      <c r="L1151" s="589">
        <f>IF(I1151&lt;INDEX(Lookup!$U$2:$U$10,MATCH($D$44,Lookup!$S$2:$S$10,0)),0,IF(O1151="X",0,J1151/(DATEDIF(H1151,I1151,"m")+1)*12))</f>
        <v>0</v>
      </c>
      <c r="M1151" s="587">
        <f t="shared" si="84"/>
        <v>0</v>
      </c>
      <c r="N1151" s="655"/>
      <c r="O1151" s="353"/>
      <c r="Q1151" s="849">
        <f t="shared" si="85"/>
        <v>0</v>
      </c>
      <c r="R1151" s="849">
        <f t="shared" si="86"/>
        <v>0</v>
      </c>
    </row>
    <row r="1152" spans="2:18" x14ac:dyDescent="0.35">
      <c r="B1152" s="229"/>
      <c r="C1152" s="301"/>
      <c r="D1152" s="301"/>
      <c r="E1152" s="233"/>
      <c r="F1152" s="301"/>
      <c r="G1152" s="302"/>
      <c r="H1152" s="170"/>
      <c r="I1152" s="170"/>
      <c r="J1152" s="231"/>
      <c r="K1152" s="587">
        <f t="shared" si="83"/>
        <v>0</v>
      </c>
      <c r="L1152" s="589">
        <f>IF(I1152&lt;INDEX(Lookup!$U$2:$U$10,MATCH($D$44,Lookup!$S$2:$S$10,0)),0,IF(O1152="X",0,J1152/(DATEDIF(H1152,I1152,"m")+1)*12))</f>
        <v>0</v>
      </c>
      <c r="M1152" s="587">
        <f t="shared" si="84"/>
        <v>0</v>
      </c>
      <c r="N1152" s="655"/>
      <c r="O1152" s="353"/>
      <c r="Q1152" s="849">
        <f t="shared" si="85"/>
        <v>0</v>
      </c>
      <c r="R1152" s="849">
        <f t="shared" si="86"/>
        <v>0</v>
      </c>
    </row>
    <row r="1153" spans="2:18" x14ac:dyDescent="0.35">
      <c r="B1153" s="229"/>
      <c r="C1153" s="301"/>
      <c r="D1153" s="301"/>
      <c r="E1153" s="233"/>
      <c r="F1153" s="301"/>
      <c r="G1153" s="302"/>
      <c r="H1153" s="170"/>
      <c r="I1153" s="170"/>
      <c r="J1153" s="231"/>
      <c r="K1153" s="587">
        <f t="shared" si="83"/>
        <v>0</v>
      </c>
      <c r="L1153" s="589">
        <f>IF(I1153&lt;INDEX(Lookup!$U$2:$U$10,MATCH($D$44,Lookup!$S$2:$S$10,0)),0,IF(O1153="X",0,J1153/(DATEDIF(H1153,I1153,"m")+1)*12))</f>
        <v>0</v>
      </c>
      <c r="M1153" s="587">
        <f t="shared" si="84"/>
        <v>0</v>
      </c>
      <c r="N1153" s="655"/>
      <c r="O1153" s="353"/>
      <c r="Q1153" s="849">
        <f t="shared" si="85"/>
        <v>0</v>
      </c>
      <c r="R1153" s="849">
        <f t="shared" si="86"/>
        <v>0</v>
      </c>
    </row>
    <row r="1154" spans="2:18" x14ac:dyDescent="0.35">
      <c r="B1154" s="229"/>
      <c r="C1154" s="301"/>
      <c r="D1154" s="301"/>
      <c r="E1154" s="233"/>
      <c r="F1154" s="301"/>
      <c r="G1154" s="302"/>
      <c r="H1154" s="170"/>
      <c r="I1154" s="170"/>
      <c r="J1154" s="231"/>
      <c r="K1154" s="587">
        <f t="shared" si="83"/>
        <v>0</v>
      </c>
      <c r="L1154" s="589">
        <f>IF(I1154&lt;INDEX(Lookup!$U$2:$U$10,MATCH($D$44,Lookup!$S$2:$S$10,0)),0,IF(O1154="X",0,J1154/(DATEDIF(H1154,I1154,"m")+1)*12))</f>
        <v>0</v>
      </c>
      <c r="M1154" s="587">
        <f t="shared" si="84"/>
        <v>0</v>
      </c>
      <c r="N1154" s="655"/>
      <c r="O1154" s="353"/>
      <c r="Q1154" s="849">
        <f t="shared" si="85"/>
        <v>0</v>
      </c>
      <c r="R1154" s="849">
        <f t="shared" si="86"/>
        <v>0</v>
      </c>
    </row>
    <row r="1155" spans="2:18" x14ac:dyDescent="0.35">
      <c r="B1155" s="229"/>
      <c r="C1155" s="301"/>
      <c r="D1155" s="301"/>
      <c r="E1155" s="233"/>
      <c r="F1155" s="301"/>
      <c r="G1155" s="302"/>
      <c r="H1155" s="170"/>
      <c r="I1155" s="170"/>
      <c r="J1155" s="231"/>
      <c r="K1155" s="587">
        <f t="shared" si="83"/>
        <v>0</v>
      </c>
      <c r="L1155" s="589">
        <f>IF(I1155&lt;INDEX(Lookup!$U$2:$U$10,MATCH($D$44,Lookup!$S$2:$S$10,0)),0,IF(O1155="X",0,J1155/(DATEDIF(H1155,I1155,"m")+1)*12))</f>
        <v>0</v>
      </c>
      <c r="M1155" s="587">
        <f t="shared" si="84"/>
        <v>0</v>
      </c>
      <c r="N1155" s="655"/>
      <c r="O1155" s="353"/>
      <c r="Q1155" s="849">
        <f t="shared" si="85"/>
        <v>0</v>
      </c>
      <c r="R1155" s="849">
        <f t="shared" si="86"/>
        <v>0</v>
      </c>
    </row>
    <row r="1156" spans="2:18" x14ac:dyDescent="0.35">
      <c r="B1156" s="229"/>
      <c r="C1156" s="301"/>
      <c r="D1156" s="301"/>
      <c r="E1156" s="233"/>
      <c r="F1156" s="301"/>
      <c r="G1156" s="302"/>
      <c r="H1156" s="170"/>
      <c r="I1156" s="170"/>
      <c r="J1156" s="231"/>
      <c r="K1156" s="587">
        <f t="shared" si="83"/>
        <v>0</v>
      </c>
      <c r="L1156" s="589">
        <f>IF(I1156&lt;INDEX(Lookup!$U$2:$U$10,MATCH($D$44,Lookup!$S$2:$S$10,0)),0,IF(O1156="X",0,J1156/(DATEDIF(H1156,I1156,"m")+1)*12))</f>
        <v>0</v>
      </c>
      <c r="M1156" s="587">
        <f t="shared" si="84"/>
        <v>0</v>
      </c>
      <c r="N1156" s="655"/>
      <c r="O1156" s="353"/>
      <c r="Q1156" s="849">
        <f t="shared" si="85"/>
        <v>0</v>
      </c>
      <c r="R1156" s="849">
        <f t="shared" si="86"/>
        <v>0</v>
      </c>
    </row>
    <row r="1157" spans="2:18" x14ac:dyDescent="0.35">
      <c r="B1157" s="229"/>
      <c r="C1157" s="301"/>
      <c r="D1157" s="301"/>
      <c r="E1157" s="233"/>
      <c r="F1157" s="301"/>
      <c r="G1157" s="302"/>
      <c r="H1157" s="170"/>
      <c r="I1157" s="170"/>
      <c r="J1157" s="231"/>
      <c r="K1157" s="587">
        <f t="shared" si="83"/>
        <v>0</v>
      </c>
      <c r="L1157" s="589">
        <f>IF(I1157&lt;INDEX(Lookup!$U$2:$U$10,MATCH($D$44,Lookup!$S$2:$S$10,0)),0,IF(O1157="X",0,J1157/(DATEDIF(H1157,I1157,"m")+1)*12))</f>
        <v>0</v>
      </c>
      <c r="M1157" s="587">
        <f t="shared" si="84"/>
        <v>0</v>
      </c>
      <c r="N1157" s="655"/>
      <c r="O1157" s="353"/>
      <c r="Q1157" s="849">
        <f t="shared" si="85"/>
        <v>0</v>
      </c>
      <c r="R1157" s="849">
        <f t="shared" si="86"/>
        <v>0</v>
      </c>
    </row>
    <row r="1158" spans="2:18" x14ac:dyDescent="0.35">
      <c r="B1158" s="229"/>
      <c r="C1158" s="301"/>
      <c r="D1158" s="301"/>
      <c r="E1158" s="233"/>
      <c r="F1158" s="301"/>
      <c r="G1158" s="302"/>
      <c r="H1158" s="170"/>
      <c r="I1158" s="170"/>
      <c r="J1158" s="231"/>
      <c r="K1158" s="587">
        <f t="shared" si="83"/>
        <v>0</v>
      </c>
      <c r="L1158" s="589">
        <f>IF(I1158&lt;INDEX(Lookup!$U$2:$U$10,MATCH($D$44,Lookup!$S$2:$S$10,0)),0,IF(O1158="X",0,J1158/(DATEDIF(H1158,I1158,"m")+1)*12))</f>
        <v>0</v>
      </c>
      <c r="M1158" s="587">
        <f t="shared" si="84"/>
        <v>0</v>
      </c>
      <c r="N1158" s="655"/>
      <c r="O1158" s="353"/>
      <c r="Q1158" s="849">
        <f t="shared" si="85"/>
        <v>0</v>
      </c>
      <c r="R1158" s="849">
        <f t="shared" si="86"/>
        <v>0</v>
      </c>
    </row>
    <row r="1159" spans="2:18" x14ac:dyDescent="0.35">
      <c r="B1159" s="229"/>
      <c r="C1159" s="301"/>
      <c r="D1159" s="301"/>
      <c r="E1159" s="233"/>
      <c r="F1159" s="301"/>
      <c r="G1159" s="302"/>
      <c r="H1159" s="170"/>
      <c r="I1159" s="170"/>
      <c r="J1159" s="231"/>
      <c r="K1159" s="587">
        <f t="shared" si="83"/>
        <v>0</v>
      </c>
      <c r="L1159" s="589">
        <f>IF(I1159&lt;INDEX(Lookup!$U$2:$U$10,MATCH($D$44,Lookup!$S$2:$S$10,0)),0,IF(O1159="X",0,J1159/(DATEDIF(H1159,I1159,"m")+1)*12))</f>
        <v>0</v>
      </c>
      <c r="M1159" s="587">
        <f t="shared" si="84"/>
        <v>0</v>
      </c>
      <c r="N1159" s="655"/>
      <c r="O1159" s="353"/>
      <c r="Q1159" s="849">
        <f t="shared" si="85"/>
        <v>0</v>
      </c>
      <c r="R1159" s="849">
        <f t="shared" si="86"/>
        <v>0</v>
      </c>
    </row>
    <row r="1160" spans="2:18" x14ac:dyDescent="0.35">
      <c r="B1160" s="229"/>
      <c r="C1160" s="301"/>
      <c r="D1160" s="301"/>
      <c r="E1160" s="233"/>
      <c r="F1160" s="301"/>
      <c r="G1160" s="302"/>
      <c r="H1160" s="170"/>
      <c r="I1160" s="170"/>
      <c r="J1160" s="231"/>
      <c r="K1160" s="587">
        <f t="shared" si="83"/>
        <v>0</v>
      </c>
      <c r="L1160" s="589">
        <f>IF(I1160&lt;INDEX(Lookup!$U$2:$U$10,MATCH($D$44,Lookup!$S$2:$S$10,0)),0,IF(O1160="X",0,J1160/(DATEDIF(H1160,I1160,"m")+1)*12))</f>
        <v>0</v>
      </c>
      <c r="M1160" s="587">
        <f t="shared" si="84"/>
        <v>0</v>
      </c>
      <c r="N1160" s="655"/>
      <c r="O1160" s="353"/>
      <c r="Q1160" s="849">
        <f t="shared" si="85"/>
        <v>0</v>
      </c>
      <c r="R1160" s="849">
        <f t="shared" si="86"/>
        <v>0</v>
      </c>
    </row>
    <row r="1161" spans="2:18" x14ac:dyDescent="0.35">
      <c r="B1161" s="229"/>
      <c r="C1161" s="301"/>
      <c r="D1161" s="301"/>
      <c r="E1161" s="233"/>
      <c r="F1161" s="301"/>
      <c r="G1161" s="302"/>
      <c r="H1161" s="170"/>
      <c r="I1161" s="170"/>
      <c r="J1161" s="231"/>
      <c r="K1161" s="587">
        <f t="shared" si="83"/>
        <v>0</v>
      </c>
      <c r="L1161" s="589">
        <f>IF(I1161&lt;INDEX(Lookup!$U$2:$U$10,MATCH($D$44,Lookup!$S$2:$S$10,0)),0,IF(O1161="X",0,J1161/(DATEDIF(H1161,I1161,"m")+1)*12))</f>
        <v>0</v>
      </c>
      <c r="M1161" s="587">
        <f t="shared" si="84"/>
        <v>0</v>
      </c>
      <c r="N1161" s="655"/>
      <c r="O1161" s="353"/>
      <c r="Q1161" s="849">
        <f t="shared" si="85"/>
        <v>0</v>
      </c>
      <c r="R1161" s="849">
        <f t="shared" si="86"/>
        <v>0</v>
      </c>
    </row>
    <row r="1162" spans="2:18" x14ac:dyDescent="0.35">
      <c r="B1162" s="229"/>
      <c r="C1162" s="301"/>
      <c r="D1162" s="301"/>
      <c r="E1162" s="233"/>
      <c r="F1162" s="301"/>
      <c r="G1162" s="302"/>
      <c r="H1162" s="170"/>
      <c r="I1162" s="170"/>
      <c r="J1162" s="231"/>
      <c r="K1162" s="587">
        <f t="shared" si="83"/>
        <v>0</v>
      </c>
      <c r="L1162" s="589">
        <f>IF(I1162&lt;INDEX(Lookup!$U$2:$U$10,MATCH($D$44,Lookup!$S$2:$S$10,0)),0,IF(O1162="X",0,J1162/(DATEDIF(H1162,I1162,"m")+1)*12))</f>
        <v>0</v>
      </c>
      <c r="M1162" s="587">
        <f t="shared" si="84"/>
        <v>0</v>
      </c>
      <c r="N1162" s="655"/>
      <c r="O1162" s="353"/>
      <c r="Q1162" s="849">
        <f t="shared" si="85"/>
        <v>0</v>
      </c>
      <c r="R1162" s="849">
        <f t="shared" si="86"/>
        <v>0</v>
      </c>
    </row>
    <row r="1163" spans="2:18" x14ac:dyDescent="0.35">
      <c r="B1163" s="229"/>
      <c r="C1163" s="301"/>
      <c r="D1163" s="301"/>
      <c r="E1163" s="233"/>
      <c r="F1163" s="301"/>
      <c r="G1163" s="302"/>
      <c r="H1163" s="170"/>
      <c r="I1163" s="170"/>
      <c r="J1163" s="231"/>
      <c r="K1163" s="587">
        <f t="shared" si="83"/>
        <v>0</v>
      </c>
      <c r="L1163" s="589">
        <f>IF(I1163&lt;INDEX(Lookup!$U$2:$U$10,MATCH($D$44,Lookup!$S$2:$S$10,0)),0,IF(O1163="X",0,J1163/(DATEDIF(H1163,I1163,"m")+1)*12))</f>
        <v>0</v>
      </c>
      <c r="M1163" s="587">
        <f t="shared" si="84"/>
        <v>0</v>
      </c>
      <c r="N1163" s="655"/>
      <c r="O1163" s="353"/>
      <c r="Q1163" s="849">
        <f t="shared" si="85"/>
        <v>0</v>
      </c>
      <c r="R1163" s="849">
        <f t="shared" si="86"/>
        <v>0</v>
      </c>
    </row>
    <row r="1164" spans="2:18" x14ac:dyDescent="0.35">
      <c r="B1164" s="229"/>
      <c r="C1164" s="301"/>
      <c r="D1164" s="301"/>
      <c r="E1164" s="233"/>
      <c r="F1164" s="301"/>
      <c r="G1164" s="302"/>
      <c r="H1164" s="170"/>
      <c r="I1164" s="170"/>
      <c r="J1164" s="231"/>
      <c r="K1164" s="587">
        <f t="shared" si="83"/>
        <v>0</v>
      </c>
      <c r="L1164" s="589">
        <f>IF(I1164&lt;INDEX(Lookup!$U$2:$U$10,MATCH($D$44,Lookup!$S$2:$S$10,0)),0,IF(O1164="X",0,J1164/(DATEDIF(H1164,I1164,"m")+1)*12))</f>
        <v>0</v>
      </c>
      <c r="M1164" s="587">
        <f t="shared" si="84"/>
        <v>0</v>
      </c>
      <c r="N1164" s="655"/>
      <c r="O1164" s="353"/>
      <c r="Q1164" s="849">
        <f t="shared" si="85"/>
        <v>0</v>
      </c>
      <c r="R1164" s="849">
        <f t="shared" si="86"/>
        <v>0</v>
      </c>
    </row>
    <row r="1165" spans="2:18" x14ac:dyDescent="0.35">
      <c r="B1165" s="229"/>
      <c r="C1165" s="301"/>
      <c r="D1165" s="301"/>
      <c r="E1165" s="233"/>
      <c r="F1165" s="301"/>
      <c r="G1165" s="302"/>
      <c r="H1165" s="170"/>
      <c r="I1165" s="170"/>
      <c r="J1165" s="231"/>
      <c r="K1165" s="587">
        <f t="shared" si="83"/>
        <v>0</v>
      </c>
      <c r="L1165" s="589">
        <f>IF(I1165&lt;INDEX(Lookup!$U$2:$U$10,MATCH($D$44,Lookup!$S$2:$S$10,0)),0,IF(O1165="X",0,J1165/(DATEDIF(H1165,I1165,"m")+1)*12))</f>
        <v>0</v>
      </c>
      <c r="M1165" s="587">
        <f t="shared" si="84"/>
        <v>0</v>
      </c>
      <c r="N1165" s="655"/>
      <c r="O1165" s="353"/>
      <c r="Q1165" s="849">
        <f t="shared" si="85"/>
        <v>0</v>
      </c>
      <c r="R1165" s="849">
        <f t="shared" si="86"/>
        <v>0</v>
      </c>
    </row>
    <row r="1166" spans="2:18" x14ac:dyDescent="0.35">
      <c r="B1166" s="229"/>
      <c r="C1166" s="301"/>
      <c r="D1166" s="301"/>
      <c r="E1166" s="233"/>
      <c r="F1166" s="301"/>
      <c r="G1166" s="302"/>
      <c r="H1166" s="170"/>
      <c r="I1166" s="170"/>
      <c r="J1166" s="231"/>
      <c r="K1166" s="587">
        <f t="shared" si="83"/>
        <v>0</v>
      </c>
      <c r="L1166" s="589">
        <f>IF(I1166&lt;INDEX(Lookup!$U$2:$U$10,MATCH($D$44,Lookup!$S$2:$S$10,0)),0,IF(O1166="X",0,J1166/(DATEDIF(H1166,I1166,"m")+1)*12))</f>
        <v>0</v>
      </c>
      <c r="M1166" s="587">
        <f t="shared" si="84"/>
        <v>0</v>
      </c>
      <c r="N1166" s="655"/>
      <c r="O1166" s="353"/>
      <c r="Q1166" s="849">
        <f t="shared" si="85"/>
        <v>0</v>
      </c>
      <c r="R1166" s="849">
        <f t="shared" si="86"/>
        <v>0</v>
      </c>
    </row>
    <row r="1167" spans="2:18" x14ac:dyDescent="0.35">
      <c r="B1167" s="229"/>
      <c r="C1167" s="301"/>
      <c r="D1167" s="301"/>
      <c r="E1167" s="233"/>
      <c r="F1167" s="301"/>
      <c r="G1167" s="302"/>
      <c r="H1167" s="170"/>
      <c r="I1167" s="170"/>
      <c r="J1167" s="231"/>
      <c r="K1167" s="587">
        <f t="shared" si="83"/>
        <v>0</v>
      </c>
      <c r="L1167" s="589">
        <f>IF(I1167&lt;INDEX(Lookup!$U$2:$U$10,MATCH($D$44,Lookup!$S$2:$S$10,0)),0,IF(O1167="X",0,J1167/(DATEDIF(H1167,I1167,"m")+1)*12))</f>
        <v>0</v>
      </c>
      <c r="M1167" s="587">
        <f t="shared" si="84"/>
        <v>0</v>
      </c>
      <c r="N1167" s="655"/>
      <c r="O1167" s="353"/>
      <c r="Q1167" s="849">
        <f t="shared" si="85"/>
        <v>0</v>
      </c>
      <c r="R1167" s="849">
        <f t="shared" si="86"/>
        <v>0</v>
      </c>
    </row>
    <row r="1168" spans="2:18" x14ac:dyDescent="0.35">
      <c r="B1168" s="229"/>
      <c r="C1168" s="301"/>
      <c r="D1168" s="301"/>
      <c r="E1168" s="233"/>
      <c r="F1168" s="301"/>
      <c r="G1168" s="302"/>
      <c r="H1168" s="170"/>
      <c r="I1168" s="170"/>
      <c r="J1168" s="231"/>
      <c r="K1168" s="587">
        <f t="shared" si="83"/>
        <v>0</v>
      </c>
      <c r="L1168" s="589">
        <f>IF(I1168&lt;INDEX(Lookup!$U$2:$U$10,MATCH($D$44,Lookup!$S$2:$S$10,0)),0,IF(O1168="X",0,J1168/(DATEDIF(H1168,I1168,"m")+1)*12))</f>
        <v>0</v>
      </c>
      <c r="M1168" s="587">
        <f t="shared" si="84"/>
        <v>0</v>
      </c>
      <c r="N1168" s="655"/>
      <c r="O1168" s="353"/>
      <c r="Q1168" s="849">
        <f t="shared" si="85"/>
        <v>0</v>
      </c>
      <c r="R1168" s="849">
        <f t="shared" si="86"/>
        <v>0</v>
      </c>
    </row>
    <row r="1169" spans="2:18" x14ac:dyDescent="0.35">
      <c r="B1169" s="229"/>
      <c r="C1169" s="301"/>
      <c r="D1169" s="301"/>
      <c r="E1169" s="233"/>
      <c r="F1169" s="301"/>
      <c r="G1169" s="302"/>
      <c r="H1169" s="170"/>
      <c r="I1169" s="170"/>
      <c r="J1169" s="231"/>
      <c r="K1169" s="587">
        <f t="shared" si="83"/>
        <v>0</v>
      </c>
      <c r="L1169" s="589">
        <f>IF(I1169&lt;INDEX(Lookup!$U$2:$U$10,MATCH($D$44,Lookup!$S$2:$S$10,0)),0,IF(O1169="X",0,J1169/(DATEDIF(H1169,I1169,"m")+1)*12))</f>
        <v>0</v>
      </c>
      <c r="M1169" s="587">
        <f t="shared" si="84"/>
        <v>0</v>
      </c>
      <c r="N1169" s="655"/>
      <c r="O1169" s="353"/>
      <c r="Q1169" s="849">
        <f t="shared" si="85"/>
        <v>0</v>
      </c>
      <c r="R1169" s="849">
        <f t="shared" si="86"/>
        <v>0</v>
      </c>
    </row>
    <row r="1170" spans="2:18" x14ac:dyDescent="0.35">
      <c r="B1170" s="229"/>
      <c r="C1170" s="301"/>
      <c r="D1170" s="301"/>
      <c r="E1170" s="233"/>
      <c r="F1170" s="301"/>
      <c r="G1170" s="302"/>
      <c r="H1170" s="170"/>
      <c r="I1170" s="170"/>
      <c r="J1170" s="231"/>
      <c r="K1170" s="587">
        <f t="shared" si="83"/>
        <v>0</v>
      </c>
      <c r="L1170" s="589">
        <f>IF(I1170&lt;INDEX(Lookup!$U$2:$U$10,MATCH($D$44,Lookup!$S$2:$S$10,0)),0,IF(O1170="X",0,J1170/(DATEDIF(H1170,I1170,"m")+1)*12))</f>
        <v>0</v>
      </c>
      <c r="M1170" s="587">
        <f t="shared" si="84"/>
        <v>0</v>
      </c>
      <c r="N1170" s="655"/>
      <c r="O1170" s="353"/>
      <c r="Q1170" s="849">
        <f t="shared" si="85"/>
        <v>0</v>
      </c>
      <c r="R1170" s="849">
        <f t="shared" si="86"/>
        <v>0</v>
      </c>
    </row>
    <row r="1171" spans="2:18" x14ac:dyDescent="0.35">
      <c r="B1171" s="229"/>
      <c r="C1171" s="301"/>
      <c r="D1171" s="301"/>
      <c r="E1171" s="233"/>
      <c r="F1171" s="301"/>
      <c r="G1171" s="302"/>
      <c r="H1171" s="170"/>
      <c r="I1171" s="170"/>
      <c r="J1171" s="231"/>
      <c r="K1171" s="587">
        <f t="shared" si="83"/>
        <v>0</v>
      </c>
      <c r="L1171" s="589">
        <f>IF(I1171&lt;INDEX(Lookup!$U$2:$U$10,MATCH($D$44,Lookup!$S$2:$S$10,0)),0,IF(O1171="X",0,J1171/(DATEDIF(H1171,I1171,"m")+1)*12))</f>
        <v>0</v>
      </c>
      <c r="M1171" s="587">
        <f t="shared" si="84"/>
        <v>0</v>
      </c>
      <c r="N1171" s="655"/>
      <c r="O1171" s="353"/>
      <c r="Q1171" s="849">
        <f t="shared" si="85"/>
        <v>0</v>
      </c>
      <c r="R1171" s="849">
        <f t="shared" si="86"/>
        <v>0</v>
      </c>
    </row>
    <row r="1172" spans="2:18" x14ac:dyDescent="0.35">
      <c r="B1172" s="229"/>
      <c r="C1172" s="301"/>
      <c r="D1172" s="301"/>
      <c r="E1172" s="233"/>
      <c r="F1172" s="301"/>
      <c r="G1172" s="302"/>
      <c r="H1172" s="170"/>
      <c r="I1172" s="170"/>
      <c r="J1172" s="231"/>
      <c r="K1172" s="587">
        <f t="shared" si="83"/>
        <v>0</v>
      </c>
      <c r="L1172" s="589">
        <f>IF(I1172&lt;INDEX(Lookup!$U$2:$U$10,MATCH($D$44,Lookup!$S$2:$S$10,0)),0,IF(O1172="X",0,J1172/(DATEDIF(H1172,I1172,"m")+1)*12))</f>
        <v>0</v>
      </c>
      <c r="M1172" s="587">
        <f t="shared" si="84"/>
        <v>0</v>
      </c>
      <c r="N1172" s="655"/>
      <c r="O1172" s="353"/>
      <c r="Q1172" s="849">
        <f t="shared" si="85"/>
        <v>0</v>
      </c>
      <c r="R1172" s="849">
        <f t="shared" si="86"/>
        <v>0</v>
      </c>
    </row>
    <row r="1173" spans="2:18" x14ac:dyDescent="0.35">
      <c r="B1173" s="229"/>
      <c r="C1173" s="301"/>
      <c r="D1173" s="301"/>
      <c r="E1173" s="233"/>
      <c r="F1173" s="301"/>
      <c r="G1173" s="302"/>
      <c r="H1173" s="170"/>
      <c r="I1173" s="170"/>
      <c r="J1173" s="231"/>
      <c r="K1173" s="587">
        <f t="shared" si="83"/>
        <v>0</v>
      </c>
      <c r="L1173" s="589">
        <f>IF(I1173&lt;INDEX(Lookup!$U$2:$U$10,MATCH($D$44,Lookup!$S$2:$S$10,0)),0,IF(O1173="X",0,J1173/(DATEDIF(H1173,I1173,"m")+1)*12))</f>
        <v>0</v>
      </c>
      <c r="M1173" s="587">
        <f t="shared" si="84"/>
        <v>0</v>
      </c>
      <c r="N1173" s="655"/>
      <c r="O1173" s="353"/>
      <c r="Q1173" s="849">
        <f t="shared" si="85"/>
        <v>0</v>
      </c>
      <c r="R1173" s="849">
        <f t="shared" si="86"/>
        <v>0</v>
      </c>
    </row>
    <row r="1174" spans="2:18" x14ac:dyDescent="0.35">
      <c r="B1174" s="229"/>
      <c r="C1174" s="301"/>
      <c r="D1174" s="301"/>
      <c r="E1174" s="233"/>
      <c r="F1174" s="301"/>
      <c r="G1174" s="302"/>
      <c r="H1174" s="170"/>
      <c r="I1174" s="170"/>
      <c r="J1174" s="231"/>
      <c r="K1174" s="587">
        <f t="shared" si="83"/>
        <v>0</v>
      </c>
      <c r="L1174" s="589">
        <f>IF(I1174&lt;INDEX(Lookup!$U$2:$U$10,MATCH($D$44,Lookup!$S$2:$S$10,0)),0,IF(O1174="X",0,J1174/(DATEDIF(H1174,I1174,"m")+1)*12))</f>
        <v>0</v>
      </c>
      <c r="M1174" s="587">
        <f t="shared" si="84"/>
        <v>0</v>
      </c>
      <c r="N1174" s="655"/>
      <c r="O1174" s="353"/>
      <c r="Q1174" s="849">
        <f t="shared" si="85"/>
        <v>0</v>
      </c>
      <c r="R1174" s="849">
        <f t="shared" si="86"/>
        <v>0</v>
      </c>
    </row>
    <row r="1175" spans="2:18" x14ac:dyDescent="0.35">
      <c r="B1175" s="229"/>
      <c r="C1175" s="301"/>
      <c r="D1175" s="301"/>
      <c r="E1175" s="233"/>
      <c r="F1175" s="301"/>
      <c r="G1175" s="302"/>
      <c r="H1175" s="170"/>
      <c r="I1175" s="170"/>
      <c r="J1175" s="231"/>
      <c r="K1175" s="587">
        <f t="shared" si="83"/>
        <v>0</v>
      </c>
      <c r="L1175" s="589">
        <f>IF(I1175&lt;INDEX(Lookup!$U$2:$U$10,MATCH($D$44,Lookup!$S$2:$S$10,0)),0,IF(O1175="X",0,J1175/(DATEDIF(H1175,I1175,"m")+1)*12))</f>
        <v>0</v>
      </c>
      <c r="M1175" s="587">
        <f t="shared" si="84"/>
        <v>0</v>
      </c>
      <c r="N1175" s="655"/>
      <c r="O1175" s="353"/>
      <c r="Q1175" s="849">
        <f t="shared" si="85"/>
        <v>0</v>
      </c>
      <c r="R1175" s="849">
        <f t="shared" si="86"/>
        <v>0</v>
      </c>
    </row>
    <row r="1176" spans="2:18" x14ac:dyDescent="0.35">
      <c r="B1176" s="229"/>
      <c r="C1176" s="301"/>
      <c r="D1176" s="301"/>
      <c r="E1176" s="233"/>
      <c r="F1176" s="301"/>
      <c r="G1176" s="302"/>
      <c r="H1176" s="170"/>
      <c r="I1176" s="170"/>
      <c r="J1176" s="231"/>
      <c r="K1176" s="587">
        <f t="shared" si="83"/>
        <v>0</v>
      </c>
      <c r="L1176" s="589">
        <f>IF(I1176&lt;INDEX(Lookup!$U$2:$U$10,MATCH($D$44,Lookup!$S$2:$S$10,0)),0,IF(O1176="X",0,J1176/(DATEDIF(H1176,I1176,"m")+1)*12))</f>
        <v>0</v>
      </c>
      <c r="M1176" s="587">
        <f t="shared" si="84"/>
        <v>0</v>
      </c>
      <c r="N1176" s="655"/>
      <c r="O1176" s="353"/>
      <c r="Q1176" s="849">
        <f t="shared" si="85"/>
        <v>0</v>
      </c>
      <c r="R1176" s="849">
        <f t="shared" si="86"/>
        <v>0</v>
      </c>
    </row>
    <row r="1177" spans="2:18" x14ac:dyDescent="0.35">
      <c r="B1177" s="229"/>
      <c r="C1177" s="301"/>
      <c r="D1177" s="301"/>
      <c r="E1177" s="233"/>
      <c r="F1177" s="301"/>
      <c r="G1177" s="302"/>
      <c r="H1177" s="170"/>
      <c r="I1177" s="170"/>
      <c r="J1177" s="231"/>
      <c r="K1177" s="587">
        <f t="shared" si="83"/>
        <v>0</v>
      </c>
      <c r="L1177" s="589">
        <f>IF(I1177&lt;INDEX(Lookup!$U$2:$U$10,MATCH($D$44,Lookup!$S$2:$S$10,0)),0,IF(O1177="X",0,J1177/(DATEDIF(H1177,I1177,"m")+1)*12))</f>
        <v>0</v>
      </c>
      <c r="M1177" s="587">
        <f t="shared" si="84"/>
        <v>0</v>
      </c>
      <c r="N1177" s="655"/>
      <c r="O1177" s="353"/>
      <c r="Q1177" s="849">
        <f t="shared" si="85"/>
        <v>0</v>
      </c>
      <c r="R1177" s="849">
        <f t="shared" si="86"/>
        <v>0</v>
      </c>
    </row>
    <row r="1178" spans="2:18" x14ac:dyDescent="0.35">
      <c r="B1178" s="229"/>
      <c r="C1178" s="301"/>
      <c r="D1178" s="301"/>
      <c r="E1178" s="233"/>
      <c r="F1178" s="301"/>
      <c r="G1178" s="302"/>
      <c r="H1178" s="170"/>
      <c r="I1178" s="170"/>
      <c r="J1178" s="231"/>
      <c r="K1178" s="587">
        <f t="shared" si="83"/>
        <v>0</v>
      </c>
      <c r="L1178" s="589">
        <f>IF(I1178&lt;INDEX(Lookup!$U$2:$U$10,MATCH($D$44,Lookup!$S$2:$S$10,0)),0,IF(O1178="X",0,J1178/(DATEDIF(H1178,I1178,"m")+1)*12))</f>
        <v>0</v>
      </c>
      <c r="M1178" s="587">
        <f t="shared" si="84"/>
        <v>0</v>
      </c>
      <c r="N1178" s="655"/>
      <c r="O1178" s="353"/>
      <c r="Q1178" s="849">
        <f t="shared" si="85"/>
        <v>0</v>
      </c>
      <c r="R1178" s="849">
        <f t="shared" si="86"/>
        <v>0</v>
      </c>
    </row>
    <row r="1179" spans="2:18" x14ac:dyDescent="0.35">
      <c r="B1179" s="229"/>
      <c r="C1179" s="301"/>
      <c r="D1179" s="301"/>
      <c r="E1179" s="233"/>
      <c r="F1179" s="301"/>
      <c r="G1179" s="302"/>
      <c r="H1179" s="170"/>
      <c r="I1179" s="170"/>
      <c r="J1179" s="231"/>
      <c r="K1179" s="587">
        <f t="shared" si="83"/>
        <v>0</v>
      </c>
      <c r="L1179" s="589">
        <f>IF(I1179&lt;INDEX(Lookup!$U$2:$U$10,MATCH($D$44,Lookup!$S$2:$S$10,0)),0,IF(O1179="X",0,J1179/(DATEDIF(H1179,I1179,"m")+1)*12))</f>
        <v>0</v>
      </c>
      <c r="M1179" s="587">
        <f t="shared" si="84"/>
        <v>0</v>
      </c>
      <c r="N1179" s="655"/>
      <c r="O1179" s="353"/>
      <c r="Q1179" s="849">
        <f t="shared" si="85"/>
        <v>0</v>
      </c>
      <c r="R1179" s="849">
        <f t="shared" si="86"/>
        <v>0</v>
      </c>
    </row>
    <row r="1180" spans="2:18" x14ac:dyDescent="0.35">
      <c r="B1180" s="229"/>
      <c r="C1180" s="301"/>
      <c r="D1180" s="301"/>
      <c r="E1180" s="233"/>
      <c r="F1180" s="301"/>
      <c r="G1180" s="302"/>
      <c r="H1180" s="170"/>
      <c r="I1180" s="170"/>
      <c r="J1180" s="231"/>
      <c r="K1180" s="587">
        <f t="shared" si="83"/>
        <v>0</v>
      </c>
      <c r="L1180" s="589">
        <f>IF(I1180&lt;INDEX(Lookup!$U$2:$U$10,MATCH($D$44,Lookup!$S$2:$S$10,0)),0,IF(O1180="X",0,J1180/(DATEDIF(H1180,I1180,"m")+1)*12))</f>
        <v>0</v>
      </c>
      <c r="M1180" s="587">
        <f t="shared" si="84"/>
        <v>0</v>
      </c>
      <c r="N1180" s="655"/>
      <c r="O1180" s="353"/>
      <c r="Q1180" s="849">
        <f t="shared" si="85"/>
        <v>0</v>
      </c>
      <c r="R1180" s="849">
        <f t="shared" si="86"/>
        <v>0</v>
      </c>
    </row>
    <row r="1181" spans="2:18" x14ac:dyDescent="0.35">
      <c r="B1181" s="229"/>
      <c r="C1181" s="301"/>
      <c r="D1181" s="301"/>
      <c r="E1181" s="233"/>
      <c r="F1181" s="301"/>
      <c r="G1181" s="302"/>
      <c r="H1181" s="170"/>
      <c r="I1181" s="170"/>
      <c r="J1181" s="231"/>
      <c r="K1181" s="587">
        <f t="shared" si="83"/>
        <v>0</v>
      </c>
      <c r="L1181" s="589">
        <f>IF(I1181&lt;INDEX(Lookup!$U$2:$U$10,MATCH($D$44,Lookup!$S$2:$S$10,0)),0,IF(O1181="X",0,J1181/(DATEDIF(H1181,I1181,"m")+1)*12))</f>
        <v>0</v>
      </c>
      <c r="M1181" s="587">
        <f t="shared" si="84"/>
        <v>0</v>
      </c>
      <c r="N1181" s="655"/>
      <c r="O1181" s="353"/>
      <c r="Q1181" s="849">
        <f t="shared" si="85"/>
        <v>0</v>
      </c>
      <c r="R1181" s="849">
        <f t="shared" si="86"/>
        <v>0</v>
      </c>
    </row>
    <row r="1182" spans="2:18" x14ac:dyDescent="0.35">
      <c r="B1182" s="229"/>
      <c r="C1182" s="301"/>
      <c r="D1182" s="301"/>
      <c r="E1182" s="233"/>
      <c r="F1182" s="301"/>
      <c r="G1182" s="302"/>
      <c r="H1182" s="170"/>
      <c r="I1182" s="170"/>
      <c r="J1182" s="231"/>
      <c r="K1182" s="587">
        <f t="shared" si="83"/>
        <v>0</v>
      </c>
      <c r="L1182" s="589">
        <f>IF(I1182&lt;INDEX(Lookup!$U$2:$U$10,MATCH($D$44,Lookup!$S$2:$S$10,0)),0,IF(O1182="X",0,J1182/(DATEDIF(H1182,I1182,"m")+1)*12))</f>
        <v>0</v>
      </c>
      <c r="M1182" s="587">
        <f t="shared" si="84"/>
        <v>0</v>
      </c>
      <c r="N1182" s="655"/>
      <c r="O1182" s="353"/>
      <c r="Q1182" s="849">
        <f t="shared" si="85"/>
        <v>0</v>
      </c>
      <c r="R1182" s="849">
        <f t="shared" si="86"/>
        <v>0</v>
      </c>
    </row>
    <row r="1183" spans="2:18" x14ac:dyDescent="0.35">
      <c r="B1183" s="229"/>
      <c r="C1183" s="301"/>
      <c r="D1183" s="301"/>
      <c r="E1183" s="233"/>
      <c r="F1183" s="301"/>
      <c r="G1183" s="302"/>
      <c r="H1183" s="170"/>
      <c r="I1183" s="170"/>
      <c r="J1183" s="231"/>
      <c r="K1183" s="587">
        <f t="shared" si="83"/>
        <v>0</v>
      </c>
      <c r="L1183" s="589">
        <f>IF(I1183&lt;INDEX(Lookup!$U$2:$U$10,MATCH($D$44,Lookup!$S$2:$S$10,0)),0,IF(O1183="X",0,J1183/(DATEDIF(H1183,I1183,"m")+1)*12))</f>
        <v>0</v>
      </c>
      <c r="M1183" s="587">
        <f t="shared" si="84"/>
        <v>0</v>
      </c>
      <c r="N1183" s="655"/>
      <c r="O1183" s="353"/>
      <c r="Q1183" s="849">
        <f t="shared" si="85"/>
        <v>0</v>
      </c>
      <c r="R1183" s="849">
        <f t="shared" si="86"/>
        <v>0</v>
      </c>
    </row>
    <row r="1184" spans="2:18" x14ac:dyDescent="0.35">
      <c r="B1184" s="229"/>
      <c r="C1184" s="301"/>
      <c r="D1184" s="301"/>
      <c r="E1184" s="233"/>
      <c r="F1184" s="301"/>
      <c r="G1184" s="302"/>
      <c r="H1184" s="170"/>
      <c r="I1184" s="170"/>
      <c r="J1184" s="231"/>
      <c r="K1184" s="587">
        <f t="shared" si="83"/>
        <v>0</v>
      </c>
      <c r="L1184" s="589">
        <f>IF(I1184&lt;INDEX(Lookup!$U$2:$U$10,MATCH($D$44,Lookup!$S$2:$S$10,0)),0,IF(O1184="X",0,J1184/(DATEDIF(H1184,I1184,"m")+1)*12))</f>
        <v>0</v>
      </c>
      <c r="M1184" s="587">
        <f t="shared" si="84"/>
        <v>0</v>
      </c>
      <c r="N1184" s="655"/>
      <c r="O1184" s="353"/>
      <c r="Q1184" s="849">
        <f t="shared" si="85"/>
        <v>0</v>
      </c>
      <c r="R1184" s="849">
        <f t="shared" si="86"/>
        <v>0</v>
      </c>
    </row>
    <row r="1185" spans="2:18" x14ac:dyDescent="0.35">
      <c r="B1185" s="229"/>
      <c r="C1185" s="301"/>
      <c r="D1185" s="301"/>
      <c r="E1185" s="233"/>
      <c r="F1185" s="301"/>
      <c r="G1185" s="302"/>
      <c r="H1185" s="170"/>
      <c r="I1185" s="170"/>
      <c r="J1185" s="231"/>
      <c r="K1185" s="587">
        <f t="shared" si="83"/>
        <v>0</v>
      </c>
      <c r="L1185" s="589">
        <f>IF(I1185&lt;INDEX(Lookup!$U$2:$U$10,MATCH($D$44,Lookup!$S$2:$S$10,0)),0,IF(O1185="X",0,J1185/(DATEDIF(H1185,I1185,"m")+1)*12))</f>
        <v>0</v>
      </c>
      <c r="M1185" s="587">
        <f t="shared" si="84"/>
        <v>0</v>
      </c>
      <c r="N1185" s="655"/>
      <c r="O1185" s="353"/>
      <c r="Q1185" s="849">
        <f t="shared" si="85"/>
        <v>0</v>
      </c>
      <c r="R1185" s="849">
        <f t="shared" si="86"/>
        <v>0</v>
      </c>
    </row>
    <row r="1186" spans="2:18" x14ac:dyDescent="0.35">
      <c r="B1186" s="229"/>
      <c r="C1186" s="301"/>
      <c r="D1186" s="301"/>
      <c r="E1186" s="233"/>
      <c r="F1186" s="301"/>
      <c r="G1186" s="302"/>
      <c r="H1186" s="170"/>
      <c r="I1186" s="170"/>
      <c r="J1186" s="231"/>
      <c r="K1186" s="587">
        <f t="shared" si="83"/>
        <v>0</v>
      </c>
      <c r="L1186" s="589">
        <f>IF(I1186&lt;INDEX(Lookup!$U$2:$U$10,MATCH($D$44,Lookup!$S$2:$S$10,0)),0,IF(O1186="X",0,J1186/(DATEDIF(H1186,I1186,"m")+1)*12))</f>
        <v>0</v>
      </c>
      <c r="M1186" s="587">
        <f t="shared" si="84"/>
        <v>0</v>
      </c>
      <c r="N1186" s="655"/>
      <c r="O1186" s="353"/>
      <c r="Q1186" s="849">
        <f t="shared" si="85"/>
        <v>0</v>
      </c>
      <c r="R1186" s="849">
        <f t="shared" si="86"/>
        <v>0</v>
      </c>
    </row>
    <row r="1187" spans="2:18" x14ac:dyDescent="0.35">
      <c r="B1187" s="229"/>
      <c r="C1187" s="301"/>
      <c r="D1187" s="301"/>
      <c r="E1187" s="233"/>
      <c r="F1187" s="301"/>
      <c r="G1187" s="302"/>
      <c r="H1187" s="170"/>
      <c r="I1187" s="170"/>
      <c r="J1187" s="231"/>
      <c r="K1187" s="587">
        <f t="shared" si="83"/>
        <v>0</v>
      </c>
      <c r="L1187" s="589">
        <f>IF(I1187&lt;INDEX(Lookup!$U$2:$U$10,MATCH($D$44,Lookup!$S$2:$S$10,0)),0,IF(O1187="X",0,J1187/(DATEDIF(H1187,I1187,"m")+1)*12))</f>
        <v>0</v>
      </c>
      <c r="M1187" s="587">
        <f t="shared" si="84"/>
        <v>0</v>
      </c>
      <c r="N1187" s="655"/>
      <c r="O1187" s="353"/>
      <c r="Q1187" s="849">
        <f t="shared" si="85"/>
        <v>0</v>
      </c>
      <c r="R1187" s="849">
        <f t="shared" si="86"/>
        <v>0</v>
      </c>
    </row>
    <row r="1188" spans="2:18" x14ac:dyDescent="0.35">
      <c r="B1188" s="229"/>
      <c r="C1188" s="301"/>
      <c r="D1188" s="301"/>
      <c r="E1188" s="233"/>
      <c r="F1188" s="301"/>
      <c r="G1188" s="302"/>
      <c r="H1188" s="170"/>
      <c r="I1188" s="170"/>
      <c r="J1188" s="231"/>
      <c r="K1188" s="587">
        <f t="shared" si="83"/>
        <v>0</v>
      </c>
      <c r="L1188" s="589">
        <f>IF(I1188&lt;INDEX(Lookup!$U$2:$U$10,MATCH($D$44,Lookup!$S$2:$S$10,0)),0,IF(O1188="X",0,J1188/(DATEDIF(H1188,I1188,"m")+1)*12))</f>
        <v>0</v>
      </c>
      <c r="M1188" s="587">
        <f t="shared" si="84"/>
        <v>0</v>
      </c>
      <c r="N1188" s="655"/>
      <c r="O1188" s="353"/>
      <c r="Q1188" s="849">
        <f t="shared" si="85"/>
        <v>0</v>
      </c>
      <c r="R1188" s="849">
        <f t="shared" si="86"/>
        <v>0</v>
      </c>
    </row>
    <row r="1189" spans="2:18" x14ac:dyDescent="0.35">
      <c r="B1189" s="229"/>
      <c r="C1189" s="301"/>
      <c r="D1189" s="301"/>
      <c r="E1189" s="233"/>
      <c r="F1189" s="301"/>
      <c r="G1189" s="302"/>
      <c r="H1189" s="170"/>
      <c r="I1189" s="170"/>
      <c r="J1189" s="231"/>
      <c r="K1189" s="587">
        <f t="shared" si="83"/>
        <v>0</v>
      </c>
      <c r="L1189" s="589">
        <f>IF(I1189&lt;INDEX(Lookup!$U$2:$U$10,MATCH($D$44,Lookup!$S$2:$S$10,0)),0,IF(O1189="X",0,J1189/(DATEDIF(H1189,I1189,"m")+1)*12))</f>
        <v>0</v>
      </c>
      <c r="M1189" s="587">
        <f t="shared" si="84"/>
        <v>0</v>
      </c>
      <c r="N1189" s="655"/>
      <c r="O1189" s="353"/>
      <c r="Q1189" s="849">
        <f t="shared" si="85"/>
        <v>0</v>
      </c>
      <c r="R1189" s="849">
        <f t="shared" si="86"/>
        <v>0</v>
      </c>
    </row>
    <row r="1190" spans="2:18" x14ac:dyDescent="0.35">
      <c r="B1190" s="229"/>
      <c r="C1190" s="301"/>
      <c r="D1190" s="301"/>
      <c r="E1190" s="233"/>
      <c r="F1190" s="301"/>
      <c r="G1190" s="302"/>
      <c r="H1190" s="170"/>
      <c r="I1190" s="170"/>
      <c r="J1190" s="231"/>
      <c r="K1190" s="587">
        <f t="shared" si="83"/>
        <v>0</v>
      </c>
      <c r="L1190" s="589">
        <f>IF(I1190&lt;INDEX(Lookup!$U$2:$U$10,MATCH($D$44,Lookup!$S$2:$S$10,0)),0,IF(O1190="X",0,J1190/(DATEDIF(H1190,I1190,"m")+1)*12))</f>
        <v>0</v>
      </c>
      <c r="M1190" s="587">
        <f t="shared" si="84"/>
        <v>0</v>
      </c>
      <c r="N1190" s="655"/>
      <c r="O1190" s="353"/>
      <c r="Q1190" s="849">
        <f t="shared" si="85"/>
        <v>0</v>
      </c>
      <c r="R1190" s="849">
        <f t="shared" si="86"/>
        <v>0</v>
      </c>
    </row>
    <row r="1191" spans="2:18" x14ac:dyDescent="0.35">
      <c r="B1191" s="229"/>
      <c r="C1191" s="301"/>
      <c r="D1191" s="301"/>
      <c r="E1191" s="233"/>
      <c r="F1191" s="301"/>
      <c r="G1191" s="302"/>
      <c r="H1191" s="170"/>
      <c r="I1191" s="170"/>
      <c r="J1191" s="231"/>
      <c r="K1191" s="587">
        <f t="shared" si="83"/>
        <v>0</v>
      </c>
      <c r="L1191" s="589">
        <f>IF(I1191&lt;INDEX(Lookup!$U$2:$U$10,MATCH($D$44,Lookup!$S$2:$S$10,0)),0,IF(O1191="X",0,J1191/(DATEDIF(H1191,I1191,"m")+1)*12))</f>
        <v>0</v>
      </c>
      <c r="M1191" s="587">
        <f t="shared" si="84"/>
        <v>0</v>
      </c>
      <c r="N1191" s="655"/>
      <c r="O1191" s="353"/>
      <c r="Q1191" s="849">
        <f t="shared" si="85"/>
        <v>0</v>
      </c>
      <c r="R1191" s="849">
        <f t="shared" si="86"/>
        <v>0</v>
      </c>
    </row>
    <row r="1192" spans="2:18" x14ac:dyDescent="0.35">
      <c r="B1192" s="229"/>
      <c r="C1192" s="301"/>
      <c r="D1192" s="301"/>
      <c r="E1192" s="233"/>
      <c r="F1192" s="301"/>
      <c r="G1192" s="302"/>
      <c r="H1192" s="170"/>
      <c r="I1192" s="170"/>
      <c r="J1192" s="231"/>
      <c r="K1192" s="587">
        <f t="shared" si="83"/>
        <v>0</v>
      </c>
      <c r="L1192" s="589">
        <f>IF(I1192&lt;INDEX(Lookup!$U$2:$U$10,MATCH($D$44,Lookup!$S$2:$S$10,0)),0,IF(O1192="X",0,J1192/(DATEDIF(H1192,I1192,"m")+1)*12))</f>
        <v>0</v>
      </c>
      <c r="M1192" s="587">
        <f t="shared" si="84"/>
        <v>0</v>
      </c>
      <c r="N1192" s="655"/>
      <c r="O1192" s="353"/>
      <c r="Q1192" s="849">
        <f t="shared" si="85"/>
        <v>0</v>
      </c>
      <c r="R1192" s="849">
        <f t="shared" si="86"/>
        <v>0</v>
      </c>
    </row>
    <row r="1193" spans="2:18" x14ac:dyDescent="0.35">
      <c r="B1193" s="229"/>
      <c r="C1193" s="301"/>
      <c r="D1193" s="301"/>
      <c r="E1193" s="233"/>
      <c r="F1193" s="301"/>
      <c r="G1193" s="302"/>
      <c r="H1193" s="170"/>
      <c r="I1193" s="170"/>
      <c r="J1193" s="231"/>
      <c r="K1193" s="587">
        <f t="shared" si="83"/>
        <v>0</v>
      </c>
      <c r="L1193" s="589">
        <f>IF(I1193&lt;INDEX(Lookup!$U$2:$U$10,MATCH($D$44,Lookup!$S$2:$S$10,0)),0,IF(O1193="X",0,J1193/(DATEDIF(H1193,I1193,"m")+1)*12))</f>
        <v>0</v>
      </c>
      <c r="M1193" s="587">
        <f t="shared" si="84"/>
        <v>0</v>
      </c>
      <c r="N1193" s="655"/>
      <c r="O1193" s="353"/>
      <c r="Q1193" s="849">
        <f t="shared" si="85"/>
        <v>0</v>
      </c>
      <c r="R1193" s="849">
        <f t="shared" si="86"/>
        <v>0</v>
      </c>
    </row>
    <row r="1194" spans="2:18" x14ac:dyDescent="0.35">
      <c r="B1194" s="229"/>
      <c r="C1194" s="301"/>
      <c r="D1194" s="301"/>
      <c r="E1194" s="233"/>
      <c r="F1194" s="301"/>
      <c r="G1194" s="302"/>
      <c r="H1194" s="170"/>
      <c r="I1194" s="170"/>
      <c r="J1194" s="231"/>
      <c r="K1194" s="587">
        <f t="shared" si="83"/>
        <v>0</v>
      </c>
      <c r="L1194" s="589">
        <f>IF(I1194&lt;INDEX(Lookup!$U$2:$U$10,MATCH($D$44,Lookup!$S$2:$S$10,0)),0,IF(O1194="X",0,J1194/(DATEDIF(H1194,I1194,"m")+1)*12))</f>
        <v>0</v>
      </c>
      <c r="M1194" s="587">
        <f t="shared" si="84"/>
        <v>0</v>
      </c>
      <c r="N1194" s="655"/>
      <c r="O1194" s="353"/>
      <c r="Q1194" s="849">
        <f t="shared" si="85"/>
        <v>0</v>
      </c>
      <c r="R1194" s="849">
        <f t="shared" si="86"/>
        <v>0</v>
      </c>
    </row>
    <row r="1195" spans="2:18" x14ac:dyDescent="0.35">
      <c r="B1195" s="229"/>
      <c r="C1195" s="301"/>
      <c r="D1195" s="301"/>
      <c r="E1195" s="233"/>
      <c r="F1195" s="301"/>
      <c r="G1195" s="302"/>
      <c r="H1195" s="170"/>
      <c r="I1195" s="170"/>
      <c r="J1195" s="231"/>
      <c r="K1195" s="587">
        <f t="shared" si="83"/>
        <v>0</v>
      </c>
      <c r="L1195" s="589">
        <f>IF(I1195&lt;INDEX(Lookup!$U$2:$U$10,MATCH($D$44,Lookup!$S$2:$S$10,0)),0,IF(O1195="X",0,J1195/(DATEDIF(H1195,I1195,"m")+1)*12))</f>
        <v>0</v>
      </c>
      <c r="M1195" s="587">
        <f t="shared" si="84"/>
        <v>0</v>
      </c>
      <c r="N1195" s="655"/>
      <c r="O1195" s="353"/>
      <c r="Q1195" s="849">
        <f t="shared" si="85"/>
        <v>0</v>
      </c>
      <c r="R1195" s="849">
        <f t="shared" si="86"/>
        <v>0</v>
      </c>
    </row>
    <row r="1196" spans="2:18" x14ac:dyDescent="0.35">
      <c r="B1196" s="229"/>
      <c r="C1196" s="301"/>
      <c r="D1196" s="301"/>
      <c r="E1196" s="233"/>
      <c r="F1196" s="301"/>
      <c r="G1196" s="302"/>
      <c r="H1196" s="170"/>
      <c r="I1196" s="170"/>
      <c r="J1196" s="231"/>
      <c r="K1196" s="587">
        <f t="shared" si="83"/>
        <v>0</v>
      </c>
      <c r="L1196" s="589">
        <f>IF(I1196&lt;INDEX(Lookup!$U$2:$U$10,MATCH($D$44,Lookup!$S$2:$S$10,0)),0,IF(O1196="X",0,J1196/(DATEDIF(H1196,I1196,"m")+1)*12))</f>
        <v>0</v>
      </c>
      <c r="M1196" s="587">
        <f t="shared" si="84"/>
        <v>0</v>
      </c>
      <c r="N1196" s="655"/>
      <c r="O1196" s="353"/>
      <c r="Q1196" s="849">
        <f t="shared" si="85"/>
        <v>0</v>
      </c>
      <c r="R1196" s="849">
        <f t="shared" si="86"/>
        <v>0</v>
      </c>
    </row>
    <row r="1197" spans="2:18" x14ac:dyDescent="0.35">
      <c r="B1197" s="229"/>
      <c r="C1197" s="301"/>
      <c r="D1197" s="301"/>
      <c r="E1197" s="233"/>
      <c r="F1197" s="301"/>
      <c r="G1197" s="302"/>
      <c r="H1197" s="170"/>
      <c r="I1197" s="170"/>
      <c r="J1197" s="231"/>
      <c r="K1197" s="587">
        <f t="shared" si="83"/>
        <v>0</v>
      </c>
      <c r="L1197" s="589">
        <f>IF(I1197&lt;INDEX(Lookup!$U$2:$U$10,MATCH($D$44,Lookup!$S$2:$S$10,0)),0,IF(O1197="X",0,J1197/(DATEDIF(H1197,I1197,"m")+1)*12))</f>
        <v>0</v>
      </c>
      <c r="M1197" s="587">
        <f t="shared" si="84"/>
        <v>0</v>
      </c>
      <c r="N1197" s="655"/>
      <c r="O1197" s="353"/>
      <c r="Q1197" s="849">
        <f t="shared" si="85"/>
        <v>0</v>
      </c>
      <c r="R1197" s="849">
        <f t="shared" si="86"/>
        <v>0</v>
      </c>
    </row>
    <row r="1198" spans="2:18" x14ac:dyDescent="0.35">
      <c r="B1198" s="229"/>
      <c r="C1198" s="301"/>
      <c r="D1198" s="301"/>
      <c r="E1198" s="233"/>
      <c r="F1198" s="301"/>
      <c r="G1198" s="302"/>
      <c r="H1198" s="170"/>
      <c r="I1198" s="170"/>
      <c r="J1198" s="231"/>
      <c r="K1198" s="587">
        <f t="shared" si="83"/>
        <v>0</v>
      </c>
      <c r="L1198" s="589">
        <f>IF(I1198&lt;INDEX(Lookup!$U$2:$U$10,MATCH($D$44,Lookup!$S$2:$S$10,0)),0,IF(O1198="X",0,J1198/(DATEDIF(H1198,I1198,"m")+1)*12))</f>
        <v>0</v>
      </c>
      <c r="M1198" s="587">
        <f t="shared" si="84"/>
        <v>0</v>
      </c>
      <c r="N1198" s="655"/>
      <c r="O1198" s="353"/>
      <c r="Q1198" s="849">
        <f t="shared" si="85"/>
        <v>0</v>
      </c>
      <c r="R1198" s="849">
        <f t="shared" si="86"/>
        <v>0</v>
      </c>
    </row>
    <row r="1199" spans="2:18" x14ac:dyDescent="0.35">
      <c r="B1199" s="229"/>
      <c r="C1199" s="301"/>
      <c r="D1199" s="301"/>
      <c r="E1199" s="233"/>
      <c r="F1199" s="301"/>
      <c r="G1199" s="302"/>
      <c r="H1199" s="170"/>
      <c r="I1199" s="170"/>
      <c r="J1199" s="231"/>
      <c r="K1199" s="587">
        <f t="shared" si="83"/>
        <v>0</v>
      </c>
      <c r="L1199" s="589">
        <f>IF(I1199&lt;INDEX(Lookup!$U$2:$U$10,MATCH($D$44,Lookup!$S$2:$S$10,0)),0,IF(O1199="X",0,J1199/(DATEDIF(H1199,I1199,"m")+1)*12))</f>
        <v>0</v>
      </c>
      <c r="M1199" s="587">
        <f t="shared" si="84"/>
        <v>0</v>
      </c>
      <c r="N1199" s="655"/>
      <c r="O1199" s="353"/>
      <c r="Q1199" s="849">
        <f t="shared" si="85"/>
        <v>0</v>
      </c>
      <c r="R1199" s="849">
        <f t="shared" si="86"/>
        <v>0</v>
      </c>
    </row>
    <row r="1200" spans="2:18" x14ac:dyDescent="0.35">
      <c r="B1200" s="229"/>
      <c r="C1200" s="301"/>
      <c r="D1200" s="301"/>
      <c r="E1200" s="233"/>
      <c r="F1200" s="301"/>
      <c r="G1200" s="302"/>
      <c r="H1200" s="170"/>
      <c r="I1200" s="170"/>
      <c r="J1200" s="231"/>
      <c r="K1200" s="587">
        <f t="shared" ref="K1200:K1263" si="87">J1200*$K$6</f>
        <v>0</v>
      </c>
      <c r="L1200" s="589">
        <f>IF(I1200&lt;INDEX(Lookup!$U$2:$U$10,MATCH($D$44,Lookup!$S$2:$S$10,0)),0,IF(O1200="X",0,J1200/(DATEDIF(H1200,I1200,"m")+1)*12))</f>
        <v>0</v>
      </c>
      <c r="M1200" s="587">
        <f t="shared" ref="M1200:M1263" si="88">L1200*$K$6</f>
        <v>0</v>
      </c>
      <c r="N1200" s="655"/>
      <c r="O1200" s="353"/>
      <c r="Q1200" s="849">
        <f t="shared" ref="Q1200:Q1263" si="89">K1200*$H$30</f>
        <v>0</v>
      </c>
      <c r="R1200" s="849">
        <f t="shared" ref="R1200:R1263" si="90">M1200*$H$40</f>
        <v>0</v>
      </c>
    </row>
    <row r="1201" spans="2:18" x14ac:dyDescent="0.35">
      <c r="B1201" s="229"/>
      <c r="C1201" s="301"/>
      <c r="D1201" s="301"/>
      <c r="E1201" s="233"/>
      <c r="F1201" s="301"/>
      <c r="G1201" s="302"/>
      <c r="H1201" s="170"/>
      <c r="I1201" s="170"/>
      <c r="J1201" s="231"/>
      <c r="K1201" s="587">
        <f t="shared" si="87"/>
        <v>0</v>
      </c>
      <c r="L1201" s="589">
        <f>IF(I1201&lt;INDEX(Lookup!$U$2:$U$10,MATCH($D$44,Lookup!$S$2:$S$10,0)),0,IF(O1201="X",0,J1201/(DATEDIF(H1201,I1201,"m")+1)*12))</f>
        <v>0</v>
      </c>
      <c r="M1201" s="587">
        <f t="shared" si="88"/>
        <v>0</v>
      </c>
      <c r="N1201" s="655"/>
      <c r="O1201" s="353"/>
      <c r="Q1201" s="849">
        <f t="shared" si="89"/>
        <v>0</v>
      </c>
      <c r="R1201" s="849">
        <f t="shared" si="90"/>
        <v>0</v>
      </c>
    </row>
    <row r="1202" spans="2:18" x14ac:dyDescent="0.35">
      <c r="B1202" s="229"/>
      <c r="C1202" s="301"/>
      <c r="D1202" s="301"/>
      <c r="E1202" s="233"/>
      <c r="F1202" s="301"/>
      <c r="G1202" s="302"/>
      <c r="H1202" s="170"/>
      <c r="I1202" s="170"/>
      <c r="J1202" s="231"/>
      <c r="K1202" s="587">
        <f t="shared" si="87"/>
        <v>0</v>
      </c>
      <c r="L1202" s="589">
        <f>IF(I1202&lt;INDEX(Lookup!$U$2:$U$10,MATCH($D$44,Lookup!$S$2:$S$10,0)),0,IF(O1202="X",0,J1202/(DATEDIF(H1202,I1202,"m")+1)*12))</f>
        <v>0</v>
      </c>
      <c r="M1202" s="587">
        <f t="shared" si="88"/>
        <v>0</v>
      </c>
      <c r="N1202" s="655"/>
      <c r="O1202" s="353"/>
      <c r="Q1202" s="849">
        <f t="shared" si="89"/>
        <v>0</v>
      </c>
      <c r="R1202" s="849">
        <f t="shared" si="90"/>
        <v>0</v>
      </c>
    </row>
    <row r="1203" spans="2:18" x14ac:dyDescent="0.35">
      <c r="B1203" s="229"/>
      <c r="C1203" s="301"/>
      <c r="D1203" s="301"/>
      <c r="E1203" s="233"/>
      <c r="F1203" s="301"/>
      <c r="G1203" s="302"/>
      <c r="H1203" s="170"/>
      <c r="I1203" s="170"/>
      <c r="J1203" s="231"/>
      <c r="K1203" s="587">
        <f t="shared" si="87"/>
        <v>0</v>
      </c>
      <c r="L1203" s="589">
        <f>IF(I1203&lt;INDEX(Lookup!$U$2:$U$10,MATCH($D$44,Lookup!$S$2:$S$10,0)),0,IF(O1203="X",0,J1203/(DATEDIF(H1203,I1203,"m")+1)*12))</f>
        <v>0</v>
      </c>
      <c r="M1203" s="587">
        <f t="shared" si="88"/>
        <v>0</v>
      </c>
      <c r="N1203" s="655"/>
      <c r="O1203" s="353"/>
      <c r="Q1203" s="849">
        <f t="shared" si="89"/>
        <v>0</v>
      </c>
      <c r="R1203" s="849">
        <f t="shared" si="90"/>
        <v>0</v>
      </c>
    </row>
    <row r="1204" spans="2:18" x14ac:dyDescent="0.35">
      <c r="B1204" s="229"/>
      <c r="C1204" s="301"/>
      <c r="D1204" s="301"/>
      <c r="E1204" s="233"/>
      <c r="F1204" s="301"/>
      <c r="G1204" s="302"/>
      <c r="H1204" s="170"/>
      <c r="I1204" s="170"/>
      <c r="J1204" s="231"/>
      <c r="K1204" s="587">
        <f t="shared" si="87"/>
        <v>0</v>
      </c>
      <c r="L1204" s="589">
        <f>IF(I1204&lt;INDEX(Lookup!$U$2:$U$10,MATCH($D$44,Lookup!$S$2:$S$10,0)),0,IF(O1204="X",0,J1204/(DATEDIF(H1204,I1204,"m")+1)*12))</f>
        <v>0</v>
      </c>
      <c r="M1204" s="587">
        <f t="shared" si="88"/>
        <v>0</v>
      </c>
      <c r="N1204" s="655"/>
      <c r="O1204" s="353"/>
      <c r="Q1204" s="849">
        <f t="shared" si="89"/>
        <v>0</v>
      </c>
      <c r="R1204" s="849">
        <f t="shared" si="90"/>
        <v>0</v>
      </c>
    </row>
    <row r="1205" spans="2:18" x14ac:dyDescent="0.35">
      <c r="B1205" s="229"/>
      <c r="C1205" s="301"/>
      <c r="D1205" s="301"/>
      <c r="E1205" s="233"/>
      <c r="F1205" s="301"/>
      <c r="G1205" s="302"/>
      <c r="H1205" s="170"/>
      <c r="I1205" s="170"/>
      <c r="J1205" s="231"/>
      <c r="K1205" s="587">
        <f t="shared" si="87"/>
        <v>0</v>
      </c>
      <c r="L1205" s="589">
        <f>IF(I1205&lt;INDEX(Lookup!$U$2:$U$10,MATCH($D$44,Lookup!$S$2:$S$10,0)),0,IF(O1205="X",0,J1205/(DATEDIF(H1205,I1205,"m")+1)*12))</f>
        <v>0</v>
      </c>
      <c r="M1205" s="587">
        <f t="shared" si="88"/>
        <v>0</v>
      </c>
      <c r="N1205" s="655"/>
      <c r="O1205" s="353"/>
      <c r="Q1205" s="849">
        <f t="shared" si="89"/>
        <v>0</v>
      </c>
      <c r="R1205" s="849">
        <f t="shared" si="90"/>
        <v>0</v>
      </c>
    </row>
    <row r="1206" spans="2:18" x14ac:dyDescent="0.35">
      <c r="B1206" s="229"/>
      <c r="C1206" s="301"/>
      <c r="D1206" s="301"/>
      <c r="E1206" s="233"/>
      <c r="F1206" s="301"/>
      <c r="G1206" s="302"/>
      <c r="H1206" s="170"/>
      <c r="I1206" s="170"/>
      <c r="J1206" s="231"/>
      <c r="K1206" s="587">
        <f t="shared" si="87"/>
        <v>0</v>
      </c>
      <c r="L1206" s="589">
        <f>IF(I1206&lt;INDEX(Lookup!$U$2:$U$10,MATCH($D$44,Lookup!$S$2:$S$10,0)),0,IF(O1206="X",0,J1206/(DATEDIF(H1206,I1206,"m")+1)*12))</f>
        <v>0</v>
      </c>
      <c r="M1206" s="587">
        <f t="shared" si="88"/>
        <v>0</v>
      </c>
      <c r="N1206" s="655"/>
      <c r="O1206" s="353"/>
      <c r="Q1206" s="849">
        <f t="shared" si="89"/>
        <v>0</v>
      </c>
      <c r="R1206" s="849">
        <f t="shared" si="90"/>
        <v>0</v>
      </c>
    </row>
    <row r="1207" spans="2:18" x14ac:dyDescent="0.35">
      <c r="B1207" s="229"/>
      <c r="C1207" s="301"/>
      <c r="D1207" s="301"/>
      <c r="E1207" s="233"/>
      <c r="F1207" s="301"/>
      <c r="G1207" s="302"/>
      <c r="H1207" s="170"/>
      <c r="I1207" s="170"/>
      <c r="J1207" s="231"/>
      <c r="K1207" s="587">
        <f t="shared" si="87"/>
        <v>0</v>
      </c>
      <c r="L1207" s="589">
        <f>IF(I1207&lt;INDEX(Lookup!$U$2:$U$10,MATCH($D$44,Lookup!$S$2:$S$10,0)),0,IF(O1207="X",0,J1207/(DATEDIF(H1207,I1207,"m")+1)*12))</f>
        <v>0</v>
      </c>
      <c r="M1207" s="587">
        <f t="shared" si="88"/>
        <v>0</v>
      </c>
      <c r="N1207" s="655"/>
      <c r="O1207" s="353"/>
      <c r="Q1207" s="849">
        <f t="shared" si="89"/>
        <v>0</v>
      </c>
      <c r="R1207" s="849">
        <f t="shared" si="90"/>
        <v>0</v>
      </c>
    </row>
    <row r="1208" spans="2:18" x14ac:dyDescent="0.35">
      <c r="B1208" s="229"/>
      <c r="C1208" s="301"/>
      <c r="D1208" s="301"/>
      <c r="E1208" s="233"/>
      <c r="F1208" s="301"/>
      <c r="G1208" s="302"/>
      <c r="H1208" s="170"/>
      <c r="I1208" s="170"/>
      <c r="J1208" s="231"/>
      <c r="K1208" s="587">
        <f t="shared" si="87"/>
        <v>0</v>
      </c>
      <c r="L1208" s="589">
        <f>IF(I1208&lt;INDEX(Lookup!$U$2:$U$10,MATCH($D$44,Lookup!$S$2:$S$10,0)),0,IF(O1208="X",0,J1208/(DATEDIF(H1208,I1208,"m")+1)*12))</f>
        <v>0</v>
      </c>
      <c r="M1208" s="587">
        <f t="shared" si="88"/>
        <v>0</v>
      </c>
      <c r="N1208" s="655"/>
      <c r="O1208" s="353"/>
      <c r="Q1208" s="849">
        <f t="shared" si="89"/>
        <v>0</v>
      </c>
      <c r="R1208" s="849">
        <f t="shared" si="90"/>
        <v>0</v>
      </c>
    </row>
    <row r="1209" spans="2:18" x14ac:dyDescent="0.35">
      <c r="B1209" s="229"/>
      <c r="C1209" s="301"/>
      <c r="D1209" s="301"/>
      <c r="E1209" s="233"/>
      <c r="F1209" s="301"/>
      <c r="G1209" s="302"/>
      <c r="H1209" s="170"/>
      <c r="I1209" s="170"/>
      <c r="J1209" s="231"/>
      <c r="K1209" s="587">
        <f t="shared" si="87"/>
        <v>0</v>
      </c>
      <c r="L1209" s="589">
        <f>IF(I1209&lt;INDEX(Lookup!$U$2:$U$10,MATCH($D$44,Lookup!$S$2:$S$10,0)),0,IF(O1209="X",0,J1209/(DATEDIF(H1209,I1209,"m")+1)*12))</f>
        <v>0</v>
      </c>
      <c r="M1209" s="587">
        <f t="shared" si="88"/>
        <v>0</v>
      </c>
      <c r="N1209" s="655"/>
      <c r="O1209" s="353"/>
      <c r="Q1209" s="849">
        <f t="shared" si="89"/>
        <v>0</v>
      </c>
      <c r="R1209" s="849">
        <f t="shared" si="90"/>
        <v>0</v>
      </c>
    </row>
    <row r="1210" spans="2:18" x14ac:dyDescent="0.35">
      <c r="B1210" s="229"/>
      <c r="C1210" s="301"/>
      <c r="D1210" s="301"/>
      <c r="E1210" s="233"/>
      <c r="F1210" s="301"/>
      <c r="G1210" s="302"/>
      <c r="H1210" s="170"/>
      <c r="I1210" s="170"/>
      <c r="J1210" s="231"/>
      <c r="K1210" s="587">
        <f t="shared" si="87"/>
        <v>0</v>
      </c>
      <c r="L1210" s="589">
        <f>IF(I1210&lt;INDEX(Lookup!$U$2:$U$10,MATCH($D$44,Lookup!$S$2:$S$10,0)),0,IF(O1210="X",0,J1210/(DATEDIF(H1210,I1210,"m")+1)*12))</f>
        <v>0</v>
      </c>
      <c r="M1210" s="587">
        <f t="shared" si="88"/>
        <v>0</v>
      </c>
      <c r="N1210" s="655"/>
      <c r="O1210" s="353"/>
      <c r="Q1210" s="849">
        <f t="shared" si="89"/>
        <v>0</v>
      </c>
      <c r="R1210" s="849">
        <f t="shared" si="90"/>
        <v>0</v>
      </c>
    </row>
    <row r="1211" spans="2:18" x14ac:dyDescent="0.35">
      <c r="B1211" s="229"/>
      <c r="C1211" s="301"/>
      <c r="D1211" s="301"/>
      <c r="E1211" s="233"/>
      <c r="F1211" s="301"/>
      <c r="G1211" s="302"/>
      <c r="H1211" s="170"/>
      <c r="I1211" s="170"/>
      <c r="J1211" s="231"/>
      <c r="K1211" s="587">
        <f t="shared" si="87"/>
        <v>0</v>
      </c>
      <c r="L1211" s="589">
        <f>IF(I1211&lt;INDEX(Lookup!$U$2:$U$10,MATCH($D$44,Lookup!$S$2:$S$10,0)),0,IF(O1211="X",0,J1211/(DATEDIF(H1211,I1211,"m")+1)*12))</f>
        <v>0</v>
      </c>
      <c r="M1211" s="587">
        <f t="shared" si="88"/>
        <v>0</v>
      </c>
      <c r="N1211" s="655"/>
      <c r="O1211" s="353"/>
      <c r="Q1211" s="849">
        <f t="shared" si="89"/>
        <v>0</v>
      </c>
      <c r="R1211" s="849">
        <f t="shared" si="90"/>
        <v>0</v>
      </c>
    </row>
    <row r="1212" spans="2:18" x14ac:dyDescent="0.35">
      <c r="B1212" s="229"/>
      <c r="C1212" s="301"/>
      <c r="D1212" s="301"/>
      <c r="E1212" s="233"/>
      <c r="F1212" s="301"/>
      <c r="G1212" s="302"/>
      <c r="H1212" s="170"/>
      <c r="I1212" s="170"/>
      <c r="J1212" s="231"/>
      <c r="K1212" s="587">
        <f t="shared" si="87"/>
        <v>0</v>
      </c>
      <c r="L1212" s="589">
        <f>IF(I1212&lt;INDEX(Lookup!$U$2:$U$10,MATCH($D$44,Lookup!$S$2:$S$10,0)),0,IF(O1212="X",0,J1212/(DATEDIF(H1212,I1212,"m")+1)*12))</f>
        <v>0</v>
      </c>
      <c r="M1212" s="587">
        <f t="shared" si="88"/>
        <v>0</v>
      </c>
      <c r="N1212" s="655"/>
      <c r="O1212" s="353"/>
      <c r="Q1212" s="849">
        <f t="shared" si="89"/>
        <v>0</v>
      </c>
      <c r="R1212" s="849">
        <f t="shared" si="90"/>
        <v>0</v>
      </c>
    </row>
    <row r="1213" spans="2:18" x14ac:dyDescent="0.35">
      <c r="B1213" s="229"/>
      <c r="C1213" s="301"/>
      <c r="D1213" s="301"/>
      <c r="E1213" s="233"/>
      <c r="F1213" s="301"/>
      <c r="G1213" s="302"/>
      <c r="H1213" s="170"/>
      <c r="I1213" s="170"/>
      <c r="J1213" s="231"/>
      <c r="K1213" s="587">
        <f t="shared" si="87"/>
        <v>0</v>
      </c>
      <c r="L1213" s="589">
        <f>IF(I1213&lt;INDEX(Lookup!$U$2:$U$10,MATCH($D$44,Lookup!$S$2:$S$10,0)),0,IF(O1213="X",0,J1213/(DATEDIF(H1213,I1213,"m")+1)*12))</f>
        <v>0</v>
      </c>
      <c r="M1213" s="587">
        <f t="shared" si="88"/>
        <v>0</v>
      </c>
      <c r="N1213" s="655"/>
      <c r="O1213" s="353"/>
      <c r="Q1213" s="849">
        <f t="shared" si="89"/>
        <v>0</v>
      </c>
      <c r="R1213" s="849">
        <f t="shared" si="90"/>
        <v>0</v>
      </c>
    </row>
    <row r="1214" spans="2:18" x14ac:dyDescent="0.35">
      <c r="B1214" s="229"/>
      <c r="C1214" s="301"/>
      <c r="D1214" s="301"/>
      <c r="E1214" s="233"/>
      <c r="F1214" s="301"/>
      <c r="G1214" s="302"/>
      <c r="H1214" s="170"/>
      <c r="I1214" s="170"/>
      <c r="J1214" s="231"/>
      <c r="K1214" s="587">
        <f t="shared" si="87"/>
        <v>0</v>
      </c>
      <c r="L1214" s="589">
        <f>IF(I1214&lt;INDEX(Lookup!$U$2:$U$10,MATCH($D$44,Lookup!$S$2:$S$10,0)),0,IF(O1214="X",0,J1214/(DATEDIF(H1214,I1214,"m")+1)*12))</f>
        <v>0</v>
      </c>
      <c r="M1214" s="587">
        <f t="shared" si="88"/>
        <v>0</v>
      </c>
      <c r="N1214" s="655"/>
      <c r="O1214" s="353"/>
      <c r="Q1214" s="849">
        <f t="shared" si="89"/>
        <v>0</v>
      </c>
      <c r="R1214" s="849">
        <f t="shared" si="90"/>
        <v>0</v>
      </c>
    </row>
    <row r="1215" spans="2:18" x14ac:dyDescent="0.35">
      <c r="B1215" s="229"/>
      <c r="C1215" s="301"/>
      <c r="D1215" s="301"/>
      <c r="E1215" s="233"/>
      <c r="F1215" s="301"/>
      <c r="G1215" s="302"/>
      <c r="H1215" s="170"/>
      <c r="I1215" s="170"/>
      <c r="J1215" s="231"/>
      <c r="K1215" s="587">
        <f t="shared" si="87"/>
        <v>0</v>
      </c>
      <c r="L1215" s="589">
        <f>IF(I1215&lt;INDEX(Lookup!$U$2:$U$10,MATCH($D$44,Lookup!$S$2:$S$10,0)),0,IF(O1215="X",0,J1215/(DATEDIF(H1215,I1215,"m")+1)*12))</f>
        <v>0</v>
      </c>
      <c r="M1215" s="587">
        <f t="shared" si="88"/>
        <v>0</v>
      </c>
      <c r="N1215" s="655"/>
      <c r="O1215" s="353"/>
      <c r="Q1215" s="849">
        <f t="shared" si="89"/>
        <v>0</v>
      </c>
      <c r="R1215" s="849">
        <f t="shared" si="90"/>
        <v>0</v>
      </c>
    </row>
    <row r="1216" spans="2:18" x14ac:dyDescent="0.35">
      <c r="B1216" s="229"/>
      <c r="C1216" s="301"/>
      <c r="D1216" s="301"/>
      <c r="E1216" s="233"/>
      <c r="F1216" s="301"/>
      <c r="G1216" s="302"/>
      <c r="H1216" s="170"/>
      <c r="I1216" s="170"/>
      <c r="J1216" s="231"/>
      <c r="K1216" s="587">
        <f t="shared" si="87"/>
        <v>0</v>
      </c>
      <c r="L1216" s="589">
        <f>IF(I1216&lt;INDEX(Lookup!$U$2:$U$10,MATCH($D$44,Lookup!$S$2:$S$10,0)),0,IF(O1216="X",0,J1216/(DATEDIF(H1216,I1216,"m")+1)*12))</f>
        <v>0</v>
      </c>
      <c r="M1216" s="587">
        <f t="shared" si="88"/>
        <v>0</v>
      </c>
      <c r="N1216" s="655"/>
      <c r="O1216" s="353"/>
      <c r="Q1216" s="849">
        <f t="shared" si="89"/>
        <v>0</v>
      </c>
      <c r="R1216" s="849">
        <f t="shared" si="90"/>
        <v>0</v>
      </c>
    </row>
    <row r="1217" spans="2:18" x14ac:dyDescent="0.35">
      <c r="B1217" s="229"/>
      <c r="C1217" s="301"/>
      <c r="D1217" s="301"/>
      <c r="E1217" s="233"/>
      <c r="F1217" s="301"/>
      <c r="G1217" s="302"/>
      <c r="H1217" s="170"/>
      <c r="I1217" s="170"/>
      <c r="J1217" s="231"/>
      <c r="K1217" s="587">
        <f t="shared" si="87"/>
        <v>0</v>
      </c>
      <c r="L1217" s="589">
        <f>IF(I1217&lt;INDEX(Lookup!$U$2:$U$10,MATCH($D$44,Lookup!$S$2:$S$10,0)),0,IF(O1217="X",0,J1217/(DATEDIF(H1217,I1217,"m")+1)*12))</f>
        <v>0</v>
      </c>
      <c r="M1217" s="587">
        <f t="shared" si="88"/>
        <v>0</v>
      </c>
      <c r="N1217" s="655"/>
      <c r="O1217" s="353"/>
      <c r="Q1217" s="849">
        <f t="shared" si="89"/>
        <v>0</v>
      </c>
      <c r="R1217" s="849">
        <f t="shared" si="90"/>
        <v>0</v>
      </c>
    </row>
    <row r="1218" spans="2:18" x14ac:dyDescent="0.35">
      <c r="B1218" s="229"/>
      <c r="C1218" s="301"/>
      <c r="D1218" s="301"/>
      <c r="E1218" s="233"/>
      <c r="F1218" s="301"/>
      <c r="G1218" s="302"/>
      <c r="H1218" s="170"/>
      <c r="I1218" s="170"/>
      <c r="J1218" s="231"/>
      <c r="K1218" s="587">
        <f t="shared" si="87"/>
        <v>0</v>
      </c>
      <c r="L1218" s="589">
        <f>IF(I1218&lt;INDEX(Lookup!$U$2:$U$10,MATCH($D$44,Lookup!$S$2:$S$10,0)),0,IF(O1218="X",0,J1218/(DATEDIF(H1218,I1218,"m")+1)*12))</f>
        <v>0</v>
      </c>
      <c r="M1218" s="587">
        <f t="shared" si="88"/>
        <v>0</v>
      </c>
      <c r="N1218" s="655"/>
      <c r="O1218" s="353"/>
      <c r="Q1218" s="849">
        <f t="shared" si="89"/>
        <v>0</v>
      </c>
      <c r="R1218" s="849">
        <f t="shared" si="90"/>
        <v>0</v>
      </c>
    </row>
    <row r="1219" spans="2:18" x14ac:dyDescent="0.35">
      <c r="B1219" s="229"/>
      <c r="C1219" s="301"/>
      <c r="D1219" s="301"/>
      <c r="E1219" s="233"/>
      <c r="F1219" s="301"/>
      <c r="G1219" s="302"/>
      <c r="H1219" s="170"/>
      <c r="I1219" s="170"/>
      <c r="J1219" s="231"/>
      <c r="K1219" s="587">
        <f t="shared" si="87"/>
        <v>0</v>
      </c>
      <c r="L1219" s="589">
        <f>IF(I1219&lt;INDEX(Lookup!$U$2:$U$10,MATCH($D$44,Lookup!$S$2:$S$10,0)),0,IF(O1219="X",0,J1219/(DATEDIF(H1219,I1219,"m")+1)*12))</f>
        <v>0</v>
      </c>
      <c r="M1219" s="587">
        <f t="shared" si="88"/>
        <v>0</v>
      </c>
      <c r="N1219" s="655"/>
      <c r="O1219" s="353"/>
      <c r="Q1219" s="849">
        <f t="shared" si="89"/>
        <v>0</v>
      </c>
      <c r="R1219" s="849">
        <f t="shared" si="90"/>
        <v>0</v>
      </c>
    </row>
    <row r="1220" spans="2:18" x14ac:dyDescent="0.35">
      <c r="B1220" s="229"/>
      <c r="C1220" s="301"/>
      <c r="D1220" s="301"/>
      <c r="E1220" s="233"/>
      <c r="F1220" s="301"/>
      <c r="G1220" s="302"/>
      <c r="H1220" s="170"/>
      <c r="I1220" s="170"/>
      <c r="J1220" s="231"/>
      <c r="K1220" s="587">
        <f t="shared" si="87"/>
        <v>0</v>
      </c>
      <c r="L1220" s="589">
        <f>IF(I1220&lt;INDEX(Lookup!$U$2:$U$10,MATCH($D$44,Lookup!$S$2:$S$10,0)),0,IF(O1220="X",0,J1220/(DATEDIF(H1220,I1220,"m")+1)*12))</f>
        <v>0</v>
      </c>
      <c r="M1220" s="587">
        <f t="shared" si="88"/>
        <v>0</v>
      </c>
      <c r="N1220" s="655"/>
      <c r="O1220" s="353"/>
      <c r="Q1220" s="849">
        <f t="shared" si="89"/>
        <v>0</v>
      </c>
      <c r="R1220" s="849">
        <f t="shared" si="90"/>
        <v>0</v>
      </c>
    </row>
    <row r="1221" spans="2:18" x14ac:dyDescent="0.35">
      <c r="B1221" s="229"/>
      <c r="C1221" s="301"/>
      <c r="D1221" s="301"/>
      <c r="E1221" s="233"/>
      <c r="F1221" s="301"/>
      <c r="G1221" s="302"/>
      <c r="H1221" s="170"/>
      <c r="I1221" s="170"/>
      <c r="J1221" s="231"/>
      <c r="K1221" s="587">
        <f t="shared" si="87"/>
        <v>0</v>
      </c>
      <c r="L1221" s="589">
        <f>IF(I1221&lt;INDEX(Lookup!$U$2:$U$10,MATCH($D$44,Lookup!$S$2:$S$10,0)),0,IF(O1221="X",0,J1221/(DATEDIF(H1221,I1221,"m")+1)*12))</f>
        <v>0</v>
      </c>
      <c r="M1221" s="587">
        <f t="shared" si="88"/>
        <v>0</v>
      </c>
      <c r="N1221" s="655"/>
      <c r="O1221" s="353"/>
      <c r="Q1221" s="849">
        <f t="shared" si="89"/>
        <v>0</v>
      </c>
      <c r="R1221" s="849">
        <f t="shared" si="90"/>
        <v>0</v>
      </c>
    </row>
    <row r="1222" spans="2:18" x14ac:dyDescent="0.35">
      <c r="B1222" s="229"/>
      <c r="C1222" s="301"/>
      <c r="D1222" s="301"/>
      <c r="E1222" s="233"/>
      <c r="F1222" s="301"/>
      <c r="G1222" s="302"/>
      <c r="H1222" s="170"/>
      <c r="I1222" s="170"/>
      <c r="J1222" s="231"/>
      <c r="K1222" s="587">
        <f t="shared" si="87"/>
        <v>0</v>
      </c>
      <c r="L1222" s="589">
        <f>IF(I1222&lt;INDEX(Lookup!$U$2:$U$10,MATCH($D$44,Lookup!$S$2:$S$10,0)),0,IF(O1222="X",0,J1222/(DATEDIF(H1222,I1222,"m")+1)*12))</f>
        <v>0</v>
      </c>
      <c r="M1222" s="587">
        <f t="shared" si="88"/>
        <v>0</v>
      </c>
      <c r="N1222" s="655"/>
      <c r="O1222" s="353"/>
      <c r="Q1222" s="849">
        <f t="shared" si="89"/>
        <v>0</v>
      </c>
      <c r="R1222" s="849">
        <f t="shared" si="90"/>
        <v>0</v>
      </c>
    </row>
    <row r="1223" spans="2:18" x14ac:dyDescent="0.35">
      <c r="B1223" s="229"/>
      <c r="C1223" s="301"/>
      <c r="D1223" s="301"/>
      <c r="E1223" s="233"/>
      <c r="F1223" s="301"/>
      <c r="G1223" s="302"/>
      <c r="H1223" s="170"/>
      <c r="I1223" s="170"/>
      <c r="J1223" s="231"/>
      <c r="K1223" s="587">
        <f t="shared" si="87"/>
        <v>0</v>
      </c>
      <c r="L1223" s="589">
        <f>IF(I1223&lt;INDEX(Lookup!$U$2:$U$10,MATCH($D$44,Lookup!$S$2:$S$10,0)),0,IF(O1223="X",0,J1223/(DATEDIF(H1223,I1223,"m")+1)*12))</f>
        <v>0</v>
      </c>
      <c r="M1223" s="587">
        <f t="shared" si="88"/>
        <v>0</v>
      </c>
      <c r="N1223" s="655"/>
      <c r="O1223" s="353"/>
      <c r="Q1223" s="849">
        <f t="shared" si="89"/>
        <v>0</v>
      </c>
      <c r="R1223" s="849">
        <f t="shared" si="90"/>
        <v>0</v>
      </c>
    </row>
    <row r="1224" spans="2:18" x14ac:dyDescent="0.35">
      <c r="B1224" s="229"/>
      <c r="C1224" s="301"/>
      <c r="D1224" s="301"/>
      <c r="E1224" s="233"/>
      <c r="F1224" s="301"/>
      <c r="G1224" s="302"/>
      <c r="H1224" s="170"/>
      <c r="I1224" s="170"/>
      <c r="J1224" s="231"/>
      <c r="K1224" s="587">
        <f t="shared" si="87"/>
        <v>0</v>
      </c>
      <c r="L1224" s="589">
        <f>IF(I1224&lt;INDEX(Lookup!$U$2:$U$10,MATCH($D$44,Lookup!$S$2:$S$10,0)),0,IF(O1224="X",0,J1224/(DATEDIF(H1224,I1224,"m")+1)*12))</f>
        <v>0</v>
      </c>
      <c r="M1224" s="587">
        <f t="shared" si="88"/>
        <v>0</v>
      </c>
      <c r="N1224" s="655"/>
      <c r="O1224" s="353"/>
      <c r="Q1224" s="849">
        <f t="shared" si="89"/>
        <v>0</v>
      </c>
      <c r="R1224" s="849">
        <f t="shared" si="90"/>
        <v>0</v>
      </c>
    </row>
    <row r="1225" spans="2:18" x14ac:dyDescent="0.35">
      <c r="B1225" s="229"/>
      <c r="C1225" s="301"/>
      <c r="D1225" s="301"/>
      <c r="E1225" s="233"/>
      <c r="F1225" s="301"/>
      <c r="G1225" s="302"/>
      <c r="H1225" s="170"/>
      <c r="I1225" s="170"/>
      <c r="J1225" s="231"/>
      <c r="K1225" s="587">
        <f t="shared" si="87"/>
        <v>0</v>
      </c>
      <c r="L1225" s="589">
        <f>IF(I1225&lt;INDEX(Lookup!$U$2:$U$10,MATCH($D$44,Lookup!$S$2:$S$10,0)),0,IF(O1225="X",0,J1225/(DATEDIF(H1225,I1225,"m")+1)*12))</f>
        <v>0</v>
      </c>
      <c r="M1225" s="587">
        <f t="shared" si="88"/>
        <v>0</v>
      </c>
      <c r="N1225" s="655"/>
      <c r="O1225" s="353"/>
      <c r="Q1225" s="849">
        <f t="shared" si="89"/>
        <v>0</v>
      </c>
      <c r="R1225" s="849">
        <f t="shared" si="90"/>
        <v>0</v>
      </c>
    </row>
    <row r="1226" spans="2:18" x14ac:dyDescent="0.35">
      <c r="B1226" s="229"/>
      <c r="C1226" s="301"/>
      <c r="D1226" s="301"/>
      <c r="E1226" s="233"/>
      <c r="F1226" s="301"/>
      <c r="G1226" s="302"/>
      <c r="H1226" s="170"/>
      <c r="I1226" s="170"/>
      <c r="J1226" s="231"/>
      <c r="K1226" s="587">
        <f t="shared" si="87"/>
        <v>0</v>
      </c>
      <c r="L1226" s="589">
        <f>IF(I1226&lt;INDEX(Lookup!$U$2:$U$10,MATCH($D$44,Lookup!$S$2:$S$10,0)),0,IF(O1226="X",0,J1226/(DATEDIF(H1226,I1226,"m")+1)*12))</f>
        <v>0</v>
      </c>
      <c r="M1226" s="587">
        <f t="shared" si="88"/>
        <v>0</v>
      </c>
      <c r="N1226" s="655"/>
      <c r="O1226" s="353"/>
      <c r="Q1226" s="849">
        <f t="shared" si="89"/>
        <v>0</v>
      </c>
      <c r="R1226" s="849">
        <f t="shared" si="90"/>
        <v>0</v>
      </c>
    </row>
    <row r="1227" spans="2:18" x14ac:dyDescent="0.35">
      <c r="B1227" s="229"/>
      <c r="C1227" s="301"/>
      <c r="D1227" s="301"/>
      <c r="E1227" s="233"/>
      <c r="F1227" s="301"/>
      <c r="G1227" s="302"/>
      <c r="H1227" s="170"/>
      <c r="I1227" s="170"/>
      <c r="J1227" s="231"/>
      <c r="K1227" s="587">
        <f t="shared" si="87"/>
        <v>0</v>
      </c>
      <c r="L1227" s="589">
        <f>IF(I1227&lt;INDEX(Lookup!$U$2:$U$10,MATCH($D$44,Lookup!$S$2:$S$10,0)),0,IF(O1227="X",0,J1227/(DATEDIF(H1227,I1227,"m")+1)*12))</f>
        <v>0</v>
      </c>
      <c r="M1227" s="587">
        <f t="shared" si="88"/>
        <v>0</v>
      </c>
      <c r="N1227" s="655"/>
      <c r="O1227" s="353"/>
      <c r="Q1227" s="849">
        <f t="shared" si="89"/>
        <v>0</v>
      </c>
      <c r="R1227" s="849">
        <f t="shared" si="90"/>
        <v>0</v>
      </c>
    </row>
    <row r="1228" spans="2:18" x14ac:dyDescent="0.35">
      <c r="B1228" s="229"/>
      <c r="C1228" s="301"/>
      <c r="D1228" s="301"/>
      <c r="E1228" s="233"/>
      <c r="F1228" s="301"/>
      <c r="G1228" s="302"/>
      <c r="H1228" s="170"/>
      <c r="I1228" s="170"/>
      <c r="J1228" s="231"/>
      <c r="K1228" s="587">
        <f t="shared" si="87"/>
        <v>0</v>
      </c>
      <c r="L1228" s="589">
        <f>IF(I1228&lt;INDEX(Lookup!$U$2:$U$10,MATCH($D$44,Lookup!$S$2:$S$10,0)),0,IF(O1228="X",0,J1228/(DATEDIF(H1228,I1228,"m")+1)*12))</f>
        <v>0</v>
      </c>
      <c r="M1228" s="587">
        <f t="shared" si="88"/>
        <v>0</v>
      </c>
      <c r="N1228" s="655"/>
      <c r="O1228" s="353"/>
      <c r="Q1228" s="849">
        <f t="shared" si="89"/>
        <v>0</v>
      </c>
      <c r="R1228" s="849">
        <f t="shared" si="90"/>
        <v>0</v>
      </c>
    </row>
    <row r="1229" spans="2:18" x14ac:dyDescent="0.35">
      <c r="B1229" s="229"/>
      <c r="C1229" s="301"/>
      <c r="D1229" s="301"/>
      <c r="E1229" s="233"/>
      <c r="F1229" s="301"/>
      <c r="G1229" s="302"/>
      <c r="H1229" s="170"/>
      <c r="I1229" s="170"/>
      <c r="J1229" s="231"/>
      <c r="K1229" s="587">
        <f t="shared" si="87"/>
        <v>0</v>
      </c>
      <c r="L1229" s="589">
        <f>IF(I1229&lt;INDEX(Lookup!$U$2:$U$10,MATCH($D$44,Lookup!$S$2:$S$10,0)),0,IF(O1229="X",0,J1229/(DATEDIF(H1229,I1229,"m")+1)*12))</f>
        <v>0</v>
      </c>
      <c r="M1229" s="587">
        <f t="shared" si="88"/>
        <v>0</v>
      </c>
      <c r="N1229" s="655"/>
      <c r="O1229" s="353"/>
      <c r="Q1229" s="849">
        <f t="shared" si="89"/>
        <v>0</v>
      </c>
      <c r="R1229" s="849">
        <f t="shared" si="90"/>
        <v>0</v>
      </c>
    </row>
    <row r="1230" spans="2:18" x14ac:dyDescent="0.35">
      <c r="B1230" s="229"/>
      <c r="C1230" s="301"/>
      <c r="D1230" s="301"/>
      <c r="E1230" s="233"/>
      <c r="F1230" s="301"/>
      <c r="G1230" s="302"/>
      <c r="H1230" s="170"/>
      <c r="I1230" s="170"/>
      <c r="J1230" s="231"/>
      <c r="K1230" s="587">
        <f t="shared" si="87"/>
        <v>0</v>
      </c>
      <c r="L1230" s="589">
        <f>IF(I1230&lt;INDEX(Lookup!$U$2:$U$10,MATCH($D$44,Lookup!$S$2:$S$10,0)),0,IF(O1230="X",0,J1230/(DATEDIF(H1230,I1230,"m")+1)*12))</f>
        <v>0</v>
      </c>
      <c r="M1230" s="587">
        <f t="shared" si="88"/>
        <v>0</v>
      </c>
      <c r="N1230" s="655"/>
      <c r="O1230" s="353"/>
      <c r="Q1230" s="849">
        <f t="shared" si="89"/>
        <v>0</v>
      </c>
      <c r="R1230" s="849">
        <f t="shared" si="90"/>
        <v>0</v>
      </c>
    </row>
    <row r="1231" spans="2:18" x14ac:dyDescent="0.35">
      <c r="B1231" s="229"/>
      <c r="C1231" s="301"/>
      <c r="D1231" s="301"/>
      <c r="E1231" s="233"/>
      <c r="F1231" s="301"/>
      <c r="G1231" s="302"/>
      <c r="H1231" s="170"/>
      <c r="I1231" s="170"/>
      <c r="J1231" s="231"/>
      <c r="K1231" s="587">
        <f t="shared" si="87"/>
        <v>0</v>
      </c>
      <c r="L1231" s="589">
        <f>IF(I1231&lt;INDEX(Lookup!$U$2:$U$10,MATCH($D$44,Lookup!$S$2:$S$10,0)),0,IF(O1231="X",0,J1231/(DATEDIF(H1231,I1231,"m")+1)*12))</f>
        <v>0</v>
      </c>
      <c r="M1231" s="587">
        <f t="shared" si="88"/>
        <v>0</v>
      </c>
      <c r="N1231" s="655"/>
      <c r="O1231" s="353"/>
      <c r="Q1231" s="849">
        <f t="shared" si="89"/>
        <v>0</v>
      </c>
      <c r="R1231" s="849">
        <f t="shared" si="90"/>
        <v>0</v>
      </c>
    </row>
    <row r="1232" spans="2:18" x14ac:dyDescent="0.35">
      <c r="B1232" s="229"/>
      <c r="C1232" s="301"/>
      <c r="D1232" s="301"/>
      <c r="E1232" s="233"/>
      <c r="F1232" s="301"/>
      <c r="G1232" s="302"/>
      <c r="H1232" s="170"/>
      <c r="I1232" s="170"/>
      <c r="J1232" s="231"/>
      <c r="K1232" s="587">
        <f t="shared" si="87"/>
        <v>0</v>
      </c>
      <c r="L1232" s="589">
        <f>IF(I1232&lt;INDEX(Lookup!$U$2:$U$10,MATCH($D$44,Lookup!$S$2:$S$10,0)),0,IF(O1232="X",0,J1232/(DATEDIF(H1232,I1232,"m")+1)*12))</f>
        <v>0</v>
      </c>
      <c r="M1232" s="587">
        <f t="shared" si="88"/>
        <v>0</v>
      </c>
      <c r="N1232" s="655"/>
      <c r="O1232" s="353"/>
      <c r="Q1232" s="849">
        <f t="shared" si="89"/>
        <v>0</v>
      </c>
      <c r="R1232" s="849">
        <f t="shared" si="90"/>
        <v>0</v>
      </c>
    </row>
    <row r="1233" spans="2:18" x14ac:dyDescent="0.35">
      <c r="B1233" s="229"/>
      <c r="C1233" s="301"/>
      <c r="D1233" s="301"/>
      <c r="E1233" s="233"/>
      <c r="F1233" s="301"/>
      <c r="G1233" s="302"/>
      <c r="H1233" s="170"/>
      <c r="I1233" s="170"/>
      <c r="J1233" s="231"/>
      <c r="K1233" s="587">
        <f t="shared" si="87"/>
        <v>0</v>
      </c>
      <c r="L1233" s="589">
        <f>IF(I1233&lt;INDEX(Lookup!$U$2:$U$10,MATCH($D$44,Lookup!$S$2:$S$10,0)),0,IF(O1233="X",0,J1233/(DATEDIF(H1233,I1233,"m")+1)*12))</f>
        <v>0</v>
      </c>
      <c r="M1233" s="587">
        <f t="shared" si="88"/>
        <v>0</v>
      </c>
      <c r="N1233" s="655"/>
      <c r="O1233" s="353"/>
      <c r="Q1233" s="849">
        <f t="shared" si="89"/>
        <v>0</v>
      </c>
      <c r="R1233" s="849">
        <f t="shared" si="90"/>
        <v>0</v>
      </c>
    </row>
    <row r="1234" spans="2:18" x14ac:dyDescent="0.35">
      <c r="B1234" s="229"/>
      <c r="C1234" s="301"/>
      <c r="D1234" s="301"/>
      <c r="E1234" s="233"/>
      <c r="F1234" s="301"/>
      <c r="G1234" s="302"/>
      <c r="H1234" s="170"/>
      <c r="I1234" s="170"/>
      <c r="J1234" s="231"/>
      <c r="K1234" s="587">
        <f t="shared" si="87"/>
        <v>0</v>
      </c>
      <c r="L1234" s="589">
        <f>IF(I1234&lt;INDEX(Lookup!$U$2:$U$10,MATCH($D$44,Lookup!$S$2:$S$10,0)),0,IF(O1234="X",0,J1234/(DATEDIF(H1234,I1234,"m")+1)*12))</f>
        <v>0</v>
      </c>
      <c r="M1234" s="587">
        <f t="shared" si="88"/>
        <v>0</v>
      </c>
      <c r="N1234" s="655"/>
      <c r="O1234" s="353"/>
      <c r="Q1234" s="849">
        <f t="shared" si="89"/>
        <v>0</v>
      </c>
      <c r="R1234" s="849">
        <f t="shared" si="90"/>
        <v>0</v>
      </c>
    </row>
    <row r="1235" spans="2:18" x14ac:dyDescent="0.35">
      <c r="B1235" s="229"/>
      <c r="C1235" s="301"/>
      <c r="D1235" s="301"/>
      <c r="E1235" s="233"/>
      <c r="F1235" s="301"/>
      <c r="G1235" s="302"/>
      <c r="H1235" s="170"/>
      <c r="I1235" s="170"/>
      <c r="J1235" s="231"/>
      <c r="K1235" s="587">
        <f t="shared" si="87"/>
        <v>0</v>
      </c>
      <c r="L1235" s="589">
        <f>IF(I1235&lt;INDEX(Lookup!$U$2:$U$10,MATCH($D$44,Lookup!$S$2:$S$10,0)),0,IF(O1235="X",0,J1235/(DATEDIF(H1235,I1235,"m")+1)*12))</f>
        <v>0</v>
      </c>
      <c r="M1235" s="587">
        <f t="shared" si="88"/>
        <v>0</v>
      </c>
      <c r="N1235" s="655"/>
      <c r="O1235" s="353"/>
      <c r="Q1235" s="849">
        <f t="shared" si="89"/>
        <v>0</v>
      </c>
      <c r="R1235" s="849">
        <f t="shared" si="90"/>
        <v>0</v>
      </c>
    </row>
    <row r="1236" spans="2:18" x14ac:dyDescent="0.35">
      <c r="B1236" s="229"/>
      <c r="C1236" s="301"/>
      <c r="D1236" s="301"/>
      <c r="E1236" s="233"/>
      <c r="F1236" s="301"/>
      <c r="G1236" s="302"/>
      <c r="H1236" s="170"/>
      <c r="I1236" s="170"/>
      <c r="J1236" s="231"/>
      <c r="K1236" s="587">
        <f t="shared" si="87"/>
        <v>0</v>
      </c>
      <c r="L1236" s="589">
        <f>IF(I1236&lt;INDEX(Lookup!$U$2:$U$10,MATCH($D$44,Lookup!$S$2:$S$10,0)),0,IF(O1236="X",0,J1236/(DATEDIF(H1236,I1236,"m")+1)*12))</f>
        <v>0</v>
      </c>
      <c r="M1236" s="587">
        <f t="shared" si="88"/>
        <v>0</v>
      </c>
      <c r="N1236" s="655"/>
      <c r="O1236" s="353"/>
      <c r="Q1236" s="849">
        <f t="shared" si="89"/>
        <v>0</v>
      </c>
      <c r="R1236" s="849">
        <f t="shared" si="90"/>
        <v>0</v>
      </c>
    </row>
    <row r="1237" spans="2:18" x14ac:dyDescent="0.35">
      <c r="B1237" s="229"/>
      <c r="C1237" s="301"/>
      <c r="D1237" s="301"/>
      <c r="E1237" s="233"/>
      <c r="F1237" s="301"/>
      <c r="G1237" s="302"/>
      <c r="H1237" s="170"/>
      <c r="I1237" s="170"/>
      <c r="J1237" s="231"/>
      <c r="K1237" s="587">
        <f t="shared" si="87"/>
        <v>0</v>
      </c>
      <c r="L1237" s="589">
        <f>IF(I1237&lt;INDEX(Lookup!$U$2:$U$10,MATCH($D$44,Lookup!$S$2:$S$10,0)),0,IF(O1237="X",0,J1237/(DATEDIF(H1237,I1237,"m")+1)*12))</f>
        <v>0</v>
      </c>
      <c r="M1237" s="587">
        <f t="shared" si="88"/>
        <v>0</v>
      </c>
      <c r="N1237" s="655"/>
      <c r="O1237" s="353"/>
      <c r="Q1237" s="849">
        <f t="shared" si="89"/>
        <v>0</v>
      </c>
      <c r="R1237" s="849">
        <f t="shared" si="90"/>
        <v>0</v>
      </c>
    </row>
    <row r="1238" spans="2:18" x14ac:dyDescent="0.35">
      <c r="B1238" s="229"/>
      <c r="C1238" s="301"/>
      <c r="D1238" s="301"/>
      <c r="E1238" s="233"/>
      <c r="F1238" s="301"/>
      <c r="G1238" s="302"/>
      <c r="H1238" s="170"/>
      <c r="I1238" s="170"/>
      <c r="J1238" s="231"/>
      <c r="K1238" s="587">
        <f t="shared" si="87"/>
        <v>0</v>
      </c>
      <c r="L1238" s="589">
        <f>IF(I1238&lt;INDEX(Lookup!$U$2:$U$10,MATCH($D$44,Lookup!$S$2:$S$10,0)),0,IF(O1238="X",0,J1238/(DATEDIF(H1238,I1238,"m")+1)*12))</f>
        <v>0</v>
      </c>
      <c r="M1238" s="587">
        <f t="shared" si="88"/>
        <v>0</v>
      </c>
      <c r="N1238" s="655"/>
      <c r="O1238" s="353"/>
      <c r="Q1238" s="849">
        <f t="shared" si="89"/>
        <v>0</v>
      </c>
      <c r="R1238" s="849">
        <f t="shared" si="90"/>
        <v>0</v>
      </c>
    </row>
    <row r="1239" spans="2:18" x14ac:dyDescent="0.35">
      <c r="B1239" s="229"/>
      <c r="C1239" s="301"/>
      <c r="D1239" s="301"/>
      <c r="E1239" s="233"/>
      <c r="F1239" s="301"/>
      <c r="G1239" s="302"/>
      <c r="H1239" s="170"/>
      <c r="I1239" s="170"/>
      <c r="J1239" s="231"/>
      <c r="K1239" s="587">
        <f t="shared" si="87"/>
        <v>0</v>
      </c>
      <c r="L1239" s="589">
        <f>IF(I1239&lt;INDEX(Lookup!$U$2:$U$10,MATCH($D$44,Lookup!$S$2:$S$10,0)),0,IF(O1239="X",0,J1239/(DATEDIF(H1239,I1239,"m")+1)*12))</f>
        <v>0</v>
      </c>
      <c r="M1239" s="587">
        <f t="shared" si="88"/>
        <v>0</v>
      </c>
      <c r="N1239" s="655"/>
      <c r="O1239" s="353"/>
      <c r="Q1239" s="849">
        <f t="shared" si="89"/>
        <v>0</v>
      </c>
      <c r="R1239" s="849">
        <f t="shared" si="90"/>
        <v>0</v>
      </c>
    </row>
    <row r="1240" spans="2:18" x14ac:dyDescent="0.35">
      <c r="B1240" s="229"/>
      <c r="C1240" s="301"/>
      <c r="D1240" s="301"/>
      <c r="E1240" s="233"/>
      <c r="F1240" s="301"/>
      <c r="G1240" s="302"/>
      <c r="H1240" s="170"/>
      <c r="I1240" s="170"/>
      <c r="J1240" s="231"/>
      <c r="K1240" s="587">
        <f t="shared" si="87"/>
        <v>0</v>
      </c>
      <c r="L1240" s="589">
        <f>IF(I1240&lt;INDEX(Lookup!$U$2:$U$10,MATCH($D$44,Lookup!$S$2:$S$10,0)),0,IF(O1240="X",0,J1240/(DATEDIF(H1240,I1240,"m")+1)*12))</f>
        <v>0</v>
      </c>
      <c r="M1240" s="587">
        <f t="shared" si="88"/>
        <v>0</v>
      </c>
      <c r="N1240" s="655"/>
      <c r="O1240" s="353"/>
      <c r="Q1240" s="849">
        <f t="shared" si="89"/>
        <v>0</v>
      </c>
      <c r="R1240" s="849">
        <f t="shared" si="90"/>
        <v>0</v>
      </c>
    </row>
    <row r="1241" spans="2:18" x14ac:dyDescent="0.35">
      <c r="B1241" s="229"/>
      <c r="C1241" s="301"/>
      <c r="D1241" s="301"/>
      <c r="E1241" s="233"/>
      <c r="F1241" s="301"/>
      <c r="G1241" s="302"/>
      <c r="H1241" s="170"/>
      <c r="I1241" s="170"/>
      <c r="J1241" s="231"/>
      <c r="K1241" s="587">
        <f t="shared" si="87"/>
        <v>0</v>
      </c>
      <c r="L1241" s="589">
        <f>IF(I1241&lt;INDEX(Lookup!$U$2:$U$10,MATCH($D$44,Lookup!$S$2:$S$10,0)),0,IF(O1241="X",0,J1241/(DATEDIF(H1241,I1241,"m")+1)*12))</f>
        <v>0</v>
      </c>
      <c r="M1241" s="587">
        <f t="shared" si="88"/>
        <v>0</v>
      </c>
      <c r="N1241" s="655"/>
      <c r="O1241" s="353"/>
      <c r="Q1241" s="849">
        <f t="shared" si="89"/>
        <v>0</v>
      </c>
      <c r="R1241" s="849">
        <f t="shared" si="90"/>
        <v>0</v>
      </c>
    </row>
    <row r="1242" spans="2:18" x14ac:dyDescent="0.35">
      <c r="B1242" s="229"/>
      <c r="C1242" s="301"/>
      <c r="D1242" s="301"/>
      <c r="E1242" s="233"/>
      <c r="F1242" s="301"/>
      <c r="G1242" s="302"/>
      <c r="H1242" s="170"/>
      <c r="I1242" s="170"/>
      <c r="J1242" s="231"/>
      <c r="K1242" s="587">
        <f t="shared" si="87"/>
        <v>0</v>
      </c>
      <c r="L1242" s="589">
        <f>IF(I1242&lt;INDEX(Lookup!$U$2:$U$10,MATCH($D$44,Lookup!$S$2:$S$10,0)),0,IF(O1242="X",0,J1242/(DATEDIF(H1242,I1242,"m")+1)*12))</f>
        <v>0</v>
      </c>
      <c r="M1242" s="587">
        <f t="shared" si="88"/>
        <v>0</v>
      </c>
      <c r="N1242" s="655"/>
      <c r="O1242" s="353"/>
      <c r="Q1242" s="849">
        <f t="shared" si="89"/>
        <v>0</v>
      </c>
      <c r="R1242" s="849">
        <f t="shared" si="90"/>
        <v>0</v>
      </c>
    </row>
    <row r="1243" spans="2:18" x14ac:dyDescent="0.35">
      <c r="B1243" s="229"/>
      <c r="C1243" s="301"/>
      <c r="D1243" s="301"/>
      <c r="E1243" s="233"/>
      <c r="F1243" s="301"/>
      <c r="G1243" s="302"/>
      <c r="H1243" s="170"/>
      <c r="I1243" s="170"/>
      <c r="J1243" s="231"/>
      <c r="K1243" s="587">
        <f t="shared" si="87"/>
        <v>0</v>
      </c>
      <c r="L1243" s="589">
        <f>IF(I1243&lt;INDEX(Lookup!$U$2:$U$10,MATCH($D$44,Lookup!$S$2:$S$10,0)),0,IF(O1243="X",0,J1243/(DATEDIF(H1243,I1243,"m")+1)*12))</f>
        <v>0</v>
      </c>
      <c r="M1243" s="587">
        <f t="shared" si="88"/>
        <v>0</v>
      </c>
      <c r="N1243" s="655"/>
      <c r="O1243" s="353"/>
      <c r="Q1243" s="849">
        <f t="shared" si="89"/>
        <v>0</v>
      </c>
      <c r="R1243" s="849">
        <f t="shared" si="90"/>
        <v>0</v>
      </c>
    </row>
    <row r="1244" spans="2:18" x14ac:dyDescent="0.35">
      <c r="B1244" s="229"/>
      <c r="C1244" s="301"/>
      <c r="D1244" s="301"/>
      <c r="E1244" s="233"/>
      <c r="F1244" s="301"/>
      <c r="G1244" s="302"/>
      <c r="H1244" s="170"/>
      <c r="I1244" s="170"/>
      <c r="J1244" s="231"/>
      <c r="K1244" s="587">
        <f t="shared" si="87"/>
        <v>0</v>
      </c>
      <c r="L1244" s="589">
        <f>IF(I1244&lt;INDEX(Lookup!$U$2:$U$10,MATCH($D$44,Lookup!$S$2:$S$10,0)),0,IF(O1244="X",0,J1244/(DATEDIF(H1244,I1244,"m")+1)*12))</f>
        <v>0</v>
      </c>
      <c r="M1244" s="587">
        <f t="shared" si="88"/>
        <v>0</v>
      </c>
      <c r="N1244" s="655"/>
      <c r="O1244" s="353"/>
      <c r="Q1244" s="849">
        <f t="shared" si="89"/>
        <v>0</v>
      </c>
      <c r="R1244" s="849">
        <f t="shared" si="90"/>
        <v>0</v>
      </c>
    </row>
    <row r="1245" spans="2:18" x14ac:dyDescent="0.35">
      <c r="B1245" s="229"/>
      <c r="C1245" s="301"/>
      <c r="D1245" s="301"/>
      <c r="E1245" s="233"/>
      <c r="F1245" s="301"/>
      <c r="G1245" s="302"/>
      <c r="H1245" s="170"/>
      <c r="I1245" s="170"/>
      <c r="J1245" s="231"/>
      <c r="K1245" s="587">
        <f t="shared" si="87"/>
        <v>0</v>
      </c>
      <c r="L1245" s="589">
        <f>IF(I1245&lt;INDEX(Lookup!$U$2:$U$10,MATCH($D$44,Lookup!$S$2:$S$10,0)),0,IF(O1245="X",0,J1245/(DATEDIF(H1245,I1245,"m")+1)*12))</f>
        <v>0</v>
      </c>
      <c r="M1245" s="587">
        <f t="shared" si="88"/>
        <v>0</v>
      </c>
      <c r="N1245" s="655"/>
      <c r="O1245" s="353"/>
      <c r="Q1245" s="849">
        <f t="shared" si="89"/>
        <v>0</v>
      </c>
      <c r="R1245" s="849">
        <f t="shared" si="90"/>
        <v>0</v>
      </c>
    </row>
    <row r="1246" spans="2:18" x14ac:dyDescent="0.35">
      <c r="B1246" s="229"/>
      <c r="C1246" s="301"/>
      <c r="D1246" s="301"/>
      <c r="E1246" s="233"/>
      <c r="F1246" s="301"/>
      <c r="G1246" s="302"/>
      <c r="H1246" s="170"/>
      <c r="I1246" s="170"/>
      <c r="J1246" s="231"/>
      <c r="K1246" s="587">
        <f t="shared" si="87"/>
        <v>0</v>
      </c>
      <c r="L1246" s="589">
        <f>IF(I1246&lt;INDEX(Lookup!$U$2:$U$10,MATCH($D$44,Lookup!$S$2:$S$10,0)),0,IF(O1246="X",0,J1246/(DATEDIF(H1246,I1246,"m")+1)*12))</f>
        <v>0</v>
      </c>
      <c r="M1246" s="587">
        <f t="shared" si="88"/>
        <v>0</v>
      </c>
      <c r="N1246" s="655"/>
      <c r="O1246" s="353"/>
      <c r="Q1246" s="849">
        <f t="shared" si="89"/>
        <v>0</v>
      </c>
      <c r="R1246" s="849">
        <f t="shared" si="90"/>
        <v>0</v>
      </c>
    </row>
    <row r="1247" spans="2:18" x14ac:dyDescent="0.35">
      <c r="B1247" s="229"/>
      <c r="C1247" s="301"/>
      <c r="D1247" s="301"/>
      <c r="E1247" s="233"/>
      <c r="F1247" s="301"/>
      <c r="G1247" s="302"/>
      <c r="H1247" s="170"/>
      <c r="I1247" s="170"/>
      <c r="J1247" s="231"/>
      <c r="K1247" s="587">
        <f t="shared" si="87"/>
        <v>0</v>
      </c>
      <c r="L1247" s="589">
        <f>IF(I1247&lt;INDEX(Lookup!$U$2:$U$10,MATCH($D$44,Lookup!$S$2:$S$10,0)),0,IF(O1247="X",0,J1247/(DATEDIF(H1247,I1247,"m")+1)*12))</f>
        <v>0</v>
      </c>
      <c r="M1247" s="587">
        <f t="shared" si="88"/>
        <v>0</v>
      </c>
      <c r="N1247" s="655"/>
      <c r="O1247" s="353"/>
      <c r="Q1247" s="849">
        <f t="shared" si="89"/>
        <v>0</v>
      </c>
      <c r="R1247" s="849">
        <f t="shared" si="90"/>
        <v>0</v>
      </c>
    </row>
    <row r="1248" spans="2:18" x14ac:dyDescent="0.35">
      <c r="B1248" s="229"/>
      <c r="C1248" s="301"/>
      <c r="D1248" s="301"/>
      <c r="E1248" s="233"/>
      <c r="F1248" s="301"/>
      <c r="G1248" s="302"/>
      <c r="H1248" s="170"/>
      <c r="I1248" s="170"/>
      <c r="J1248" s="231"/>
      <c r="K1248" s="587">
        <f t="shared" si="87"/>
        <v>0</v>
      </c>
      <c r="L1248" s="589">
        <f>IF(I1248&lt;INDEX(Lookup!$U$2:$U$10,MATCH($D$44,Lookup!$S$2:$S$10,0)),0,IF(O1248="X",0,J1248/(DATEDIF(H1248,I1248,"m")+1)*12))</f>
        <v>0</v>
      </c>
      <c r="M1248" s="587">
        <f t="shared" si="88"/>
        <v>0</v>
      </c>
      <c r="N1248" s="655"/>
      <c r="O1248" s="353"/>
      <c r="Q1248" s="849">
        <f t="shared" si="89"/>
        <v>0</v>
      </c>
      <c r="R1248" s="849">
        <f t="shared" si="90"/>
        <v>0</v>
      </c>
    </row>
    <row r="1249" spans="2:18" x14ac:dyDescent="0.35">
      <c r="B1249" s="229"/>
      <c r="C1249" s="301"/>
      <c r="D1249" s="301"/>
      <c r="E1249" s="233"/>
      <c r="F1249" s="301"/>
      <c r="G1249" s="302"/>
      <c r="H1249" s="170"/>
      <c r="I1249" s="170"/>
      <c r="J1249" s="231"/>
      <c r="K1249" s="587">
        <f t="shared" si="87"/>
        <v>0</v>
      </c>
      <c r="L1249" s="589">
        <f>IF(I1249&lt;INDEX(Lookup!$U$2:$U$10,MATCH($D$44,Lookup!$S$2:$S$10,0)),0,IF(O1249="X",0,J1249/(DATEDIF(H1249,I1249,"m")+1)*12))</f>
        <v>0</v>
      </c>
      <c r="M1249" s="587">
        <f t="shared" si="88"/>
        <v>0</v>
      </c>
      <c r="N1249" s="655"/>
      <c r="O1249" s="353"/>
      <c r="Q1249" s="849">
        <f t="shared" si="89"/>
        <v>0</v>
      </c>
      <c r="R1249" s="849">
        <f t="shared" si="90"/>
        <v>0</v>
      </c>
    </row>
    <row r="1250" spans="2:18" x14ac:dyDescent="0.35">
      <c r="B1250" s="229"/>
      <c r="C1250" s="301"/>
      <c r="D1250" s="301"/>
      <c r="E1250" s="233"/>
      <c r="F1250" s="301"/>
      <c r="G1250" s="302"/>
      <c r="H1250" s="170"/>
      <c r="I1250" s="170"/>
      <c r="J1250" s="231"/>
      <c r="K1250" s="587">
        <f t="shared" si="87"/>
        <v>0</v>
      </c>
      <c r="L1250" s="589">
        <f>IF(I1250&lt;INDEX(Lookup!$U$2:$U$10,MATCH($D$44,Lookup!$S$2:$S$10,0)),0,IF(O1250="X",0,J1250/(DATEDIF(H1250,I1250,"m")+1)*12))</f>
        <v>0</v>
      </c>
      <c r="M1250" s="587">
        <f t="shared" si="88"/>
        <v>0</v>
      </c>
      <c r="N1250" s="655"/>
      <c r="O1250" s="353"/>
      <c r="Q1250" s="849">
        <f t="shared" si="89"/>
        <v>0</v>
      </c>
      <c r="R1250" s="849">
        <f t="shared" si="90"/>
        <v>0</v>
      </c>
    </row>
    <row r="1251" spans="2:18" x14ac:dyDescent="0.35">
      <c r="B1251" s="229"/>
      <c r="C1251" s="301"/>
      <c r="D1251" s="301"/>
      <c r="E1251" s="233"/>
      <c r="F1251" s="301"/>
      <c r="G1251" s="302"/>
      <c r="H1251" s="170"/>
      <c r="I1251" s="170"/>
      <c r="J1251" s="231"/>
      <c r="K1251" s="587">
        <f t="shared" si="87"/>
        <v>0</v>
      </c>
      <c r="L1251" s="589">
        <f>IF(I1251&lt;INDEX(Lookup!$U$2:$U$10,MATCH($D$44,Lookup!$S$2:$S$10,0)),0,IF(O1251="X",0,J1251/(DATEDIF(H1251,I1251,"m")+1)*12))</f>
        <v>0</v>
      </c>
      <c r="M1251" s="587">
        <f t="shared" si="88"/>
        <v>0</v>
      </c>
      <c r="N1251" s="655"/>
      <c r="O1251" s="353"/>
      <c r="Q1251" s="849">
        <f t="shared" si="89"/>
        <v>0</v>
      </c>
      <c r="R1251" s="849">
        <f t="shared" si="90"/>
        <v>0</v>
      </c>
    </row>
    <row r="1252" spans="2:18" x14ac:dyDescent="0.35">
      <c r="B1252" s="229"/>
      <c r="C1252" s="301"/>
      <c r="D1252" s="301"/>
      <c r="E1252" s="233"/>
      <c r="F1252" s="301"/>
      <c r="G1252" s="302"/>
      <c r="H1252" s="170"/>
      <c r="I1252" s="170"/>
      <c r="J1252" s="231"/>
      <c r="K1252" s="587">
        <f t="shared" si="87"/>
        <v>0</v>
      </c>
      <c r="L1252" s="589">
        <f>IF(I1252&lt;INDEX(Lookup!$U$2:$U$10,MATCH($D$44,Lookup!$S$2:$S$10,0)),0,IF(O1252="X",0,J1252/(DATEDIF(H1252,I1252,"m")+1)*12))</f>
        <v>0</v>
      </c>
      <c r="M1252" s="587">
        <f t="shared" si="88"/>
        <v>0</v>
      </c>
      <c r="N1252" s="655"/>
      <c r="O1252" s="353"/>
      <c r="Q1252" s="849">
        <f t="shared" si="89"/>
        <v>0</v>
      </c>
      <c r="R1252" s="849">
        <f t="shared" si="90"/>
        <v>0</v>
      </c>
    </row>
    <row r="1253" spans="2:18" x14ac:dyDescent="0.35">
      <c r="B1253" s="229"/>
      <c r="C1253" s="301"/>
      <c r="D1253" s="301"/>
      <c r="E1253" s="233"/>
      <c r="F1253" s="301"/>
      <c r="G1253" s="302"/>
      <c r="H1253" s="170"/>
      <c r="I1253" s="170"/>
      <c r="J1253" s="231"/>
      <c r="K1253" s="587">
        <f t="shared" si="87"/>
        <v>0</v>
      </c>
      <c r="L1253" s="589">
        <f>IF(I1253&lt;INDEX(Lookup!$U$2:$U$10,MATCH($D$44,Lookup!$S$2:$S$10,0)),0,IF(O1253="X",0,J1253/(DATEDIF(H1253,I1253,"m")+1)*12))</f>
        <v>0</v>
      </c>
      <c r="M1253" s="587">
        <f t="shared" si="88"/>
        <v>0</v>
      </c>
      <c r="N1253" s="655"/>
      <c r="O1253" s="353"/>
      <c r="Q1253" s="849">
        <f t="shared" si="89"/>
        <v>0</v>
      </c>
      <c r="R1253" s="849">
        <f t="shared" si="90"/>
        <v>0</v>
      </c>
    </row>
    <row r="1254" spans="2:18" x14ac:dyDescent="0.35">
      <c r="B1254" s="229"/>
      <c r="C1254" s="301"/>
      <c r="D1254" s="301"/>
      <c r="E1254" s="233"/>
      <c r="F1254" s="301"/>
      <c r="G1254" s="302"/>
      <c r="H1254" s="170"/>
      <c r="I1254" s="170"/>
      <c r="J1254" s="231"/>
      <c r="K1254" s="587">
        <f t="shared" si="87"/>
        <v>0</v>
      </c>
      <c r="L1254" s="589">
        <f>IF(I1254&lt;INDEX(Lookup!$U$2:$U$10,MATCH($D$44,Lookup!$S$2:$S$10,0)),0,IF(O1254="X",0,J1254/(DATEDIF(H1254,I1254,"m")+1)*12))</f>
        <v>0</v>
      </c>
      <c r="M1254" s="587">
        <f t="shared" si="88"/>
        <v>0</v>
      </c>
      <c r="N1254" s="655"/>
      <c r="O1254" s="353"/>
      <c r="Q1254" s="849">
        <f t="shared" si="89"/>
        <v>0</v>
      </c>
      <c r="R1254" s="849">
        <f t="shared" si="90"/>
        <v>0</v>
      </c>
    </row>
    <row r="1255" spans="2:18" x14ac:dyDescent="0.35">
      <c r="B1255" s="229"/>
      <c r="C1255" s="301"/>
      <c r="D1255" s="301"/>
      <c r="E1255" s="233"/>
      <c r="F1255" s="301"/>
      <c r="G1255" s="302"/>
      <c r="H1255" s="170"/>
      <c r="I1255" s="170"/>
      <c r="J1255" s="231"/>
      <c r="K1255" s="587">
        <f t="shared" si="87"/>
        <v>0</v>
      </c>
      <c r="L1255" s="589">
        <f>IF(I1255&lt;INDEX(Lookup!$U$2:$U$10,MATCH($D$44,Lookup!$S$2:$S$10,0)),0,IF(O1255="X",0,J1255/(DATEDIF(H1255,I1255,"m")+1)*12))</f>
        <v>0</v>
      </c>
      <c r="M1255" s="587">
        <f t="shared" si="88"/>
        <v>0</v>
      </c>
      <c r="N1255" s="655"/>
      <c r="O1255" s="353"/>
      <c r="Q1255" s="849">
        <f t="shared" si="89"/>
        <v>0</v>
      </c>
      <c r="R1255" s="849">
        <f t="shared" si="90"/>
        <v>0</v>
      </c>
    </row>
    <row r="1256" spans="2:18" x14ac:dyDescent="0.35">
      <c r="B1256" s="229"/>
      <c r="C1256" s="301"/>
      <c r="D1256" s="301"/>
      <c r="E1256" s="233"/>
      <c r="F1256" s="301"/>
      <c r="G1256" s="302"/>
      <c r="H1256" s="170"/>
      <c r="I1256" s="170"/>
      <c r="J1256" s="231"/>
      <c r="K1256" s="587">
        <f t="shared" si="87"/>
        <v>0</v>
      </c>
      <c r="L1256" s="589">
        <f>IF(I1256&lt;INDEX(Lookup!$U$2:$U$10,MATCH($D$44,Lookup!$S$2:$S$10,0)),0,IF(O1256="X",0,J1256/(DATEDIF(H1256,I1256,"m")+1)*12))</f>
        <v>0</v>
      </c>
      <c r="M1256" s="587">
        <f t="shared" si="88"/>
        <v>0</v>
      </c>
      <c r="N1256" s="655"/>
      <c r="O1256" s="353"/>
      <c r="Q1256" s="849">
        <f t="shared" si="89"/>
        <v>0</v>
      </c>
      <c r="R1256" s="849">
        <f t="shared" si="90"/>
        <v>0</v>
      </c>
    </row>
    <row r="1257" spans="2:18" x14ac:dyDescent="0.35">
      <c r="B1257" s="229"/>
      <c r="C1257" s="301"/>
      <c r="D1257" s="301"/>
      <c r="E1257" s="233"/>
      <c r="F1257" s="301"/>
      <c r="G1257" s="302"/>
      <c r="H1257" s="170"/>
      <c r="I1257" s="170"/>
      <c r="J1257" s="231"/>
      <c r="K1257" s="587">
        <f t="shared" si="87"/>
        <v>0</v>
      </c>
      <c r="L1257" s="589">
        <f>IF(I1257&lt;INDEX(Lookup!$U$2:$U$10,MATCH($D$44,Lookup!$S$2:$S$10,0)),0,IF(O1257="X",0,J1257/(DATEDIF(H1257,I1257,"m")+1)*12))</f>
        <v>0</v>
      </c>
      <c r="M1257" s="587">
        <f t="shared" si="88"/>
        <v>0</v>
      </c>
      <c r="N1257" s="655"/>
      <c r="O1257" s="353"/>
      <c r="Q1257" s="849">
        <f t="shared" si="89"/>
        <v>0</v>
      </c>
      <c r="R1257" s="849">
        <f t="shared" si="90"/>
        <v>0</v>
      </c>
    </row>
    <row r="1258" spans="2:18" x14ac:dyDescent="0.35">
      <c r="B1258" s="229"/>
      <c r="C1258" s="301"/>
      <c r="D1258" s="301"/>
      <c r="E1258" s="233"/>
      <c r="F1258" s="301"/>
      <c r="G1258" s="302"/>
      <c r="H1258" s="170"/>
      <c r="I1258" s="170"/>
      <c r="J1258" s="231"/>
      <c r="K1258" s="587">
        <f t="shared" si="87"/>
        <v>0</v>
      </c>
      <c r="L1258" s="589">
        <f>IF(I1258&lt;INDEX(Lookup!$U$2:$U$10,MATCH($D$44,Lookup!$S$2:$S$10,0)),0,IF(O1258="X",0,J1258/(DATEDIF(H1258,I1258,"m")+1)*12))</f>
        <v>0</v>
      </c>
      <c r="M1258" s="587">
        <f t="shared" si="88"/>
        <v>0</v>
      </c>
      <c r="N1258" s="655"/>
      <c r="O1258" s="353"/>
      <c r="Q1258" s="849">
        <f t="shared" si="89"/>
        <v>0</v>
      </c>
      <c r="R1258" s="849">
        <f t="shared" si="90"/>
        <v>0</v>
      </c>
    </row>
    <row r="1259" spans="2:18" x14ac:dyDescent="0.35">
      <c r="B1259" s="229"/>
      <c r="C1259" s="301"/>
      <c r="D1259" s="301"/>
      <c r="E1259" s="233"/>
      <c r="F1259" s="301"/>
      <c r="G1259" s="302"/>
      <c r="H1259" s="170"/>
      <c r="I1259" s="170"/>
      <c r="J1259" s="231"/>
      <c r="K1259" s="587">
        <f t="shared" si="87"/>
        <v>0</v>
      </c>
      <c r="L1259" s="589">
        <f>IF(I1259&lt;INDEX(Lookup!$U$2:$U$10,MATCH($D$44,Lookup!$S$2:$S$10,0)),0,IF(O1259="X",0,J1259/(DATEDIF(H1259,I1259,"m")+1)*12))</f>
        <v>0</v>
      </c>
      <c r="M1259" s="587">
        <f t="shared" si="88"/>
        <v>0</v>
      </c>
      <c r="N1259" s="655"/>
      <c r="O1259" s="353"/>
      <c r="Q1259" s="849">
        <f t="shared" si="89"/>
        <v>0</v>
      </c>
      <c r="R1259" s="849">
        <f t="shared" si="90"/>
        <v>0</v>
      </c>
    </row>
    <row r="1260" spans="2:18" x14ac:dyDescent="0.35">
      <c r="B1260" s="229"/>
      <c r="C1260" s="301"/>
      <c r="D1260" s="301"/>
      <c r="E1260" s="233"/>
      <c r="F1260" s="301"/>
      <c r="G1260" s="302"/>
      <c r="H1260" s="170"/>
      <c r="I1260" s="170"/>
      <c r="J1260" s="231"/>
      <c r="K1260" s="587">
        <f t="shared" si="87"/>
        <v>0</v>
      </c>
      <c r="L1260" s="589">
        <f>IF(I1260&lt;INDEX(Lookup!$U$2:$U$10,MATCH($D$44,Lookup!$S$2:$S$10,0)),0,IF(O1260="X",0,J1260/(DATEDIF(H1260,I1260,"m")+1)*12))</f>
        <v>0</v>
      </c>
      <c r="M1260" s="587">
        <f t="shared" si="88"/>
        <v>0</v>
      </c>
      <c r="N1260" s="655"/>
      <c r="O1260" s="353"/>
      <c r="Q1260" s="849">
        <f t="shared" si="89"/>
        <v>0</v>
      </c>
      <c r="R1260" s="849">
        <f t="shared" si="90"/>
        <v>0</v>
      </c>
    </row>
    <row r="1261" spans="2:18" x14ac:dyDescent="0.35">
      <c r="B1261" s="229"/>
      <c r="C1261" s="301"/>
      <c r="D1261" s="301"/>
      <c r="E1261" s="233"/>
      <c r="F1261" s="301"/>
      <c r="G1261" s="302"/>
      <c r="H1261" s="170"/>
      <c r="I1261" s="170"/>
      <c r="J1261" s="231"/>
      <c r="K1261" s="587">
        <f t="shared" si="87"/>
        <v>0</v>
      </c>
      <c r="L1261" s="589">
        <f>IF(I1261&lt;INDEX(Lookup!$U$2:$U$10,MATCH($D$44,Lookup!$S$2:$S$10,0)),0,IF(O1261="X",0,J1261/(DATEDIF(H1261,I1261,"m")+1)*12))</f>
        <v>0</v>
      </c>
      <c r="M1261" s="587">
        <f t="shared" si="88"/>
        <v>0</v>
      </c>
      <c r="N1261" s="655"/>
      <c r="O1261" s="353"/>
      <c r="Q1261" s="849">
        <f t="shared" si="89"/>
        <v>0</v>
      </c>
      <c r="R1261" s="849">
        <f t="shared" si="90"/>
        <v>0</v>
      </c>
    </row>
    <row r="1262" spans="2:18" x14ac:dyDescent="0.35">
      <c r="B1262" s="229"/>
      <c r="C1262" s="301"/>
      <c r="D1262" s="301"/>
      <c r="E1262" s="233"/>
      <c r="F1262" s="301"/>
      <c r="G1262" s="302"/>
      <c r="H1262" s="170"/>
      <c r="I1262" s="170"/>
      <c r="J1262" s="231"/>
      <c r="K1262" s="587">
        <f t="shared" si="87"/>
        <v>0</v>
      </c>
      <c r="L1262" s="589">
        <f>IF(I1262&lt;INDEX(Lookup!$U$2:$U$10,MATCH($D$44,Lookup!$S$2:$S$10,0)),0,IF(O1262="X",0,J1262/(DATEDIF(H1262,I1262,"m")+1)*12))</f>
        <v>0</v>
      </c>
      <c r="M1262" s="587">
        <f t="shared" si="88"/>
        <v>0</v>
      </c>
      <c r="N1262" s="655"/>
      <c r="O1262" s="353"/>
      <c r="Q1262" s="849">
        <f t="shared" si="89"/>
        <v>0</v>
      </c>
      <c r="R1262" s="849">
        <f t="shared" si="90"/>
        <v>0</v>
      </c>
    </row>
    <row r="1263" spans="2:18" x14ac:dyDescent="0.35">
      <c r="B1263" s="229"/>
      <c r="C1263" s="301"/>
      <c r="D1263" s="301"/>
      <c r="E1263" s="233"/>
      <c r="F1263" s="301"/>
      <c r="G1263" s="302"/>
      <c r="H1263" s="170"/>
      <c r="I1263" s="170"/>
      <c r="J1263" s="231"/>
      <c r="K1263" s="587">
        <f t="shared" si="87"/>
        <v>0</v>
      </c>
      <c r="L1263" s="589">
        <f>IF(I1263&lt;INDEX(Lookup!$U$2:$U$10,MATCH($D$44,Lookup!$S$2:$S$10,0)),0,IF(O1263="X",0,J1263/(DATEDIF(H1263,I1263,"m")+1)*12))</f>
        <v>0</v>
      </c>
      <c r="M1263" s="587">
        <f t="shared" si="88"/>
        <v>0</v>
      </c>
      <c r="N1263" s="655"/>
      <c r="O1263" s="353"/>
      <c r="Q1263" s="849">
        <f t="shared" si="89"/>
        <v>0</v>
      </c>
      <c r="R1263" s="849">
        <f t="shared" si="90"/>
        <v>0</v>
      </c>
    </row>
    <row r="1264" spans="2:18" x14ac:dyDescent="0.35">
      <c r="B1264" s="229"/>
      <c r="C1264" s="301"/>
      <c r="D1264" s="301"/>
      <c r="E1264" s="233"/>
      <c r="F1264" s="301"/>
      <c r="G1264" s="302"/>
      <c r="H1264" s="170"/>
      <c r="I1264" s="170"/>
      <c r="J1264" s="231"/>
      <c r="K1264" s="587">
        <f t="shared" ref="K1264:K1327" si="91">J1264*$K$6</f>
        <v>0</v>
      </c>
      <c r="L1264" s="589">
        <f>IF(I1264&lt;INDEX(Lookup!$U$2:$U$10,MATCH($D$44,Lookup!$S$2:$S$10,0)),0,IF(O1264="X",0,J1264/(DATEDIF(H1264,I1264,"m")+1)*12))</f>
        <v>0</v>
      </c>
      <c r="M1264" s="587">
        <f t="shared" ref="M1264:M1327" si="92">L1264*$K$6</f>
        <v>0</v>
      </c>
      <c r="N1264" s="655"/>
      <c r="O1264" s="353"/>
      <c r="Q1264" s="849">
        <f t="shared" ref="Q1264:Q1327" si="93">K1264*$H$30</f>
        <v>0</v>
      </c>
      <c r="R1264" s="849">
        <f t="shared" ref="R1264:R1327" si="94">M1264*$H$40</f>
        <v>0</v>
      </c>
    </row>
    <row r="1265" spans="2:18" x14ac:dyDescent="0.35">
      <c r="B1265" s="229"/>
      <c r="C1265" s="301"/>
      <c r="D1265" s="301"/>
      <c r="E1265" s="233"/>
      <c r="F1265" s="301"/>
      <c r="G1265" s="302"/>
      <c r="H1265" s="170"/>
      <c r="I1265" s="170"/>
      <c r="J1265" s="231"/>
      <c r="K1265" s="587">
        <f t="shared" si="91"/>
        <v>0</v>
      </c>
      <c r="L1265" s="589">
        <f>IF(I1265&lt;INDEX(Lookup!$U$2:$U$10,MATCH($D$44,Lookup!$S$2:$S$10,0)),0,IF(O1265="X",0,J1265/(DATEDIF(H1265,I1265,"m")+1)*12))</f>
        <v>0</v>
      </c>
      <c r="M1265" s="587">
        <f t="shared" si="92"/>
        <v>0</v>
      </c>
      <c r="N1265" s="655"/>
      <c r="O1265" s="353"/>
      <c r="Q1265" s="849">
        <f t="shared" si="93"/>
        <v>0</v>
      </c>
      <c r="R1265" s="849">
        <f t="shared" si="94"/>
        <v>0</v>
      </c>
    </row>
    <row r="1266" spans="2:18" x14ac:dyDescent="0.35">
      <c r="B1266" s="229"/>
      <c r="C1266" s="301"/>
      <c r="D1266" s="301"/>
      <c r="E1266" s="233"/>
      <c r="F1266" s="301"/>
      <c r="G1266" s="302"/>
      <c r="H1266" s="170"/>
      <c r="I1266" s="170"/>
      <c r="J1266" s="231"/>
      <c r="K1266" s="587">
        <f t="shared" si="91"/>
        <v>0</v>
      </c>
      <c r="L1266" s="589">
        <f>IF(I1266&lt;INDEX(Lookup!$U$2:$U$10,MATCH($D$44,Lookup!$S$2:$S$10,0)),0,IF(O1266="X",0,J1266/(DATEDIF(H1266,I1266,"m")+1)*12))</f>
        <v>0</v>
      </c>
      <c r="M1266" s="587">
        <f t="shared" si="92"/>
        <v>0</v>
      </c>
      <c r="N1266" s="655"/>
      <c r="O1266" s="353"/>
      <c r="Q1266" s="849">
        <f t="shared" si="93"/>
        <v>0</v>
      </c>
      <c r="R1266" s="849">
        <f t="shared" si="94"/>
        <v>0</v>
      </c>
    </row>
    <row r="1267" spans="2:18" x14ac:dyDescent="0.35">
      <c r="B1267" s="229"/>
      <c r="C1267" s="301"/>
      <c r="D1267" s="301"/>
      <c r="E1267" s="233"/>
      <c r="F1267" s="301"/>
      <c r="G1267" s="302"/>
      <c r="H1267" s="170"/>
      <c r="I1267" s="170"/>
      <c r="J1267" s="231"/>
      <c r="K1267" s="587">
        <f t="shared" si="91"/>
        <v>0</v>
      </c>
      <c r="L1267" s="589">
        <f>IF(I1267&lt;INDEX(Lookup!$U$2:$U$10,MATCH($D$44,Lookup!$S$2:$S$10,0)),0,IF(O1267="X",0,J1267/(DATEDIF(H1267,I1267,"m")+1)*12))</f>
        <v>0</v>
      </c>
      <c r="M1267" s="587">
        <f t="shared" si="92"/>
        <v>0</v>
      </c>
      <c r="N1267" s="655"/>
      <c r="O1267" s="353"/>
      <c r="Q1267" s="849">
        <f t="shared" si="93"/>
        <v>0</v>
      </c>
      <c r="R1267" s="849">
        <f t="shared" si="94"/>
        <v>0</v>
      </c>
    </row>
    <row r="1268" spans="2:18" x14ac:dyDescent="0.35">
      <c r="B1268" s="229"/>
      <c r="C1268" s="301"/>
      <c r="D1268" s="301"/>
      <c r="E1268" s="233"/>
      <c r="F1268" s="301"/>
      <c r="G1268" s="302"/>
      <c r="H1268" s="170"/>
      <c r="I1268" s="170"/>
      <c r="J1268" s="231"/>
      <c r="K1268" s="587">
        <f t="shared" si="91"/>
        <v>0</v>
      </c>
      <c r="L1268" s="589">
        <f>IF(I1268&lt;INDEX(Lookup!$U$2:$U$10,MATCH($D$44,Lookup!$S$2:$S$10,0)),0,IF(O1268="X",0,J1268/(DATEDIF(H1268,I1268,"m")+1)*12))</f>
        <v>0</v>
      </c>
      <c r="M1268" s="587">
        <f t="shared" si="92"/>
        <v>0</v>
      </c>
      <c r="N1268" s="655"/>
      <c r="O1268" s="353"/>
      <c r="Q1268" s="849">
        <f t="shared" si="93"/>
        <v>0</v>
      </c>
      <c r="R1268" s="849">
        <f t="shared" si="94"/>
        <v>0</v>
      </c>
    </row>
    <row r="1269" spans="2:18" x14ac:dyDescent="0.35">
      <c r="B1269" s="229"/>
      <c r="C1269" s="301"/>
      <c r="D1269" s="301"/>
      <c r="E1269" s="233"/>
      <c r="F1269" s="301"/>
      <c r="G1269" s="302"/>
      <c r="H1269" s="170"/>
      <c r="I1269" s="170"/>
      <c r="J1269" s="231"/>
      <c r="K1269" s="587">
        <f t="shared" si="91"/>
        <v>0</v>
      </c>
      <c r="L1269" s="589">
        <f>IF(I1269&lt;INDEX(Lookup!$U$2:$U$10,MATCH($D$44,Lookup!$S$2:$S$10,0)),0,IF(O1269="X",0,J1269/(DATEDIF(H1269,I1269,"m")+1)*12))</f>
        <v>0</v>
      </c>
      <c r="M1269" s="587">
        <f t="shared" si="92"/>
        <v>0</v>
      </c>
      <c r="N1269" s="655"/>
      <c r="O1269" s="353"/>
      <c r="Q1269" s="849">
        <f t="shared" si="93"/>
        <v>0</v>
      </c>
      <c r="R1269" s="849">
        <f t="shared" si="94"/>
        <v>0</v>
      </c>
    </row>
    <row r="1270" spans="2:18" x14ac:dyDescent="0.35">
      <c r="B1270" s="229"/>
      <c r="C1270" s="301"/>
      <c r="D1270" s="301"/>
      <c r="E1270" s="233"/>
      <c r="F1270" s="301"/>
      <c r="G1270" s="302"/>
      <c r="H1270" s="170"/>
      <c r="I1270" s="170"/>
      <c r="J1270" s="231"/>
      <c r="K1270" s="587">
        <f t="shared" si="91"/>
        <v>0</v>
      </c>
      <c r="L1270" s="589">
        <f>IF(I1270&lt;INDEX(Lookup!$U$2:$U$10,MATCH($D$44,Lookup!$S$2:$S$10,0)),0,IF(O1270="X",0,J1270/(DATEDIF(H1270,I1270,"m")+1)*12))</f>
        <v>0</v>
      </c>
      <c r="M1270" s="587">
        <f t="shared" si="92"/>
        <v>0</v>
      </c>
      <c r="N1270" s="655"/>
      <c r="O1270" s="353"/>
      <c r="Q1270" s="849">
        <f t="shared" si="93"/>
        <v>0</v>
      </c>
      <c r="R1270" s="849">
        <f t="shared" si="94"/>
        <v>0</v>
      </c>
    </row>
    <row r="1271" spans="2:18" x14ac:dyDescent="0.35">
      <c r="B1271" s="229"/>
      <c r="C1271" s="301"/>
      <c r="D1271" s="301"/>
      <c r="E1271" s="233"/>
      <c r="F1271" s="301"/>
      <c r="G1271" s="302"/>
      <c r="H1271" s="170"/>
      <c r="I1271" s="170"/>
      <c r="J1271" s="231"/>
      <c r="K1271" s="587">
        <f t="shared" si="91"/>
        <v>0</v>
      </c>
      <c r="L1271" s="589">
        <f>IF(I1271&lt;INDEX(Lookup!$U$2:$U$10,MATCH($D$44,Lookup!$S$2:$S$10,0)),0,IF(O1271="X",0,J1271/(DATEDIF(H1271,I1271,"m")+1)*12))</f>
        <v>0</v>
      </c>
      <c r="M1271" s="587">
        <f t="shared" si="92"/>
        <v>0</v>
      </c>
      <c r="N1271" s="655"/>
      <c r="O1271" s="353"/>
      <c r="Q1271" s="849">
        <f t="shared" si="93"/>
        <v>0</v>
      </c>
      <c r="R1271" s="849">
        <f t="shared" si="94"/>
        <v>0</v>
      </c>
    </row>
    <row r="1272" spans="2:18" x14ac:dyDescent="0.35">
      <c r="B1272" s="229"/>
      <c r="C1272" s="301"/>
      <c r="D1272" s="301"/>
      <c r="E1272" s="233"/>
      <c r="F1272" s="301"/>
      <c r="G1272" s="302"/>
      <c r="H1272" s="170"/>
      <c r="I1272" s="170"/>
      <c r="J1272" s="231"/>
      <c r="K1272" s="587">
        <f t="shared" si="91"/>
        <v>0</v>
      </c>
      <c r="L1272" s="589">
        <f>IF(I1272&lt;INDEX(Lookup!$U$2:$U$10,MATCH($D$44,Lookup!$S$2:$S$10,0)),0,IF(O1272="X",0,J1272/(DATEDIF(H1272,I1272,"m")+1)*12))</f>
        <v>0</v>
      </c>
      <c r="M1272" s="587">
        <f t="shared" si="92"/>
        <v>0</v>
      </c>
      <c r="N1272" s="655"/>
      <c r="O1272" s="353"/>
      <c r="Q1272" s="849">
        <f t="shared" si="93"/>
        <v>0</v>
      </c>
      <c r="R1272" s="849">
        <f t="shared" si="94"/>
        <v>0</v>
      </c>
    </row>
    <row r="1273" spans="2:18" x14ac:dyDescent="0.35">
      <c r="B1273" s="229"/>
      <c r="C1273" s="301"/>
      <c r="D1273" s="301"/>
      <c r="E1273" s="233"/>
      <c r="F1273" s="301"/>
      <c r="G1273" s="302"/>
      <c r="H1273" s="170"/>
      <c r="I1273" s="170"/>
      <c r="J1273" s="231"/>
      <c r="K1273" s="587">
        <f t="shared" si="91"/>
        <v>0</v>
      </c>
      <c r="L1273" s="589">
        <f>IF(I1273&lt;INDEX(Lookup!$U$2:$U$10,MATCH($D$44,Lookup!$S$2:$S$10,0)),0,IF(O1273="X",0,J1273/(DATEDIF(H1273,I1273,"m")+1)*12))</f>
        <v>0</v>
      </c>
      <c r="M1273" s="587">
        <f t="shared" si="92"/>
        <v>0</v>
      </c>
      <c r="N1273" s="655"/>
      <c r="O1273" s="353"/>
      <c r="Q1273" s="849">
        <f t="shared" si="93"/>
        <v>0</v>
      </c>
      <c r="R1273" s="849">
        <f t="shared" si="94"/>
        <v>0</v>
      </c>
    </row>
    <row r="1274" spans="2:18" x14ac:dyDescent="0.35">
      <c r="B1274" s="229"/>
      <c r="C1274" s="301"/>
      <c r="D1274" s="301"/>
      <c r="E1274" s="233"/>
      <c r="F1274" s="301"/>
      <c r="G1274" s="302"/>
      <c r="H1274" s="170"/>
      <c r="I1274" s="170"/>
      <c r="J1274" s="231"/>
      <c r="K1274" s="587">
        <f t="shared" si="91"/>
        <v>0</v>
      </c>
      <c r="L1274" s="589">
        <f>IF(I1274&lt;INDEX(Lookup!$U$2:$U$10,MATCH($D$44,Lookup!$S$2:$S$10,0)),0,IF(O1274="X",0,J1274/(DATEDIF(H1274,I1274,"m")+1)*12))</f>
        <v>0</v>
      </c>
      <c r="M1274" s="587">
        <f t="shared" si="92"/>
        <v>0</v>
      </c>
      <c r="N1274" s="655"/>
      <c r="O1274" s="353"/>
      <c r="Q1274" s="849">
        <f t="shared" si="93"/>
        <v>0</v>
      </c>
      <c r="R1274" s="849">
        <f t="shared" si="94"/>
        <v>0</v>
      </c>
    </row>
    <row r="1275" spans="2:18" x14ac:dyDescent="0.35">
      <c r="B1275" s="229"/>
      <c r="C1275" s="301"/>
      <c r="D1275" s="301"/>
      <c r="E1275" s="233"/>
      <c r="F1275" s="301"/>
      <c r="G1275" s="302"/>
      <c r="H1275" s="170"/>
      <c r="I1275" s="170"/>
      <c r="J1275" s="231"/>
      <c r="K1275" s="587">
        <f t="shared" si="91"/>
        <v>0</v>
      </c>
      <c r="L1275" s="589">
        <f>IF(I1275&lt;INDEX(Lookup!$U$2:$U$10,MATCH($D$44,Lookup!$S$2:$S$10,0)),0,IF(O1275="X",0,J1275/(DATEDIF(H1275,I1275,"m")+1)*12))</f>
        <v>0</v>
      </c>
      <c r="M1275" s="587">
        <f t="shared" si="92"/>
        <v>0</v>
      </c>
      <c r="N1275" s="655"/>
      <c r="O1275" s="353"/>
      <c r="Q1275" s="849">
        <f t="shared" si="93"/>
        <v>0</v>
      </c>
      <c r="R1275" s="849">
        <f t="shared" si="94"/>
        <v>0</v>
      </c>
    </row>
    <row r="1276" spans="2:18" x14ac:dyDescent="0.35">
      <c r="B1276" s="229"/>
      <c r="C1276" s="301"/>
      <c r="D1276" s="301"/>
      <c r="E1276" s="233"/>
      <c r="F1276" s="301"/>
      <c r="G1276" s="302"/>
      <c r="H1276" s="170"/>
      <c r="I1276" s="170"/>
      <c r="J1276" s="231"/>
      <c r="K1276" s="587">
        <f t="shared" si="91"/>
        <v>0</v>
      </c>
      <c r="L1276" s="589">
        <f>IF(I1276&lt;INDEX(Lookup!$U$2:$U$10,MATCH($D$44,Lookup!$S$2:$S$10,0)),0,IF(O1276="X",0,J1276/(DATEDIF(H1276,I1276,"m")+1)*12))</f>
        <v>0</v>
      </c>
      <c r="M1276" s="587">
        <f t="shared" si="92"/>
        <v>0</v>
      </c>
      <c r="N1276" s="655"/>
      <c r="O1276" s="353"/>
      <c r="Q1276" s="849">
        <f t="shared" si="93"/>
        <v>0</v>
      </c>
      <c r="R1276" s="849">
        <f t="shared" si="94"/>
        <v>0</v>
      </c>
    </row>
    <row r="1277" spans="2:18" x14ac:dyDescent="0.35">
      <c r="B1277" s="229"/>
      <c r="C1277" s="301"/>
      <c r="D1277" s="301"/>
      <c r="E1277" s="233"/>
      <c r="F1277" s="301"/>
      <c r="G1277" s="302"/>
      <c r="H1277" s="170"/>
      <c r="I1277" s="170"/>
      <c r="J1277" s="231"/>
      <c r="K1277" s="587">
        <f t="shared" si="91"/>
        <v>0</v>
      </c>
      <c r="L1277" s="589">
        <f>IF(I1277&lt;INDEX(Lookup!$U$2:$U$10,MATCH($D$44,Lookup!$S$2:$S$10,0)),0,IF(O1277="X",0,J1277/(DATEDIF(H1277,I1277,"m")+1)*12))</f>
        <v>0</v>
      </c>
      <c r="M1277" s="587">
        <f t="shared" si="92"/>
        <v>0</v>
      </c>
      <c r="N1277" s="655"/>
      <c r="O1277" s="353"/>
      <c r="Q1277" s="849">
        <f t="shared" si="93"/>
        <v>0</v>
      </c>
      <c r="R1277" s="849">
        <f t="shared" si="94"/>
        <v>0</v>
      </c>
    </row>
    <row r="1278" spans="2:18" x14ac:dyDescent="0.35">
      <c r="B1278" s="229"/>
      <c r="C1278" s="301"/>
      <c r="D1278" s="301"/>
      <c r="E1278" s="233"/>
      <c r="F1278" s="301"/>
      <c r="G1278" s="302"/>
      <c r="H1278" s="170"/>
      <c r="I1278" s="170"/>
      <c r="J1278" s="231"/>
      <c r="K1278" s="587">
        <f t="shared" si="91"/>
        <v>0</v>
      </c>
      <c r="L1278" s="589">
        <f>IF(I1278&lt;INDEX(Lookup!$U$2:$U$10,MATCH($D$44,Lookup!$S$2:$S$10,0)),0,IF(O1278="X",0,J1278/(DATEDIF(H1278,I1278,"m")+1)*12))</f>
        <v>0</v>
      </c>
      <c r="M1278" s="587">
        <f t="shared" si="92"/>
        <v>0</v>
      </c>
      <c r="N1278" s="655"/>
      <c r="O1278" s="353"/>
      <c r="Q1278" s="849">
        <f t="shared" si="93"/>
        <v>0</v>
      </c>
      <c r="R1278" s="849">
        <f t="shared" si="94"/>
        <v>0</v>
      </c>
    </row>
    <row r="1279" spans="2:18" x14ac:dyDescent="0.35">
      <c r="B1279" s="229"/>
      <c r="C1279" s="301"/>
      <c r="D1279" s="301"/>
      <c r="E1279" s="233"/>
      <c r="F1279" s="301"/>
      <c r="G1279" s="302"/>
      <c r="H1279" s="170"/>
      <c r="I1279" s="170"/>
      <c r="J1279" s="231"/>
      <c r="K1279" s="587">
        <f t="shared" si="91"/>
        <v>0</v>
      </c>
      <c r="L1279" s="589">
        <f>IF(I1279&lt;INDEX(Lookup!$U$2:$U$10,MATCH($D$44,Lookup!$S$2:$S$10,0)),0,IF(O1279="X",0,J1279/(DATEDIF(H1279,I1279,"m")+1)*12))</f>
        <v>0</v>
      </c>
      <c r="M1279" s="587">
        <f t="shared" si="92"/>
        <v>0</v>
      </c>
      <c r="N1279" s="655"/>
      <c r="O1279" s="353"/>
      <c r="Q1279" s="849">
        <f t="shared" si="93"/>
        <v>0</v>
      </c>
      <c r="R1279" s="849">
        <f t="shared" si="94"/>
        <v>0</v>
      </c>
    </row>
    <row r="1280" spans="2:18" x14ac:dyDescent="0.35">
      <c r="B1280" s="229"/>
      <c r="C1280" s="301"/>
      <c r="D1280" s="301"/>
      <c r="E1280" s="233"/>
      <c r="F1280" s="301"/>
      <c r="G1280" s="302"/>
      <c r="H1280" s="170"/>
      <c r="I1280" s="170"/>
      <c r="J1280" s="231"/>
      <c r="K1280" s="587">
        <f t="shared" si="91"/>
        <v>0</v>
      </c>
      <c r="L1280" s="589">
        <f>IF(I1280&lt;INDEX(Lookup!$U$2:$U$10,MATCH($D$44,Lookup!$S$2:$S$10,0)),0,IF(O1280="X",0,J1280/(DATEDIF(H1280,I1280,"m")+1)*12))</f>
        <v>0</v>
      </c>
      <c r="M1280" s="587">
        <f t="shared" si="92"/>
        <v>0</v>
      </c>
      <c r="N1280" s="655"/>
      <c r="O1280" s="353"/>
      <c r="Q1280" s="849">
        <f t="shared" si="93"/>
        <v>0</v>
      </c>
      <c r="R1280" s="849">
        <f t="shared" si="94"/>
        <v>0</v>
      </c>
    </row>
    <row r="1281" spans="2:18" x14ac:dyDescent="0.35">
      <c r="B1281" s="229"/>
      <c r="C1281" s="301"/>
      <c r="D1281" s="301"/>
      <c r="E1281" s="233"/>
      <c r="F1281" s="301"/>
      <c r="G1281" s="302"/>
      <c r="H1281" s="170"/>
      <c r="I1281" s="170"/>
      <c r="J1281" s="231"/>
      <c r="K1281" s="587">
        <f t="shared" si="91"/>
        <v>0</v>
      </c>
      <c r="L1281" s="589">
        <f>IF(I1281&lt;INDEX(Lookup!$U$2:$U$10,MATCH($D$44,Lookup!$S$2:$S$10,0)),0,IF(O1281="X",0,J1281/(DATEDIF(H1281,I1281,"m")+1)*12))</f>
        <v>0</v>
      </c>
      <c r="M1281" s="587">
        <f t="shared" si="92"/>
        <v>0</v>
      </c>
      <c r="N1281" s="655"/>
      <c r="O1281" s="353"/>
      <c r="Q1281" s="849">
        <f t="shared" si="93"/>
        <v>0</v>
      </c>
      <c r="R1281" s="849">
        <f t="shared" si="94"/>
        <v>0</v>
      </c>
    </row>
    <row r="1282" spans="2:18" x14ac:dyDescent="0.35">
      <c r="B1282" s="229"/>
      <c r="C1282" s="301"/>
      <c r="D1282" s="301"/>
      <c r="E1282" s="233"/>
      <c r="F1282" s="301"/>
      <c r="G1282" s="302"/>
      <c r="H1282" s="170"/>
      <c r="I1282" s="170"/>
      <c r="J1282" s="231"/>
      <c r="K1282" s="587">
        <f t="shared" si="91"/>
        <v>0</v>
      </c>
      <c r="L1282" s="589">
        <f>IF(I1282&lt;INDEX(Lookup!$U$2:$U$10,MATCH($D$44,Lookup!$S$2:$S$10,0)),0,IF(O1282="X",0,J1282/(DATEDIF(H1282,I1282,"m")+1)*12))</f>
        <v>0</v>
      </c>
      <c r="M1282" s="587">
        <f t="shared" si="92"/>
        <v>0</v>
      </c>
      <c r="N1282" s="655"/>
      <c r="O1282" s="353"/>
      <c r="Q1282" s="849">
        <f t="shared" si="93"/>
        <v>0</v>
      </c>
      <c r="R1282" s="849">
        <f t="shared" si="94"/>
        <v>0</v>
      </c>
    </row>
    <row r="1283" spans="2:18" x14ac:dyDescent="0.35">
      <c r="B1283" s="229"/>
      <c r="C1283" s="301"/>
      <c r="D1283" s="301"/>
      <c r="E1283" s="233"/>
      <c r="F1283" s="301"/>
      <c r="G1283" s="302"/>
      <c r="H1283" s="170"/>
      <c r="I1283" s="170"/>
      <c r="J1283" s="231"/>
      <c r="K1283" s="587">
        <f t="shared" si="91"/>
        <v>0</v>
      </c>
      <c r="L1283" s="589">
        <f>IF(I1283&lt;INDEX(Lookup!$U$2:$U$10,MATCH($D$44,Lookup!$S$2:$S$10,0)),0,IF(O1283="X",0,J1283/(DATEDIF(H1283,I1283,"m")+1)*12))</f>
        <v>0</v>
      </c>
      <c r="M1283" s="587">
        <f t="shared" si="92"/>
        <v>0</v>
      </c>
      <c r="N1283" s="655"/>
      <c r="O1283" s="353"/>
      <c r="Q1283" s="849">
        <f t="shared" si="93"/>
        <v>0</v>
      </c>
      <c r="R1283" s="849">
        <f t="shared" si="94"/>
        <v>0</v>
      </c>
    </row>
    <row r="1284" spans="2:18" x14ac:dyDescent="0.35">
      <c r="B1284" s="229"/>
      <c r="C1284" s="301"/>
      <c r="D1284" s="301"/>
      <c r="E1284" s="233"/>
      <c r="F1284" s="301"/>
      <c r="G1284" s="302"/>
      <c r="H1284" s="170"/>
      <c r="I1284" s="170"/>
      <c r="J1284" s="231"/>
      <c r="K1284" s="587">
        <f t="shared" si="91"/>
        <v>0</v>
      </c>
      <c r="L1284" s="589">
        <f>IF(I1284&lt;INDEX(Lookup!$U$2:$U$10,MATCH($D$44,Lookup!$S$2:$S$10,0)),0,IF(O1284="X",0,J1284/(DATEDIF(H1284,I1284,"m")+1)*12))</f>
        <v>0</v>
      </c>
      <c r="M1284" s="587">
        <f t="shared" si="92"/>
        <v>0</v>
      </c>
      <c r="N1284" s="655"/>
      <c r="O1284" s="353"/>
      <c r="Q1284" s="849">
        <f t="shared" si="93"/>
        <v>0</v>
      </c>
      <c r="R1284" s="849">
        <f t="shared" si="94"/>
        <v>0</v>
      </c>
    </row>
    <row r="1285" spans="2:18" x14ac:dyDescent="0.35">
      <c r="B1285" s="229"/>
      <c r="C1285" s="301"/>
      <c r="D1285" s="301"/>
      <c r="E1285" s="233"/>
      <c r="F1285" s="301"/>
      <c r="G1285" s="302"/>
      <c r="H1285" s="170"/>
      <c r="I1285" s="170"/>
      <c r="J1285" s="231"/>
      <c r="K1285" s="587">
        <f t="shared" si="91"/>
        <v>0</v>
      </c>
      <c r="L1285" s="589">
        <f>IF(I1285&lt;INDEX(Lookup!$U$2:$U$10,MATCH($D$44,Lookup!$S$2:$S$10,0)),0,IF(O1285="X",0,J1285/(DATEDIF(H1285,I1285,"m")+1)*12))</f>
        <v>0</v>
      </c>
      <c r="M1285" s="587">
        <f t="shared" si="92"/>
        <v>0</v>
      </c>
      <c r="N1285" s="655"/>
      <c r="O1285" s="353"/>
      <c r="Q1285" s="849">
        <f t="shared" si="93"/>
        <v>0</v>
      </c>
      <c r="R1285" s="849">
        <f t="shared" si="94"/>
        <v>0</v>
      </c>
    </row>
    <row r="1286" spans="2:18" x14ac:dyDescent="0.35">
      <c r="B1286" s="229"/>
      <c r="C1286" s="301"/>
      <c r="D1286" s="301"/>
      <c r="E1286" s="233"/>
      <c r="F1286" s="301"/>
      <c r="G1286" s="302"/>
      <c r="H1286" s="170"/>
      <c r="I1286" s="170"/>
      <c r="J1286" s="231"/>
      <c r="K1286" s="587">
        <f t="shared" si="91"/>
        <v>0</v>
      </c>
      <c r="L1286" s="589">
        <f>IF(I1286&lt;INDEX(Lookup!$U$2:$U$10,MATCH($D$44,Lookup!$S$2:$S$10,0)),0,IF(O1286="X",0,J1286/(DATEDIF(H1286,I1286,"m")+1)*12))</f>
        <v>0</v>
      </c>
      <c r="M1286" s="587">
        <f t="shared" si="92"/>
        <v>0</v>
      </c>
      <c r="N1286" s="655"/>
      <c r="O1286" s="353"/>
      <c r="Q1286" s="849">
        <f t="shared" si="93"/>
        <v>0</v>
      </c>
      <c r="R1286" s="849">
        <f t="shared" si="94"/>
        <v>0</v>
      </c>
    </row>
    <row r="1287" spans="2:18" x14ac:dyDescent="0.35">
      <c r="B1287" s="229"/>
      <c r="C1287" s="301"/>
      <c r="D1287" s="301"/>
      <c r="E1287" s="233"/>
      <c r="F1287" s="301"/>
      <c r="G1287" s="302"/>
      <c r="H1287" s="170"/>
      <c r="I1287" s="170"/>
      <c r="J1287" s="231"/>
      <c r="K1287" s="587">
        <f t="shared" si="91"/>
        <v>0</v>
      </c>
      <c r="L1287" s="589">
        <f>IF(I1287&lt;INDEX(Lookup!$U$2:$U$10,MATCH($D$44,Lookup!$S$2:$S$10,0)),0,IF(O1287="X",0,J1287/(DATEDIF(H1287,I1287,"m")+1)*12))</f>
        <v>0</v>
      </c>
      <c r="M1287" s="587">
        <f t="shared" si="92"/>
        <v>0</v>
      </c>
      <c r="N1287" s="655"/>
      <c r="O1287" s="353"/>
      <c r="Q1287" s="849">
        <f t="shared" si="93"/>
        <v>0</v>
      </c>
      <c r="R1287" s="849">
        <f t="shared" si="94"/>
        <v>0</v>
      </c>
    </row>
    <row r="1288" spans="2:18" x14ac:dyDescent="0.35">
      <c r="B1288" s="229"/>
      <c r="C1288" s="301"/>
      <c r="D1288" s="301"/>
      <c r="E1288" s="233"/>
      <c r="F1288" s="301"/>
      <c r="G1288" s="302"/>
      <c r="H1288" s="170"/>
      <c r="I1288" s="170"/>
      <c r="J1288" s="231"/>
      <c r="K1288" s="587">
        <f t="shared" si="91"/>
        <v>0</v>
      </c>
      <c r="L1288" s="589">
        <f>IF(I1288&lt;INDEX(Lookup!$U$2:$U$10,MATCH($D$44,Lookup!$S$2:$S$10,0)),0,IF(O1288="X",0,J1288/(DATEDIF(H1288,I1288,"m")+1)*12))</f>
        <v>0</v>
      </c>
      <c r="M1288" s="587">
        <f t="shared" si="92"/>
        <v>0</v>
      </c>
      <c r="N1288" s="655"/>
      <c r="O1288" s="353"/>
      <c r="Q1288" s="849">
        <f t="shared" si="93"/>
        <v>0</v>
      </c>
      <c r="R1288" s="849">
        <f t="shared" si="94"/>
        <v>0</v>
      </c>
    </row>
    <row r="1289" spans="2:18" x14ac:dyDescent="0.35">
      <c r="B1289" s="229"/>
      <c r="C1289" s="301"/>
      <c r="D1289" s="301"/>
      <c r="E1289" s="233"/>
      <c r="F1289" s="301"/>
      <c r="G1289" s="302"/>
      <c r="H1289" s="170"/>
      <c r="I1289" s="170"/>
      <c r="J1289" s="231"/>
      <c r="K1289" s="587">
        <f t="shared" si="91"/>
        <v>0</v>
      </c>
      <c r="L1289" s="589">
        <f>IF(I1289&lt;INDEX(Lookup!$U$2:$U$10,MATCH($D$44,Lookup!$S$2:$S$10,0)),0,IF(O1289="X",0,J1289/(DATEDIF(H1289,I1289,"m")+1)*12))</f>
        <v>0</v>
      </c>
      <c r="M1289" s="587">
        <f t="shared" si="92"/>
        <v>0</v>
      </c>
      <c r="N1289" s="655"/>
      <c r="O1289" s="353"/>
      <c r="Q1289" s="849">
        <f t="shared" si="93"/>
        <v>0</v>
      </c>
      <c r="R1289" s="849">
        <f t="shared" si="94"/>
        <v>0</v>
      </c>
    </row>
    <row r="1290" spans="2:18" x14ac:dyDescent="0.35">
      <c r="B1290" s="229"/>
      <c r="C1290" s="301"/>
      <c r="D1290" s="301"/>
      <c r="E1290" s="233"/>
      <c r="F1290" s="301"/>
      <c r="G1290" s="302"/>
      <c r="H1290" s="170"/>
      <c r="I1290" s="170"/>
      <c r="J1290" s="231"/>
      <c r="K1290" s="587">
        <f t="shared" si="91"/>
        <v>0</v>
      </c>
      <c r="L1290" s="589">
        <f>IF(I1290&lt;INDEX(Lookup!$U$2:$U$10,MATCH($D$44,Lookup!$S$2:$S$10,0)),0,IF(O1290="X",0,J1290/(DATEDIF(H1290,I1290,"m")+1)*12))</f>
        <v>0</v>
      </c>
      <c r="M1290" s="587">
        <f t="shared" si="92"/>
        <v>0</v>
      </c>
      <c r="N1290" s="655"/>
      <c r="O1290" s="353"/>
      <c r="Q1290" s="849">
        <f t="shared" si="93"/>
        <v>0</v>
      </c>
      <c r="R1290" s="849">
        <f t="shared" si="94"/>
        <v>0</v>
      </c>
    </row>
    <row r="1291" spans="2:18" x14ac:dyDescent="0.35">
      <c r="B1291" s="229"/>
      <c r="C1291" s="301"/>
      <c r="D1291" s="301"/>
      <c r="E1291" s="233"/>
      <c r="F1291" s="301"/>
      <c r="G1291" s="302"/>
      <c r="H1291" s="170"/>
      <c r="I1291" s="170"/>
      <c r="J1291" s="231"/>
      <c r="K1291" s="587">
        <f t="shared" si="91"/>
        <v>0</v>
      </c>
      <c r="L1291" s="589">
        <f>IF(I1291&lt;INDEX(Lookup!$U$2:$U$10,MATCH($D$44,Lookup!$S$2:$S$10,0)),0,IF(O1291="X",0,J1291/(DATEDIF(H1291,I1291,"m")+1)*12))</f>
        <v>0</v>
      </c>
      <c r="M1291" s="587">
        <f t="shared" si="92"/>
        <v>0</v>
      </c>
      <c r="N1291" s="655"/>
      <c r="O1291" s="353"/>
      <c r="Q1291" s="849">
        <f t="shared" si="93"/>
        <v>0</v>
      </c>
      <c r="R1291" s="849">
        <f t="shared" si="94"/>
        <v>0</v>
      </c>
    </row>
    <row r="1292" spans="2:18" x14ac:dyDescent="0.35">
      <c r="B1292" s="229"/>
      <c r="C1292" s="301"/>
      <c r="D1292" s="301"/>
      <c r="E1292" s="233"/>
      <c r="F1292" s="301"/>
      <c r="G1292" s="302"/>
      <c r="H1292" s="170"/>
      <c r="I1292" s="170"/>
      <c r="J1292" s="231"/>
      <c r="K1292" s="587">
        <f t="shared" si="91"/>
        <v>0</v>
      </c>
      <c r="L1292" s="589">
        <f>IF(I1292&lt;INDEX(Lookup!$U$2:$U$10,MATCH($D$44,Lookup!$S$2:$S$10,0)),0,IF(O1292="X",0,J1292/(DATEDIF(H1292,I1292,"m")+1)*12))</f>
        <v>0</v>
      </c>
      <c r="M1292" s="587">
        <f t="shared" si="92"/>
        <v>0</v>
      </c>
      <c r="N1292" s="655"/>
      <c r="O1292" s="353"/>
      <c r="Q1292" s="849">
        <f t="shared" si="93"/>
        <v>0</v>
      </c>
      <c r="R1292" s="849">
        <f t="shared" si="94"/>
        <v>0</v>
      </c>
    </row>
    <row r="1293" spans="2:18" x14ac:dyDescent="0.35">
      <c r="B1293" s="229"/>
      <c r="C1293" s="301"/>
      <c r="D1293" s="301"/>
      <c r="E1293" s="233"/>
      <c r="F1293" s="301"/>
      <c r="G1293" s="302"/>
      <c r="H1293" s="170"/>
      <c r="I1293" s="170"/>
      <c r="J1293" s="231"/>
      <c r="K1293" s="587">
        <f t="shared" si="91"/>
        <v>0</v>
      </c>
      <c r="L1293" s="589">
        <f>IF(I1293&lt;INDEX(Lookup!$U$2:$U$10,MATCH($D$44,Lookup!$S$2:$S$10,0)),0,IF(O1293="X",0,J1293/(DATEDIF(H1293,I1293,"m")+1)*12))</f>
        <v>0</v>
      </c>
      <c r="M1293" s="587">
        <f t="shared" si="92"/>
        <v>0</v>
      </c>
      <c r="N1293" s="655"/>
      <c r="O1293" s="353"/>
      <c r="Q1293" s="849">
        <f t="shared" si="93"/>
        <v>0</v>
      </c>
      <c r="R1293" s="849">
        <f t="shared" si="94"/>
        <v>0</v>
      </c>
    </row>
    <row r="1294" spans="2:18" x14ac:dyDescent="0.35">
      <c r="B1294" s="229"/>
      <c r="C1294" s="301"/>
      <c r="D1294" s="301"/>
      <c r="E1294" s="233"/>
      <c r="F1294" s="301"/>
      <c r="G1294" s="302"/>
      <c r="H1294" s="170"/>
      <c r="I1294" s="170"/>
      <c r="J1294" s="231"/>
      <c r="K1294" s="587">
        <f t="shared" si="91"/>
        <v>0</v>
      </c>
      <c r="L1294" s="589">
        <f>IF(I1294&lt;INDEX(Lookup!$U$2:$U$10,MATCH($D$44,Lookup!$S$2:$S$10,0)),0,IF(O1294="X",0,J1294/(DATEDIF(H1294,I1294,"m")+1)*12))</f>
        <v>0</v>
      </c>
      <c r="M1294" s="587">
        <f t="shared" si="92"/>
        <v>0</v>
      </c>
      <c r="N1294" s="655"/>
      <c r="O1294" s="353"/>
      <c r="Q1294" s="849">
        <f t="shared" si="93"/>
        <v>0</v>
      </c>
      <c r="R1294" s="849">
        <f t="shared" si="94"/>
        <v>0</v>
      </c>
    </row>
    <row r="1295" spans="2:18" x14ac:dyDescent="0.35">
      <c r="B1295" s="229"/>
      <c r="C1295" s="301"/>
      <c r="D1295" s="301"/>
      <c r="E1295" s="233"/>
      <c r="F1295" s="301"/>
      <c r="G1295" s="302"/>
      <c r="H1295" s="170"/>
      <c r="I1295" s="170"/>
      <c r="J1295" s="231"/>
      <c r="K1295" s="587">
        <f t="shared" si="91"/>
        <v>0</v>
      </c>
      <c r="L1295" s="589">
        <f>IF(I1295&lt;INDEX(Lookup!$U$2:$U$10,MATCH($D$44,Lookup!$S$2:$S$10,0)),0,IF(O1295="X",0,J1295/(DATEDIF(H1295,I1295,"m")+1)*12))</f>
        <v>0</v>
      </c>
      <c r="M1295" s="587">
        <f t="shared" si="92"/>
        <v>0</v>
      </c>
      <c r="N1295" s="655"/>
      <c r="O1295" s="353"/>
      <c r="Q1295" s="849">
        <f t="shared" si="93"/>
        <v>0</v>
      </c>
      <c r="R1295" s="849">
        <f t="shared" si="94"/>
        <v>0</v>
      </c>
    </row>
    <row r="1296" spans="2:18" x14ac:dyDescent="0.35">
      <c r="B1296" s="229"/>
      <c r="C1296" s="301"/>
      <c r="D1296" s="301"/>
      <c r="E1296" s="233"/>
      <c r="F1296" s="301"/>
      <c r="G1296" s="302"/>
      <c r="H1296" s="170"/>
      <c r="I1296" s="170"/>
      <c r="J1296" s="231"/>
      <c r="K1296" s="587">
        <f t="shared" si="91"/>
        <v>0</v>
      </c>
      <c r="L1296" s="589">
        <f>IF(I1296&lt;INDEX(Lookup!$U$2:$U$10,MATCH($D$44,Lookup!$S$2:$S$10,0)),0,IF(O1296="X",0,J1296/(DATEDIF(H1296,I1296,"m")+1)*12))</f>
        <v>0</v>
      </c>
      <c r="M1296" s="587">
        <f t="shared" si="92"/>
        <v>0</v>
      </c>
      <c r="N1296" s="655"/>
      <c r="O1296" s="353"/>
      <c r="Q1296" s="849">
        <f t="shared" si="93"/>
        <v>0</v>
      </c>
      <c r="R1296" s="849">
        <f t="shared" si="94"/>
        <v>0</v>
      </c>
    </row>
    <row r="1297" spans="2:18" x14ac:dyDescent="0.35">
      <c r="B1297" s="229"/>
      <c r="C1297" s="301"/>
      <c r="D1297" s="301"/>
      <c r="E1297" s="233"/>
      <c r="F1297" s="301"/>
      <c r="G1297" s="302"/>
      <c r="H1297" s="170"/>
      <c r="I1297" s="170"/>
      <c r="J1297" s="231"/>
      <c r="K1297" s="587">
        <f t="shared" si="91"/>
        <v>0</v>
      </c>
      <c r="L1297" s="589">
        <f>IF(I1297&lt;INDEX(Lookup!$U$2:$U$10,MATCH($D$44,Lookup!$S$2:$S$10,0)),0,IF(O1297="X",0,J1297/(DATEDIF(H1297,I1297,"m")+1)*12))</f>
        <v>0</v>
      </c>
      <c r="M1297" s="587">
        <f t="shared" si="92"/>
        <v>0</v>
      </c>
      <c r="N1297" s="655"/>
      <c r="O1297" s="353"/>
      <c r="Q1297" s="849">
        <f t="shared" si="93"/>
        <v>0</v>
      </c>
      <c r="R1297" s="849">
        <f t="shared" si="94"/>
        <v>0</v>
      </c>
    </row>
    <row r="1298" spans="2:18" x14ac:dyDescent="0.35">
      <c r="B1298" s="229"/>
      <c r="C1298" s="301"/>
      <c r="D1298" s="301"/>
      <c r="E1298" s="233"/>
      <c r="F1298" s="301"/>
      <c r="G1298" s="302"/>
      <c r="H1298" s="170"/>
      <c r="I1298" s="170"/>
      <c r="J1298" s="231"/>
      <c r="K1298" s="587">
        <f t="shared" si="91"/>
        <v>0</v>
      </c>
      <c r="L1298" s="589">
        <f>IF(I1298&lt;INDEX(Lookup!$U$2:$U$10,MATCH($D$44,Lookup!$S$2:$S$10,0)),0,IF(O1298="X",0,J1298/(DATEDIF(H1298,I1298,"m")+1)*12))</f>
        <v>0</v>
      </c>
      <c r="M1298" s="587">
        <f t="shared" si="92"/>
        <v>0</v>
      </c>
      <c r="N1298" s="655"/>
      <c r="O1298" s="353"/>
      <c r="Q1298" s="849">
        <f t="shared" si="93"/>
        <v>0</v>
      </c>
      <c r="R1298" s="849">
        <f t="shared" si="94"/>
        <v>0</v>
      </c>
    </row>
    <row r="1299" spans="2:18" x14ac:dyDescent="0.35">
      <c r="B1299" s="229"/>
      <c r="C1299" s="301"/>
      <c r="D1299" s="301"/>
      <c r="E1299" s="233"/>
      <c r="F1299" s="301"/>
      <c r="G1299" s="302"/>
      <c r="H1299" s="170"/>
      <c r="I1299" s="170"/>
      <c r="J1299" s="231"/>
      <c r="K1299" s="587">
        <f t="shared" si="91"/>
        <v>0</v>
      </c>
      <c r="L1299" s="589">
        <f>IF(I1299&lt;INDEX(Lookup!$U$2:$U$10,MATCH($D$44,Lookup!$S$2:$S$10,0)),0,IF(O1299="X",0,J1299/(DATEDIF(H1299,I1299,"m")+1)*12))</f>
        <v>0</v>
      </c>
      <c r="M1299" s="587">
        <f t="shared" si="92"/>
        <v>0</v>
      </c>
      <c r="N1299" s="655"/>
      <c r="O1299" s="353"/>
      <c r="Q1299" s="849">
        <f t="shared" si="93"/>
        <v>0</v>
      </c>
      <c r="R1299" s="849">
        <f t="shared" si="94"/>
        <v>0</v>
      </c>
    </row>
    <row r="1300" spans="2:18" x14ac:dyDescent="0.35">
      <c r="B1300" s="229"/>
      <c r="C1300" s="301"/>
      <c r="D1300" s="301"/>
      <c r="E1300" s="233"/>
      <c r="F1300" s="301"/>
      <c r="G1300" s="302"/>
      <c r="H1300" s="170"/>
      <c r="I1300" s="170"/>
      <c r="J1300" s="231"/>
      <c r="K1300" s="587">
        <f t="shared" si="91"/>
        <v>0</v>
      </c>
      <c r="L1300" s="589">
        <f>IF(I1300&lt;INDEX(Lookup!$U$2:$U$10,MATCH($D$44,Lookup!$S$2:$S$10,0)),0,IF(O1300="X",0,J1300/(DATEDIF(H1300,I1300,"m")+1)*12))</f>
        <v>0</v>
      </c>
      <c r="M1300" s="587">
        <f t="shared" si="92"/>
        <v>0</v>
      </c>
      <c r="N1300" s="655"/>
      <c r="O1300" s="353"/>
      <c r="Q1300" s="849">
        <f t="shared" si="93"/>
        <v>0</v>
      </c>
      <c r="R1300" s="849">
        <f t="shared" si="94"/>
        <v>0</v>
      </c>
    </row>
    <row r="1301" spans="2:18" x14ac:dyDescent="0.35">
      <c r="B1301" s="229"/>
      <c r="C1301" s="301"/>
      <c r="D1301" s="301"/>
      <c r="E1301" s="233"/>
      <c r="F1301" s="301"/>
      <c r="G1301" s="302"/>
      <c r="H1301" s="170"/>
      <c r="I1301" s="170"/>
      <c r="J1301" s="231"/>
      <c r="K1301" s="587">
        <f t="shared" si="91"/>
        <v>0</v>
      </c>
      <c r="L1301" s="589">
        <f>IF(I1301&lt;INDEX(Lookup!$U$2:$U$10,MATCH($D$44,Lookup!$S$2:$S$10,0)),0,IF(O1301="X",0,J1301/(DATEDIF(H1301,I1301,"m")+1)*12))</f>
        <v>0</v>
      </c>
      <c r="M1301" s="587">
        <f t="shared" si="92"/>
        <v>0</v>
      </c>
      <c r="N1301" s="655"/>
      <c r="O1301" s="353"/>
      <c r="Q1301" s="849">
        <f t="shared" si="93"/>
        <v>0</v>
      </c>
      <c r="R1301" s="849">
        <f t="shared" si="94"/>
        <v>0</v>
      </c>
    </row>
    <row r="1302" spans="2:18" x14ac:dyDescent="0.35">
      <c r="B1302" s="229"/>
      <c r="C1302" s="301"/>
      <c r="D1302" s="301"/>
      <c r="E1302" s="233"/>
      <c r="F1302" s="301"/>
      <c r="G1302" s="302"/>
      <c r="H1302" s="170"/>
      <c r="I1302" s="170"/>
      <c r="J1302" s="231"/>
      <c r="K1302" s="587">
        <f t="shared" si="91"/>
        <v>0</v>
      </c>
      <c r="L1302" s="589">
        <f>IF(I1302&lt;INDEX(Lookup!$U$2:$U$10,MATCH($D$44,Lookup!$S$2:$S$10,0)),0,IF(O1302="X",0,J1302/(DATEDIF(H1302,I1302,"m")+1)*12))</f>
        <v>0</v>
      </c>
      <c r="M1302" s="587">
        <f t="shared" si="92"/>
        <v>0</v>
      </c>
      <c r="N1302" s="655"/>
      <c r="O1302" s="353"/>
      <c r="Q1302" s="849">
        <f t="shared" si="93"/>
        <v>0</v>
      </c>
      <c r="R1302" s="849">
        <f t="shared" si="94"/>
        <v>0</v>
      </c>
    </row>
    <row r="1303" spans="2:18" x14ac:dyDescent="0.35">
      <c r="B1303" s="229"/>
      <c r="C1303" s="301"/>
      <c r="D1303" s="301"/>
      <c r="E1303" s="233"/>
      <c r="F1303" s="301"/>
      <c r="G1303" s="302"/>
      <c r="H1303" s="170"/>
      <c r="I1303" s="170"/>
      <c r="J1303" s="231"/>
      <c r="K1303" s="587">
        <f t="shared" si="91"/>
        <v>0</v>
      </c>
      <c r="L1303" s="589">
        <f>IF(I1303&lt;INDEX(Lookup!$U$2:$U$10,MATCH($D$44,Lookup!$S$2:$S$10,0)),0,IF(O1303="X",0,J1303/(DATEDIF(H1303,I1303,"m")+1)*12))</f>
        <v>0</v>
      </c>
      <c r="M1303" s="587">
        <f t="shared" si="92"/>
        <v>0</v>
      </c>
      <c r="N1303" s="655"/>
      <c r="O1303" s="353"/>
      <c r="Q1303" s="849">
        <f t="shared" si="93"/>
        <v>0</v>
      </c>
      <c r="R1303" s="849">
        <f t="shared" si="94"/>
        <v>0</v>
      </c>
    </row>
    <row r="1304" spans="2:18" x14ac:dyDescent="0.35">
      <c r="B1304" s="229"/>
      <c r="C1304" s="301"/>
      <c r="D1304" s="301"/>
      <c r="E1304" s="233"/>
      <c r="F1304" s="301"/>
      <c r="G1304" s="302"/>
      <c r="H1304" s="170"/>
      <c r="I1304" s="170"/>
      <c r="J1304" s="231"/>
      <c r="K1304" s="587">
        <f t="shared" si="91"/>
        <v>0</v>
      </c>
      <c r="L1304" s="589">
        <f>IF(I1304&lt;INDEX(Lookup!$U$2:$U$10,MATCH($D$44,Lookup!$S$2:$S$10,0)),0,IF(O1304="X",0,J1304/(DATEDIF(H1304,I1304,"m")+1)*12))</f>
        <v>0</v>
      </c>
      <c r="M1304" s="587">
        <f t="shared" si="92"/>
        <v>0</v>
      </c>
      <c r="N1304" s="655"/>
      <c r="O1304" s="353"/>
      <c r="Q1304" s="849">
        <f t="shared" si="93"/>
        <v>0</v>
      </c>
      <c r="R1304" s="849">
        <f t="shared" si="94"/>
        <v>0</v>
      </c>
    </row>
    <row r="1305" spans="2:18" x14ac:dyDescent="0.35">
      <c r="B1305" s="229"/>
      <c r="C1305" s="301"/>
      <c r="D1305" s="301"/>
      <c r="E1305" s="233"/>
      <c r="F1305" s="301"/>
      <c r="G1305" s="302"/>
      <c r="H1305" s="170"/>
      <c r="I1305" s="170"/>
      <c r="J1305" s="231"/>
      <c r="K1305" s="587">
        <f t="shared" si="91"/>
        <v>0</v>
      </c>
      <c r="L1305" s="589">
        <f>IF(I1305&lt;INDEX(Lookup!$U$2:$U$10,MATCH($D$44,Lookup!$S$2:$S$10,0)),0,IF(O1305="X",0,J1305/(DATEDIF(H1305,I1305,"m")+1)*12))</f>
        <v>0</v>
      </c>
      <c r="M1305" s="587">
        <f t="shared" si="92"/>
        <v>0</v>
      </c>
      <c r="N1305" s="655"/>
      <c r="O1305" s="353"/>
      <c r="Q1305" s="849">
        <f t="shared" si="93"/>
        <v>0</v>
      </c>
      <c r="R1305" s="849">
        <f t="shared" si="94"/>
        <v>0</v>
      </c>
    </row>
    <row r="1306" spans="2:18" x14ac:dyDescent="0.35">
      <c r="B1306" s="229"/>
      <c r="C1306" s="301"/>
      <c r="D1306" s="301"/>
      <c r="E1306" s="233"/>
      <c r="F1306" s="301"/>
      <c r="G1306" s="302"/>
      <c r="H1306" s="170"/>
      <c r="I1306" s="170"/>
      <c r="J1306" s="231"/>
      <c r="K1306" s="587">
        <f t="shared" si="91"/>
        <v>0</v>
      </c>
      <c r="L1306" s="589">
        <f>IF(I1306&lt;INDEX(Lookup!$U$2:$U$10,MATCH($D$44,Lookup!$S$2:$S$10,0)),0,IF(O1306="X",0,J1306/(DATEDIF(H1306,I1306,"m")+1)*12))</f>
        <v>0</v>
      </c>
      <c r="M1306" s="587">
        <f t="shared" si="92"/>
        <v>0</v>
      </c>
      <c r="N1306" s="655"/>
      <c r="O1306" s="353"/>
      <c r="Q1306" s="849">
        <f t="shared" si="93"/>
        <v>0</v>
      </c>
      <c r="R1306" s="849">
        <f t="shared" si="94"/>
        <v>0</v>
      </c>
    </row>
    <row r="1307" spans="2:18" x14ac:dyDescent="0.35">
      <c r="B1307" s="229"/>
      <c r="C1307" s="301"/>
      <c r="D1307" s="301"/>
      <c r="E1307" s="233"/>
      <c r="F1307" s="301"/>
      <c r="G1307" s="302"/>
      <c r="H1307" s="170"/>
      <c r="I1307" s="170"/>
      <c r="J1307" s="231"/>
      <c r="K1307" s="587">
        <f t="shared" si="91"/>
        <v>0</v>
      </c>
      <c r="L1307" s="589">
        <f>IF(I1307&lt;INDEX(Lookup!$U$2:$U$10,MATCH($D$44,Lookup!$S$2:$S$10,0)),0,IF(O1307="X",0,J1307/(DATEDIF(H1307,I1307,"m")+1)*12))</f>
        <v>0</v>
      </c>
      <c r="M1307" s="587">
        <f t="shared" si="92"/>
        <v>0</v>
      </c>
      <c r="N1307" s="655"/>
      <c r="O1307" s="353"/>
      <c r="Q1307" s="849">
        <f t="shared" si="93"/>
        <v>0</v>
      </c>
      <c r="R1307" s="849">
        <f t="shared" si="94"/>
        <v>0</v>
      </c>
    </row>
    <row r="1308" spans="2:18" x14ac:dyDescent="0.35">
      <c r="B1308" s="229"/>
      <c r="C1308" s="301"/>
      <c r="D1308" s="301"/>
      <c r="E1308" s="233"/>
      <c r="F1308" s="301"/>
      <c r="G1308" s="302"/>
      <c r="H1308" s="170"/>
      <c r="I1308" s="170"/>
      <c r="J1308" s="231"/>
      <c r="K1308" s="587">
        <f t="shared" si="91"/>
        <v>0</v>
      </c>
      <c r="L1308" s="589">
        <f>IF(I1308&lt;INDEX(Lookup!$U$2:$U$10,MATCH($D$44,Lookup!$S$2:$S$10,0)),0,IF(O1308="X",0,J1308/(DATEDIF(H1308,I1308,"m")+1)*12))</f>
        <v>0</v>
      </c>
      <c r="M1308" s="587">
        <f t="shared" si="92"/>
        <v>0</v>
      </c>
      <c r="N1308" s="655"/>
      <c r="O1308" s="353"/>
      <c r="Q1308" s="849">
        <f t="shared" si="93"/>
        <v>0</v>
      </c>
      <c r="R1308" s="849">
        <f t="shared" si="94"/>
        <v>0</v>
      </c>
    </row>
    <row r="1309" spans="2:18" x14ac:dyDescent="0.35">
      <c r="B1309" s="229"/>
      <c r="C1309" s="301"/>
      <c r="D1309" s="301"/>
      <c r="E1309" s="233"/>
      <c r="F1309" s="301"/>
      <c r="G1309" s="302"/>
      <c r="H1309" s="170"/>
      <c r="I1309" s="170"/>
      <c r="J1309" s="231"/>
      <c r="K1309" s="587">
        <f t="shared" si="91"/>
        <v>0</v>
      </c>
      <c r="L1309" s="589">
        <f>IF(I1309&lt;INDEX(Lookup!$U$2:$U$10,MATCH($D$44,Lookup!$S$2:$S$10,0)),0,IF(O1309="X",0,J1309/(DATEDIF(H1309,I1309,"m")+1)*12))</f>
        <v>0</v>
      </c>
      <c r="M1309" s="587">
        <f t="shared" si="92"/>
        <v>0</v>
      </c>
      <c r="N1309" s="655"/>
      <c r="O1309" s="353"/>
      <c r="Q1309" s="849">
        <f t="shared" si="93"/>
        <v>0</v>
      </c>
      <c r="R1309" s="849">
        <f t="shared" si="94"/>
        <v>0</v>
      </c>
    </row>
    <row r="1310" spans="2:18" x14ac:dyDescent="0.35">
      <c r="B1310" s="229"/>
      <c r="C1310" s="301"/>
      <c r="D1310" s="301"/>
      <c r="E1310" s="233"/>
      <c r="F1310" s="301"/>
      <c r="G1310" s="302"/>
      <c r="H1310" s="170"/>
      <c r="I1310" s="170"/>
      <c r="J1310" s="231"/>
      <c r="K1310" s="587">
        <f t="shared" si="91"/>
        <v>0</v>
      </c>
      <c r="L1310" s="589">
        <f>IF(I1310&lt;INDEX(Lookup!$U$2:$U$10,MATCH($D$44,Lookup!$S$2:$S$10,0)),0,IF(O1310="X",0,J1310/(DATEDIF(H1310,I1310,"m")+1)*12))</f>
        <v>0</v>
      </c>
      <c r="M1310" s="587">
        <f t="shared" si="92"/>
        <v>0</v>
      </c>
      <c r="N1310" s="655"/>
      <c r="O1310" s="353"/>
      <c r="Q1310" s="849">
        <f t="shared" si="93"/>
        <v>0</v>
      </c>
      <c r="R1310" s="849">
        <f t="shared" si="94"/>
        <v>0</v>
      </c>
    </row>
    <row r="1311" spans="2:18" x14ac:dyDescent="0.35">
      <c r="B1311" s="229"/>
      <c r="C1311" s="301"/>
      <c r="D1311" s="301"/>
      <c r="E1311" s="233"/>
      <c r="F1311" s="301"/>
      <c r="G1311" s="302"/>
      <c r="H1311" s="170"/>
      <c r="I1311" s="170"/>
      <c r="J1311" s="231"/>
      <c r="K1311" s="587">
        <f t="shared" si="91"/>
        <v>0</v>
      </c>
      <c r="L1311" s="589">
        <f>IF(I1311&lt;INDEX(Lookup!$U$2:$U$10,MATCH($D$44,Lookup!$S$2:$S$10,0)),0,IF(O1311="X",0,J1311/(DATEDIF(H1311,I1311,"m")+1)*12))</f>
        <v>0</v>
      </c>
      <c r="M1311" s="587">
        <f t="shared" si="92"/>
        <v>0</v>
      </c>
      <c r="N1311" s="655"/>
      <c r="O1311" s="353"/>
      <c r="Q1311" s="849">
        <f t="shared" si="93"/>
        <v>0</v>
      </c>
      <c r="R1311" s="849">
        <f t="shared" si="94"/>
        <v>0</v>
      </c>
    </row>
    <row r="1312" spans="2:18" x14ac:dyDescent="0.35">
      <c r="B1312" s="229"/>
      <c r="C1312" s="301"/>
      <c r="D1312" s="301"/>
      <c r="E1312" s="233"/>
      <c r="F1312" s="301"/>
      <c r="G1312" s="302"/>
      <c r="H1312" s="170"/>
      <c r="I1312" s="170"/>
      <c r="J1312" s="231"/>
      <c r="K1312" s="587">
        <f t="shared" si="91"/>
        <v>0</v>
      </c>
      <c r="L1312" s="589">
        <f>IF(I1312&lt;INDEX(Lookup!$U$2:$U$10,MATCH($D$44,Lookup!$S$2:$S$10,0)),0,IF(O1312="X",0,J1312/(DATEDIF(H1312,I1312,"m")+1)*12))</f>
        <v>0</v>
      </c>
      <c r="M1312" s="587">
        <f t="shared" si="92"/>
        <v>0</v>
      </c>
      <c r="N1312" s="655"/>
      <c r="O1312" s="353"/>
      <c r="Q1312" s="849">
        <f t="shared" si="93"/>
        <v>0</v>
      </c>
      <c r="R1312" s="849">
        <f t="shared" si="94"/>
        <v>0</v>
      </c>
    </row>
    <row r="1313" spans="2:18" x14ac:dyDescent="0.35">
      <c r="B1313" s="229"/>
      <c r="C1313" s="301"/>
      <c r="D1313" s="301"/>
      <c r="E1313" s="233"/>
      <c r="F1313" s="301"/>
      <c r="G1313" s="302"/>
      <c r="H1313" s="170"/>
      <c r="I1313" s="170"/>
      <c r="J1313" s="231"/>
      <c r="K1313" s="587">
        <f t="shared" si="91"/>
        <v>0</v>
      </c>
      <c r="L1313" s="589">
        <f>IF(I1313&lt;INDEX(Lookup!$U$2:$U$10,MATCH($D$44,Lookup!$S$2:$S$10,0)),0,IF(O1313="X",0,J1313/(DATEDIF(H1313,I1313,"m")+1)*12))</f>
        <v>0</v>
      </c>
      <c r="M1313" s="587">
        <f t="shared" si="92"/>
        <v>0</v>
      </c>
      <c r="N1313" s="655"/>
      <c r="O1313" s="353"/>
      <c r="Q1313" s="849">
        <f t="shared" si="93"/>
        <v>0</v>
      </c>
      <c r="R1313" s="849">
        <f t="shared" si="94"/>
        <v>0</v>
      </c>
    </row>
    <row r="1314" spans="2:18" x14ac:dyDescent="0.35">
      <c r="B1314" s="229"/>
      <c r="C1314" s="301"/>
      <c r="D1314" s="301"/>
      <c r="E1314" s="233"/>
      <c r="F1314" s="301"/>
      <c r="G1314" s="302"/>
      <c r="H1314" s="170"/>
      <c r="I1314" s="170"/>
      <c r="J1314" s="231"/>
      <c r="K1314" s="587">
        <f t="shared" si="91"/>
        <v>0</v>
      </c>
      <c r="L1314" s="589">
        <f>IF(I1314&lt;INDEX(Lookup!$U$2:$U$10,MATCH($D$44,Lookup!$S$2:$S$10,0)),0,IF(O1314="X",0,J1314/(DATEDIF(H1314,I1314,"m")+1)*12))</f>
        <v>0</v>
      </c>
      <c r="M1314" s="587">
        <f t="shared" si="92"/>
        <v>0</v>
      </c>
      <c r="N1314" s="655"/>
      <c r="O1314" s="353"/>
      <c r="Q1314" s="849">
        <f t="shared" si="93"/>
        <v>0</v>
      </c>
      <c r="R1314" s="849">
        <f t="shared" si="94"/>
        <v>0</v>
      </c>
    </row>
    <row r="1315" spans="2:18" x14ac:dyDescent="0.35">
      <c r="B1315" s="229"/>
      <c r="C1315" s="301"/>
      <c r="D1315" s="301"/>
      <c r="E1315" s="233"/>
      <c r="F1315" s="301"/>
      <c r="G1315" s="302"/>
      <c r="H1315" s="170"/>
      <c r="I1315" s="170"/>
      <c r="J1315" s="231"/>
      <c r="K1315" s="587">
        <f t="shared" si="91"/>
        <v>0</v>
      </c>
      <c r="L1315" s="589">
        <f>IF(I1315&lt;INDEX(Lookup!$U$2:$U$10,MATCH($D$44,Lookup!$S$2:$S$10,0)),0,IF(O1315="X",0,J1315/(DATEDIF(H1315,I1315,"m")+1)*12))</f>
        <v>0</v>
      </c>
      <c r="M1315" s="587">
        <f t="shared" si="92"/>
        <v>0</v>
      </c>
      <c r="N1315" s="655"/>
      <c r="O1315" s="353"/>
      <c r="Q1315" s="849">
        <f t="shared" si="93"/>
        <v>0</v>
      </c>
      <c r="R1315" s="849">
        <f t="shared" si="94"/>
        <v>0</v>
      </c>
    </row>
    <row r="1316" spans="2:18" x14ac:dyDescent="0.35">
      <c r="B1316" s="229"/>
      <c r="C1316" s="301"/>
      <c r="D1316" s="301"/>
      <c r="E1316" s="233"/>
      <c r="F1316" s="301"/>
      <c r="G1316" s="302"/>
      <c r="H1316" s="170"/>
      <c r="I1316" s="170"/>
      <c r="J1316" s="231"/>
      <c r="K1316" s="587">
        <f t="shared" si="91"/>
        <v>0</v>
      </c>
      <c r="L1316" s="589">
        <f>IF(I1316&lt;INDEX(Lookup!$U$2:$U$10,MATCH($D$44,Lookup!$S$2:$S$10,0)),0,IF(O1316="X",0,J1316/(DATEDIF(H1316,I1316,"m")+1)*12))</f>
        <v>0</v>
      </c>
      <c r="M1316" s="587">
        <f t="shared" si="92"/>
        <v>0</v>
      </c>
      <c r="N1316" s="655"/>
      <c r="O1316" s="353"/>
      <c r="Q1316" s="849">
        <f t="shared" si="93"/>
        <v>0</v>
      </c>
      <c r="R1316" s="849">
        <f t="shared" si="94"/>
        <v>0</v>
      </c>
    </row>
    <row r="1317" spans="2:18" x14ac:dyDescent="0.35">
      <c r="B1317" s="229"/>
      <c r="C1317" s="301"/>
      <c r="D1317" s="301"/>
      <c r="E1317" s="233"/>
      <c r="F1317" s="301"/>
      <c r="G1317" s="302"/>
      <c r="H1317" s="170"/>
      <c r="I1317" s="170"/>
      <c r="J1317" s="231"/>
      <c r="K1317" s="587">
        <f t="shared" si="91"/>
        <v>0</v>
      </c>
      <c r="L1317" s="589">
        <f>IF(I1317&lt;INDEX(Lookup!$U$2:$U$10,MATCH($D$44,Lookup!$S$2:$S$10,0)),0,IF(O1317="X",0,J1317/(DATEDIF(H1317,I1317,"m")+1)*12))</f>
        <v>0</v>
      </c>
      <c r="M1317" s="587">
        <f t="shared" si="92"/>
        <v>0</v>
      </c>
      <c r="N1317" s="655"/>
      <c r="O1317" s="353"/>
      <c r="Q1317" s="849">
        <f t="shared" si="93"/>
        <v>0</v>
      </c>
      <c r="R1317" s="849">
        <f t="shared" si="94"/>
        <v>0</v>
      </c>
    </row>
    <row r="1318" spans="2:18" x14ac:dyDescent="0.35">
      <c r="B1318" s="229"/>
      <c r="C1318" s="301"/>
      <c r="D1318" s="301"/>
      <c r="E1318" s="233"/>
      <c r="F1318" s="301"/>
      <c r="G1318" s="302"/>
      <c r="H1318" s="170"/>
      <c r="I1318" s="170"/>
      <c r="J1318" s="231"/>
      <c r="K1318" s="587">
        <f t="shared" si="91"/>
        <v>0</v>
      </c>
      <c r="L1318" s="589">
        <f>IF(I1318&lt;INDEX(Lookup!$U$2:$U$10,MATCH($D$44,Lookup!$S$2:$S$10,0)),0,IF(O1318="X",0,J1318/(DATEDIF(H1318,I1318,"m")+1)*12))</f>
        <v>0</v>
      </c>
      <c r="M1318" s="587">
        <f t="shared" si="92"/>
        <v>0</v>
      </c>
      <c r="N1318" s="655"/>
      <c r="O1318" s="353"/>
      <c r="Q1318" s="849">
        <f t="shared" si="93"/>
        <v>0</v>
      </c>
      <c r="R1318" s="849">
        <f t="shared" si="94"/>
        <v>0</v>
      </c>
    </row>
    <row r="1319" spans="2:18" x14ac:dyDescent="0.35">
      <c r="B1319" s="229"/>
      <c r="C1319" s="301"/>
      <c r="D1319" s="301"/>
      <c r="E1319" s="233"/>
      <c r="F1319" s="301"/>
      <c r="G1319" s="302"/>
      <c r="H1319" s="170"/>
      <c r="I1319" s="170"/>
      <c r="J1319" s="231"/>
      <c r="K1319" s="587">
        <f t="shared" si="91"/>
        <v>0</v>
      </c>
      <c r="L1319" s="589">
        <f>IF(I1319&lt;INDEX(Lookup!$U$2:$U$10,MATCH($D$44,Lookup!$S$2:$S$10,0)),0,IF(O1319="X",0,J1319/(DATEDIF(H1319,I1319,"m")+1)*12))</f>
        <v>0</v>
      </c>
      <c r="M1319" s="587">
        <f t="shared" si="92"/>
        <v>0</v>
      </c>
      <c r="N1319" s="655"/>
      <c r="O1319" s="353"/>
      <c r="Q1319" s="849">
        <f t="shared" si="93"/>
        <v>0</v>
      </c>
      <c r="R1319" s="849">
        <f t="shared" si="94"/>
        <v>0</v>
      </c>
    </row>
    <row r="1320" spans="2:18" x14ac:dyDescent="0.35">
      <c r="B1320" s="229"/>
      <c r="C1320" s="301"/>
      <c r="D1320" s="301"/>
      <c r="E1320" s="233"/>
      <c r="F1320" s="301"/>
      <c r="G1320" s="302"/>
      <c r="H1320" s="170"/>
      <c r="I1320" s="170"/>
      <c r="J1320" s="231"/>
      <c r="K1320" s="587">
        <f t="shared" si="91"/>
        <v>0</v>
      </c>
      <c r="L1320" s="589">
        <f>IF(I1320&lt;INDEX(Lookup!$U$2:$U$10,MATCH($D$44,Lookup!$S$2:$S$10,0)),0,IF(O1320="X",0,J1320/(DATEDIF(H1320,I1320,"m")+1)*12))</f>
        <v>0</v>
      </c>
      <c r="M1320" s="587">
        <f t="shared" si="92"/>
        <v>0</v>
      </c>
      <c r="N1320" s="655"/>
      <c r="O1320" s="353"/>
      <c r="Q1320" s="849">
        <f t="shared" si="93"/>
        <v>0</v>
      </c>
      <c r="R1320" s="849">
        <f t="shared" si="94"/>
        <v>0</v>
      </c>
    </row>
    <row r="1321" spans="2:18" x14ac:dyDescent="0.35">
      <c r="B1321" s="229"/>
      <c r="C1321" s="301"/>
      <c r="D1321" s="301"/>
      <c r="E1321" s="233"/>
      <c r="F1321" s="301"/>
      <c r="G1321" s="302"/>
      <c r="H1321" s="170"/>
      <c r="I1321" s="170"/>
      <c r="J1321" s="231"/>
      <c r="K1321" s="587">
        <f t="shared" si="91"/>
        <v>0</v>
      </c>
      <c r="L1321" s="589">
        <f>IF(I1321&lt;INDEX(Lookup!$U$2:$U$10,MATCH($D$44,Lookup!$S$2:$S$10,0)),0,IF(O1321="X",0,J1321/(DATEDIF(H1321,I1321,"m")+1)*12))</f>
        <v>0</v>
      </c>
      <c r="M1321" s="587">
        <f t="shared" si="92"/>
        <v>0</v>
      </c>
      <c r="N1321" s="655"/>
      <c r="O1321" s="353"/>
      <c r="Q1321" s="849">
        <f t="shared" si="93"/>
        <v>0</v>
      </c>
      <c r="R1321" s="849">
        <f t="shared" si="94"/>
        <v>0</v>
      </c>
    </row>
    <row r="1322" spans="2:18" x14ac:dyDescent="0.35">
      <c r="B1322" s="229"/>
      <c r="C1322" s="301"/>
      <c r="D1322" s="301"/>
      <c r="E1322" s="233"/>
      <c r="F1322" s="301"/>
      <c r="G1322" s="302"/>
      <c r="H1322" s="170"/>
      <c r="I1322" s="170"/>
      <c r="J1322" s="231"/>
      <c r="K1322" s="587">
        <f t="shared" si="91"/>
        <v>0</v>
      </c>
      <c r="L1322" s="589">
        <f>IF(I1322&lt;INDEX(Lookup!$U$2:$U$10,MATCH($D$44,Lookup!$S$2:$S$10,0)),0,IF(O1322="X",0,J1322/(DATEDIF(H1322,I1322,"m")+1)*12))</f>
        <v>0</v>
      </c>
      <c r="M1322" s="587">
        <f t="shared" si="92"/>
        <v>0</v>
      </c>
      <c r="N1322" s="655"/>
      <c r="O1322" s="353"/>
      <c r="Q1322" s="849">
        <f t="shared" si="93"/>
        <v>0</v>
      </c>
      <c r="R1322" s="849">
        <f t="shared" si="94"/>
        <v>0</v>
      </c>
    </row>
    <row r="1323" spans="2:18" x14ac:dyDescent="0.35">
      <c r="B1323" s="229"/>
      <c r="C1323" s="301"/>
      <c r="D1323" s="301"/>
      <c r="E1323" s="233"/>
      <c r="F1323" s="301"/>
      <c r="G1323" s="302"/>
      <c r="H1323" s="170"/>
      <c r="I1323" s="170"/>
      <c r="J1323" s="231"/>
      <c r="K1323" s="587">
        <f t="shared" si="91"/>
        <v>0</v>
      </c>
      <c r="L1323" s="589">
        <f>IF(I1323&lt;INDEX(Lookup!$U$2:$U$10,MATCH($D$44,Lookup!$S$2:$S$10,0)),0,IF(O1323="X",0,J1323/(DATEDIF(H1323,I1323,"m")+1)*12))</f>
        <v>0</v>
      </c>
      <c r="M1323" s="587">
        <f t="shared" si="92"/>
        <v>0</v>
      </c>
      <c r="N1323" s="655"/>
      <c r="O1323" s="353"/>
      <c r="Q1323" s="849">
        <f t="shared" si="93"/>
        <v>0</v>
      </c>
      <c r="R1323" s="849">
        <f t="shared" si="94"/>
        <v>0</v>
      </c>
    </row>
    <row r="1324" spans="2:18" x14ac:dyDescent="0.35">
      <c r="B1324" s="229"/>
      <c r="C1324" s="301"/>
      <c r="D1324" s="301"/>
      <c r="E1324" s="233"/>
      <c r="F1324" s="301"/>
      <c r="G1324" s="302"/>
      <c r="H1324" s="170"/>
      <c r="I1324" s="170"/>
      <c r="J1324" s="231"/>
      <c r="K1324" s="587">
        <f t="shared" si="91"/>
        <v>0</v>
      </c>
      <c r="L1324" s="589">
        <f>IF(I1324&lt;INDEX(Lookup!$U$2:$U$10,MATCH($D$44,Lookup!$S$2:$S$10,0)),0,IF(O1324="X",0,J1324/(DATEDIF(H1324,I1324,"m")+1)*12))</f>
        <v>0</v>
      </c>
      <c r="M1324" s="587">
        <f t="shared" si="92"/>
        <v>0</v>
      </c>
      <c r="N1324" s="655"/>
      <c r="O1324" s="353"/>
      <c r="Q1324" s="849">
        <f t="shared" si="93"/>
        <v>0</v>
      </c>
      <c r="R1324" s="849">
        <f t="shared" si="94"/>
        <v>0</v>
      </c>
    </row>
    <row r="1325" spans="2:18" x14ac:dyDescent="0.35">
      <c r="B1325" s="229"/>
      <c r="C1325" s="301"/>
      <c r="D1325" s="301"/>
      <c r="E1325" s="233"/>
      <c r="F1325" s="301"/>
      <c r="G1325" s="302"/>
      <c r="H1325" s="170"/>
      <c r="I1325" s="170"/>
      <c r="J1325" s="231"/>
      <c r="K1325" s="587">
        <f t="shared" si="91"/>
        <v>0</v>
      </c>
      <c r="L1325" s="589">
        <f>IF(I1325&lt;INDEX(Lookup!$U$2:$U$10,MATCH($D$44,Lookup!$S$2:$S$10,0)),0,IF(O1325="X",0,J1325/(DATEDIF(H1325,I1325,"m")+1)*12))</f>
        <v>0</v>
      </c>
      <c r="M1325" s="587">
        <f t="shared" si="92"/>
        <v>0</v>
      </c>
      <c r="N1325" s="655"/>
      <c r="O1325" s="353"/>
      <c r="Q1325" s="849">
        <f t="shared" si="93"/>
        <v>0</v>
      </c>
      <c r="R1325" s="849">
        <f t="shared" si="94"/>
        <v>0</v>
      </c>
    </row>
    <row r="1326" spans="2:18" x14ac:dyDescent="0.35">
      <c r="B1326" s="229"/>
      <c r="C1326" s="301"/>
      <c r="D1326" s="301"/>
      <c r="E1326" s="233"/>
      <c r="F1326" s="301"/>
      <c r="G1326" s="302"/>
      <c r="H1326" s="170"/>
      <c r="I1326" s="170"/>
      <c r="J1326" s="231"/>
      <c r="K1326" s="587">
        <f t="shared" si="91"/>
        <v>0</v>
      </c>
      <c r="L1326" s="589">
        <f>IF(I1326&lt;INDEX(Lookup!$U$2:$U$10,MATCH($D$44,Lookup!$S$2:$S$10,0)),0,IF(O1326="X",0,J1326/(DATEDIF(H1326,I1326,"m")+1)*12))</f>
        <v>0</v>
      </c>
      <c r="M1326" s="587">
        <f t="shared" si="92"/>
        <v>0</v>
      </c>
      <c r="N1326" s="655"/>
      <c r="O1326" s="353"/>
      <c r="Q1326" s="849">
        <f t="shared" si="93"/>
        <v>0</v>
      </c>
      <c r="R1326" s="849">
        <f t="shared" si="94"/>
        <v>0</v>
      </c>
    </row>
    <row r="1327" spans="2:18" x14ac:dyDescent="0.35">
      <c r="B1327" s="229"/>
      <c r="C1327" s="301"/>
      <c r="D1327" s="301"/>
      <c r="E1327" s="233"/>
      <c r="F1327" s="301"/>
      <c r="G1327" s="302"/>
      <c r="H1327" s="170"/>
      <c r="I1327" s="170"/>
      <c r="J1327" s="231"/>
      <c r="K1327" s="587">
        <f t="shared" si="91"/>
        <v>0</v>
      </c>
      <c r="L1327" s="589">
        <f>IF(I1327&lt;INDEX(Lookup!$U$2:$U$10,MATCH($D$44,Lookup!$S$2:$S$10,0)),0,IF(O1327="X",0,J1327/(DATEDIF(H1327,I1327,"m")+1)*12))</f>
        <v>0</v>
      </c>
      <c r="M1327" s="587">
        <f t="shared" si="92"/>
        <v>0</v>
      </c>
      <c r="N1327" s="655"/>
      <c r="O1327" s="353"/>
      <c r="Q1327" s="849">
        <f t="shared" si="93"/>
        <v>0</v>
      </c>
      <c r="R1327" s="849">
        <f t="shared" si="94"/>
        <v>0</v>
      </c>
    </row>
    <row r="1328" spans="2:18" x14ac:dyDescent="0.35">
      <c r="B1328" s="229"/>
      <c r="C1328" s="301"/>
      <c r="D1328" s="301"/>
      <c r="E1328" s="233"/>
      <c r="F1328" s="301"/>
      <c r="G1328" s="302"/>
      <c r="H1328" s="170"/>
      <c r="I1328" s="170"/>
      <c r="J1328" s="231"/>
      <c r="K1328" s="587">
        <f t="shared" ref="K1328:K1391" si="95">J1328*$K$6</f>
        <v>0</v>
      </c>
      <c r="L1328" s="589">
        <f>IF(I1328&lt;INDEX(Lookup!$U$2:$U$10,MATCH($D$44,Lookup!$S$2:$S$10,0)),0,IF(O1328="X",0,J1328/(DATEDIF(H1328,I1328,"m")+1)*12))</f>
        <v>0</v>
      </c>
      <c r="M1328" s="587">
        <f t="shared" ref="M1328:M1391" si="96">L1328*$K$6</f>
        <v>0</v>
      </c>
      <c r="N1328" s="655"/>
      <c r="O1328" s="353"/>
      <c r="Q1328" s="849">
        <f t="shared" ref="Q1328:Q1391" si="97">K1328*$H$30</f>
        <v>0</v>
      </c>
      <c r="R1328" s="849">
        <f t="shared" ref="R1328:R1391" si="98">M1328*$H$40</f>
        <v>0</v>
      </c>
    </row>
    <row r="1329" spans="2:18" x14ac:dyDescent="0.35">
      <c r="B1329" s="229"/>
      <c r="C1329" s="301"/>
      <c r="D1329" s="301"/>
      <c r="E1329" s="233"/>
      <c r="F1329" s="301"/>
      <c r="G1329" s="302"/>
      <c r="H1329" s="170"/>
      <c r="I1329" s="170"/>
      <c r="J1329" s="231"/>
      <c r="K1329" s="587">
        <f t="shared" si="95"/>
        <v>0</v>
      </c>
      <c r="L1329" s="589">
        <f>IF(I1329&lt;INDEX(Lookup!$U$2:$U$10,MATCH($D$44,Lookup!$S$2:$S$10,0)),0,IF(O1329="X",0,J1329/(DATEDIF(H1329,I1329,"m")+1)*12))</f>
        <v>0</v>
      </c>
      <c r="M1329" s="587">
        <f t="shared" si="96"/>
        <v>0</v>
      </c>
      <c r="N1329" s="655"/>
      <c r="O1329" s="353"/>
      <c r="Q1329" s="849">
        <f t="shared" si="97"/>
        <v>0</v>
      </c>
      <c r="R1329" s="849">
        <f t="shared" si="98"/>
        <v>0</v>
      </c>
    </row>
    <row r="1330" spans="2:18" x14ac:dyDescent="0.35">
      <c r="B1330" s="229"/>
      <c r="C1330" s="301"/>
      <c r="D1330" s="301"/>
      <c r="E1330" s="233"/>
      <c r="F1330" s="301"/>
      <c r="G1330" s="302"/>
      <c r="H1330" s="170"/>
      <c r="I1330" s="170"/>
      <c r="J1330" s="231"/>
      <c r="K1330" s="587">
        <f t="shared" si="95"/>
        <v>0</v>
      </c>
      <c r="L1330" s="589">
        <f>IF(I1330&lt;INDEX(Lookup!$U$2:$U$10,MATCH($D$44,Lookup!$S$2:$S$10,0)),0,IF(O1330="X",0,J1330/(DATEDIF(H1330,I1330,"m")+1)*12))</f>
        <v>0</v>
      </c>
      <c r="M1330" s="587">
        <f t="shared" si="96"/>
        <v>0</v>
      </c>
      <c r="N1330" s="655"/>
      <c r="O1330" s="353"/>
      <c r="Q1330" s="849">
        <f t="shared" si="97"/>
        <v>0</v>
      </c>
      <c r="R1330" s="849">
        <f t="shared" si="98"/>
        <v>0</v>
      </c>
    </row>
    <row r="1331" spans="2:18" x14ac:dyDescent="0.35">
      <c r="B1331" s="229"/>
      <c r="C1331" s="301"/>
      <c r="D1331" s="301"/>
      <c r="E1331" s="233"/>
      <c r="F1331" s="301"/>
      <c r="G1331" s="302"/>
      <c r="H1331" s="170"/>
      <c r="I1331" s="170"/>
      <c r="J1331" s="231"/>
      <c r="K1331" s="587">
        <f t="shared" si="95"/>
        <v>0</v>
      </c>
      <c r="L1331" s="589">
        <f>IF(I1331&lt;INDEX(Lookup!$U$2:$U$10,MATCH($D$44,Lookup!$S$2:$S$10,0)),0,IF(O1331="X",0,J1331/(DATEDIF(H1331,I1331,"m")+1)*12))</f>
        <v>0</v>
      </c>
      <c r="M1331" s="587">
        <f t="shared" si="96"/>
        <v>0</v>
      </c>
      <c r="N1331" s="655"/>
      <c r="O1331" s="353"/>
      <c r="Q1331" s="849">
        <f t="shared" si="97"/>
        <v>0</v>
      </c>
      <c r="R1331" s="849">
        <f t="shared" si="98"/>
        <v>0</v>
      </c>
    </row>
    <row r="1332" spans="2:18" x14ac:dyDescent="0.35">
      <c r="B1332" s="229"/>
      <c r="C1332" s="301"/>
      <c r="D1332" s="301"/>
      <c r="E1332" s="233"/>
      <c r="F1332" s="301"/>
      <c r="G1332" s="302"/>
      <c r="H1332" s="170"/>
      <c r="I1332" s="170"/>
      <c r="J1332" s="231"/>
      <c r="K1332" s="587">
        <f t="shared" si="95"/>
        <v>0</v>
      </c>
      <c r="L1332" s="589">
        <f>IF(I1332&lt;INDEX(Lookup!$U$2:$U$10,MATCH($D$44,Lookup!$S$2:$S$10,0)),0,IF(O1332="X",0,J1332/(DATEDIF(H1332,I1332,"m")+1)*12))</f>
        <v>0</v>
      </c>
      <c r="M1332" s="587">
        <f t="shared" si="96"/>
        <v>0</v>
      </c>
      <c r="N1332" s="655"/>
      <c r="O1332" s="353"/>
      <c r="Q1332" s="849">
        <f t="shared" si="97"/>
        <v>0</v>
      </c>
      <c r="R1332" s="849">
        <f t="shared" si="98"/>
        <v>0</v>
      </c>
    </row>
    <row r="1333" spans="2:18" x14ac:dyDescent="0.35">
      <c r="B1333" s="229"/>
      <c r="C1333" s="301"/>
      <c r="D1333" s="301"/>
      <c r="E1333" s="233"/>
      <c r="F1333" s="301"/>
      <c r="G1333" s="302"/>
      <c r="H1333" s="170"/>
      <c r="I1333" s="170"/>
      <c r="J1333" s="231"/>
      <c r="K1333" s="587">
        <f t="shared" si="95"/>
        <v>0</v>
      </c>
      <c r="L1333" s="589">
        <f>IF(I1333&lt;INDEX(Lookup!$U$2:$U$10,MATCH($D$44,Lookup!$S$2:$S$10,0)),0,IF(O1333="X",0,J1333/(DATEDIF(H1333,I1333,"m")+1)*12))</f>
        <v>0</v>
      </c>
      <c r="M1333" s="587">
        <f t="shared" si="96"/>
        <v>0</v>
      </c>
      <c r="N1333" s="655"/>
      <c r="O1333" s="353"/>
      <c r="Q1333" s="849">
        <f t="shared" si="97"/>
        <v>0</v>
      </c>
      <c r="R1333" s="849">
        <f t="shared" si="98"/>
        <v>0</v>
      </c>
    </row>
    <row r="1334" spans="2:18" x14ac:dyDescent="0.35">
      <c r="B1334" s="229"/>
      <c r="C1334" s="301"/>
      <c r="D1334" s="301"/>
      <c r="E1334" s="233"/>
      <c r="F1334" s="301"/>
      <c r="G1334" s="302"/>
      <c r="H1334" s="170"/>
      <c r="I1334" s="170"/>
      <c r="J1334" s="231"/>
      <c r="K1334" s="587">
        <f t="shared" si="95"/>
        <v>0</v>
      </c>
      <c r="L1334" s="589">
        <f>IF(I1334&lt;INDEX(Lookup!$U$2:$U$10,MATCH($D$44,Lookup!$S$2:$S$10,0)),0,IF(O1334="X",0,J1334/(DATEDIF(H1334,I1334,"m")+1)*12))</f>
        <v>0</v>
      </c>
      <c r="M1334" s="587">
        <f t="shared" si="96"/>
        <v>0</v>
      </c>
      <c r="N1334" s="655"/>
      <c r="O1334" s="353"/>
      <c r="Q1334" s="849">
        <f t="shared" si="97"/>
        <v>0</v>
      </c>
      <c r="R1334" s="849">
        <f t="shared" si="98"/>
        <v>0</v>
      </c>
    </row>
    <row r="1335" spans="2:18" x14ac:dyDescent="0.35">
      <c r="B1335" s="229"/>
      <c r="C1335" s="301"/>
      <c r="D1335" s="301"/>
      <c r="E1335" s="233"/>
      <c r="F1335" s="301"/>
      <c r="G1335" s="302"/>
      <c r="H1335" s="170"/>
      <c r="I1335" s="170"/>
      <c r="J1335" s="231"/>
      <c r="K1335" s="587">
        <f t="shared" si="95"/>
        <v>0</v>
      </c>
      <c r="L1335" s="589">
        <f>IF(I1335&lt;INDEX(Lookup!$U$2:$U$10,MATCH($D$44,Lookup!$S$2:$S$10,0)),0,IF(O1335="X",0,J1335/(DATEDIF(H1335,I1335,"m")+1)*12))</f>
        <v>0</v>
      </c>
      <c r="M1335" s="587">
        <f t="shared" si="96"/>
        <v>0</v>
      </c>
      <c r="N1335" s="655"/>
      <c r="O1335" s="353"/>
      <c r="Q1335" s="849">
        <f t="shared" si="97"/>
        <v>0</v>
      </c>
      <c r="R1335" s="849">
        <f t="shared" si="98"/>
        <v>0</v>
      </c>
    </row>
    <row r="1336" spans="2:18" x14ac:dyDescent="0.35">
      <c r="B1336" s="229"/>
      <c r="C1336" s="301"/>
      <c r="D1336" s="301"/>
      <c r="E1336" s="233"/>
      <c r="F1336" s="301"/>
      <c r="G1336" s="302"/>
      <c r="H1336" s="170"/>
      <c r="I1336" s="170"/>
      <c r="J1336" s="231"/>
      <c r="K1336" s="587">
        <f t="shared" si="95"/>
        <v>0</v>
      </c>
      <c r="L1336" s="589">
        <f>IF(I1336&lt;INDEX(Lookup!$U$2:$U$10,MATCH($D$44,Lookup!$S$2:$S$10,0)),0,IF(O1336="X",0,J1336/(DATEDIF(H1336,I1336,"m")+1)*12))</f>
        <v>0</v>
      </c>
      <c r="M1336" s="587">
        <f t="shared" si="96"/>
        <v>0</v>
      </c>
      <c r="N1336" s="655"/>
      <c r="O1336" s="353"/>
      <c r="Q1336" s="849">
        <f t="shared" si="97"/>
        <v>0</v>
      </c>
      <c r="R1336" s="849">
        <f t="shared" si="98"/>
        <v>0</v>
      </c>
    </row>
    <row r="1337" spans="2:18" x14ac:dyDescent="0.35">
      <c r="B1337" s="229"/>
      <c r="C1337" s="301"/>
      <c r="D1337" s="301"/>
      <c r="E1337" s="233"/>
      <c r="F1337" s="301"/>
      <c r="G1337" s="302"/>
      <c r="H1337" s="170"/>
      <c r="I1337" s="170"/>
      <c r="J1337" s="231"/>
      <c r="K1337" s="587">
        <f t="shared" si="95"/>
        <v>0</v>
      </c>
      <c r="L1337" s="589">
        <f>IF(I1337&lt;INDEX(Lookup!$U$2:$U$10,MATCH($D$44,Lookup!$S$2:$S$10,0)),0,IF(O1337="X",0,J1337/(DATEDIF(H1337,I1337,"m")+1)*12))</f>
        <v>0</v>
      </c>
      <c r="M1337" s="587">
        <f t="shared" si="96"/>
        <v>0</v>
      </c>
      <c r="N1337" s="655"/>
      <c r="O1337" s="353"/>
      <c r="Q1337" s="849">
        <f t="shared" si="97"/>
        <v>0</v>
      </c>
      <c r="R1337" s="849">
        <f t="shared" si="98"/>
        <v>0</v>
      </c>
    </row>
    <row r="1338" spans="2:18" x14ac:dyDescent="0.35">
      <c r="B1338" s="229"/>
      <c r="C1338" s="301"/>
      <c r="D1338" s="301"/>
      <c r="E1338" s="233"/>
      <c r="F1338" s="301"/>
      <c r="G1338" s="302"/>
      <c r="H1338" s="170"/>
      <c r="I1338" s="170"/>
      <c r="J1338" s="231"/>
      <c r="K1338" s="587">
        <f t="shared" si="95"/>
        <v>0</v>
      </c>
      <c r="L1338" s="589">
        <f>IF(I1338&lt;INDEX(Lookup!$U$2:$U$10,MATCH($D$44,Lookup!$S$2:$S$10,0)),0,IF(O1338="X",0,J1338/(DATEDIF(H1338,I1338,"m")+1)*12))</f>
        <v>0</v>
      </c>
      <c r="M1338" s="587">
        <f t="shared" si="96"/>
        <v>0</v>
      </c>
      <c r="N1338" s="655"/>
      <c r="O1338" s="353"/>
      <c r="Q1338" s="849">
        <f t="shared" si="97"/>
        <v>0</v>
      </c>
      <c r="R1338" s="849">
        <f t="shared" si="98"/>
        <v>0</v>
      </c>
    </row>
    <row r="1339" spans="2:18" x14ac:dyDescent="0.35">
      <c r="B1339" s="229"/>
      <c r="C1339" s="301"/>
      <c r="D1339" s="301"/>
      <c r="E1339" s="233"/>
      <c r="F1339" s="301"/>
      <c r="G1339" s="302"/>
      <c r="H1339" s="170"/>
      <c r="I1339" s="170"/>
      <c r="J1339" s="231"/>
      <c r="K1339" s="587">
        <f t="shared" si="95"/>
        <v>0</v>
      </c>
      <c r="L1339" s="589">
        <f>IF(I1339&lt;INDEX(Lookup!$U$2:$U$10,MATCH($D$44,Lookup!$S$2:$S$10,0)),0,IF(O1339="X",0,J1339/(DATEDIF(H1339,I1339,"m")+1)*12))</f>
        <v>0</v>
      </c>
      <c r="M1339" s="587">
        <f t="shared" si="96"/>
        <v>0</v>
      </c>
      <c r="N1339" s="655"/>
      <c r="O1339" s="353"/>
      <c r="Q1339" s="849">
        <f t="shared" si="97"/>
        <v>0</v>
      </c>
      <c r="R1339" s="849">
        <f t="shared" si="98"/>
        <v>0</v>
      </c>
    </row>
    <row r="1340" spans="2:18" x14ac:dyDescent="0.35">
      <c r="B1340" s="229"/>
      <c r="C1340" s="301"/>
      <c r="D1340" s="301"/>
      <c r="E1340" s="233"/>
      <c r="F1340" s="301"/>
      <c r="G1340" s="302"/>
      <c r="H1340" s="170"/>
      <c r="I1340" s="170"/>
      <c r="J1340" s="231"/>
      <c r="K1340" s="587">
        <f t="shared" si="95"/>
        <v>0</v>
      </c>
      <c r="L1340" s="589">
        <f>IF(I1340&lt;INDEX(Lookup!$U$2:$U$10,MATCH($D$44,Lookup!$S$2:$S$10,0)),0,IF(O1340="X",0,J1340/(DATEDIF(H1340,I1340,"m")+1)*12))</f>
        <v>0</v>
      </c>
      <c r="M1340" s="587">
        <f t="shared" si="96"/>
        <v>0</v>
      </c>
      <c r="N1340" s="655"/>
      <c r="O1340" s="353"/>
      <c r="Q1340" s="849">
        <f t="shared" si="97"/>
        <v>0</v>
      </c>
      <c r="R1340" s="849">
        <f t="shared" si="98"/>
        <v>0</v>
      </c>
    </row>
    <row r="1341" spans="2:18" x14ac:dyDescent="0.35">
      <c r="B1341" s="229"/>
      <c r="C1341" s="301"/>
      <c r="D1341" s="301"/>
      <c r="E1341" s="233"/>
      <c r="F1341" s="301"/>
      <c r="G1341" s="302"/>
      <c r="H1341" s="170"/>
      <c r="I1341" s="170"/>
      <c r="J1341" s="231"/>
      <c r="K1341" s="587">
        <f t="shared" si="95"/>
        <v>0</v>
      </c>
      <c r="L1341" s="589">
        <f>IF(I1341&lt;INDEX(Lookup!$U$2:$U$10,MATCH($D$44,Lookup!$S$2:$S$10,0)),0,IF(O1341="X",0,J1341/(DATEDIF(H1341,I1341,"m")+1)*12))</f>
        <v>0</v>
      </c>
      <c r="M1341" s="587">
        <f t="shared" si="96"/>
        <v>0</v>
      </c>
      <c r="N1341" s="655"/>
      <c r="O1341" s="353"/>
      <c r="Q1341" s="849">
        <f t="shared" si="97"/>
        <v>0</v>
      </c>
      <c r="R1341" s="849">
        <f t="shared" si="98"/>
        <v>0</v>
      </c>
    </row>
    <row r="1342" spans="2:18" x14ac:dyDescent="0.35">
      <c r="B1342" s="229"/>
      <c r="C1342" s="301"/>
      <c r="D1342" s="301"/>
      <c r="E1342" s="233"/>
      <c r="F1342" s="301"/>
      <c r="G1342" s="302"/>
      <c r="H1342" s="170"/>
      <c r="I1342" s="170"/>
      <c r="J1342" s="231"/>
      <c r="K1342" s="587">
        <f t="shared" si="95"/>
        <v>0</v>
      </c>
      <c r="L1342" s="589">
        <f>IF(I1342&lt;INDEX(Lookup!$U$2:$U$10,MATCH($D$44,Lookup!$S$2:$S$10,0)),0,IF(O1342="X",0,J1342/(DATEDIF(H1342,I1342,"m")+1)*12))</f>
        <v>0</v>
      </c>
      <c r="M1342" s="587">
        <f t="shared" si="96"/>
        <v>0</v>
      </c>
      <c r="N1342" s="655"/>
      <c r="O1342" s="353"/>
      <c r="Q1342" s="849">
        <f t="shared" si="97"/>
        <v>0</v>
      </c>
      <c r="R1342" s="849">
        <f t="shared" si="98"/>
        <v>0</v>
      </c>
    </row>
    <row r="1343" spans="2:18" x14ac:dyDescent="0.35">
      <c r="B1343" s="229"/>
      <c r="C1343" s="301"/>
      <c r="D1343" s="301"/>
      <c r="E1343" s="233"/>
      <c r="F1343" s="301"/>
      <c r="G1343" s="302"/>
      <c r="H1343" s="170"/>
      <c r="I1343" s="170"/>
      <c r="J1343" s="231"/>
      <c r="K1343" s="587">
        <f t="shared" si="95"/>
        <v>0</v>
      </c>
      <c r="L1343" s="589">
        <f>IF(I1343&lt;INDEX(Lookup!$U$2:$U$10,MATCH($D$44,Lookup!$S$2:$S$10,0)),0,IF(O1343="X",0,J1343/(DATEDIF(H1343,I1343,"m")+1)*12))</f>
        <v>0</v>
      </c>
      <c r="M1343" s="587">
        <f t="shared" si="96"/>
        <v>0</v>
      </c>
      <c r="N1343" s="655"/>
      <c r="O1343" s="353"/>
      <c r="Q1343" s="849">
        <f t="shared" si="97"/>
        <v>0</v>
      </c>
      <c r="R1343" s="849">
        <f t="shared" si="98"/>
        <v>0</v>
      </c>
    </row>
    <row r="1344" spans="2:18" x14ac:dyDescent="0.35">
      <c r="B1344" s="229"/>
      <c r="C1344" s="301"/>
      <c r="D1344" s="301"/>
      <c r="E1344" s="233"/>
      <c r="F1344" s="301"/>
      <c r="G1344" s="302"/>
      <c r="H1344" s="170"/>
      <c r="I1344" s="170"/>
      <c r="J1344" s="231"/>
      <c r="K1344" s="587">
        <f t="shared" si="95"/>
        <v>0</v>
      </c>
      <c r="L1344" s="589">
        <f>IF(I1344&lt;INDEX(Lookup!$U$2:$U$10,MATCH($D$44,Lookup!$S$2:$S$10,0)),0,IF(O1344="X",0,J1344/(DATEDIF(H1344,I1344,"m")+1)*12))</f>
        <v>0</v>
      </c>
      <c r="M1344" s="587">
        <f t="shared" si="96"/>
        <v>0</v>
      </c>
      <c r="N1344" s="655"/>
      <c r="O1344" s="353"/>
      <c r="Q1344" s="849">
        <f t="shared" si="97"/>
        <v>0</v>
      </c>
      <c r="R1344" s="849">
        <f t="shared" si="98"/>
        <v>0</v>
      </c>
    </row>
    <row r="1345" spans="2:18" x14ac:dyDescent="0.35">
      <c r="B1345" s="229"/>
      <c r="C1345" s="301"/>
      <c r="D1345" s="301"/>
      <c r="E1345" s="233"/>
      <c r="F1345" s="301"/>
      <c r="G1345" s="302"/>
      <c r="H1345" s="170"/>
      <c r="I1345" s="170"/>
      <c r="J1345" s="231"/>
      <c r="K1345" s="587">
        <f t="shared" si="95"/>
        <v>0</v>
      </c>
      <c r="L1345" s="589">
        <f>IF(I1345&lt;INDEX(Lookup!$U$2:$U$10,MATCH($D$44,Lookup!$S$2:$S$10,0)),0,IF(O1345="X",0,J1345/(DATEDIF(H1345,I1345,"m")+1)*12))</f>
        <v>0</v>
      </c>
      <c r="M1345" s="587">
        <f t="shared" si="96"/>
        <v>0</v>
      </c>
      <c r="N1345" s="655"/>
      <c r="O1345" s="353"/>
      <c r="Q1345" s="849">
        <f t="shared" si="97"/>
        <v>0</v>
      </c>
      <c r="R1345" s="849">
        <f t="shared" si="98"/>
        <v>0</v>
      </c>
    </row>
    <row r="1346" spans="2:18" x14ac:dyDescent="0.35">
      <c r="B1346" s="229"/>
      <c r="C1346" s="301"/>
      <c r="D1346" s="301"/>
      <c r="E1346" s="233"/>
      <c r="F1346" s="301"/>
      <c r="G1346" s="302"/>
      <c r="H1346" s="170"/>
      <c r="I1346" s="170"/>
      <c r="J1346" s="231"/>
      <c r="K1346" s="587">
        <f t="shared" si="95"/>
        <v>0</v>
      </c>
      <c r="L1346" s="589">
        <f>IF(I1346&lt;INDEX(Lookup!$U$2:$U$10,MATCH($D$44,Lookup!$S$2:$S$10,0)),0,IF(O1346="X",0,J1346/(DATEDIF(H1346,I1346,"m")+1)*12))</f>
        <v>0</v>
      </c>
      <c r="M1346" s="587">
        <f t="shared" si="96"/>
        <v>0</v>
      </c>
      <c r="N1346" s="655"/>
      <c r="O1346" s="353"/>
      <c r="Q1346" s="849">
        <f t="shared" si="97"/>
        <v>0</v>
      </c>
      <c r="R1346" s="849">
        <f t="shared" si="98"/>
        <v>0</v>
      </c>
    </row>
    <row r="1347" spans="2:18" x14ac:dyDescent="0.35">
      <c r="B1347" s="229"/>
      <c r="C1347" s="301"/>
      <c r="D1347" s="301"/>
      <c r="E1347" s="233"/>
      <c r="F1347" s="301"/>
      <c r="G1347" s="302"/>
      <c r="H1347" s="170"/>
      <c r="I1347" s="170"/>
      <c r="J1347" s="231"/>
      <c r="K1347" s="587">
        <f t="shared" si="95"/>
        <v>0</v>
      </c>
      <c r="L1347" s="589">
        <f>IF(I1347&lt;INDEX(Lookup!$U$2:$U$10,MATCH($D$44,Lookup!$S$2:$S$10,0)),0,IF(O1347="X",0,J1347/(DATEDIF(H1347,I1347,"m")+1)*12))</f>
        <v>0</v>
      </c>
      <c r="M1347" s="587">
        <f t="shared" si="96"/>
        <v>0</v>
      </c>
      <c r="N1347" s="655"/>
      <c r="O1347" s="353"/>
      <c r="Q1347" s="849">
        <f t="shared" si="97"/>
        <v>0</v>
      </c>
      <c r="R1347" s="849">
        <f t="shared" si="98"/>
        <v>0</v>
      </c>
    </row>
    <row r="1348" spans="2:18" x14ac:dyDescent="0.35">
      <c r="B1348" s="229"/>
      <c r="C1348" s="301"/>
      <c r="D1348" s="301"/>
      <c r="E1348" s="233"/>
      <c r="F1348" s="301"/>
      <c r="G1348" s="302"/>
      <c r="H1348" s="170"/>
      <c r="I1348" s="170"/>
      <c r="J1348" s="231"/>
      <c r="K1348" s="587">
        <f t="shared" si="95"/>
        <v>0</v>
      </c>
      <c r="L1348" s="589">
        <f>IF(I1348&lt;INDEX(Lookup!$U$2:$U$10,MATCH($D$44,Lookup!$S$2:$S$10,0)),0,IF(O1348="X",0,J1348/(DATEDIF(H1348,I1348,"m")+1)*12))</f>
        <v>0</v>
      </c>
      <c r="M1348" s="587">
        <f t="shared" si="96"/>
        <v>0</v>
      </c>
      <c r="N1348" s="655"/>
      <c r="O1348" s="353"/>
      <c r="Q1348" s="849">
        <f t="shared" si="97"/>
        <v>0</v>
      </c>
      <c r="R1348" s="849">
        <f t="shared" si="98"/>
        <v>0</v>
      </c>
    </row>
    <row r="1349" spans="2:18" x14ac:dyDescent="0.35">
      <c r="B1349" s="229"/>
      <c r="C1349" s="301"/>
      <c r="D1349" s="301"/>
      <c r="E1349" s="233"/>
      <c r="F1349" s="301"/>
      <c r="G1349" s="302"/>
      <c r="H1349" s="170"/>
      <c r="I1349" s="170"/>
      <c r="J1349" s="231"/>
      <c r="K1349" s="587">
        <f t="shared" si="95"/>
        <v>0</v>
      </c>
      <c r="L1349" s="589">
        <f>IF(I1349&lt;INDEX(Lookup!$U$2:$U$10,MATCH($D$44,Lookup!$S$2:$S$10,0)),0,IF(O1349="X",0,J1349/(DATEDIF(H1349,I1349,"m")+1)*12))</f>
        <v>0</v>
      </c>
      <c r="M1349" s="587">
        <f t="shared" si="96"/>
        <v>0</v>
      </c>
      <c r="N1349" s="655"/>
      <c r="O1349" s="353"/>
      <c r="Q1349" s="849">
        <f t="shared" si="97"/>
        <v>0</v>
      </c>
      <c r="R1349" s="849">
        <f t="shared" si="98"/>
        <v>0</v>
      </c>
    </row>
    <row r="1350" spans="2:18" x14ac:dyDescent="0.35">
      <c r="B1350" s="229"/>
      <c r="C1350" s="301"/>
      <c r="D1350" s="301"/>
      <c r="E1350" s="233"/>
      <c r="F1350" s="301"/>
      <c r="G1350" s="302"/>
      <c r="H1350" s="170"/>
      <c r="I1350" s="170"/>
      <c r="J1350" s="231"/>
      <c r="K1350" s="587">
        <f t="shared" si="95"/>
        <v>0</v>
      </c>
      <c r="L1350" s="589">
        <f>IF(I1350&lt;INDEX(Lookup!$U$2:$U$10,MATCH($D$44,Lookup!$S$2:$S$10,0)),0,IF(O1350="X",0,J1350/(DATEDIF(H1350,I1350,"m")+1)*12))</f>
        <v>0</v>
      </c>
      <c r="M1350" s="587">
        <f t="shared" si="96"/>
        <v>0</v>
      </c>
      <c r="N1350" s="655"/>
      <c r="O1350" s="353"/>
      <c r="Q1350" s="849">
        <f t="shared" si="97"/>
        <v>0</v>
      </c>
      <c r="R1350" s="849">
        <f t="shared" si="98"/>
        <v>0</v>
      </c>
    </row>
    <row r="1351" spans="2:18" x14ac:dyDescent="0.35">
      <c r="B1351" s="229"/>
      <c r="C1351" s="301"/>
      <c r="D1351" s="301"/>
      <c r="E1351" s="233"/>
      <c r="F1351" s="301"/>
      <c r="G1351" s="302"/>
      <c r="H1351" s="170"/>
      <c r="I1351" s="170"/>
      <c r="J1351" s="231"/>
      <c r="K1351" s="587">
        <f t="shared" si="95"/>
        <v>0</v>
      </c>
      <c r="L1351" s="589">
        <f>IF(I1351&lt;INDEX(Lookup!$U$2:$U$10,MATCH($D$44,Lookup!$S$2:$S$10,0)),0,IF(O1351="X",0,J1351/(DATEDIF(H1351,I1351,"m")+1)*12))</f>
        <v>0</v>
      </c>
      <c r="M1351" s="587">
        <f t="shared" si="96"/>
        <v>0</v>
      </c>
      <c r="N1351" s="655"/>
      <c r="O1351" s="353"/>
      <c r="Q1351" s="849">
        <f t="shared" si="97"/>
        <v>0</v>
      </c>
      <c r="R1351" s="849">
        <f t="shared" si="98"/>
        <v>0</v>
      </c>
    </row>
    <row r="1352" spans="2:18" x14ac:dyDescent="0.35">
      <c r="B1352" s="229"/>
      <c r="C1352" s="301"/>
      <c r="D1352" s="301"/>
      <c r="E1352" s="233"/>
      <c r="F1352" s="301"/>
      <c r="G1352" s="302"/>
      <c r="H1352" s="170"/>
      <c r="I1352" s="170"/>
      <c r="J1352" s="231"/>
      <c r="K1352" s="587">
        <f t="shared" si="95"/>
        <v>0</v>
      </c>
      <c r="L1352" s="589">
        <f>IF(I1352&lt;INDEX(Lookup!$U$2:$U$10,MATCH($D$44,Lookup!$S$2:$S$10,0)),0,IF(O1352="X",0,J1352/(DATEDIF(H1352,I1352,"m")+1)*12))</f>
        <v>0</v>
      </c>
      <c r="M1352" s="587">
        <f t="shared" si="96"/>
        <v>0</v>
      </c>
      <c r="N1352" s="655"/>
      <c r="O1352" s="353"/>
      <c r="Q1352" s="849">
        <f t="shared" si="97"/>
        <v>0</v>
      </c>
      <c r="R1352" s="849">
        <f t="shared" si="98"/>
        <v>0</v>
      </c>
    </row>
    <row r="1353" spans="2:18" x14ac:dyDescent="0.35">
      <c r="B1353" s="229"/>
      <c r="C1353" s="301"/>
      <c r="D1353" s="301"/>
      <c r="E1353" s="233"/>
      <c r="F1353" s="301"/>
      <c r="G1353" s="302"/>
      <c r="H1353" s="170"/>
      <c r="I1353" s="170"/>
      <c r="J1353" s="231"/>
      <c r="K1353" s="587">
        <f t="shared" si="95"/>
        <v>0</v>
      </c>
      <c r="L1353" s="589">
        <f>IF(I1353&lt;INDEX(Lookup!$U$2:$U$10,MATCH($D$44,Lookup!$S$2:$S$10,0)),0,IF(O1353="X",0,J1353/(DATEDIF(H1353,I1353,"m")+1)*12))</f>
        <v>0</v>
      </c>
      <c r="M1353" s="587">
        <f t="shared" si="96"/>
        <v>0</v>
      </c>
      <c r="N1353" s="655"/>
      <c r="O1353" s="353"/>
      <c r="Q1353" s="849">
        <f t="shared" si="97"/>
        <v>0</v>
      </c>
      <c r="R1353" s="849">
        <f t="shared" si="98"/>
        <v>0</v>
      </c>
    </row>
    <row r="1354" spans="2:18" x14ac:dyDescent="0.35">
      <c r="B1354" s="229"/>
      <c r="C1354" s="301"/>
      <c r="D1354" s="301"/>
      <c r="E1354" s="233"/>
      <c r="F1354" s="301"/>
      <c r="G1354" s="302"/>
      <c r="H1354" s="170"/>
      <c r="I1354" s="170"/>
      <c r="J1354" s="231"/>
      <c r="K1354" s="587">
        <f t="shared" si="95"/>
        <v>0</v>
      </c>
      <c r="L1354" s="589">
        <f>IF(I1354&lt;INDEX(Lookup!$U$2:$U$10,MATCH($D$44,Lookup!$S$2:$S$10,0)),0,IF(O1354="X",0,J1354/(DATEDIF(H1354,I1354,"m")+1)*12))</f>
        <v>0</v>
      </c>
      <c r="M1354" s="587">
        <f t="shared" si="96"/>
        <v>0</v>
      </c>
      <c r="N1354" s="655"/>
      <c r="O1354" s="353"/>
      <c r="Q1354" s="849">
        <f t="shared" si="97"/>
        <v>0</v>
      </c>
      <c r="R1354" s="849">
        <f t="shared" si="98"/>
        <v>0</v>
      </c>
    </row>
    <row r="1355" spans="2:18" x14ac:dyDescent="0.35">
      <c r="B1355" s="229"/>
      <c r="C1355" s="301"/>
      <c r="D1355" s="301"/>
      <c r="E1355" s="233"/>
      <c r="F1355" s="301"/>
      <c r="G1355" s="302"/>
      <c r="H1355" s="170"/>
      <c r="I1355" s="170"/>
      <c r="J1355" s="231"/>
      <c r="K1355" s="587">
        <f t="shared" si="95"/>
        <v>0</v>
      </c>
      <c r="L1355" s="589">
        <f>IF(I1355&lt;INDEX(Lookup!$U$2:$U$10,MATCH($D$44,Lookup!$S$2:$S$10,0)),0,IF(O1355="X",0,J1355/(DATEDIF(H1355,I1355,"m")+1)*12))</f>
        <v>0</v>
      </c>
      <c r="M1355" s="587">
        <f t="shared" si="96"/>
        <v>0</v>
      </c>
      <c r="N1355" s="655"/>
      <c r="O1355" s="353"/>
      <c r="Q1355" s="849">
        <f t="shared" si="97"/>
        <v>0</v>
      </c>
      <c r="R1355" s="849">
        <f t="shared" si="98"/>
        <v>0</v>
      </c>
    </row>
    <row r="1356" spans="2:18" x14ac:dyDescent="0.35">
      <c r="B1356" s="229"/>
      <c r="C1356" s="301"/>
      <c r="D1356" s="301"/>
      <c r="E1356" s="233"/>
      <c r="F1356" s="301"/>
      <c r="G1356" s="302"/>
      <c r="H1356" s="170"/>
      <c r="I1356" s="170"/>
      <c r="J1356" s="231"/>
      <c r="K1356" s="587">
        <f t="shared" si="95"/>
        <v>0</v>
      </c>
      <c r="L1356" s="589">
        <f>IF(I1356&lt;INDEX(Lookup!$U$2:$U$10,MATCH($D$44,Lookup!$S$2:$S$10,0)),0,IF(O1356="X",0,J1356/(DATEDIF(H1356,I1356,"m")+1)*12))</f>
        <v>0</v>
      </c>
      <c r="M1356" s="587">
        <f t="shared" si="96"/>
        <v>0</v>
      </c>
      <c r="N1356" s="655"/>
      <c r="O1356" s="353"/>
      <c r="Q1356" s="849">
        <f t="shared" si="97"/>
        <v>0</v>
      </c>
      <c r="R1356" s="849">
        <f t="shared" si="98"/>
        <v>0</v>
      </c>
    </row>
    <row r="1357" spans="2:18" x14ac:dyDescent="0.35">
      <c r="B1357" s="229"/>
      <c r="C1357" s="301"/>
      <c r="D1357" s="301"/>
      <c r="E1357" s="233"/>
      <c r="F1357" s="301"/>
      <c r="G1357" s="302"/>
      <c r="H1357" s="170"/>
      <c r="I1357" s="170"/>
      <c r="J1357" s="231"/>
      <c r="K1357" s="587">
        <f t="shared" si="95"/>
        <v>0</v>
      </c>
      <c r="L1357" s="589">
        <f>IF(I1357&lt;INDEX(Lookup!$U$2:$U$10,MATCH($D$44,Lookup!$S$2:$S$10,0)),0,IF(O1357="X",0,J1357/(DATEDIF(H1357,I1357,"m")+1)*12))</f>
        <v>0</v>
      </c>
      <c r="M1357" s="587">
        <f t="shared" si="96"/>
        <v>0</v>
      </c>
      <c r="N1357" s="655"/>
      <c r="O1357" s="353"/>
      <c r="Q1357" s="849">
        <f t="shared" si="97"/>
        <v>0</v>
      </c>
      <c r="R1357" s="849">
        <f t="shared" si="98"/>
        <v>0</v>
      </c>
    </row>
    <row r="1358" spans="2:18" x14ac:dyDescent="0.35">
      <c r="B1358" s="229"/>
      <c r="C1358" s="301"/>
      <c r="D1358" s="301"/>
      <c r="E1358" s="233"/>
      <c r="F1358" s="301"/>
      <c r="G1358" s="302"/>
      <c r="H1358" s="170"/>
      <c r="I1358" s="170"/>
      <c r="J1358" s="231"/>
      <c r="K1358" s="587">
        <f t="shared" si="95"/>
        <v>0</v>
      </c>
      <c r="L1358" s="589">
        <f>IF(I1358&lt;INDEX(Lookup!$U$2:$U$10,MATCH($D$44,Lookup!$S$2:$S$10,0)),0,IF(O1358="X",0,J1358/(DATEDIF(H1358,I1358,"m")+1)*12))</f>
        <v>0</v>
      </c>
      <c r="M1358" s="587">
        <f t="shared" si="96"/>
        <v>0</v>
      </c>
      <c r="N1358" s="655"/>
      <c r="O1358" s="353"/>
      <c r="Q1358" s="849">
        <f t="shared" si="97"/>
        <v>0</v>
      </c>
      <c r="R1358" s="849">
        <f t="shared" si="98"/>
        <v>0</v>
      </c>
    </row>
    <row r="1359" spans="2:18" x14ac:dyDescent="0.35">
      <c r="B1359" s="229"/>
      <c r="C1359" s="301"/>
      <c r="D1359" s="301"/>
      <c r="E1359" s="233"/>
      <c r="F1359" s="301"/>
      <c r="G1359" s="302"/>
      <c r="H1359" s="170"/>
      <c r="I1359" s="170"/>
      <c r="J1359" s="231"/>
      <c r="K1359" s="587">
        <f t="shared" si="95"/>
        <v>0</v>
      </c>
      <c r="L1359" s="589">
        <f>IF(I1359&lt;INDEX(Lookup!$U$2:$U$10,MATCH($D$44,Lookup!$S$2:$S$10,0)),0,IF(O1359="X",0,J1359/(DATEDIF(H1359,I1359,"m")+1)*12))</f>
        <v>0</v>
      </c>
      <c r="M1359" s="587">
        <f t="shared" si="96"/>
        <v>0</v>
      </c>
      <c r="N1359" s="655"/>
      <c r="O1359" s="353"/>
      <c r="Q1359" s="849">
        <f t="shared" si="97"/>
        <v>0</v>
      </c>
      <c r="R1359" s="849">
        <f t="shared" si="98"/>
        <v>0</v>
      </c>
    </row>
    <row r="1360" spans="2:18" x14ac:dyDescent="0.35">
      <c r="B1360" s="229"/>
      <c r="C1360" s="301"/>
      <c r="D1360" s="301"/>
      <c r="E1360" s="233"/>
      <c r="F1360" s="301"/>
      <c r="G1360" s="302"/>
      <c r="H1360" s="170"/>
      <c r="I1360" s="170"/>
      <c r="J1360" s="231"/>
      <c r="K1360" s="587">
        <f t="shared" si="95"/>
        <v>0</v>
      </c>
      <c r="L1360" s="589">
        <f>IF(I1360&lt;INDEX(Lookup!$U$2:$U$10,MATCH($D$44,Lookup!$S$2:$S$10,0)),0,IF(O1360="X",0,J1360/(DATEDIF(H1360,I1360,"m")+1)*12))</f>
        <v>0</v>
      </c>
      <c r="M1360" s="587">
        <f t="shared" si="96"/>
        <v>0</v>
      </c>
      <c r="N1360" s="655"/>
      <c r="O1360" s="353"/>
      <c r="Q1360" s="849">
        <f t="shared" si="97"/>
        <v>0</v>
      </c>
      <c r="R1360" s="849">
        <f t="shared" si="98"/>
        <v>0</v>
      </c>
    </row>
    <row r="1361" spans="2:18" x14ac:dyDescent="0.35">
      <c r="B1361" s="229"/>
      <c r="C1361" s="301"/>
      <c r="D1361" s="301"/>
      <c r="E1361" s="233"/>
      <c r="F1361" s="301"/>
      <c r="G1361" s="302"/>
      <c r="H1361" s="170"/>
      <c r="I1361" s="170"/>
      <c r="J1361" s="231"/>
      <c r="K1361" s="587">
        <f t="shared" si="95"/>
        <v>0</v>
      </c>
      <c r="L1361" s="589">
        <f>IF(I1361&lt;INDEX(Lookup!$U$2:$U$10,MATCH($D$44,Lookup!$S$2:$S$10,0)),0,IF(O1361="X",0,J1361/(DATEDIF(H1361,I1361,"m")+1)*12))</f>
        <v>0</v>
      </c>
      <c r="M1361" s="587">
        <f t="shared" si="96"/>
        <v>0</v>
      </c>
      <c r="N1361" s="655"/>
      <c r="O1361" s="353"/>
      <c r="Q1361" s="849">
        <f t="shared" si="97"/>
        <v>0</v>
      </c>
      <c r="R1361" s="849">
        <f t="shared" si="98"/>
        <v>0</v>
      </c>
    </row>
    <row r="1362" spans="2:18" x14ac:dyDescent="0.35">
      <c r="B1362" s="229"/>
      <c r="C1362" s="301"/>
      <c r="D1362" s="301"/>
      <c r="E1362" s="233"/>
      <c r="F1362" s="301"/>
      <c r="G1362" s="302"/>
      <c r="H1362" s="170"/>
      <c r="I1362" s="170"/>
      <c r="J1362" s="231"/>
      <c r="K1362" s="587">
        <f t="shared" si="95"/>
        <v>0</v>
      </c>
      <c r="L1362" s="589">
        <f>IF(I1362&lt;INDEX(Lookup!$U$2:$U$10,MATCH($D$44,Lookup!$S$2:$S$10,0)),0,IF(O1362="X",0,J1362/(DATEDIF(H1362,I1362,"m")+1)*12))</f>
        <v>0</v>
      </c>
      <c r="M1362" s="587">
        <f t="shared" si="96"/>
        <v>0</v>
      </c>
      <c r="N1362" s="655"/>
      <c r="O1362" s="353"/>
      <c r="Q1362" s="849">
        <f t="shared" si="97"/>
        <v>0</v>
      </c>
      <c r="R1362" s="849">
        <f t="shared" si="98"/>
        <v>0</v>
      </c>
    </row>
    <row r="1363" spans="2:18" x14ac:dyDescent="0.35">
      <c r="B1363" s="229"/>
      <c r="C1363" s="301"/>
      <c r="D1363" s="301"/>
      <c r="E1363" s="233"/>
      <c r="F1363" s="301"/>
      <c r="G1363" s="302"/>
      <c r="H1363" s="170"/>
      <c r="I1363" s="170"/>
      <c r="J1363" s="231"/>
      <c r="K1363" s="587">
        <f t="shared" si="95"/>
        <v>0</v>
      </c>
      <c r="L1363" s="589">
        <f>IF(I1363&lt;INDEX(Lookup!$U$2:$U$10,MATCH($D$44,Lookup!$S$2:$S$10,0)),0,IF(O1363="X",0,J1363/(DATEDIF(H1363,I1363,"m")+1)*12))</f>
        <v>0</v>
      </c>
      <c r="M1363" s="587">
        <f t="shared" si="96"/>
        <v>0</v>
      </c>
      <c r="N1363" s="655"/>
      <c r="O1363" s="353"/>
      <c r="Q1363" s="849">
        <f t="shared" si="97"/>
        <v>0</v>
      </c>
      <c r="R1363" s="849">
        <f t="shared" si="98"/>
        <v>0</v>
      </c>
    </row>
    <row r="1364" spans="2:18" x14ac:dyDescent="0.35">
      <c r="B1364" s="229"/>
      <c r="C1364" s="301"/>
      <c r="D1364" s="301"/>
      <c r="E1364" s="233"/>
      <c r="F1364" s="301"/>
      <c r="G1364" s="302"/>
      <c r="H1364" s="170"/>
      <c r="I1364" s="170"/>
      <c r="J1364" s="231"/>
      <c r="K1364" s="587">
        <f t="shared" si="95"/>
        <v>0</v>
      </c>
      <c r="L1364" s="589">
        <f>IF(I1364&lt;INDEX(Lookup!$U$2:$U$10,MATCH($D$44,Lookup!$S$2:$S$10,0)),0,IF(O1364="X",0,J1364/(DATEDIF(H1364,I1364,"m")+1)*12))</f>
        <v>0</v>
      </c>
      <c r="M1364" s="587">
        <f t="shared" si="96"/>
        <v>0</v>
      </c>
      <c r="N1364" s="655"/>
      <c r="O1364" s="353"/>
      <c r="Q1364" s="849">
        <f t="shared" si="97"/>
        <v>0</v>
      </c>
      <c r="R1364" s="849">
        <f t="shared" si="98"/>
        <v>0</v>
      </c>
    </row>
    <row r="1365" spans="2:18" x14ac:dyDescent="0.35">
      <c r="B1365" s="229"/>
      <c r="C1365" s="301"/>
      <c r="D1365" s="301"/>
      <c r="E1365" s="233"/>
      <c r="F1365" s="301"/>
      <c r="G1365" s="302"/>
      <c r="H1365" s="170"/>
      <c r="I1365" s="170"/>
      <c r="J1365" s="231"/>
      <c r="K1365" s="587">
        <f t="shared" si="95"/>
        <v>0</v>
      </c>
      <c r="L1365" s="589">
        <f>IF(I1365&lt;INDEX(Lookup!$U$2:$U$10,MATCH($D$44,Lookup!$S$2:$S$10,0)),0,IF(O1365="X",0,J1365/(DATEDIF(H1365,I1365,"m")+1)*12))</f>
        <v>0</v>
      </c>
      <c r="M1365" s="587">
        <f t="shared" si="96"/>
        <v>0</v>
      </c>
      <c r="N1365" s="655"/>
      <c r="O1365" s="353"/>
      <c r="Q1365" s="849">
        <f t="shared" si="97"/>
        <v>0</v>
      </c>
      <c r="R1365" s="849">
        <f t="shared" si="98"/>
        <v>0</v>
      </c>
    </row>
    <row r="1366" spans="2:18" x14ac:dyDescent="0.35">
      <c r="B1366" s="229"/>
      <c r="C1366" s="301"/>
      <c r="D1366" s="301"/>
      <c r="E1366" s="233"/>
      <c r="F1366" s="301"/>
      <c r="G1366" s="302"/>
      <c r="H1366" s="170"/>
      <c r="I1366" s="170"/>
      <c r="J1366" s="231"/>
      <c r="K1366" s="587">
        <f t="shared" si="95"/>
        <v>0</v>
      </c>
      <c r="L1366" s="589">
        <f>IF(I1366&lt;INDEX(Lookup!$U$2:$U$10,MATCH($D$44,Lookup!$S$2:$S$10,0)),0,IF(O1366="X",0,J1366/(DATEDIF(H1366,I1366,"m")+1)*12))</f>
        <v>0</v>
      </c>
      <c r="M1366" s="587">
        <f t="shared" si="96"/>
        <v>0</v>
      </c>
      <c r="N1366" s="655"/>
      <c r="O1366" s="353"/>
      <c r="Q1366" s="849">
        <f t="shared" si="97"/>
        <v>0</v>
      </c>
      <c r="R1366" s="849">
        <f t="shared" si="98"/>
        <v>0</v>
      </c>
    </row>
    <row r="1367" spans="2:18" x14ac:dyDescent="0.35">
      <c r="B1367" s="229"/>
      <c r="C1367" s="301"/>
      <c r="D1367" s="301"/>
      <c r="E1367" s="233"/>
      <c r="F1367" s="301"/>
      <c r="G1367" s="302"/>
      <c r="H1367" s="170"/>
      <c r="I1367" s="170"/>
      <c r="J1367" s="231"/>
      <c r="K1367" s="587">
        <f t="shared" si="95"/>
        <v>0</v>
      </c>
      <c r="L1367" s="589">
        <f>IF(I1367&lt;INDEX(Lookup!$U$2:$U$10,MATCH($D$44,Lookup!$S$2:$S$10,0)),0,IF(O1367="X",0,J1367/(DATEDIF(H1367,I1367,"m")+1)*12))</f>
        <v>0</v>
      </c>
      <c r="M1367" s="587">
        <f t="shared" si="96"/>
        <v>0</v>
      </c>
      <c r="N1367" s="655"/>
      <c r="O1367" s="353"/>
      <c r="Q1367" s="849">
        <f t="shared" si="97"/>
        <v>0</v>
      </c>
      <c r="R1367" s="849">
        <f t="shared" si="98"/>
        <v>0</v>
      </c>
    </row>
    <row r="1368" spans="2:18" x14ac:dyDescent="0.35">
      <c r="B1368" s="229"/>
      <c r="C1368" s="301"/>
      <c r="D1368" s="301"/>
      <c r="E1368" s="233"/>
      <c r="F1368" s="301"/>
      <c r="G1368" s="302"/>
      <c r="H1368" s="170"/>
      <c r="I1368" s="170"/>
      <c r="J1368" s="231"/>
      <c r="K1368" s="587">
        <f t="shared" si="95"/>
        <v>0</v>
      </c>
      <c r="L1368" s="589">
        <f>IF(I1368&lt;INDEX(Lookup!$U$2:$U$10,MATCH($D$44,Lookup!$S$2:$S$10,0)),0,IF(O1368="X",0,J1368/(DATEDIF(H1368,I1368,"m")+1)*12))</f>
        <v>0</v>
      </c>
      <c r="M1368" s="587">
        <f t="shared" si="96"/>
        <v>0</v>
      </c>
      <c r="N1368" s="655"/>
      <c r="O1368" s="353"/>
      <c r="Q1368" s="849">
        <f t="shared" si="97"/>
        <v>0</v>
      </c>
      <c r="R1368" s="849">
        <f t="shared" si="98"/>
        <v>0</v>
      </c>
    </row>
    <row r="1369" spans="2:18" x14ac:dyDescent="0.35">
      <c r="B1369" s="229"/>
      <c r="C1369" s="301"/>
      <c r="D1369" s="301"/>
      <c r="E1369" s="233"/>
      <c r="F1369" s="301"/>
      <c r="G1369" s="302"/>
      <c r="H1369" s="170"/>
      <c r="I1369" s="170"/>
      <c r="J1369" s="231"/>
      <c r="K1369" s="587">
        <f t="shared" si="95"/>
        <v>0</v>
      </c>
      <c r="L1369" s="589">
        <f>IF(I1369&lt;INDEX(Lookup!$U$2:$U$10,MATCH($D$44,Lookup!$S$2:$S$10,0)),0,IF(O1369="X",0,J1369/(DATEDIF(H1369,I1369,"m")+1)*12))</f>
        <v>0</v>
      </c>
      <c r="M1369" s="587">
        <f t="shared" si="96"/>
        <v>0</v>
      </c>
      <c r="N1369" s="655"/>
      <c r="O1369" s="353"/>
      <c r="Q1369" s="849">
        <f t="shared" si="97"/>
        <v>0</v>
      </c>
      <c r="R1369" s="849">
        <f t="shared" si="98"/>
        <v>0</v>
      </c>
    </row>
    <row r="1370" spans="2:18" x14ac:dyDescent="0.35">
      <c r="B1370" s="229"/>
      <c r="C1370" s="301"/>
      <c r="D1370" s="301"/>
      <c r="E1370" s="233"/>
      <c r="F1370" s="301"/>
      <c r="G1370" s="302"/>
      <c r="H1370" s="170"/>
      <c r="I1370" s="170"/>
      <c r="J1370" s="231"/>
      <c r="K1370" s="587">
        <f t="shared" si="95"/>
        <v>0</v>
      </c>
      <c r="L1370" s="589">
        <f>IF(I1370&lt;INDEX(Lookup!$U$2:$U$10,MATCH($D$44,Lookup!$S$2:$S$10,0)),0,IF(O1370="X",0,J1370/(DATEDIF(H1370,I1370,"m")+1)*12))</f>
        <v>0</v>
      </c>
      <c r="M1370" s="587">
        <f t="shared" si="96"/>
        <v>0</v>
      </c>
      <c r="N1370" s="655"/>
      <c r="O1370" s="353"/>
      <c r="Q1370" s="849">
        <f t="shared" si="97"/>
        <v>0</v>
      </c>
      <c r="R1370" s="849">
        <f t="shared" si="98"/>
        <v>0</v>
      </c>
    </row>
    <row r="1371" spans="2:18" x14ac:dyDescent="0.35">
      <c r="B1371" s="229"/>
      <c r="C1371" s="301"/>
      <c r="D1371" s="301"/>
      <c r="E1371" s="233"/>
      <c r="F1371" s="301"/>
      <c r="G1371" s="302"/>
      <c r="H1371" s="170"/>
      <c r="I1371" s="170"/>
      <c r="J1371" s="231"/>
      <c r="K1371" s="587">
        <f t="shared" si="95"/>
        <v>0</v>
      </c>
      <c r="L1371" s="589">
        <f>IF(I1371&lt;INDEX(Lookup!$U$2:$U$10,MATCH($D$44,Lookup!$S$2:$S$10,0)),0,IF(O1371="X",0,J1371/(DATEDIF(H1371,I1371,"m")+1)*12))</f>
        <v>0</v>
      </c>
      <c r="M1371" s="587">
        <f t="shared" si="96"/>
        <v>0</v>
      </c>
      <c r="N1371" s="655"/>
      <c r="O1371" s="353"/>
      <c r="Q1371" s="849">
        <f t="shared" si="97"/>
        <v>0</v>
      </c>
      <c r="R1371" s="849">
        <f t="shared" si="98"/>
        <v>0</v>
      </c>
    </row>
    <row r="1372" spans="2:18" x14ac:dyDescent="0.35">
      <c r="B1372" s="229"/>
      <c r="C1372" s="301"/>
      <c r="D1372" s="301"/>
      <c r="E1372" s="233"/>
      <c r="F1372" s="301"/>
      <c r="G1372" s="302"/>
      <c r="H1372" s="170"/>
      <c r="I1372" s="170"/>
      <c r="J1372" s="231"/>
      <c r="K1372" s="587">
        <f t="shared" si="95"/>
        <v>0</v>
      </c>
      <c r="L1372" s="589">
        <f>IF(I1372&lt;INDEX(Lookup!$U$2:$U$10,MATCH($D$44,Lookup!$S$2:$S$10,0)),0,IF(O1372="X",0,J1372/(DATEDIF(H1372,I1372,"m")+1)*12))</f>
        <v>0</v>
      </c>
      <c r="M1372" s="587">
        <f t="shared" si="96"/>
        <v>0</v>
      </c>
      <c r="N1372" s="655"/>
      <c r="O1372" s="353"/>
      <c r="Q1372" s="849">
        <f t="shared" si="97"/>
        <v>0</v>
      </c>
      <c r="R1372" s="849">
        <f t="shared" si="98"/>
        <v>0</v>
      </c>
    </row>
    <row r="1373" spans="2:18" x14ac:dyDescent="0.35">
      <c r="B1373" s="229"/>
      <c r="C1373" s="301"/>
      <c r="D1373" s="301"/>
      <c r="E1373" s="233"/>
      <c r="F1373" s="301"/>
      <c r="G1373" s="302"/>
      <c r="H1373" s="170"/>
      <c r="I1373" s="170"/>
      <c r="J1373" s="231"/>
      <c r="K1373" s="587">
        <f t="shared" si="95"/>
        <v>0</v>
      </c>
      <c r="L1373" s="589">
        <f>IF(I1373&lt;INDEX(Lookup!$U$2:$U$10,MATCH($D$44,Lookup!$S$2:$S$10,0)),0,IF(O1373="X",0,J1373/(DATEDIF(H1373,I1373,"m")+1)*12))</f>
        <v>0</v>
      </c>
      <c r="M1373" s="587">
        <f t="shared" si="96"/>
        <v>0</v>
      </c>
      <c r="N1373" s="655"/>
      <c r="O1373" s="353"/>
      <c r="Q1373" s="849">
        <f t="shared" si="97"/>
        <v>0</v>
      </c>
      <c r="R1373" s="849">
        <f t="shared" si="98"/>
        <v>0</v>
      </c>
    </row>
    <row r="1374" spans="2:18" x14ac:dyDescent="0.35">
      <c r="B1374" s="229"/>
      <c r="C1374" s="301"/>
      <c r="D1374" s="301"/>
      <c r="E1374" s="233"/>
      <c r="F1374" s="301"/>
      <c r="G1374" s="302"/>
      <c r="H1374" s="170"/>
      <c r="I1374" s="170"/>
      <c r="J1374" s="231"/>
      <c r="K1374" s="587">
        <f t="shared" si="95"/>
        <v>0</v>
      </c>
      <c r="L1374" s="589">
        <f>IF(I1374&lt;INDEX(Lookup!$U$2:$U$10,MATCH($D$44,Lookup!$S$2:$S$10,0)),0,IF(O1374="X",0,J1374/(DATEDIF(H1374,I1374,"m")+1)*12))</f>
        <v>0</v>
      </c>
      <c r="M1374" s="587">
        <f t="shared" si="96"/>
        <v>0</v>
      </c>
      <c r="N1374" s="655"/>
      <c r="O1374" s="353"/>
      <c r="Q1374" s="849">
        <f t="shared" si="97"/>
        <v>0</v>
      </c>
      <c r="R1374" s="849">
        <f t="shared" si="98"/>
        <v>0</v>
      </c>
    </row>
    <row r="1375" spans="2:18" x14ac:dyDescent="0.35">
      <c r="B1375" s="229"/>
      <c r="C1375" s="301"/>
      <c r="D1375" s="301"/>
      <c r="E1375" s="233"/>
      <c r="F1375" s="301"/>
      <c r="G1375" s="302"/>
      <c r="H1375" s="170"/>
      <c r="I1375" s="170"/>
      <c r="J1375" s="231"/>
      <c r="K1375" s="587">
        <f t="shared" si="95"/>
        <v>0</v>
      </c>
      <c r="L1375" s="589">
        <f>IF(I1375&lt;INDEX(Lookup!$U$2:$U$10,MATCH($D$44,Lookup!$S$2:$S$10,0)),0,IF(O1375="X",0,J1375/(DATEDIF(H1375,I1375,"m")+1)*12))</f>
        <v>0</v>
      </c>
      <c r="M1375" s="587">
        <f t="shared" si="96"/>
        <v>0</v>
      </c>
      <c r="N1375" s="655"/>
      <c r="O1375" s="353"/>
      <c r="Q1375" s="849">
        <f t="shared" si="97"/>
        <v>0</v>
      </c>
      <c r="R1375" s="849">
        <f t="shared" si="98"/>
        <v>0</v>
      </c>
    </row>
    <row r="1376" spans="2:18" x14ac:dyDescent="0.35">
      <c r="B1376" s="229"/>
      <c r="C1376" s="301"/>
      <c r="D1376" s="301"/>
      <c r="E1376" s="233"/>
      <c r="F1376" s="301"/>
      <c r="G1376" s="302"/>
      <c r="H1376" s="170"/>
      <c r="I1376" s="170"/>
      <c r="J1376" s="231"/>
      <c r="K1376" s="587">
        <f t="shared" si="95"/>
        <v>0</v>
      </c>
      <c r="L1376" s="589">
        <f>IF(I1376&lt;INDEX(Lookup!$U$2:$U$10,MATCH($D$44,Lookup!$S$2:$S$10,0)),0,IF(O1376="X",0,J1376/(DATEDIF(H1376,I1376,"m")+1)*12))</f>
        <v>0</v>
      </c>
      <c r="M1376" s="587">
        <f t="shared" si="96"/>
        <v>0</v>
      </c>
      <c r="N1376" s="655"/>
      <c r="O1376" s="353"/>
      <c r="Q1376" s="849">
        <f t="shared" si="97"/>
        <v>0</v>
      </c>
      <c r="R1376" s="849">
        <f t="shared" si="98"/>
        <v>0</v>
      </c>
    </row>
    <row r="1377" spans="2:18" x14ac:dyDescent="0.35">
      <c r="B1377" s="229"/>
      <c r="C1377" s="301"/>
      <c r="D1377" s="301"/>
      <c r="E1377" s="233"/>
      <c r="F1377" s="301"/>
      <c r="G1377" s="302"/>
      <c r="H1377" s="170"/>
      <c r="I1377" s="170"/>
      <c r="J1377" s="231"/>
      <c r="K1377" s="587">
        <f t="shared" si="95"/>
        <v>0</v>
      </c>
      <c r="L1377" s="589">
        <f>IF(I1377&lt;INDEX(Lookup!$U$2:$U$10,MATCH($D$44,Lookup!$S$2:$S$10,0)),0,IF(O1377="X",0,J1377/(DATEDIF(H1377,I1377,"m")+1)*12))</f>
        <v>0</v>
      </c>
      <c r="M1377" s="587">
        <f t="shared" si="96"/>
        <v>0</v>
      </c>
      <c r="N1377" s="655"/>
      <c r="O1377" s="353"/>
      <c r="Q1377" s="849">
        <f t="shared" si="97"/>
        <v>0</v>
      </c>
      <c r="R1377" s="849">
        <f t="shared" si="98"/>
        <v>0</v>
      </c>
    </row>
    <row r="1378" spans="2:18" x14ac:dyDescent="0.35">
      <c r="B1378" s="229"/>
      <c r="C1378" s="301"/>
      <c r="D1378" s="301"/>
      <c r="E1378" s="233"/>
      <c r="F1378" s="301"/>
      <c r="G1378" s="302"/>
      <c r="H1378" s="170"/>
      <c r="I1378" s="170"/>
      <c r="J1378" s="231"/>
      <c r="K1378" s="587">
        <f t="shared" si="95"/>
        <v>0</v>
      </c>
      <c r="L1378" s="589">
        <f>IF(I1378&lt;INDEX(Lookup!$U$2:$U$10,MATCH($D$44,Lookup!$S$2:$S$10,0)),0,IF(O1378="X",0,J1378/(DATEDIF(H1378,I1378,"m")+1)*12))</f>
        <v>0</v>
      </c>
      <c r="M1378" s="587">
        <f t="shared" si="96"/>
        <v>0</v>
      </c>
      <c r="N1378" s="655"/>
      <c r="O1378" s="353"/>
      <c r="Q1378" s="849">
        <f t="shared" si="97"/>
        <v>0</v>
      </c>
      <c r="R1378" s="849">
        <f t="shared" si="98"/>
        <v>0</v>
      </c>
    </row>
    <row r="1379" spans="2:18" x14ac:dyDescent="0.35">
      <c r="B1379" s="229"/>
      <c r="C1379" s="301"/>
      <c r="D1379" s="301"/>
      <c r="E1379" s="233"/>
      <c r="F1379" s="301"/>
      <c r="G1379" s="302"/>
      <c r="H1379" s="170"/>
      <c r="I1379" s="170"/>
      <c r="J1379" s="231"/>
      <c r="K1379" s="587">
        <f t="shared" si="95"/>
        <v>0</v>
      </c>
      <c r="L1379" s="589">
        <f>IF(I1379&lt;INDEX(Lookup!$U$2:$U$10,MATCH($D$44,Lookup!$S$2:$S$10,0)),0,IF(O1379="X",0,J1379/(DATEDIF(H1379,I1379,"m")+1)*12))</f>
        <v>0</v>
      </c>
      <c r="M1379" s="587">
        <f t="shared" si="96"/>
        <v>0</v>
      </c>
      <c r="N1379" s="655"/>
      <c r="O1379" s="353"/>
      <c r="Q1379" s="849">
        <f t="shared" si="97"/>
        <v>0</v>
      </c>
      <c r="R1379" s="849">
        <f t="shared" si="98"/>
        <v>0</v>
      </c>
    </row>
    <row r="1380" spans="2:18" x14ac:dyDescent="0.35">
      <c r="B1380" s="229"/>
      <c r="C1380" s="301"/>
      <c r="D1380" s="301"/>
      <c r="E1380" s="233"/>
      <c r="F1380" s="301"/>
      <c r="G1380" s="302"/>
      <c r="H1380" s="170"/>
      <c r="I1380" s="170"/>
      <c r="J1380" s="231"/>
      <c r="K1380" s="587">
        <f t="shared" si="95"/>
        <v>0</v>
      </c>
      <c r="L1380" s="589">
        <f>IF(I1380&lt;INDEX(Lookup!$U$2:$U$10,MATCH($D$44,Lookup!$S$2:$S$10,0)),0,IF(O1380="X",0,J1380/(DATEDIF(H1380,I1380,"m")+1)*12))</f>
        <v>0</v>
      </c>
      <c r="M1380" s="587">
        <f t="shared" si="96"/>
        <v>0</v>
      </c>
      <c r="N1380" s="655"/>
      <c r="O1380" s="353"/>
      <c r="Q1380" s="849">
        <f t="shared" si="97"/>
        <v>0</v>
      </c>
      <c r="R1380" s="849">
        <f t="shared" si="98"/>
        <v>0</v>
      </c>
    </row>
    <row r="1381" spans="2:18" x14ac:dyDescent="0.35">
      <c r="B1381" s="229"/>
      <c r="C1381" s="301"/>
      <c r="D1381" s="301"/>
      <c r="E1381" s="233"/>
      <c r="F1381" s="301"/>
      <c r="G1381" s="302"/>
      <c r="H1381" s="170"/>
      <c r="I1381" s="170"/>
      <c r="J1381" s="231"/>
      <c r="K1381" s="587">
        <f t="shared" si="95"/>
        <v>0</v>
      </c>
      <c r="L1381" s="589">
        <f>IF(I1381&lt;INDEX(Lookup!$U$2:$U$10,MATCH($D$44,Lookup!$S$2:$S$10,0)),0,IF(O1381="X",0,J1381/(DATEDIF(H1381,I1381,"m")+1)*12))</f>
        <v>0</v>
      </c>
      <c r="M1381" s="587">
        <f t="shared" si="96"/>
        <v>0</v>
      </c>
      <c r="N1381" s="655"/>
      <c r="O1381" s="353"/>
      <c r="Q1381" s="849">
        <f t="shared" si="97"/>
        <v>0</v>
      </c>
      <c r="R1381" s="849">
        <f t="shared" si="98"/>
        <v>0</v>
      </c>
    </row>
    <row r="1382" spans="2:18" x14ac:dyDescent="0.35">
      <c r="B1382" s="229"/>
      <c r="C1382" s="301"/>
      <c r="D1382" s="301"/>
      <c r="E1382" s="233"/>
      <c r="F1382" s="301"/>
      <c r="G1382" s="302"/>
      <c r="H1382" s="170"/>
      <c r="I1382" s="170"/>
      <c r="J1382" s="231"/>
      <c r="K1382" s="587">
        <f t="shared" si="95"/>
        <v>0</v>
      </c>
      <c r="L1382" s="589">
        <f>IF(I1382&lt;INDEX(Lookup!$U$2:$U$10,MATCH($D$44,Lookup!$S$2:$S$10,0)),0,IF(O1382="X",0,J1382/(DATEDIF(H1382,I1382,"m")+1)*12))</f>
        <v>0</v>
      </c>
      <c r="M1382" s="587">
        <f t="shared" si="96"/>
        <v>0</v>
      </c>
      <c r="N1382" s="655"/>
      <c r="O1382" s="353"/>
      <c r="Q1382" s="849">
        <f t="shared" si="97"/>
        <v>0</v>
      </c>
      <c r="R1382" s="849">
        <f t="shared" si="98"/>
        <v>0</v>
      </c>
    </row>
    <row r="1383" spans="2:18" x14ac:dyDescent="0.35">
      <c r="B1383" s="229"/>
      <c r="C1383" s="301"/>
      <c r="D1383" s="301"/>
      <c r="E1383" s="233"/>
      <c r="F1383" s="301"/>
      <c r="G1383" s="302"/>
      <c r="H1383" s="170"/>
      <c r="I1383" s="170"/>
      <c r="J1383" s="231"/>
      <c r="K1383" s="587">
        <f t="shared" si="95"/>
        <v>0</v>
      </c>
      <c r="L1383" s="589">
        <f>IF(I1383&lt;INDEX(Lookup!$U$2:$U$10,MATCH($D$44,Lookup!$S$2:$S$10,0)),0,IF(O1383="X",0,J1383/(DATEDIF(H1383,I1383,"m")+1)*12))</f>
        <v>0</v>
      </c>
      <c r="M1383" s="587">
        <f t="shared" si="96"/>
        <v>0</v>
      </c>
      <c r="N1383" s="655"/>
      <c r="O1383" s="353"/>
      <c r="Q1383" s="849">
        <f t="shared" si="97"/>
        <v>0</v>
      </c>
      <c r="R1383" s="849">
        <f t="shared" si="98"/>
        <v>0</v>
      </c>
    </row>
    <row r="1384" spans="2:18" x14ac:dyDescent="0.35">
      <c r="B1384" s="229"/>
      <c r="C1384" s="301"/>
      <c r="D1384" s="301"/>
      <c r="E1384" s="233"/>
      <c r="F1384" s="301"/>
      <c r="G1384" s="302"/>
      <c r="H1384" s="170"/>
      <c r="I1384" s="170"/>
      <c r="J1384" s="231"/>
      <c r="K1384" s="587">
        <f t="shared" si="95"/>
        <v>0</v>
      </c>
      <c r="L1384" s="589">
        <f>IF(I1384&lt;INDEX(Lookup!$U$2:$U$10,MATCH($D$44,Lookup!$S$2:$S$10,0)),0,IF(O1384="X",0,J1384/(DATEDIF(H1384,I1384,"m")+1)*12))</f>
        <v>0</v>
      </c>
      <c r="M1384" s="587">
        <f t="shared" si="96"/>
        <v>0</v>
      </c>
      <c r="N1384" s="655"/>
      <c r="O1384" s="353"/>
      <c r="Q1384" s="849">
        <f t="shared" si="97"/>
        <v>0</v>
      </c>
      <c r="R1384" s="849">
        <f t="shared" si="98"/>
        <v>0</v>
      </c>
    </row>
    <row r="1385" spans="2:18" x14ac:dyDescent="0.35">
      <c r="B1385" s="229"/>
      <c r="C1385" s="301"/>
      <c r="D1385" s="301"/>
      <c r="E1385" s="233"/>
      <c r="F1385" s="301"/>
      <c r="G1385" s="302"/>
      <c r="H1385" s="170"/>
      <c r="I1385" s="170"/>
      <c r="J1385" s="231"/>
      <c r="K1385" s="587">
        <f t="shared" si="95"/>
        <v>0</v>
      </c>
      <c r="L1385" s="589">
        <f>IF(I1385&lt;INDEX(Lookup!$U$2:$U$10,MATCH($D$44,Lookup!$S$2:$S$10,0)),0,IF(O1385="X",0,J1385/(DATEDIF(H1385,I1385,"m")+1)*12))</f>
        <v>0</v>
      </c>
      <c r="M1385" s="587">
        <f t="shared" si="96"/>
        <v>0</v>
      </c>
      <c r="N1385" s="655"/>
      <c r="O1385" s="353"/>
      <c r="Q1385" s="849">
        <f t="shared" si="97"/>
        <v>0</v>
      </c>
      <c r="R1385" s="849">
        <f t="shared" si="98"/>
        <v>0</v>
      </c>
    </row>
    <row r="1386" spans="2:18" x14ac:dyDescent="0.35">
      <c r="B1386" s="229"/>
      <c r="C1386" s="301"/>
      <c r="D1386" s="301"/>
      <c r="E1386" s="233"/>
      <c r="F1386" s="301"/>
      <c r="G1386" s="302"/>
      <c r="H1386" s="170"/>
      <c r="I1386" s="170"/>
      <c r="J1386" s="231"/>
      <c r="K1386" s="587">
        <f t="shared" si="95"/>
        <v>0</v>
      </c>
      <c r="L1386" s="589">
        <f>IF(I1386&lt;INDEX(Lookup!$U$2:$U$10,MATCH($D$44,Lookup!$S$2:$S$10,0)),0,IF(O1386="X",0,J1386/(DATEDIF(H1386,I1386,"m")+1)*12))</f>
        <v>0</v>
      </c>
      <c r="M1386" s="587">
        <f t="shared" si="96"/>
        <v>0</v>
      </c>
      <c r="N1386" s="655"/>
      <c r="O1386" s="353"/>
      <c r="Q1386" s="849">
        <f t="shared" si="97"/>
        <v>0</v>
      </c>
      <c r="R1386" s="849">
        <f t="shared" si="98"/>
        <v>0</v>
      </c>
    </row>
    <row r="1387" spans="2:18" x14ac:dyDescent="0.35">
      <c r="B1387" s="229"/>
      <c r="C1387" s="301"/>
      <c r="D1387" s="301"/>
      <c r="E1387" s="233"/>
      <c r="F1387" s="301"/>
      <c r="G1387" s="302"/>
      <c r="H1387" s="170"/>
      <c r="I1387" s="170"/>
      <c r="J1387" s="231"/>
      <c r="K1387" s="587">
        <f t="shared" si="95"/>
        <v>0</v>
      </c>
      <c r="L1387" s="589">
        <f>IF(I1387&lt;INDEX(Lookup!$U$2:$U$10,MATCH($D$44,Lookup!$S$2:$S$10,0)),0,IF(O1387="X",0,J1387/(DATEDIF(H1387,I1387,"m")+1)*12))</f>
        <v>0</v>
      </c>
      <c r="M1387" s="587">
        <f t="shared" si="96"/>
        <v>0</v>
      </c>
      <c r="N1387" s="655"/>
      <c r="O1387" s="353"/>
      <c r="Q1387" s="849">
        <f t="shared" si="97"/>
        <v>0</v>
      </c>
      <c r="R1387" s="849">
        <f t="shared" si="98"/>
        <v>0</v>
      </c>
    </row>
    <row r="1388" spans="2:18" x14ac:dyDescent="0.35">
      <c r="B1388" s="229"/>
      <c r="C1388" s="301"/>
      <c r="D1388" s="301"/>
      <c r="E1388" s="233"/>
      <c r="F1388" s="301"/>
      <c r="G1388" s="302"/>
      <c r="H1388" s="170"/>
      <c r="I1388" s="170"/>
      <c r="J1388" s="231"/>
      <c r="K1388" s="587">
        <f t="shared" si="95"/>
        <v>0</v>
      </c>
      <c r="L1388" s="589">
        <f>IF(I1388&lt;INDEX(Lookup!$U$2:$U$10,MATCH($D$44,Lookup!$S$2:$S$10,0)),0,IF(O1388="X",0,J1388/(DATEDIF(H1388,I1388,"m")+1)*12))</f>
        <v>0</v>
      </c>
      <c r="M1388" s="587">
        <f t="shared" si="96"/>
        <v>0</v>
      </c>
      <c r="N1388" s="655"/>
      <c r="O1388" s="353"/>
      <c r="Q1388" s="849">
        <f t="shared" si="97"/>
        <v>0</v>
      </c>
      <c r="R1388" s="849">
        <f t="shared" si="98"/>
        <v>0</v>
      </c>
    </row>
    <row r="1389" spans="2:18" x14ac:dyDescent="0.35">
      <c r="B1389" s="229"/>
      <c r="C1389" s="301"/>
      <c r="D1389" s="301"/>
      <c r="E1389" s="233"/>
      <c r="F1389" s="301"/>
      <c r="G1389" s="302"/>
      <c r="H1389" s="170"/>
      <c r="I1389" s="170"/>
      <c r="J1389" s="231"/>
      <c r="K1389" s="587">
        <f t="shared" si="95"/>
        <v>0</v>
      </c>
      <c r="L1389" s="589">
        <f>IF(I1389&lt;INDEX(Lookup!$U$2:$U$10,MATCH($D$44,Lookup!$S$2:$S$10,0)),0,IF(O1389="X",0,J1389/(DATEDIF(H1389,I1389,"m")+1)*12))</f>
        <v>0</v>
      </c>
      <c r="M1389" s="587">
        <f t="shared" si="96"/>
        <v>0</v>
      </c>
      <c r="N1389" s="655"/>
      <c r="O1389" s="353"/>
      <c r="Q1389" s="849">
        <f t="shared" si="97"/>
        <v>0</v>
      </c>
      <c r="R1389" s="849">
        <f t="shared" si="98"/>
        <v>0</v>
      </c>
    </row>
    <row r="1390" spans="2:18" x14ac:dyDescent="0.35">
      <c r="B1390" s="229"/>
      <c r="C1390" s="301"/>
      <c r="D1390" s="301"/>
      <c r="E1390" s="233"/>
      <c r="F1390" s="301"/>
      <c r="G1390" s="302"/>
      <c r="H1390" s="170"/>
      <c r="I1390" s="170"/>
      <c r="J1390" s="231"/>
      <c r="K1390" s="587">
        <f t="shared" si="95"/>
        <v>0</v>
      </c>
      <c r="L1390" s="589">
        <f>IF(I1390&lt;INDEX(Lookup!$U$2:$U$10,MATCH($D$44,Lookup!$S$2:$S$10,0)),0,IF(O1390="X",0,J1390/(DATEDIF(H1390,I1390,"m")+1)*12))</f>
        <v>0</v>
      </c>
      <c r="M1390" s="587">
        <f t="shared" si="96"/>
        <v>0</v>
      </c>
      <c r="N1390" s="655"/>
      <c r="O1390" s="353"/>
      <c r="Q1390" s="849">
        <f t="shared" si="97"/>
        <v>0</v>
      </c>
      <c r="R1390" s="849">
        <f t="shared" si="98"/>
        <v>0</v>
      </c>
    </row>
    <row r="1391" spans="2:18" x14ac:dyDescent="0.35">
      <c r="B1391" s="229"/>
      <c r="C1391" s="301"/>
      <c r="D1391" s="301"/>
      <c r="E1391" s="233"/>
      <c r="F1391" s="301"/>
      <c r="G1391" s="302"/>
      <c r="H1391" s="170"/>
      <c r="I1391" s="170"/>
      <c r="J1391" s="231"/>
      <c r="K1391" s="587">
        <f t="shared" si="95"/>
        <v>0</v>
      </c>
      <c r="L1391" s="589">
        <f>IF(I1391&lt;INDEX(Lookup!$U$2:$U$10,MATCH($D$44,Lookup!$S$2:$S$10,0)),0,IF(O1391="X",0,J1391/(DATEDIF(H1391,I1391,"m")+1)*12))</f>
        <v>0</v>
      </c>
      <c r="M1391" s="587">
        <f t="shared" si="96"/>
        <v>0</v>
      </c>
      <c r="N1391" s="655"/>
      <c r="O1391" s="353"/>
      <c r="Q1391" s="849">
        <f t="shared" si="97"/>
        <v>0</v>
      </c>
      <c r="R1391" s="849">
        <f t="shared" si="98"/>
        <v>0</v>
      </c>
    </row>
    <row r="1392" spans="2:18" x14ac:dyDescent="0.35">
      <c r="B1392" s="229"/>
      <c r="C1392" s="301"/>
      <c r="D1392" s="301"/>
      <c r="E1392" s="233"/>
      <c r="F1392" s="301"/>
      <c r="G1392" s="302"/>
      <c r="H1392" s="170"/>
      <c r="I1392" s="170"/>
      <c r="J1392" s="231"/>
      <c r="K1392" s="587">
        <f t="shared" ref="K1392:K1455" si="99">J1392*$K$6</f>
        <v>0</v>
      </c>
      <c r="L1392" s="589">
        <f>IF(I1392&lt;INDEX(Lookup!$U$2:$U$10,MATCH($D$44,Lookup!$S$2:$S$10,0)),0,IF(O1392="X",0,J1392/(DATEDIF(H1392,I1392,"m")+1)*12))</f>
        <v>0</v>
      </c>
      <c r="M1392" s="587">
        <f t="shared" ref="M1392:M1455" si="100">L1392*$K$6</f>
        <v>0</v>
      </c>
      <c r="N1392" s="655"/>
      <c r="O1392" s="353"/>
      <c r="Q1392" s="849">
        <f t="shared" ref="Q1392:Q1455" si="101">K1392*$H$30</f>
        <v>0</v>
      </c>
      <c r="R1392" s="849">
        <f t="shared" ref="R1392:R1455" si="102">M1392*$H$40</f>
        <v>0</v>
      </c>
    </row>
    <row r="1393" spans="2:18" x14ac:dyDescent="0.35">
      <c r="B1393" s="229"/>
      <c r="C1393" s="301"/>
      <c r="D1393" s="301"/>
      <c r="E1393" s="233"/>
      <c r="F1393" s="301"/>
      <c r="G1393" s="302"/>
      <c r="H1393" s="170"/>
      <c r="I1393" s="170"/>
      <c r="J1393" s="231"/>
      <c r="K1393" s="587">
        <f t="shared" si="99"/>
        <v>0</v>
      </c>
      <c r="L1393" s="589">
        <f>IF(I1393&lt;INDEX(Lookup!$U$2:$U$10,MATCH($D$44,Lookup!$S$2:$S$10,0)),0,IF(O1393="X",0,J1393/(DATEDIF(H1393,I1393,"m")+1)*12))</f>
        <v>0</v>
      </c>
      <c r="M1393" s="587">
        <f t="shared" si="100"/>
        <v>0</v>
      </c>
      <c r="N1393" s="655"/>
      <c r="O1393" s="353"/>
      <c r="Q1393" s="849">
        <f t="shared" si="101"/>
        <v>0</v>
      </c>
      <c r="R1393" s="849">
        <f t="shared" si="102"/>
        <v>0</v>
      </c>
    </row>
    <row r="1394" spans="2:18" x14ac:dyDescent="0.35">
      <c r="B1394" s="229"/>
      <c r="C1394" s="301"/>
      <c r="D1394" s="301"/>
      <c r="E1394" s="233"/>
      <c r="F1394" s="301"/>
      <c r="G1394" s="302"/>
      <c r="H1394" s="170"/>
      <c r="I1394" s="170"/>
      <c r="J1394" s="231"/>
      <c r="K1394" s="587">
        <f t="shared" si="99"/>
        <v>0</v>
      </c>
      <c r="L1394" s="589">
        <f>IF(I1394&lt;INDEX(Lookup!$U$2:$U$10,MATCH($D$44,Lookup!$S$2:$S$10,0)),0,IF(O1394="X",0,J1394/(DATEDIF(H1394,I1394,"m")+1)*12))</f>
        <v>0</v>
      </c>
      <c r="M1394" s="587">
        <f t="shared" si="100"/>
        <v>0</v>
      </c>
      <c r="N1394" s="655"/>
      <c r="O1394" s="353"/>
      <c r="Q1394" s="849">
        <f t="shared" si="101"/>
        <v>0</v>
      </c>
      <c r="R1394" s="849">
        <f t="shared" si="102"/>
        <v>0</v>
      </c>
    </row>
    <row r="1395" spans="2:18" x14ac:dyDescent="0.35">
      <c r="B1395" s="229"/>
      <c r="C1395" s="301"/>
      <c r="D1395" s="301"/>
      <c r="E1395" s="233"/>
      <c r="F1395" s="301"/>
      <c r="G1395" s="302"/>
      <c r="H1395" s="170"/>
      <c r="I1395" s="170"/>
      <c r="J1395" s="231"/>
      <c r="K1395" s="587">
        <f t="shared" si="99"/>
        <v>0</v>
      </c>
      <c r="L1395" s="589">
        <f>IF(I1395&lt;INDEX(Lookup!$U$2:$U$10,MATCH($D$44,Lookup!$S$2:$S$10,0)),0,IF(O1395="X",0,J1395/(DATEDIF(H1395,I1395,"m")+1)*12))</f>
        <v>0</v>
      </c>
      <c r="M1395" s="587">
        <f t="shared" si="100"/>
        <v>0</v>
      </c>
      <c r="N1395" s="655"/>
      <c r="O1395" s="353"/>
      <c r="Q1395" s="849">
        <f t="shared" si="101"/>
        <v>0</v>
      </c>
      <c r="R1395" s="849">
        <f t="shared" si="102"/>
        <v>0</v>
      </c>
    </row>
    <row r="1396" spans="2:18" x14ac:dyDescent="0.35">
      <c r="B1396" s="229"/>
      <c r="C1396" s="301"/>
      <c r="D1396" s="301"/>
      <c r="E1396" s="233"/>
      <c r="F1396" s="301"/>
      <c r="G1396" s="302"/>
      <c r="H1396" s="170"/>
      <c r="I1396" s="170"/>
      <c r="J1396" s="231"/>
      <c r="K1396" s="587">
        <f t="shared" si="99"/>
        <v>0</v>
      </c>
      <c r="L1396" s="589">
        <f>IF(I1396&lt;INDEX(Lookup!$U$2:$U$10,MATCH($D$44,Lookup!$S$2:$S$10,0)),0,IF(O1396="X",0,J1396/(DATEDIF(H1396,I1396,"m")+1)*12))</f>
        <v>0</v>
      </c>
      <c r="M1396" s="587">
        <f t="shared" si="100"/>
        <v>0</v>
      </c>
      <c r="N1396" s="655"/>
      <c r="O1396" s="353"/>
      <c r="Q1396" s="849">
        <f t="shared" si="101"/>
        <v>0</v>
      </c>
      <c r="R1396" s="849">
        <f t="shared" si="102"/>
        <v>0</v>
      </c>
    </row>
    <row r="1397" spans="2:18" x14ac:dyDescent="0.35">
      <c r="B1397" s="229"/>
      <c r="C1397" s="301"/>
      <c r="D1397" s="301"/>
      <c r="E1397" s="233"/>
      <c r="F1397" s="301"/>
      <c r="G1397" s="302"/>
      <c r="H1397" s="170"/>
      <c r="I1397" s="170"/>
      <c r="J1397" s="231"/>
      <c r="K1397" s="587">
        <f t="shared" si="99"/>
        <v>0</v>
      </c>
      <c r="L1397" s="589">
        <f>IF(I1397&lt;INDEX(Lookup!$U$2:$U$10,MATCH($D$44,Lookup!$S$2:$S$10,0)),0,IF(O1397="X",0,J1397/(DATEDIF(H1397,I1397,"m")+1)*12))</f>
        <v>0</v>
      </c>
      <c r="M1397" s="587">
        <f t="shared" si="100"/>
        <v>0</v>
      </c>
      <c r="N1397" s="655"/>
      <c r="O1397" s="353"/>
      <c r="Q1397" s="849">
        <f t="shared" si="101"/>
        <v>0</v>
      </c>
      <c r="R1397" s="849">
        <f t="shared" si="102"/>
        <v>0</v>
      </c>
    </row>
    <row r="1398" spans="2:18" x14ac:dyDescent="0.35">
      <c r="B1398" s="229"/>
      <c r="C1398" s="301"/>
      <c r="D1398" s="301"/>
      <c r="E1398" s="233"/>
      <c r="F1398" s="301"/>
      <c r="G1398" s="302"/>
      <c r="H1398" s="170"/>
      <c r="I1398" s="170"/>
      <c r="J1398" s="231"/>
      <c r="K1398" s="587">
        <f t="shared" si="99"/>
        <v>0</v>
      </c>
      <c r="L1398" s="589">
        <f>IF(I1398&lt;INDEX(Lookup!$U$2:$U$10,MATCH($D$44,Lookup!$S$2:$S$10,0)),0,IF(O1398="X",0,J1398/(DATEDIF(H1398,I1398,"m")+1)*12))</f>
        <v>0</v>
      </c>
      <c r="M1398" s="587">
        <f t="shared" si="100"/>
        <v>0</v>
      </c>
      <c r="N1398" s="655"/>
      <c r="O1398" s="353"/>
      <c r="Q1398" s="849">
        <f t="shared" si="101"/>
        <v>0</v>
      </c>
      <c r="R1398" s="849">
        <f t="shared" si="102"/>
        <v>0</v>
      </c>
    </row>
    <row r="1399" spans="2:18" x14ac:dyDescent="0.35">
      <c r="B1399" s="229"/>
      <c r="C1399" s="301"/>
      <c r="D1399" s="301"/>
      <c r="E1399" s="233"/>
      <c r="F1399" s="301"/>
      <c r="G1399" s="302"/>
      <c r="H1399" s="170"/>
      <c r="I1399" s="170"/>
      <c r="J1399" s="231"/>
      <c r="K1399" s="587">
        <f t="shared" si="99"/>
        <v>0</v>
      </c>
      <c r="L1399" s="589">
        <f>IF(I1399&lt;INDEX(Lookup!$U$2:$U$10,MATCH($D$44,Lookup!$S$2:$S$10,0)),0,IF(O1399="X",0,J1399/(DATEDIF(H1399,I1399,"m")+1)*12))</f>
        <v>0</v>
      </c>
      <c r="M1399" s="587">
        <f t="shared" si="100"/>
        <v>0</v>
      </c>
      <c r="N1399" s="655"/>
      <c r="O1399" s="353"/>
      <c r="Q1399" s="849">
        <f t="shared" si="101"/>
        <v>0</v>
      </c>
      <c r="R1399" s="849">
        <f t="shared" si="102"/>
        <v>0</v>
      </c>
    </row>
    <row r="1400" spans="2:18" x14ac:dyDescent="0.35">
      <c r="B1400" s="229"/>
      <c r="C1400" s="301"/>
      <c r="D1400" s="301"/>
      <c r="E1400" s="233"/>
      <c r="F1400" s="301"/>
      <c r="G1400" s="302"/>
      <c r="H1400" s="170"/>
      <c r="I1400" s="170"/>
      <c r="J1400" s="231"/>
      <c r="K1400" s="587">
        <f t="shared" si="99"/>
        <v>0</v>
      </c>
      <c r="L1400" s="589">
        <f>IF(I1400&lt;INDEX(Lookup!$U$2:$U$10,MATCH($D$44,Lookup!$S$2:$S$10,0)),0,IF(O1400="X",0,J1400/(DATEDIF(H1400,I1400,"m")+1)*12))</f>
        <v>0</v>
      </c>
      <c r="M1400" s="587">
        <f t="shared" si="100"/>
        <v>0</v>
      </c>
      <c r="N1400" s="655"/>
      <c r="O1400" s="353"/>
      <c r="Q1400" s="849">
        <f t="shared" si="101"/>
        <v>0</v>
      </c>
      <c r="R1400" s="849">
        <f t="shared" si="102"/>
        <v>0</v>
      </c>
    </row>
    <row r="1401" spans="2:18" x14ac:dyDescent="0.35">
      <c r="B1401" s="229"/>
      <c r="C1401" s="301"/>
      <c r="D1401" s="301"/>
      <c r="E1401" s="233"/>
      <c r="F1401" s="301"/>
      <c r="G1401" s="302"/>
      <c r="H1401" s="170"/>
      <c r="I1401" s="170"/>
      <c r="J1401" s="231"/>
      <c r="K1401" s="587">
        <f t="shared" si="99"/>
        <v>0</v>
      </c>
      <c r="L1401" s="589">
        <f>IF(I1401&lt;INDEX(Lookup!$U$2:$U$10,MATCH($D$44,Lookup!$S$2:$S$10,0)),0,IF(O1401="X",0,J1401/(DATEDIF(H1401,I1401,"m")+1)*12))</f>
        <v>0</v>
      </c>
      <c r="M1401" s="587">
        <f t="shared" si="100"/>
        <v>0</v>
      </c>
      <c r="N1401" s="655"/>
      <c r="O1401" s="353"/>
      <c r="Q1401" s="849">
        <f t="shared" si="101"/>
        <v>0</v>
      </c>
      <c r="R1401" s="849">
        <f t="shared" si="102"/>
        <v>0</v>
      </c>
    </row>
    <row r="1402" spans="2:18" x14ac:dyDescent="0.35">
      <c r="B1402" s="229"/>
      <c r="C1402" s="301"/>
      <c r="D1402" s="301"/>
      <c r="E1402" s="233"/>
      <c r="F1402" s="301"/>
      <c r="G1402" s="302"/>
      <c r="H1402" s="170"/>
      <c r="I1402" s="170"/>
      <c r="J1402" s="231"/>
      <c r="K1402" s="587">
        <f t="shared" si="99"/>
        <v>0</v>
      </c>
      <c r="L1402" s="589">
        <f>IF(I1402&lt;INDEX(Lookup!$U$2:$U$10,MATCH($D$44,Lookup!$S$2:$S$10,0)),0,IF(O1402="X",0,J1402/(DATEDIF(H1402,I1402,"m")+1)*12))</f>
        <v>0</v>
      </c>
      <c r="M1402" s="587">
        <f t="shared" si="100"/>
        <v>0</v>
      </c>
      <c r="N1402" s="655"/>
      <c r="O1402" s="353"/>
      <c r="Q1402" s="849">
        <f t="shared" si="101"/>
        <v>0</v>
      </c>
      <c r="R1402" s="849">
        <f t="shared" si="102"/>
        <v>0</v>
      </c>
    </row>
    <row r="1403" spans="2:18" x14ac:dyDescent="0.35">
      <c r="B1403" s="229"/>
      <c r="C1403" s="301"/>
      <c r="D1403" s="301"/>
      <c r="E1403" s="233"/>
      <c r="F1403" s="301"/>
      <c r="G1403" s="302"/>
      <c r="H1403" s="170"/>
      <c r="I1403" s="170"/>
      <c r="J1403" s="231"/>
      <c r="K1403" s="587">
        <f t="shared" si="99"/>
        <v>0</v>
      </c>
      <c r="L1403" s="589">
        <f>IF(I1403&lt;INDEX(Lookup!$U$2:$U$10,MATCH($D$44,Lookup!$S$2:$S$10,0)),0,IF(O1403="X",0,J1403/(DATEDIF(H1403,I1403,"m")+1)*12))</f>
        <v>0</v>
      </c>
      <c r="M1403" s="587">
        <f t="shared" si="100"/>
        <v>0</v>
      </c>
      <c r="N1403" s="655"/>
      <c r="O1403" s="353"/>
      <c r="Q1403" s="849">
        <f t="shared" si="101"/>
        <v>0</v>
      </c>
      <c r="R1403" s="849">
        <f t="shared" si="102"/>
        <v>0</v>
      </c>
    </row>
    <row r="1404" spans="2:18" x14ac:dyDescent="0.35">
      <c r="B1404" s="229"/>
      <c r="C1404" s="301"/>
      <c r="D1404" s="301"/>
      <c r="E1404" s="233"/>
      <c r="F1404" s="301"/>
      <c r="G1404" s="302"/>
      <c r="H1404" s="170"/>
      <c r="I1404" s="170"/>
      <c r="J1404" s="231"/>
      <c r="K1404" s="587">
        <f t="shared" si="99"/>
        <v>0</v>
      </c>
      <c r="L1404" s="589">
        <f>IF(I1404&lt;INDEX(Lookup!$U$2:$U$10,MATCH($D$44,Lookup!$S$2:$S$10,0)),0,IF(O1404="X",0,J1404/(DATEDIF(H1404,I1404,"m")+1)*12))</f>
        <v>0</v>
      </c>
      <c r="M1404" s="587">
        <f t="shared" si="100"/>
        <v>0</v>
      </c>
      <c r="N1404" s="655"/>
      <c r="O1404" s="353"/>
      <c r="Q1404" s="849">
        <f t="shared" si="101"/>
        <v>0</v>
      </c>
      <c r="R1404" s="849">
        <f t="shared" si="102"/>
        <v>0</v>
      </c>
    </row>
    <row r="1405" spans="2:18" x14ac:dyDescent="0.35">
      <c r="B1405" s="229"/>
      <c r="C1405" s="301"/>
      <c r="D1405" s="301"/>
      <c r="E1405" s="233"/>
      <c r="F1405" s="301"/>
      <c r="G1405" s="302"/>
      <c r="H1405" s="170"/>
      <c r="I1405" s="170"/>
      <c r="J1405" s="231"/>
      <c r="K1405" s="587">
        <f t="shared" si="99"/>
        <v>0</v>
      </c>
      <c r="L1405" s="589">
        <f>IF(I1405&lt;INDEX(Lookup!$U$2:$U$10,MATCH($D$44,Lookup!$S$2:$S$10,0)),0,IF(O1405="X",0,J1405/(DATEDIF(H1405,I1405,"m")+1)*12))</f>
        <v>0</v>
      </c>
      <c r="M1405" s="587">
        <f t="shared" si="100"/>
        <v>0</v>
      </c>
      <c r="N1405" s="655"/>
      <c r="O1405" s="353"/>
      <c r="Q1405" s="849">
        <f t="shared" si="101"/>
        <v>0</v>
      </c>
      <c r="R1405" s="849">
        <f t="shared" si="102"/>
        <v>0</v>
      </c>
    </row>
    <row r="1406" spans="2:18" x14ac:dyDescent="0.35">
      <c r="B1406" s="229"/>
      <c r="C1406" s="301"/>
      <c r="D1406" s="301"/>
      <c r="E1406" s="233"/>
      <c r="F1406" s="301"/>
      <c r="G1406" s="302"/>
      <c r="H1406" s="170"/>
      <c r="I1406" s="170"/>
      <c r="J1406" s="231"/>
      <c r="K1406" s="587">
        <f t="shared" si="99"/>
        <v>0</v>
      </c>
      <c r="L1406" s="589">
        <f>IF(I1406&lt;INDEX(Lookup!$U$2:$U$10,MATCH($D$44,Lookup!$S$2:$S$10,0)),0,IF(O1406="X",0,J1406/(DATEDIF(H1406,I1406,"m")+1)*12))</f>
        <v>0</v>
      </c>
      <c r="M1406" s="587">
        <f t="shared" si="100"/>
        <v>0</v>
      </c>
      <c r="N1406" s="655"/>
      <c r="O1406" s="353"/>
      <c r="Q1406" s="849">
        <f t="shared" si="101"/>
        <v>0</v>
      </c>
      <c r="R1406" s="849">
        <f t="shared" si="102"/>
        <v>0</v>
      </c>
    </row>
    <row r="1407" spans="2:18" x14ac:dyDescent="0.35">
      <c r="B1407" s="229"/>
      <c r="C1407" s="301"/>
      <c r="D1407" s="301"/>
      <c r="E1407" s="233"/>
      <c r="F1407" s="301"/>
      <c r="G1407" s="302"/>
      <c r="H1407" s="170"/>
      <c r="I1407" s="170"/>
      <c r="J1407" s="231"/>
      <c r="K1407" s="587">
        <f t="shared" si="99"/>
        <v>0</v>
      </c>
      <c r="L1407" s="589">
        <f>IF(I1407&lt;INDEX(Lookup!$U$2:$U$10,MATCH($D$44,Lookup!$S$2:$S$10,0)),0,IF(O1407="X",0,J1407/(DATEDIF(H1407,I1407,"m")+1)*12))</f>
        <v>0</v>
      </c>
      <c r="M1407" s="587">
        <f t="shared" si="100"/>
        <v>0</v>
      </c>
      <c r="N1407" s="655"/>
      <c r="O1407" s="353"/>
      <c r="Q1407" s="849">
        <f t="shared" si="101"/>
        <v>0</v>
      </c>
      <c r="R1407" s="849">
        <f t="shared" si="102"/>
        <v>0</v>
      </c>
    </row>
    <row r="1408" spans="2:18" x14ac:dyDescent="0.35">
      <c r="B1408" s="229"/>
      <c r="C1408" s="301"/>
      <c r="D1408" s="301"/>
      <c r="E1408" s="233"/>
      <c r="F1408" s="301"/>
      <c r="G1408" s="302"/>
      <c r="H1408" s="170"/>
      <c r="I1408" s="170"/>
      <c r="J1408" s="231"/>
      <c r="K1408" s="587">
        <f t="shared" si="99"/>
        <v>0</v>
      </c>
      <c r="L1408" s="589">
        <f>IF(I1408&lt;INDEX(Lookup!$U$2:$U$10,MATCH($D$44,Lookup!$S$2:$S$10,0)),0,IF(O1408="X",0,J1408/(DATEDIF(H1408,I1408,"m")+1)*12))</f>
        <v>0</v>
      </c>
      <c r="M1408" s="587">
        <f t="shared" si="100"/>
        <v>0</v>
      </c>
      <c r="N1408" s="655"/>
      <c r="O1408" s="353"/>
      <c r="Q1408" s="849">
        <f t="shared" si="101"/>
        <v>0</v>
      </c>
      <c r="R1408" s="849">
        <f t="shared" si="102"/>
        <v>0</v>
      </c>
    </row>
    <row r="1409" spans="2:18" x14ac:dyDescent="0.35">
      <c r="B1409" s="229"/>
      <c r="C1409" s="301"/>
      <c r="D1409" s="301"/>
      <c r="E1409" s="233"/>
      <c r="F1409" s="301"/>
      <c r="G1409" s="302"/>
      <c r="H1409" s="170"/>
      <c r="I1409" s="170"/>
      <c r="J1409" s="231"/>
      <c r="K1409" s="587">
        <f t="shared" si="99"/>
        <v>0</v>
      </c>
      <c r="L1409" s="589">
        <f>IF(I1409&lt;INDEX(Lookup!$U$2:$U$10,MATCH($D$44,Lookup!$S$2:$S$10,0)),0,IF(O1409="X",0,J1409/(DATEDIF(H1409,I1409,"m")+1)*12))</f>
        <v>0</v>
      </c>
      <c r="M1409" s="587">
        <f t="shared" si="100"/>
        <v>0</v>
      </c>
      <c r="N1409" s="655"/>
      <c r="O1409" s="353"/>
      <c r="Q1409" s="849">
        <f t="shared" si="101"/>
        <v>0</v>
      </c>
      <c r="R1409" s="849">
        <f t="shared" si="102"/>
        <v>0</v>
      </c>
    </row>
    <row r="1410" spans="2:18" x14ac:dyDescent="0.35">
      <c r="B1410" s="229"/>
      <c r="C1410" s="301"/>
      <c r="D1410" s="301"/>
      <c r="E1410" s="233"/>
      <c r="F1410" s="301"/>
      <c r="G1410" s="302"/>
      <c r="H1410" s="170"/>
      <c r="I1410" s="170"/>
      <c r="J1410" s="231"/>
      <c r="K1410" s="587">
        <f t="shared" si="99"/>
        <v>0</v>
      </c>
      <c r="L1410" s="589">
        <f>IF(I1410&lt;INDEX(Lookup!$U$2:$U$10,MATCH($D$44,Lookup!$S$2:$S$10,0)),0,IF(O1410="X",0,J1410/(DATEDIF(H1410,I1410,"m")+1)*12))</f>
        <v>0</v>
      </c>
      <c r="M1410" s="587">
        <f t="shared" si="100"/>
        <v>0</v>
      </c>
      <c r="N1410" s="655"/>
      <c r="O1410" s="353"/>
      <c r="Q1410" s="849">
        <f t="shared" si="101"/>
        <v>0</v>
      </c>
      <c r="R1410" s="849">
        <f t="shared" si="102"/>
        <v>0</v>
      </c>
    </row>
    <row r="1411" spans="2:18" x14ac:dyDescent="0.35">
      <c r="B1411" s="229"/>
      <c r="C1411" s="301"/>
      <c r="D1411" s="301"/>
      <c r="E1411" s="233"/>
      <c r="F1411" s="301"/>
      <c r="G1411" s="302"/>
      <c r="H1411" s="170"/>
      <c r="I1411" s="170"/>
      <c r="J1411" s="231"/>
      <c r="K1411" s="587">
        <f t="shared" si="99"/>
        <v>0</v>
      </c>
      <c r="L1411" s="589">
        <f>IF(I1411&lt;INDEX(Lookup!$U$2:$U$10,MATCH($D$44,Lookup!$S$2:$S$10,0)),0,IF(O1411="X",0,J1411/(DATEDIF(H1411,I1411,"m")+1)*12))</f>
        <v>0</v>
      </c>
      <c r="M1411" s="587">
        <f t="shared" si="100"/>
        <v>0</v>
      </c>
      <c r="N1411" s="655"/>
      <c r="O1411" s="353"/>
      <c r="Q1411" s="849">
        <f t="shared" si="101"/>
        <v>0</v>
      </c>
      <c r="R1411" s="849">
        <f t="shared" si="102"/>
        <v>0</v>
      </c>
    </row>
    <row r="1412" spans="2:18" x14ac:dyDescent="0.35">
      <c r="B1412" s="229"/>
      <c r="C1412" s="301"/>
      <c r="D1412" s="301"/>
      <c r="E1412" s="233"/>
      <c r="F1412" s="301"/>
      <c r="G1412" s="302"/>
      <c r="H1412" s="170"/>
      <c r="I1412" s="170"/>
      <c r="J1412" s="231"/>
      <c r="K1412" s="587">
        <f t="shared" si="99"/>
        <v>0</v>
      </c>
      <c r="L1412" s="589">
        <f>IF(I1412&lt;INDEX(Lookup!$U$2:$U$10,MATCH($D$44,Lookup!$S$2:$S$10,0)),0,IF(O1412="X",0,J1412/(DATEDIF(H1412,I1412,"m")+1)*12))</f>
        <v>0</v>
      </c>
      <c r="M1412" s="587">
        <f t="shared" si="100"/>
        <v>0</v>
      </c>
      <c r="N1412" s="655"/>
      <c r="O1412" s="353"/>
      <c r="Q1412" s="849">
        <f t="shared" si="101"/>
        <v>0</v>
      </c>
      <c r="R1412" s="849">
        <f t="shared" si="102"/>
        <v>0</v>
      </c>
    </row>
    <row r="1413" spans="2:18" x14ac:dyDescent="0.35">
      <c r="B1413" s="229"/>
      <c r="C1413" s="301"/>
      <c r="D1413" s="301"/>
      <c r="E1413" s="233"/>
      <c r="F1413" s="301"/>
      <c r="G1413" s="302"/>
      <c r="H1413" s="170"/>
      <c r="I1413" s="170"/>
      <c r="J1413" s="231"/>
      <c r="K1413" s="587">
        <f t="shared" si="99"/>
        <v>0</v>
      </c>
      <c r="L1413" s="589">
        <f>IF(I1413&lt;INDEX(Lookup!$U$2:$U$10,MATCH($D$44,Lookup!$S$2:$S$10,0)),0,IF(O1413="X",0,J1413/(DATEDIF(H1413,I1413,"m")+1)*12))</f>
        <v>0</v>
      </c>
      <c r="M1413" s="587">
        <f t="shared" si="100"/>
        <v>0</v>
      </c>
      <c r="N1413" s="655"/>
      <c r="O1413" s="353"/>
      <c r="Q1413" s="849">
        <f t="shared" si="101"/>
        <v>0</v>
      </c>
      <c r="R1413" s="849">
        <f t="shared" si="102"/>
        <v>0</v>
      </c>
    </row>
    <row r="1414" spans="2:18" x14ac:dyDescent="0.35">
      <c r="B1414" s="229"/>
      <c r="C1414" s="301"/>
      <c r="D1414" s="301"/>
      <c r="E1414" s="233"/>
      <c r="F1414" s="301"/>
      <c r="G1414" s="302"/>
      <c r="H1414" s="170"/>
      <c r="I1414" s="170"/>
      <c r="J1414" s="231"/>
      <c r="K1414" s="587">
        <f t="shared" si="99"/>
        <v>0</v>
      </c>
      <c r="L1414" s="589">
        <f>IF(I1414&lt;INDEX(Lookup!$U$2:$U$10,MATCH($D$44,Lookup!$S$2:$S$10,0)),0,IF(O1414="X",0,J1414/(DATEDIF(H1414,I1414,"m")+1)*12))</f>
        <v>0</v>
      </c>
      <c r="M1414" s="587">
        <f t="shared" si="100"/>
        <v>0</v>
      </c>
      <c r="N1414" s="655"/>
      <c r="O1414" s="353"/>
      <c r="Q1414" s="849">
        <f t="shared" si="101"/>
        <v>0</v>
      </c>
      <c r="R1414" s="849">
        <f t="shared" si="102"/>
        <v>0</v>
      </c>
    </row>
    <row r="1415" spans="2:18" x14ac:dyDescent="0.35">
      <c r="B1415" s="229"/>
      <c r="C1415" s="301"/>
      <c r="D1415" s="301"/>
      <c r="E1415" s="233"/>
      <c r="F1415" s="301"/>
      <c r="G1415" s="302"/>
      <c r="H1415" s="170"/>
      <c r="I1415" s="170"/>
      <c r="J1415" s="231"/>
      <c r="K1415" s="587">
        <f t="shared" si="99"/>
        <v>0</v>
      </c>
      <c r="L1415" s="589">
        <f>IF(I1415&lt;INDEX(Lookup!$U$2:$U$10,MATCH($D$44,Lookup!$S$2:$S$10,0)),0,IF(O1415="X",0,J1415/(DATEDIF(H1415,I1415,"m")+1)*12))</f>
        <v>0</v>
      </c>
      <c r="M1415" s="587">
        <f t="shared" si="100"/>
        <v>0</v>
      </c>
      <c r="N1415" s="655"/>
      <c r="O1415" s="353"/>
      <c r="Q1415" s="849">
        <f t="shared" si="101"/>
        <v>0</v>
      </c>
      <c r="R1415" s="849">
        <f t="shared" si="102"/>
        <v>0</v>
      </c>
    </row>
    <row r="1416" spans="2:18" x14ac:dyDescent="0.35">
      <c r="B1416" s="229"/>
      <c r="C1416" s="301"/>
      <c r="D1416" s="301"/>
      <c r="E1416" s="233"/>
      <c r="F1416" s="301"/>
      <c r="G1416" s="302"/>
      <c r="H1416" s="170"/>
      <c r="I1416" s="170"/>
      <c r="J1416" s="231"/>
      <c r="K1416" s="587">
        <f t="shared" si="99"/>
        <v>0</v>
      </c>
      <c r="L1416" s="589">
        <f>IF(I1416&lt;INDEX(Lookup!$U$2:$U$10,MATCH($D$44,Lookup!$S$2:$S$10,0)),0,IF(O1416="X",0,J1416/(DATEDIF(H1416,I1416,"m")+1)*12))</f>
        <v>0</v>
      </c>
      <c r="M1416" s="587">
        <f t="shared" si="100"/>
        <v>0</v>
      </c>
      <c r="N1416" s="655"/>
      <c r="O1416" s="353"/>
      <c r="Q1416" s="849">
        <f t="shared" si="101"/>
        <v>0</v>
      </c>
      <c r="R1416" s="849">
        <f t="shared" si="102"/>
        <v>0</v>
      </c>
    </row>
    <row r="1417" spans="2:18" x14ac:dyDescent="0.35">
      <c r="B1417" s="229"/>
      <c r="C1417" s="301"/>
      <c r="D1417" s="301"/>
      <c r="E1417" s="233"/>
      <c r="F1417" s="301"/>
      <c r="G1417" s="302"/>
      <c r="H1417" s="170"/>
      <c r="I1417" s="170"/>
      <c r="J1417" s="231"/>
      <c r="K1417" s="587">
        <f t="shared" si="99"/>
        <v>0</v>
      </c>
      <c r="L1417" s="589">
        <f>IF(I1417&lt;INDEX(Lookup!$U$2:$U$10,MATCH($D$44,Lookup!$S$2:$S$10,0)),0,IF(O1417="X",0,J1417/(DATEDIF(H1417,I1417,"m")+1)*12))</f>
        <v>0</v>
      </c>
      <c r="M1417" s="587">
        <f t="shared" si="100"/>
        <v>0</v>
      </c>
      <c r="N1417" s="655"/>
      <c r="O1417" s="353"/>
      <c r="Q1417" s="849">
        <f t="shared" si="101"/>
        <v>0</v>
      </c>
      <c r="R1417" s="849">
        <f t="shared" si="102"/>
        <v>0</v>
      </c>
    </row>
    <row r="1418" spans="2:18" x14ac:dyDescent="0.35">
      <c r="B1418" s="229"/>
      <c r="C1418" s="301"/>
      <c r="D1418" s="301"/>
      <c r="E1418" s="233"/>
      <c r="F1418" s="301"/>
      <c r="G1418" s="302"/>
      <c r="H1418" s="170"/>
      <c r="I1418" s="170"/>
      <c r="J1418" s="231"/>
      <c r="K1418" s="587">
        <f t="shared" si="99"/>
        <v>0</v>
      </c>
      <c r="L1418" s="589">
        <f>IF(I1418&lt;INDEX(Lookup!$U$2:$U$10,MATCH($D$44,Lookup!$S$2:$S$10,0)),0,IF(O1418="X",0,J1418/(DATEDIF(H1418,I1418,"m")+1)*12))</f>
        <v>0</v>
      </c>
      <c r="M1418" s="587">
        <f t="shared" si="100"/>
        <v>0</v>
      </c>
      <c r="N1418" s="655"/>
      <c r="O1418" s="353"/>
      <c r="Q1418" s="849">
        <f t="shared" si="101"/>
        <v>0</v>
      </c>
      <c r="R1418" s="849">
        <f t="shared" si="102"/>
        <v>0</v>
      </c>
    </row>
    <row r="1419" spans="2:18" x14ac:dyDescent="0.35">
      <c r="B1419" s="229"/>
      <c r="C1419" s="301"/>
      <c r="D1419" s="301"/>
      <c r="E1419" s="233"/>
      <c r="F1419" s="301"/>
      <c r="G1419" s="302"/>
      <c r="H1419" s="170"/>
      <c r="I1419" s="170"/>
      <c r="J1419" s="231"/>
      <c r="K1419" s="587">
        <f t="shared" si="99"/>
        <v>0</v>
      </c>
      <c r="L1419" s="589">
        <f>IF(I1419&lt;INDEX(Lookup!$U$2:$U$10,MATCH($D$44,Lookup!$S$2:$S$10,0)),0,IF(O1419="X",0,J1419/(DATEDIF(H1419,I1419,"m")+1)*12))</f>
        <v>0</v>
      </c>
      <c r="M1419" s="587">
        <f t="shared" si="100"/>
        <v>0</v>
      </c>
      <c r="N1419" s="655"/>
      <c r="O1419" s="353"/>
      <c r="Q1419" s="849">
        <f t="shared" si="101"/>
        <v>0</v>
      </c>
      <c r="R1419" s="849">
        <f t="shared" si="102"/>
        <v>0</v>
      </c>
    </row>
    <row r="1420" spans="2:18" x14ac:dyDescent="0.35">
      <c r="B1420" s="229"/>
      <c r="C1420" s="301"/>
      <c r="D1420" s="301"/>
      <c r="E1420" s="233"/>
      <c r="F1420" s="301"/>
      <c r="G1420" s="302"/>
      <c r="H1420" s="170"/>
      <c r="I1420" s="170"/>
      <c r="J1420" s="231"/>
      <c r="K1420" s="587">
        <f t="shared" si="99"/>
        <v>0</v>
      </c>
      <c r="L1420" s="589">
        <f>IF(I1420&lt;INDEX(Lookup!$U$2:$U$10,MATCH($D$44,Lookup!$S$2:$S$10,0)),0,IF(O1420="X",0,J1420/(DATEDIF(H1420,I1420,"m")+1)*12))</f>
        <v>0</v>
      </c>
      <c r="M1420" s="587">
        <f t="shared" si="100"/>
        <v>0</v>
      </c>
      <c r="N1420" s="655"/>
      <c r="O1420" s="353"/>
      <c r="Q1420" s="849">
        <f t="shared" si="101"/>
        <v>0</v>
      </c>
      <c r="R1420" s="849">
        <f t="shared" si="102"/>
        <v>0</v>
      </c>
    </row>
    <row r="1421" spans="2:18" x14ac:dyDescent="0.35">
      <c r="B1421" s="229"/>
      <c r="C1421" s="301"/>
      <c r="D1421" s="301"/>
      <c r="E1421" s="233"/>
      <c r="F1421" s="301"/>
      <c r="G1421" s="302"/>
      <c r="H1421" s="170"/>
      <c r="I1421" s="170"/>
      <c r="J1421" s="231"/>
      <c r="K1421" s="587">
        <f t="shared" si="99"/>
        <v>0</v>
      </c>
      <c r="L1421" s="589">
        <f>IF(I1421&lt;INDEX(Lookup!$U$2:$U$10,MATCH($D$44,Lookup!$S$2:$S$10,0)),0,IF(O1421="X",0,J1421/(DATEDIF(H1421,I1421,"m")+1)*12))</f>
        <v>0</v>
      </c>
      <c r="M1421" s="587">
        <f t="shared" si="100"/>
        <v>0</v>
      </c>
      <c r="N1421" s="655"/>
      <c r="O1421" s="353"/>
      <c r="Q1421" s="849">
        <f t="shared" si="101"/>
        <v>0</v>
      </c>
      <c r="R1421" s="849">
        <f t="shared" si="102"/>
        <v>0</v>
      </c>
    </row>
    <row r="1422" spans="2:18" x14ac:dyDescent="0.35">
      <c r="B1422" s="229"/>
      <c r="C1422" s="301"/>
      <c r="D1422" s="301"/>
      <c r="E1422" s="233"/>
      <c r="F1422" s="301"/>
      <c r="G1422" s="302"/>
      <c r="H1422" s="170"/>
      <c r="I1422" s="170"/>
      <c r="J1422" s="231"/>
      <c r="K1422" s="587">
        <f t="shared" si="99"/>
        <v>0</v>
      </c>
      <c r="L1422" s="589">
        <f>IF(I1422&lt;INDEX(Lookup!$U$2:$U$10,MATCH($D$44,Lookup!$S$2:$S$10,0)),0,IF(O1422="X",0,J1422/(DATEDIF(H1422,I1422,"m")+1)*12))</f>
        <v>0</v>
      </c>
      <c r="M1422" s="587">
        <f t="shared" si="100"/>
        <v>0</v>
      </c>
      <c r="N1422" s="655"/>
      <c r="O1422" s="353"/>
      <c r="Q1422" s="849">
        <f t="shared" si="101"/>
        <v>0</v>
      </c>
      <c r="R1422" s="849">
        <f t="shared" si="102"/>
        <v>0</v>
      </c>
    </row>
    <row r="1423" spans="2:18" x14ac:dyDescent="0.35">
      <c r="B1423" s="229"/>
      <c r="C1423" s="301"/>
      <c r="D1423" s="301"/>
      <c r="E1423" s="233"/>
      <c r="F1423" s="301"/>
      <c r="G1423" s="302"/>
      <c r="H1423" s="170"/>
      <c r="I1423" s="170"/>
      <c r="J1423" s="231"/>
      <c r="K1423" s="587">
        <f t="shared" si="99"/>
        <v>0</v>
      </c>
      <c r="L1423" s="589">
        <f>IF(I1423&lt;INDEX(Lookup!$U$2:$U$10,MATCH($D$44,Lookup!$S$2:$S$10,0)),0,IF(O1423="X",0,J1423/(DATEDIF(H1423,I1423,"m")+1)*12))</f>
        <v>0</v>
      </c>
      <c r="M1423" s="587">
        <f t="shared" si="100"/>
        <v>0</v>
      </c>
      <c r="N1423" s="655"/>
      <c r="O1423" s="353"/>
      <c r="Q1423" s="849">
        <f t="shared" si="101"/>
        <v>0</v>
      </c>
      <c r="R1423" s="849">
        <f t="shared" si="102"/>
        <v>0</v>
      </c>
    </row>
    <row r="1424" spans="2:18" x14ac:dyDescent="0.35">
      <c r="B1424" s="229"/>
      <c r="C1424" s="301"/>
      <c r="D1424" s="301"/>
      <c r="E1424" s="233"/>
      <c r="F1424" s="301"/>
      <c r="G1424" s="302"/>
      <c r="H1424" s="170"/>
      <c r="I1424" s="170"/>
      <c r="J1424" s="231"/>
      <c r="K1424" s="587">
        <f t="shared" si="99"/>
        <v>0</v>
      </c>
      <c r="L1424" s="589">
        <f>IF(I1424&lt;INDEX(Lookup!$U$2:$U$10,MATCH($D$44,Lookup!$S$2:$S$10,0)),0,IF(O1424="X",0,J1424/(DATEDIF(H1424,I1424,"m")+1)*12))</f>
        <v>0</v>
      </c>
      <c r="M1424" s="587">
        <f t="shared" si="100"/>
        <v>0</v>
      </c>
      <c r="N1424" s="655"/>
      <c r="O1424" s="353"/>
      <c r="Q1424" s="849">
        <f t="shared" si="101"/>
        <v>0</v>
      </c>
      <c r="R1424" s="849">
        <f t="shared" si="102"/>
        <v>0</v>
      </c>
    </row>
    <row r="1425" spans="2:18" x14ac:dyDescent="0.35">
      <c r="B1425" s="229"/>
      <c r="C1425" s="301"/>
      <c r="D1425" s="301"/>
      <c r="E1425" s="233"/>
      <c r="F1425" s="301"/>
      <c r="G1425" s="302"/>
      <c r="H1425" s="170"/>
      <c r="I1425" s="170"/>
      <c r="J1425" s="231"/>
      <c r="K1425" s="587">
        <f t="shared" si="99"/>
        <v>0</v>
      </c>
      <c r="L1425" s="589">
        <f>IF(I1425&lt;INDEX(Lookup!$U$2:$U$10,MATCH($D$44,Lookup!$S$2:$S$10,0)),0,IF(O1425="X",0,J1425/(DATEDIF(H1425,I1425,"m")+1)*12))</f>
        <v>0</v>
      </c>
      <c r="M1425" s="587">
        <f t="shared" si="100"/>
        <v>0</v>
      </c>
      <c r="N1425" s="655"/>
      <c r="O1425" s="353"/>
      <c r="Q1425" s="849">
        <f t="shared" si="101"/>
        <v>0</v>
      </c>
      <c r="R1425" s="849">
        <f t="shared" si="102"/>
        <v>0</v>
      </c>
    </row>
    <row r="1426" spans="2:18" x14ac:dyDescent="0.35">
      <c r="B1426" s="229"/>
      <c r="C1426" s="301"/>
      <c r="D1426" s="301"/>
      <c r="E1426" s="233"/>
      <c r="F1426" s="301"/>
      <c r="G1426" s="302"/>
      <c r="H1426" s="170"/>
      <c r="I1426" s="170"/>
      <c r="J1426" s="231"/>
      <c r="K1426" s="587">
        <f t="shared" si="99"/>
        <v>0</v>
      </c>
      <c r="L1426" s="589">
        <f>IF(I1426&lt;INDEX(Lookup!$U$2:$U$10,MATCH($D$44,Lookup!$S$2:$S$10,0)),0,IF(O1426="X",0,J1426/(DATEDIF(H1426,I1426,"m")+1)*12))</f>
        <v>0</v>
      </c>
      <c r="M1426" s="587">
        <f t="shared" si="100"/>
        <v>0</v>
      </c>
      <c r="N1426" s="655"/>
      <c r="O1426" s="353"/>
      <c r="Q1426" s="849">
        <f t="shared" si="101"/>
        <v>0</v>
      </c>
      <c r="R1426" s="849">
        <f t="shared" si="102"/>
        <v>0</v>
      </c>
    </row>
    <row r="1427" spans="2:18" x14ac:dyDescent="0.35">
      <c r="B1427" s="229"/>
      <c r="C1427" s="301"/>
      <c r="D1427" s="301"/>
      <c r="E1427" s="233"/>
      <c r="F1427" s="301"/>
      <c r="G1427" s="302"/>
      <c r="H1427" s="170"/>
      <c r="I1427" s="170"/>
      <c r="J1427" s="231"/>
      <c r="K1427" s="587">
        <f t="shared" si="99"/>
        <v>0</v>
      </c>
      <c r="L1427" s="589">
        <f>IF(I1427&lt;INDEX(Lookup!$U$2:$U$10,MATCH($D$44,Lookup!$S$2:$S$10,0)),0,IF(O1427="X",0,J1427/(DATEDIF(H1427,I1427,"m")+1)*12))</f>
        <v>0</v>
      </c>
      <c r="M1427" s="587">
        <f t="shared" si="100"/>
        <v>0</v>
      </c>
      <c r="N1427" s="655"/>
      <c r="O1427" s="353"/>
      <c r="Q1427" s="849">
        <f t="shared" si="101"/>
        <v>0</v>
      </c>
      <c r="R1427" s="849">
        <f t="shared" si="102"/>
        <v>0</v>
      </c>
    </row>
    <row r="1428" spans="2:18" x14ac:dyDescent="0.35">
      <c r="B1428" s="229"/>
      <c r="C1428" s="301"/>
      <c r="D1428" s="301"/>
      <c r="E1428" s="233"/>
      <c r="F1428" s="301"/>
      <c r="G1428" s="302"/>
      <c r="H1428" s="170"/>
      <c r="I1428" s="170"/>
      <c r="J1428" s="231"/>
      <c r="K1428" s="587">
        <f t="shared" si="99"/>
        <v>0</v>
      </c>
      <c r="L1428" s="589">
        <f>IF(I1428&lt;INDEX(Lookup!$U$2:$U$10,MATCH($D$44,Lookup!$S$2:$S$10,0)),0,IF(O1428="X",0,J1428/(DATEDIF(H1428,I1428,"m")+1)*12))</f>
        <v>0</v>
      </c>
      <c r="M1428" s="587">
        <f t="shared" si="100"/>
        <v>0</v>
      </c>
      <c r="N1428" s="655"/>
      <c r="O1428" s="353"/>
      <c r="Q1428" s="849">
        <f t="shared" si="101"/>
        <v>0</v>
      </c>
      <c r="R1428" s="849">
        <f t="shared" si="102"/>
        <v>0</v>
      </c>
    </row>
    <row r="1429" spans="2:18" x14ac:dyDescent="0.35">
      <c r="B1429" s="229"/>
      <c r="C1429" s="301"/>
      <c r="D1429" s="301"/>
      <c r="E1429" s="233"/>
      <c r="F1429" s="301"/>
      <c r="G1429" s="302"/>
      <c r="H1429" s="170"/>
      <c r="I1429" s="170"/>
      <c r="J1429" s="231"/>
      <c r="K1429" s="587">
        <f t="shared" si="99"/>
        <v>0</v>
      </c>
      <c r="L1429" s="589">
        <f>IF(I1429&lt;INDEX(Lookup!$U$2:$U$10,MATCH($D$44,Lookup!$S$2:$S$10,0)),0,IF(O1429="X",0,J1429/(DATEDIF(H1429,I1429,"m")+1)*12))</f>
        <v>0</v>
      </c>
      <c r="M1429" s="587">
        <f t="shared" si="100"/>
        <v>0</v>
      </c>
      <c r="N1429" s="655"/>
      <c r="O1429" s="353"/>
      <c r="Q1429" s="849">
        <f t="shared" si="101"/>
        <v>0</v>
      </c>
      <c r="R1429" s="849">
        <f t="shared" si="102"/>
        <v>0</v>
      </c>
    </row>
    <row r="1430" spans="2:18" x14ac:dyDescent="0.35">
      <c r="B1430" s="229"/>
      <c r="C1430" s="301"/>
      <c r="D1430" s="301"/>
      <c r="E1430" s="233"/>
      <c r="F1430" s="301"/>
      <c r="G1430" s="302"/>
      <c r="H1430" s="170"/>
      <c r="I1430" s="170"/>
      <c r="J1430" s="231"/>
      <c r="K1430" s="587">
        <f t="shared" si="99"/>
        <v>0</v>
      </c>
      <c r="L1430" s="589">
        <f>IF(I1430&lt;INDEX(Lookup!$U$2:$U$10,MATCH($D$44,Lookup!$S$2:$S$10,0)),0,IF(O1430="X",0,J1430/(DATEDIF(H1430,I1430,"m")+1)*12))</f>
        <v>0</v>
      </c>
      <c r="M1430" s="587">
        <f t="shared" si="100"/>
        <v>0</v>
      </c>
      <c r="N1430" s="655"/>
      <c r="O1430" s="353"/>
      <c r="Q1430" s="849">
        <f t="shared" si="101"/>
        <v>0</v>
      </c>
      <c r="R1430" s="849">
        <f t="shared" si="102"/>
        <v>0</v>
      </c>
    </row>
    <row r="1431" spans="2:18" x14ac:dyDescent="0.35">
      <c r="B1431" s="229"/>
      <c r="C1431" s="301"/>
      <c r="D1431" s="301"/>
      <c r="E1431" s="233"/>
      <c r="F1431" s="301"/>
      <c r="G1431" s="302"/>
      <c r="H1431" s="170"/>
      <c r="I1431" s="170"/>
      <c r="J1431" s="231"/>
      <c r="K1431" s="587">
        <f t="shared" si="99"/>
        <v>0</v>
      </c>
      <c r="L1431" s="589">
        <f>IF(I1431&lt;INDEX(Lookup!$U$2:$U$10,MATCH($D$44,Lookup!$S$2:$S$10,0)),0,IF(O1431="X",0,J1431/(DATEDIF(H1431,I1431,"m")+1)*12))</f>
        <v>0</v>
      </c>
      <c r="M1431" s="587">
        <f t="shared" si="100"/>
        <v>0</v>
      </c>
      <c r="N1431" s="655"/>
      <c r="O1431" s="353"/>
      <c r="Q1431" s="849">
        <f t="shared" si="101"/>
        <v>0</v>
      </c>
      <c r="R1431" s="849">
        <f t="shared" si="102"/>
        <v>0</v>
      </c>
    </row>
    <row r="1432" spans="2:18" x14ac:dyDescent="0.35">
      <c r="B1432" s="229"/>
      <c r="C1432" s="301"/>
      <c r="D1432" s="301"/>
      <c r="E1432" s="233"/>
      <c r="F1432" s="301"/>
      <c r="G1432" s="302"/>
      <c r="H1432" s="170"/>
      <c r="I1432" s="170"/>
      <c r="J1432" s="231"/>
      <c r="K1432" s="587">
        <f t="shared" si="99"/>
        <v>0</v>
      </c>
      <c r="L1432" s="589">
        <f>IF(I1432&lt;INDEX(Lookup!$U$2:$U$10,MATCH($D$44,Lookup!$S$2:$S$10,0)),0,IF(O1432="X",0,J1432/(DATEDIF(H1432,I1432,"m")+1)*12))</f>
        <v>0</v>
      </c>
      <c r="M1432" s="587">
        <f t="shared" si="100"/>
        <v>0</v>
      </c>
      <c r="N1432" s="655"/>
      <c r="O1432" s="353"/>
      <c r="Q1432" s="849">
        <f t="shared" si="101"/>
        <v>0</v>
      </c>
      <c r="R1432" s="849">
        <f t="shared" si="102"/>
        <v>0</v>
      </c>
    </row>
    <row r="1433" spans="2:18" x14ac:dyDescent="0.35">
      <c r="B1433" s="229"/>
      <c r="C1433" s="301"/>
      <c r="D1433" s="301"/>
      <c r="E1433" s="233"/>
      <c r="F1433" s="301"/>
      <c r="G1433" s="302"/>
      <c r="H1433" s="170"/>
      <c r="I1433" s="170"/>
      <c r="J1433" s="231"/>
      <c r="K1433" s="587">
        <f t="shared" si="99"/>
        <v>0</v>
      </c>
      <c r="L1433" s="589">
        <f>IF(I1433&lt;INDEX(Lookup!$U$2:$U$10,MATCH($D$44,Lookup!$S$2:$S$10,0)),0,IF(O1433="X",0,J1433/(DATEDIF(H1433,I1433,"m")+1)*12))</f>
        <v>0</v>
      </c>
      <c r="M1433" s="587">
        <f t="shared" si="100"/>
        <v>0</v>
      </c>
      <c r="N1433" s="655"/>
      <c r="O1433" s="353"/>
      <c r="Q1433" s="849">
        <f t="shared" si="101"/>
        <v>0</v>
      </c>
      <c r="R1433" s="849">
        <f t="shared" si="102"/>
        <v>0</v>
      </c>
    </row>
    <row r="1434" spans="2:18" x14ac:dyDescent="0.35">
      <c r="B1434" s="229"/>
      <c r="C1434" s="301"/>
      <c r="D1434" s="301"/>
      <c r="E1434" s="233"/>
      <c r="F1434" s="301"/>
      <c r="G1434" s="302"/>
      <c r="H1434" s="170"/>
      <c r="I1434" s="170"/>
      <c r="J1434" s="231"/>
      <c r="K1434" s="587">
        <f t="shared" si="99"/>
        <v>0</v>
      </c>
      <c r="L1434" s="589">
        <f>IF(I1434&lt;INDEX(Lookup!$U$2:$U$10,MATCH($D$44,Lookup!$S$2:$S$10,0)),0,IF(O1434="X",0,J1434/(DATEDIF(H1434,I1434,"m")+1)*12))</f>
        <v>0</v>
      </c>
      <c r="M1434" s="587">
        <f t="shared" si="100"/>
        <v>0</v>
      </c>
      <c r="N1434" s="655"/>
      <c r="O1434" s="353"/>
      <c r="Q1434" s="849">
        <f t="shared" si="101"/>
        <v>0</v>
      </c>
      <c r="R1434" s="849">
        <f t="shared" si="102"/>
        <v>0</v>
      </c>
    </row>
    <row r="1435" spans="2:18" x14ac:dyDescent="0.35">
      <c r="B1435" s="229"/>
      <c r="C1435" s="301"/>
      <c r="D1435" s="301"/>
      <c r="E1435" s="233"/>
      <c r="F1435" s="301"/>
      <c r="G1435" s="302"/>
      <c r="H1435" s="170"/>
      <c r="I1435" s="170"/>
      <c r="J1435" s="231"/>
      <c r="K1435" s="587">
        <f t="shared" si="99"/>
        <v>0</v>
      </c>
      <c r="L1435" s="589">
        <f>IF(I1435&lt;INDEX(Lookup!$U$2:$U$10,MATCH($D$44,Lookup!$S$2:$S$10,0)),0,IF(O1435="X",0,J1435/(DATEDIF(H1435,I1435,"m")+1)*12))</f>
        <v>0</v>
      </c>
      <c r="M1435" s="587">
        <f t="shared" si="100"/>
        <v>0</v>
      </c>
      <c r="N1435" s="655"/>
      <c r="O1435" s="353"/>
      <c r="Q1435" s="849">
        <f t="shared" si="101"/>
        <v>0</v>
      </c>
      <c r="R1435" s="849">
        <f t="shared" si="102"/>
        <v>0</v>
      </c>
    </row>
    <row r="1436" spans="2:18" x14ac:dyDescent="0.35">
      <c r="B1436" s="229"/>
      <c r="C1436" s="301"/>
      <c r="D1436" s="301"/>
      <c r="E1436" s="233"/>
      <c r="F1436" s="301"/>
      <c r="G1436" s="302"/>
      <c r="H1436" s="170"/>
      <c r="I1436" s="170"/>
      <c r="J1436" s="231"/>
      <c r="K1436" s="587">
        <f t="shared" si="99"/>
        <v>0</v>
      </c>
      <c r="L1436" s="589">
        <f>IF(I1436&lt;INDEX(Lookup!$U$2:$U$10,MATCH($D$44,Lookup!$S$2:$S$10,0)),0,IF(O1436="X",0,J1436/(DATEDIF(H1436,I1436,"m")+1)*12))</f>
        <v>0</v>
      </c>
      <c r="M1436" s="587">
        <f t="shared" si="100"/>
        <v>0</v>
      </c>
      <c r="N1436" s="655"/>
      <c r="O1436" s="353"/>
      <c r="Q1436" s="849">
        <f t="shared" si="101"/>
        <v>0</v>
      </c>
      <c r="R1436" s="849">
        <f t="shared" si="102"/>
        <v>0</v>
      </c>
    </row>
    <row r="1437" spans="2:18" x14ac:dyDescent="0.35">
      <c r="B1437" s="229"/>
      <c r="C1437" s="301"/>
      <c r="D1437" s="301"/>
      <c r="E1437" s="233"/>
      <c r="F1437" s="301"/>
      <c r="G1437" s="302"/>
      <c r="H1437" s="170"/>
      <c r="I1437" s="170"/>
      <c r="J1437" s="231"/>
      <c r="K1437" s="587">
        <f t="shared" si="99"/>
        <v>0</v>
      </c>
      <c r="L1437" s="589">
        <f>IF(I1437&lt;INDEX(Lookup!$U$2:$U$10,MATCH($D$44,Lookup!$S$2:$S$10,0)),0,IF(O1437="X",0,J1437/(DATEDIF(H1437,I1437,"m")+1)*12))</f>
        <v>0</v>
      </c>
      <c r="M1437" s="587">
        <f t="shared" si="100"/>
        <v>0</v>
      </c>
      <c r="N1437" s="655"/>
      <c r="O1437" s="353"/>
      <c r="Q1437" s="849">
        <f t="shared" si="101"/>
        <v>0</v>
      </c>
      <c r="R1437" s="849">
        <f t="shared" si="102"/>
        <v>0</v>
      </c>
    </row>
    <row r="1438" spans="2:18" x14ac:dyDescent="0.35">
      <c r="B1438" s="229"/>
      <c r="C1438" s="301"/>
      <c r="D1438" s="301"/>
      <c r="E1438" s="233"/>
      <c r="F1438" s="301"/>
      <c r="G1438" s="302"/>
      <c r="H1438" s="170"/>
      <c r="I1438" s="170"/>
      <c r="J1438" s="231"/>
      <c r="K1438" s="587">
        <f t="shared" si="99"/>
        <v>0</v>
      </c>
      <c r="L1438" s="589">
        <f>IF(I1438&lt;INDEX(Lookup!$U$2:$U$10,MATCH($D$44,Lookup!$S$2:$S$10,0)),0,IF(O1438="X",0,J1438/(DATEDIF(H1438,I1438,"m")+1)*12))</f>
        <v>0</v>
      </c>
      <c r="M1438" s="587">
        <f t="shared" si="100"/>
        <v>0</v>
      </c>
      <c r="N1438" s="655"/>
      <c r="O1438" s="353"/>
      <c r="Q1438" s="849">
        <f t="shared" si="101"/>
        <v>0</v>
      </c>
      <c r="R1438" s="849">
        <f t="shared" si="102"/>
        <v>0</v>
      </c>
    </row>
    <row r="1439" spans="2:18" x14ac:dyDescent="0.35">
      <c r="B1439" s="229"/>
      <c r="C1439" s="301"/>
      <c r="D1439" s="301"/>
      <c r="E1439" s="233"/>
      <c r="F1439" s="301"/>
      <c r="G1439" s="302"/>
      <c r="H1439" s="170"/>
      <c r="I1439" s="170"/>
      <c r="J1439" s="231"/>
      <c r="K1439" s="587">
        <f t="shared" si="99"/>
        <v>0</v>
      </c>
      <c r="L1439" s="589">
        <f>IF(I1439&lt;INDEX(Lookup!$U$2:$U$10,MATCH($D$44,Lookup!$S$2:$S$10,0)),0,IF(O1439="X",0,J1439/(DATEDIF(H1439,I1439,"m")+1)*12))</f>
        <v>0</v>
      </c>
      <c r="M1439" s="587">
        <f t="shared" si="100"/>
        <v>0</v>
      </c>
      <c r="N1439" s="655"/>
      <c r="O1439" s="353"/>
      <c r="Q1439" s="849">
        <f t="shared" si="101"/>
        <v>0</v>
      </c>
      <c r="R1439" s="849">
        <f t="shared" si="102"/>
        <v>0</v>
      </c>
    </row>
    <row r="1440" spans="2:18" x14ac:dyDescent="0.35">
      <c r="B1440" s="229"/>
      <c r="C1440" s="301"/>
      <c r="D1440" s="301"/>
      <c r="E1440" s="233"/>
      <c r="F1440" s="301"/>
      <c r="G1440" s="302"/>
      <c r="H1440" s="170"/>
      <c r="I1440" s="170"/>
      <c r="J1440" s="231"/>
      <c r="K1440" s="587">
        <f t="shared" si="99"/>
        <v>0</v>
      </c>
      <c r="L1440" s="589">
        <f>IF(I1440&lt;INDEX(Lookup!$U$2:$U$10,MATCH($D$44,Lookup!$S$2:$S$10,0)),0,IF(O1440="X",0,J1440/(DATEDIF(H1440,I1440,"m")+1)*12))</f>
        <v>0</v>
      </c>
      <c r="M1440" s="587">
        <f t="shared" si="100"/>
        <v>0</v>
      </c>
      <c r="N1440" s="655"/>
      <c r="O1440" s="353"/>
      <c r="Q1440" s="849">
        <f t="shared" si="101"/>
        <v>0</v>
      </c>
      <c r="R1440" s="849">
        <f t="shared" si="102"/>
        <v>0</v>
      </c>
    </row>
    <row r="1441" spans="2:18" x14ac:dyDescent="0.35">
      <c r="B1441" s="229"/>
      <c r="C1441" s="301"/>
      <c r="D1441" s="301"/>
      <c r="E1441" s="233"/>
      <c r="F1441" s="301"/>
      <c r="G1441" s="302"/>
      <c r="H1441" s="170"/>
      <c r="I1441" s="170"/>
      <c r="J1441" s="231"/>
      <c r="K1441" s="587">
        <f t="shared" si="99"/>
        <v>0</v>
      </c>
      <c r="L1441" s="589">
        <f>IF(I1441&lt;INDEX(Lookup!$U$2:$U$10,MATCH($D$44,Lookup!$S$2:$S$10,0)),0,IF(O1441="X",0,J1441/(DATEDIF(H1441,I1441,"m")+1)*12))</f>
        <v>0</v>
      </c>
      <c r="M1441" s="587">
        <f t="shared" si="100"/>
        <v>0</v>
      </c>
      <c r="N1441" s="655"/>
      <c r="O1441" s="353"/>
      <c r="Q1441" s="849">
        <f t="shared" si="101"/>
        <v>0</v>
      </c>
      <c r="R1441" s="849">
        <f t="shared" si="102"/>
        <v>0</v>
      </c>
    </row>
    <row r="1442" spans="2:18" x14ac:dyDescent="0.35">
      <c r="B1442" s="229"/>
      <c r="C1442" s="301"/>
      <c r="D1442" s="301"/>
      <c r="E1442" s="233"/>
      <c r="F1442" s="301"/>
      <c r="G1442" s="302"/>
      <c r="H1442" s="170"/>
      <c r="I1442" s="170"/>
      <c r="J1442" s="231"/>
      <c r="K1442" s="587">
        <f t="shared" si="99"/>
        <v>0</v>
      </c>
      <c r="L1442" s="589">
        <f>IF(I1442&lt;INDEX(Lookup!$U$2:$U$10,MATCH($D$44,Lookup!$S$2:$S$10,0)),0,IF(O1442="X",0,J1442/(DATEDIF(H1442,I1442,"m")+1)*12))</f>
        <v>0</v>
      </c>
      <c r="M1442" s="587">
        <f t="shared" si="100"/>
        <v>0</v>
      </c>
      <c r="N1442" s="655"/>
      <c r="O1442" s="353"/>
      <c r="Q1442" s="849">
        <f t="shared" si="101"/>
        <v>0</v>
      </c>
      <c r="R1442" s="849">
        <f t="shared" si="102"/>
        <v>0</v>
      </c>
    </row>
    <row r="1443" spans="2:18" x14ac:dyDescent="0.35">
      <c r="B1443" s="229"/>
      <c r="C1443" s="301"/>
      <c r="D1443" s="301"/>
      <c r="E1443" s="233"/>
      <c r="F1443" s="301"/>
      <c r="G1443" s="302"/>
      <c r="H1443" s="170"/>
      <c r="I1443" s="170"/>
      <c r="J1443" s="231"/>
      <c r="K1443" s="587">
        <f t="shared" si="99"/>
        <v>0</v>
      </c>
      <c r="L1443" s="589">
        <f>IF(I1443&lt;INDEX(Lookup!$U$2:$U$10,MATCH($D$44,Lookup!$S$2:$S$10,0)),0,IF(O1443="X",0,J1443/(DATEDIF(H1443,I1443,"m")+1)*12))</f>
        <v>0</v>
      </c>
      <c r="M1443" s="587">
        <f t="shared" si="100"/>
        <v>0</v>
      </c>
      <c r="N1443" s="655"/>
      <c r="O1443" s="353"/>
      <c r="Q1443" s="849">
        <f t="shared" si="101"/>
        <v>0</v>
      </c>
      <c r="R1443" s="849">
        <f t="shared" si="102"/>
        <v>0</v>
      </c>
    </row>
    <row r="1444" spans="2:18" x14ac:dyDescent="0.35">
      <c r="B1444" s="229"/>
      <c r="C1444" s="301"/>
      <c r="D1444" s="301"/>
      <c r="E1444" s="233"/>
      <c r="F1444" s="301"/>
      <c r="G1444" s="302"/>
      <c r="H1444" s="170"/>
      <c r="I1444" s="170"/>
      <c r="J1444" s="231"/>
      <c r="K1444" s="587">
        <f t="shared" si="99"/>
        <v>0</v>
      </c>
      <c r="L1444" s="589">
        <f>IF(I1444&lt;INDEX(Lookup!$U$2:$U$10,MATCH($D$44,Lookup!$S$2:$S$10,0)),0,IF(O1444="X",0,J1444/(DATEDIF(H1444,I1444,"m")+1)*12))</f>
        <v>0</v>
      </c>
      <c r="M1444" s="587">
        <f t="shared" si="100"/>
        <v>0</v>
      </c>
      <c r="N1444" s="655"/>
      <c r="O1444" s="353"/>
      <c r="Q1444" s="849">
        <f t="shared" si="101"/>
        <v>0</v>
      </c>
      <c r="R1444" s="849">
        <f t="shared" si="102"/>
        <v>0</v>
      </c>
    </row>
    <row r="1445" spans="2:18" x14ac:dyDescent="0.35">
      <c r="B1445" s="229"/>
      <c r="C1445" s="301"/>
      <c r="D1445" s="301"/>
      <c r="E1445" s="233"/>
      <c r="F1445" s="301"/>
      <c r="G1445" s="302"/>
      <c r="H1445" s="170"/>
      <c r="I1445" s="170"/>
      <c r="J1445" s="231"/>
      <c r="K1445" s="587">
        <f t="shared" si="99"/>
        <v>0</v>
      </c>
      <c r="L1445" s="589">
        <f>IF(I1445&lt;INDEX(Lookup!$U$2:$U$10,MATCH($D$44,Lookup!$S$2:$S$10,0)),0,IF(O1445="X",0,J1445/(DATEDIF(H1445,I1445,"m")+1)*12))</f>
        <v>0</v>
      </c>
      <c r="M1445" s="587">
        <f t="shared" si="100"/>
        <v>0</v>
      </c>
      <c r="N1445" s="655"/>
      <c r="O1445" s="353"/>
      <c r="Q1445" s="849">
        <f t="shared" si="101"/>
        <v>0</v>
      </c>
      <c r="R1445" s="849">
        <f t="shared" si="102"/>
        <v>0</v>
      </c>
    </row>
    <row r="1446" spans="2:18" x14ac:dyDescent="0.35">
      <c r="B1446" s="229"/>
      <c r="C1446" s="301"/>
      <c r="D1446" s="301"/>
      <c r="E1446" s="233"/>
      <c r="F1446" s="301"/>
      <c r="G1446" s="302"/>
      <c r="H1446" s="170"/>
      <c r="I1446" s="170"/>
      <c r="J1446" s="231"/>
      <c r="K1446" s="587">
        <f t="shared" si="99"/>
        <v>0</v>
      </c>
      <c r="L1446" s="589">
        <f>IF(I1446&lt;INDEX(Lookup!$U$2:$U$10,MATCH($D$44,Lookup!$S$2:$S$10,0)),0,IF(O1446="X",0,J1446/(DATEDIF(H1446,I1446,"m")+1)*12))</f>
        <v>0</v>
      </c>
      <c r="M1446" s="587">
        <f t="shared" si="100"/>
        <v>0</v>
      </c>
      <c r="N1446" s="655"/>
      <c r="O1446" s="353"/>
      <c r="Q1446" s="849">
        <f t="shared" si="101"/>
        <v>0</v>
      </c>
      <c r="R1446" s="849">
        <f t="shared" si="102"/>
        <v>0</v>
      </c>
    </row>
    <row r="1447" spans="2:18" x14ac:dyDescent="0.35">
      <c r="B1447" s="229"/>
      <c r="C1447" s="301"/>
      <c r="D1447" s="301"/>
      <c r="E1447" s="233"/>
      <c r="F1447" s="301"/>
      <c r="G1447" s="302"/>
      <c r="H1447" s="170"/>
      <c r="I1447" s="170"/>
      <c r="J1447" s="231"/>
      <c r="K1447" s="587">
        <f t="shared" si="99"/>
        <v>0</v>
      </c>
      <c r="L1447" s="589">
        <f>IF(I1447&lt;INDEX(Lookup!$U$2:$U$10,MATCH($D$44,Lookup!$S$2:$S$10,0)),0,IF(O1447="X",0,J1447/(DATEDIF(H1447,I1447,"m")+1)*12))</f>
        <v>0</v>
      </c>
      <c r="M1447" s="587">
        <f t="shared" si="100"/>
        <v>0</v>
      </c>
      <c r="N1447" s="655"/>
      <c r="O1447" s="353"/>
      <c r="Q1447" s="849">
        <f t="shared" si="101"/>
        <v>0</v>
      </c>
      <c r="R1447" s="849">
        <f t="shared" si="102"/>
        <v>0</v>
      </c>
    </row>
    <row r="1448" spans="2:18" x14ac:dyDescent="0.35">
      <c r="B1448" s="229"/>
      <c r="C1448" s="301"/>
      <c r="D1448" s="301"/>
      <c r="E1448" s="233"/>
      <c r="F1448" s="301"/>
      <c r="G1448" s="302"/>
      <c r="H1448" s="170"/>
      <c r="I1448" s="170"/>
      <c r="J1448" s="231"/>
      <c r="K1448" s="587">
        <f t="shared" si="99"/>
        <v>0</v>
      </c>
      <c r="L1448" s="589">
        <f>IF(I1448&lt;INDEX(Lookup!$U$2:$U$10,MATCH($D$44,Lookup!$S$2:$S$10,0)),0,IF(O1448="X",0,J1448/(DATEDIF(H1448,I1448,"m")+1)*12))</f>
        <v>0</v>
      </c>
      <c r="M1448" s="587">
        <f t="shared" si="100"/>
        <v>0</v>
      </c>
      <c r="N1448" s="655"/>
      <c r="O1448" s="353"/>
      <c r="Q1448" s="849">
        <f t="shared" si="101"/>
        <v>0</v>
      </c>
      <c r="R1448" s="849">
        <f t="shared" si="102"/>
        <v>0</v>
      </c>
    </row>
    <row r="1449" spans="2:18" x14ac:dyDescent="0.35">
      <c r="B1449" s="229"/>
      <c r="C1449" s="301"/>
      <c r="D1449" s="301"/>
      <c r="E1449" s="233"/>
      <c r="F1449" s="301"/>
      <c r="G1449" s="302"/>
      <c r="H1449" s="170"/>
      <c r="I1449" s="170"/>
      <c r="J1449" s="231"/>
      <c r="K1449" s="587">
        <f t="shared" si="99"/>
        <v>0</v>
      </c>
      <c r="L1449" s="589">
        <f>IF(I1449&lt;INDEX(Lookup!$U$2:$U$10,MATCH($D$44,Lookup!$S$2:$S$10,0)),0,IF(O1449="X",0,J1449/(DATEDIF(H1449,I1449,"m")+1)*12))</f>
        <v>0</v>
      </c>
      <c r="M1449" s="587">
        <f t="shared" si="100"/>
        <v>0</v>
      </c>
      <c r="N1449" s="655"/>
      <c r="O1449" s="353"/>
      <c r="Q1449" s="849">
        <f t="shared" si="101"/>
        <v>0</v>
      </c>
      <c r="R1449" s="849">
        <f t="shared" si="102"/>
        <v>0</v>
      </c>
    </row>
    <row r="1450" spans="2:18" x14ac:dyDescent="0.35">
      <c r="B1450" s="229"/>
      <c r="C1450" s="301"/>
      <c r="D1450" s="301"/>
      <c r="E1450" s="233"/>
      <c r="F1450" s="301"/>
      <c r="G1450" s="302"/>
      <c r="H1450" s="170"/>
      <c r="I1450" s="170"/>
      <c r="J1450" s="231"/>
      <c r="K1450" s="587">
        <f t="shared" si="99"/>
        <v>0</v>
      </c>
      <c r="L1450" s="589">
        <f>IF(I1450&lt;INDEX(Lookup!$U$2:$U$10,MATCH($D$44,Lookup!$S$2:$S$10,0)),0,IF(O1450="X",0,J1450/(DATEDIF(H1450,I1450,"m")+1)*12))</f>
        <v>0</v>
      </c>
      <c r="M1450" s="587">
        <f t="shared" si="100"/>
        <v>0</v>
      </c>
      <c r="N1450" s="655"/>
      <c r="O1450" s="353"/>
      <c r="Q1450" s="849">
        <f t="shared" si="101"/>
        <v>0</v>
      </c>
      <c r="R1450" s="849">
        <f t="shared" si="102"/>
        <v>0</v>
      </c>
    </row>
    <row r="1451" spans="2:18" x14ac:dyDescent="0.35">
      <c r="B1451" s="229"/>
      <c r="C1451" s="301"/>
      <c r="D1451" s="301"/>
      <c r="E1451" s="233"/>
      <c r="F1451" s="301"/>
      <c r="G1451" s="302"/>
      <c r="H1451" s="170"/>
      <c r="I1451" s="170"/>
      <c r="J1451" s="231"/>
      <c r="K1451" s="587">
        <f t="shared" si="99"/>
        <v>0</v>
      </c>
      <c r="L1451" s="589">
        <f>IF(I1451&lt;INDEX(Lookup!$U$2:$U$10,MATCH($D$44,Lookup!$S$2:$S$10,0)),0,IF(O1451="X",0,J1451/(DATEDIF(H1451,I1451,"m")+1)*12))</f>
        <v>0</v>
      </c>
      <c r="M1451" s="587">
        <f t="shared" si="100"/>
        <v>0</v>
      </c>
      <c r="N1451" s="655"/>
      <c r="O1451" s="353"/>
      <c r="Q1451" s="849">
        <f t="shared" si="101"/>
        <v>0</v>
      </c>
      <c r="R1451" s="849">
        <f t="shared" si="102"/>
        <v>0</v>
      </c>
    </row>
    <row r="1452" spans="2:18" x14ac:dyDescent="0.35">
      <c r="B1452" s="229"/>
      <c r="C1452" s="301"/>
      <c r="D1452" s="301"/>
      <c r="E1452" s="233"/>
      <c r="F1452" s="301"/>
      <c r="G1452" s="302"/>
      <c r="H1452" s="170"/>
      <c r="I1452" s="170"/>
      <c r="J1452" s="231"/>
      <c r="K1452" s="587">
        <f t="shared" si="99"/>
        <v>0</v>
      </c>
      <c r="L1452" s="589">
        <f>IF(I1452&lt;INDEX(Lookup!$U$2:$U$10,MATCH($D$44,Lookup!$S$2:$S$10,0)),0,IF(O1452="X",0,J1452/(DATEDIF(H1452,I1452,"m")+1)*12))</f>
        <v>0</v>
      </c>
      <c r="M1452" s="587">
        <f t="shared" si="100"/>
        <v>0</v>
      </c>
      <c r="N1452" s="655"/>
      <c r="O1452" s="353"/>
      <c r="Q1452" s="849">
        <f t="shared" si="101"/>
        <v>0</v>
      </c>
      <c r="R1452" s="849">
        <f t="shared" si="102"/>
        <v>0</v>
      </c>
    </row>
    <row r="1453" spans="2:18" x14ac:dyDescent="0.35">
      <c r="B1453" s="229"/>
      <c r="C1453" s="301"/>
      <c r="D1453" s="301"/>
      <c r="E1453" s="233"/>
      <c r="F1453" s="301"/>
      <c r="G1453" s="302"/>
      <c r="H1453" s="170"/>
      <c r="I1453" s="170"/>
      <c r="J1453" s="231"/>
      <c r="K1453" s="587">
        <f t="shared" si="99"/>
        <v>0</v>
      </c>
      <c r="L1453" s="589">
        <f>IF(I1453&lt;INDEX(Lookup!$U$2:$U$10,MATCH($D$44,Lookup!$S$2:$S$10,0)),0,IF(O1453="X",0,J1453/(DATEDIF(H1453,I1453,"m")+1)*12))</f>
        <v>0</v>
      </c>
      <c r="M1453" s="587">
        <f t="shared" si="100"/>
        <v>0</v>
      </c>
      <c r="N1453" s="655"/>
      <c r="O1453" s="353"/>
      <c r="Q1453" s="849">
        <f t="shared" si="101"/>
        <v>0</v>
      </c>
      <c r="R1453" s="849">
        <f t="shared" si="102"/>
        <v>0</v>
      </c>
    </row>
    <row r="1454" spans="2:18" x14ac:dyDescent="0.35">
      <c r="B1454" s="229"/>
      <c r="C1454" s="301"/>
      <c r="D1454" s="301"/>
      <c r="E1454" s="233"/>
      <c r="F1454" s="301"/>
      <c r="G1454" s="302"/>
      <c r="H1454" s="170"/>
      <c r="I1454" s="170"/>
      <c r="J1454" s="231"/>
      <c r="K1454" s="587">
        <f t="shared" si="99"/>
        <v>0</v>
      </c>
      <c r="L1454" s="589">
        <f>IF(I1454&lt;INDEX(Lookup!$U$2:$U$10,MATCH($D$44,Lookup!$S$2:$S$10,0)),0,IF(O1454="X",0,J1454/(DATEDIF(H1454,I1454,"m")+1)*12))</f>
        <v>0</v>
      </c>
      <c r="M1454" s="587">
        <f t="shared" si="100"/>
        <v>0</v>
      </c>
      <c r="N1454" s="655"/>
      <c r="O1454" s="353"/>
      <c r="Q1454" s="849">
        <f t="shared" si="101"/>
        <v>0</v>
      </c>
      <c r="R1454" s="849">
        <f t="shared" si="102"/>
        <v>0</v>
      </c>
    </row>
    <row r="1455" spans="2:18" x14ac:dyDescent="0.35">
      <c r="B1455" s="229"/>
      <c r="C1455" s="301"/>
      <c r="D1455" s="301"/>
      <c r="E1455" s="233"/>
      <c r="F1455" s="301"/>
      <c r="G1455" s="302"/>
      <c r="H1455" s="170"/>
      <c r="I1455" s="170"/>
      <c r="J1455" s="231"/>
      <c r="K1455" s="587">
        <f t="shared" si="99"/>
        <v>0</v>
      </c>
      <c r="L1455" s="589">
        <f>IF(I1455&lt;INDEX(Lookup!$U$2:$U$10,MATCH($D$44,Lookup!$S$2:$S$10,0)),0,IF(O1455="X",0,J1455/(DATEDIF(H1455,I1455,"m")+1)*12))</f>
        <v>0</v>
      </c>
      <c r="M1455" s="587">
        <f t="shared" si="100"/>
        <v>0</v>
      </c>
      <c r="N1455" s="655"/>
      <c r="O1455" s="353"/>
      <c r="Q1455" s="849">
        <f t="shared" si="101"/>
        <v>0</v>
      </c>
      <c r="R1455" s="849">
        <f t="shared" si="102"/>
        <v>0</v>
      </c>
    </row>
    <row r="1456" spans="2:18" x14ac:dyDescent="0.35">
      <c r="B1456" s="229"/>
      <c r="C1456" s="301"/>
      <c r="D1456" s="301"/>
      <c r="E1456" s="233"/>
      <c r="F1456" s="301"/>
      <c r="G1456" s="302"/>
      <c r="H1456" s="170"/>
      <c r="I1456" s="170"/>
      <c r="J1456" s="231"/>
      <c r="K1456" s="587">
        <f t="shared" ref="K1456:K1519" si="103">J1456*$K$6</f>
        <v>0</v>
      </c>
      <c r="L1456" s="589">
        <f>IF(I1456&lt;INDEX(Lookup!$U$2:$U$10,MATCH($D$44,Lookup!$S$2:$S$10,0)),0,IF(O1456="X",0,J1456/(DATEDIF(H1456,I1456,"m")+1)*12))</f>
        <v>0</v>
      </c>
      <c r="M1456" s="587">
        <f t="shared" ref="M1456:M1519" si="104">L1456*$K$6</f>
        <v>0</v>
      </c>
      <c r="N1456" s="655"/>
      <c r="O1456" s="353"/>
      <c r="Q1456" s="849">
        <f t="shared" ref="Q1456:Q1519" si="105">K1456*$H$30</f>
        <v>0</v>
      </c>
      <c r="R1456" s="849">
        <f t="shared" ref="R1456:R1519" si="106">M1456*$H$40</f>
        <v>0</v>
      </c>
    </row>
    <row r="1457" spans="2:18" x14ac:dyDescent="0.35">
      <c r="B1457" s="229"/>
      <c r="C1457" s="301"/>
      <c r="D1457" s="301"/>
      <c r="E1457" s="233"/>
      <c r="F1457" s="301"/>
      <c r="G1457" s="302"/>
      <c r="H1457" s="170"/>
      <c r="I1457" s="170"/>
      <c r="J1457" s="231"/>
      <c r="K1457" s="587">
        <f t="shared" si="103"/>
        <v>0</v>
      </c>
      <c r="L1457" s="589">
        <f>IF(I1457&lt;INDEX(Lookup!$U$2:$U$10,MATCH($D$44,Lookup!$S$2:$S$10,0)),0,IF(O1457="X",0,J1457/(DATEDIF(H1457,I1457,"m")+1)*12))</f>
        <v>0</v>
      </c>
      <c r="M1457" s="587">
        <f t="shared" si="104"/>
        <v>0</v>
      </c>
      <c r="N1457" s="655"/>
      <c r="O1457" s="353"/>
      <c r="Q1457" s="849">
        <f t="shared" si="105"/>
        <v>0</v>
      </c>
      <c r="R1457" s="849">
        <f t="shared" si="106"/>
        <v>0</v>
      </c>
    </row>
    <row r="1458" spans="2:18" x14ac:dyDescent="0.35">
      <c r="B1458" s="229"/>
      <c r="C1458" s="301"/>
      <c r="D1458" s="301"/>
      <c r="E1458" s="233"/>
      <c r="F1458" s="301"/>
      <c r="G1458" s="302"/>
      <c r="H1458" s="170"/>
      <c r="I1458" s="170"/>
      <c r="J1458" s="231"/>
      <c r="K1458" s="587">
        <f t="shared" si="103"/>
        <v>0</v>
      </c>
      <c r="L1458" s="589">
        <f>IF(I1458&lt;INDEX(Lookup!$U$2:$U$10,MATCH($D$44,Lookup!$S$2:$S$10,0)),0,IF(O1458="X",0,J1458/(DATEDIF(H1458,I1458,"m")+1)*12))</f>
        <v>0</v>
      </c>
      <c r="M1458" s="587">
        <f t="shared" si="104"/>
        <v>0</v>
      </c>
      <c r="N1458" s="655"/>
      <c r="O1458" s="353"/>
      <c r="Q1458" s="849">
        <f t="shared" si="105"/>
        <v>0</v>
      </c>
      <c r="R1458" s="849">
        <f t="shared" si="106"/>
        <v>0</v>
      </c>
    </row>
    <row r="1459" spans="2:18" x14ac:dyDescent="0.35">
      <c r="B1459" s="229"/>
      <c r="C1459" s="301"/>
      <c r="D1459" s="301"/>
      <c r="E1459" s="233"/>
      <c r="F1459" s="301"/>
      <c r="G1459" s="302"/>
      <c r="H1459" s="170"/>
      <c r="I1459" s="170"/>
      <c r="J1459" s="231"/>
      <c r="K1459" s="587">
        <f t="shared" si="103"/>
        <v>0</v>
      </c>
      <c r="L1459" s="589">
        <f>IF(I1459&lt;INDEX(Lookup!$U$2:$U$10,MATCH($D$44,Lookup!$S$2:$S$10,0)),0,IF(O1459="X",0,J1459/(DATEDIF(H1459,I1459,"m")+1)*12))</f>
        <v>0</v>
      </c>
      <c r="M1459" s="587">
        <f t="shared" si="104"/>
        <v>0</v>
      </c>
      <c r="N1459" s="655"/>
      <c r="O1459" s="353"/>
      <c r="Q1459" s="849">
        <f t="shared" si="105"/>
        <v>0</v>
      </c>
      <c r="R1459" s="849">
        <f t="shared" si="106"/>
        <v>0</v>
      </c>
    </row>
    <row r="1460" spans="2:18" x14ac:dyDescent="0.35">
      <c r="B1460" s="229"/>
      <c r="C1460" s="301"/>
      <c r="D1460" s="301"/>
      <c r="E1460" s="233"/>
      <c r="F1460" s="301"/>
      <c r="G1460" s="302"/>
      <c r="H1460" s="170"/>
      <c r="I1460" s="170"/>
      <c r="J1460" s="231"/>
      <c r="K1460" s="587">
        <f t="shared" si="103"/>
        <v>0</v>
      </c>
      <c r="L1460" s="589">
        <f>IF(I1460&lt;INDEX(Lookup!$U$2:$U$10,MATCH($D$44,Lookup!$S$2:$S$10,0)),0,IF(O1460="X",0,J1460/(DATEDIF(H1460,I1460,"m")+1)*12))</f>
        <v>0</v>
      </c>
      <c r="M1460" s="587">
        <f t="shared" si="104"/>
        <v>0</v>
      </c>
      <c r="N1460" s="655"/>
      <c r="O1460" s="353"/>
      <c r="Q1460" s="849">
        <f t="shared" si="105"/>
        <v>0</v>
      </c>
      <c r="R1460" s="849">
        <f t="shared" si="106"/>
        <v>0</v>
      </c>
    </row>
    <row r="1461" spans="2:18" x14ac:dyDescent="0.35">
      <c r="B1461" s="229"/>
      <c r="C1461" s="301"/>
      <c r="D1461" s="301"/>
      <c r="E1461" s="233"/>
      <c r="F1461" s="301"/>
      <c r="G1461" s="302"/>
      <c r="H1461" s="170"/>
      <c r="I1461" s="170"/>
      <c r="J1461" s="231"/>
      <c r="K1461" s="587">
        <f t="shared" si="103"/>
        <v>0</v>
      </c>
      <c r="L1461" s="589">
        <f>IF(I1461&lt;INDEX(Lookup!$U$2:$U$10,MATCH($D$44,Lookup!$S$2:$S$10,0)),0,IF(O1461="X",0,J1461/(DATEDIF(H1461,I1461,"m")+1)*12))</f>
        <v>0</v>
      </c>
      <c r="M1461" s="587">
        <f t="shared" si="104"/>
        <v>0</v>
      </c>
      <c r="N1461" s="655"/>
      <c r="O1461" s="353"/>
      <c r="Q1461" s="849">
        <f t="shared" si="105"/>
        <v>0</v>
      </c>
      <c r="R1461" s="849">
        <f t="shared" si="106"/>
        <v>0</v>
      </c>
    </row>
    <row r="1462" spans="2:18" x14ac:dyDescent="0.35">
      <c r="B1462" s="229"/>
      <c r="C1462" s="301"/>
      <c r="D1462" s="301"/>
      <c r="E1462" s="233"/>
      <c r="F1462" s="301"/>
      <c r="G1462" s="302"/>
      <c r="H1462" s="170"/>
      <c r="I1462" s="170"/>
      <c r="J1462" s="231"/>
      <c r="K1462" s="587">
        <f t="shared" si="103"/>
        <v>0</v>
      </c>
      <c r="L1462" s="589">
        <f>IF(I1462&lt;INDEX(Lookup!$U$2:$U$10,MATCH($D$44,Lookup!$S$2:$S$10,0)),0,IF(O1462="X",0,J1462/(DATEDIF(H1462,I1462,"m")+1)*12))</f>
        <v>0</v>
      </c>
      <c r="M1462" s="587">
        <f t="shared" si="104"/>
        <v>0</v>
      </c>
      <c r="N1462" s="655"/>
      <c r="O1462" s="353"/>
      <c r="Q1462" s="849">
        <f t="shared" si="105"/>
        <v>0</v>
      </c>
      <c r="R1462" s="849">
        <f t="shared" si="106"/>
        <v>0</v>
      </c>
    </row>
    <row r="1463" spans="2:18" x14ac:dyDescent="0.35">
      <c r="B1463" s="229"/>
      <c r="C1463" s="301"/>
      <c r="D1463" s="301"/>
      <c r="E1463" s="233"/>
      <c r="F1463" s="301"/>
      <c r="G1463" s="302"/>
      <c r="H1463" s="170"/>
      <c r="I1463" s="170"/>
      <c r="J1463" s="231"/>
      <c r="K1463" s="587">
        <f t="shared" si="103"/>
        <v>0</v>
      </c>
      <c r="L1463" s="589">
        <f>IF(I1463&lt;INDEX(Lookup!$U$2:$U$10,MATCH($D$44,Lookup!$S$2:$S$10,0)),0,IF(O1463="X",0,J1463/(DATEDIF(H1463,I1463,"m")+1)*12))</f>
        <v>0</v>
      </c>
      <c r="M1463" s="587">
        <f t="shared" si="104"/>
        <v>0</v>
      </c>
      <c r="N1463" s="655"/>
      <c r="O1463" s="353"/>
      <c r="Q1463" s="849">
        <f t="shared" si="105"/>
        <v>0</v>
      </c>
      <c r="R1463" s="849">
        <f t="shared" si="106"/>
        <v>0</v>
      </c>
    </row>
    <row r="1464" spans="2:18" x14ac:dyDescent="0.35">
      <c r="B1464" s="229"/>
      <c r="C1464" s="301"/>
      <c r="D1464" s="301"/>
      <c r="E1464" s="233"/>
      <c r="F1464" s="301"/>
      <c r="G1464" s="302"/>
      <c r="H1464" s="170"/>
      <c r="I1464" s="170"/>
      <c r="J1464" s="231"/>
      <c r="K1464" s="587">
        <f t="shared" si="103"/>
        <v>0</v>
      </c>
      <c r="L1464" s="589">
        <f>IF(I1464&lt;INDEX(Lookup!$U$2:$U$10,MATCH($D$44,Lookup!$S$2:$S$10,0)),0,IF(O1464="X",0,J1464/(DATEDIF(H1464,I1464,"m")+1)*12))</f>
        <v>0</v>
      </c>
      <c r="M1464" s="587">
        <f t="shared" si="104"/>
        <v>0</v>
      </c>
      <c r="N1464" s="655"/>
      <c r="O1464" s="353"/>
      <c r="Q1464" s="849">
        <f t="shared" si="105"/>
        <v>0</v>
      </c>
      <c r="R1464" s="849">
        <f t="shared" si="106"/>
        <v>0</v>
      </c>
    </row>
    <row r="1465" spans="2:18" x14ac:dyDescent="0.35">
      <c r="B1465" s="229"/>
      <c r="C1465" s="301"/>
      <c r="D1465" s="301"/>
      <c r="E1465" s="233"/>
      <c r="F1465" s="301"/>
      <c r="G1465" s="302"/>
      <c r="H1465" s="170"/>
      <c r="I1465" s="170"/>
      <c r="J1465" s="231"/>
      <c r="K1465" s="587">
        <f t="shared" si="103"/>
        <v>0</v>
      </c>
      <c r="L1465" s="589">
        <f>IF(I1465&lt;INDEX(Lookup!$U$2:$U$10,MATCH($D$44,Lookup!$S$2:$S$10,0)),0,IF(O1465="X",0,J1465/(DATEDIF(H1465,I1465,"m")+1)*12))</f>
        <v>0</v>
      </c>
      <c r="M1465" s="587">
        <f t="shared" si="104"/>
        <v>0</v>
      </c>
      <c r="N1465" s="655"/>
      <c r="O1465" s="353"/>
      <c r="Q1465" s="849">
        <f t="shared" si="105"/>
        <v>0</v>
      </c>
      <c r="R1465" s="849">
        <f t="shared" si="106"/>
        <v>0</v>
      </c>
    </row>
    <row r="1466" spans="2:18" x14ac:dyDescent="0.35">
      <c r="B1466" s="229"/>
      <c r="C1466" s="301"/>
      <c r="D1466" s="301"/>
      <c r="E1466" s="233"/>
      <c r="F1466" s="301"/>
      <c r="G1466" s="302"/>
      <c r="H1466" s="170"/>
      <c r="I1466" s="170"/>
      <c r="J1466" s="231"/>
      <c r="K1466" s="587">
        <f t="shared" si="103"/>
        <v>0</v>
      </c>
      <c r="L1466" s="589">
        <f>IF(I1466&lt;INDEX(Lookup!$U$2:$U$10,MATCH($D$44,Lookup!$S$2:$S$10,0)),0,IF(O1466="X",0,J1466/(DATEDIF(H1466,I1466,"m")+1)*12))</f>
        <v>0</v>
      </c>
      <c r="M1466" s="587">
        <f t="shared" si="104"/>
        <v>0</v>
      </c>
      <c r="N1466" s="655"/>
      <c r="O1466" s="353"/>
      <c r="Q1466" s="849">
        <f t="shared" si="105"/>
        <v>0</v>
      </c>
      <c r="R1466" s="849">
        <f t="shared" si="106"/>
        <v>0</v>
      </c>
    </row>
    <row r="1467" spans="2:18" x14ac:dyDescent="0.35">
      <c r="B1467" s="229"/>
      <c r="C1467" s="301"/>
      <c r="D1467" s="301"/>
      <c r="E1467" s="233"/>
      <c r="F1467" s="301"/>
      <c r="G1467" s="302"/>
      <c r="H1467" s="170"/>
      <c r="I1467" s="170"/>
      <c r="J1467" s="231"/>
      <c r="K1467" s="587">
        <f t="shared" si="103"/>
        <v>0</v>
      </c>
      <c r="L1467" s="589">
        <f>IF(I1467&lt;INDEX(Lookup!$U$2:$U$10,MATCH($D$44,Lookup!$S$2:$S$10,0)),0,IF(O1467="X",0,J1467/(DATEDIF(H1467,I1467,"m")+1)*12))</f>
        <v>0</v>
      </c>
      <c r="M1467" s="587">
        <f t="shared" si="104"/>
        <v>0</v>
      </c>
      <c r="N1467" s="655"/>
      <c r="O1467" s="353"/>
      <c r="Q1467" s="849">
        <f t="shared" si="105"/>
        <v>0</v>
      </c>
      <c r="R1467" s="849">
        <f t="shared" si="106"/>
        <v>0</v>
      </c>
    </row>
    <row r="1468" spans="2:18" x14ac:dyDescent="0.35">
      <c r="B1468" s="229"/>
      <c r="C1468" s="301"/>
      <c r="D1468" s="301"/>
      <c r="E1468" s="233"/>
      <c r="F1468" s="301"/>
      <c r="G1468" s="302"/>
      <c r="H1468" s="170"/>
      <c r="I1468" s="170"/>
      <c r="J1468" s="231"/>
      <c r="K1468" s="587">
        <f t="shared" si="103"/>
        <v>0</v>
      </c>
      <c r="L1468" s="589">
        <f>IF(I1468&lt;INDEX(Lookup!$U$2:$U$10,MATCH($D$44,Lookup!$S$2:$S$10,0)),0,IF(O1468="X",0,J1468/(DATEDIF(H1468,I1468,"m")+1)*12))</f>
        <v>0</v>
      </c>
      <c r="M1468" s="587">
        <f t="shared" si="104"/>
        <v>0</v>
      </c>
      <c r="N1468" s="655"/>
      <c r="O1468" s="353"/>
      <c r="Q1468" s="849">
        <f t="shared" si="105"/>
        <v>0</v>
      </c>
      <c r="R1468" s="849">
        <f t="shared" si="106"/>
        <v>0</v>
      </c>
    </row>
    <row r="1469" spans="2:18" x14ac:dyDescent="0.35">
      <c r="B1469" s="229"/>
      <c r="C1469" s="301"/>
      <c r="D1469" s="301"/>
      <c r="E1469" s="233"/>
      <c r="F1469" s="301"/>
      <c r="G1469" s="302"/>
      <c r="H1469" s="170"/>
      <c r="I1469" s="170"/>
      <c r="J1469" s="231"/>
      <c r="K1469" s="587">
        <f t="shared" si="103"/>
        <v>0</v>
      </c>
      <c r="L1469" s="589">
        <f>IF(I1469&lt;INDEX(Lookup!$U$2:$U$10,MATCH($D$44,Lookup!$S$2:$S$10,0)),0,IF(O1469="X",0,J1469/(DATEDIF(H1469,I1469,"m")+1)*12))</f>
        <v>0</v>
      </c>
      <c r="M1469" s="587">
        <f t="shared" si="104"/>
        <v>0</v>
      </c>
      <c r="N1469" s="655"/>
      <c r="O1469" s="353"/>
      <c r="Q1469" s="849">
        <f t="shared" si="105"/>
        <v>0</v>
      </c>
      <c r="R1469" s="849">
        <f t="shared" si="106"/>
        <v>0</v>
      </c>
    </row>
    <row r="1470" spans="2:18" x14ac:dyDescent="0.35">
      <c r="B1470" s="229"/>
      <c r="C1470" s="301"/>
      <c r="D1470" s="301"/>
      <c r="E1470" s="233"/>
      <c r="F1470" s="301"/>
      <c r="G1470" s="302"/>
      <c r="H1470" s="170"/>
      <c r="I1470" s="170"/>
      <c r="J1470" s="231"/>
      <c r="K1470" s="587">
        <f t="shared" si="103"/>
        <v>0</v>
      </c>
      <c r="L1470" s="589">
        <f>IF(I1470&lt;INDEX(Lookup!$U$2:$U$10,MATCH($D$44,Lookup!$S$2:$S$10,0)),0,IF(O1470="X",0,J1470/(DATEDIF(H1470,I1470,"m")+1)*12))</f>
        <v>0</v>
      </c>
      <c r="M1470" s="587">
        <f t="shared" si="104"/>
        <v>0</v>
      </c>
      <c r="N1470" s="655"/>
      <c r="O1470" s="353"/>
      <c r="Q1470" s="849">
        <f t="shared" si="105"/>
        <v>0</v>
      </c>
      <c r="R1470" s="849">
        <f t="shared" si="106"/>
        <v>0</v>
      </c>
    </row>
    <row r="1471" spans="2:18" x14ac:dyDescent="0.35">
      <c r="B1471" s="229"/>
      <c r="C1471" s="301"/>
      <c r="D1471" s="301"/>
      <c r="E1471" s="233"/>
      <c r="F1471" s="301"/>
      <c r="G1471" s="302"/>
      <c r="H1471" s="170"/>
      <c r="I1471" s="170"/>
      <c r="J1471" s="231"/>
      <c r="K1471" s="587">
        <f t="shared" si="103"/>
        <v>0</v>
      </c>
      <c r="L1471" s="589">
        <f>IF(I1471&lt;INDEX(Lookup!$U$2:$U$10,MATCH($D$44,Lookup!$S$2:$S$10,0)),0,IF(O1471="X",0,J1471/(DATEDIF(H1471,I1471,"m")+1)*12))</f>
        <v>0</v>
      </c>
      <c r="M1471" s="587">
        <f t="shared" si="104"/>
        <v>0</v>
      </c>
      <c r="N1471" s="655"/>
      <c r="O1471" s="353"/>
      <c r="Q1471" s="849">
        <f t="shared" si="105"/>
        <v>0</v>
      </c>
      <c r="R1471" s="849">
        <f t="shared" si="106"/>
        <v>0</v>
      </c>
    </row>
    <row r="1472" spans="2:18" x14ac:dyDescent="0.35">
      <c r="B1472" s="229"/>
      <c r="C1472" s="301"/>
      <c r="D1472" s="301"/>
      <c r="E1472" s="233"/>
      <c r="F1472" s="301"/>
      <c r="G1472" s="302"/>
      <c r="H1472" s="170"/>
      <c r="I1472" s="170"/>
      <c r="J1472" s="231"/>
      <c r="K1472" s="587">
        <f t="shared" si="103"/>
        <v>0</v>
      </c>
      <c r="L1472" s="589">
        <f>IF(I1472&lt;INDEX(Lookup!$U$2:$U$10,MATCH($D$44,Lookup!$S$2:$S$10,0)),0,IF(O1472="X",0,J1472/(DATEDIF(H1472,I1472,"m")+1)*12))</f>
        <v>0</v>
      </c>
      <c r="M1472" s="587">
        <f t="shared" si="104"/>
        <v>0</v>
      </c>
      <c r="N1472" s="655"/>
      <c r="O1472" s="353"/>
      <c r="Q1472" s="849">
        <f t="shared" si="105"/>
        <v>0</v>
      </c>
      <c r="R1472" s="849">
        <f t="shared" si="106"/>
        <v>0</v>
      </c>
    </row>
    <row r="1473" spans="2:18" x14ac:dyDescent="0.35">
      <c r="B1473" s="229"/>
      <c r="C1473" s="301"/>
      <c r="D1473" s="301"/>
      <c r="E1473" s="233"/>
      <c r="F1473" s="301"/>
      <c r="G1473" s="302"/>
      <c r="H1473" s="170"/>
      <c r="I1473" s="170"/>
      <c r="J1473" s="231"/>
      <c r="K1473" s="587">
        <f t="shared" si="103"/>
        <v>0</v>
      </c>
      <c r="L1473" s="589">
        <f>IF(I1473&lt;INDEX(Lookup!$U$2:$U$10,MATCH($D$44,Lookup!$S$2:$S$10,0)),0,IF(O1473="X",0,J1473/(DATEDIF(H1473,I1473,"m")+1)*12))</f>
        <v>0</v>
      </c>
      <c r="M1473" s="587">
        <f t="shared" si="104"/>
        <v>0</v>
      </c>
      <c r="N1473" s="655"/>
      <c r="O1473" s="353"/>
      <c r="Q1473" s="849">
        <f t="shared" si="105"/>
        <v>0</v>
      </c>
      <c r="R1473" s="849">
        <f t="shared" si="106"/>
        <v>0</v>
      </c>
    </row>
    <row r="1474" spans="2:18" x14ac:dyDescent="0.35">
      <c r="B1474" s="229"/>
      <c r="C1474" s="301"/>
      <c r="D1474" s="301"/>
      <c r="E1474" s="233"/>
      <c r="F1474" s="301"/>
      <c r="G1474" s="302"/>
      <c r="H1474" s="170"/>
      <c r="I1474" s="170"/>
      <c r="J1474" s="231"/>
      <c r="K1474" s="587">
        <f t="shared" si="103"/>
        <v>0</v>
      </c>
      <c r="L1474" s="589">
        <f>IF(I1474&lt;INDEX(Lookup!$U$2:$U$10,MATCH($D$44,Lookup!$S$2:$S$10,0)),0,IF(O1474="X",0,J1474/(DATEDIF(H1474,I1474,"m")+1)*12))</f>
        <v>0</v>
      </c>
      <c r="M1474" s="587">
        <f t="shared" si="104"/>
        <v>0</v>
      </c>
      <c r="N1474" s="655"/>
      <c r="O1474" s="353"/>
      <c r="Q1474" s="849">
        <f t="shared" si="105"/>
        <v>0</v>
      </c>
      <c r="R1474" s="849">
        <f t="shared" si="106"/>
        <v>0</v>
      </c>
    </row>
    <row r="1475" spans="2:18" x14ac:dyDescent="0.35">
      <c r="B1475" s="229"/>
      <c r="C1475" s="301"/>
      <c r="D1475" s="301"/>
      <c r="E1475" s="233"/>
      <c r="F1475" s="301"/>
      <c r="G1475" s="302"/>
      <c r="H1475" s="170"/>
      <c r="I1475" s="170"/>
      <c r="J1475" s="231"/>
      <c r="K1475" s="587">
        <f t="shared" si="103"/>
        <v>0</v>
      </c>
      <c r="L1475" s="589">
        <f>IF(I1475&lt;INDEX(Lookup!$U$2:$U$10,MATCH($D$44,Lookup!$S$2:$S$10,0)),0,IF(O1475="X",0,J1475/(DATEDIF(H1475,I1475,"m")+1)*12))</f>
        <v>0</v>
      </c>
      <c r="M1475" s="587">
        <f t="shared" si="104"/>
        <v>0</v>
      </c>
      <c r="N1475" s="655"/>
      <c r="O1475" s="353"/>
      <c r="Q1475" s="849">
        <f t="shared" si="105"/>
        <v>0</v>
      </c>
      <c r="R1475" s="849">
        <f t="shared" si="106"/>
        <v>0</v>
      </c>
    </row>
    <row r="1476" spans="2:18" x14ac:dyDescent="0.35">
      <c r="B1476" s="229"/>
      <c r="C1476" s="301"/>
      <c r="D1476" s="301"/>
      <c r="E1476" s="233"/>
      <c r="F1476" s="301"/>
      <c r="G1476" s="302"/>
      <c r="H1476" s="170"/>
      <c r="I1476" s="170"/>
      <c r="J1476" s="231"/>
      <c r="K1476" s="587">
        <f t="shared" si="103"/>
        <v>0</v>
      </c>
      <c r="L1476" s="589">
        <f>IF(I1476&lt;INDEX(Lookup!$U$2:$U$10,MATCH($D$44,Lookup!$S$2:$S$10,0)),0,IF(O1476="X",0,J1476/(DATEDIF(H1476,I1476,"m")+1)*12))</f>
        <v>0</v>
      </c>
      <c r="M1476" s="587">
        <f t="shared" si="104"/>
        <v>0</v>
      </c>
      <c r="N1476" s="655"/>
      <c r="O1476" s="353"/>
      <c r="Q1476" s="849">
        <f t="shared" si="105"/>
        <v>0</v>
      </c>
      <c r="R1476" s="849">
        <f t="shared" si="106"/>
        <v>0</v>
      </c>
    </row>
    <row r="1477" spans="2:18" x14ac:dyDescent="0.35">
      <c r="B1477" s="229"/>
      <c r="C1477" s="301"/>
      <c r="D1477" s="301"/>
      <c r="E1477" s="233"/>
      <c r="F1477" s="301"/>
      <c r="G1477" s="302"/>
      <c r="H1477" s="170"/>
      <c r="I1477" s="170"/>
      <c r="J1477" s="231"/>
      <c r="K1477" s="587">
        <f t="shared" si="103"/>
        <v>0</v>
      </c>
      <c r="L1477" s="589">
        <f>IF(I1477&lt;INDEX(Lookup!$U$2:$U$10,MATCH($D$44,Lookup!$S$2:$S$10,0)),0,IF(O1477="X",0,J1477/(DATEDIF(H1477,I1477,"m")+1)*12))</f>
        <v>0</v>
      </c>
      <c r="M1477" s="587">
        <f t="shared" si="104"/>
        <v>0</v>
      </c>
      <c r="N1477" s="655"/>
      <c r="O1477" s="353"/>
      <c r="Q1477" s="849">
        <f t="shared" si="105"/>
        <v>0</v>
      </c>
      <c r="R1477" s="849">
        <f t="shared" si="106"/>
        <v>0</v>
      </c>
    </row>
    <row r="1478" spans="2:18" x14ac:dyDescent="0.35">
      <c r="B1478" s="229"/>
      <c r="C1478" s="301"/>
      <c r="D1478" s="301"/>
      <c r="E1478" s="233"/>
      <c r="F1478" s="301"/>
      <c r="G1478" s="302"/>
      <c r="H1478" s="170"/>
      <c r="I1478" s="170"/>
      <c r="J1478" s="231"/>
      <c r="K1478" s="587">
        <f t="shared" si="103"/>
        <v>0</v>
      </c>
      <c r="L1478" s="589">
        <f>IF(I1478&lt;INDEX(Lookup!$U$2:$U$10,MATCH($D$44,Lookup!$S$2:$S$10,0)),0,IF(O1478="X",0,J1478/(DATEDIF(H1478,I1478,"m")+1)*12))</f>
        <v>0</v>
      </c>
      <c r="M1478" s="587">
        <f t="shared" si="104"/>
        <v>0</v>
      </c>
      <c r="N1478" s="655"/>
      <c r="O1478" s="353"/>
      <c r="Q1478" s="849">
        <f t="shared" si="105"/>
        <v>0</v>
      </c>
      <c r="R1478" s="849">
        <f t="shared" si="106"/>
        <v>0</v>
      </c>
    </row>
    <row r="1479" spans="2:18" x14ac:dyDescent="0.35">
      <c r="B1479" s="229"/>
      <c r="C1479" s="301"/>
      <c r="D1479" s="301"/>
      <c r="E1479" s="233"/>
      <c r="F1479" s="301"/>
      <c r="G1479" s="302"/>
      <c r="H1479" s="170"/>
      <c r="I1479" s="170"/>
      <c r="J1479" s="231"/>
      <c r="K1479" s="587">
        <f t="shared" si="103"/>
        <v>0</v>
      </c>
      <c r="L1479" s="589">
        <f>IF(I1479&lt;INDEX(Lookup!$U$2:$U$10,MATCH($D$44,Lookup!$S$2:$S$10,0)),0,IF(O1479="X",0,J1479/(DATEDIF(H1479,I1479,"m")+1)*12))</f>
        <v>0</v>
      </c>
      <c r="M1479" s="587">
        <f t="shared" si="104"/>
        <v>0</v>
      </c>
      <c r="N1479" s="655"/>
      <c r="O1479" s="353"/>
      <c r="Q1479" s="849">
        <f t="shared" si="105"/>
        <v>0</v>
      </c>
      <c r="R1479" s="849">
        <f t="shared" si="106"/>
        <v>0</v>
      </c>
    </row>
    <row r="1480" spans="2:18" x14ac:dyDescent="0.35">
      <c r="B1480" s="229"/>
      <c r="C1480" s="301"/>
      <c r="D1480" s="301"/>
      <c r="E1480" s="233"/>
      <c r="F1480" s="301"/>
      <c r="G1480" s="302"/>
      <c r="H1480" s="170"/>
      <c r="I1480" s="170"/>
      <c r="J1480" s="231"/>
      <c r="K1480" s="587">
        <f t="shared" si="103"/>
        <v>0</v>
      </c>
      <c r="L1480" s="589">
        <f>IF(I1480&lt;INDEX(Lookup!$U$2:$U$10,MATCH($D$44,Lookup!$S$2:$S$10,0)),0,IF(O1480="X",0,J1480/(DATEDIF(H1480,I1480,"m")+1)*12))</f>
        <v>0</v>
      </c>
      <c r="M1480" s="587">
        <f t="shared" si="104"/>
        <v>0</v>
      </c>
      <c r="N1480" s="655"/>
      <c r="O1480" s="353"/>
      <c r="Q1480" s="849">
        <f t="shared" si="105"/>
        <v>0</v>
      </c>
      <c r="R1480" s="849">
        <f t="shared" si="106"/>
        <v>0</v>
      </c>
    </row>
    <row r="1481" spans="2:18" x14ac:dyDescent="0.35">
      <c r="B1481" s="229"/>
      <c r="C1481" s="301"/>
      <c r="D1481" s="301"/>
      <c r="E1481" s="233"/>
      <c r="F1481" s="301"/>
      <c r="G1481" s="302"/>
      <c r="H1481" s="170"/>
      <c r="I1481" s="170"/>
      <c r="J1481" s="231"/>
      <c r="K1481" s="587">
        <f t="shared" si="103"/>
        <v>0</v>
      </c>
      <c r="L1481" s="589">
        <f>IF(I1481&lt;INDEX(Lookup!$U$2:$U$10,MATCH($D$44,Lookup!$S$2:$S$10,0)),0,IF(O1481="X",0,J1481/(DATEDIF(H1481,I1481,"m")+1)*12))</f>
        <v>0</v>
      </c>
      <c r="M1481" s="587">
        <f t="shared" si="104"/>
        <v>0</v>
      </c>
      <c r="N1481" s="655"/>
      <c r="O1481" s="353"/>
      <c r="Q1481" s="849">
        <f t="shared" si="105"/>
        <v>0</v>
      </c>
      <c r="R1481" s="849">
        <f t="shared" si="106"/>
        <v>0</v>
      </c>
    </row>
    <row r="1482" spans="2:18" x14ac:dyDescent="0.35">
      <c r="B1482" s="229"/>
      <c r="C1482" s="301"/>
      <c r="D1482" s="301"/>
      <c r="E1482" s="233"/>
      <c r="F1482" s="301"/>
      <c r="G1482" s="302"/>
      <c r="H1482" s="170"/>
      <c r="I1482" s="170"/>
      <c r="J1482" s="231"/>
      <c r="K1482" s="587">
        <f t="shared" si="103"/>
        <v>0</v>
      </c>
      <c r="L1482" s="589">
        <f>IF(I1482&lt;INDEX(Lookup!$U$2:$U$10,MATCH($D$44,Lookup!$S$2:$S$10,0)),0,IF(O1482="X",0,J1482/(DATEDIF(H1482,I1482,"m")+1)*12))</f>
        <v>0</v>
      </c>
      <c r="M1482" s="587">
        <f t="shared" si="104"/>
        <v>0</v>
      </c>
      <c r="N1482" s="655"/>
      <c r="O1482" s="353"/>
      <c r="Q1482" s="849">
        <f t="shared" si="105"/>
        <v>0</v>
      </c>
      <c r="R1482" s="849">
        <f t="shared" si="106"/>
        <v>0</v>
      </c>
    </row>
    <row r="1483" spans="2:18" x14ac:dyDescent="0.35">
      <c r="B1483" s="229"/>
      <c r="C1483" s="301"/>
      <c r="D1483" s="301"/>
      <c r="E1483" s="233"/>
      <c r="F1483" s="301"/>
      <c r="G1483" s="302"/>
      <c r="H1483" s="170"/>
      <c r="I1483" s="170"/>
      <c r="J1483" s="231"/>
      <c r="K1483" s="587">
        <f t="shared" si="103"/>
        <v>0</v>
      </c>
      <c r="L1483" s="589">
        <f>IF(I1483&lt;INDEX(Lookup!$U$2:$U$10,MATCH($D$44,Lookup!$S$2:$S$10,0)),0,IF(O1483="X",0,J1483/(DATEDIF(H1483,I1483,"m")+1)*12))</f>
        <v>0</v>
      </c>
      <c r="M1483" s="587">
        <f t="shared" si="104"/>
        <v>0</v>
      </c>
      <c r="N1483" s="655"/>
      <c r="O1483" s="353"/>
      <c r="Q1483" s="849">
        <f t="shared" si="105"/>
        <v>0</v>
      </c>
      <c r="R1483" s="849">
        <f t="shared" si="106"/>
        <v>0</v>
      </c>
    </row>
    <row r="1484" spans="2:18" x14ac:dyDescent="0.35">
      <c r="B1484" s="229"/>
      <c r="C1484" s="301"/>
      <c r="D1484" s="301"/>
      <c r="E1484" s="233"/>
      <c r="F1484" s="301"/>
      <c r="G1484" s="302"/>
      <c r="H1484" s="170"/>
      <c r="I1484" s="170"/>
      <c r="J1484" s="231"/>
      <c r="K1484" s="587">
        <f t="shared" si="103"/>
        <v>0</v>
      </c>
      <c r="L1484" s="589">
        <f>IF(I1484&lt;INDEX(Lookup!$U$2:$U$10,MATCH($D$44,Lookup!$S$2:$S$10,0)),0,IF(O1484="X",0,J1484/(DATEDIF(H1484,I1484,"m")+1)*12))</f>
        <v>0</v>
      </c>
      <c r="M1484" s="587">
        <f t="shared" si="104"/>
        <v>0</v>
      </c>
      <c r="N1484" s="655"/>
      <c r="O1484" s="353"/>
      <c r="Q1484" s="849">
        <f t="shared" si="105"/>
        <v>0</v>
      </c>
      <c r="R1484" s="849">
        <f t="shared" si="106"/>
        <v>0</v>
      </c>
    </row>
    <row r="1485" spans="2:18" x14ac:dyDescent="0.35">
      <c r="B1485" s="229"/>
      <c r="C1485" s="301"/>
      <c r="D1485" s="301"/>
      <c r="E1485" s="233"/>
      <c r="F1485" s="301"/>
      <c r="G1485" s="302"/>
      <c r="H1485" s="170"/>
      <c r="I1485" s="170"/>
      <c r="J1485" s="231"/>
      <c r="K1485" s="587">
        <f t="shared" si="103"/>
        <v>0</v>
      </c>
      <c r="L1485" s="589">
        <f>IF(I1485&lt;INDEX(Lookup!$U$2:$U$10,MATCH($D$44,Lookup!$S$2:$S$10,0)),0,IF(O1485="X",0,J1485/(DATEDIF(H1485,I1485,"m")+1)*12))</f>
        <v>0</v>
      </c>
      <c r="M1485" s="587">
        <f t="shared" si="104"/>
        <v>0</v>
      </c>
      <c r="N1485" s="655"/>
      <c r="O1485" s="353"/>
      <c r="Q1485" s="849">
        <f t="shared" si="105"/>
        <v>0</v>
      </c>
      <c r="R1485" s="849">
        <f t="shared" si="106"/>
        <v>0</v>
      </c>
    </row>
    <row r="1486" spans="2:18" x14ac:dyDescent="0.35">
      <c r="B1486" s="229"/>
      <c r="C1486" s="301"/>
      <c r="D1486" s="301"/>
      <c r="E1486" s="233"/>
      <c r="F1486" s="301"/>
      <c r="G1486" s="302"/>
      <c r="H1486" s="170"/>
      <c r="I1486" s="170"/>
      <c r="J1486" s="231"/>
      <c r="K1486" s="587">
        <f t="shared" si="103"/>
        <v>0</v>
      </c>
      <c r="L1486" s="589">
        <f>IF(I1486&lt;INDEX(Lookup!$U$2:$U$10,MATCH($D$44,Lookup!$S$2:$S$10,0)),0,IF(O1486="X",0,J1486/(DATEDIF(H1486,I1486,"m")+1)*12))</f>
        <v>0</v>
      </c>
      <c r="M1486" s="587">
        <f t="shared" si="104"/>
        <v>0</v>
      </c>
      <c r="N1486" s="655"/>
      <c r="O1486" s="353"/>
      <c r="Q1486" s="849">
        <f t="shared" si="105"/>
        <v>0</v>
      </c>
      <c r="R1486" s="849">
        <f t="shared" si="106"/>
        <v>0</v>
      </c>
    </row>
    <row r="1487" spans="2:18" x14ac:dyDescent="0.35">
      <c r="B1487" s="229"/>
      <c r="C1487" s="301"/>
      <c r="D1487" s="301"/>
      <c r="E1487" s="233"/>
      <c r="F1487" s="301"/>
      <c r="G1487" s="302"/>
      <c r="H1487" s="170"/>
      <c r="I1487" s="170"/>
      <c r="J1487" s="231"/>
      <c r="K1487" s="587">
        <f t="shared" si="103"/>
        <v>0</v>
      </c>
      <c r="L1487" s="589">
        <f>IF(I1487&lt;INDEX(Lookup!$U$2:$U$10,MATCH($D$44,Lookup!$S$2:$S$10,0)),0,IF(O1487="X",0,J1487/(DATEDIF(H1487,I1487,"m")+1)*12))</f>
        <v>0</v>
      </c>
      <c r="M1487" s="587">
        <f t="shared" si="104"/>
        <v>0</v>
      </c>
      <c r="N1487" s="655"/>
      <c r="O1487" s="353"/>
      <c r="Q1487" s="849">
        <f t="shared" si="105"/>
        <v>0</v>
      </c>
      <c r="R1487" s="849">
        <f t="shared" si="106"/>
        <v>0</v>
      </c>
    </row>
    <row r="1488" spans="2:18" x14ac:dyDescent="0.35">
      <c r="B1488" s="229"/>
      <c r="C1488" s="301"/>
      <c r="D1488" s="301"/>
      <c r="E1488" s="233"/>
      <c r="F1488" s="301"/>
      <c r="G1488" s="302"/>
      <c r="H1488" s="170"/>
      <c r="I1488" s="170"/>
      <c r="J1488" s="231"/>
      <c r="K1488" s="587">
        <f t="shared" si="103"/>
        <v>0</v>
      </c>
      <c r="L1488" s="589">
        <f>IF(I1488&lt;INDEX(Lookup!$U$2:$U$10,MATCH($D$44,Lookup!$S$2:$S$10,0)),0,IF(O1488="X",0,J1488/(DATEDIF(H1488,I1488,"m")+1)*12))</f>
        <v>0</v>
      </c>
      <c r="M1488" s="587">
        <f t="shared" si="104"/>
        <v>0</v>
      </c>
      <c r="N1488" s="655"/>
      <c r="O1488" s="353"/>
      <c r="Q1488" s="849">
        <f t="shared" si="105"/>
        <v>0</v>
      </c>
      <c r="R1488" s="849">
        <f t="shared" si="106"/>
        <v>0</v>
      </c>
    </row>
    <row r="1489" spans="2:18" x14ac:dyDescent="0.35">
      <c r="B1489" s="229"/>
      <c r="C1489" s="301"/>
      <c r="D1489" s="301"/>
      <c r="E1489" s="233"/>
      <c r="F1489" s="301"/>
      <c r="G1489" s="302"/>
      <c r="H1489" s="170"/>
      <c r="I1489" s="170"/>
      <c r="J1489" s="231"/>
      <c r="K1489" s="587">
        <f t="shared" si="103"/>
        <v>0</v>
      </c>
      <c r="L1489" s="589">
        <f>IF(I1489&lt;INDEX(Lookup!$U$2:$U$10,MATCH($D$44,Lookup!$S$2:$S$10,0)),0,IF(O1489="X",0,J1489/(DATEDIF(H1489,I1489,"m")+1)*12))</f>
        <v>0</v>
      </c>
      <c r="M1489" s="587">
        <f t="shared" si="104"/>
        <v>0</v>
      </c>
      <c r="N1489" s="655"/>
      <c r="O1489" s="353"/>
      <c r="Q1489" s="849">
        <f t="shared" si="105"/>
        <v>0</v>
      </c>
      <c r="R1489" s="849">
        <f t="shared" si="106"/>
        <v>0</v>
      </c>
    </row>
    <row r="1490" spans="2:18" x14ac:dyDescent="0.35">
      <c r="B1490" s="229"/>
      <c r="C1490" s="301"/>
      <c r="D1490" s="301"/>
      <c r="E1490" s="233"/>
      <c r="F1490" s="301"/>
      <c r="G1490" s="302"/>
      <c r="H1490" s="170"/>
      <c r="I1490" s="170"/>
      <c r="J1490" s="231"/>
      <c r="K1490" s="587">
        <f t="shared" si="103"/>
        <v>0</v>
      </c>
      <c r="L1490" s="589">
        <f>IF(I1490&lt;INDEX(Lookup!$U$2:$U$10,MATCH($D$44,Lookup!$S$2:$S$10,0)),0,IF(O1490="X",0,J1490/(DATEDIF(H1490,I1490,"m")+1)*12))</f>
        <v>0</v>
      </c>
      <c r="M1490" s="587">
        <f t="shared" si="104"/>
        <v>0</v>
      </c>
      <c r="N1490" s="655"/>
      <c r="O1490" s="353"/>
      <c r="Q1490" s="849">
        <f t="shared" si="105"/>
        <v>0</v>
      </c>
      <c r="R1490" s="849">
        <f t="shared" si="106"/>
        <v>0</v>
      </c>
    </row>
    <row r="1491" spans="2:18" x14ac:dyDescent="0.35">
      <c r="B1491" s="229"/>
      <c r="C1491" s="301"/>
      <c r="D1491" s="301"/>
      <c r="E1491" s="233"/>
      <c r="F1491" s="301"/>
      <c r="G1491" s="302"/>
      <c r="H1491" s="170"/>
      <c r="I1491" s="170"/>
      <c r="J1491" s="231"/>
      <c r="K1491" s="587">
        <f t="shared" si="103"/>
        <v>0</v>
      </c>
      <c r="L1491" s="589">
        <f>IF(I1491&lt;INDEX(Lookup!$U$2:$U$10,MATCH($D$44,Lookup!$S$2:$S$10,0)),0,IF(O1491="X",0,J1491/(DATEDIF(H1491,I1491,"m")+1)*12))</f>
        <v>0</v>
      </c>
      <c r="M1491" s="587">
        <f t="shared" si="104"/>
        <v>0</v>
      </c>
      <c r="N1491" s="655"/>
      <c r="O1491" s="353"/>
      <c r="Q1491" s="849">
        <f t="shared" si="105"/>
        <v>0</v>
      </c>
      <c r="R1491" s="849">
        <f t="shared" si="106"/>
        <v>0</v>
      </c>
    </row>
    <row r="1492" spans="2:18" x14ac:dyDescent="0.35">
      <c r="B1492" s="229"/>
      <c r="C1492" s="301"/>
      <c r="D1492" s="301"/>
      <c r="E1492" s="233"/>
      <c r="F1492" s="301"/>
      <c r="G1492" s="302"/>
      <c r="H1492" s="170"/>
      <c r="I1492" s="170"/>
      <c r="J1492" s="231"/>
      <c r="K1492" s="587">
        <f t="shared" si="103"/>
        <v>0</v>
      </c>
      <c r="L1492" s="589">
        <f>IF(I1492&lt;INDEX(Lookup!$U$2:$U$10,MATCH($D$44,Lookup!$S$2:$S$10,0)),0,IF(O1492="X",0,J1492/(DATEDIF(H1492,I1492,"m")+1)*12))</f>
        <v>0</v>
      </c>
      <c r="M1492" s="587">
        <f t="shared" si="104"/>
        <v>0</v>
      </c>
      <c r="N1492" s="655"/>
      <c r="O1492" s="353"/>
      <c r="Q1492" s="849">
        <f t="shared" si="105"/>
        <v>0</v>
      </c>
      <c r="R1492" s="849">
        <f t="shared" si="106"/>
        <v>0</v>
      </c>
    </row>
    <row r="1493" spans="2:18" x14ac:dyDescent="0.35">
      <c r="B1493" s="229"/>
      <c r="C1493" s="301"/>
      <c r="D1493" s="301"/>
      <c r="E1493" s="233"/>
      <c r="F1493" s="301"/>
      <c r="G1493" s="302"/>
      <c r="H1493" s="170"/>
      <c r="I1493" s="170"/>
      <c r="J1493" s="231"/>
      <c r="K1493" s="587">
        <f t="shared" si="103"/>
        <v>0</v>
      </c>
      <c r="L1493" s="589">
        <f>IF(I1493&lt;INDEX(Lookup!$U$2:$U$10,MATCH($D$44,Lookup!$S$2:$S$10,0)),0,IF(O1493="X",0,J1493/(DATEDIF(H1493,I1493,"m")+1)*12))</f>
        <v>0</v>
      </c>
      <c r="M1493" s="587">
        <f t="shared" si="104"/>
        <v>0</v>
      </c>
      <c r="N1493" s="655"/>
      <c r="O1493" s="353"/>
      <c r="Q1493" s="849">
        <f t="shared" si="105"/>
        <v>0</v>
      </c>
      <c r="R1493" s="849">
        <f t="shared" si="106"/>
        <v>0</v>
      </c>
    </row>
    <row r="1494" spans="2:18" x14ac:dyDescent="0.35">
      <c r="B1494" s="229"/>
      <c r="C1494" s="301"/>
      <c r="D1494" s="301"/>
      <c r="E1494" s="233"/>
      <c r="F1494" s="301"/>
      <c r="G1494" s="302"/>
      <c r="H1494" s="170"/>
      <c r="I1494" s="170"/>
      <c r="J1494" s="231"/>
      <c r="K1494" s="587">
        <f t="shared" si="103"/>
        <v>0</v>
      </c>
      <c r="L1494" s="589">
        <f>IF(I1494&lt;INDEX(Lookup!$U$2:$U$10,MATCH($D$44,Lookup!$S$2:$S$10,0)),0,IF(O1494="X",0,J1494/(DATEDIF(H1494,I1494,"m")+1)*12))</f>
        <v>0</v>
      </c>
      <c r="M1494" s="587">
        <f t="shared" si="104"/>
        <v>0</v>
      </c>
      <c r="N1494" s="655"/>
      <c r="O1494" s="353"/>
      <c r="Q1494" s="849">
        <f t="shared" si="105"/>
        <v>0</v>
      </c>
      <c r="R1494" s="849">
        <f t="shared" si="106"/>
        <v>0</v>
      </c>
    </row>
    <row r="1495" spans="2:18" x14ac:dyDescent="0.35">
      <c r="B1495" s="229"/>
      <c r="C1495" s="301"/>
      <c r="D1495" s="301"/>
      <c r="E1495" s="233"/>
      <c r="F1495" s="301"/>
      <c r="G1495" s="302"/>
      <c r="H1495" s="170"/>
      <c r="I1495" s="170"/>
      <c r="J1495" s="231"/>
      <c r="K1495" s="587">
        <f t="shared" si="103"/>
        <v>0</v>
      </c>
      <c r="L1495" s="589">
        <f>IF(I1495&lt;INDEX(Lookup!$U$2:$U$10,MATCH($D$44,Lookup!$S$2:$S$10,0)),0,IF(O1495="X",0,J1495/(DATEDIF(H1495,I1495,"m")+1)*12))</f>
        <v>0</v>
      </c>
      <c r="M1495" s="587">
        <f t="shared" si="104"/>
        <v>0</v>
      </c>
      <c r="N1495" s="655"/>
      <c r="O1495" s="353"/>
      <c r="Q1495" s="849">
        <f t="shared" si="105"/>
        <v>0</v>
      </c>
      <c r="R1495" s="849">
        <f t="shared" si="106"/>
        <v>0</v>
      </c>
    </row>
    <row r="1496" spans="2:18" x14ac:dyDescent="0.35">
      <c r="B1496" s="229"/>
      <c r="C1496" s="301"/>
      <c r="D1496" s="301"/>
      <c r="E1496" s="233"/>
      <c r="F1496" s="301"/>
      <c r="G1496" s="302"/>
      <c r="H1496" s="170"/>
      <c r="I1496" s="170"/>
      <c r="J1496" s="231"/>
      <c r="K1496" s="587">
        <f t="shared" si="103"/>
        <v>0</v>
      </c>
      <c r="L1496" s="589">
        <f>IF(I1496&lt;INDEX(Lookup!$U$2:$U$10,MATCH($D$44,Lookup!$S$2:$S$10,0)),0,IF(O1496="X",0,J1496/(DATEDIF(H1496,I1496,"m")+1)*12))</f>
        <v>0</v>
      </c>
      <c r="M1496" s="587">
        <f t="shared" si="104"/>
        <v>0</v>
      </c>
      <c r="N1496" s="655"/>
      <c r="O1496" s="353"/>
      <c r="Q1496" s="849">
        <f t="shared" si="105"/>
        <v>0</v>
      </c>
      <c r="R1496" s="849">
        <f t="shared" si="106"/>
        <v>0</v>
      </c>
    </row>
    <row r="1497" spans="2:18" x14ac:dyDescent="0.35">
      <c r="B1497" s="229"/>
      <c r="C1497" s="301"/>
      <c r="D1497" s="301"/>
      <c r="E1497" s="233"/>
      <c r="F1497" s="301"/>
      <c r="G1497" s="302"/>
      <c r="H1497" s="170"/>
      <c r="I1497" s="170"/>
      <c r="J1497" s="231"/>
      <c r="K1497" s="587">
        <f t="shared" si="103"/>
        <v>0</v>
      </c>
      <c r="L1497" s="589">
        <f>IF(I1497&lt;INDEX(Lookup!$U$2:$U$10,MATCH($D$44,Lookup!$S$2:$S$10,0)),0,IF(O1497="X",0,J1497/(DATEDIF(H1497,I1497,"m")+1)*12))</f>
        <v>0</v>
      </c>
      <c r="M1497" s="587">
        <f t="shared" si="104"/>
        <v>0</v>
      </c>
      <c r="N1497" s="655"/>
      <c r="O1497" s="353"/>
      <c r="Q1497" s="849">
        <f t="shared" si="105"/>
        <v>0</v>
      </c>
      <c r="R1497" s="849">
        <f t="shared" si="106"/>
        <v>0</v>
      </c>
    </row>
    <row r="1498" spans="2:18" x14ac:dyDescent="0.35">
      <c r="B1498" s="229"/>
      <c r="C1498" s="301"/>
      <c r="D1498" s="301"/>
      <c r="E1498" s="233"/>
      <c r="F1498" s="301"/>
      <c r="G1498" s="302"/>
      <c r="H1498" s="170"/>
      <c r="I1498" s="170"/>
      <c r="J1498" s="231"/>
      <c r="K1498" s="587">
        <f t="shared" si="103"/>
        <v>0</v>
      </c>
      <c r="L1498" s="589">
        <f>IF(I1498&lt;INDEX(Lookup!$U$2:$U$10,MATCH($D$44,Lookup!$S$2:$S$10,0)),0,IF(O1498="X",0,J1498/(DATEDIF(H1498,I1498,"m")+1)*12))</f>
        <v>0</v>
      </c>
      <c r="M1498" s="587">
        <f t="shared" si="104"/>
        <v>0</v>
      </c>
      <c r="N1498" s="655"/>
      <c r="O1498" s="353"/>
      <c r="Q1498" s="849">
        <f t="shared" si="105"/>
        <v>0</v>
      </c>
      <c r="R1498" s="849">
        <f t="shared" si="106"/>
        <v>0</v>
      </c>
    </row>
    <row r="1499" spans="2:18" x14ac:dyDescent="0.35">
      <c r="B1499" s="229"/>
      <c r="C1499" s="301"/>
      <c r="D1499" s="301"/>
      <c r="E1499" s="233"/>
      <c r="F1499" s="301"/>
      <c r="G1499" s="302"/>
      <c r="H1499" s="170"/>
      <c r="I1499" s="170"/>
      <c r="J1499" s="231"/>
      <c r="K1499" s="587">
        <f t="shared" si="103"/>
        <v>0</v>
      </c>
      <c r="L1499" s="589">
        <f>IF(I1499&lt;INDEX(Lookup!$U$2:$U$10,MATCH($D$44,Lookup!$S$2:$S$10,0)),0,IF(O1499="X",0,J1499/(DATEDIF(H1499,I1499,"m")+1)*12))</f>
        <v>0</v>
      </c>
      <c r="M1499" s="587">
        <f t="shared" si="104"/>
        <v>0</v>
      </c>
      <c r="N1499" s="655"/>
      <c r="O1499" s="353"/>
      <c r="Q1499" s="849">
        <f t="shared" si="105"/>
        <v>0</v>
      </c>
      <c r="R1499" s="849">
        <f t="shared" si="106"/>
        <v>0</v>
      </c>
    </row>
    <row r="1500" spans="2:18" x14ac:dyDescent="0.35">
      <c r="B1500" s="229"/>
      <c r="C1500" s="301"/>
      <c r="D1500" s="301"/>
      <c r="E1500" s="233"/>
      <c r="F1500" s="301"/>
      <c r="G1500" s="302"/>
      <c r="H1500" s="170"/>
      <c r="I1500" s="170"/>
      <c r="J1500" s="231"/>
      <c r="K1500" s="587">
        <f t="shared" si="103"/>
        <v>0</v>
      </c>
      <c r="L1500" s="589">
        <f>IF(I1500&lt;INDEX(Lookup!$U$2:$U$10,MATCH($D$44,Lookup!$S$2:$S$10,0)),0,IF(O1500="X",0,J1500/(DATEDIF(H1500,I1500,"m")+1)*12))</f>
        <v>0</v>
      </c>
      <c r="M1500" s="587">
        <f t="shared" si="104"/>
        <v>0</v>
      </c>
      <c r="N1500" s="655"/>
      <c r="O1500" s="353"/>
      <c r="Q1500" s="849">
        <f t="shared" si="105"/>
        <v>0</v>
      </c>
      <c r="R1500" s="849">
        <f t="shared" si="106"/>
        <v>0</v>
      </c>
    </row>
    <row r="1501" spans="2:18" x14ac:dyDescent="0.35">
      <c r="B1501" s="229"/>
      <c r="C1501" s="301"/>
      <c r="D1501" s="301"/>
      <c r="E1501" s="233"/>
      <c r="F1501" s="301"/>
      <c r="G1501" s="302"/>
      <c r="H1501" s="170"/>
      <c r="I1501" s="170"/>
      <c r="J1501" s="231"/>
      <c r="K1501" s="587">
        <f t="shared" si="103"/>
        <v>0</v>
      </c>
      <c r="L1501" s="589">
        <f>IF(I1501&lt;INDEX(Lookup!$U$2:$U$10,MATCH($D$44,Lookup!$S$2:$S$10,0)),0,IF(O1501="X",0,J1501/(DATEDIF(H1501,I1501,"m")+1)*12))</f>
        <v>0</v>
      </c>
      <c r="M1501" s="587">
        <f t="shared" si="104"/>
        <v>0</v>
      </c>
      <c r="N1501" s="655"/>
      <c r="O1501" s="353"/>
      <c r="Q1501" s="849">
        <f t="shared" si="105"/>
        <v>0</v>
      </c>
      <c r="R1501" s="849">
        <f t="shared" si="106"/>
        <v>0</v>
      </c>
    </row>
    <row r="1502" spans="2:18" x14ac:dyDescent="0.35">
      <c r="B1502" s="229"/>
      <c r="C1502" s="301"/>
      <c r="D1502" s="301"/>
      <c r="E1502" s="233"/>
      <c r="F1502" s="301"/>
      <c r="G1502" s="302"/>
      <c r="H1502" s="170"/>
      <c r="I1502" s="170"/>
      <c r="J1502" s="231"/>
      <c r="K1502" s="587">
        <f t="shared" si="103"/>
        <v>0</v>
      </c>
      <c r="L1502" s="589">
        <f>IF(I1502&lt;INDEX(Lookup!$U$2:$U$10,MATCH($D$44,Lookup!$S$2:$S$10,0)),0,IF(O1502="X",0,J1502/(DATEDIF(H1502,I1502,"m")+1)*12))</f>
        <v>0</v>
      </c>
      <c r="M1502" s="587">
        <f t="shared" si="104"/>
        <v>0</v>
      </c>
      <c r="N1502" s="655"/>
      <c r="O1502" s="353"/>
      <c r="Q1502" s="849">
        <f t="shared" si="105"/>
        <v>0</v>
      </c>
      <c r="R1502" s="849">
        <f t="shared" si="106"/>
        <v>0</v>
      </c>
    </row>
    <row r="1503" spans="2:18" x14ac:dyDescent="0.35">
      <c r="B1503" s="229"/>
      <c r="C1503" s="301"/>
      <c r="D1503" s="301"/>
      <c r="E1503" s="233"/>
      <c r="F1503" s="301"/>
      <c r="G1503" s="302"/>
      <c r="H1503" s="170"/>
      <c r="I1503" s="170"/>
      <c r="J1503" s="231"/>
      <c r="K1503" s="587">
        <f t="shared" si="103"/>
        <v>0</v>
      </c>
      <c r="L1503" s="589">
        <f>IF(I1503&lt;INDEX(Lookup!$U$2:$U$10,MATCH($D$44,Lookup!$S$2:$S$10,0)),0,IF(O1503="X",0,J1503/(DATEDIF(H1503,I1503,"m")+1)*12))</f>
        <v>0</v>
      </c>
      <c r="M1503" s="587">
        <f t="shared" si="104"/>
        <v>0</v>
      </c>
      <c r="N1503" s="655"/>
      <c r="O1503" s="353"/>
      <c r="Q1503" s="849">
        <f t="shared" si="105"/>
        <v>0</v>
      </c>
      <c r="R1503" s="849">
        <f t="shared" si="106"/>
        <v>0</v>
      </c>
    </row>
    <row r="1504" spans="2:18" x14ac:dyDescent="0.35">
      <c r="B1504" s="229"/>
      <c r="C1504" s="301"/>
      <c r="D1504" s="301"/>
      <c r="E1504" s="233"/>
      <c r="F1504" s="301"/>
      <c r="G1504" s="302"/>
      <c r="H1504" s="170"/>
      <c r="I1504" s="170"/>
      <c r="J1504" s="231"/>
      <c r="K1504" s="587">
        <f t="shared" si="103"/>
        <v>0</v>
      </c>
      <c r="L1504" s="589">
        <f>IF(I1504&lt;INDEX(Lookup!$U$2:$U$10,MATCH($D$44,Lookup!$S$2:$S$10,0)),0,IF(O1504="X",0,J1504/(DATEDIF(H1504,I1504,"m")+1)*12))</f>
        <v>0</v>
      </c>
      <c r="M1504" s="587">
        <f t="shared" si="104"/>
        <v>0</v>
      </c>
      <c r="N1504" s="655"/>
      <c r="O1504" s="353"/>
      <c r="Q1504" s="849">
        <f t="shared" si="105"/>
        <v>0</v>
      </c>
      <c r="R1504" s="849">
        <f t="shared" si="106"/>
        <v>0</v>
      </c>
    </row>
    <row r="1505" spans="2:18" x14ac:dyDescent="0.35">
      <c r="B1505" s="229"/>
      <c r="C1505" s="301"/>
      <c r="D1505" s="301"/>
      <c r="E1505" s="233"/>
      <c r="F1505" s="301"/>
      <c r="G1505" s="302"/>
      <c r="H1505" s="170"/>
      <c r="I1505" s="170"/>
      <c r="J1505" s="231"/>
      <c r="K1505" s="587">
        <f t="shared" si="103"/>
        <v>0</v>
      </c>
      <c r="L1505" s="589">
        <f>IF(I1505&lt;INDEX(Lookup!$U$2:$U$10,MATCH($D$44,Lookup!$S$2:$S$10,0)),0,IF(O1505="X",0,J1505/(DATEDIF(H1505,I1505,"m")+1)*12))</f>
        <v>0</v>
      </c>
      <c r="M1505" s="587">
        <f t="shared" si="104"/>
        <v>0</v>
      </c>
      <c r="N1505" s="655"/>
      <c r="O1505" s="353"/>
      <c r="Q1505" s="849">
        <f t="shared" si="105"/>
        <v>0</v>
      </c>
      <c r="R1505" s="849">
        <f t="shared" si="106"/>
        <v>0</v>
      </c>
    </row>
    <row r="1506" spans="2:18" x14ac:dyDescent="0.35">
      <c r="B1506" s="229"/>
      <c r="C1506" s="301"/>
      <c r="D1506" s="301"/>
      <c r="E1506" s="233"/>
      <c r="F1506" s="301"/>
      <c r="G1506" s="302"/>
      <c r="H1506" s="170"/>
      <c r="I1506" s="170"/>
      <c r="J1506" s="231"/>
      <c r="K1506" s="587">
        <f t="shared" si="103"/>
        <v>0</v>
      </c>
      <c r="L1506" s="589">
        <f>IF(I1506&lt;INDEX(Lookup!$U$2:$U$10,MATCH($D$44,Lookup!$S$2:$S$10,0)),0,IF(O1506="X",0,J1506/(DATEDIF(H1506,I1506,"m")+1)*12))</f>
        <v>0</v>
      </c>
      <c r="M1506" s="587">
        <f t="shared" si="104"/>
        <v>0</v>
      </c>
      <c r="N1506" s="655"/>
      <c r="O1506" s="353"/>
      <c r="Q1506" s="849">
        <f t="shared" si="105"/>
        <v>0</v>
      </c>
      <c r="R1506" s="849">
        <f t="shared" si="106"/>
        <v>0</v>
      </c>
    </row>
    <row r="1507" spans="2:18" x14ac:dyDescent="0.35">
      <c r="B1507" s="229"/>
      <c r="C1507" s="301"/>
      <c r="D1507" s="301"/>
      <c r="E1507" s="233"/>
      <c r="F1507" s="301"/>
      <c r="G1507" s="302"/>
      <c r="H1507" s="170"/>
      <c r="I1507" s="170"/>
      <c r="J1507" s="231"/>
      <c r="K1507" s="587">
        <f t="shared" si="103"/>
        <v>0</v>
      </c>
      <c r="L1507" s="589">
        <f>IF(I1507&lt;INDEX(Lookup!$U$2:$U$10,MATCH($D$44,Lookup!$S$2:$S$10,0)),0,IF(O1507="X",0,J1507/(DATEDIF(H1507,I1507,"m")+1)*12))</f>
        <v>0</v>
      </c>
      <c r="M1507" s="587">
        <f t="shared" si="104"/>
        <v>0</v>
      </c>
      <c r="N1507" s="655"/>
      <c r="O1507" s="353"/>
      <c r="Q1507" s="849">
        <f t="shared" si="105"/>
        <v>0</v>
      </c>
      <c r="R1507" s="849">
        <f t="shared" si="106"/>
        <v>0</v>
      </c>
    </row>
    <row r="1508" spans="2:18" x14ac:dyDescent="0.35">
      <c r="B1508" s="229"/>
      <c r="C1508" s="301"/>
      <c r="D1508" s="301"/>
      <c r="E1508" s="233"/>
      <c r="F1508" s="301"/>
      <c r="G1508" s="302"/>
      <c r="H1508" s="170"/>
      <c r="I1508" s="170"/>
      <c r="J1508" s="231"/>
      <c r="K1508" s="587">
        <f t="shared" si="103"/>
        <v>0</v>
      </c>
      <c r="L1508" s="589">
        <f>IF(I1508&lt;INDEX(Lookup!$U$2:$U$10,MATCH($D$44,Lookup!$S$2:$S$10,0)),0,IF(O1508="X",0,J1508/(DATEDIF(H1508,I1508,"m")+1)*12))</f>
        <v>0</v>
      </c>
      <c r="M1508" s="587">
        <f t="shared" si="104"/>
        <v>0</v>
      </c>
      <c r="N1508" s="655"/>
      <c r="O1508" s="353"/>
      <c r="Q1508" s="849">
        <f t="shared" si="105"/>
        <v>0</v>
      </c>
      <c r="R1508" s="849">
        <f t="shared" si="106"/>
        <v>0</v>
      </c>
    </row>
    <row r="1509" spans="2:18" x14ac:dyDescent="0.35">
      <c r="B1509" s="229"/>
      <c r="C1509" s="301"/>
      <c r="D1509" s="301"/>
      <c r="E1509" s="233"/>
      <c r="F1509" s="301"/>
      <c r="G1509" s="302"/>
      <c r="H1509" s="170"/>
      <c r="I1509" s="170"/>
      <c r="J1509" s="231"/>
      <c r="K1509" s="587">
        <f t="shared" si="103"/>
        <v>0</v>
      </c>
      <c r="L1509" s="589">
        <f>IF(I1509&lt;INDEX(Lookup!$U$2:$U$10,MATCH($D$44,Lookup!$S$2:$S$10,0)),0,IF(O1509="X",0,J1509/(DATEDIF(H1509,I1509,"m")+1)*12))</f>
        <v>0</v>
      </c>
      <c r="M1509" s="587">
        <f t="shared" si="104"/>
        <v>0</v>
      </c>
      <c r="N1509" s="655"/>
      <c r="O1509" s="353"/>
      <c r="Q1509" s="849">
        <f t="shared" si="105"/>
        <v>0</v>
      </c>
      <c r="R1509" s="849">
        <f t="shared" si="106"/>
        <v>0</v>
      </c>
    </row>
    <row r="1510" spans="2:18" x14ac:dyDescent="0.35">
      <c r="B1510" s="229"/>
      <c r="C1510" s="301"/>
      <c r="D1510" s="301"/>
      <c r="E1510" s="233"/>
      <c r="F1510" s="301"/>
      <c r="G1510" s="302"/>
      <c r="H1510" s="170"/>
      <c r="I1510" s="170"/>
      <c r="J1510" s="231"/>
      <c r="K1510" s="587">
        <f t="shared" si="103"/>
        <v>0</v>
      </c>
      <c r="L1510" s="589">
        <f>IF(I1510&lt;INDEX(Lookup!$U$2:$U$10,MATCH($D$44,Lookup!$S$2:$S$10,0)),0,IF(O1510="X",0,J1510/(DATEDIF(H1510,I1510,"m")+1)*12))</f>
        <v>0</v>
      </c>
      <c r="M1510" s="587">
        <f t="shared" si="104"/>
        <v>0</v>
      </c>
      <c r="N1510" s="655"/>
      <c r="O1510" s="353"/>
      <c r="Q1510" s="849">
        <f t="shared" si="105"/>
        <v>0</v>
      </c>
      <c r="R1510" s="849">
        <f t="shared" si="106"/>
        <v>0</v>
      </c>
    </row>
    <row r="1511" spans="2:18" x14ac:dyDescent="0.35">
      <c r="B1511" s="229"/>
      <c r="C1511" s="301"/>
      <c r="D1511" s="301"/>
      <c r="E1511" s="233"/>
      <c r="F1511" s="301"/>
      <c r="G1511" s="302"/>
      <c r="H1511" s="170"/>
      <c r="I1511" s="170"/>
      <c r="J1511" s="231"/>
      <c r="K1511" s="587">
        <f t="shared" si="103"/>
        <v>0</v>
      </c>
      <c r="L1511" s="589">
        <f>IF(I1511&lt;INDEX(Lookup!$U$2:$U$10,MATCH($D$44,Lookup!$S$2:$S$10,0)),0,IF(O1511="X",0,J1511/(DATEDIF(H1511,I1511,"m")+1)*12))</f>
        <v>0</v>
      </c>
      <c r="M1511" s="587">
        <f t="shared" si="104"/>
        <v>0</v>
      </c>
      <c r="N1511" s="655"/>
      <c r="O1511" s="353"/>
      <c r="Q1511" s="849">
        <f t="shared" si="105"/>
        <v>0</v>
      </c>
      <c r="R1511" s="849">
        <f t="shared" si="106"/>
        <v>0</v>
      </c>
    </row>
    <row r="1512" spans="2:18" x14ac:dyDescent="0.35">
      <c r="B1512" s="229"/>
      <c r="C1512" s="301"/>
      <c r="D1512" s="301"/>
      <c r="E1512" s="233"/>
      <c r="F1512" s="301"/>
      <c r="G1512" s="302"/>
      <c r="H1512" s="170"/>
      <c r="I1512" s="170"/>
      <c r="J1512" s="231"/>
      <c r="K1512" s="587">
        <f t="shared" si="103"/>
        <v>0</v>
      </c>
      <c r="L1512" s="589">
        <f>IF(I1512&lt;INDEX(Lookup!$U$2:$U$10,MATCH($D$44,Lookup!$S$2:$S$10,0)),0,IF(O1512="X",0,J1512/(DATEDIF(H1512,I1512,"m")+1)*12))</f>
        <v>0</v>
      </c>
      <c r="M1512" s="587">
        <f t="shared" si="104"/>
        <v>0</v>
      </c>
      <c r="N1512" s="655"/>
      <c r="O1512" s="353"/>
      <c r="Q1512" s="849">
        <f t="shared" si="105"/>
        <v>0</v>
      </c>
      <c r="R1512" s="849">
        <f t="shared" si="106"/>
        <v>0</v>
      </c>
    </row>
    <row r="1513" spans="2:18" x14ac:dyDescent="0.35">
      <c r="B1513" s="229"/>
      <c r="C1513" s="301"/>
      <c r="D1513" s="301"/>
      <c r="E1513" s="233"/>
      <c r="F1513" s="301"/>
      <c r="G1513" s="302"/>
      <c r="H1513" s="170"/>
      <c r="I1513" s="170"/>
      <c r="J1513" s="231"/>
      <c r="K1513" s="587">
        <f t="shared" si="103"/>
        <v>0</v>
      </c>
      <c r="L1513" s="589">
        <f>IF(I1513&lt;INDEX(Lookup!$U$2:$U$10,MATCH($D$44,Lookup!$S$2:$S$10,0)),0,IF(O1513="X",0,J1513/(DATEDIF(H1513,I1513,"m")+1)*12))</f>
        <v>0</v>
      </c>
      <c r="M1513" s="587">
        <f t="shared" si="104"/>
        <v>0</v>
      </c>
      <c r="N1513" s="655"/>
      <c r="O1513" s="353"/>
      <c r="Q1513" s="849">
        <f t="shared" si="105"/>
        <v>0</v>
      </c>
      <c r="R1513" s="849">
        <f t="shared" si="106"/>
        <v>0</v>
      </c>
    </row>
    <row r="1514" spans="2:18" x14ac:dyDescent="0.35">
      <c r="B1514" s="229"/>
      <c r="C1514" s="301"/>
      <c r="D1514" s="301"/>
      <c r="E1514" s="233"/>
      <c r="F1514" s="301"/>
      <c r="G1514" s="302"/>
      <c r="H1514" s="170"/>
      <c r="I1514" s="170"/>
      <c r="J1514" s="231"/>
      <c r="K1514" s="587">
        <f t="shared" si="103"/>
        <v>0</v>
      </c>
      <c r="L1514" s="589">
        <f>IF(I1514&lt;INDEX(Lookup!$U$2:$U$10,MATCH($D$44,Lookup!$S$2:$S$10,0)),0,IF(O1514="X",0,J1514/(DATEDIF(H1514,I1514,"m")+1)*12))</f>
        <v>0</v>
      </c>
      <c r="M1514" s="587">
        <f t="shared" si="104"/>
        <v>0</v>
      </c>
      <c r="N1514" s="655"/>
      <c r="O1514" s="353"/>
      <c r="Q1514" s="849">
        <f t="shared" si="105"/>
        <v>0</v>
      </c>
      <c r="R1514" s="849">
        <f t="shared" si="106"/>
        <v>0</v>
      </c>
    </row>
    <row r="1515" spans="2:18" x14ac:dyDescent="0.35">
      <c r="B1515" s="229"/>
      <c r="C1515" s="301"/>
      <c r="D1515" s="301"/>
      <c r="E1515" s="233"/>
      <c r="F1515" s="301"/>
      <c r="G1515" s="302"/>
      <c r="H1515" s="170"/>
      <c r="I1515" s="170"/>
      <c r="J1515" s="231"/>
      <c r="K1515" s="587">
        <f t="shared" si="103"/>
        <v>0</v>
      </c>
      <c r="L1515" s="589">
        <f>IF(I1515&lt;INDEX(Lookup!$U$2:$U$10,MATCH($D$44,Lookup!$S$2:$S$10,0)),0,IF(O1515="X",0,J1515/(DATEDIF(H1515,I1515,"m")+1)*12))</f>
        <v>0</v>
      </c>
      <c r="M1515" s="587">
        <f t="shared" si="104"/>
        <v>0</v>
      </c>
      <c r="N1515" s="655"/>
      <c r="O1515" s="353"/>
      <c r="Q1515" s="849">
        <f t="shared" si="105"/>
        <v>0</v>
      </c>
      <c r="R1515" s="849">
        <f t="shared" si="106"/>
        <v>0</v>
      </c>
    </row>
    <row r="1516" spans="2:18" x14ac:dyDescent="0.35">
      <c r="B1516" s="229"/>
      <c r="C1516" s="301"/>
      <c r="D1516" s="301"/>
      <c r="E1516" s="233"/>
      <c r="F1516" s="301"/>
      <c r="G1516" s="302"/>
      <c r="H1516" s="170"/>
      <c r="I1516" s="170"/>
      <c r="J1516" s="231"/>
      <c r="K1516" s="587">
        <f t="shared" si="103"/>
        <v>0</v>
      </c>
      <c r="L1516" s="589">
        <f>IF(I1516&lt;INDEX(Lookup!$U$2:$U$10,MATCH($D$44,Lookup!$S$2:$S$10,0)),0,IF(O1516="X",0,J1516/(DATEDIF(H1516,I1516,"m")+1)*12))</f>
        <v>0</v>
      </c>
      <c r="M1516" s="587">
        <f t="shared" si="104"/>
        <v>0</v>
      </c>
      <c r="N1516" s="655"/>
      <c r="O1516" s="353"/>
      <c r="Q1516" s="849">
        <f t="shared" si="105"/>
        <v>0</v>
      </c>
      <c r="R1516" s="849">
        <f t="shared" si="106"/>
        <v>0</v>
      </c>
    </row>
    <row r="1517" spans="2:18" x14ac:dyDescent="0.35">
      <c r="B1517" s="229"/>
      <c r="C1517" s="301"/>
      <c r="D1517" s="301"/>
      <c r="E1517" s="233"/>
      <c r="F1517" s="301"/>
      <c r="G1517" s="302"/>
      <c r="H1517" s="170"/>
      <c r="I1517" s="170"/>
      <c r="J1517" s="231"/>
      <c r="K1517" s="587">
        <f t="shared" si="103"/>
        <v>0</v>
      </c>
      <c r="L1517" s="589">
        <f>IF(I1517&lt;INDEX(Lookup!$U$2:$U$10,MATCH($D$44,Lookup!$S$2:$S$10,0)),0,IF(O1517="X",0,J1517/(DATEDIF(H1517,I1517,"m")+1)*12))</f>
        <v>0</v>
      </c>
      <c r="M1517" s="587">
        <f t="shared" si="104"/>
        <v>0</v>
      </c>
      <c r="N1517" s="655"/>
      <c r="O1517" s="353"/>
      <c r="Q1517" s="849">
        <f t="shared" si="105"/>
        <v>0</v>
      </c>
      <c r="R1517" s="849">
        <f t="shared" si="106"/>
        <v>0</v>
      </c>
    </row>
    <row r="1518" spans="2:18" x14ac:dyDescent="0.35">
      <c r="B1518" s="229"/>
      <c r="C1518" s="301"/>
      <c r="D1518" s="301"/>
      <c r="E1518" s="233"/>
      <c r="F1518" s="301"/>
      <c r="G1518" s="302"/>
      <c r="H1518" s="170"/>
      <c r="I1518" s="170"/>
      <c r="J1518" s="231"/>
      <c r="K1518" s="587">
        <f t="shared" si="103"/>
        <v>0</v>
      </c>
      <c r="L1518" s="589">
        <f>IF(I1518&lt;INDEX(Lookup!$U$2:$U$10,MATCH($D$44,Lookup!$S$2:$S$10,0)),0,IF(O1518="X",0,J1518/(DATEDIF(H1518,I1518,"m")+1)*12))</f>
        <v>0</v>
      </c>
      <c r="M1518" s="587">
        <f t="shared" si="104"/>
        <v>0</v>
      </c>
      <c r="N1518" s="655"/>
      <c r="O1518" s="353"/>
      <c r="Q1518" s="849">
        <f t="shared" si="105"/>
        <v>0</v>
      </c>
      <c r="R1518" s="849">
        <f t="shared" si="106"/>
        <v>0</v>
      </c>
    </row>
    <row r="1519" spans="2:18" x14ac:dyDescent="0.35">
      <c r="B1519" s="229"/>
      <c r="C1519" s="301"/>
      <c r="D1519" s="301"/>
      <c r="E1519" s="233"/>
      <c r="F1519" s="301"/>
      <c r="G1519" s="302"/>
      <c r="H1519" s="170"/>
      <c r="I1519" s="170"/>
      <c r="J1519" s="231"/>
      <c r="K1519" s="587">
        <f t="shared" si="103"/>
        <v>0</v>
      </c>
      <c r="L1519" s="589">
        <f>IF(I1519&lt;INDEX(Lookup!$U$2:$U$10,MATCH($D$44,Lookup!$S$2:$S$10,0)),0,IF(O1519="X",0,J1519/(DATEDIF(H1519,I1519,"m")+1)*12))</f>
        <v>0</v>
      </c>
      <c r="M1519" s="587">
        <f t="shared" si="104"/>
        <v>0</v>
      </c>
      <c r="N1519" s="655"/>
      <c r="O1519" s="353"/>
      <c r="Q1519" s="849">
        <f t="shared" si="105"/>
        <v>0</v>
      </c>
      <c r="R1519" s="849">
        <f t="shared" si="106"/>
        <v>0</v>
      </c>
    </row>
    <row r="1520" spans="2:18" x14ac:dyDescent="0.35">
      <c r="B1520" s="229"/>
      <c r="C1520" s="301"/>
      <c r="D1520" s="301"/>
      <c r="E1520" s="233"/>
      <c r="F1520" s="301"/>
      <c r="G1520" s="302"/>
      <c r="H1520" s="170"/>
      <c r="I1520" s="170"/>
      <c r="J1520" s="231"/>
      <c r="K1520" s="587">
        <f t="shared" ref="K1520:K1583" si="107">J1520*$K$6</f>
        <v>0</v>
      </c>
      <c r="L1520" s="589">
        <f>IF(I1520&lt;INDEX(Lookup!$U$2:$U$10,MATCH($D$44,Lookup!$S$2:$S$10,0)),0,IF(O1520="X",0,J1520/(DATEDIF(H1520,I1520,"m")+1)*12))</f>
        <v>0</v>
      </c>
      <c r="M1520" s="587">
        <f t="shared" ref="M1520:M1583" si="108">L1520*$K$6</f>
        <v>0</v>
      </c>
      <c r="N1520" s="655"/>
      <c r="O1520" s="353"/>
      <c r="Q1520" s="849">
        <f t="shared" ref="Q1520:Q1583" si="109">K1520*$H$30</f>
        <v>0</v>
      </c>
      <c r="R1520" s="849">
        <f t="shared" ref="R1520:R1583" si="110">M1520*$H$40</f>
        <v>0</v>
      </c>
    </row>
    <row r="1521" spans="2:18" x14ac:dyDescent="0.35">
      <c r="B1521" s="229"/>
      <c r="C1521" s="301"/>
      <c r="D1521" s="301"/>
      <c r="E1521" s="233"/>
      <c r="F1521" s="301"/>
      <c r="G1521" s="302"/>
      <c r="H1521" s="170"/>
      <c r="I1521" s="170"/>
      <c r="J1521" s="231"/>
      <c r="K1521" s="587">
        <f t="shared" si="107"/>
        <v>0</v>
      </c>
      <c r="L1521" s="589">
        <f>IF(I1521&lt;INDEX(Lookup!$U$2:$U$10,MATCH($D$44,Lookup!$S$2:$S$10,0)),0,IF(O1521="X",0,J1521/(DATEDIF(H1521,I1521,"m")+1)*12))</f>
        <v>0</v>
      </c>
      <c r="M1521" s="587">
        <f t="shared" si="108"/>
        <v>0</v>
      </c>
      <c r="N1521" s="655"/>
      <c r="O1521" s="353"/>
      <c r="Q1521" s="849">
        <f t="shared" si="109"/>
        <v>0</v>
      </c>
      <c r="R1521" s="849">
        <f t="shared" si="110"/>
        <v>0</v>
      </c>
    </row>
    <row r="1522" spans="2:18" x14ac:dyDescent="0.35">
      <c r="B1522" s="229"/>
      <c r="C1522" s="301"/>
      <c r="D1522" s="301"/>
      <c r="E1522" s="233"/>
      <c r="F1522" s="301"/>
      <c r="G1522" s="302"/>
      <c r="H1522" s="170"/>
      <c r="I1522" s="170"/>
      <c r="J1522" s="231"/>
      <c r="K1522" s="587">
        <f t="shared" si="107"/>
        <v>0</v>
      </c>
      <c r="L1522" s="589">
        <f>IF(I1522&lt;INDEX(Lookup!$U$2:$U$10,MATCH($D$44,Lookup!$S$2:$S$10,0)),0,IF(O1522="X",0,J1522/(DATEDIF(H1522,I1522,"m")+1)*12))</f>
        <v>0</v>
      </c>
      <c r="M1522" s="587">
        <f t="shared" si="108"/>
        <v>0</v>
      </c>
      <c r="N1522" s="655"/>
      <c r="O1522" s="353"/>
      <c r="Q1522" s="849">
        <f t="shared" si="109"/>
        <v>0</v>
      </c>
      <c r="R1522" s="849">
        <f t="shared" si="110"/>
        <v>0</v>
      </c>
    </row>
    <row r="1523" spans="2:18" x14ac:dyDescent="0.35">
      <c r="B1523" s="229"/>
      <c r="C1523" s="301"/>
      <c r="D1523" s="301"/>
      <c r="E1523" s="233"/>
      <c r="F1523" s="301"/>
      <c r="G1523" s="302"/>
      <c r="H1523" s="170"/>
      <c r="I1523" s="170"/>
      <c r="J1523" s="231"/>
      <c r="K1523" s="587">
        <f t="shared" si="107"/>
        <v>0</v>
      </c>
      <c r="L1523" s="589">
        <f>IF(I1523&lt;INDEX(Lookup!$U$2:$U$10,MATCH($D$44,Lookup!$S$2:$S$10,0)),0,IF(O1523="X",0,J1523/(DATEDIF(H1523,I1523,"m")+1)*12))</f>
        <v>0</v>
      </c>
      <c r="M1523" s="587">
        <f t="shared" si="108"/>
        <v>0</v>
      </c>
      <c r="N1523" s="655"/>
      <c r="O1523" s="353"/>
      <c r="Q1523" s="849">
        <f t="shared" si="109"/>
        <v>0</v>
      </c>
      <c r="R1523" s="849">
        <f t="shared" si="110"/>
        <v>0</v>
      </c>
    </row>
    <row r="1524" spans="2:18" x14ac:dyDescent="0.35">
      <c r="B1524" s="229"/>
      <c r="C1524" s="301"/>
      <c r="D1524" s="301"/>
      <c r="E1524" s="233"/>
      <c r="F1524" s="301"/>
      <c r="G1524" s="302"/>
      <c r="H1524" s="170"/>
      <c r="I1524" s="170"/>
      <c r="J1524" s="231"/>
      <c r="K1524" s="587">
        <f t="shared" si="107"/>
        <v>0</v>
      </c>
      <c r="L1524" s="589">
        <f>IF(I1524&lt;INDEX(Lookup!$U$2:$U$10,MATCH($D$44,Lookup!$S$2:$S$10,0)),0,IF(O1524="X",0,J1524/(DATEDIF(H1524,I1524,"m")+1)*12))</f>
        <v>0</v>
      </c>
      <c r="M1524" s="587">
        <f t="shared" si="108"/>
        <v>0</v>
      </c>
      <c r="N1524" s="655"/>
      <c r="O1524" s="353"/>
      <c r="Q1524" s="849">
        <f t="shared" si="109"/>
        <v>0</v>
      </c>
      <c r="R1524" s="849">
        <f t="shared" si="110"/>
        <v>0</v>
      </c>
    </row>
    <row r="1525" spans="2:18" x14ac:dyDescent="0.35">
      <c r="B1525" s="229"/>
      <c r="C1525" s="301"/>
      <c r="D1525" s="301"/>
      <c r="E1525" s="233"/>
      <c r="F1525" s="301"/>
      <c r="G1525" s="302"/>
      <c r="H1525" s="170"/>
      <c r="I1525" s="170"/>
      <c r="J1525" s="231"/>
      <c r="K1525" s="587">
        <f t="shared" si="107"/>
        <v>0</v>
      </c>
      <c r="L1525" s="589">
        <f>IF(I1525&lt;INDEX(Lookup!$U$2:$U$10,MATCH($D$44,Lookup!$S$2:$S$10,0)),0,IF(O1525="X",0,J1525/(DATEDIF(H1525,I1525,"m")+1)*12))</f>
        <v>0</v>
      </c>
      <c r="M1525" s="587">
        <f t="shared" si="108"/>
        <v>0</v>
      </c>
      <c r="N1525" s="655"/>
      <c r="O1525" s="353"/>
      <c r="Q1525" s="849">
        <f t="shared" si="109"/>
        <v>0</v>
      </c>
      <c r="R1525" s="849">
        <f t="shared" si="110"/>
        <v>0</v>
      </c>
    </row>
    <row r="1526" spans="2:18" x14ac:dyDescent="0.35">
      <c r="B1526" s="229"/>
      <c r="C1526" s="301"/>
      <c r="D1526" s="301"/>
      <c r="E1526" s="233"/>
      <c r="F1526" s="301"/>
      <c r="G1526" s="302"/>
      <c r="H1526" s="170"/>
      <c r="I1526" s="170"/>
      <c r="J1526" s="231"/>
      <c r="K1526" s="587">
        <f t="shared" si="107"/>
        <v>0</v>
      </c>
      <c r="L1526" s="589">
        <f>IF(I1526&lt;INDEX(Lookup!$U$2:$U$10,MATCH($D$44,Lookup!$S$2:$S$10,0)),0,IF(O1526="X",0,J1526/(DATEDIF(H1526,I1526,"m")+1)*12))</f>
        <v>0</v>
      </c>
      <c r="M1526" s="587">
        <f t="shared" si="108"/>
        <v>0</v>
      </c>
      <c r="N1526" s="655"/>
      <c r="O1526" s="353"/>
      <c r="Q1526" s="849">
        <f t="shared" si="109"/>
        <v>0</v>
      </c>
      <c r="R1526" s="849">
        <f t="shared" si="110"/>
        <v>0</v>
      </c>
    </row>
    <row r="1527" spans="2:18" x14ac:dyDescent="0.35">
      <c r="B1527" s="229"/>
      <c r="C1527" s="301"/>
      <c r="D1527" s="301"/>
      <c r="E1527" s="233"/>
      <c r="F1527" s="301"/>
      <c r="G1527" s="302"/>
      <c r="H1527" s="170"/>
      <c r="I1527" s="170"/>
      <c r="J1527" s="231"/>
      <c r="K1527" s="587">
        <f t="shared" si="107"/>
        <v>0</v>
      </c>
      <c r="L1527" s="589">
        <f>IF(I1527&lt;INDEX(Lookup!$U$2:$U$10,MATCH($D$44,Lookup!$S$2:$S$10,0)),0,IF(O1527="X",0,J1527/(DATEDIF(H1527,I1527,"m")+1)*12))</f>
        <v>0</v>
      </c>
      <c r="M1527" s="587">
        <f t="shared" si="108"/>
        <v>0</v>
      </c>
      <c r="N1527" s="655"/>
      <c r="O1527" s="353"/>
      <c r="Q1527" s="849">
        <f t="shared" si="109"/>
        <v>0</v>
      </c>
      <c r="R1527" s="849">
        <f t="shared" si="110"/>
        <v>0</v>
      </c>
    </row>
    <row r="1528" spans="2:18" x14ac:dyDescent="0.35">
      <c r="B1528" s="229"/>
      <c r="C1528" s="301"/>
      <c r="D1528" s="301"/>
      <c r="E1528" s="233"/>
      <c r="F1528" s="301"/>
      <c r="G1528" s="302"/>
      <c r="H1528" s="170"/>
      <c r="I1528" s="170"/>
      <c r="J1528" s="231"/>
      <c r="K1528" s="587">
        <f t="shared" si="107"/>
        <v>0</v>
      </c>
      <c r="L1528" s="589">
        <f>IF(I1528&lt;INDEX(Lookup!$U$2:$U$10,MATCH($D$44,Lookup!$S$2:$S$10,0)),0,IF(O1528="X",0,J1528/(DATEDIF(H1528,I1528,"m")+1)*12))</f>
        <v>0</v>
      </c>
      <c r="M1528" s="587">
        <f t="shared" si="108"/>
        <v>0</v>
      </c>
      <c r="N1528" s="655"/>
      <c r="O1528" s="353"/>
      <c r="Q1528" s="849">
        <f t="shared" si="109"/>
        <v>0</v>
      </c>
      <c r="R1528" s="849">
        <f t="shared" si="110"/>
        <v>0</v>
      </c>
    </row>
    <row r="1529" spans="2:18" x14ac:dyDescent="0.35">
      <c r="B1529" s="229"/>
      <c r="C1529" s="301"/>
      <c r="D1529" s="301"/>
      <c r="E1529" s="233"/>
      <c r="F1529" s="301"/>
      <c r="G1529" s="302"/>
      <c r="H1529" s="170"/>
      <c r="I1529" s="170"/>
      <c r="J1529" s="231"/>
      <c r="K1529" s="587">
        <f t="shared" si="107"/>
        <v>0</v>
      </c>
      <c r="L1529" s="589">
        <f>IF(I1529&lt;INDEX(Lookup!$U$2:$U$10,MATCH($D$44,Lookup!$S$2:$S$10,0)),0,IF(O1529="X",0,J1529/(DATEDIF(H1529,I1529,"m")+1)*12))</f>
        <v>0</v>
      </c>
      <c r="M1529" s="587">
        <f t="shared" si="108"/>
        <v>0</v>
      </c>
      <c r="N1529" s="655"/>
      <c r="O1529" s="353"/>
      <c r="Q1529" s="849">
        <f t="shared" si="109"/>
        <v>0</v>
      </c>
      <c r="R1529" s="849">
        <f t="shared" si="110"/>
        <v>0</v>
      </c>
    </row>
    <row r="1530" spans="2:18" x14ac:dyDescent="0.35">
      <c r="B1530" s="229"/>
      <c r="C1530" s="301"/>
      <c r="D1530" s="301"/>
      <c r="E1530" s="233"/>
      <c r="F1530" s="301"/>
      <c r="G1530" s="302"/>
      <c r="H1530" s="170"/>
      <c r="I1530" s="170"/>
      <c r="J1530" s="231"/>
      <c r="K1530" s="587">
        <f t="shared" si="107"/>
        <v>0</v>
      </c>
      <c r="L1530" s="589">
        <f>IF(I1530&lt;INDEX(Lookup!$U$2:$U$10,MATCH($D$44,Lookup!$S$2:$S$10,0)),0,IF(O1530="X",0,J1530/(DATEDIF(H1530,I1530,"m")+1)*12))</f>
        <v>0</v>
      </c>
      <c r="M1530" s="587">
        <f t="shared" si="108"/>
        <v>0</v>
      </c>
      <c r="N1530" s="655"/>
      <c r="O1530" s="353"/>
      <c r="Q1530" s="849">
        <f t="shared" si="109"/>
        <v>0</v>
      </c>
      <c r="R1530" s="849">
        <f t="shared" si="110"/>
        <v>0</v>
      </c>
    </row>
    <row r="1531" spans="2:18" x14ac:dyDescent="0.35">
      <c r="B1531" s="229"/>
      <c r="C1531" s="301"/>
      <c r="D1531" s="301"/>
      <c r="E1531" s="233"/>
      <c r="F1531" s="301"/>
      <c r="G1531" s="302"/>
      <c r="H1531" s="170"/>
      <c r="I1531" s="170"/>
      <c r="J1531" s="231"/>
      <c r="K1531" s="587">
        <f t="shared" si="107"/>
        <v>0</v>
      </c>
      <c r="L1531" s="589">
        <f>IF(I1531&lt;INDEX(Lookup!$U$2:$U$10,MATCH($D$44,Lookup!$S$2:$S$10,0)),0,IF(O1531="X",0,J1531/(DATEDIF(H1531,I1531,"m")+1)*12))</f>
        <v>0</v>
      </c>
      <c r="M1531" s="587">
        <f t="shared" si="108"/>
        <v>0</v>
      </c>
      <c r="N1531" s="655"/>
      <c r="O1531" s="353"/>
      <c r="Q1531" s="849">
        <f t="shared" si="109"/>
        <v>0</v>
      </c>
      <c r="R1531" s="849">
        <f t="shared" si="110"/>
        <v>0</v>
      </c>
    </row>
    <row r="1532" spans="2:18" x14ac:dyDescent="0.35">
      <c r="B1532" s="229"/>
      <c r="C1532" s="301"/>
      <c r="D1532" s="301"/>
      <c r="E1532" s="233"/>
      <c r="F1532" s="301"/>
      <c r="G1532" s="302"/>
      <c r="H1532" s="170"/>
      <c r="I1532" s="170"/>
      <c r="J1532" s="231"/>
      <c r="K1532" s="587">
        <f t="shared" si="107"/>
        <v>0</v>
      </c>
      <c r="L1532" s="589">
        <f>IF(I1532&lt;INDEX(Lookup!$U$2:$U$10,MATCH($D$44,Lookup!$S$2:$S$10,0)),0,IF(O1532="X",0,J1532/(DATEDIF(H1532,I1532,"m")+1)*12))</f>
        <v>0</v>
      </c>
      <c r="M1532" s="587">
        <f t="shared" si="108"/>
        <v>0</v>
      </c>
      <c r="N1532" s="655"/>
      <c r="O1532" s="353"/>
      <c r="Q1532" s="849">
        <f t="shared" si="109"/>
        <v>0</v>
      </c>
      <c r="R1532" s="849">
        <f t="shared" si="110"/>
        <v>0</v>
      </c>
    </row>
    <row r="1533" spans="2:18" x14ac:dyDescent="0.35">
      <c r="B1533" s="229"/>
      <c r="C1533" s="301"/>
      <c r="D1533" s="301"/>
      <c r="E1533" s="233"/>
      <c r="F1533" s="301"/>
      <c r="G1533" s="302"/>
      <c r="H1533" s="170"/>
      <c r="I1533" s="170"/>
      <c r="J1533" s="231"/>
      <c r="K1533" s="587">
        <f t="shared" si="107"/>
        <v>0</v>
      </c>
      <c r="L1533" s="589">
        <f>IF(I1533&lt;INDEX(Lookup!$U$2:$U$10,MATCH($D$44,Lookup!$S$2:$S$10,0)),0,IF(O1533="X",0,J1533/(DATEDIF(H1533,I1533,"m")+1)*12))</f>
        <v>0</v>
      </c>
      <c r="M1533" s="587">
        <f t="shared" si="108"/>
        <v>0</v>
      </c>
      <c r="N1533" s="655"/>
      <c r="O1533" s="353"/>
      <c r="Q1533" s="849">
        <f t="shared" si="109"/>
        <v>0</v>
      </c>
      <c r="R1533" s="849">
        <f t="shared" si="110"/>
        <v>0</v>
      </c>
    </row>
    <row r="1534" spans="2:18" x14ac:dyDescent="0.35">
      <c r="B1534" s="229"/>
      <c r="C1534" s="301"/>
      <c r="D1534" s="301"/>
      <c r="E1534" s="233"/>
      <c r="F1534" s="301"/>
      <c r="G1534" s="302"/>
      <c r="H1534" s="170"/>
      <c r="I1534" s="170"/>
      <c r="J1534" s="231"/>
      <c r="K1534" s="587">
        <f t="shared" si="107"/>
        <v>0</v>
      </c>
      <c r="L1534" s="589">
        <f>IF(I1534&lt;INDEX(Lookup!$U$2:$U$10,MATCH($D$44,Lookup!$S$2:$S$10,0)),0,IF(O1534="X",0,J1534/(DATEDIF(H1534,I1534,"m")+1)*12))</f>
        <v>0</v>
      </c>
      <c r="M1534" s="587">
        <f t="shared" si="108"/>
        <v>0</v>
      </c>
      <c r="N1534" s="655"/>
      <c r="O1534" s="353"/>
      <c r="Q1534" s="849">
        <f t="shared" si="109"/>
        <v>0</v>
      </c>
      <c r="R1534" s="849">
        <f t="shared" si="110"/>
        <v>0</v>
      </c>
    </row>
    <row r="1535" spans="2:18" x14ac:dyDescent="0.35">
      <c r="B1535" s="229"/>
      <c r="C1535" s="301"/>
      <c r="D1535" s="301"/>
      <c r="E1535" s="233"/>
      <c r="F1535" s="301"/>
      <c r="G1535" s="302"/>
      <c r="H1535" s="170"/>
      <c r="I1535" s="170"/>
      <c r="J1535" s="231"/>
      <c r="K1535" s="587">
        <f t="shared" si="107"/>
        <v>0</v>
      </c>
      <c r="L1535" s="589">
        <f>IF(I1535&lt;INDEX(Lookup!$U$2:$U$10,MATCH($D$44,Lookup!$S$2:$S$10,0)),0,IF(O1535="X",0,J1535/(DATEDIF(H1535,I1535,"m")+1)*12))</f>
        <v>0</v>
      </c>
      <c r="M1535" s="587">
        <f t="shared" si="108"/>
        <v>0</v>
      </c>
      <c r="N1535" s="655"/>
      <c r="O1535" s="353"/>
      <c r="Q1535" s="849">
        <f t="shared" si="109"/>
        <v>0</v>
      </c>
      <c r="R1535" s="849">
        <f t="shared" si="110"/>
        <v>0</v>
      </c>
    </row>
    <row r="1536" spans="2:18" x14ac:dyDescent="0.35">
      <c r="B1536" s="229"/>
      <c r="C1536" s="301"/>
      <c r="D1536" s="301"/>
      <c r="E1536" s="233"/>
      <c r="F1536" s="301"/>
      <c r="G1536" s="302"/>
      <c r="H1536" s="170"/>
      <c r="I1536" s="170"/>
      <c r="J1536" s="231"/>
      <c r="K1536" s="587">
        <f t="shared" si="107"/>
        <v>0</v>
      </c>
      <c r="L1536" s="589">
        <f>IF(I1536&lt;INDEX(Lookup!$U$2:$U$10,MATCH($D$44,Lookup!$S$2:$S$10,0)),0,IF(O1536="X",0,J1536/(DATEDIF(H1536,I1536,"m")+1)*12))</f>
        <v>0</v>
      </c>
      <c r="M1536" s="587">
        <f t="shared" si="108"/>
        <v>0</v>
      </c>
      <c r="N1536" s="655"/>
      <c r="O1536" s="353"/>
      <c r="Q1536" s="849">
        <f t="shared" si="109"/>
        <v>0</v>
      </c>
      <c r="R1536" s="849">
        <f t="shared" si="110"/>
        <v>0</v>
      </c>
    </row>
    <row r="1537" spans="2:18" x14ac:dyDescent="0.35">
      <c r="B1537" s="229"/>
      <c r="C1537" s="301"/>
      <c r="D1537" s="301"/>
      <c r="E1537" s="233"/>
      <c r="F1537" s="301"/>
      <c r="G1537" s="302"/>
      <c r="H1537" s="170"/>
      <c r="I1537" s="170"/>
      <c r="J1537" s="231"/>
      <c r="K1537" s="587">
        <f t="shared" si="107"/>
        <v>0</v>
      </c>
      <c r="L1537" s="589">
        <f>IF(I1537&lt;INDEX(Lookup!$U$2:$U$10,MATCH($D$44,Lookup!$S$2:$S$10,0)),0,IF(O1537="X",0,J1537/(DATEDIF(H1537,I1537,"m")+1)*12))</f>
        <v>0</v>
      </c>
      <c r="M1537" s="587">
        <f t="shared" si="108"/>
        <v>0</v>
      </c>
      <c r="N1537" s="655"/>
      <c r="O1537" s="353"/>
      <c r="Q1537" s="849">
        <f t="shared" si="109"/>
        <v>0</v>
      </c>
      <c r="R1537" s="849">
        <f t="shared" si="110"/>
        <v>0</v>
      </c>
    </row>
    <row r="1538" spans="2:18" x14ac:dyDescent="0.35">
      <c r="B1538" s="229"/>
      <c r="C1538" s="301"/>
      <c r="D1538" s="301"/>
      <c r="E1538" s="233"/>
      <c r="F1538" s="301"/>
      <c r="G1538" s="302"/>
      <c r="H1538" s="170"/>
      <c r="I1538" s="170"/>
      <c r="J1538" s="231"/>
      <c r="K1538" s="587">
        <f t="shared" si="107"/>
        <v>0</v>
      </c>
      <c r="L1538" s="589">
        <f>IF(I1538&lt;INDEX(Lookup!$U$2:$U$10,MATCH($D$44,Lookup!$S$2:$S$10,0)),0,IF(O1538="X",0,J1538/(DATEDIF(H1538,I1538,"m")+1)*12))</f>
        <v>0</v>
      </c>
      <c r="M1538" s="587">
        <f t="shared" si="108"/>
        <v>0</v>
      </c>
      <c r="N1538" s="655"/>
      <c r="O1538" s="353"/>
      <c r="Q1538" s="849">
        <f t="shared" si="109"/>
        <v>0</v>
      </c>
      <c r="R1538" s="849">
        <f t="shared" si="110"/>
        <v>0</v>
      </c>
    </row>
    <row r="1539" spans="2:18" x14ac:dyDescent="0.35">
      <c r="B1539" s="229"/>
      <c r="C1539" s="301"/>
      <c r="D1539" s="301"/>
      <c r="E1539" s="233"/>
      <c r="F1539" s="301"/>
      <c r="G1539" s="302"/>
      <c r="H1539" s="170"/>
      <c r="I1539" s="170"/>
      <c r="J1539" s="231"/>
      <c r="K1539" s="587">
        <f t="shared" si="107"/>
        <v>0</v>
      </c>
      <c r="L1539" s="589">
        <f>IF(I1539&lt;INDEX(Lookup!$U$2:$U$10,MATCH($D$44,Lookup!$S$2:$S$10,0)),0,IF(O1539="X",0,J1539/(DATEDIF(H1539,I1539,"m")+1)*12))</f>
        <v>0</v>
      </c>
      <c r="M1539" s="587">
        <f t="shared" si="108"/>
        <v>0</v>
      </c>
      <c r="N1539" s="655"/>
      <c r="O1539" s="353"/>
      <c r="Q1539" s="849">
        <f t="shared" si="109"/>
        <v>0</v>
      </c>
      <c r="R1539" s="849">
        <f t="shared" si="110"/>
        <v>0</v>
      </c>
    </row>
    <row r="1540" spans="2:18" x14ac:dyDescent="0.35">
      <c r="B1540" s="229"/>
      <c r="C1540" s="301"/>
      <c r="D1540" s="301"/>
      <c r="E1540" s="233"/>
      <c r="F1540" s="301"/>
      <c r="G1540" s="302"/>
      <c r="H1540" s="170"/>
      <c r="I1540" s="170"/>
      <c r="J1540" s="231"/>
      <c r="K1540" s="587">
        <f t="shared" si="107"/>
        <v>0</v>
      </c>
      <c r="L1540" s="589">
        <f>IF(I1540&lt;INDEX(Lookup!$U$2:$U$10,MATCH($D$44,Lookup!$S$2:$S$10,0)),0,IF(O1540="X",0,J1540/(DATEDIF(H1540,I1540,"m")+1)*12))</f>
        <v>0</v>
      </c>
      <c r="M1540" s="587">
        <f t="shared" si="108"/>
        <v>0</v>
      </c>
      <c r="N1540" s="655"/>
      <c r="O1540" s="353"/>
      <c r="Q1540" s="849">
        <f t="shared" si="109"/>
        <v>0</v>
      </c>
      <c r="R1540" s="849">
        <f t="shared" si="110"/>
        <v>0</v>
      </c>
    </row>
    <row r="1541" spans="2:18" x14ac:dyDescent="0.35">
      <c r="B1541" s="229"/>
      <c r="C1541" s="301"/>
      <c r="D1541" s="301"/>
      <c r="E1541" s="233"/>
      <c r="F1541" s="301"/>
      <c r="G1541" s="302"/>
      <c r="H1541" s="170"/>
      <c r="I1541" s="170"/>
      <c r="J1541" s="231"/>
      <c r="K1541" s="587">
        <f t="shared" si="107"/>
        <v>0</v>
      </c>
      <c r="L1541" s="589">
        <f>IF(I1541&lt;INDEX(Lookup!$U$2:$U$10,MATCH($D$44,Lookup!$S$2:$S$10,0)),0,IF(O1541="X",0,J1541/(DATEDIF(H1541,I1541,"m")+1)*12))</f>
        <v>0</v>
      </c>
      <c r="M1541" s="587">
        <f t="shared" si="108"/>
        <v>0</v>
      </c>
      <c r="N1541" s="655"/>
      <c r="O1541" s="353"/>
      <c r="Q1541" s="849">
        <f t="shared" si="109"/>
        <v>0</v>
      </c>
      <c r="R1541" s="849">
        <f t="shared" si="110"/>
        <v>0</v>
      </c>
    </row>
    <row r="1542" spans="2:18" x14ac:dyDescent="0.35">
      <c r="B1542" s="229"/>
      <c r="C1542" s="301"/>
      <c r="D1542" s="301"/>
      <c r="E1542" s="233"/>
      <c r="F1542" s="301"/>
      <c r="G1542" s="302"/>
      <c r="H1542" s="170"/>
      <c r="I1542" s="170"/>
      <c r="J1542" s="231"/>
      <c r="K1542" s="587">
        <f t="shared" si="107"/>
        <v>0</v>
      </c>
      <c r="L1542" s="589">
        <f>IF(I1542&lt;INDEX(Lookup!$U$2:$U$10,MATCH($D$44,Lookup!$S$2:$S$10,0)),0,IF(O1542="X",0,J1542/(DATEDIF(H1542,I1542,"m")+1)*12))</f>
        <v>0</v>
      </c>
      <c r="M1542" s="587">
        <f t="shared" si="108"/>
        <v>0</v>
      </c>
      <c r="N1542" s="655"/>
      <c r="O1542" s="353"/>
      <c r="Q1542" s="849">
        <f t="shared" si="109"/>
        <v>0</v>
      </c>
      <c r="R1542" s="849">
        <f t="shared" si="110"/>
        <v>0</v>
      </c>
    </row>
    <row r="1543" spans="2:18" x14ac:dyDescent="0.35">
      <c r="B1543" s="229"/>
      <c r="C1543" s="301"/>
      <c r="D1543" s="301"/>
      <c r="E1543" s="233"/>
      <c r="F1543" s="301"/>
      <c r="G1543" s="302"/>
      <c r="H1543" s="170"/>
      <c r="I1543" s="170"/>
      <c r="J1543" s="231"/>
      <c r="K1543" s="587">
        <f t="shared" si="107"/>
        <v>0</v>
      </c>
      <c r="L1543" s="589">
        <f>IF(I1543&lt;INDEX(Lookup!$U$2:$U$10,MATCH($D$44,Lookup!$S$2:$S$10,0)),0,IF(O1543="X",0,J1543/(DATEDIF(H1543,I1543,"m")+1)*12))</f>
        <v>0</v>
      </c>
      <c r="M1543" s="587">
        <f t="shared" si="108"/>
        <v>0</v>
      </c>
      <c r="N1543" s="655"/>
      <c r="O1543" s="353"/>
      <c r="Q1543" s="849">
        <f t="shared" si="109"/>
        <v>0</v>
      </c>
      <c r="R1543" s="849">
        <f t="shared" si="110"/>
        <v>0</v>
      </c>
    </row>
    <row r="1544" spans="2:18" x14ac:dyDescent="0.35">
      <c r="B1544" s="229"/>
      <c r="C1544" s="301"/>
      <c r="D1544" s="301"/>
      <c r="E1544" s="233"/>
      <c r="F1544" s="301"/>
      <c r="G1544" s="302"/>
      <c r="H1544" s="170"/>
      <c r="I1544" s="170"/>
      <c r="J1544" s="231"/>
      <c r="K1544" s="587">
        <f t="shared" si="107"/>
        <v>0</v>
      </c>
      <c r="L1544" s="589">
        <f>IF(I1544&lt;INDEX(Lookup!$U$2:$U$10,MATCH($D$44,Lookup!$S$2:$S$10,0)),0,IF(O1544="X",0,J1544/(DATEDIF(H1544,I1544,"m")+1)*12))</f>
        <v>0</v>
      </c>
      <c r="M1544" s="587">
        <f t="shared" si="108"/>
        <v>0</v>
      </c>
      <c r="N1544" s="655"/>
      <c r="O1544" s="353"/>
      <c r="Q1544" s="849">
        <f t="shared" si="109"/>
        <v>0</v>
      </c>
      <c r="R1544" s="849">
        <f t="shared" si="110"/>
        <v>0</v>
      </c>
    </row>
    <row r="1545" spans="2:18" x14ac:dyDescent="0.35">
      <c r="B1545" s="229"/>
      <c r="C1545" s="301"/>
      <c r="D1545" s="301"/>
      <c r="E1545" s="233"/>
      <c r="F1545" s="301"/>
      <c r="G1545" s="302"/>
      <c r="H1545" s="170"/>
      <c r="I1545" s="170"/>
      <c r="J1545" s="231"/>
      <c r="K1545" s="587">
        <f t="shared" si="107"/>
        <v>0</v>
      </c>
      <c r="L1545" s="589">
        <f>IF(I1545&lt;INDEX(Lookup!$U$2:$U$10,MATCH($D$44,Lookup!$S$2:$S$10,0)),0,IF(O1545="X",0,J1545/(DATEDIF(H1545,I1545,"m")+1)*12))</f>
        <v>0</v>
      </c>
      <c r="M1545" s="587">
        <f t="shared" si="108"/>
        <v>0</v>
      </c>
      <c r="N1545" s="655"/>
      <c r="O1545" s="353"/>
      <c r="Q1545" s="849">
        <f t="shared" si="109"/>
        <v>0</v>
      </c>
      <c r="R1545" s="849">
        <f t="shared" si="110"/>
        <v>0</v>
      </c>
    </row>
    <row r="1546" spans="2:18" x14ac:dyDescent="0.35">
      <c r="B1546" s="229"/>
      <c r="C1546" s="301"/>
      <c r="D1546" s="301"/>
      <c r="E1546" s="233"/>
      <c r="F1546" s="301"/>
      <c r="G1546" s="302"/>
      <c r="H1546" s="170"/>
      <c r="I1546" s="170"/>
      <c r="J1546" s="231"/>
      <c r="K1546" s="587">
        <f t="shared" si="107"/>
        <v>0</v>
      </c>
      <c r="L1546" s="589">
        <f>IF(I1546&lt;INDEX(Lookup!$U$2:$U$10,MATCH($D$44,Lookup!$S$2:$S$10,0)),0,IF(O1546="X",0,J1546/(DATEDIF(H1546,I1546,"m")+1)*12))</f>
        <v>0</v>
      </c>
      <c r="M1546" s="587">
        <f t="shared" si="108"/>
        <v>0</v>
      </c>
      <c r="N1546" s="655"/>
      <c r="O1546" s="353"/>
      <c r="Q1546" s="849">
        <f t="shared" si="109"/>
        <v>0</v>
      </c>
      <c r="R1546" s="849">
        <f t="shared" si="110"/>
        <v>0</v>
      </c>
    </row>
    <row r="1547" spans="2:18" x14ac:dyDescent="0.35">
      <c r="B1547" s="229"/>
      <c r="C1547" s="301"/>
      <c r="D1547" s="301"/>
      <c r="E1547" s="233"/>
      <c r="F1547" s="301"/>
      <c r="G1547" s="302"/>
      <c r="H1547" s="170"/>
      <c r="I1547" s="170"/>
      <c r="J1547" s="231"/>
      <c r="K1547" s="587">
        <f t="shared" si="107"/>
        <v>0</v>
      </c>
      <c r="L1547" s="589">
        <f>IF(I1547&lt;INDEX(Lookup!$U$2:$U$10,MATCH($D$44,Lookup!$S$2:$S$10,0)),0,IF(O1547="X",0,J1547/(DATEDIF(H1547,I1547,"m")+1)*12))</f>
        <v>0</v>
      </c>
      <c r="M1547" s="587">
        <f t="shared" si="108"/>
        <v>0</v>
      </c>
      <c r="N1547" s="655"/>
      <c r="O1547" s="353"/>
      <c r="Q1547" s="849">
        <f t="shared" si="109"/>
        <v>0</v>
      </c>
      <c r="R1547" s="849">
        <f t="shared" si="110"/>
        <v>0</v>
      </c>
    </row>
    <row r="1548" spans="2:18" x14ac:dyDescent="0.35">
      <c r="B1548" s="229"/>
      <c r="C1548" s="301"/>
      <c r="D1548" s="301"/>
      <c r="E1548" s="233"/>
      <c r="F1548" s="301"/>
      <c r="G1548" s="302"/>
      <c r="H1548" s="170"/>
      <c r="I1548" s="170"/>
      <c r="J1548" s="231"/>
      <c r="K1548" s="587">
        <f t="shared" si="107"/>
        <v>0</v>
      </c>
      <c r="L1548" s="589">
        <f>IF(I1548&lt;INDEX(Lookup!$U$2:$U$10,MATCH($D$44,Lookup!$S$2:$S$10,0)),0,IF(O1548="X",0,J1548/(DATEDIF(H1548,I1548,"m")+1)*12))</f>
        <v>0</v>
      </c>
      <c r="M1548" s="587">
        <f t="shared" si="108"/>
        <v>0</v>
      </c>
      <c r="N1548" s="655"/>
      <c r="O1548" s="353"/>
      <c r="Q1548" s="849">
        <f t="shared" si="109"/>
        <v>0</v>
      </c>
      <c r="R1548" s="849">
        <f t="shared" si="110"/>
        <v>0</v>
      </c>
    </row>
    <row r="1549" spans="2:18" x14ac:dyDescent="0.35">
      <c r="B1549" s="229"/>
      <c r="C1549" s="301"/>
      <c r="D1549" s="301"/>
      <c r="E1549" s="233"/>
      <c r="F1549" s="301"/>
      <c r="G1549" s="302"/>
      <c r="H1549" s="170"/>
      <c r="I1549" s="170"/>
      <c r="J1549" s="231"/>
      <c r="K1549" s="587">
        <f t="shared" si="107"/>
        <v>0</v>
      </c>
      <c r="L1549" s="589">
        <f>IF(I1549&lt;INDEX(Lookup!$U$2:$U$10,MATCH($D$44,Lookup!$S$2:$S$10,0)),0,IF(O1549="X",0,J1549/(DATEDIF(H1549,I1549,"m")+1)*12))</f>
        <v>0</v>
      </c>
      <c r="M1549" s="587">
        <f t="shared" si="108"/>
        <v>0</v>
      </c>
      <c r="N1549" s="655"/>
      <c r="O1549" s="353"/>
      <c r="Q1549" s="849">
        <f t="shared" si="109"/>
        <v>0</v>
      </c>
      <c r="R1549" s="849">
        <f t="shared" si="110"/>
        <v>0</v>
      </c>
    </row>
    <row r="1550" spans="2:18" x14ac:dyDescent="0.35">
      <c r="B1550" s="229"/>
      <c r="C1550" s="301"/>
      <c r="D1550" s="301"/>
      <c r="E1550" s="233"/>
      <c r="F1550" s="301"/>
      <c r="G1550" s="302"/>
      <c r="H1550" s="170"/>
      <c r="I1550" s="170"/>
      <c r="J1550" s="231"/>
      <c r="K1550" s="587">
        <f t="shared" si="107"/>
        <v>0</v>
      </c>
      <c r="L1550" s="589">
        <f>IF(I1550&lt;INDEX(Lookup!$U$2:$U$10,MATCH($D$44,Lookup!$S$2:$S$10,0)),0,IF(O1550="X",0,J1550/(DATEDIF(H1550,I1550,"m")+1)*12))</f>
        <v>0</v>
      </c>
      <c r="M1550" s="587">
        <f t="shared" si="108"/>
        <v>0</v>
      </c>
      <c r="N1550" s="655"/>
      <c r="O1550" s="353"/>
      <c r="Q1550" s="849">
        <f t="shared" si="109"/>
        <v>0</v>
      </c>
      <c r="R1550" s="849">
        <f t="shared" si="110"/>
        <v>0</v>
      </c>
    </row>
    <row r="1551" spans="2:18" x14ac:dyDescent="0.35">
      <c r="B1551" s="229"/>
      <c r="C1551" s="301"/>
      <c r="D1551" s="301"/>
      <c r="E1551" s="233"/>
      <c r="F1551" s="301"/>
      <c r="G1551" s="302"/>
      <c r="H1551" s="170"/>
      <c r="I1551" s="170"/>
      <c r="J1551" s="231"/>
      <c r="K1551" s="587">
        <f t="shared" si="107"/>
        <v>0</v>
      </c>
      <c r="L1551" s="589">
        <f>IF(I1551&lt;INDEX(Lookup!$U$2:$U$10,MATCH($D$44,Lookup!$S$2:$S$10,0)),0,IF(O1551="X",0,J1551/(DATEDIF(H1551,I1551,"m")+1)*12))</f>
        <v>0</v>
      </c>
      <c r="M1551" s="587">
        <f t="shared" si="108"/>
        <v>0</v>
      </c>
      <c r="N1551" s="655"/>
      <c r="O1551" s="353"/>
      <c r="Q1551" s="849">
        <f t="shared" si="109"/>
        <v>0</v>
      </c>
      <c r="R1551" s="849">
        <f t="shared" si="110"/>
        <v>0</v>
      </c>
    </row>
    <row r="1552" spans="2:18" x14ac:dyDescent="0.35">
      <c r="B1552" s="229"/>
      <c r="C1552" s="301"/>
      <c r="D1552" s="301"/>
      <c r="E1552" s="233"/>
      <c r="F1552" s="301"/>
      <c r="G1552" s="302"/>
      <c r="H1552" s="170"/>
      <c r="I1552" s="170"/>
      <c r="J1552" s="231"/>
      <c r="K1552" s="587">
        <f t="shared" si="107"/>
        <v>0</v>
      </c>
      <c r="L1552" s="589">
        <f>IF(I1552&lt;INDEX(Lookup!$U$2:$U$10,MATCH($D$44,Lookup!$S$2:$S$10,0)),0,IF(O1552="X",0,J1552/(DATEDIF(H1552,I1552,"m")+1)*12))</f>
        <v>0</v>
      </c>
      <c r="M1552" s="587">
        <f t="shared" si="108"/>
        <v>0</v>
      </c>
      <c r="N1552" s="655"/>
      <c r="O1552" s="353"/>
      <c r="Q1552" s="849">
        <f t="shared" si="109"/>
        <v>0</v>
      </c>
      <c r="R1552" s="849">
        <f t="shared" si="110"/>
        <v>0</v>
      </c>
    </row>
    <row r="1553" spans="2:18" x14ac:dyDescent="0.35">
      <c r="B1553" s="229"/>
      <c r="C1553" s="301"/>
      <c r="D1553" s="301"/>
      <c r="E1553" s="233"/>
      <c r="F1553" s="301"/>
      <c r="G1553" s="302"/>
      <c r="H1553" s="170"/>
      <c r="I1553" s="170"/>
      <c r="J1553" s="231"/>
      <c r="K1553" s="587">
        <f t="shared" si="107"/>
        <v>0</v>
      </c>
      <c r="L1553" s="589">
        <f>IF(I1553&lt;INDEX(Lookup!$U$2:$U$10,MATCH($D$44,Lookup!$S$2:$S$10,0)),0,IF(O1553="X",0,J1553/(DATEDIF(H1553,I1553,"m")+1)*12))</f>
        <v>0</v>
      </c>
      <c r="M1553" s="587">
        <f t="shared" si="108"/>
        <v>0</v>
      </c>
      <c r="N1553" s="655"/>
      <c r="O1553" s="353"/>
      <c r="Q1553" s="849">
        <f t="shared" si="109"/>
        <v>0</v>
      </c>
      <c r="R1553" s="849">
        <f t="shared" si="110"/>
        <v>0</v>
      </c>
    </row>
    <row r="1554" spans="2:18" x14ac:dyDescent="0.35">
      <c r="B1554" s="229"/>
      <c r="C1554" s="301"/>
      <c r="D1554" s="301"/>
      <c r="E1554" s="233"/>
      <c r="F1554" s="301"/>
      <c r="G1554" s="302"/>
      <c r="H1554" s="170"/>
      <c r="I1554" s="170"/>
      <c r="J1554" s="231"/>
      <c r="K1554" s="587">
        <f t="shared" si="107"/>
        <v>0</v>
      </c>
      <c r="L1554" s="589">
        <f>IF(I1554&lt;INDEX(Lookup!$U$2:$U$10,MATCH($D$44,Lookup!$S$2:$S$10,0)),0,IF(O1554="X",0,J1554/(DATEDIF(H1554,I1554,"m")+1)*12))</f>
        <v>0</v>
      </c>
      <c r="M1554" s="587">
        <f t="shared" si="108"/>
        <v>0</v>
      </c>
      <c r="N1554" s="655"/>
      <c r="O1554" s="353"/>
      <c r="Q1554" s="849">
        <f t="shared" si="109"/>
        <v>0</v>
      </c>
      <c r="R1554" s="849">
        <f t="shared" si="110"/>
        <v>0</v>
      </c>
    </row>
    <row r="1555" spans="2:18" x14ac:dyDescent="0.35">
      <c r="B1555" s="229"/>
      <c r="C1555" s="301"/>
      <c r="D1555" s="301"/>
      <c r="E1555" s="233"/>
      <c r="F1555" s="301"/>
      <c r="G1555" s="302"/>
      <c r="H1555" s="170"/>
      <c r="I1555" s="170"/>
      <c r="J1555" s="231"/>
      <c r="K1555" s="587">
        <f t="shared" si="107"/>
        <v>0</v>
      </c>
      <c r="L1555" s="589">
        <f>IF(I1555&lt;INDEX(Lookup!$U$2:$U$10,MATCH($D$44,Lookup!$S$2:$S$10,0)),0,IF(O1555="X",0,J1555/(DATEDIF(H1555,I1555,"m")+1)*12))</f>
        <v>0</v>
      </c>
      <c r="M1555" s="587">
        <f t="shared" si="108"/>
        <v>0</v>
      </c>
      <c r="N1555" s="655"/>
      <c r="O1555" s="353"/>
      <c r="Q1555" s="849">
        <f t="shared" si="109"/>
        <v>0</v>
      </c>
      <c r="R1555" s="849">
        <f t="shared" si="110"/>
        <v>0</v>
      </c>
    </row>
    <row r="1556" spans="2:18" x14ac:dyDescent="0.35">
      <c r="B1556" s="229"/>
      <c r="C1556" s="301"/>
      <c r="D1556" s="301"/>
      <c r="E1556" s="233"/>
      <c r="F1556" s="301"/>
      <c r="G1556" s="302"/>
      <c r="H1556" s="170"/>
      <c r="I1556" s="170"/>
      <c r="J1556" s="231"/>
      <c r="K1556" s="587">
        <f t="shared" si="107"/>
        <v>0</v>
      </c>
      <c r="L1556" s="589">
        <f>IF(I1556&lt;INDEX(Lookup!$U$2:$U$10,MATCH($D$44,Lookup!$S$2:$S$10,0)),0,IF(O1556="X",0,J1556/(DATEDIF(H1556,I1556,"m")+1)*12))</f>
        <v>0</v>
      </c>
      <c r="M1556" s="587">
        <f t="shared" si="108"/>
        <v>0</v>
      </c>
      <c r="N1556" s="655"/>
      <c r="O1556" s="353"/>
      <c r="Q1556" s="849">
        <f t="shared" si="109"/>
        <v>0</v>
      </c>
      <c r="R1556" s="849">
        <f t="shared" si="110"/>
        <v>0</v>
      </c>
    </row>
    <row r="1557" spans="2:18" x14ac:dyDescent="0.35">
      <c r="B1557" s="229"/>
      <c r="C1557" s="301"/>
      <c r="D1557" s="301"/>
      <c r="E1557" s="233"/>
      <c r="F1557" s="301"/>
      <c r="G1557" s="302"/>
      <c r="H1557" s="170"/>
      <c r="I1557" s="170"/>
      <c r="J1557" s="231"/>
      <c r="K1557" s="587">
        <f t="shared" si="107"/>
        <v>0</v>
      </c>
      <c r="L1557" s="589">
        <f>IF(I1557&lt;INDEX(Lookup!$U$2:$U$10,MATCH($D$44,Lookup!$S$2:$S$10,0)),0,IF(O1557="X",0,J1557/(DATEDIF(H1557,I1557,"m")+1)*12))</f>
        <v>0</v>
      </c>
      <c r="M1557" s="587">
        <f t="shared" si="108"/>
        <v>0</v>
      </c>
      <c r="N1557" s="655"/>
      <c r="O1557" s="353"/>
      <c r="Q1557" s="849">
        <f t="shared" si="109"/>
        <v>0</v>
      </c>
      <c r="R1557" s="849">
        <f t="shared" si="110"/>
        <v>0</v>
      </c>
    </row>
    <row r="1558" spans="2:18" x14ac:dyDescent="0.35">
      <c r="B1558" s="229"/>
      <c r="C1558" s="301"/>
      <c r="D1558" s="301"/>
      <c r="E1558" s="233"/>
      <c r="F1558" s="301"/>
      <c r="G1558" s="302"/>
      <c r="H1558" s="170"/>
      <c r="I1558" s="170"/>
      <c r="J1558" s="231"/>
      <c r="K1558" s="587">
        <f t="shared" si="107"/>
        <v>0</v>
      </c>
      <c r="L1558" s="589">
        <f>IF(I1558&lt;INDEX(Lookup!$U$2:$U$10,MATCH($D$44,Lookup!$S$2:$S$10,0)),0,IF(O1558="X",0,J1558/(DATEDIF(H1558,I1558,"m")+1)*12))</f>
        <v>0</v>
      </c>
      <c r="M1558" s="587">
        <f t="shared" si="108"/>
        <v>0</v>
      </c>
      <c r="N1558" s="655"/>
      <c r="O1558" s="353"/>
      <c r="Q1558" s="849">
        <f t="shared" si="109"/>
        <v>0</v>
      </c>
      <c r="R1558" s="849">
        <f t="shared" si="110"/>
        <v>0</v>
      </c>
    </row>
    <row r="1559" spans="2:18" x14ac:dyDescent="0.35">
      <c r="B1559" s="229"/>
      <c r="C1559" s="301"/>
      <c r="D1559" s="301"/>
      <c r="E1559" s="233"/>
      <c r="F1559" s="301"/>
      <c r="G1559" s="302"/>
      <c r="H1559" s="170"/>
      <c r="I1559" s="170"/>
      <c r="J1559" s="231"/>
      <c r="K1559" s="587">
        <f t="shared" si="107"/>
        <v>0</v>
      </c>
      <c r="L1559" s="589">
        <f>IF(I1559&lt;INDEX(Lookup!$U$2:$U$10,MATCH($D$44,Lookup!$S$2:$S$10,0)),0,IF(O1559="X",0,J1559/(DATEDIF(H1559,I1559,"m")+1)*12))</f>
        <v>0</v>
      </c>
      <c r="M1559" s="587">
        <f t="shared" si="108"/>
        <v>0</v>
      </c>
      <c r="N1559" s="655"/>
      <c r="O1559" s="353"/>
      <c r="Q1559" s="849">
        <f t="shared" si="109"/>
        <v>0</v>
      </c>
      <c r="R1559" s="849">
        <f t="shared" si="110"/>
        <v>0</v>
      </c>
    </row>
    <row r="1560" spans="2:18" x14ac:dyDescent="0.35">
      <c r="B1560" s="229"/>
      <c r="C1560" s="301"/>
      <c r="D1560" s="301"/>
      <c r="E1560" s="233"/>
      <c r="F1560" s="301"/>
      <c r="G1560" s="302"/>
      <c r="H1560" s="170"/>
      <c r="I1560" s="170"/>
      <c r="J1560" s="231"/>
      <c r="K1560" s="587">
        <f t="shared" si="107"/>
        <v>0</v>
      </c>
      <c r="L1560" s="589">
        <f>IF(I1560&lt;INDEX(Lookup!$U$2:$U$10,MATCH($D$44,Lookup!$S$2:$S$10,0)),0,IF(O1560="X",0,J1560/(DATEDIF(H1560,I1560,"m")+1)*12))</f>
        <v>0</v>
      </c>
      <c r="M1560" s="587">
        <f t="shared" si="108"/>
        <v>0</v>
      </c>
      <c r="N1560" s="655"/>
      <c r="O1560" s="353"/>
      <c r="Q1560" s="849">
        <f t="shared" si="109"/>
        <v>0</v>
      </c>
      <c r="R1560" s="849">
        <f t="shared" si="110"/>
        <v>0</v>
      </c>
    </row>
    <row r="1561" spans="2:18" x14ac:dyDescent="0.35">
      <c r="B1561" s="229"/>
      <c r="C1561" s="301"/>
      <c r="D1561" s="301"/>
      <c r="E1561" s="233"/>
      <c r="F1561" s="301"/>
      <c r="G1561" s="302"/>
      <c r="H1561" s="170"/>
      <c r="I1561" s="170"/>
      <c r="J1561" s="231"/>
      <c r="K1561" s="587">
        <f t="shared" si="107"/>
        <v>0</v>
      </c>
      <c r="L1561" s="589">
        <f>IF(I1561&lt;INDEX(Lookup!$U$2:$U$10,MATCH($D$44,Lookup!$S$2:$S$10,0)),0,IF(O1561="X",0,J1561/(DATEDIF(H1561,I1561,"m")+1)*12))</f>
        <v>0</v>
      </c>
      <c r="M1561" s="587">
        <f t="shared" si="108"/>
        <v>0</v>
      </c>
      <c r="N1561" s="655"/>
      <c r="O1561" s="353"/>
      <c r="Q1561" s="849">
        <f t="shared" si="109"/>
        <v>0</v>
      </c>
      <c r="R1561" s="849">
        <f t="shared" si="110"/>
        <v>0</v>
      </c>
    </row>
    <row r="1562" spans="2:18" x14ac:dyDescent="0.35">
      <c r="B1562" s="229"/>
      <c r="C1562" s="301"/>
      <c r="D1562" s="301"/>
      <c r="E1562" s="233"/>
      <c r="F1562" s="301"/>
      <c r="G1562" s="302"/>
      <c r="H1562" s="170"/>
      <c r="I1562" s="170"/>
      <c r="J1562" s="231"/>
      <c r="K1562" s="587">
        <f t="shared" si="107"/>
        <v>0</v>
      </c>
      <c r="L1562" s="589">
        <f>IF(I1562&lt;INDEX(Lookup!$U$2:$U$10,MATCH($D$44,Lookup!$S$2:$S$10,0)),0,IF(O1562="X",0,J1562/(DATEDIF(H1562,I1562,"m")+1)*12))</f>
        <v>0</v>
      </c>
      <c r="M1562" s="587">
        <f t="shared" si="108"/>
        <v>0</v>
      </c>
      <c r="N1562" s="655"/>
      <c r="O1562" s="353"/>
      <c r="Q1562" s="849">
        <f t="shared" si="109"/>
        <v>0</v>
      </c>
      <c r="R1562" s="849">
        <f t="shared" si="110"/>
        <v>0</v>
      </c>
    </row>
    <row r="1563" spans="2:18" x14ac:dyDescent="0.35">
      <c r="B1563" s="229"/>
      <c r="C1563" s="301"/>
      <c r="D1563" s="301"/>
      <c r="E1563" s="233"/>
      <c r="F1563" s="301"/>
      <c r="G1563" s="302"/>
      <c r="H1563" s="170"/>
      <c r="I1563" s="170"/>
      <c r="J1563" s="231"/>
      <c r="K1563" s="587">
        <f t="shared" si="107"/>
        <v>0</v>
      </c>
      <c r="L1563" s="589">
        <f>IF(I1563&lt;INDEX(Lookup!$U$2:$U$10,MATCH($D$44,Lookup!$S$2:$S$10,0)),0,IF(O1563="X",0,J1563/(DATEDIF(H1563,I1563,"m")+1)*12))</f>
        <v>0</v>
      </c>
      <c r="M1563" s="587">
        <f t="shared" si="108"/>
        <v>0</v>
      </c>
      <c r="N1563" s="655"/>
      <c r="O1563" s="353"/>
      <c r="Q1563" s="849">
        <f t="shared" si="109"/>
        <v>0</v>
      </c>
      <c r="R1563" s="849">
        <f t="shared" si="110"/>
        <v>0</v>
      </c>
    </row>
    <row r="1564" spans="2:18" x14ac:dyDescent="0.35">
      <c r="B1564" s="229"/>
      <c r="C1564" s="301"/>
      <c r="D1564" s="301"/>
      <c r="E1564" s="233"/>
      <c r="F1564" s="301"/>
      <c r="G1564" s="302"/>
      <c r="H1564" s="170"/>
      <c r="I1564" s="170"/>
      <c r="J1564" s="231"/>
      <c r="K1564" s="587">
        <f t="shared" si="107"/>
        <v>0</v>
      </c>
      <c r="L1564" s="589">
        <f>IF(I1564&lt;INDEX(Lookup!$U$2:$U$10,MATCH($D$44,Lookup!$S$2:$S$10,0)),0,IF(O1564="X",0,J1564/(DATEDIF(H1564,I1564,"m")+1)*12))</f>
        <v>0</v>
      </c>
      <c r="M1564" s="587">
        <f t="shared" si="108"/>
        <v>0</v>
      </c>
      <c r="N1564" s="655"/>
      <c r="O1564" s="353"/>
      <c r="Q1564" s="849">
        <f t="shared" si="109"/>
        <v>0</v>
      </c>
      <c r="R1564" s="849">
        <f t="shared" si="110"/>
        <v>0</v>
      </c>
    </row>
    <row r="1565" spans="2:18" x14ac:dyDescent="0.35">
      <c r="B1565" s="229"/>
      <c r="C1565" s="301"/>
      <c r="D1565" s="301"/>
      <c r="E1565" s="233"/>
      <c r="F1565" s="301"/>
      <c r="G1565" s="302"/>
      <c r="H1565" s="170"/>
      <c r="I1565" s="170"/>
      <c r="J1565" s="231"/>
      <c r="K1565" s="587">
        <f t="shared" si="107"/>
        <v>0</v>
      </c>
      <c r="L1565" s="589">
        <f>IF(I1565&lt;INDEX(Lookup!$U$2:$U$10,MATCH($D$44,Lookup!$S$2:$S$10,0)),0,IF(O1565="X",0,J1565/(DATEDIF(H1565,I1565,"m")+1)*12))</f>
        <v>0</v>
      </c>
      <c r="M1565" s="587">
        <f t="shared" si="108"/>
        <v>0</v>
      </c>
      <c r="N1565" s="655"/>
      <c r="O1565" s="353"/>
      <c r="Q1565" s="849">
        <f t="shared" si="109"/>
        <v>0</v>
      </c>
      <c r="R1565" s="849">
        <f t="shared" si="110"/>
        <v>0</v>
      </c>
    </row>
    <row r="1566" spans="2:18" x14ac:dyDescent="0.35">
      <c r="B1566" s="229"/>
      <c r="C1566" s="301"/>
      <c r="D1566" s="301"/>
      <c r="E1566" s="233"/>
      <c r="F1566" s="301"/>
      <c r="G1566" s="302"/>
      <c r="H1566" s="170"/>
      <c r="I1566" s="170"/>
      <c r="J1566" s="231"/>
      <c r="K1566" s="587">
        <f t="shared" si="107"/>
        <v>0</v>
      </c>
      <c r="L1566" s="589">
        <f>IF(I1566&lt;INDEX(Lookup!$U$2:$U$10,MATCH($D$44,Lookup!$S$2:$S$10,0)),0,IF(O1566="X",0,J1566/(DATEDIF(H1566,I1566,"m")+1)*12))</f>
        <v>0</v>
      </c>
      <c r="M1566" s="587">
        <f t="shared" si="108"/>
        <v>0</v>
      </c>
      <c r="N1566" s="655"/>
      <c r="O1566" s="353"/>
      <c r="Q1566" s="849">
        <f t="shared" si="109"/>
        <v>0</v>
      </c>
      <c r="R1566" s="849">
        <f t="shared" si="110"/>
        <v>0</v>
      </c>
    </row>
    <row r="1567" spans="2:18" x14ac:dyDescent="0.35">
      <c r="B1567" s="229"/>
      <c r="C1567" s="301"/>
      <c r="D1567" s="301"/>
      <c r="E1567" s="233"/>
      <c r="F1567" s="301"/>
      <c r="G1567" s="302"/>
      <c r="H1567" s="170"/>
      <c r="I1567" s="170"/>
      <c r="J1567" s="231"/>
      <c r="K1567" s="587">
        <f t="shared" si="107"/>
        <v>0</v>
      </c>
      <c r="L1567" s="589">
        <f>IF(I1567&lt;INDEX(Lookup!$U$2:$U$10,MATCH($D$44,Lookup!$S$2:$S$10,0)),0,IF(O1567="X",0,J1567/(DATEDIF(H1567,I1567,"m")+1)*12))</f>
        <v>0</v>
      </c>
      <c r="M1567" s="587">
        <f t="shared" si="108"/>
        <v>0</v>
      </c>
      <c r="N1567" s="655"/>
      <c r="O1567" s="353"/>
      <c r="Q1567" s="849">
        <f t="shared" si="109"/>
        <v>0</v>
      </c>
      <c r="R1567" s="849">
        <f t="shared" si="110"/>
        <v>0</v>
      </c>
    </row>
    <row r="1568" spans="2:18" x14ac:dyDescent="0.35">
      <c r="B1568" s="229"/>
      <c r="C1568" s="301"/>
      <c r="D1568" s="301"/>
      <c r="E1568" s="233"/>
      <c r="F1568" s="301"/>
      <c r="G1568" s="302"/>
      <c r="H1568" s="170"/>
      <c r="I1568" s="170"/>
      <c r="J1568" s="231"/>
      <c r="K1568" s="587">
        <f t="shared" si="107"/>
        <v>0</v>
      </c>
      <c r="L1568" s="589">
        <f>IF(I1568&lt;INDEX(Lookup!$U$2:$U$10,MATCH($D$44,Lookup!$S$2:$S$10,0)),0,IF(O1568="X",0,J1568/(DATEDIF(H1568,I1568,"m")+1)*12))</f>
        <v>0</v>
      </c>
      <c r="M1568" s="587">
        <f t="shared" si="108"/>
        <v>0</v>
      </c>
      <c r="N1568" s="655"/>
      <c r="O1568" s="353"/>
      <c r="Q1568" s="849">
        <f t="shared" si="109"/>
        <v>0</v>
      </c>
      <c r="R1568" s="849">
        <f t="shared" si="110"/>
        <v>0</v>
      </c>
    </row>
    <row r="1569" spans="2:18" x14ac:dyDescent="0.35">
      <c r="B1569" s="229"/>
      <c r="C1569" s="301"/>
      <c r="D1569" s="301"/>
      <c r="E1569" s="233"/>
      <c r="F1569" s="301"/>
      <c r="G1569" s="302"/>
      <c r="H1569" s="170"/>
      <c r="I1569" s="170"/>
      <c r="J1569" s="231"/>
      <c r="K1569" s="587">
        <f t="shared" si="107"/>
        <v>0</v>
      </c>
      <c r="L1569" s="589">
        <f>IF(I1569&lt;INDEX(Lookup!$U$2:$U$10,MATCH($D$44,Lookup!$S$2:$S$10,0)),0,IF(O1569="X",0,J1569/(DATEDIF(H1569,I1569,"m")+1)*12))</f>
        <v>0</v>
      </c>
      <c r="M1569" s="587">
        <f t="shared" si="108"/>
        <v>0</v>
      </c>
      <c r="N1569" s="655"/>
      <c r="O1569" s="353"/>
      <c r="Q1569" s="849">
        <f t="shared" si="109"/>
        <v>0</v>
      </c>
      <c r="R1569" s="849">
        <f t="shared" si="110"/>
        <v>0</v>
      </c>
    </row>
    <row r="1570" spans="2:18" x14ac:dyDescent="0.35">
      <c r="B1570" s="229"/>
      <c r="C1570" s="301"/>
      <c r="D1570" s="301"/>
      <c r="E1570" s="233"/>
      <c r="F1570" s="301"/>
      <c r="G1570" s="302"/>
      <c r="H1570" s="170"/>
      <c r="I1570" s="170"/>
      <c r="J1570" s="231"/>
      <c r="K1570" s="587">
        <f t="shared" si="107"/>
        <v>0</v>
      </c>
      <c r="L1570" s="589">
        <f>IF(I1570&lt;INDEX(Lookup!$U$2:$U$10,MATCH($D$44,Lookup!$S$2:$S$10,0)),0,IF(O1570="X",0,J1570/(DATEDIF(H1570,I1570,"m")+1)*12))</f>
        <v>0</v>
      </c>
      <c r="M1570" s="587">
        <f t="shared" si="108"/>
        <v>0</v>
      </c>
      <c r="N1570" s="655"/>
      <c r="O1570" s="353"/>
      <c r="Q1570" s="849">
        <f t="shared" si="109"/>
        <v>0</v>
      </c>
      <c r="R1570" s="849">
        <f t="shared" si="110"/>
        <v>0</v>
      </c>
    </row>
    <row r="1571" spans="2:18" x14ac:dyDescent="0.35">
      <c r="B1571" s="229"/>
      <c r="C1571" s="301"/>
      <c r="D1571" s="301"/>
      <c r="E1571" s="233"/>
      <c r="F1571" s="301"/>
      <c r="G1571" s="302"/>
      <c r="H1571" s="170"/>
      <c r="I1571" s="170"/>
      <c r="J1571" s="231"/>
      <c r="K1571" s="587">
        <f t="shared" si="107"/>
        <v>0</v>
      </c>
      <c r="L1571" s="589">
        <f>IF(I1571&lt;INDEX(Lookup!$U$2:$U$10,MATCH($D$44,Lookup!$S$2:$S$10,0)),0,IF(O1571="X",0,J1571/(DATEDIF(H1571,I1571,"m")+1)*12))</f>
        <v>0</v>
      </c>
      <c r="M1571" s="587">
        <f t="shared" si="108"/>
        <v>0</v>
      </c>
      <c r="N1571" s="655"/>
      <c r="O1571" s="353"/>
      <c r="Q1571" s="849">
        <f t="shared" si="109"/>
        <v>0</v>
      </c>
      <c r="R1571" s="849">
        <f t="shared" si="110"/>
        <v>0</v>
      </c>
    </row>
    <row r="1572" spans="2:18" x14ac:dyDescent="0.35">
      <c r="B1572" s="229"/>
      <c r="C1572" s="301"/>
      <c r="D1572" s="301"/>
      <c r="E1572" s="233"/>
      <c r="F1572" s="301"/>
      <c r="G1572" s="302"/>
      <c r="H1572" s="170"/>
      <c r="I1572" s="170"/>
      <c r="J1572" s="231"/>
      <c r="K1572" s="587">
        <f t="shared" si="107"/>
        <v>0</v>
      </c>
      <c r="L1572" s="589">
        <f>IF(I1572&lt;INDEX(Lookup!$U$2:$U$10,MATCH($D$44,Lookup!$S$2:$S$10,0)),0,IF(O1572="X",0,J1572/(DATEDIF(H1572,I1572,"m")+1)*12))</f>
        <v>0</v>
      </c>
      <c r="M1572" s="587">
        <f t="shared" si="108"/>
        <v>0</v>
      </c>
      <c r="N1572" s="655"/>
      <c r="O1572" s="353"/>
      <c r="Q1572" s="849">
        <f t="shared" si="109"/>
        <v>0</v>
      </c>
      <c r="R1572" s="849">
        <f t="shared" si="110"/>
        <v>0</v>
      </c>
    </row>
    <row r="1573" spans="2:18" x14ac:dyDescent="0.35">
      <c r="B1573" s="229"/>
      <c r="C1573" s="301"/>
      <c r="D1573" s="301"/>
      <c r="E1573" s="233"/>
      <c r="F1573" s="301"/>
      <c r="G1573" s="302"/>
      <c r="H1573" s="170"/>
      <c r="I1573" s="170"/>
      <c r="J1573" s="231"/>
      <c r="K1573" s="587">
        <f t="shared" si="107"/>
        <v>0</v>
      </c>
      <c r="L1573" s="589">
        <f>IF(I1573&lt;INDEX(Lookup!$U$2:$U$10,MATCH($D$44,Lookup!$S$2:$S$10,0)),0,IF(O1573="X",0,J1573/(DATEDIF(H1573,I1573,"m")+1)*12))</f>
        <v>0</v>
      </c>
      <c r="M1573" s="587">
        <f t="shared" si="108"/>
        <v>0</v>
      </c>
      <c r="N1573" s="655"/>
      <c r="O1573" s="353"/>
      <c r="Q1573" s="849">
        <f t="shared" si="109"/>
        <v>0</v>
      </c>
      <c r="R1573" s="849">
        <f t="shared" si="110"/>
        <v>0</v>
      </c>
    </row>
    <row r="1574" spans="2:18" x14ac:dyDescent="0.35">
      <c r="B1574" s="229"/>
      <c r="C1574" s="301"/>
      <c r="D1574" s="301"/>
      <c r="E1574" s="233"/>
      <c r="F1574" s="301"/>
      <c r="G1574" s="302"/>
      <c r="H1574" s="170"/>
      <c r="I1574" s="170"/>
      <c r="J1574" s="231"/>
      <c r="K1574" s="587">
        <f t="shared" si="107"/>
        <v>0</v>
      </c>
      <c r="L1574" s="589">
        <f>IF(I1574&lt;INDEX(Lookup!$U$2:$U$10,MATCH($D$44,Lookup!$S$2:$S$10,0)),0,IF(O1574="X",0,J1574/(DATEDIF(H1574,I1574,"m")+1)*12))</f>
        <v>0</v>
      </c>
      <c r="M1574" s="587">
        <f t="shared" si="108"/>
        <v>0</v>
      </c>
      <c r="N1574" s="655"/>
      <c r="O1574" s="353"/>
      <c r="Q1574" s="849">
        <f t="shared" si="109"/>
        <v>0</v>
      </c>
      <c r="R1574" s="849">
        <f t="shared" si="110"/>
        <v>0</v>
      </c>
    </row>
    <row r="1575" spans="2:18" x14ac:dyDescent="0.35">
      <c r="B1575" s="229"/>
      <c r="C1575" s="301"/>
      <c r="D1575" s="301"/>
      <c r="E1575" s="233"/>
      <c r="F1575" s="301"/>
      <c r="G1575" s="302"/>
      <c r="H1575" s="170"/>
      <c r="I1575" s="170"/>
      <c r="J1575" s="231"/>
      <c r="K1575" s="587">
        <f t="shared" si="107"/>
        <v>0</v>
      </c>
      <c r="L1575" s="589">
        <f>IF(I1575&lt;INDEX(Lookup!$U$2:$U$10,MATCH($D$44,Lookup!$S$2:$S$10,0)),0,IF(O1575="X",0,J1575/(DATEDIF(H1575,I1575,"m")+1)*12))</f>
        <v>0</v>
      </c>
      <c r="M1575" s="587">
        <f t="shared" si="108"/>
        <v>0</v>
      </c>
      <c r="N1575" s="655"/>
      <c r="O1575" s="353"/>
      <c r="Q1575" s="849">
        <f t="shared" si="109"/>
        <v>0</v>
      </c>
      <c r="R1575" s="849">
        <f t="shared" si="110"/>
        <v>0</v>
      </c>
    </row>
    <row r="1576" spans="2:18" x14ac:dyDescent="0.35">
      <c r="B1576" s="229"/>
      <c r="C1576" s="301"/>
      <c r="D1576" s="301"/>
      <c r="E1576" s="233"/>
      <c r="F1576" s="301"/>
      <c r="G1576" s="302"/>
      <c r="H1576" s="170"/>
      <c r="I1576" s="170"/>
      <c r="J1576" s="231"/>
      <c r="K1576" s="587">
        <f t="shared" si="107"/>
        <v>0</v>
      </c>
      <c r="L1576" s="589">
        <f>IF(I1576&lt;INDEX(Lookup!$U$2:$U$10,MATCH($D$44,Lookup!$S$2:$S$10,0)),0,IF(O1576="X",0,J1576/(DATEDIF(H1576,I1576,"m")+1)*12))</f>
        <v>0</v>
      </c>
      <c r="M1576" s="587">
        <f t="shared" si="108"/>
        <v>0</v>
      </c>
      <c r="N1576" s="655"/>
      <c r="O1576" s="353"/>
      <c r="Q1576" s="849">
        <f t="shared" si="109"/>
        <v>0</v>
      </c>
      <c r="R1576" s="849">
        <f t="shared" si="110"/>
        <v>0</v>
      </c>
    </row>
    <row r="1577" spans="2:18" x14ac:dyDescent="0.35">
      <c r="B1577" s="229"/>
      <c r="C1577" s="301"/>
      <c r="D1577" s="301"/>
      <c r="E1577" s="233"/>
      <c r="F1577" s="301"/>
      <c r="G1577" s="302"/>
      <c r="H1577" s="170"/>
      <c r="I1577" s="170"/>
      <c r="J1577" s="231"/>
      <c r="K1577" s="587">
        <f t="shared" si="107"/>
        <v>0</v>
      </c>
      <c r="L1577" s="589">
        <f>IF(I1577&lt;INDEX(Lookup!$U$2:$U$10,MATCH($D$44,Lookup!$S$2:$S$10,0)),0,IF(O1577="X",0,J1577/(DATEDIF(H1577,I1577,"m")+1)*12))</f>
        <v>0</v>
      </c>
      <c r="M1577" s="587">
        <f t="shared" si="108"/>
        <v>0</v>
      </c>
      <c r="N1577" s="655"/>
      <c r="O1577" s="353"/>
      <c r="Q1577" s="849">
        <f t="shared" si="109"/>
        <v>0</v>
      </c>
      <c r="R1577" s="849">
        <f t="shared" si="110"/>
        <v>0</v>
      </c>
    </row>
    <row r="1578" spans="2:18" x14ac:dyDescent="0.35">
      <c r="B1578" s="229"/>
      <c r="C1578" s="301"/>
      <c r="D1578" s="301"/>
      <c r="E1578" s="233"/>
      <c r="F1578" s="301"/>
      <c r="G1578" s="302"/>
      <c r="H1578" s="170"/>
      <c r="I1578" s="170"/>
      <c r="J1578" s="231"/>
      <c r="K1578" s="587">
        <f t="shared" si="107"/>
        <v>0</v>
      </c>
      <c r="L1578" s="589">
        <f>IF(I1578&lt;INDEX(Lookup!$U$2:$U$10,MATCH($D$44,Lookup!$S$2:$S$10,0)),0,IF(O1578="X",0,J1578/(DATEDIF(H1578,I1578,"m")+1)*12))</f>
        <v>0</v>
      </c>
      <c r="M1578" s="587">
        <f t="shared" si="108"/>
        <v>0</v>
      </c>
      <c r="N1578" s="655"/>
      <c r="O1578" s="353"/>
      <c r="Q1578" s="849">
        <f t="shared" si="109"/>
        <v>0</v>
      </c>
      <c r="R1578" s="849">
        <f t="shared" si="110"/>
        <v>0</v>
      </c>
    </row>
    <row r="1579" spans="2:18" x14ac:dyDescent="0.35">
      <c r="B1579" s="229"/>
      <c r="C1579" s="301"/>
      <c r="D1579" s="301"/>
      <c r="E1579" s="233"/>
      <c r="F1579" s="301"/>
      <c r="G1579" s="302"/>
      <c r="H1579" s="170"/>
      <c r="I1579" s="170"/>
      <c r="J1579" s="231"/>
      <c r="K1579" s="587">
        <f t="shared" si="107"/>
        <v>0</v>
      </c>
      <c r="L1579" s="589">
        <f>IF(I1579&lt;INDEX(Lookup!$U$2:$U$10,MATCH($D$44,Lookup!$S$2:$S$10,0)),0,IF(O1579="X",0,J1579/(DATEDIF(H1579,I1579,"m")+1)*12))</f>
        <v>0</v>
      </c>
      <c r="M1579" s="587">
        <f t="shared" si="108"/>
        <v>0</v>
      </c>
      <c r="N1579" s="655"/>
      <c r="O1579" s="353"/>
      <c r="Q1579" s="849">
        <f t="shared" si="109"/>
        <v>0</v>
      </c>
      <c r="R1579" s="849">
        <f t="shared" si="110"/>
        <v>0</v>
      </c>
    </row>
    <row r="1580" spans="2:18" x14ac:dyDescent="0.35">
      <c r="B1580" s="229"/>
      <c r="C1580" s="301"/>
      <c r="D1580" s="301"/>
      <c r="E1580" s="233"/>
      <c r="F1580" s="301"/>
      <c r="G1580" s="302"/>
      <c r="H1580" s="170"/>
      <c r="I1580" s="170"/>
      <c r="J1580" s="231"/>
      <c r="K1580" s="587">
        <f t="shared" si="107"/>
        <v>0</v>
      </c>
      <c r="L1580" s="589">
        <f>IF(I1580&lt;INDEX(Lookup!$U$2:$U$10,MATCH($D$44,Lookup!$S$2:$S$10,0)),0,IF(O1580="X",0,J1580/(DATEDIF(H1580,I1580,"m")+1)*12))</f>
        <v>0</v>
      </c>
      <c r="M1580" s="587">
        <f t="shared" si="108"/>
        <v>0</v>
      </c>
      <c r="N1580" s="655"/>
      <c r="O1580" s="353"/>
      <c r="Q1580" s="849">
        <f t="shared" si="109"/>
        <v>0</v>
      </c>
      <c r="R1580" s="849">
        <f t="shared" si="110"/>
        <v>0</v>
      </c>
    </row>
    <row r="1581" spans="2:18" x14ac:dyDescent="0.35">
      <c r="B1581" s="229"/>
      <c r="C1581" s="301"/>
      <c r="D1581" s="301"/>
      <c r="E1581" s="233"/>
      <c r="F1581" s="301"/>
      <c r="G1581" s="302"/>
      <c r="H1581" s="170"/>
      <c r="I1581" s="170"/>
      <c r="J1581" s="231"/>
      <c r="K1581" s="587">
        <f t="shared" si="107"/>
        <v>0</v>
      </c>
      <c r="L1581" s="589">
        <f>IF(I1581&lt;INDEX(Lookup!$U$2:$U$10,MATCH($D$44,Lookup!$S$2:$S$10,0)),0,IF(O1581="X",0,J1581/(DATEDIF(H1581,I1581,"m")+1)*12))</f>
        <v>0</v>
      </c>
      <c r="M1581" s="587">
        <f t="shared" si="108"/>
        <v>0</v>
      </c>
      <c r="N1581" s="655"/>
      <c r="O1581" s="353"/>
      <c r="Q1581" s="849">
        <f t="shared" si="109"/>
        <v>0</v>
      </c>
      <c r="R1581" s="849">
        <f t="shared" si="110"/>
        <v>0</v>
      </c>
    </row>
    <row r="1582" spans="2:18" x14ac:dyDescent="0.35">
      <c r="B1582" s="229"/>
      <c r="C1582" s="301"/>
      <c r="D1582" s="301"/>
      <c r="E1582" s="233"/>
      <c r="F1582" s="301"/>
      <c r="G1582" s="302"/>
      <c r="H1582" s="170"/>
      <c r="I1582" s="170"/>
      <c r="J1582" s="231"/>
      <c r="K1582" s="587">
        <f t="shared" si="107"/>
        <v>0</v>
      </c>
      <c r="L1582" s="589">
        <f>IF(I1582&lt;INDEX(Lookup!$U$2:$U$10,MATCH($D$44,Lookup!$S$2:$S$10,0)),0,IF(O1582="X",0,J1582/(DATEDIF(H1582,I1582,"m")+1)*12))</f>
        <v>0</v>
      </c>
      <c r="M1582" s="587">
        <f t="shared" si="108"/>
        <v>0</v>
      </c>
      <c r="N1582" s="655"/>
      <c r="O1582" s="353"/>
      <c r="Q1582" s="849">
        <f t="shared" si="109"/>
        <v>0</v>
      </c>
      <c r="R1582" s="849">
        <f t="shared" si="110"/>
        <v>0</v>
      </c>
    </row>
    <row r="1583" spans="2:18" x14ac:dyDescent="0.35">
      <c r="B1583" s="229"/>
      <c r="C1583" s="301"/>
      <c r="D1583" s="301"/>
      <c r="E1583" s="233"/>
      <c r="F1583" s="301"/>
      <c r="G1583" s="302"/>
      <c r="H1583" s="170"/>
      <c r="I1583" s="170"/>
      <c r="J1583" s="231"/>
      <c r="K1583" s="587">
        <f t="shared" si="107"/>
        <v>0</v>
      </c>
      <c r="L1583" s="589">
        <f>IF(I1583&lt;INDEX(Lookup!$U$2:$U$10,MATCH($D$44,Lookup!$S$2:$S$10,0)),0,IF(O1583="X",0,J1583/(DATEDIF(H1583,I1583,"m")+1)*12))</f>
        <v>0</v>
      </c>
      <c r="M1583" s="587">
        <f t="shared" si="108"/>
        <v>0</v>
      </c>
      <c r="N1583" s="655"/>
      <c r="O1583" s="353"/>
      <c r="Q1583" s="849">
        <f t="shared" si="109"/>
        <v>0</v>
      </c>
      <c r="R1583" s="849">
        <f t="shared" si="110"/>
        <v>0</v>
      </c>
    </row>
    <row r="1584" spans="2:18" x14ac:dyDescent="0.35">
      <c r="B1584" s="229"/>
      <c r="C1584" s="301"/>
      <c r="D1584" s="301"/>
      <c r="E1584" s="233"/>
      <c r="F1584" s="301"/>
      <c r="G1584" s="302"/>
      <c r="H1584" s="170"/>
      <c r="I1584" s="170"/>
      <c r="J1584" s="231"/>
      <c r="K1584" s="587">
        <f t="shared" ref="K1584:K1647" si="111">J1584*$K$6</f>
        <v>0</v>
      </c>
      <c r="L1584" s="589">
        <f>IF(I1584&lt;INDEX(Lookup!$U$2:$U$10,MATCH($D$44,Lookup!$S$2:$S$10,0)),0,IF(O1584="X",0,J1584/(DATEDIF(H1584,I1584,"m")+1)*12))</f>
        <v>0</v>
      </c>
      <c r="M1584" s="587">
        <f t="shared" ref="M1584:M1647" si="112">L1584*$K$6</f>
        <v>0</v>
      </c>
      <c r="N1584" s="655"/>
      <c r="O1584" s="353"/>
      <c r="Q1584" s="849">
        <f t="shared" ref="Q1584:Q1647" si="113">K1584*$H$30</f>
        <v>0</v>
      </c>
      <c r="R1584" s="849">
        <f t="shared" ref="R1584:R1647" si="114">M1584*$H$40</f>
        <v>0</v>
      </c>
    </row>
    <row r="1585" spans="2:18" x14ac:dyDescent="0.35">
      <c r="B1585" s="229"/>
      <c r="C1585" s="301"/>
      <c r="D1585" s="301"/>
      <c r="E1585" s="233"/>
      <c r="F1585" s="301"/>
      <c r="G1585" s="302"/>
      <c r="H1585" s="170"/>
      <c r="I1585" s="170"/>
      <c r="J1585" s="231"/>
      <c r="K1585" s="587">
        <f t="shared" si="111"/>
        <v>0</v>
      </c>
      <c r="L1585" s="589">
        <f>IF(I1585&lt;INDEX(Lookup!$U$2:$U$10,MATCH($D$44,Lookup!$S$2:$S$10,0)),0,IF(O1585="X",0,J1585/(DATEDIF(H1585,I1585,"m")+1)*12))</f>
        <v>0</v>
      </c>
      <c r="M1585" s="587">
        <f t="shared" si="112"/>
        <v>0</v>
      </c>
      <c r="N1585" s="655"/>
      <c r="O1585" s="353"/>
      <c r="Q1585" s="849">
        <f t="shared" si="113"/>
        <v>0</v>
      </c>
      <c r="R1585" s="849">
        <f t="shared" si="114"/>
        <v>0</v>
      </c>
    </row>
    <row r="1586" spans="2:18" x14ac:dyDescent="0.35">
      <c r="B1586" s="229"/>
      <c r="C1586" s="301"/>
      <c r="D1586" s="301"/>
      <c r="E1586" s="233"/>
      <c r="F1586" s="301"/>
      <c r="G1586" s="302"/>
      <c r="H1586" s="170"/>
      <c r="I1586" s="170"/>
      <c r="J1586" s="231"/>
      <c r="K1586" s="587">
        <f t="shared" si="111"/>
        <v>0</v>
      </c>
      <c r="L1586" s="589">
        <f>IF(I1586&lt;INDEX(Lookup!$U$2:$U$10,MATCH($D$44,Lookup!$S$2:$S$10,0)),0,IF(O1586="X",0,J1586/(DATEDIF(H1586,I1586,"m")+1)*12))</f>
        <v>0</v>
      </c>
      <c r="M1586" s="587">
        <f t="shared" si="112"/>
        <v>0</v>
      </c>
      <c r="N1586" s="655"/>
      <c r="O1586" s="353"/>
      <c r="Q1586" s="849">
        <f t="shared" si="113"/>
        <v>0</v>
      </c>
      <c r="R1586" s="849">
        <f t="shared" si="114"/>
        <v>0</v>
      </c>
    </row>
    <row r="1587" spans="2:18" x14ac:dyDescent="0.35">
      <c r="B1587" s="229"/>
      <c r="C1587" s="301"/>
      <c r="D1587" s="301"/>
      <c r="E1587" s="233"/>
      <c r="F1587" s="301"/>
      <c r="G1587" s="302"/>
      <c r="H1587" s="170"/>
      <c r="I1587" s="170"/>
      <c r="J1587" s="231"/>
      <c r="K1587" s="587">
        <f t="shared" si="111"/>
        <v>0</v>
      </c>
      <c r="L1587" s="589">
        <f>IF(I1587&lt;INDEX(Lookup!$U$2:$U$10,MATCH($D$44,Lookup!$S$2:$S$10,0)),0,IF(O1587="X",0,J1587/(DATEDIF(H1587,I1587,"m")+1)*12))</f>
        <v>0</v>
      </c>
      <c r="M1587" s="587">
        <f t="shared" si="112"/>
        <v>0</v>
      </c>
      <c r="N1587" s="655"/>
      <c r="O1587" s="353"/>
      <c r="Q1587" s="849">
        <f t="shared" si="113"/>
        <v>0</v>
      </c>
      <c r="R1587" s="849">
        <f t="shared" si="114"/>
        <v>0</v>
      </c>
    </row>
    <row r="1588" spans="2:18" x14ac:dyDescent="0.35">
      <c r="B1588" s="229"/>
      <c r="C1588" s="301"/>
      <c r="D1588" s="301"/>
      <c r="E1588" s="233"/>
      <c r="F1588" s="301"/>
      <c r="G1588" s="302"/>
      <c r="H1588" s="170"/>
      <c r="I1588" s="170"/>
      <c r="J1588" s="231"/>
      <c r="K1588" s="587">
        <f t="shared" si="111"/>
        <v>0</v>
      </c>
      <c r="L1588" s="589">
        <f>IF(I1588&lt;INDEX(Lookup!$U$2:$U$10,MATCH($D$44,Lookup!$S$2:$S$10,0)),0,IF(O1588="X",0,J1588/(DATEDIF(H1588,I1588,"m")+1)*12))</f>
        <v>0</v>
      </c>
      <c r="M1588" s="587">
        <f t="shared" si="112"/>
        <v>0</v>
      </c>
      <c r="N1588" s="655"/>
      <c r="O1588" s="353"/>
      <c r="Q1588" s="849">
        <f t="shared" si="113"/>
        <v>0</v>
      </c>
      <c r="R1588" s="849">
        <f t="shared" si="114"/>
        <v>0</v>
      </c>
    </row>
    <row r="1589" spans="2:18" x14ac:dyDescent="0.35">
      <c r="B1589" s="229"/>
      <c r="C1589" s="301"/>
      <c r="D1589" s="301"/>
      <c r="E1589" s="233"/>
      <c r="F1589" s="301"/>
      <c r="G1589" s="302"/>
      <c r="H1589" s="170"/>
      <c r="I1589" s="170"/>
      <c r="J1589" s="231"/>
      <c r="K1589" s="587">
        <f t="shared" si="111"/>
        <v>0</v>
      </c>
      <c r="L1589" s="589">
        <f>IF(I1589&lt;INDEX(Lookup!$U$2:$U$10,MATCH($D$44,Lookup!$S$2:$S$10,0)),0,IF(O1589="X",0,J1589/(DATEDIF(H1589,I1589,"m")+1)*12))</f>
        <v>0</v>
      </c>
      <c r="M1589" s="587">
        <f t="shared" si="112"/>
        <v>0</v>
      </c>
      <c r="N1589" s="655"/>
      <c r="O1589" s="353"/>
      <c r="Q1589" s="849">
        <f t="shared" si="113"/>
        <v>0</v>
      </c>
      <c r="R1589" s="849">
        <f t="shared" si="114"/>
        <v>0</v>
      </c>
    </row>
    <row r="1590" spans="2:18" x14ac:dyDescent="0.35">
      <c r="B1590" s="229"/>
      <c r="C1590" s="301"/>
      <c r="D1590" s="301"/>
      <c r="E1590" s="233"/>
      <c r="F1590" s="301"/>
      <c r="G1590" s="302"/>
      <c r="H1590" s="170"/>
      <c r="I1590" s="170"/>
      <c r="J1590" s="231"/>
      <c r="K1590" s="587">
        <f t="shared" si="111"/>
        <v>0</v>
      </c>
      <c r="L1590" s="589">
        <f>IF(I1590&lt;INDEX(Lookup!$U$2:$U$10,MATCH($D$44,Lookup!$S$2:$S$10,0)),0,IF(O1590="X",0,J1590/(DATEDIF(H1590,I1590,"m")+1)*12))</f>
        <v>0</v>
      </c>
      <c r="M1590" s="587">
        <f t="shared" si="112"/>
        <v>0</v>
      </c>
      <c r="N1590" s="655"/>
      <c r="O1590" s="353"/>
      <c r="Q1590" s="849">
        <f t="shared" si="113"/>
        <v>0</v>
      </c>
      <c r="R1590" s="849">
        <f t="shared" si="114"/>
        <v>0</v>
      </c>
    </row>
    <row r="1591" spans="2:18" x14ac:dyDescent="0.35">
      <c r="B1591" s="229"/>
      <c r="C1591" s="301"/>
      <c r="D1591" s="301"/>
      <c r="E1591" s="233"/>
      <c r="F1591" s="301"/>
      <c r="G1591" s="302"/>
      <c r="H1591" s="170"/>
      <c r="I1591" s="170"/>
      <c r="J1591" s="231"/>
      <c r="K1591" s="587">
        <f t="shared" si="111"/>
        <v>0</v>
      </c>
      <c r="L1591" s="589">
        <f>IF(I1591&lt;INDEX(Lookup!$U$2:$U$10,MATCH($D$44,Lookup!$S$2:$S$10,0)),0,IF(O1591="X",0,J1591/(DATEDIF(H1591,I1591,"m")+1)*12))</f>
        <v>0</v>
      </c>
      <c r="M1591" s="587">
        <f t="shared" si="112"/>
        <v>0</v>
      </c>
      <c r="N1591" s="655"/>
      <c r="O1591" s="353"/>
      <c r="Q1591" s="849">
        <f t="shared" si="113"/>
        <v>0</v>
      </c>
      <c r="R1591" s="849">
        <f t="shared" si="114"/>
        <v>0</v>
      </c>
    </row>
    <row r="1592" spans="2:18" x14ac:dyDescent="0.35">
      <c r="B1592" s="229"/>
      <c r="C1592" s="301"/>
      <c r="D1592" s="301"/>
      <c r="E1592" s="233"/>
      <c r="F1592" s="301"/>
      <c r="G1592" s="302"/>
      <c r="H1592" s="170"/>
      <c r="I1592" s="170"/>
      <c r="J1592" s="231"/>
      <c r="K1592" s="587">
        <f t="shared" si="111"/>
        <v>0</v>
      </c>
      <c r="L1592" s="589">
        <f>IF(I1592&lt;INDEX(Lookup!$U$2:$U$10,MATCH($D$44,Lookup!$S$2:$S$10,0)),0,IF(O1592="X",0,J1592/(DATEDIF(H1592,I1592,"m")+1)*12))</f>
        <v>0</v>
      </c>
      <c r="M1592" s="587">
        <f t="shared" si="112"/>
        <v>0</v>
      </c>
      <c r="N1592" s="655"/>
      <c r="O1592" s="353"/>
      <c r="Q1592" s="849">
        <f t="shared" si="113"/>
        <v>0</v>
      </c>
      <c r="R1592" s="849">
        <f t="shared" si="114"/>
        <v>0</v>
      </c>
    </row>
    <row r="1593" spans="2:18" x14ac:dyDescent="0.35">
      <c r="B1593" s="229"/>
      <c r="C1593" s="301"/>
      <c r="D1593" s="301"/>
      <c r="E1593" s="233"/>
      <c r="F1593" s="301"/>
      <c r="G1593" s="302"/>
      <c r="H1593" s="170"/>
      <c r="I1593" s="170"/>
      <c r="J1593" s="231"/>
      <c r="K1593" s="587">
        <f t="shared" si="111"/>
        <v>0</v>
      </c>
      <c r="L1593" s="589">
        <f>IF(I1593&lt;INDEX(Lookup!$U$2:$U$10,MATCH($D$44,Lookup!$S$2:$S$10,0)),0,IF(O1593="X",0,J1593/(DATEDIF(H1593,I1593,"m")+1)*12))</f>
        <v>0</v>
      </c>
      <c r="M1593" s="587">
        <f t="shared" si="112"/>
        <v>0</v>
      </c>
      <c r="N1593" s="655"/>
      <c r="O1593" s="353"/>
      <c r="Q1593" s="849">
        <f t="shared" si="113"/>
        <v>0</v>
      </c>
      <c r="R1593" s="849">
        <f t="shared" si="114"/>
        <v>0</v>
      </c>
    </row>
    <row r="1594" spans="2:18" x14ac:dyDescent="0.35">
      <c r="B1594" s="229"/>
      <c r="C1594" s="301"/>
      <c r="D1594" s="301"/>
      <c r="E1594" s="233"/>
      <c r="F1594" s="301"/>
      <c r="G1594" s="302"/>
      <c r="H1594" s="170"/>
      <c r="I1594" s="170"/>
      <c r="J1594" s="231"/>
      <c r="K1594" s="587">
        <f t="shared" si="111"/>
        <v>0</v>
      </c>
      <c r="L1594" s="589">
        <f>IF(I1594&lt;INDEX(Lookup!$U$2:$U$10,MATCH($D$44,Lookup!$S$2:$S$10,0)),0,IF(O1594="X",0,J1594/(DATEDIF(H1594,I1594,"m")+1)*12))</f>
        <v>0</v>
      </c>
      <c r="M1594" s="587">
        <f t="shared" si="112"/>
        <v>0</v>
      </c>
      <c r="N1594" s="655"/>
      <c r="O1594" s="353"/>
      <c r="Q1594" s="849">
        <f t="shared" si="113"/>
        <v>0</v>
      </c>
      <c r="R1594" s="849">
        <f t="shared" si="114"/>
        <v>0</v>
      </c>
    </row>
    <row r="1595" spans="2:18" x14ac:dyDescent="0.35">
      <c r="B1595" s="229"/>
      <c r="C1595" s="301"/>
      <c r="D1595" s="301"/>
      <c r="E1595" s="233"/>
      <c r="F1595" s="301"/>
      <c r="G1595" s="302"/>
      <c r="H1595" s="170"/>
      <c r="I1595" s="170"/>
      <c r="J1595" s="231"/>
      <c r="K1595" s="587">
        <f t="shared" si="111"/>
        <v>0</v>
      </c>
      <c r="L1595" s="589">
        <f>IF(I1595&lt;INDEX(Lookup!$U$2:$U$10,MATCH($D$44,Lookup!$S$2:$S$10,0)),0,IF(O1595="X",0,J1595/(DATEDIF(H1595,I1595,"m")+1)*12))</f>
        <v>0</v>
      </c>
      <c r="M1595" s="587">
        <f t="shared" si="112"/>
        <v>0</v>
      </c>
      <c r="N1595" s="655"/>
      <c r="O1595" s="353"/>
      <c r="Q1595" s="849">
        <f t="shared" si="113"/>
        <v>0</v>
      </c>
      <c r="R1595" s="849">
        <f t="shared" si="114"/>
        <v>0</v>
      </c>
    </row>
    <row r="1596" spans="2:18" x14ac:dyDescent="0.35">
      <c r="B1596" s="229"/>
      <c r="C1596" s="301"/>
      <c r="D1596" s="301"/>
      <c r="E1596" s="233"/>
      <c r="F1596" s="301"/>
      <c r="G1596" s="302"/>
      <c r="H1596" s="170"/>
      <c r="I1596" s="170"/>
      <c r="J1596" s="231"/>
      <c r="K1596" s="587">
        <f t="shared" si="111"/>
        <v>0</v>
      </c>
      <c r="L1596" s="589">
        <f>IF(I1596&lt;INDEX(Lookup!$U$2:$U$10,MATCH($D$44,Lookup!$S$2:$S$10,0)),0,IF(O1596="X",0,J1596/(DATEDIF(H1596,I1596,"m")+1)*12))</f>
        <v>0</v>
      </c>
      <c r="M1596" s="587">
        <f t="shared" si="112"/>
        <v>0</v>
      </c>
      <c r="N1596" s="655"/>
      <c r="O1596" s="353"/>
      <c r="Q1596" s="849">
        <f t="shared" si="113"/>
        <v>0</v>
      </c>
      <c r="R1596" s="849">
        <f t="shared" si="114"/>
        <v>0</v>
      </c>
    </row>
    <row r="1597" spans="2:18" x14ac:dyDescent="0.35">
      <c r="B1597" s="229"/>
      <c r="C1597" s="301"/>
      <c r="D1597" s="301"/>
      <c r="E1597" s="233"/>
      <c r="F1597" s="301"/>
      <c r="G1597" s="302"/>
      <c r="H1597" s="170"/>
      <c r="I1597" s="170"/>
      <c r="J1597" s="231"/>
      <c r="K1597" s="587">
        <f t="shared" si="111"/>
        <v>0</v>
      </c>
      <c r="L1597" s="589">
        <f>IF(I1597&lt;INDEX(Lookup!$U$2:$U$10,MATCH($D$44,Lookup!$S$2:$S$10,0)),0,IF(O1597="X",0,J1597/(DATEDIF(H1597,I1597,"m")+1)*12))</f>
        <v>0</v>
      </c>
      <c r="M1597" s="587">
        <f t="shared" si="112"/>
        <v>0</v>
      </c>
      <c r="N1597" s="655"/>
      <c r="O1597" s="353"/>
      <c r="Q1597" s="849">
        <f t="shared" si="113"/>
        <v>0</v>
      </c>
      <c r="R1597" s="849">
        <f t="shared" si="114"/>
        <v>0</v>
      </c>
    </row>
    <row r="1598" spans="2:18" x14ac:dyDescent="0.35">
      <c r="B1598" s="229"/>
      <c r="C1598" s="301"/>
      <c r="D1598" s="301"/>
      <c r="E1598" s="233"/>
      <c r="F1598" s="301"/>
      <c r="G1598" s="302"/>
      <c r="H1598" s="170"/>
      <c r="I1598" s="170"/>
      <c r="J1598" s="231"/>
      <c r="K1598" s="587">
        <f t="shared" si="111"/>
        <v>0</v>
      </c>
      <c r="L1598" s="589">
        <f>IF(I1598&lt;INDEX(Lookup!$U$2:$U$10,MATCH($D$44,Lookup!$S$2:$S$10,0)),0,IF(O1598="X",0,J1598/(DATEDIF(H1598,I1598,"m")+1)*12))</f>
        <v>0</v>
      </c>
      <c r="M1598" s="587">
        <f t="shared" si="112"/>
        <v>0</v>
      </c>
      <c r="N1598" s="655"/>
      <c r="O1598" s="353"/>
      <c r="Q1598" s="849">
        <f t="shared" si="113"/>
        <v>0</v>
      </c>
      <c r="R1598" s="849">
        <f t="shared" si="114"/>
        <v>0</v>
      </c>
    </row>
    <row r="1599" spans="2:18" x14ac:dyDescent="0.35">
      <c r="B1599" s="229"/>
      <c r="C1599" s="301"/>
      <c r="D1599" s="301"/>
      <c r="E1599" s="233"/>
      <c r="F1599" s="301"/>
      <c r="G1599" s="302"/>
      <c r="H1599" s="170"/>
      <c r="I1599" s="170"/>
      <c r="J1599" s="231"/>
      <c r="K1599" s="587">
        <f t="shared" si="111"/>
        <v>0</v>
      </c>
      <c r="L1599" s="589">
        <f>IF(I1599&lt;INDEX(Lookup!$U$2:$U$10,MATCH($D$44,Lookup!$S$2:$S$10,0)),0,IF(O1599="X",0,J1599/(DATEDIF(H1599,I1599,"m")+1)*12))</f>
        <v>0</v>
      </c>
      <c r="M1599" s="587">
        <f t="shared" si="112"/>
        <v>0</v>
      </c>
      <c r="N1599" s="655"/>
      <c r="O1599" s="353"/>
      <c r="Q1599" s="849">
        <f t="shared" si="113"/>
        <v>0</v>
      </c>
      <c r="R1599" s="849">
        <f t="shared" si="114"/>
        <v>0</v>
      </c>
    </row>
    <row r="1600" spans="2:18" x14ac:dyDescent="0.35">
      <c r="B1600" s="229"/>
      <c r="C1600" s="301"/>
      <c r="D1600" s="301"/>
      <c r="E1600" s="233"/>
      <c r="F1600" s="301"/>
      <c r="G1600" s="302"/>
      <c r="H1600" s="170"/>
      <c r="I1600" s="170"/>
      <c r="J1600" s="231"/>
      <c r="K1600" s="587">
        <f t="shared" si="111"/>
        <v>0</v>
      </c>
      <c r="L1600" s="589">
        <f>IF(I1600&lt;INDEX(Lookup!$U$2:$U$10,MATCH($D$44,Lookup!$S$2:$S$10,0)),0,IF(O1600="X",0,J1600/(DATEDIF(H1600,I1600,"m")+1)*12))</f>
        <v>0</v>
      </c>
      <c r="M1600" s="587">
        <f t="shared" si="112"/>
        <v>0</v>
      </c>
      <c r="N1600" s="655"/>
      <c r="O1600" s="353"/>
      <c r="Q1600" s="849">
        <f t="shared" si="113"/>
        <v>0</v>
      </c>
      <c r="R1600" s="849">
        <f t="shared" si="114"/>
        <v>0</v>
      </c>
    </row>
    <row r="1601" spans="2:18" x14ac:dyDescent="0.35">
      <c r="B1601" s="229"/>
      <c r="C1601" s="301"/>
      <c r="D1601" s="301"/>
      <c r="E1601" s="233"/>
      <c r="F1601" s="301"/>
      <c r="G1601" s="302"/>
      <c r="H1601" s="170"/>
      <c r="I1601" s="170"/>
      <c r="J1601" s="231"/>
      <c r="K1601" s="587">
        <f t="shared" si="111"/>
        <v>0</v>
      </c>
      <c r="L1601" s="589">
        <f>IF(I1601&lt;INDEX(Lookup!$U$2:$U$10,MATCH($D$44,Lookup!$S$2:$S$10,0)),0,IF(O1601="X",0,J1601/(DATEDIF(H1601,I1601,"m")+1)*12))</f>
        <v>0</v>
      </c>
      <c r="M1601" s="587">
        <f t="shared" si="112"/>
        <v>0</v>
      </c>
      <c r="N1601" s="655"/>
      <c r="O1601" s="353"/>
      <c r="Q1601" s="849">
        <f t="shared" si="113"/>
        <v>0</v>
      </c>
      <c r="R1601" s="849">
        <f t="shared" si="114"/>
        <v>0</v>
      </c>
    </row>
    <row r="1602" spans="2:18" x14ac:dyDescent="0.35">
      <c r="B1602" s="229"/>
      <c r="C1602" s="301"/>
      <c r="D1602" s="301"/>
      <c r="E1602" s="233"/>
      <c r="F1602" s="301"/>
      <c r="G1602" s="302"/>
      <c r="H1602" s="170"/>
      <c r="I1602" s="170"/>
      <c r="J1602" s="231"/>
      <c r="K1602" s="587">
        <f t="shared" si="111"/>
        <v>0</v>
      </c>
      <c r="L1602" s="589">
        <f>IF(I1602&lt;INDEX(Lookup!$U$2:$U$10,MATCH($D$44,Lookup!$S$2:$S$10,0)),0,IF(O1602="X",0,J1602/(DATEDIF(H1602,I1602,"m")+1)*12))</f>
        <v>0</v>
      </c>
      <c r="M1602" s="587">
        <f t="shared" si="112"/>
        <v>0</v>
      </c>
      <c r="N1602" s="655"/>
      <c r="O1602" s="353"/>
      <c r="Q1602" s="849">
        <f t="shared" si="113"/>
        <v>0</v>
      </c>
      <c r="R1602" s="849">
        <f t="shared" si="114"/>
        <v>0</v>
      </c>
    </row>
    <row r="1603" spans="2:18" x14ac:dyDescent="0.35">
      <c r="B1603" s="229"/>
      <c r="C1603" s="301"/>
      <c r="D1603" s="301"/>
      <c r="E1603" s="233"/>
      <c r="F1603" s="301"/>
      <c r="G1603" s="302"/>
      <c r="H1603" s="170"/>
      <c r="I1603" s="170"/>
      <c r="J1603" s="231"/>
      <c r="K1603" s="587">
        <f t="shared" si="111"/>
        <v>0</v>
      </c>
      <c r="L1603" s="589">
        <f>IF(I1603&lt;INDEX(Lookup!$U$2:$U$10,MATCH($D$44,Lookup!$S$2:$S$10,0)),0,IF(O1603="X",0,J1603/(DATEDIF(H1603,I1603,"m")+1)*12))</f>
        <v>0</v>
      </c>
      <c r="M1603" s="587">
        <f t="shared" si="112"/>
        <v>0</v>
      </c>
      <c r="N1603" s="655"/>
      <c r="O1603" s="353"/>
      <c r="Q1603" s="849">
        <f t="shared" si="113"/>
        <v>0</v>
      </c>
      <c r="R1603" s="849">
        <f t="shared" si="114"/>
        <v>0</v>
      </c>
    </row>
    <row r="1604" spans="2:18" x14ac:dyDescent="0.35">
      <c r="B1604" s="229"/>
      <c r="C1604" s="301"/>
      <c r="D1604" s="301"/>
      <c r="E1604" s="233"/>
      <c r="F1604" s="301"/>
      <c r="G1604" s="302"/>
      <c r="H1604" s="170"/>
      <c r="I1604" s="170"/>
      <c r="J1604" s="231"/>
      <c r="K1604" s="587">
        <f t="shared" si="111"/>
        <v>0</v>
      </c>
      <c r="L1604" s="589">
        <f>IF(I1604&lt;INDEX(Lookup!$U$2:$U$10,MATCH($D$44,Lookup!$S$2:$S$10,0)),0,IF(O1604="X",0,J1604/(DATEDIF(H1604,I1604,"m")+1)*12))</f>
        <v>0</v>
      </c>
      <c r="M1604" s="587">
        <f t="shared" si="112"/>
        <v>0</v>
      </c>
      <c r="N1604" s="655"/>
      <c r="O1604" s="353"/>
      <c r="Q1604" s="849">
        <f t="shared" si="113"/>
        <v>0</v>
      </c>
      <c r="R1604" s="849">
        <f t="shared" si="114"/>
        <v>0</v>
      </c>
    </row>
    <row r="1605" spans="2:18" x14ac:dyDescent="0.35">
      <c r="B1605" s="229"/>
      <c r="C1605" s="301"/>
      <c r="D1605" s="301"/>
      <c r="E1605" s="233"/>
      <c r="F1605" s="301"/>
      <c r="G1605" s="302"/>
      <c r="H1605" s="170"/>
      <c r="I1605" s="170"/>
      <c r="J1605" s="231"/>
      <c r="K1605" s="587">
        <f t="shared" si="111"/>
        <v>0</v>
      </c>
      <c r="L1605" s="589">
        <f>IF(I1605&lt;INDEX(Lookup!$U$2:$U$10,MATCH($D$44,Lookup!$S$2:$S$10,0)),0,IF(O1605="X",0,J1605/(DATEDIF(H1605,I1605,"m")+1)*12))</f>
        <v>0</v>
      </c>
      <c r="M1605" s="587">
        <f t="shared" si="112"/>
        <v>0</v>
      </c>
      <c r="N1605" s="655"/>
      <c r="O1605" s="353"/>
      <c r="Q1605" s="849">
        <f t="shared" si="113"/>
        <v>0</v>
      </c>
      <c r="R1605" s="849">
        <f t="shared" si="114"/>
        <v>0</v>
      </c>
    </row>
    <row r="1606" spans="2:18" x14ac:dyDescent="0.35">
      <c r="B1606" s="229"/>
      <c r="C1606" s="301"/>
      <c r="D1606" s="301"/>
      <c r="E1606" s="233"/>
      <c r="F1606" s="301"/>
      <c r="G1606" s="302"/>
      <c r="H1606" s="170"/>
      <c r="I1606" s="170"/>
      <c r="J1606" s="231"/>
      <c r="K1606" s="587">
        <f t="shared" si="111"/>
        <v>0</v>
      </c>
      <c r="L1606" s="589">
        <f>IF(I1606&lt;INDEX(Lookup!$U$2:$U$10,MATCH($D$44,Lookup!$S$2:$S$10,0)),0,IF(O1606="X",0,J1606/(DATEDIF(H1606,I1606,"m")+1)*12))</f>
        <v>0</v>
      </c>
      <c r="M1606" s="587">
        <f t="shared" si="112"/>
        <v>0</v>
      </c>
      <c r="N1606" s="655"/>
      <c r="O1606" s="353"/>
      <c r="Q1606" s="849">
        <f t="shared" si="113"/>
        <v>0</v>
      </c>
      <c r="R1606" s="849">
        <f t="shared" si="114"/>
        <v>0</v>
      </c>
    </row>
    <row r="1607" spans="2:18" x14ac:dyDescent="0.35">
      <c r="B1607" s="229"/>
      <c r="C1607" s="301"/>
      <c r="D1607" s="301"/>
      <c r="E1607" s="233"/>
      <c r="F1607" s="301"/>
      <c r="G1607" s="302"/>
      <c r="H1607" s="170"/>
      <c r="I1607" s="170"/>
      <c r="J1607" s="231"/>
      <c r="K1607" s="587">
        <f t="shared" si="111"/>
        <v>0</v>
      </c>
      <c r="L1607" s="589">
        <f>IF(I1607&lt;INDEX(Lookup!$U$2:$U$10,MATCH($D$44,Lookup!$S$2:$S$10,0)),0,IF(O1607="X",0,J1607/(DATEDIF(H1607,I1607,"m")+1)*12))</f>
        <v>0</v>
      </c>
      <c r="M1607" s="587">
        <f t="shared" si="112"/>
        <v>0</v>
      </c>
      <c r="N1607" s="655"/>
      <c r="O1607" s="353"/>
      <c r="Q1607" s="849">
        <f t="shared" si="113"/>
        <v>0</v>
      </c>
      <c r="R1607" s="849">
        <f t="shared" si="114"/>
        <v>0</v>
      </c>
    </row>
    <row r="1608" spans="2:18" x14ac:dyDescent="0.35">
      <c r="B1608" s="229"/>
      <c r="C1608" s="301"/>
      <c r="D1608" s="301"/>
      <c r="E1608" s="233"/>
      <c r="F1608" s="301"/>
      <c r="G1608" s="302"/>
      <c r="H1608" s="170"/>
      <c r="I1608" s="170"/>
      <c r="J1608" s="231"/>
      <c r="K1608" s="587">
        <f t="shared" si="111"/>
        <v>0</v>
      </c>
      <c r="L1608" s="589">
        <f>IF(I1608&lt;INDEX(Lookup!$U$2:$U$10,MATCH($D$44,Lookup!$S$2:$S$10,0)),0,IF(O1608="X",0,J1608/(DATEDIF(H1608,I1608,"m")+1)*12))</f>
        <v>0</v>
      </c>
      <c r="M1608" s="587">
        <f t="shared" si="112"/>
        <v>0</v>
      </c>
      <c r="N1608" s="655"/>
      <c r="O1608" s="353"/>
      <c r="Q1608" s="849">
        <f t="shared" si="113"/>
        <v>0</v>
      </c>
      <c r="R1608" s="849">
        <f t="shared" si="114"/>
        <v>0</v>
      </c>
    </row>
    <row r="1609" spans="2:18" x14ac:dyDescent="0.35">
      <c r="B1609" s="229"/>
      <c r="C1609" s="301"/>
      <c r="D1609" s="301"/>
      <c r="E1609" s="233"/>
      <c r="F1609" s="301"/>
      <c r="G1609" s="302"/>
      <c r="H1609" s="170"/>
      <c r="I1609" s="170"/>
      <c r="J1609" s="231"/>
      <c r="K1609" s="587">
        <f t="shared" si="111"/>
        <v>0</v>
      </c>
      <c r="L1609" s="589">
        <f>IF(I1609&lt;INDEX(Lookup!$U$2:$U$10,MATCH($D$44,Lookup!$S$2:$S$10,0)),0,IF(O1609="X",0,J1609/(DATEDIF(H1609,I1609,"m")+1)*12))</f>
        <v>0</v>
      </c>
      <c r="M1609" s="587">
        <f t="shared" si="112"/>
        <v>0</v>
      </c>
      <c r="N1609" s="655"/>
      <c r="O1609" s="353"/>
      <c r="Q1609" s="849">
        <f t="shared" si="113"/>
        <v>0</v>
      </c>
      <c r="R1609" s="849">
        <f t="shared" si="114"/>
        <v>0</v>
      </c>
    </row>
    <row r="1610" spans="2:18" x14ac:dyDescent="0.35">
      <c r="B1610" s="229"/>
      <c r="C1610" s="301"/>
      <c r="D1610" s="301"/>
      <c r="E1610" s="233"/>
      <c r="F1610" s="301"/>
      <c r="G1610" s="302"/>
      <c r="H1610" s="170"/>
      <c r="I1610" s="170"/>
      <c r="J1610" s="231"/>
      <c r="K1610" s="587">
        <f t="shared" si="111"/>
        <v>0</v>
      </c>
      <c r="L1610" s="589">
        <f>IF(I1610&lt;INDEX(Lookup!$U$2:$U$10,MATCH($D$44,Lookup!$S$2:$S$10,0)),0,IF(O1610="X",0,J1610/(DATEDIF(H1610,I1610,"m")+1)*12))</f>
        <v>0</v>
      </c>
      <c r="M1610" s="587">
        <f t="shared" si="112"/>
        <v>0</v>
      </c>
      <c r="N1610" s="655"/>
      <c r="O1610" s="353"/>
      <c r="Q1610" s="849">
        <f t="shared" si="113"/>
        <v>0</v>
      </c>
      <c r="R1610" s="849">
        <f t="shared" si="114"/>
        <v>0</v>
      </c>
    </row>
    <row r="1611" spans="2:18" x14ac:dyDescent="0.35">
      <c r="B1611" s="229"/>
      <c r="C1611" s="301"/>
      <c r="D1611" s="301"/>
      <c r="E1611" s="233"/>
      <c r="F1611" s="301"/>
      <c r="G1611" s="302"/>
      <c r="H1611" s="170"/>
      <c r="I1611" s="170"/>
      <c r="J1611" s="231"/>
      <c r="K1611" s="587">
        <f t="shared" si="111"/>
        <v>0</v>
      </c>
      <c r="L1611" s="589">
        <f>IF(I1611&lt;INDEX(Lookup!$U$2:$U$10,MATCH($D$44,Lookup!$S$2:$S$10,0)),0,IF(O1611="X",0,J1611/(DATEDIF(H1611,I1611,"m")+1)*12))</f>
        <v>0</v>
      </c>
      <c r="M1611" s="587">
        <f t="shared" si="112"/>
        <v>0</v>
      </c>
      <c r="N1611" s="655"/>
      <c r="O1611" s="353"/>
      <c r="Q1611" s="849">
        <f t="shared" si="113"/>
        <v>0</v>
      </c>
      <c r="R1611" s="849">
        <f t="shared" si="114"/>
        <v>0</v>
      </c>
    </row>
    <row r="1612" spans="2:18" x14ac:dyDescent="0.35">
      <c r="B1612" s="229"/>
      <c r="C1612" s="301"/>
      <c r="D1612" s="301"/>
      <c r="E1612" s="233"/>
      <c r="F1612" s="301"/>
      <c r="G1612" s="302"/>
      <c r="H1612" s="170"/>
      <c r="I1612" s="170"/>
      <c r="J1612" s="231"/>
      <c r="K1612" s="587">
        <f t="shared" si="111"/>
        <v>0</v>
      </c>
      <c r="L1612" s="589">
        <f>IF(I1612&lt;INDEX(Lookup!$U$2:$U$10,MATCH($D$44,Lookup!$S$2:$S$10,0)),0,IF(O1612="X",0,J1612/(DATEDIF(H1612,I1612,"m")+1)*12))</f>
        <v>0</v>
      </c>
      <c r="M1612" s="587">
        <f t="shared" si="112"/>
        <v>0</v>
      </c>
      <c r="N1612" s="655"/>
      <c r="O1612" s="353"/>
      <c r="Q1612" s="849">
        <f t="shared" si="113"/>
        <v>0</v>
      </c>
      <c r="R1612" s="849">
        <f t="shared" si="114"/>
        <v>0</v>
      </c>
    </row>
    <row r="1613" spans="2:18" x14ac:dyDescent="0.35">
      <c r="B1613" s="229"/>
      <c r="C1613" s="301"/>
      <c r="D1613" s="301"/>
      <c r="E1613" s="233"/>
      <c r="F1613" s="301"/>
      <c r="G1613" s="302"/>
      <c r="H1613" s="170"/>
      <c r="I1613" s="170"/>
      <c r="J1613" s="231"/>
      <c r="K1613" s="587">
        <f t="shared" si="111"/>
        <v>0</v>
      </c>
      <c r="L1613" s="589">
        <f>IF(I1613&lt;INDEX(Lookup!$U$2:$U$10,MATCH($D$44,Lookup!$S$2:$S$10,0)),0,IF(O1613="X",0,J1613/(DATEDIF(H1613,I1613,"m")+1)*12))</f>
        <v>0</v>
      </c>
      <c r="M1613" s="587">
        <f t="shared" si="112"/>
        <v>0</v>
      </c>
      <c r="N1613" s="655"/>
      <c r="O1613" s="353"/>
      <c r="Q1613" s="849">
        <f t="shared" si="113"/>
        <v>0</v>
      </c>
      <c r="R1613" s="849">
        <f t="shared" si="114"/>
        <v>0</v>
      </c>
    </row>
    <row r="1614" spans="2:18" x14ac:dyDescent="0.35">
      <c r="B1614" s="229"/>
      <c r="C1614" s="301"/>
      <c r="D1614" s="301"/>
      <c r="E1614" s="233"/>
      <c r="F1614" s="301"/>
      <c r="G1614" s="302"/>
      <c r="H1614" s="170"/>
      <c r="I1614" s="170"/>
      <c r="J1614" s="231"/>
      <c r="K1614" s="587">
        <f t="shared" si="111"/>
        <v>0</v>
      </c>
      <c r="L1614" s="589">
        <f>IF(I1614&lt;INDEX(Lookup!$U$2:$U$10,MATCH($D$44,Lookup!$S$2:$S$10,0)),0,IF(O1614="X",0,J1614/(DATEDIF(H1614,I1614,"m")+1)*12))</f>
        <v>0</v>
      </c>
      <c r="M1614" s="587">
        <f t="shared" si="112"/>
        <v>0</v>
      </c>
      <c r="N1614" s="655"/>
      <c r="O1614" s="353"/>
      <c r="Q1614" s="849">
        <f t="shared" si="113"/>
        <v>0</v>
      </c>
      <c r="R1614" s="849">
        <f t="shared" si="114"/>
        <v>0</v>
      </c>
    </row>
    <row r="1615" spans="2:18" x14ac:dyDescent="0.35">
      <c r="B1615" s="229"/>
      <c r="C1615" s="301"/>
      <c r="D1615" s="301"/>
      <c r="E1615" s="233"/>
      <c r="F1615" s="301"/>
      <c r="G1615" s="302"/>
      <c r="H1615" s="170"/>
      <c r="I1615" s="170"/>
      <c r="J1615" s="231"/>
      <c r="K1615" s="587">
        <f t="shared" si="111"/>
        <v>0</v>
      </c>
      <c r="L1615" s="589">
        <f>IF(I1615&lt;INDEX(Lookup!$U$2:$U$10,MATCH($D$44,Lookup!$S$2:$S$10,0)),0,IF(O1615="X",0,J1615/(DATEDIF(H1615,I1615,"m")+1)*12))</f>
        <v>0</v>
      </c>
      <c r="M1615" s="587">
        <f t="shared" si="112"/>
        <v>0</v>
      </c>
      <c r="N1615" s="655"/>
      <c r="O1615" s="353"/>
      <c r="Q1615" s="849">
        <f t="shared" si="113"/>
        <v>0</v>
      </c>
      <c r="R1615" s="849">
        <f t="shared" si="114"/>
        <v>0</v>
      </c>
    </row>
    <row r="1616" spans="2:18" x14ac:dyDescent="0.35">
      <c r="B1616" s="229"/>
      <c r="C1616" s="301"/>
      <c r="D1616" s="301"/>
      <c r="E1616" s="233"/>
      <c r="F1616" s="301"/>
      <c r="G1616" s="302"/>
      <c r="H1616" s="170"/>
      <c r="I1616" s="170"/>
      <c r="J1616" s="231"/>
      <c r="K1616" s="587">
        <f t="shared" si="111"/>
        <v>0</v>
      </c>
      <c r="L1616" s="589">
        <f>IF(I1616&lt;INDEX(Lookup!$U$2:$U$10,MATCH($D$44,Lookup!$S$2:$S$10,0)),0,IF(O1616="X",0,J1616/(DATEDIF(H1616,I1616,"m")+1)*12))</f>
        <v>0</v>
      </c>
      <c r="M1616" s="587">
        <f t="shared" si="112"/>
        <v>0</v>
      </c>
      <c r="N1616" s="655"/>
      <c r="O1616" s="353"/>
      <c r="Q1616" s="849">
        <f t="shared" si="113"/>
        <v>0</v>
      </c>
      <c r="R1616" s="849">
        <f t="shared" si="114"/>
        <v>0</v>
      </c>
    </row>
    <row r="1617" spans="2:18" x14ac:dyDescent="0.35">
      <c r="B1617" s="229"/>
      <c r="C1617" s="301"/>
      <c r="D1617" s="301"/>
      <c r="E1617" s="233"/>
      <c r="F1617" s="301"/>
      <c r="G1617" s="302"/>
      <c r="H1617" s="170"/>
      <c r="I1617" s="170"/>
      <c r="J1617" s="231"/>
      <c r="K1617" s="587">
        <f t="shared" si="111"/>
        <v>0</v>
      </c>
      <c r="L1617" s="589">
        <f>IF(I1617&lt;INDEX(Lookup!$U$2:$U$10,MATCH($D$44,Lookup!$S$2:$S$10,0)),0,IF(O1617="X",0,J1617/(DATEDIF(H1617,I1617,"m")+1)*12))</f>
        <v>0</v>
      </c>
      <c r="M1617" s="587">
        <f t="shared" si="112"/>
        <v>0</v>
      </c>
      <c r="N1617" s="655"/>
      <c r="O1617" s="353"/>
      <c r="Q1617" s="849">
        <f t="shared" si="113"/>
        <v>0</v>
      </c>
      <c r="R1617" s="849">
        <f t="shared" si="114"/>
        <v>0</v>
      </c>
    </row>
    <row r="1618" spans="2:18" x14ac:dyDescent="0.35">
      <c r="B1618" s="229"/>
      <c r="C1618" s="301"/>
      <c r="D1618" s="301"/>
      <c r="E1618" s="233"/>
      <c r="F1618" s="301"/>
      <c r="G1618" s="302"/>
      <c r="H1618" s="170"/>
      <c r="I1618" s="170"/>
      <c r="J1618" s="231"/>
      <c r="K1618" s="587">
        <f t="shared" si="111"/>
        <v>0</v>
      </c>
      <c r="L1618" s="589">
        <f>IF(I1618&lt;INDEX(Lookup!$U$2:$U$10,MATCH($D$44,Lookup!$S$2:$S$10,0)),0,IF(O1618="X",0,J1618/(DATEDIF(H1618,I1618,"m")+1)*12))</f>
        <v>0</v>
      </c>
      <c r="M1618" s="587">
        <f t="shared" si="112"/>
        <v>0</v>
      </c>
      <c r="N1618" s="655"/>
      <c r="O1618" s="353"/>
      <c r="Q1618" s="849">
        <f t="shared" si="113"/>
        <v>0</v>
      </c>
      <c r="R1618" s="849">
        <f t="shared" si="114"/>
        <v>0</v>
      </c>
    </row>
    <row r="1619" spans="2:18" x14ac:dyDescent="0.35">
      <c r="B1619" s="229"/>
      <c r="C1619" s="301"/>
      <c r="D1619" s="301"/>
      <c r="E1619" s="233"/>
      <c r="F1619" s="301"/>
      <c r="G1619" s="302"/>
      <c r="H1619" s="170"/>
      <c r="I1619" s="170"/>
      <c r="J1619" s="231"/>
      <c r="K1619" s="587">
        <f t="shared" si="111"/>
        <v>0</v>
      </c>
      <c r="L1619" s="589">
        <f>IF(I1619&lt;INDEX(Lookup!$U$2:$U$10,MATCH($D$44,Lookup!$S$2:$S$10,0)),0,IF(O1619="X",0,J1619/(DATEDIF(H1619,I1619,"m")+1)*12))</f>
        <v>0</v>
      </c>
      <c r="M1619" s="587">
        <f t="shared" si="112"/>
        <v>0</v>
      </c>
      <c r="N1619" s="655"/>
      <c r="O1619" s="353"/>
      <c r="Q1619" s="849">
        <f t="shared" si="113"/>
        <v>0</v>
      </c>
      <c r="R1619" s="849">
        <f t="shared" si="114"/>
        <v>0</v>
      </c>
    </row>
    <row r="1620" spans="2:18" x14ac:dyDescent="0.35">
      <c r="B1620" s="229"/>
      <c r="C1620" s="301"/>
      <c r="D1620" s="301"/>
      <c r="E1620" s="233"/>
      <c r="F1620" s="301"/>
      <c r="G1620" s="302"/>
      <c r="H1620" s="170"/>
      <c r="I1620" s="170"/>
      <c r="J1620" s="231"/>
      <c r="K1620" s="587">
        <f t="shared" si="111"/>
        <v>0</v>
      </c>
      <c r="L1620" s="589">
        <f>IF(I1620&lt;INDEX(Lookup!$U$2:$U$10,MATCH($D$44,Lookup!$S$2:$S$10,0)),0,IF(O1620="X",0,J1620/(DATEDIF(H1620,I1620,"m")+1)*12))</f>
        <v>0</v>
      </c>
      <c r="M1620" s="587">
        <f t="shared" si="112"/>
        <v>0</v>
      </c>
      <c r="N1620" s="655"/>
      <c r="O1620" s="353"/>
      <c r="Q1620" s="849">
        <f t="shared" si="113"/>
        <v>0</v>
      </c>
      <c r="R1620" s="849">
        <f t="shared" si="114"/>
        <v>0</v>
      </c>
    </row>
    <row r="1621" spans="2:18" x14ac:dyDescent="0.35">
      <c r="B1621" s="229"/>
      <c r="C1621" s="301"/>
      <c r="D1621" s="301"/>
      <c r="E1621" s="233"/>
      <c r="F1621" s="301"/>
      <c r="G1621" s="302"/>
      <c r="H1621" s="170"/>
      <c r="I1621" s="170"/>
      <c r="J1621" s="231"/>
      <c r="K1621" s="587">
        <f t="shared" si="111"/>
        <v>0</v>
      </c>
      <c r="L1621" s="589">
        <f>IF(I1621&lt;INDEX(Lookup!$U$2:$U$10,MATCH($D$44,Lookup!$S$2:$S$10,0)),0,IF(O1621="X",0,J1621/(DATEDIF(H1621,I1621,"m")+1)*12))</f>
        <v>0</v>
      </c>
      <c r="M1621" s="587">
        <f t="shared" si="112"/>
        <v>0</v>
      </c>
      <c r="N1621" s="655"/>
      <c r="O1621" s="353"/>
      <c r="Q1621" s="849">
        <f t="shared" si="113"/>
        <v>0</v>
      </c>
      <c r="R1621" s="849">
        <f t="shared" si="114"/>
        <v>0</v>
      </c>
    </row>
    <row r="1622" spans="2:18" x14ac:dyDescent="0.35">
      <c r="B1622" s="229"/>
      <c r="C1622" s="301"/>
      <c r="D1622" s="301"/>
      <c r="E1622" s="233"/>
      <c r="F1622" s="301"/>
      <c r="G1622" s="302"/>
      <c r="H1622" s="170"/>
      <c r="I1622" s="170"/>
      <c r="J1622" s="231"/>
      <c r="K1622" s="587">
        <f t="shared" si="111"/>
        <v>0</v>
      </c>
      <c r="L1622" s="589">
        <f>IF(I1622&lt;INDEX(Lookup!$U$2:$U$10,MATCH($D$44,Lookup!$S$2:$S$10,0)),0,IF(O1622="X",0,J1622/(DATEDIF(H1622,I1622,"m")+1)*12))</f>
        <v>0</v>
      </c>
      <c r="M1622" s="587">
        <f t="shared" si="112"/>
        <v>0</v>
      </c>
      <c r="N1622" s="655"/>
      <c r="O1622" s="353"/>
      <c r="Q1622" s="849">
        <f t="shared" si="113"/>
        <v>0</v>
      </c>
      <c r="R1622" s="849">
        <f t="shared" si="114"/>
        <v>0</v>
      </c>
    </row>
    <row r="1623" spans="2:18" x14ac:dyDescent="0.35">
      <c r="B1623" s="229"/>
      <c r="C1623" s="301"/>
      <c r="D1623" s="301"/>
      <c r="E1623" s="233"/>
      <c r="F1623" s="301"/>
      <c r="G1623" s="302"/>
      <c r="H1623" s="170"/>
      <c r="I1623" s="170"/>
      <c r="J1623" s="231"/>
      <c r="K1623" s="587">
        <f t="shared" si="111"/>
        <v>0</v>
      </c>
      <c r="L1623" s="589">
        <f>IF(I1623&lt;INDEX(Lookup!$U$2:$U$10,MATCH($D$44,Lookup!$S$2:$S$10,0)),0,IF(O1623="X",0,J1623/(DATEDIF(H1623,I1623,"m")+1)*12))</f>
        <v>0</v>
      </c>
      <c r="M1623" s="587">
        <f t="shared" si="112"/>
        <v>0</v>
      </c>
      <c r="N1623" s="655"/>
      <c r="O1623" s="353"/>
      <c r="Q1623" s="849">
        <f t="shared" si="113"/>
        <v>0</v>
      </c>
      <c r="R1623" s="849">
        <f t="shared" si="114"/>
        <v>0</v>
      </c>
    </row>
    <row r="1624" spans="2:18" x14ac:dyDescent="0.35">
      <c r="B1624" s="229"/>
      <c r="C1624" s="301"/>
      <c r="D1624" s="301"/>
      <c r="E1624" s="233"/>
      <c r="F1624" s="301"/>
      <c r="G1624" s="302"/>
      <c r="H1624" s="170"/>
      <c r="I1624" s="170"/>
      <c r="J1624" s="231"/>
      <c r="K1624" s="587">
        <f t="shared" si="111"/>
        <v>0</v>
      </c>
      <c r="L1624" s="589">
        <f>IF(I1624&lt;INDEX(Lookup!$U$2:$U$10,MATCH($D$44,Lookup!$S$2:$S$10,0)),0,IF(O1624="X",0,J1624/(DATEDIF(H1624,I1624,"m")+1)*12))</f>
        <v>0</v>
      </c>
      <c r="M1624" s="587">
        <f t="shared" si="112"/>
        <v>0</v>
      </c>
      <c r="N1624" s="655"/>
      <c r="O1624" s="353"/>
      <c r="Q1624" s="849">
        <f t="shared" si="113"/>
        <v>0</v>
      </c>
      <c r="R1624" s="849">
        <f t="shared" si="114"/>
        <v>0</v>
      </c>
    </row>
    <row r="1625" spans="2:18" x14ac:dyDescent="0.35">
      <c r="B1625" s="229"/>
      <c r="C1625" s="301"/>
      <c r="D1625" s="301"/>
      <c r="E1625" s="233"/>
      <c r="F1625" s="301"/>
      <c r="G1625" s="302"/>
      <c r="H1625" s="170"/>
      <c r="I1625" s="170"/>
      <c r="J1625" s="231"/>
      <c r="K1625" s="587">
        <f t="shared" si="111"/>
        <v>0</v>
      </c>
      <c r="L1625" s="589">
        <f>IF(I1625&lt;INDEX(Lookup!$U$2:$U$10,MATCH($D$44,Lookup!$S$2:$S$10,0)),0,IF(O1625="X",0,J1625/(DATEDIF(H1625,I1625,"m")+1)*12))</f>
        <v>0</v>
      </c>
      <c r="M1625" s="587">
        <f t="shared" si="112"/>
        <v>0</v>
      </c>
      <c r="N1625" s="655"/>
      <c r="O1625" s="353"/>
      <c r="Q1625" s="849">
        <f t="shared" si="113"/>
        <v>0</v>
      </c>
      <c r="R1625" s="849">
        <f t="shared" si="114"/>
        <v>0</v>
      </c>
    </row>
    <row r="1626" spans="2:18" x14ac:dyDescent="0.35">
      <c r="B1626" s="229"/>
      <c r="C1626" s="301"/>
      <c r="D1626" s="301"/>
      <c r="E1626" s="233"/>
      <c r="F1626" s="301"/>
      <c r="G1626" s="302"/>
      <c r="H1626" s="170"/>
      <c r="I1626" s="170"/>
      <c r="J1626" s="231"/>
      <c r="K1626" s="587">
        <f t="shared" si="111"/>
        <v>0</v>
      </c>
      <c r="L1626" s="589">
        <f>IF(I1626&lt;INDEX(Lookup!$U$2:$U$10,MATCH($D$44,Lookup!$S$2:$S$10,0)),0,IF(O1626="X",0,J1626/(DATEDIF(H1626,I1626,"m")+1)*12))</f>
        <v>0</v>
      </c>
      <c r="M1626" s="587">
        <f t="shared" si="112"/>
        <v>0</v>
      </c>
      <c r="N1626" s="655"/>
      <c r="O1626" s="353"/>
      <c r="Q1626" s="849">
        <f t="shared" si="113"/>
        <v>0</v>
      </c>
      <c r="R1626" s="849">
        <f t="shared" si="114"/>
        <v>0</v>
      </c>
    </row>
    <row r="1627" spans="2:18" x14ac:dyDescent="0.35">
      <c r="B1627" s="229"/>
      <c r="C1627" s="301"/>
      <c r="D1627" s="301"/>
      <c r="E1627" s="233"/>
      <c r="F1627" s="301"/>
      <c r="G1627" s="302"/>
      <c r="H1627" s="170"/>
      <c r="I1627" s="170"/>
      <c r="J1627" s="231"/>
      <c r="K1627" s="587">
        <f t="shared" si="111"/>
        <v>0</v>
      </c>
      <c r="L1627" s="589">
        <f>IF(I1627&lt;INDEX(Lookup!$U$2:$U$10,MATCH($D$44,Lookup!$S$2:$S$10,0)),0,IF(O1627="X",0,J1627/(DATEDIF(H1627,I1627,"m")+1)*12))</f>
        <v>0</v>
      </c>
      <c r="M1627" s="587">
        <f t="shared" si="112"/>
        <v>0</v>
      </c>
      <c r="N1627" s="655"/>
      <c r="O1627" s="353"/>
      <c r="Q1627" s="849">
        <f t="shared" si="113"/>
        <v>0</v>
      </c>
      <c r="R1627" s="849">
        <f t="shared" si="114"/>
        <v>0</v>
      </c>
    </row>
    <row r="1628" spans="2:18" x14ac:dyDescent="0.35">
      <c r="B1628" s="229"/>
      <c r="C1628" s="301"/>
      <c r="D1628" s="301"/>
      <c r="E1628" s="233"/>
      <c r="F1628" s="301"/>
      <c r="G1628" s="302"/>
      <c r="H1628" s="170"/>
      <c r="I1628" s="170"/>
      <c r="J1628" s="231"/>
      <c r="K1628" s="587">
        <f t="shared" si="111"/>
        <v>0</v>
      </c>
      <c r="L1628" s="589">
        <f>IF(I1628&lt;INDEX(Lookup!$U$2:$U$10,MATCH($D$44,Lookup!$S$2:$S$10,0)),0,IF(O1628="X",0,J1628/(DATEDIF(H1628,I1628,"m")+1)*12))</f>
        <v>0</v>
      </c>
      <c r="M1628" s="587">
        <f t="shared" si="112"/>
        <v>0</v>
      </c>
      <c r="N1628" s="655"/>
      <c r="O1628" s="353"/>
      <c r="Q1628" s="849">
        <f t="shared" si="113"/>
        <v>0</v>
      </c>
      <c r="R1628" s="849">
        <f t="shared" si="114"/>
        <v>0</v>
      </c>
    </row>
    <row r="1629" spans="2:18" x14ac:dyDescent="0.35">
      <c r="B1629" s="229"/>
      <c r="C1629" s="301"/>
      <c r="D1629" s="301"/>
      <c r="E1629" s="233"/>
      <c r="F1629" s="301"/>
      <c r="G1629" s="302"/>
      <c r="H1629" s="170"/>
      <c r="I1629" s="170"/>
      <c r="J1629" s="231"/>
      <c r="K1629" s="587">
        <f t="shared" si="111"/>
        <v>0</v>
      </c>
      <c r="L1629" s="589">
        <f>IF(I1629&lt;INDEX(Lookup!$U$2:$U$10,MATCH($D$44,Lookup!$S$2:$S$10,0)),0,IF(O1629="X",0,J1629/(DATEDIF(H1629,I1629,"m")+1)*12))</f>
        <v>0</v>
      </c>
      <c r="M1629" s="587">
        <f t="shared" si="112"/>
        <v>0</v>
      </c>
      <c r="N1629" s="655"/>
      <c r="O1629" s="353"/>
      <c r="Q1629" s="849">
        <f t="shared" si="113"/>
        <v>0</v>
      </c>
      <c r="R1629" s="849">
        <f t="shared" si="114"/>
        <v>0</v>
      </c>
    </row>
    <row r="1630" spans="2:18" x14ac:dyDescent="0.35">
      <c r="B1630" s="229"/>
      <c r="C1630" s="301"/>
      <c r="D1630" s="301"/>
      <c r="E1630" s="233"/>
      <c r="F1630" s="301"/>
      <c r="G1630" s="302"/>
      <c r="H1630" s="170"/>
      <c r="I1630" s="170"/>
      <c r="J1630" s="231"/>
      <c r="K1630" s="587">
        <f t="shared" si="111"/>
        <v>0</v>
      </c>
      <c r="L1630" s="589">
        <f>IF(I1630&lt;INDEX(Lookup!$U$2:$U$10,MATCH($D$44,Lookup!$S$2:$S$10,0)),0,IF(O1630="X",0,J1630/(DATEDIF(H1630,I1630,"m")+1)*12))</f>
        <v>0</v>
      </c>
      <c r="M1630" s="587">
        <f t="shared" si="112"/>
        <v>0</v>
      </c>
      <c r="N1630" s="655"/>
      <c r="O1630" s="353"/>
      <c r="Q1630" s="849">
        <f t="shared" si="113"/>
        <v>0</v>
      </c>
      <c r="R1630" s="849">
        <f t="shared" si="114"/>
        <v>0</v>
      </c>
    </row>
    <row r="1631" spans="2:18" x14ac:dyDescent="0.35">
      <c r="B1631" s="229"/>
      <c r="C1631" s="301"/>
      <c r="D1631" s="301"/>
      <c r="E1631" s="233"/>
      <c r="F1631" s="301"/>
      <c r="G1631" s="302"/>
      <c r="H1631" s="170"/>
      <c r="I1631" s="170"/>
      <c r="J1631" s="231"/>
      <c r="K1631" s="587">
        <f t="shared" si="111"/>
        <v>0</v>
      </c>
      <c r="L1631" s="589">
        <f>IF(I1631&lt;INDEX(Lookup!$U$2:$U$10,MATCH($D$44,Lookup!$S$2:$S$10,0)),0,IF(O1631="X",0,J1631/(DATEDIF(H1631,I1631,"m")+1)*12))</f>
        <v>0</v>
      </c>
      <c r="M1631" s="587">
        <f t="shared" si="112"/>
        <v>0</v>
      </c>
      <c r="N1631" s="655"/>
      <c r="O1631" s="353"/>
      <c r="Q1631" s="849">
        <f t="shared" si="113"/>
        <v>0</v>
      </c>
      <c r="R1631" s="849">
        <f t="shared" si="114"/>
        <v>0</v>
      </c>
    </row>
    <row r="1632" spans="2:18" x14ac:dyDescent="0.35">
      <c r="B1632" s="229"/>
      <c r="C1632" s="301"/>
      <c r="D1632" s="301"/>
      <c r="E1632" s="233"/>
      <c r="F1632" s="301"/>
      <c r="G1632" s="302"/>
      <c r="H1632" s="170"/>
      <c r="I1632" s="170"/>
      <c r="J1632" s="231"/>
      <c r="K1632" s="587">
        <f t="shared" si="111"/>
        <v>0</v>
      </c>
      <c r="L1632" s="589">
        <f>IF(I1632&lt;INDEX(Lookup!$U$2:$U$10,MATCH($D$44,Lookup!$S$2:$S$10,0)),0,IF(O1632="X",0,J1632/(DATEDIF(H1632,I1632,"m")+1)*12))</f>
        <v>0</v>
      </c>
      <c r="M1632" s="587">
        <f t="shared" si="112"/>
        <v>0</v>
      </c>
      <c r="N1632" s="655"/>
      <c r="O1632" s="353"/>
      <c r="Q1632" s="849">
        <f t="shared" si="113"/>
        <v>0</v>
      </c>
      <c r="R1632" s="849">
        <f t="shared" si="114"/>
        <v>0</v>
      </c>
    </row>
    <row r="1633" spans="2:18" x14ac:dyDescent="0.35">
      <c r="B1633" s="229"/>
      <c r="C1633" s="301"/>
      <c r="D1633" s="301"/>
      <c r="E1633" s="233"/>
      <c r="F1633" s="301"/>
      <c r="G1633" s="302"/>
      <c r="H1633" s="170"/>
      <c r="I1633" s="170"/>
      <c r="J1633" s="231"/>
      <c r="K1633" s="587">
        <f t="shared" si="111"/>
        <v>0</v>
      </c>
      <c r="L1633" s="589">
        <f>IF(I1633&lt;INDEX(Lookup!$U$2:$U$10,MATCH($D$44,Lookup!$S$2:$S$10,0)),0,IF(O1633="X",0,J1633/(DATEDIF(H1633,I1633,"m")+1)*12))</f>
        <v>0</v>
      </c>
      <c r="M1633" s="587">
        <f t="shared" si="112"/>
        <v>0</v>
      </c>
      <c r="N1633" s="655"/>
      <c r="O1633" s="353"/>
      <c r="Q1633" s="849">
        <f t="shared" si="113"/>
        <v>0</v>
      </c>
      <c r="R1633" s="849">
        <f t="shared" si="114"/>
        <v>0</v>
      </c>
    </row>
    <row r="1634" spans="2:18" x14ac:dyDescent="0.35">
      <c r="B1634" s="229"/>
      <c r="C1634" s="301"/>
      <c r="D1634" s="301"/>
      <c r="E1634" s="233"/>
      <c r="F1634" s="301"/>
      <c r="G1634" s="302"/>
      <c r="H1634" s="170"/>
      <c r="I1634" s="170"/>
      <c r="J1634" s="231"/>
      <c r="K1634" s="587">
        <f t="shared" si="111"/>
        <v>0</v>
      </c>
      <c r="L1634" s="589">
        <f>IF(I1634&lt;INDEX(Lookup!$U$2:$U$10,MATCH($D$44,Lookup!$S$2:$S$10,0)),0,IF(O1634="X",0,J1634/(DATEDIF(H1634,I1634,"m")+1)*12))</f>
        <v>0</v>
      </c>
      <c r="M1634" s="587">
        <f t="shared" si="112"/>
        <v>0</v>
      </c>
      <c r="N1634" s="655"/>
      <c r="O1634" s="353"/>
      <c r="Q1634" s="849">
        <f t="shared" si="113"/>
        <v>0</v>
      </c>
      <c r="R1634" s="849">
        <f t="shared" si="114"/>
        <v>0</v>
      </c>
    </row>
    <row r="1635" spans="2:18" x14ac:dyDescent="0.35">
      <c r="B1635" s="229"/>
      <c r="C1635" s="301"/>
      <c r="D1635" s="301"/>
      <c r="E1635" s="233"/>
      <c r="F1635" s="301"/>
      <c r="G1635" s="302"/>
      <c r="H1635" s="170"/>
      <c r="I1635" s="170"/>
      <c r="J1635" s="231"/>
      <c r="K1635" s="587">
        <f t="shared" si="111"/>
        <v>0</v>
      </c>
      <c r="L1635" s="589">
        <f>IF(I1635&lt;INDEX(Lookup!$U$2:$U$10,MATCH($D$44,Lookup!$S$2:$S$10,0)),0,IF(O1635="X",0,J1635/(DATEDIF(H1635,I1635,"m")+1)*12))</f>
        <v>0</v>
      </c>
      <c r="M1635" s="587">
        <f t="shared" si="112"/>
        <v>0</v>
      </c>
      <c r="N1635" s="655"/>
      <c r="O1635" s="353"/>
      <c r="Q1635" s="849">
        <f t="shared" si="113"/>
        <v>0</v>
      </c>
      <c r="R1635" s="849">
        <f t="shared" si="114"/>
        <v>0</v>
      </c>
    </row>
    <row r="1636" spans="2:18" x14ac:dyDescent="0.35">
      <c r="B1636" s="229"/>
      <c r="C1636" s="301"/>
      <c r="D1636" s="301"/>
      <c r="E1636" s="233"/>
      <c r="F1636" s="301"/>
      <c r="G1636" s="302"/>
      <c r="H1636" s="170"/>
      <c r="I1636" s="170"/>
      <c r="J1636" s="231"/>
      <c r="K1636" s="587">
        <f t="shared" si="111"/>
        <v>0</v>
      </c>
      <c r="L1636" s="589">
        <f>IF(I1636&lt;INDEX(Lookup!$U$2:$U$10,MATCH($D$44,Lookup!$S$2:$S$10,0)),0,IF(O1636="X",0,J1636/(DATEDIF(H1636,I1636,"m")+1)*12))</f>
        <v>0</v>
      </c>
      <c r="M1636" s="587">
        <f t="shared" si="112"/>
        <v>0</v>
      </c>
      <c r="N1636" s="655"/>
      <c r="O1636" s="353"/>
      <c r="Q1636" s="849">
        <f t="shared" si="113"/>
        <v>0</v>
      </c>
      <c r="R1636" s="849">
        <f t="shared" si="114"/>
        <v>0</v>
      </c>
    </row>
    <row r="1637" spans="2:18" x14ac:dyDescent="0.35">
      <c r="B1637" s="229"/>
      <c r="C1637" s="301"/>
      <c r="D1637" s="301"/>
      <c r="E1637" s="233"/>
      <c r="F1637" s="301"/>
      <c r="G1637" s="302"/>
      <c r="H1637" s="170"/>
      <c r="I1637" s="170"/>
      <c r="J1637" s="231"/>
      <c r="K1637" s="587">
        <f t="shared" si="111"/>
        <v>0</v>
      </c>
      <c r="L1637" s="589">
        <f>IF(I1637&lt;INDEX(Lookup!$U$2:$U$10,MATCH($D$44,Lookup!$S$2:$S$10,0)),0,IF(O1637="X",0,J1637/(DATEDIF(H1637,I1637,"m")+1)*12))</f>
        <v>0</v>
      </c>
      <c r="M1637" s="587">
        <f t="shared" si="112"/>
        <v>0</v>
      </c>
      <c r="N1637" s="655"/>
      <c r="O1637" s="353"/>
      <c r="Q1637" s="849">
        <f t="shared" si="113"/>
        <v>0</v>
      </c>
      <c r="R1637" s="849">
        <f t="shared" si="114"/>
        <v>0</v>
      </c>
    </row>
    <row r="1638" spans="2:18" x14ac:dyDescent="0.35">
      <c r="B1638" s="229"/>
      <c r="C1638" s="301"/>
      <c r="D1638" s="301"/>
      <c r="E1638" s="233"/>
      <c r="F1638" s="301"/>
      <c r="G1638" s="302"/>
      <c r="H1638" s="170"/>
      <c r="I1638" s="170"/>
      <c r="J1638" s="231"/>
      <c r="K1638" s="587">
        <f t="shared" si="111"/>
        <v>0</v>
      </c>
      <c r="L1638" s="589">
        <f>IF(I1638&lt;INDEX(Lookup!$U$2:$U$10,MATCH($D$44,Lookup!$S$2:$S$10,0)),0,IF(O1638="X",0,J1638/(DATEDIF(H1638,I1638,"m")+1)*12))</f>
        <v>0</v>
      </c>
      <c r="M1638" s="587">
        <f t="shared" si="112"/>
        <v>0</v>
      </c>
      <c r="N1638" s="655"/>
      <c r="O1638" s="353"/>
      <c r="Q1638" s="849">
        <f t="shared" si="113"/>
        <v>0</v>
      </c>
      <c r="R1638" s="849">
        <f t="shared" si="114"/>
        <v>0</v>
      </c>
    </row>
    <row r="1639" spans="2:18" x14ac:dyDescent="0.35">
      <c r="B1639" s="229"/>
      <c r="C1639" s="301"/>
      <c r="D1639" s="301"/>
      <c r="E1639" s="233"/>
      <c r="F1639" s="301"/>
      <c r="G1639" s="302"/>
      <c r="H1639" s="170"/>
      <c r="I1639" s="170"/>
      <c r="J1639" s="231"/>
      <c r="K1639" s="587">
        <f t="shared" si="111"/>
        <v>0</v>
      </c>
      <c r="L1639" s="589">
        <f>IF(I1639&lt;INDEX(Lookup!$U$2:$U$10,MATCH($D$44,Lookup!$S$2:$S$10,0)),0,IF(O1639="X",0,J1639/(DATEDIF(H1639,I1639,"m")+1)*12))</f>
        <v>0</v>
      </c>
      <c r="M1639" s="587">
        <f t="shared" si="112"/>
        <v>0</v>
      </c>
      <c r="N1639" s="655"/>
      <c r="O1639" s="353"/>
      <c r="Q1639" s="849">
        <f t="shared" si="113"/>
        <v>0</v>
      </c>
      <c r="R1639" s="849">
        <f t="shared" si="114"/>
        <v>0</v>
      </c>
    </row>
    <row r="1640" spans="2:18" x14ac:dyDescent="0.35">
      <c r="B1640" s="229"/>
      <c r="C1640" s="301"/>
      <c r="D1640" s="301"/>
      <c r="E1640" s="233"/>
      <c r="F1640" s="301"/>
      <c r="G1640" s="302"/>
      <c r="H1640" s="170"/>
      <c r="I1640" s="170"/>
      <c r="J1640" s="231"/>
      <c r="K1640" s="587">
        <f t="shared" si="111"/>
        <v>0</v>
      </c>
      <c r="L1640" s="589">
        <f>IF(I1640&lt;INDEX(Lookup!$U$2:$U$10,MATCH($D$44,Lookup!$S$2:$S$10,0)),0,IF(O1640="X",0,J1640/(DATEDIF(H1640,I1640,"m")+1)*12))</f>
        <v>0</v>
      </c>
      <c r="M1640" s="587">
        <f t="shared" si="112"/>
        <v>0</v>
      </c>
      <c r="N1640" s="655"/>
      <c r="O1640" s="353"/>
      <c r="Q1640" s="849">
        <f t="shared" si="113"/>
        <v>0</v>
      </c>
      <c r="R1640" s="849">
        <f t="shared" si="114"/>
        <v>0</v>
      </c>
    </row>
    <row r="1641" spans="2:18" x14ac:dyDescent="0.35">
      <c r="B1641" s="229"/>
      <c r="C1641" s="301"/>
      <c r="D1641" s="301"/>
      <c r="E1641" s="233"/>
      <c r="F1641" s="301"/>
      <c r="G1641" s="302"/>
      <c r="H1641" s="170"/>
      <c r="I1641" s="170"/>
      <c r="J1641" s="231"/>
      <c r="K1641" s="587">
        <f t="shared" si="111"/>
        <v>0</v>
      </c>
      <c r="L1641" s="589">
        <f>IF(I1641&lt;INDEX(Lookup!$U$2:$U$10,MATCH($D$44,Lookup!$S$2:$S$10,0)),0,IF(O1641="X",0,J1641/(DATEDIF(H1641,I1641,"m")+1)*12))</f>
        <v>0</v>
      </c>
      <c r="M1641" s="587">
        <f t="shared" si="112"/>
        <v>0</v>
      </c>
      <c r="N1641" s="655"/>
      <c r="O1641" s="353"/>
      <c r="Q1641" s="849">
        <f t="shared" si="113"/>
        <v>0</v>
      </c>
      <c r="R1641" s="849">
        <f t="shared" si="114"/>
        <v>0</v>
      </c>
    </row>
    <row r="1642" spans="2:18" x14ac:dyDescent="0.35">
      <c r="B1642" s="229"/>
      <c r="C1642" s="301"/>
      <c r="D1642" s="301"/>
      <c r="E1642" s="233"/>
      <c r="F1642" s="301"/>
      <c r="G1642" s="302"/>
      <c r="H1642" s="170"/>
      <c r="I1642" s="170"/>
      <c r="J1642" s="231"/>
      <c r="K1642" s="587">
        <f t="shared" si="111"/>
        <v>0</v>
      </c>
      <c r="L1642" s="589">
        <f>IF(I1642&lt;INDEX(Lookup!$U$2:$U$10,MATCH($D$44,Lookup!$S$2:$S$10,0)),0,IF(O1642="X",0,J1642/(DATEDIF(H1642,I1642,"m")+1)*12))</f>
        <v>0</v>
      </c>
      <c r="M1642" s="587">
        <f t="shared" si="112"/>
        <v>0</v>
      </c>
      <c r="N1642" s="655"/>
      <c r="O1642" s="353"/>
      <c r="Q1642" s="849">
        <f t="shared" si="113"/>
        <v>0</v>
      </c>
      <c r="R1642" s="849">
        <f t="shared" si="114"/>
        <v>0</v>
      </c>
    </row>
    <row r="1643" spans="2:18" x14ac:dyDescent="0.35">
      <c r="B1643" s="229"/>
      <c r="C1643" s="301"/>
      <c r="D1643" s="301"/>
      <c r="E1643" s="233"/>
      <c r="F1643" s="301"/>
      <c r="G1643" s="302"/>
      <c r="H1643" s="170"/>
      <c r="I1643" s="170"/>
      <c r="J1643" s="231"/>
      <c r="K1643" s="587">
        <f t="shared" si="111"/>
        <v>0</v>
      </c>
      <c r="L1643" s="589">
        <f>IF(I1643&lt;INDEX(Lookup!$U$2:$U$10,MATCH($D$44,Lookup!$S$2:$S$10,0)),0,IF(O1643="X",0,J1643/(DATEDIF(H1643,I1643,"m")+1)*12))</f>
        <v>0</v>
      </c>
      <c r="M1643" s="587">
        <f t="shared" si="112"/>
        <v>0</v>
      </c>
      <c r="N1643" s="655"/>
      <c r="O1643" s="353"/>
      <c r="Q1643" s="849">
        <f t="shared" si="113"/>
        <v>0</v>
      </c>
      <c r="R1643" s="849">
        <f t="shared" si="114"/>
        <v>0</v>
      </c>
    </row>
    <row r="1644" spans="2:18" x14ac:dyDescent="0.35">
      <c r="B1644" s="229"/>
      <c r="C1644" s="301"/>
      <c r="D1644" s="301"/>
      <c r="E1644" s="233"/>
      <c r="F1644" s="301"/>
      <c r="G1644" s="302"/>
      <c r="H1644" s="170"/>
      <c r="I1644" s="170"/>
      <c r="J1644" s="231"/>
      <c r="K1644" s="587">
        <f t="shared" si="111"/>
        <v>0</v>
      </c>
      <c r="L1644" s="589">
        <f>IF(I1644&lt;INDEX(Lookup!$U$2:$U$10,MATCH($D$44,Lookup!$S$2:$S$10,0)),0,IF(O1644="X",0,J1644/(DATEDIF(H1644,I1644,"m")+1)*12))</f>
        <v>0</v>
      </c>
      <c r="M1644" s="587">
        <f t="shared" si="112"/>
        <v>0</v>
      </c>
      <c r="N1644" s="655"/>
      <c r="O1644" s="353"/>
      <c r="Q1644" s="849">
        <f t="shared" si="113"/>
        <v>0</v>
      </c>
      <c r="R1644" s="849">
        <f t="shared" si="114"/>
        <v>0</v>
      </c>
    </row>
    <row r="1645" spans="2:18" x14ac:dyDescent="0.35">
      <c r="B1645" s="229"/>
      <c r="C1645" s="301"/>
      <c r="D1645" s="301"/>
      <c r="E1645" s="233"/>
      <c r="F1645" s="301"/>
      <c r="G1645" s="302"/>
      <c r="H1645" s="170"/>
      <c r="I1645" s="170"/>
      <c r="J1645" s="231"/>
      <c r="K1645" s="587">
        <f t="shared" si="111"/>
        <v>0</v>
      </c>
      <c r="L1645" s="589">
        <f>IF(I1645&lt;INDEX(Lookup!$U$2:$U$10,MATCH($D$44,Lookup!$S$2:$S$10,0)),0,IF(O1645="X",0,J1645/(DATEDIF(H1645,I1645,"m")+1)*12))</f>
        <v>0</v>
      </c>
      <c r="M1645" s="587">
        <f t="shared" si="112"/>
        <v>0</v>
      </c>
      <c r="N1645" s="655"/>
      <c r="O1645" s="353"/>
      <c r="Q1645" s="849">
        <f t="shared" si="113"/>
        <v>0</v>
      </c>
      <c r="R1645" s="849">
        <f t="shared" si="114"/>
        <v>0</v>
      </c>
    </row>
    <row r="1646" spans="2:18" x14ac:dyDescent="0.35">
      <c r="B1646" s="229"/>
      <c r="C1646" s="301"/>
      <c r="D1646" s="301"/>
      <c r="E1646" s="233"/>
      <c r="F1646" s="301"/>
      <c r="G1646" s="302"/>
      <c r="H1646" s="170"/>
      <c r="I1646" s="170"/>
      <c r="J1646" s="231"/>
      <c r="K1646" s="587">
        <f t="shared" si="111"/>
        <v>0</v>
      </c>
      <c r="L1646" s="589">
        <f>IF(I1646&lt;INDEX(Lookup!$U$2:$U$10,MATCH($D$44,Lookup!$S$2:$S$10,0)),0,IF(O1646="X",0,J1646/(DATEDIF(H1646,I1646,"m")+1)*12))</f>
        <v>0</v>
      </c>
      <c r="M1646" s="587">
        <f t="shared" si="112"/>
        <v>0</v>
      </c>
      <c r="N1646" s="655"/>
      <c r="O1646" s="353"/>
      <c r="Q1646" s="849">
        <f t="shared" si="113"/>
        <v>0</v>
      </c>
      <c r="R1646" s="849">
        <f t="shared" si="114"/>
        <v>0</v>
      </c>
    </row>
    <row r="1647" spans="2:18" x14ac:dyDescent="0.35">
      <c r="B1647" s="229"/>
      <c r="C1647" s="301"/>
      <c r="D1647" s="301"/>
      <c r="E1647" s="233"/>
      <c r="F1647" s="301"/>
      <c r="G1647" s="302"/>
      <c r="H1647" s="170"/>
      <c r="I1647" s="170"/>
      <c r="J1647" s="231"/>
      <c r="K1647" s="587">
        <f t="shared" si="111"/>
        <v>0</v>
      </c>
      <c r="L1647" s="589">
        <f>IF(I1647&lt;INDEX(Lookup!$U$2:$U$10,MATCH($D$44,Lookup!$S$2:$S$10,0)),0,IF(O1647="X",0,J1647/(DATEDIF(H1647,I1647,"m")+1)*12))</f>
        <v>0</v>
      </c>
      <c r="M1647" s="587">
        <f t="shared" si="112"/>
        <v>0</v>
      </c>
      <c r="N1647" s="655"/>
      <c r="O1647" s="353"/>
      <c r="Q1647" s="849">
        <f t="shared" si="113"/>
        <v>0</v>
      </c>
      <c r="R1647" s="849">
        <f t="shared" si="114"/>
        <v>0</v>
      </c>
    </row>
    <row r="1648" spans="2:18" x14ac:dyDescent="0.35">
      <c r="B1648" s="229"/>
      <c r="C1648" s="301"/>
      <c r="D1648" s="301"/>
      <c r="E1648" s="233"/>
      <c r="F1648" s="301"/>
      <c r="G1648" s="302"/>
      <c r="H1648" s="170"/>
      <c r="I1648" s="170"/>
      <c r="J1648" s="231"/>
      <c r="K1648" s="587">
        <f t="shared" ref="K1648:K1700" si="115">J1648*$K$6</f>
        <v>0</v>
      </c>
      <c r="L1648" s="589">
        <f>IF(I1648&lt;INDEX(Lookup!$U$2:$U$10,MATCH($D$44,Lookup!$S$2:$S$10,0)),0,IF(O1648="X",0,J1648/(DATEDIF(H1648,I1648,"m")+1)*12))</f>
        <v>0</v>
      </c>
      <c r="M1648" s="587">
        <f t="shared" ref="M1648:M1700" si="116">L1648*$K$6</f>
        <v>0</v>
      </c>
      <c r="N1648" s="655"/>
      <c r="O1648" s="353"/>
      <c r="Q1648" s="849">
        <f t="shared" ref="Q1648:Q1700" si="117">K1648*$H$30</f>
        <v>0</v>
      </c>
      <c r="R1648" s="849">
        <f t="shared" ref="R1648:R1700" si="118">M1648*$H$40</f>
        <v>0</v>
      </c>
    </row>
    <row r="1649" spans="2:18" x14ac:dyDescent="0.35">
      <c r="B1649" s="229"/>
      <c r="C1649" s="301"/>
      <c r="D1649" s="301"/>
      <c r="E1649" s="233"/>
      <c r="F1649" s="301"/>
      <c r="G1649" s="302"/>
      <c r="H1649" s="170"/>
      <c r="I1649" s="170"/>
      <c r="J1649" s="231"/>
      <c r="K1649" s="587">
        <f t="shared" si="115"/>
        <v>0</v>
      </c>
      <c r="L1649" s="589">
        <f>IF(I1649&lt;INDEX(Lookup!$U$2:$U$10,MATCH($D$44,Lookup!$S$2:$S$10,0)),0,IF(O1649="X",0,J1649/(DATEDIF(H1649,I1649,"m")+1)*12))</f>
        <v>0</v>
      </c>
      <c r="M1649" s="587">
        <f t="shared" si="116"/>
        <v>0</v>
      </c>
      <c r="N1649" s="655"/>
      <c r="O1649" s="353"/>
      <c r="Q1649" s="849">
        <f t="shared" si="117"/>
        <v>0</v>
      </c>
      <c r="R1649" s="849">
        <f t="shared" si="118"/>
        <v>0</v>
      </c>
    </row>
    <row r="1650" spans="2:18" x14ac:dyDescent="0.35">
      <c r="B1650" s="229"/>
      <c r="C1650" s="301"/>
      <c r="D1650" s="301"/>
      <c r="E1650" s="233"/>
      <c r="F1650" s="301"/>
      <c r="G1650" s="302"/>
      <c r="H1650" s="170"/>
      <c r="I1650" s="170"/>
      <c r="J1650" s="231"/>
      <c r="K1650" s="587">
        <f t="shared" si="115"/>
        <v>0</v>
      </c>
      <c r="L1650" s="589">
        <f>IF(I1650&lt;INDEX(Lookup!$U$2:$U$10,MATCH($D$44,Lookup!$S$2:$S$10,0)),0,IF(O1650="X",0,J1650/(DATEDIF(H1650,I1650,"m")+1)*12))</f>
        <v>0</v>
      </c>
      <c r="M1650" s="587">
        <f t="shared" si="116"/>
        <v>0</v>
      </c>
      <c r="N1650" s="655"/>
      <c r="O1650" s="353"/>
      <c r="Q1650" s="849">
        <f t="shared" si="117"/>
        <v>0</v>
      </c>
      <c r="R1650" s="849">
        <f t="shared" si="118"/>
        <v>0</v>
      </c>
    </row>
    <row r="1651" spans="2:18" x14ac:dyDescent="0.35">
      <c r="B1651" s="229"/>
      <c r="C1651" s="301"/>
      <c r="D1651" s="301"/>
      <c r="E1651" s="233"/>
      <c r="F1651" s="301"/>
      <c r="G1651" s="302"/>
      <c r="H1651" s="170"/>
      <c r="I1651" s="170"/>
      <c r="J1651" s="231"/>
      <c r="K1651" s="587">
        <f t="shared" si="115"/>
        <v>0</v>
      </c>
      <c r="L1651" s="589">
        <f>IF(I1651&lt;INDEX(Lookup!$U$2:$U$10,MATCH($D$44,Lookup!$S$2:$S$10,0)),0,IF(O1651="X",0,J1651/(DATEDIF(H1651,I1651,"m")+1)*12))</f>
        <v>0</v>
      </c>
      <c r="M1651" s="587">
        <f t="shared" si="116"/>
        <v>0</v>
      </c>
      <c r="N1651" s="655"/>
      <c r="O1651" s="353"/>
      <c r="Q1651" s="849">
        <f t="shared" si="117"/>
        <v>0</v>
      </c>
      <c r="R1651" s="849">
        <f t="shared" si="118"/>
        <v>0</v>
      </c>
    </row>
    <row r="1652" spans="2:18" x14ac:dyDescent="0.35">
      <c r="B1652" s="229"/>
      <c r="C1652" s="301"/>
      <c r="D1652" s="301"/>
      <c r="E1652" s="233"/>
      <c r="F1652" s="301"/>
      <c r="G1652" s="302"/>
      <c r="H1652" s="170"/>
      <c r="I1652" s="170"/>
      <c r="J1652" s="231"/>
      <c r="K1652" s="587">
        <f t="shared" si="115"/>
        <v>0</v>
      </c>
      <c r="L1652" s="589">
        <f>IF(I1652&lt;INDEX(Lookup!$U$2:$U$10,MATCH($D$44,Lookup!$S$2:$S$10,0)),0,IF(O1652="X",0,J1652/(DATEDIF(H1652,I1652,"m")+1)*12))</f>
        <v>0</v>
      </c>
      <c r="M1652" s="587">
        <f t="shared" si="116"/>
        <v>0</v>
      </c>
      <c r="N1652" s="655"/>
      <c r="O1652" s="353"/>
      <c r="Q1652" s="849">
        <f t="shared" si="117"/>
        <v>0</v>
      </c>
      <c r="R1652" s="849">
        <f t="shared" si="118"/>
        <v>0</v>
      </c>
    </row>
    <row r="1653" spans="2:18" x14ac:dyDescent="0.35">
      <c r="B1653" s="229"/>
      <c r="C1653" s="301"/>
      <c r="D1653" s="301"/>
      <c r="E1653" s="233"/>
      <c r="F1653" s="301"/>
      <c r="G1653" s="302"/>
      <c r="H1653" s="170"/>
      <c r="I1653" s="170"/>
      <c r="J1653" s="231"/>
      <c r="K1653" s="587">
        <f t="shared" si="115"/>
        <v>0</v>
      </c>
      <c r="L1653" s="589">
        <f>IF(I1653&lt;INDEX(Lookup!$U$2:$U$10,MATCH($D$44,Lookup!$S$2:$S$10,0)),0,IF(O1653="X",0,J1653/(DATEDIF(H1653,I1653,"m")+1)*12))</f>
        <v>0</v>
      </c>
      <c r="M1653" s="587">
        <f t="shared" si="116"/>
        <v>0</v>
      </c>
      <c r="N1653" s="655"/>
      <c r="O1653" s="353"/>
      <c r="Q1653" s="849">
        <f t="shared" si="117"/>
        <v>0</v>
      </c>
      <c r="R1653" s="849">
        <f t="shared" si="118"/>
        <v>0</v>
      </c>
    </row>
    <row r="1654" spans="2:18" x14ac:dyDescent="0.35">
      <c r="B1654" s="229"/>
      <c r="C1654" s="301"/>
      <c r="D1654" s="301"/>
      <c r="E1654" s="233"/>
      <c r="F1654" s="301"/>
      <c r="G1654" s="302"/>
      <c r="H1654" s="170"/>
      <c r="I1654" s="170"/>
      <c r="J1654" s="231"/>
      <c r="K1654" s="587">
        <f t="shared" si="115"/>
        <v>0</v>
      </c>
      <c r="L1654" s="589">
        <f>IF(I1654&lt;INDEX(Lookup!$U$2:$U$10,MATCH($D$44,Lookup!$S$2:$S$10,0)),0,IF(O1654="X",0,J1654/(DATEDIF(H1654,I1654,"m")+1)*12))</f>
        <v>0</v>
      </c>
      <c r="M1654" s="587">
        <f t="shared" si="116"/>
        <v>0</v>
      </c>
      <c r="N1654" s="655"/>
      <c r="O1654" s="353"/>
      <c r="Q1654" s="849">
        <f t="shared" si="117"/>
        <v>0</v>
      </c>
      <c r="R1654" s="849">
        <f t="shared" si="118"/>
        <v>0</v>
      </c>
    </row>
    <row r="1655" spans="2:18" x14ac:dyDescent="0.35">
      <c r="B1655" s="229"/>
      <c r="C1655" s="301"/>
      <c r="D1655" s="301"/>
      <c r="E1655" s="233"/>
      <c r="F1655" s="301"/>
      <c r="G1655" s="302"/>
      <c r="H1655" s="170"/>
      <c r="I1655" s="170"/>
      <c r="J1655" s="231"/>
      <c r="K1655" s="587">
        <f t="shared" si="115"/>
        <v>0</v>
      </c>
      <c r="L1655" s="589">
        <f>IF(I1655&lt;INDEX(Lookup!$U$2:$U$10,MATCH($D$44,Lookup!$S$2:$S$10,0)),0,IF(O1655="X",0,J1655/(DATEDIF(H1655,I1655,"m")+1)*12))</f>
        <v>0</v>
      </c>
      <c r="M1655" s="587">
        <f t="shared" si="116"/>
        <v>0</v>
      </c>
      <c r="N1655" s="655"/>
      <c r="O1655" s="353"/>
      <c r="Q1655" s="849">
        <f t="shared" si="117"/>
        <v>0</v>
      </c>
      <c r="R1655" s="849">
        <f t="shared" si="118"/>
        <v>0</v>
      </c>
    </row>
    <row r="1656" spans="2:18" x14ac:dyDescent="0.35">
      <c r="B1656" s="229"/>
      <c r="C1656" s="301"/>
      <c r="D1656" s="301"/>
      <c r="E1656" s="233"/>
      <c r="F1656" s="301"/>
      <c r="G1656" s="302"/>
      <c r="H1656" s="170"/>
      <c r="I1656" s="170"/>
      <c r="J1656" s="231"/>
      <c r="K1656" s="587">
        <f t="shared" si="115"/>
        <v>0</v>
      </c>
      <c r="L1656" s="589">
        <f>IF(I1656&lt;INDEX(Lookup!$U$2:$U$10,MATCH($D$44,Lookup!$S$2:$S$10,0)),0,IF(O1656="X",0,J1656/(DATEDIF(H1656,I1656,"m")+1)*12))</f>
        <v>0</v>
      </c>
      <c r="M1656" s="587">
        <f t="shared" si="116"/>
        <v>0</v>
      </c>
      <c r="N1656" s="655"/>
      <c r="O1656" s="353"/>
      <c r="Q1656" s="849">
        <f t="shared" si="117"/>
        <v>0</v>
      </c>
      <c r="R1656" s="849">
        <f t="shared" si="118"/>
        <v>0</v>
      </c>
    </row>
    <row r="1657" spans="2:18" x14ac:dyDescent="0.35">
      <c r="B1657" s="229"/>
      <c r="C1657" s="301"/>
      <c r="D1657" s="301"/>
      <c r="E1657" s="233"/>
      <c r="F1657" s="301"/>
      <c r="G1657" s="302"/>
      <c r="H1657" s="170"/>
      <c r="I1657" s="170"/>
      <c r="J1657" s="231"/>
      <c r="K1657" s="587">
        <f t="shared" si="115"/>
        <v>0</v>
      </c>
      <c r="L1657" s="589">
        <f>IF(I1657&lt;INDEX(Lookup!$U$2:$U$10,MATCH($D$44,Lookup!$S$2:$S$10,0)),0,IF(O1657="X",0,J1657/(DATEDIF(H1657,I1657,"m")+1)*12))</f>
        <v>0</v>
      </c>
      <c r="M1657" s="587">
        <f t="shared" si="116"/>
        <v>0</v>
      </c>
      <c r="N1657" s="655"/>
      <c r="O1657" s="353"/>
      <c r="Q1657" s="849">
        <f t="shared" si="117"/>
        <v>0</v>
      </c>
      <c r="R1657" s="849">
        <f t="shared" si="118"/>
        <v>0</v>
      </c>
    </row>
    <row r="1658" spans="2:18" x14ac:dyDescent="0.35">
      <c r="B1658" s="229"/>
      <c r="C1658" s="301"/>
      <c r="D1658" s="301"/>
      <c r="E1658" s="233"/>
      <c r="F1658" s="301"/>
      <c r="G1658" s="302"/>
      <c r="H1658" s="170"/>
      <c r="I1658" s="170"/>
      <c r="J1658" s="231"/>
      <c r="K1658" s="587">
        <f t="shared" si="115"/>
        <v>0</v>
      </c>
      <c r="L1658" s="589">
        <f>IF(I1658&lt;INDEX(Lookup!$U$2:$U$10,MATCH($D$44,Lookup!$S$2:$S$10,0)),0,IF(O1658="X",0,J1658/(DATEDIF(H1658,I1658,"m")+1)*12))</f>
        <v>0</v>
      </c>
      <c r="M1658" s="587">
        <f t="shared" si="116"/>
        <v>0</v>
      </c>
      <c r="N1658" s="655"/>
      <c r="O1658" s="353"/>
      <c r="Q1658" s="849">
        <f t="shared" si="117"/>
        <v>0</v>
      </c>
      <c r="R1658" s="849">
        <f t="shared" si="118"/>
        <v>0</v>
      </c>
    </row>
    <row r="1659" spans="2:18" x14ac:dyDescent="0.35">
      <c r="B1659" s="229"/>
      <c r="C1659" s="301"/>
      <c r="D1659" s="301"/>
      <c r="E1659" s="233"/>
      <c r="F1659" s="301"/>
      <c r="G1659" s="302"/>
      <c r="H1659" s="170"/>
      <c r="I1659" s="170"/>
      <c r="J1659" s="231"/>
      <c r="K1659" s="587">
        <f t="shared" si="115"/>
        <v>0</v>
      </c>
      <c r="L1659" s="589">
        <f>IF(I1659&lt;INDEX(Lookup!$U$2:$U$10,MATCH($D$44,Lookup!$S$2:$S$10,0)),0,IF(O1659="X",0,J1659/(DATEDIF(H1659,I1659,"m")+1)*12))</f>
        <v>0</v>
      </c>
      <c r="M1659" s="587">
        <f t="shared" si="116"/>
        <v>0</v>
      </c>
      <c r="N1659" s="655"/>
      <c r="O1659" s="353"/>
      <c r="Q1659" s="849">
        <f t="shared" si="117"/>
        <v>0</v>
      </c>
      <c r="R1659" s="849">
        <f t="shared" si="118"/>
        <v>0</v>
      </c>
    </row>
    <row r="1660" spans="2:18" x14ac:dyDescent="0.35">
      <c r="B1660" s="229"/>
      <c r="C1660" s="301"/>
      <c r="D1660" s="301"/>
      <c r="E1660" s="233"/>
      <c r="F1660" s="301"/>
      <c r="G1660" s="302"/>
      <c r="H1660" s="170"/>
      <c r="I1660" s="170"/>
      <c r="J1660" s="231"/>
      <c r="K1660" s="587">
        <f t="shared" si="115"/>
        <v>0</v>
      </c>
      <c r="L1660" s="589">
        <f>IF(I1660&lt;INDEX(Lookup!$U$2:$U$10,MATCH($D$44,Lookup!$S$2:$S$10,0)),0,IF(O1660="X",0,J1660/(DATEDIF(H1660,I1660,"m")+1)*12))</f>
        <v>0</v>
      </c>
      <c r="M1660" s="587">
        <f t="shared" si="116"/>
        <v>0</v>
      </c>
      <c r="N1660" s="655"/>
      <c r="O1660" s="353"/>
      <c r="Q1660" s="849">
        <f t="shared" si="117"/>
        <v>0</v>
      </c>
      <c r="R1660" s="849">
        <f t="shared" si="118"/>
        <v>0</v>
      </c>
    </row>
    <row r="1661" spans="2:18" x14ac:dyDescent="0.35">
      <c r="B1661" s="229"/>
      <c r="C1661" s="301"/>
      <c r="D1661" s="301"/>
      <c r="E1661" s="233"/>
      <c r="F1661" s="301"/>
      <c r="G1661" s="302"/>
      <c r="H1661" s="170"/>
      <c r="I1661" s="170"/>
      <c r="J1661" s="231"/>
      <c r="K1661" s="587">
        <f t="shared" si="115"/>
        <v>0</v>
      </c>
      <c r="L1661" s="589">
        <f>IF(I1661&lt;INDEX(Lookup!$U$2:$U$10,MATCH($D$44,Lookup!$S$2:$S$10,0)),0,IF(O1661="X",0,J1661/(DATEDIF(H1661,I1661,"m")+1)*12))</f>
        <v>0</v>
      </c>
      <c r="M1661" s="587">
        <f t="shared" si="116"/>
        <v>0</v>
      </c>
      <c r="N1661" s="655"/>
      <c r="O1661" s="353"/>
      <c r="Q1661" s="849">
        <f t="shared" si="117"/>
        <v>0</v>
      </c>
      <c r="R1661" s="849">
        <f t="shared" si="118"/>
        <v>0</v>
      </c>
    </row>
    <row r="1662" spans="2:18" x14ac:dyDescent="0.35">
      <c r="B1662" s="229"/>
      <c r="C1662" s="301"/>
      <c r="D1662" s="301"/>
      <c r="E1662" s="233"/>
      <c r="F1662" s="301"/>
      <c r="G1662" s="302"/>
      <c r="H1662" s="170"/>
      <c r="I1662" s="170"/>
      <c r="J1662" s="231"/>
      <c r="K1662" s="587">
        <f t="shared" si="115"/>
        <v>0</v>
      </c>
      <c r="L1662" s="589">
        <f>IF(I1662&lt;INDEX(Lookup!$U$2:$U$10,MATCH($D$44,Lookup!$S$2:$S$10,0)),0,IF(O1662="X",0,J1662/(DATEDIF(H1662,I1662,"m")+1)*12))</f>
        <v>0</v>
      </c>
      <c r="M1662" s="587">
        <f t="shared" si="116"/>
        <v>0</v>
      </c>
      <c r="N1662" s="655"/>
      <c r="O1662" s="353"/>
      <c r="Q1662" s="849">
        <f t="shared" si="117"/>
        <v>0</v>
      </c>
      <c r="R1662" s="849">
        <f t="shared" si="118"/>
        <v>0</v>
      </c>
    </row>
    <row r="1663" spans="2:18" x14ac:dyDescent="0.35">
      <c r="B1663" s="229"/>
      <c r="C1663" s="301"/>
      <c r="D1663" s="301"/>
      <c r="E1663" s="233"/>
      <c r="F1663" s="301"/>
      <c r="G1663" s="302"/>
      <c r="H1663" s="170"/>
      <c r="I1663" s="170"/>
      <c r="J1663" s="231"/>
      <c r="K1663" s="587">
        <f t="shared" si="115"/>
        <v>0</v>
      </c>
      <c r="L1663" s="589">
        <f>IF(I1663&lt;INDEX(Lookup!$U$2:$U$10,MATCH($D$44,Lookup!$S$2:$S$10,0)),0,IF(O1663="X",0,J1663/(DATEDIF(H1663,I1663,"m")+1)*12))</f>
        <v>0</v>
      </c>
      <c r="M1663" s="587">
        <f t="shared" si="116"/>
        <v>0</v>
      </c>
      <c r="N1663" s="655"/>
      <c r="O1663" s="353"/>
      <c r="Q1663" s="849">
        <f t="shared" si="117"/>
        <v>0</v>
      </c>
      <c r="R1663" s="849">
        <f t="shared" si="118"/>
        <v>0</v>
      </c>
    </row>
    <row r="1664" spans="2:18" x14ac:dyDescent="0.35">
      <c r="B1664" s="229"/>
      <c r="C1664" s="301"/>
      <c r="D1664" s="301"/>
      <c r="E1664" s="233"/>
      <c r="F1664" s="301"/>
      <c r="G1664" s="302"/>
      <c r="H1664" s="170"/>
      <c r="I1664" s="170"/>
      <c r="J1664" s="231"/>
      <c r="K1664" s="587">
        <f t="shared" si="115"/>
        <v>0</v>
      </c>
      <c r="L1664" s="589">
        <f>IF(I1664&lt;INDEX(Lookup!$U$2:$U$10,MATCH($D$44,Lookup!$S$2:$S$10,0)),0,IF(O1664="X",0,J1664/(DATEDIF(H1664,I1664,"m")+1)*12))</f>
        <v>0</v>
      </c>
      <c r="M1664" s="587">
        <f t="shared" si="116"/>
        <v>0</v>
      </c>
      <c r="N1664" s="655"/>
      <c r="O1664" s="353"/>
      <c r="Q1664" s="849">
        <f t="shared" si="117"/>
        <v>0</v>
      </c>
      <c r="R1664" s="849">
        <f t="shared" si="118"/>
        <v>0</v>
      </c>
    </row>
    <row r="1665" spans="2:18" x14ac:dyDescent="0.35">
      <c r="B1665" s="229"/>
      <c r="C1665" s="301"/>
      <c r="D1665" s="301"/>
      <c r="E1665" s="233"/>
      <c r="F1665" s="301"/>
      <c r="G1665" s="302"/>
      <c r="H1665" s="170"/>
      <c r="I1665" s="170"/>
      <c r="J1665" s="231"/>
      <c r="K1665" s="587">
        <f t="shared" si="115"/>
        <v>0</v>
      </c>
      <c r="L1665" s="589">
        <f>IF(I1665&lt;INDEX(Lookup!$U$2:$U$10,MATCH($D$44,Lookup!$S$2:$S$10,0)),0,IF(O1665="X",0,J1665/(DATEDIF(H1665,I1665,"m")+1)*12))</f>
        <v>0</v>
      </c>
      <c r="M1665" s="587">
        <f t="shared" si="116"/>
        <v>0</v>
      </c>
      <c r="N1665" s="655"/>
      <c r="O1665" s="353"/>
      <c r="Q1665" s="849">
        <f t="shared" si="117"/>
        <v>0</v>
      </c>
      <c r="R1665" s="849">
        <f t="shared" si="118"/>
        <v>0</v>
      </c>
    </row>
    <row r="1666" spans="2:18" x14ac:dyDescent="0.35">
      <c r="B1666" s="229"/>
      <c r="C1666" s="301"/>
      <c r="D1666" s="301"/>
      <c r="E1666" s="233"/>
      <c r="F1666" s="301"/>
      <c r="G1666" s="302"/>
      <c r="H1666" s="170"/>
      <c r="I1666" s="170"/>
      <c r="J1666" s="231"/>
      <c r="K1666" s="587">
        <f t="shared" si="115"/>
        <v>0</v>
      </c>
      <c r="L1666" s="589">
        <f>IF(I1666&lt;INDEX(Lookup!$U$2:$U$10,MATCH($D$44,Lookup!$S$2:$S$10,0)),0,IF(O1666="X",0,J1666/(DATEDIF(H1666,I1666,"m")+1)*12))</f>
        <v>0</v>
      </c>
      <c r="M1666" s="587">
        <f t="shared" si="116"/>
        <v>0</v>
      </c>
      <c r="N1666" s="655"/>
      <c r="O1666" s="353"/>
      <c r="Q1666" s="849">
        <f t="shared" si="117"/>
        <v>0</v>
      </c>
      <c r="R1666" s="849">
        <f t="shared" si="118"/>
        <v>0</v>
      </c>
    </row>
    <row r="1667" spans="2:18" x14ac:dyDescent="0.35">
      <c r="B1667" s="229"/>
      <c r="C1667" s="301"/>
      <c r="D1667" s="301"/>
      <c r="E1667" s="233"/>
      <c r="F1667" s="301"/>
      <c r="G1667" s="302"/>
      <c r="H1667" s="170"/>
      <c r="I1667" s="170"/>
      <c r="J1667" s="231"/>
      <c r="K1667" s="587">
        <f t="shared" si="115"/>
        <v>0</v>
      </c>
      <c r="L1667" s="589">
        <f>IF(I1667&lt;INDEX(Lookup!$U$2:$U$10,MATCH($D$44,Lookup!$S$2:$S$10,0)),0,IF(O1667="X",0,J1667/(DATEDIF(H1667,I1667,"m")+1)*12))</f>
        <v>0</v>
      </c>
      <c r="M1667" s="587">
        <f t="shared" si="116"/>
        <v>0</v>
      </c>
      <c r="N1667" s="655"/>
      <c r="O1667" s="353"/>
      <c r="Q1667" s="849">
        <f t="shared" si="117"/>
        <v>0</v>
      </c>
      <c r="R1667" s="849">
        <f t="shared" si="118"/>
        <v>0</v>
      </c>
    </row>
    <row r="1668" spans="2:18" x14ac:dyDescent="0.35">
      <c r="B1668" s="229"/>
      <c r="C1668" s="301"/>
      <c r="D1668" s="301"/>
      <c r="E1668" s="233"/>
      <c r="F1668" s="301"/>
      <c r="G1668" s="302"/>
      <c r="H1668" s="170"/>
      <c r="I1668" s="170"/>
      <c r="J1668" s="231"/>
      <c r="K1668" s="587">
        <f t="shared" si="115"/>
        <v>0</v>
      </c>
      <c r="L1668" s="589">
        <f>IF(I1668&lt;INDEX(Lookup!$U$2:$U$10,MATCH($D$44,Lookup!$S$2:$S$10,0)),0,IF(O1668="X",0,J1668/(DATEDIF(H1668,I1668,"m")+1)*12))</f>
        <v>0</v>
      </c>
      <c r="M1668" s="587">
        <f t="shared" si="116"/>
        <v>0</v>
      </c>
      <c r="N1668" s="655"/>
      <c r="O1668" s="353"/>
      <c r="Q1668" s="849">
        <f t="shared" si="117"/>
        <v>0</v>
      </c>
      <c r="R1668" s="849">
        <f t="shared" si="118"/>
        <v>0</v>
      </c>
    </row>
    <row r="1669" spans="2:18" x14ac:dyDescent="0.35">
      <c r="B1669" s="229"/>
      <c r="C1669" s="301"/>
      <c r="D1669" s="301"/>
      <c r="E1669" s="233"/>
      <c r="F1669" s="301"/>
      <c r="G1669" s="302"/>
      <c r="H1669" s="170"/>
      <c r="I1669" s="170"/>
      <c r="J1669" s="231"/>
      <c r="K1669" s="587">
        <f t="shared" si="115"/>
        <v>0</v>
      </c>
      <c r="L1669" s="589">
        <f>IF(I1669&lt;INDEX(Lookup!$U$2:$U$10,MATCH($D$44,Lookup!$S$2:$S$10,0)),0,IF(O1669="X",0,J1669/(DATEDIF(H1669,I1669,"m")+1)*12))</f>
        <v>0</v>
      </c>
      <c r="M1669" s="587">
        <f t="shared" si="116"/>
        <v>0</v>
      </c>
      <c r="N1669" s="655"/>
      <c r="O1669" s="353"/>
      <c r="Q1669" s="849">
        <f t="shared" si="117"/>
        <v>0</v>
      </c>
      <c r="R1669" s="849">
        <f t="shared" si="118"/>
        <v>0</v>
      </c>
    </row>
    <row r="1670" spans="2:18" x14ac:dyDescent="0.35">
      <c r="B1670" s="229"/>
      <c r="C1670" s="301"/>
      <c r="D1670" s="301"/>
      <c r="E1670" s="233"/>
      <c r="F1670" s="301"/>
      <c r="G1670" s="302"/>
      <c r="H1670" s="170"/>
      <c r="I1670" s="170"/>
      <c r="J1670" s="231"/>
      <c r="K1670" s="587">
        <f t="shared" si="115"/>
        <v>0</v>
      </c>
      <c r="L1670" s="589">
        <f>IF(I1670&lt;INDEX(Lookup!$U$2:$U$10,MATCH($D$44,Lookup!$S$2:$S$10,0)),0,IF(O1670="X",0,J1670/(DATEDIF(H1670,I1670,"m")+1)*12))</f>
        <v>0</v>
      </c>
      <c r="M1670" s="587">
        <f t="shared" si="116"/>
        <v>0</v>
      </c>
      <c r="N1670" s="655"/>
      <c r="O1670" s="353"/>
      <c r="Q1670" s="849">
        <f t="shared" si="117"/>
        <v>0</v>
      </c>
      <c r="R1670" s="849">
        <f t="shared" si="118"/>
        <v>0</v>
      </c>
    </row>
    <row r="1671" spans="2:18" x14ac:dyDescent="0.35">
      <c r="B1671" s="229"/>
      <c r="C1671" s="301"/>
      <c r="D1671" s="301"/>
      <c r="E1671" s="233"/>
      <c r="F1671" s="301"/>
      <c r="G1671" s="302"/>
      <c r="H1671" s="170"/>
      <c r="I1671" s="170"/>
      <c r="J1671" s="231"/>
      <c r="K1671" s="587">
        <f t="shared" si="115"/>
        <v>0</v>
      </c>
      <c r="L1671" s="589">
        <f>IF(I1671&lt;INDEX(Lookup!$U$2:$U$10,MATCH($D$44,Lookup!$S$2:$S$10,0)),0,IF(O1671="X",0,J1671/(DATEDIF(H1671,I1671,"m")+1)*12))</f>
        <v>0</v>
      </c>
      <c r="M1671" s="587">
        <f t="shared" si="116"/>
        <v>0</v>
      </c>
      <c r="N1671" s="655"/>
      <c r="O1671" s="353"/>
      <c r="Q1671" s="849">
        <f t="shared" si="117"/>
        <v>0</v>
      </c>
      <c r="R1671" s="849">
        <f t="shared" si="118"/>
        <v>0</v>
      </c>
    </row>
    <row r="1672" spans="2:18" x14ac:dyDescent="0.35">
      <c r="B1672" s="229"/>
      <c r="C1672" s="301"/>
      <c r="D1672" s="301"/>
      <c r="E1672" s="233"/>
      <c r="F1672" s="301"/>
      <c r="G1672" s="302"/>
      <c r="H1672" s="170"/>
      <c r="I1672" s="170"/>
      <c r="J1672" s="231"/>
      <c r="K1672" s="587">
        <f t="shared" si="115"/>
        <v>0</v>
      </c>
      <c r="L1672" s="589">
        <f>IF(I1672&lt;INDEX(Lookup!$U$2:$U$10,MATCH($D$44,Lookup!$S$2:$S$10,0)),0,IF(O1672="X",0,J1672/(DATEDIF(H1672,I1672,"m")+1)*12))</f>
        <v>0</v>
      </c>
      <c r="M1672" s="587">
        <f t="shared" si="116"/>
        <v>0</v>
      </c>
      <c r="N1672" s="655"/>
      <c r="O1672" s="353"/>
      <c r="Q1672" s="849">
        <f t="shared" si="117"/>
        <v>0</v>
      </c>
      <c r="R1672" s="849">
        <f t="shared" si="118"/>
        <v>0</v>
      </c>
    </row>
    <row r="1673" spans="2:18" x14ac:dyDescent="0.35">
      <c r="B1673" s="229"/>
      <c r="C1673" s="301"/>
      <c r="D1673" s="301"/>
      <c r="E1673" s="233"/>
      <c r="F1673" s="301"/>
      <c r="G1673" s="302"/>
      <c r="H1673" s="170"/>
      <c r="I1673" s="170"/>
      <c r="J1673" s="231"/>
      <c r="K1673" s="587">
        <f t="shared" si="115"/>
        <v>0</v>
      </c>
      <c r="L1673" s="589">
        <f>IF(I1673&lt;INDEX(Lookup!$U$2:$U$10,MATCH($D$44,Lookup!$S$2:$S$10,0)),0,IF(O1673="X",0,J1673/(DATEDIF(H1673,I1673,"m")+1)*12))</f>
        <v>0</v>
      </c>
      <c r="M1673" s="587">
        <f t="shared" si="116"/>
        <v>0</v>
      </c>
      <c r="N1673" s="655"/>
      <c r="O1673" s="353"/>
      <c r="Q1673" s="849">
        <f t="shared" si="117"/>
        <v>0</v>
      </c>
      <c r="R1673" s="849">
        <f t="shared" si="118"/>
        <v>0</v>
      </c>
    </row>
    <row r="1674" spans="2:18" x14ac:dyDescent="0.35">
      <c r="B1674" s="229"/>
      <c r="C1674" s="301"/>
      <c r="D1674" s="301"/>
      <c r="E1674" s="233"/>
      <c r="F1674" s="301"/>
      <c r="G1674" s="302"/>
      <c r="H1674" s="170"/>
      <c r="I1674" s="170"/>
      <c r="J1674" s="231"/>
      <c r="K1674" s="587">
        <f t="shared" si="115"/>
        <v>0</v>
      </c>
      <c r="L1674" s="589">
        <f>IF(I1674&lt;INDEX(Lookup!$U$2:$U$10,MATCH($D$44,Lookup!$S$2:$S$10,0)),0,IF(O1674="X",0,J1674/(DATEDIF(H1674,I1674,"m")+1)*12))</f>
        <v>0</v>
      </c>
      <c r="M1674" s="587">
        <f t="shared" si="116"/>
        <v>0</v>
      </c>
      <c r="N1674" s="655"/>
      <c r="O1674" s="353"/>
      <c r="Q1674" s="849">
        <f t="shared" si="117"/>
        <v>0</v>
      </c>
      <c r="R1674" s="849">
        <f t="shared" si="118"/>
        <v>0</v>
      </c>
    </row>
    <row r="1675" spans="2:18" x14ac:dyDescent="0.35">
      <c r="B1675" s="229"/>
      <c r="C1675" s="301"/>
      <c r="D1675" s="301"/>
      <c r="E1675" s="233"/>
      <c r="F1675" s="301"/>
      <c r="G1675" s="302"/>
      <c r="H1675" s="170"/>
      <c r="I1675" s="170"/>
      <c r="J1675" s="231"/>
      <c r="K1675" s="587">
        <f t="shared" si="115"/>
        <v>0</v>
      </c>
      <c r="L1675" s="589">
        <f>IF(I1675&lt;INDEX(Lookup!$U$2:$U$10,MATCH($D$44,Lookup!$S$2:$S$10,0)),0,IF(O1675="X",0,J1675/(DATEDIF(H1675,I1675,"m")+1)*12))</f>
        <v>0</v>
      </c>
      <c r="M1675" s="587">
        <f t="shared" si="116"/>
        <v>0</v>
      </c>
      <c r="N1675" s="655"/>
      <c r="O1675" s="353"/>
      <c r="Q1675" s="849">
        <f t="shared" si="117"/>
        <v>0</v>
      </c>
      <c r="R1675" s="849">
        <f t="shared" si="118"/>
        <v>0</v>
      </c>
    </row>
    <row r="1676" spans="2:18" x14ac:dyDescent="0.35">
      <c r="B1676" s="229"/>
      <c r="C1676" s="301"/>
      <c r="D1676" s="301"/>
      <c r="E1676" s="233"/>
      <c r="F1676" s="301"/>
      <c r="G1676" s="302"/>
      <c r="H1676" s="170"/>
      <c r="I1676" s="170"/>
      <c r="J1676" s="231"/>
      <c r="K1676" s="587">
        <f t="shared" si="115"/>
        <v>0</v>
      </c>
      <c r="L1676" s="589">
        <f>IF(I1676&lt;INDEX(Lookup!$U$2:$U$10,MATCH($D$44,Lookup!$S$2:$S$10,0)),0,IF(O1676="X",0,J1676/(DATEDIF(H1676,I1676,"m")+1)*12))</f>
        <v>0</v>
      </c>
      <c r="M1676" s="587">
        <f t="shared" si="116"/>
        <v>0</v>
      </c>
      <c r="N1676" s="655"/>
      <c r="O1676" s="353"/>
      <c r="Q1676" s="849">
        <f t="shared" si="117"/>
        <v>0</v>
      </c>
      <c r="R1676" s="849">
        <f t="shared" si="118"/>
        <v>0</v>
      </c>
    </row>
    <row r="1677" spans="2:18" x14ac:dyDescent="0.35">
      <c r="B1677" s="229"/>
      <c r="C1677" s="301"/>
      <c r="D1677" s="301"/>
      <c r="E1677" s="233"/>
      <c r="F1677" s="301"/>
      <c r="G1677" s="302"/>
      <c r="H1677" s="170"/>
      <c r="I1677" s="170"/>
      <c r="J1677" s="231"/>
      <c r="K1677" s="587">
        <f t="shared" si="115"/>
        <v>0</v>
      </c>
      <c r="L1677" s="589">
        <f>IF(I1677&lt;INDEX(Lookup!$U$2:$U$10,MATCH($D$44,Lookup!$S$2:$S$10,0)),0,IF(O1677="X",0,J1677/(DATEDIF(H1677,I1677,"m")+1)*12))</f>
        <v>0</v>
      </c>
      <c r="M1677" s="587">
        <f t="shared" si="116"/>
        <v>0</v>
      </c>
      <c r="N1677" s="655"/>
      <c r="O1677" s="353"/>
      <c r="Q1677" s="849">
        <f t="shared" si="117"/>
        <v>0</v>
      </c>
      <c r="R1677" s="849">
        <f t="shared" si="118"/>
        <v>0</v>
      </c>
    </row>
    <row r="1678" spans="2:18" x14ac:dyDescent="0.35">
      <c r="B1678" s="229"/>
      <c r="C1678" s="301"/>
      <c r="D1678" s="301"/>
      <c r="E1678" s="233"/>
      <c r="F1678" s="301"/>
      <c r="G1678" s="302"/>
      <c r="H1678" s="170"/>
      <c r="I1678" s="170"/>
      <c r="J1678" s="231"/>
      <c r="K1678" s="587">
        <f t="shared" si="115"/>
        <v>0</v>
      </c>
      <c r="L1678" s="589">
        <f>IF(I1678&lt;INDEX(Lookup!$U$2:$U$10,MATCH($D$44,Lookup!$S$2:$S$10,0)),0,IF(O1678="X",0,J1678/(DATEDIF(H1678,I1678,"m")+1)*12))</f>
        <v>0</v>
      </c>
      <c r="M1678" s="587">
        <f t="shared" si="116"/>
        <v>0</v>
      </c>
      <c r="N1678" s="655"/>
      <c r="O1678" s="353"/>
      <c r="Q1678" s="849">
        <f t="shared" si="117"/>
        <v>0</v>
      </c>
      <c r="R1678" s="849">
        <f t="shared" si="118"/>
        <v>0</v>
      </c>
    </row>
    <row r="1679" spans="2:18" x14ac:dyDescent="0.35">
      <c r="B1679" s="229"/>
      <c r="C1679" s="301"/>
      <c r="D1679" s="301"/>
      <c r="E1679" s="233"/>
      <c r="F1679" s="301"/>
      <c r="G1679" s="302"/>
      <c r="H1679" s="170"/>
      <c r="I1679" s="170"/>
      <c r="J1679" s="231"/>
      <c r="K1679" s="587">
        <f t="shared" si="115"/>
        <v>0</v>
      </c>
      <c r="L1679" s="589">
        <f>IF(I1679&lt;INDEX(Lookup!$U$2:$U$10,MATCH($D$44,Lookup!$S$2:$S$10,0)),0,IF(O1679="X",0,J1679/(DATEDIF(H1679,I1679,"m")+1)*12))</f>
        <v>0</v>
      </c>
      <c r="M1679" s="587">
        <f t="shared" si="116"/>
        <v>0</v>
      </c>
      <c r="N1679" s="655"/>
      <c r="O1679" s="353"/>
      <c r="Q1679" s="849">
        <f t="shared" si="117"/>
        <v>0</v>
      </c>
      <c r="R1679" s="849">
        <f t="shared" si="118"/>
        <v>0</v>
      </c>
    </row>
    <row r="1680" spans="2:18" x14ac:dyDescent="0.35">
      <c r="B1680" s="229"/>
      <c r="C1680" s="301"/>
      <c r="D1680" s="301"/>
      <c r="E1680" s="233"/>
      <c r="F1680" s="301"/>
      <c r="G1680" s="302"/>
      <c r="H1680" s="170"/>
      <c r="I1680" s="170"/>
      <c r="J1680" s="231"/>
      <c r="K1680" s="587">
        <f t="shared" si="115"/>
        <v>0</v>
      </c>
      <c r="L1680" s="589">
        <f>IF(I1680&lt;INDEX(Lookup!$U$2:$U$10,MATCH($D$44,Lookup!$S$2:$S$10,0)),0,IF(O1680="X",0,J1680/(DATEDIF(H1680,I1680,"m")+1)*12))</f>
        <v>0</v>
      </c>
      <c r="M1680" s="587">
        <f t="shared" si="116"/>
        <v>0</v>
      </c>
      <c r="N1680" s="655"/>
      <c r="O1680" s="353"/>
      <c r="Q1680" s="849">
        <f t="shared" si="117"/>
        <v>0</v>
      </c>
      <c r="R1680" s="849">
        <f t="shared" si="118"/>
        <v>0</v>
      </c>
    </row>
    <row r="1681" spans="2:18" x14ac:dyDescent="0.35">
      <c r="B1681" s="229"/>
      <c r="C1681" s="301"/>
      <c r="D1681" s="301"/>
      <c r="E1681" s="233"/>
      <c r="F1681" s="301"/>
      <c r="G1681" s="302"/>
      <c r="H1681" s="170"/>
      <c r="I1681" s="170"/>
      <c r="J1681" s="231"/>
      <c r="K1681" s="587">
        <f t="shared" si="115"/>
        <v>0</v>
      </c>
      <c r="L1681" s="589">
        <f>IF(I1681&lt;INDEX(Lookup!$U$2:$U$10,MATCH($D$44,Lookup!$S$2:$S$10,0)),0,IF(O1681="X",0,J1681/(DATEDIF(H1681,I1681,"m")+1)*12))</f>
        <v>0</v>
      </c>
      <c r="M1681" s="587">
        <f t="shared" si="116"/>
        <v>0</v>
      </c>
      <c r="N1681" s="655"/>
      <c r="O1681" s="353"/>
      <c r="Q1681" s="849">
        <f t="shared" si="117"/>
        <v>0</v>
      </c>
      <c r="R1681" s="849">
        <f t="shared" si="118"/>
        <v>0</v>
      </c>
    </row>
    <row r="1682" spans="2:18" x14ac:dyDescent="0.35">
      <c r="B1682" s="229"/>
      <c r="C1682" s="301"/>
      <c r="D1682" s="301"/>
      <c r="E1682" s="233"/>
      <c r="F1682" s="301"/>
      <c r="G1682" s="302"/>
      <c r="H1682" s="170"/>
      <c r="I1682" s="170"/>
      <c r="J1682" s="231"/>
      <c r="K1682" s="587">
        <f t="shared" si="115"/>
        <v>0</v>
      </c>
      <c r="L1682" s="589">
        <f>IF(I1682&lt;INDEX(Lookup!$U$2:$U$10,MATCH($D$44,Lookup!$S$2:$S$10,0)),0,IF(O1682="X",0,J1682/(DATEDIF(H1682,I1682,"m")+1)*12))</f>
        <v>0</v>
      </c>
      <c r="M1682" s="587">
        <f t="shared" si="116"/>
        <v>0</v>
      </c>
      <c r="N1682" s="655"/>
      <c r="O1682" s="353"/>
      <c r="Q1682" s="849">
        <f t="shared" si="117"/>
        <v>0</v>
      </c>
      <c r="R1682" s="849">
        <f t="shared" si="118"/>
        <v>0</v>
      </c>
    </row>
    <row r="1683" spans="2:18" x14ac:dyDescent="0.35">
      <c r="B1683" s="229"/>
      <c r="C1683" s="301"/>
      <c r="D1683" s="301"/>
      <c r="E1683" s="233"/>
      <c r="F1683" s="301"/>
      <c r="G1683" s="302"/>
      <c r="H1683" s="170"/>
      <c r="I1683" s="170"/>
      <c r="J1683" s="231"/>
      <c r="K1683" s="587">
        <f t="shared" si="115"/>
        <v>0</v>
      </c>
      <c r="L1683" s="589">
        <f>IF(I1683&lt;INDEX(Lookup!$U$2:$U$10,MATCH($D$44,Lookup!$S$2:$S$10,0)),0,IF(O1683="X",0,J1683/(DATEDIF(H1683,I1683,"m")+1)*12))</f>
        <v>0</v>
      </c>
      <c r="M1683" s="587">
        <f t="shared" si="116"/>
        <v>0</v>
      </c>
      <c r="N1683" s="655"/>
      <c r="O1683" s="353"/>
      <c r="Q1683" s="849">
        <f t="shared" si="117"/>
        <v>0</v>
      </c>
      <c r="R1683" s="849">
        <f t="shared" si="118"/>
        <v>0</v>
      </c>
    </row>
    <row r="1684" spans="2:18" x14ac:dyDescent="0.35">
      <c r="B1684" s="229"/>
      <c r="C1684" s="301"/>
      <c r="D1684" s="301"/>
      <c r="E1684" s="233"/>
      <c r="F1684" s="301"/>
      <c r="G1684" s="302"/>
      <c r="H1684" s="170"/>
      <c r="I1684" s="170"/>
      <c r="J1684" s="231"/>
      <c r="K1684" s="587">
        <f t="shared" si="115"/>
        <v>0</v>
      </c>
      <c r="L1684" s="589">
        <f>IF(I1684&lt;INDEX(Lookup!$U$2:$U$10,MATCH($D$44,Lookup!$S$2:$S$10,0)),0,IF(O1684="X",0,J1684/(DATEDIF(H1684,I1684,"m")+1)*12))</f>
        <v>0</v>
      </c>
      <c r="M1684" s="587">
        <f t="shared" si="116"/>
        <v>0</v>
      </c>
      <c r="N1684" s="655"/>
      <c r="O1684" s="353"/>
      <c r="Q1684" s="849">
        <f t="shared" si="117"/>
        <v>0</v>
      </c>
      <c r="R1684" s="849">
        <f t="shared" si="118"/>
        <v>0</v>
      </c>
    </row>
    <row r="1685" spans="2:18" x14ac:dyDescent="0.35">
      <c r="B1685" s="229"/>
      <c r="C1685" s="301"/>
      <c r="D1685" s="301"/>
      <c r="E1685" s="233"/>
      <c r="F1685" s="301"/>
      <c r="G1685" s="302"/>
      <c r="H1685" s="170"/>
      <c r="I1685" s="170"/>
      <c r="J1685" s="231"/>
      <c r="K1685" s="587">
        <f t="shared" si="115"/>
        <v>0</v>
      </c>
      <c r="L1685" s="589">
        <f>IF(I1685&lt;INDEX(Lookup!$U$2:$U$10,MATCH($D$44,Lookup!$S$2:$S$10,0)),0,IF(O1685="X",0,J1685/(DATEDIF(H1685,I1685,"m")+1)*12))</f>
        <v>0</v>
      </c>
      <c r="M1685" s="587">
        <f t="shared" si="116"/>
        <v>0</v>
      </c>
      <c r="N1685" s="655"/>
      <c r="O1685" s="353"/>
      <c r="Q1685" s="849">
        <f t="shared" si="117"/>
        <v>0</v>
      </c>
      <c r="R1685" s="849">
        <f t="shared" si="118"/>
        <v>0</v>
      </c>
    </row>
    <row r="1686" spans="2:18" x14ac:dyDescent="0.35">
      <c r="B1686" s="229"/>
      <c r="C1686" s="301"/>
      <c r="D1686" s="301"/>
      <c r="E1686" s="233"/>
      <c r="F1686" s="301"/>
      <c r="G1686" s="302"/>
      <c r="H1686" s="170"/>
      <c r="I1686" s="170"/>
      <c r="J1686" s="231"/>
      <c r="K1686" s="587">
        <f t="shared" si="115"/>
        <v>0</v>
      </c>
      <c r="L1686" s="589">
        <f>IF(I1686&lt;INDEX(Lookup!$U$2:$U$10,MATCH($D$44,Lookup!$S$2:$S$10,0)),0,IF(O1686="X",0,J1686/(DATEDIF(H1686,I1686,"m")+1)*12))</f>
        <v>0</v>
      </c>
      <c r="M1686" s="587">
        <f t="shared" si="116"/>
        <v>0</v>
      </c>
      <c r="N1686" s="655"/>
      <c r="O1686" s="353"/>
      <c r="Q1686" s="849">
        <f t="shared" si="117"/>
        <v>0</v>
      </c>
      <c r="R1686" s="849">
        <f t="shared" si="118"/>
        <v>0</v>
      </c>
    </row>
    <row r="1687" spans="2:18" x14ac:dyDescent="0.35">
      <c r="B1687" s="229"/>
      <c r="C1687" s="301"/>
      <c r="D1687" s="301"/>
      <c r="E1687" s="233"/>
      <c r="F1687" s="301"/>
      <c r="G1687" s="302"/>
      <c r="H1687" s="170"/>
      <c r="I1687" s="170"/>
      <c r="J1687" s="231"/>
      <c r="K1687" s="587">
        <f t="shared" si="115"/>
        <v>0</v>
      </c>
      <c r="L1687" s="589">
        <f>IF(I1687&lt;INDEX(Lookup!$U$2:$U$10,MATCH($D$44,Lookup!$S$2:$S$10,0)),0,IF(O1687="X",0,J1687/(DATEDIF(H1687,I1687,"m")+1)*12))</f>
        <v>0</v>
      </c>
      <c r="M1687" s="587">
        <f t="shared" si="116"/>
        <v>0</v>
      </c>
      <c r="N1687" s="655"/>
      <c r="O1687" s="353"/>
      <c r="Q1687" s="849">
        <f t="shared" si="117"/>
        <v>0</v>
      </c>
      <c r="R1687" s="849">
        <f t="shared" si="118"/>
        <v>0</v>
      </c>
    </row>
    <row r="1688" spans="2:18" x14ac:dyDescent="0.35">
      <c r="B1688" s="229"/>
      <c r="C1688" s="301"/>
      <c r="D1688" s="301"/>
      <c r="E1688" s="233"/>
      <c r="F1688" s="301"/>
      <c r="G1688" s="302"/>
      <c r="H1688" s="170"/>
      <c r="I1688" s="170"/>
      <c r="J1688" s="231"/>
      <c r="K1688" s="587">
        <f t="shared" si="115"/>
        <v>0</v>
      </c>
      <c r="L1688" s="589">
        <f>IF(I1688&lt;INDEX(Lookup!$U$2:$U$10,MATCH($D$44,Lookup!$S$2:$S$10,0)),0,IF(O1688="X",0,J1688/(DATEDIF(H1688,I1688,"m")+1)*12))</f>
        <v>0</v>
      </c>
      <c r="M1688" s="587">
        <f t="shared" si="116"/>
        <v>0</v>
      </c>
      <c r="N1688" s="655"/>
      <c r="O1688" s="353"/>
      <c r="Q1688" s="849">
        <f t="shared" si="117"/>
        <v>0</v>
      </c>
      <c r="R1688" s="849">
        <f t="shared" si="118"/>
        <v>0</v>
      </c>
    </row>
    <row r="1689" spans="2:18" x14ac:dyDescent="0.35">
      <c r="B1689" s="229"/>
      <c r="C1689" s="301"/>
      <c r="D1689" s="301"/>
      <c r="E1689" s="233"/>
      <c r="F1689" s="301"/>
      <c r="G1689" s="302"/>
      <c r="H1689" s="170"/>
      <c r="I1689" s="170"/>
      <c r="J1689" s="231"/>
      <c r="K1689" s="587">
        <f t="shared" si="115"/>
        <v>0</v>
      </c>
      <c r="L1689" s="589">
        <f>IF(I1689&lt;INDEX(Lookup!$U$2:$U$10,MATCH($D$44,Lookup!$S$2:$S$10,0)),0,IF(O1689="X",0,J1689/(DATEDIF(H1689,I1689,"m")+1)*12))</f>
        <v>0</v>
      </c>
      <c r="M1689" s="587">
        <f t="shared" si="116"/>
        <v>0</v>
      </c>
      <c r="N1689" s="655"/>
      <c r="O1689" s="353"/>
      <c r="Q1689" s="849">
        <f t="shared" si="117"/>
        <v>0</v>
      </c>
      <c r="R1689" s="849">
        <f t="shared" si="118"/>
        <v>0</v>
      </c>
    </row>
    <row r="1690" spans="2:18" x14ac:dyDescent="0.35">
      <c r="B1690" s="229"/>
      <c r="C1690" s="301"/>
      <c r="D1690" s="301"/>
      <c r="E1690" s="233"/>
      <c r="F1690" s="301"/>
      <c r="G1690" s="302"/>
      <c r="H1690" s="170"/>
      <c r="I1690" s="170"/>
      <c r="J1690" s="231"/>
      <c r="K1690" s="587">
        <f t="shared" si="115"/>
        <v>0</v>
      </c>
      <c r="L1690" s="589">
        <f>IF(I1690&lt;INDEX(Lookup!$U$2:$U$10,MATCH($D$44,Lookup!$S$2:$S$10,0)),0,IF(O1690="X",0,J1690/(DATEDIF(H1690,I1690,"m")+1)*12))</f>
        <v>0</v>
      </c>
      <c r="M1690" s="587">
        <f t="shared" si="116"/>
        <v>0</v>
      </c>
      <c r="N1690" s="655"/>
      <c r="O1690" s="353"/>
      <c r="Q1690" s="849">
        <f t="shared" si="117"/>
        <v>0</v>
      </c>
      <c r="R1690" s="849">
        <f t="shared" si="118"/>
        <v>0</v>
      </c>
    </row>
    <row r="1691" spans="2:18" x14ac:dyDescent="0.35">
      <c r="B1691" s="229"/>
      <c r="C1691" s="301"/>
      <c r="D1691" s="301"/>
      <c r="E1691" s="233"/>
      <c r="F1691" s="301"/>
      <c r="G1691" s="302"/>
      <c r="H1691" s="170"/>
      <c r="I1691" s="170"/>
      <c r="J1691" s="231"/>
      <c r="K1691" s="587">
        <f t="shared" si="115"/>
        <v>0</v>
      </c>
      <c r="L1691" s="589">
        <f>IF(I1691&lt;INDEX(Lookup!$U$2:$U$10,MATCH($D$44,Lookup!$S$2:$S$10,0)),0,IF(O1691="X",0,J1691/(DATEDIF(H1691,I1691,"m")+1)*12))</f>
        <v>0</v>
      </c>
      <c r="M1691" s="587">
        <f t="shared" si="116"/>
        <v>0</v>
      </c>
      <c r="N1691" s="655"/>
      <c r="O1691" s="353"/>
      <c r="Q1691" s="849">
        <f t="shared" si="117"/>
        <v>0</v>
      </c>
      <c r="R1691" s="849">
        <f t="shared" si="118"/>
        <v>0</v>
      </c>
    </row>
    <row r="1692" spans="2:18" x14ac:dyDescent="0.35">
      <c r="B1692" s="229"/>
      <c r="C1692" s="301"/>
      <c r="D1692" s="301"/>
      <c r="E1692" s="233"/>
      <c r="F1692" s="301"/>
      <c r="G1692" s="302"/>
      <c r="H1692" s="170"/>
      <c r="I1692" s="170"/>
      <c r="J1692" s="231"/>
      <c r="K1692" s="587">
        <f t="shared" si="115"/>
        <v>0</v>
      </c>
      <c r="L1692" s="589">
        <f>IF(I1692&lt;INDEX(Lookup!$U$2:$U$10,MATCH($D$44,Lookup!$S$2:$S$10,0)),0,IF(O1692="X",0,J1692/(DATEDIF(H1692,I1692,"m")+1)*12))</f>
        <v>0</v>
      </c>
      <c r="M1692" s="587">
        <f t="shared" si="116"/>
        <v>0</v>
      </c>
      <c r="N1692" s="655"/>
      <c r="O1692" s="353"/>
      <c r="Q1692" s="849">
        <f t="shared" si="117"/>
        <v>0</v>
      </c>
      <c r="R1692" s="849">
        <f t="shared" si="118"/>
        <v>0</v>
      </c>
    </row>
    <row r="1693" spans="2:18" x14ac:dyDescent="0.35">
      <c r="B1693" s="229"/>
      <c r="C1693" s="301"/>
      <c r="D1693" s="301"/>
      <c r="E1693" s="233"/>
      <c r="F1693" s="301"/>
      <c r="G1693" s="302"/>
      <c r="H1693" s="170"/>
      <c r="I1693" s="170"/>
      <c r="J1693" s="231"/>
      <c r="K1693" s="587">
        <f t="shared" si="115"/>
        <v>0</v>
      </c>
      <c r="L1693" s="589">
        <f>IF(I1693&lt;INDEX(Lookup!$U$2:$U$10,MATCH($D$44,Lookup!$S$2:$S$10,0)),0,IF(O1693="X",0,J1693/(DATEDIF(H1693,I1693,"m")+1)*12))</f>
        <v>0</v>
      </c>
      <c r="M1693" s="587">
        <f t="shared" si="116"/>
        <v>0</v>
      </c>
      <c r="N1693" s="655"/>
      <c r="O1693" s="353"/>
      <c r="Q1693" s="849">
        <f t="shared" si="117"/>
        <v>0</v>
      </c>
      <c r="R1693" s="849">
        <f t="shared" si="118"/>
        <v>0</v>
      </c>
    </row>
    <row r="1694" spans="2:18" x14ac:dyDescent="0.35">
      <c r="B1694" s="229"/>
      <c r="C1694" s="301"/>
      <c r="D1694" s="301"/>
      <c r="E1694" s="233"/>
      <c r="F1694" s="301"/>
      <c r="G1694" s="302"/>
      <c r="H1694" s="170"/>
      <c r="I1694" s="170"/>
      <c r="J1694" s="231"/>
      <c r="K1694" s="587">
        <f t="shared" si="115"/>
        <v>0</v>
      </c>
      <c r="L1694" s="589">
        <f>IF(I1694&lt;INDEX(Lookup!$U$2:$U$10,MATCH($D$44,Lookup!$S$2:$S$10,0)),0,IF(O1694="X",0,J1694/(DATEDIF(H1694,I1694,"m")+1)*12))</f>
        <v>0</v>
      </c>
      <c r="M1694" s="587">
        <f t="shared" si="116"/>
        <v>0</v>
      </c>
      <c r="N1694" s="655"/>
      <c r="O1694" s="353"/>
      <c r="Q1694" s="849">
        <f t="shared" si="117"/>
        <v>0</v>
      </c>
      <c r="R1694" s="849">
        <f t="shared" si="118"/>
        <v>0</v>
      </c>
    </row>
    <row r="1695" spans="2:18" x14ac:dyDescent="0.35">
      <c r="B1695" s="229"/>
      <c r="C1695" s="301"/>
      <c r="D1695" s="301"/>
      <c r="E1695" s="233"/>
      <c r="F1695" s="301"/>
      <c r="G1695" s="302"/>
      <c r="H1695" s="170"/>
      <c r="I1695" s="170"/>
      <c r="J1695" s="231"/>
      <c r="K1695" s="587">
        <f t="shared" si="115"/>
        <v>0</v>
      </c>
      <c r="L1695" s="589">
        <f>IF(I1695&lt;INDEX(Lookup!$U$2:$U$10,MATCH($D$44,Lookup!$S$2:$S$10,0)),0,IF(O1695="X",0,J1695/(DATEDIF(H1695,I1695,"m")+1)*12))</f>
        <v>0</v>
      </c>
      <c r="M1695" s="587">
        <f t="shared" si="116"/>
        <v>0</v>
      </c>
      <c r="N1695" s="655"/>
      <c r="O1695" s="353"/>
      <c r="Q1695" s="849">
        <f t="shared" si="117"/>
        <v>0</v>
      </c>
      <c r="R1695" s="849">
        <f t="shared" si="118"/>
        <v>0</v>
      </c>
    </row>
    <row r="1696" spans="2:18" x14ac:dyDescent="0.35">
      <c r="B1696" s="229"/>
      <c r="C1696" s="301"/>
      <c r="D1696" s="301"/>
      <c r="E1696" s="233"/>
      <c r="F1696" s="301"/>
      <c r="G1696" s="302"/>
      <c r="H1696" s="170"/>
      <c r="I1696" s="170"/>
      <c r="J1696" s="231"/>
      <c r="K1696" s="587">
        <f t="shared" si="115"/>
        <v>0</v>
      </c>
      <c r="L1696" s="589">
        <f>IF(I1696&lt;INDEX(Lookup!$U$2:$U$10,MATCH($D$44,Lookup!$S$2:$S$10,0)),0,IF(O1696="X",0,J1696/(DATEDIF(H1696,I1696,"m")+1)*12))</f>
        <v>0</v>
      </c>
      <c r="M1696" s="587">
        <f t="shared" si="116"/>
        <v>0</v>
      </c>
      <c r="N1696" s="655"/>
      <c r="O1696" s="353"/>
      <c r="Q1696" s="849">
        <f t="shared" si="117"/>
        <v>0</v>
      </c>
      <c r="R1696" s="849">
        <f t="shared" si="118"/>
        <v>0</v>
      </c>
    </row>
    <row r="1697" spans="2:18" x14ac:dyDescent="0.35">
      <c r="B1697" s="229"/>
      <c r="C1697" s="301"/>
      <c r="D1697" s="301"/>
      <c r="E1697" s="233"/>
      <c r="F1697" s="301"/>
      <c r="G1697" s="302"/>
      <c r="H1697" s="170"/>
      <c r="I1697" s="170"/>
      <c r="J1697" s="231"/>
      <c r="K1697" s="587">
        <f t="shared" si="115"/>
        <v>0</v>
      </c>
      <c r="L1697" s="589">
        <f>IF(I1697&lt;INDEX(Lookup!$U$2:$U$10,MATCH($D$44,Lookup!$S$2:$S$10,0)),0,IF(O1697="X",0,J1697/(DATEDIF(H1697,I1697,"m")+1)*12))</f>
        <v>0</v>
      </c>
      <c r="M1697" s="587">
        <f t="shared" si="116"/>
        <v>0</v>
      </c>
      <c r="N1697" s="655"/>
      <c r="O1697" s="353"/>
      <c r="Q1697" s="849">
        <f t="shared" si="117"/>
        <v>0</v>
      </c>
      <c r="R1697" s="849">
        <f t="shared" si="118"/>
        <v>0</v>
      </c>
    </row>
    <row r="1698" spans="2:18" x14ac:dyDescent="0.35">
      <c r="B1698" s="229"/>
      <c r="C1698" s="301"/>
      <c r="D1698" s="301"/>
      <c r="E1698" s="233"/>
      <c r="F1698" s="301"/>
      <c r="G1698" s="302"/>
      <c r="H1698" s="170"/>
      <c r="I1698" s="170"/>
      <c r="J1698" s="231"/>
      <c r="K1698" s="587">
        <f t="shared" si="115"/>
        <v>0</v>
      </c>
      <c r="L1698" s="589">
        <f>IF(I1698&lt;INDEX(Lookup!$U$2:$U$10,MATCH($D$44,Lookup!$S$2:$S$10,0)),0,IF(O1698="X",0,J1698/(DATEDIF(H1698,I1698,"m")+1)*12))</f>
        <v>0</v>
      </c>
      <c r="M1698" s="587">
        <f t="shared" si="116"/>
        <v>0</v>
      </c>
      <c r="N1698" s="655"/>
      <c r="O1698" s="353"/>
      <c r="Q1698" s="849">
        <f t="shared" si="117"/>
        <v>0</v>
      </c>
      <c r="R1698" s="849">
        <f t="shared" si="118"/>
        <v>0</v>
      </c>
    </row>
    <row r="1699" spans="2:18" x14ac:dyDescent="0.35">
      <c r="B1699" s="229"/>
      <c r="C1699" s="301"/>
      <c r="D1699" s="301"/>
      <c r="E1699" s="233"/>
      <c r="F1699" s="301"/>
      <c r="G1699" s="302"/>
      <c r="H1699" s="170"/>
      <c r="I1699" s="170"/>
      <c r="J1699" s="231"/>
      <c r="K1699" s="587">
        <f t="shared" si="115"/>
        <v>0</v>
      </c>
      <c r="L1699" s="589">
        <f>IF(I1699&lt;INDEX(Lookup!$U$2:$U$10,MATCH($D$44,Lookup!$S$2:$S$10,0)),0,IF(O1699="X",0,J1699/(DATEDIF(H1699,I1699,"m")+1)*12))</f>
        <v>0</v>
      </c>
      <c r="M1699" s="587">
        <f t="shared" si="116"/>
        <v>0</v>
      </c>
      <c r="N1699" s="655"/>
      <c r="O1699" s="353"/>
      <c r="Q1699" s="849">
        <f t="shared" si="117"/>
        <v>0</v>
      </c>
      <c r="R1699" s="849">
        <f t="shared" si="118"/>
        <v>0</v>
      </c>
    </row>
    <row r="1700" spans="2:18" ht="15" thickBot="1" x14ac:dyDescent="0.4">
      <c r="B1700" s="229"/>
      <c r="C1700" s="301"/>
      <c r="D1700" s="301"/>
      <c r="E1700" s="233"/>
      <c r="F1700" s="301"/>
      <c r="G1700" s="302"/>
      <c r="H1700" s="170"/>
      <c r="I1700" s="170"/>
      <c r="J1700" s="764"/>
      <c r="K1700" s="766">
        <f t="shared" si="115"/>
        <v>0</v>
      </c>
      <c r="L1700" s="589">
        <f>IF(I1700&lt;INDEX(Lookup!$U$2:$U$10,MATCH($D$44,Lookup!$S$2:$S$10,0)),0,IF(O1700="X",0,J1700/(DATEDIF(H1700,I1700,"m")+1)*12))</f>
        <v>0</v>
      </c>
      <c r="M1700" s="766">
        <f t="shared" si="116"/>
        <v>0</v>
      </c>
      <c r="N1700" s="652"/>
      <c r="O1700" s="353"/>
      <c r="Q1700" s="849">
        <f t="shared" si="117"/>
        <v>0</v>
      </c>
      <c r="R1700" s="849">
        <f t="shared" si="118"/>
        <v>0</v>
      </c>
    </row>
    <row r="1701" spans="2:18" ht="15" hidden="1" thickBot="1" x14ac:dyDescent="0.4">
      <c r="B1701" s="542"/>
      <c r="C1701" s="572"/>
      <c r="D1701" s="572"/>
      <c r="E1701" s="573"/>
      <c r="F1701" s="572"/>
      <c r="G1701" s="566"/>
      <c r="H1701" s="567"/>
      <c r="I1701" s="567"/>
      <c r="J1701" s="568"/>
      <c r="K1701" s="763"/>
      <c r="L1701" s="768"/>
      <c r="M1701" s="763"/>
      <c r="N1701" s="654"/>
      <c r="O1701" s="769"/>
    </row>
    <row r="1702" spans="2:18" ht="33" thickBot="1" x14ac:dyDescent="0.4">
      <c r="B1702" s="728" t="s">
        <v>439</v>
      </c>
      <c r="C1702" s="729"/>
      <c r="D1702" s="729"/>
      <c r="E1702" s="729"/>
      <c r="F1702" s="729"/>
      <c r="G1702" s="729"/>
      <c r="H1702" s="729"/>
      <c r="I1702" s="729"/>
      <c r="J1702" s="729" t="s">
        <v>439</v>
      </c>
      <c r="K1702" s="729"/>
      <c r="L1702" s="729"/>
      <c r="M1702" s="729"/>
      <c r="N1702" s="729"/>
      <c r="O1702" s="730"/>
    </row>
    <row r="1703" spans="2:18" x14ac:dyDescent="0.35">
      <c r="E1703" s="573"/>
      <c r="F1703" s="572"/>
      <c r="G1703" s="566"/>
      <c r="H1703" s="567"/>
      <c r="I1703" s="567"/>
      <c r="J1703" s="568"/>
      <c r="K1703" s="570"/>
      <c r="L1703" s="579"/>
      <c r="M1703" s="570"/>
      <c r="N1703" s="570"/>
      <c r="O1703" s="570"/>
    </row>
  </sheetData>
  <sheetProtection sheet="1" formatColumns="0" formatRows="0" insertRows="0" sort="0" autoFilter="0" pivotTables="0"/>
  <autoFilter ref="B46:R1700" xr:uid="{004C9672-4625-4761-BB74-26EDB1F4B764}"/>
  <dataConsolidate/>
  <mergeCells count="49">
    <mergeCell ref="B4:C4"/>
    <mergeCell ref="B6:C6"/>
    <mergeCell ref="B8:C8"/>
    <mergeCell ref="J14:O19"/>
    <mergeCell ref="D17:F17"/>
    <mergeCell ref="B7:C7"/>
    <mergeCell ref="D7:G7"/>
    <mergeCell ref="I4:J4"/>
    <mergeCell ref="I6:J6"/>
    <mergeCell ref="I8:J8"/>
    <mergeCell ref="I10:J10"/>
    <mergeCell ref="D4:G4"/>
    <mergeCell ref="D6:G6"/>
    <mergeCell ref="J13:O13"/>
    <mergeCell ref="D10:G10"/>
    <mergeCell ref="B10:C10"/>
    <mergeCell ref="B44:C44"/>
    <mergeCell ref="J45:K45"/>
    <mergeCell ref="L45:M45"/>
    <mergeCell ref="C23:D23"/>
    <mergeCell ref="H23:J23"/>
    <mergeCell ref="E23:F23"/>
    <mergeCell ref="H44:I44"/>
    <mergeCell ref="H32:J32"/>
    <mergeCell ref="H33:H34"/>
    <mergeCell ref="I33:I34"/>
    <mergeCell ref="J33:J34"/>
    <mergeCell ref="L23:N23"/>
    <mergeCell ref="L34:L35"/>
    <mergeCell ref="M34:M35"/>
    <mergeCell ref="N34:N35"/>
    <mergeCell ref="B43:O43"/>
    <mergeCell ref="B15:C16"/>
    <mergeCell ref="L33:N33"/>
    <mergeCell ref="H15:H17"/>
    <mergeCell ref="B17:C17"/>
    <mergeCell ref="B21:O21"/>
    <mergeCell ref="D15:F16"/>
    <mergeCell ref="G15:G17"/>
    <mergeCell ref="L24:L25"/>
    <mergeCell ref="M24:M25"/>
    <mergeCell ref="N24:N25"/>
    <mergeCell ref="U23:Y23"/>
    <mergeCell ref="U34:Y34"/>
    <mergeCell ref="U35:U36"/>
    <mergeCell ref="V35:V36"/>
    <mergeCell ref="W35:W36"/>
    <mergeCell ref="X35:X36"/>
    <mergeCell ref="Y35:Y36"/>
  </mergeCells>
  <conditionalFormatting sqref="D7:G7">
    <cfRule type="expression" dxfId="42" priority="8">
      <formula>$D$4 = "Not On List"</formula>
    </cfRule>
  </conditionalFormatting>
  <dataValidations count="3">
    <dataValidation allowBlank="1" showInputMessage="1" showErrorMessage="1" error="Only enter the last 4 digits of SSN" sqref="F1702" xr:uid="{FEF2A6A0-E6EC-4C0F-AC93-A816C5ADE36A}"/>
    <dataValidation type="textLength" allowBlank="1" showInputMessage="1" showErrorMessage="1" errorTitle="Doc ID must be 20 characters" error="Doc ID must be 20 characters long" promptTitle="Doc ID must be 20 characters" prompt="DOC ID must be the full 20 character contract number. " sqref="D6:G6" xr:uid="{D8CB3334-FDF6-4BBE-8BBD-D4DA82552BBD}">
      <formula1>20</formula1>
      <formula2>20</formula2>
    </dataValidation>
    <dataValidation type="textLength" allowBlank="1" showInputMessage="1" showErrorMessage="1" error="Only enter the last 4 digits of SSN" sqref="E47:E1702" xr:uid="{A7F780D5-5CC8-4299-BD70-9032A969CF99}">
      <formula1>1</formula1>
      <formula2>4</formula2>
    </dataValidation>
  </dataValidations>
  <printOptions horizontalCentered="1"/>
  <pageMargins left="0.25" right="0.25" top="0.75" bottom="0.75" header="0.3" footer="0.3"/>
  <pageSetup scale="64" fitToWidth="0" fitToHeight="0" orientation="landscape" r:id="rId1"/>
  <headerFooter alignWithMargins="0">
    <oddFooter>&amp;LRoster - Standard Day&amp;R&amp;D</oddFooter>
  </headerFooter>
  <rowBreaks count="1" manualBreakCount="1">
    <brk id="43" min="1" max="14" man="1"/>
  </rowBreaks>
  <extLst>
    <ext xmlns:x14="http://schemas.microsoft.com/office/spreadsheetml/2009/9/main" uri="{78C0D931-6437-407d-A8EE-F0AAD7539E65}">
      <x14:conditionalFormattings>
        <x14:conditionalFormatting xmlns:xm="http://schemas.microsoft.com/office/excel/2006/main">
          <x14:cfRule type="expression" priority="3" stopIfTrue="1" id="{648F7BEA-B6A4-4770-9558-E131BAFDBE87}">
            <xm:f>IF(H47="","",H47&lt;INDEX(Lookup!$T$2:$T$10,MATCH($D$43,Lookup!$S$2:$S$10,0)))</xm:f>
            <x14:dxf>
              <fill>
                <patternFill>
                  <bgColor theme="9" tint="0.39994506668294322"/>
                </patternFill>
              </fill>
            </x14:dxf>
          </x14:cfRule>
          <xm:sqref>H47:H58</xm:sqref>
        </x14:conditionalFormatting>
        <x14:conditionalFormatting xmlns:xm="http://schemas.microsoft.com/office/excel/2006/main">
          <x14:cfRule type="expression" priority="4" id="{4F5796C4-E723-4F27-8E5B-93BF53F19CE2}">
            <xm:f>IF(H56="","",H56&lt;INDEX(Lookup!$T$2:$T$10,MATCH($D$43,Lookup!$S$2:$S$10,0)))</xm:f>
            <x14:dxf>
              <fill>
                <patternFill>
                  <bgColor theme="9" tint="0.59996337778862885"/>
                </patternFill>
              </fill>
            </x14:dxf>
          </x14:cfRule>
          <xm:sqref>H56:H58</xm:sqref>
        </x14:conditionalFormatting>
        <x14:conditionalFormatting xmlns:xm="http://schemas.microsoft.com/office/excel/2006/main">
          <x14:cfRule type="expression" priority="20" id="{74B1FA09-8868-40BA-B993-F31A1751707C}">
            <xm:f>IF(H59="","",H59&lt;INDEX(Lookup!$T$2:$T$10,MATCH($D$44,Lookup!$S$2:$S$10,0)))</xm:f>
            <x14:dxf>
              <fill>
                <patternFill>
                  <bgColor theme="9" tint="0.59996337778862885"/>
                </patternFill>
              </fill>
            </x14:dxf>
          </x14:cfRule>
          <xm:sqref>H59:H1701 H1703</xm:sqref>
        </x14:conditionalFormatting>
        <x14:conditionalFormatting xmlns:xm="http://schemas.microsoft.com/office/excel/2006/main">
          <x14:cfRule type="expression" priority="1" id="{84B157ED-25E8-47E8-A518-7360F88BF6AC}">
            <xm:f>I47&gt;INDEX(Lookup!$U$2:$U$10,MATCH($D$43,Lookup!$S$2:$S$10,0))</xm:f>
            <x14:dxf>
              <fill>
                <patternFill>
                  <bgColor theme="9" tint="0.39994506668294322"/>
                </patternFill>
              </fill>
            </x14:dxf>
          </x14:cfRule>
          <xm:sqref>I47:I58</xm:sqref>
        </x14:conditionalFormatting>
        <x14:conditionalFormatting xmlns:xm="http://schemas.microsoft.com/office/excel/2006/main">
          <x14:cfRule type="expression" priority="2" id="{34A69CD0-B62F-449F-BC0F-080C5F5D19B8}">
            <xm:f>I48&gt;INDEX(Lookup!$U$2:$U$10,MATCH($D$42,Lookup!$S$2:$S$10,0))</xm:f>
            <x14:dxf>
              <fill>
                <patternFill>
                  <bgColor theme="9" tint="0.39994506668294322"/>
                </patternFill>
              </fill>
            </x14:dxf>
          </x14:cfRule>
          <xm:sqref>I48:I55</xm:sqref>
        </x14:conditionalFormatting>
        <x14:conditionalFormatting xmlns:xm="http://schemas.microsoft.com/office/excel/2006/main">
          <x14:cfRule type="expression" priority="5" id="{AF2A8050-9078-4FC7-A5E0-3176E4F073CD}">
            <xm:f>I56&gt;INDEX(Lookup!$U$2:$U$10,MATCH($D$43,Lookup!$S$2:$S$10,0))</xm:f>
            <x14:dxf>
              <fill>
                <patternFill>
                  <bgColor theme="9" tint="0.59996337778862885"/>
                </patternFill>
              </fill>
            </x14:dxf>
          </x14:cfRule>
          <xm:sqref>I56:I58</xm:sqref>
        </x14:conditionalFormatting>
        <x14:conditionalFormatting xmlns:xm="http://schemas.microsoft.com/office/excel/2006/main">
          <x14:cfRule type="expression" priority="21" id="{97DB4E88-12B4-4F43-9BF2-332679CD6BC2}">
            <xm:f>I59&gt;INDEX(Lookup!$U$2:$U$10,MATCH($D$44,Lookup!$S$2:$S$10,0))</xm:f>
            <x14:dxf>
              <fill>
                <patternFill>
                  <bgColor theme="9" tint="0.59996337778862885"/>
                </patternFill>
              </fill>
            </x14:dxf>
          </x14:cfRule>
          <xm:sqref>I59:I1701 I1703</xm:sqref>
        </x14:conditionalFormatting>
        <x14:conditionalFormatting xmlns:xm="http://schemas.microsoft.com/office/excel/2006/main">
          <x14:cfRule type="expression" priority="10" id="{DD13B731-C35E-428E-A5D8-9556AF65FD0B}">
            <xm:f>IF(I1702="","",I1702&lt;INDEX(Lookup!$T$2:$T$10,MATCH($D$46,Lookup!$S$2:$S$10,0)))</xm:f>
            <x14:dxf>
              <fill>
                <patternFill>
                  <bgColor theme="9" tint="0.39994506668294322"/>
                </patternFill>
              </fill>
            </x14:dxf>
          </x14:cfRule>
          <xm:sqref>I1702</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FA90A53E-7B10-4A65-8A76-256FC208407C}">
          <x14:formula1>
            <xm:f>Lookup!$S$2:$S$10</xm:f>
          </x14:formula1>
          <xm:sqref>D44 D47:D1701</xm:sqref>
        </x14:dataValidation>
        <x14:dataValidation type="list" allowBlank="1" showInputMessage="1" showErrorMessage="1" errorTitle="Enter &quot;X&quot; Only" error="You may only enter the character &quot;X&quot; in this cell or leave it blank." xr:uid="{014620E5-EAF2-4513-9821-DE5C60796B0B}">
          <x14:formula1>
            <xm:f>Lookup!$J$12:$J$13</xm:f>
          </x14:formula1>
          <xm:sqref>O47:O1701</xm:sqref>
        </x14:dataValidation>
        <x14:dataValidation type="list" allowBlank="1" showInputMessage="1" showErrorMessage="1" xr:uid="{7A76D61C-B07C-4755-9CB4-5AD76E9B284F}">
          <x14:formula1>
            <xm:f>Lookup!$D$8:$D$9</xm:f>
          </x14:formula1>
          <xm:sqref>C47:C1701</xm:sqref>
        </x14:dataValidation>
        <x14:dataValidation type="list" allowBlank="1" showInputMessage="1" showErrorMessage="1" xr:uid="{9263B8BA-E17A-4321-895D-1F1FDF1DE7DF}">
          <x14:formula1>
            <xm:f>Lookup!$C$2:$C$33</xm:f>
          </x14:formula1>
          <xm:sqref>B47:B1701</xm:sqref>
        </x14:dataValidation>
        <x14:dataValidation type="list" allowBlank="1" showInputMessage="1" showErrorMessage="1" xr:uid="{8E59CE31-A346-4C1A-B834-FE6075621DB9}">
          <x14:formula1>
            <xm:f>Lookup!$Q$21:$Q$26</xm:f>
          </x14:formula1>
          <xm:sqref>K4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AL1708"/>
  <sheetViews>
    <sheetView showGridLines="0" zoomScale="80" zoomScaleNormal="80" workbookViewId="0">
      <selection activeCell="S64" sqref="S64"/>
    </sheetView>
  </sheetViews>
  <sheetFormatPr defaultColWidth="8.81640625" defaultRowHeight="14.5" outlineLevelRow="1" x14ac:dyDescent="0.35"/>
  <cols>
    <col min="1" max="1" width="16.453125" style="192" customWidth="1"/>
    <col min="2" max="2" width="11.81640625" style="192" customWidth="1"/>
    <col min="3" max="3" width="12.1796875" style="192" bestFit="1" customWidth="1"/>
    <col min="4" max="4" width="13.81640625" style="192" bestFit="1" customWidth="1"/>
    <col min="5" max="5" width="12.453125" style="192" bestFit="1" customWidth="1"/>
    <col min="6" max="6" width="11" style="192" bestFit="1" customWidth="1"/>
    <col min="7" max="7" width="12.453125" style="192" bestFit="1" customWidth="1"/>
    <col min="8" max="8" width="14.81640625" style="192" customWidth="1"/>
    <col min="9" max="9" width="10" style="192" bestFit="1" customWidth="1"/>
    <col min="10" max="10" width="13.1796875" style="192" customWidth="1"/>
    <col min="11" max="11" width="15.54296875" style="192" bestFit="1" customWidth="1"/>
    <col min="12" max="12" width="13.1796875" style="192" customWidth="1"/>
    <col min="13" max="13" width="13.81640625" style="192" bestFit="1" customWidth="1"/>
    <col min="14" max="14" width="14.81640625" style="192" bestFit="1" customWidth="1"/>
    <col min="15" max="15" width="13.453125" style="192" bestFit="1" customWidth="1"/>
    <col min="16" max="16" width="12.1796875" style="192" customWidth="1"/>
    <col min="17" max="19" width="17.453125" style="192" customWidth="1"/>
    <col min="20" max="20" width="42.81640625" style="192" customWidth="1"/>
    <col min="21" max="21" width="15.81640625" style="192" customWidth="1"/>
    <col min="22" max="22" width="2.54296875" style="192" hidden="1" customWidth="1"/>
    <col min="23" max="23" width="12.6328125" style="192" hidden="1" customWidth="1"/>
    <col min="24" max="24" width="14.54296875" style="192" hidden="1" customWidth="1"/>
    <col min="25" max="25" width="0" style="192" hidden="1" customWidth="1"/>
    <col min="26" max="26" width="10.90625" style="192" hidden="1" customWidth="1"/>
    <col min="27" max="28" width="11" style="192" hidden="1" customWidth="1"/>
    <col min="29" max="29" width="14.54296875" style="192" hidden="1" customWidth="1"/>
    <col min="30" max="30" width="0" style="192" hidden="1" customWidth="1"/>
    <col min="31" max="31" width="14.54296875" style="192" hidden="1" customWidth="1"/>
    <col min="32" max="32" width="16.90625" style="192" hidden="1" customWidth="1"/>
    <col min="33" max="33" width="22" style="192" hidden="1" customWidth="1"/>
    <col min="34" max="34" width="23.36328125" style="192" hidden="1" customWidth="1"/>
    <col min="35" max="35" width="17.1796875" style="192" hidden="1" customWidth="1"/>
    <col min="36" max="36" width="18.6328125" style="192" hidden="1" customWidth="1"/>
    <col min="37" max="37" width="11" style="192" hidden="1" customWidth="1"/>
    <col min="38" max="38" width="12.6328125" style="192" hidden="1" customWidth="1"/>
    <col min="39" max="39" width="8.81640625" style="192"/>
    <col min="40" max="40" width="16.81640625" style="192" customWidth="1"/>
    <col min="41" max="41" width="14.54296875" style="192" bestFit="1" customWidth="1"/>
    <col min="42" max="42" width="16.36328125" style="192" customWidth="1"/>
    <col min="43" max="43" width="8.81640625" style="192"/>
    <col min="44" max="44" width="15.81640625" style="192" bestFit="1" customWidth="1"/>
    <col min="45" max="45" width="13.6328125" style="192" customWidth="1"/>
    <col min="46" max="16384" width="8.81640625" style="192"/>
  </cols>
  <sheetData>
    <row r="1" spans="2:21" x14ac:dyDescent="0.35">
      <c r="B1" s="590"/>
    </row>
    <row r="2" spans="2:21" ht="18" x14ac:dyDescent="0.35">
      <c r="B2" s="818" t="s">
        <v>1118</v>
      </c>
      <c r="C2" s="591"/>
      <c r="D2" s="592"/>
      <c r="E2" s="818"/>
      <c r="F2" s="593"/>
      <c r="G2" s="593"/>
      <c r="H2" s="593"/>
      <c r="I2" s="591"/>
      <c r="J2" s="594"/>
      <c r="K2" s="591"/>
      <c r="L2" s="595"/>
      <c r="Q2" s="596"/>
      <c r="R2" s="596"/>
      <c r="S2" s="596"/>
      <c r="U2" s="402" t="s">
        <v>1153</v>
      </c>
    </row>
    <row r="3" spans="2:21" ht="18.5" thickBot="1" x14ac:dyDescent="0.45">
      <c r="B3" s="597"/>
      <c r="C3" s="591"/>
      <c r="D3" s="592"/>
      <c r="E3" s="591"/>
      <c r="F3" s="591"/>
      <c r="G3" s="591"/>
      <c r="H3" s="591"/>
      <c r="I3" s="591"/>
      <c r="J3" s="594"/>
      <c r="K3" s="591"/>
      <c r="L3" s="595"/>
      <c r="M3" s="591"/>
    </row>
    <row r="4" spans="2:21" ht="15" thickBot="1" x14ac:dyDescent="0.4">
      <c r="B4" s="987" t="s">
        <v>151</v>
      </c>
      <c r="C4" s="988"/>
      <c r="D4" s="1042"/>
      <c r="E4" s="1042"/>
      <c r="F4" s="1042"/>
      <c r="G4" s="1042"/>
      <c r="H4" s="261"/>
      <c r="I4" s="598"/>
      <c r="J4" s="988" t="s">
        <v>152</v>
      </c>
      <c r="K4" s="988"/>
      <c r="L4" s="599">
        <v>3196</v>
      </c>
      <c r="M4" s="600"/>
      <c r="N4" s="261"/>
      <c r="O4" s="261"/>
      <c r="P4" s="261"/>
      <c r="Q4" s="261"/>
      <c r="R4" s="261"/>
      <c r="S4" s="261"/>
      <c r="T4" s="261"/>
      <c r="U4" s="262"/>
    </row>
    <row r="5" spans="2:21" ht="15" thickBot="1" x14ac:dyDescent="0.4">
      <c r="B5" s="208"/>
      <c r="C5" s="215"/>
      <c r="D5" s="601"/>
      <c r="E5" s="601"/>
      <c r="F5" s="601"/>
      <c r="G5" s="601"/>
      <c r="I5" s="602"/>
      <c r="J5" s="221"/>
      <c r="K5" s="211"/>
      <c r="L5" s="603"/>
      <c r="M5" s="604"/>
      <c r="U5" s="263"/>
    </row>
    <row r="6" spans="2:21" ht="15" thickBot="1" x14ac:dyDescent="0.4">
      <c r="B6" s="933" t="s">
        <v>153</v>
      </c>
      <c r="C6" s="934"/>
      <c r="D6" s="1043"/>
      <c r="E6" s="1043"/>
      <c r="F6" s="1043"/>
      <c r="G6" s="1043"/>
      <c r="I6" s="602"/>
      <c r="J6" s="934" t="s">
        <v>174</v>
      </c>
      <c r="K6" s="934"/>
      <c r="L6" s="599" t="s">
        <v>175</v>
      </c>
      <c r="M6" s="604"/>
      <c r="U6" s="263"/>
    </row>
    <row r="7" spans="2:21" x14ac:dyDescent="0.35">
      <c r="B7" s="974"/>
      <c r="C7" s="975"/>
      <c r="D7" s="976"/>
      <c r="E7" s="977"/>
      <c r="F7" s="977"/>
      <c r="G7" s="977"/>
      <c r="H7" s="605"/>
      <c r="I7" s="602"/>
      <c r="J7" s="197"/>
      <c r="K7" s="211"/>
      <c r="L7" s="606"/>
      <c r="M7" s="607"/>
      <c r="N7" s="563"/>
      <c r="O7" s="365" t="s">
        <v>375</v>
      </c>
      <c r="U7" s="263"/>
    </row>
    <row r="8" spans="2:21" x14ac:dyDescent="0.35">
      <c r="B8" s="1040" t="s">
        <v>156</v>
      </c>
      <c r="C8" s="1041"/>
      <c r="D8" s="220"/>
      <c r="H8" s="602"/>
      <c r="I8" s="602"/>
      <c r="J8" s="934" t="s">
        <v>1044</v>
      </c>
      <c r="K8" s="934"/>
      <c r="L8" s="199">
        <v>0</v>
      </c>
      <c r="M8" s="604"/>
      <c r="N8" s="564"/>
      <c r="O8" s="365" t="s">
        <v>401</v>
      </c>
      <c r="U8" s="263"/>
    </row>
    <row r="9" spans="2:21" ht="15" thickBot="1" x14ac:dyDescent="0.4">
      <c r="B9" s="608"/>
      <c r="C9" s="609"/>
      <c r="D9" s="610"/>
      <c r="E9" s="611"/>
      <c r="F9" s="611"/>
      <c r="G9" s="611"/>
      <c r="H9" s="611"/>
      <c r="I9" s="611"/>
      <c r="J9" s="265"/>
      <c r="K9" s="265"/>
      <c r="L9" s="265"/>
      <c r="M9" s="609"/>
      <c r="N9" s="265"/>
      <c r="O9" s="265"/>
      <c r="P9" s="265"/>
      <c r="Q9" s="265"/>
      <c r="R9" s="265"/>
      <c r="S9" s="265"/>
      <c r="T9" s="265"/>
      <c r="U9" s="484"/>
    </row>
    <row r="10" spans="2:21" outlineLevel="1" x14ac:dyDescent="0.35">
      <c r="B10" s="612"/>
      <c r="C10" s="613"/>
      <c r="D10" s="614"/>
      <c r="E10" s="615"/>
      <c r="F10" s="615"/>
      <c r="G10" s="615"/>
      <c r="H10" s="615"/>
      <c r="I10" s="615"/>
      <c r="J10" s="261"/>
      <c r="K10" s="261"/>
      <c r="L10" s="261"/>
      <c r="M10" s="613"/>
      <c r="N10" s="261"/>
      <c r="O10" s="261"/>
      <c r="P10" s="261"/>
      <c r="Q10" s="261"/>
      <c r="R10" s="261"/>
      <c r="S10" s="261"/>
      <c r="T10" s="261"/>
      <c r="U10" s="262"/>
    </row>
    <row r="11" spans="2:21" ht="15.5" outlineLevel="1" x14ac:dyDescent="0.35">
      <c r="B11" s="466"/>
      <c r="C11" s="194"/>
      <c r="D11" s="194"/>
      <c r="E11" s="235"/>
      <c r="F11" s="235"/>
      <c r="G11" s="234"/>
      <c r="H11" s="194"/>
      <c r="I11" s="194"/>
      <c r="J11" s="194"/>
      <c r="K11" s="1029" t="s">
        <v>197</v>
      </c>
      <c r="L11" s="1030"/>
      <c r="M11" s="1030"/>
      <c r="N11" s="1030"/>
      <c r="O11" s="1030"/>
      <c r="P11" s="1030"/>
      <c r="Q11" s="1030"/>
      <c r="R11" s="1030"/>
      <c r="S11" s="1030"/>
      <c r="T11" s="1030"/>
      <c r="U11" s="1031"/>
    </row>
    <row r="12" spans="2:21" ht="14.5" customHeight="1" outlineLevel="1" x14ac:dyDescent="0.35">
      <c r="B12" s="467"/>
      <c r="C12" s="270"/>
      <c r="D12" s="271"/>
      <c r="E12" s="271"/>
      <c r="F12" s="271"/>
      <c r="G12" s="271"/>
      <c r="H12" s="237"/>
      <c r="I12" s="272"/>
      <c r="J12" s="272"/>
      <c r="K12" s="1008" t="s">
        <v>198</v>
      </c>
      <c r="L12" s="1009"/>
      <c r="M12" s="1009"/>
      <c r="N12" s="1009"/>
      <c r="O12" s="1009"/>
      <c r="P12" s="1009"/>
      <c r="Q12" s="1009"/>
      <c r="R12" s="1009"/>
      <c r="S12" s="1009"/>
      <c r="T12" s="1009"/>
      <c r="U12" s="1010"/>
    </row>
    <row r="13" spans="2:21" outlineLevel="1" x14ac:dyDescent="0.35">
      <c r="B13" s="952" t="s">
        <v>199</v>
      </c>
      <c r="C13" s="953"/>
      <c r="D13" s="1032"/>
      <c r="E13" s="1033"/>
      <c r="F13" s="1033"/>
      <c r="G13" s="1034"/>
      <c r="H13" s="956" t="s">
        <v>156</v>
      </c>
      <c r="I13" s="959"/>
      <c r="J13" s="272"/>
      <c r="K13" s="1011"/>
      <c r="L13" s="1012"/>
      <c r="M13" s="1012"/>
      <c r="N13" s="1012"/>
      <c r="O13" s="1012"/>
      <c r="P13" s="1012"/>
      <c r="Q13" s="1012"/>
      <c r="R13" s="1012"/>
      <c r="S13" s="1012"/>
      <c r="T13" s="1012"/>
      <c r="U13" s="1013"/>
    </row>
    <row r="14" spans="2:21" outlineLevel="1" x14ac:dyDescent="0.35">
      <c r="B14" s="954"/>
      <c r="C14" s="955"/>
      <c r="D14" s="1035"/>
      <c r="E14" s="1036"/>
      <c r="F14" s="1036"/>
      <c r="G14" s="1037"/>
      <c r="H14" s="957"/>
      <c r="I14" s="960"/>
      <c r="J14" s="194"/>
      <c r="K14" s="1011"/>
      <c r="L14" s="1012"/>
      <c r="M14" s="1012"/>
      <c r="N14" s="1012"/>
      <c r="O14" s="1012"/>
      <c r="P14" s="1012"/>
      <c r="Q14" s="1012"/>
      <c r="R14" s="1012"/>
      <c r="S14" s="1012"/>
      <c r="T14" s="1012"/>
      <c r="U14" s="1013"/>
    </row>
    <row r="15" spans="2:21" outlineLevel="1" x14ac:dyDescent="0.35">
      <c r="B15" s="962" t="s">
        <v>200</v>
      </c>
      <c r="C15" s="963"/>
      <c r="D15" s="1022"/>
      <c r="E15" s="1023"/>
      <c r="F15" s="1023"/>
      <c r="G15" s="1024"/>
      <c r="H15" s="958"/>
      <c r="I15" s="961"/>
      <c r="J15" s="194"/>
      <c r="K15" s="1011"/>
      <c r="L15" s="1012"/>
      <c r="M15" s="1012"/>
      <c r="N15" s="1012"/>
      <c r="O15" s="1012"/>
      <c r="P15" s="1012"/>
      <c r="Q15" s="1012"/>
      <c r="R15" s="1012"/>
      <c r="S15" s="1012"/>
      <c r="T15" s="1012"/>
      <c r="U15" s="1013"/>
    </row>
    <row r="16" spans="2:21" outlineLevel="1" x14ac:dyDescent="0.35">
      <c r="B16" s="342"/>
      <c r="J16" s="194"/>
      <c r="K16" s="1011"/>
      <c r="L16" s="1012"/>
      <c r="M16" s="1012"/>
      <c r="N16" s="1012"/>
      <c r="O16" s="1012"/>
      <c r="P16" s="1012"/>
      <c r="Q16" s="1012"/>
      <c r="R16" s="1012"/>
      <c r="S16" s="1012"/>
      <c r="T16" s="1012"/>
      <c r="U16" s="1013"/>
    </row>
    <row r="17" spans="2:38" outlineLevel="1" x14ac:dyDescent="0.35">
      <c r="B17" s="342"/>
      <c r="J17" s="194"/>
      <c r="K17" s="1011"/>
      <c r="L17" s="1012"/>
      <c r="M17" s="1012"/>
      <c r="N17" s="1012"/>
      <c r="O17" s="1012"/>
      <c r="P17" s="1012"/>
      <c r="Q17" s="1012"/>
      <c r="R17" s="1012"/>
      <c r="S17" s="1012"/>
      <c r="T17" s="1012"/>
      <c r="U17" s="1013"/>
    </row>
    <row r="18" spans="2:38" ht="29.5" customHeight="1" outlineLevel="1" x14ac:dyDescent="0.35">
      <c r="B18" s="342"/>
      <c r="J18" s="194"/>
      <c r="K18" s="1014"/>
      <c r="L18" s="1015"/>
      <c r="M18" s="1015"/>
      <c r="N18" s="1015"/>
      <c r="O18" s="1015"/>
      <c r="P18" s="1015"/>
      <c r="Q18" s="1015"/>
      <c r="R18" s="1015"/>
      <c r="S18" s="1015"/>
      <c r="T18" s="1015"/>
      <c r="U18" s="1016"/>
    </row>
    <row r="19" spans="2:38" ht="15" thickBot="1" x14ac:dyDescent="0.4">
      <c r="B19" s="468"/>
      <c r="C19" s="265"/>
      <c r="D19" s="265"/>
      <c r="E19" s="265"/>
      <c r="F19" s="265"/>
      <c r="G19" s="265"/>
      <c r="H19" s="265"/>
      <c r="I19" s="265"/>
      <c r="J19" s="265"/>
      <c r="K19" s="345"/>
      <c r="L19" s="483"/>
      <c r="M19" s="483"/>
      <c r="N19" s="483"/>
      <c r="O19" s="483"/>
      <c r="P19" s="483"/>
      <c r="Q19" s="483"/>
      <c r="R19" s="483"/>
      <c r="S19" s="483"/>
      <c r="T19" s="483"/>
      <c r="U19" s="484"/>
    </row>
    <row r="20" spans="2:38" ht="15" outlineLevel="1" thickBot="1" x14ac:dyDescent="0.4">
      <c r="B20" s="947" t="s">
        <v>423</v>
      </c>
      <c r="C20" s="948"/>
      <c r="D20" s="948"/>
      <c r="E20" s="948"/>
      <c r="F20" s="948"/>
      <c r="G20" s="948"/>
      <c r="H20" s="948"/>
      <c r="I20" s="948"/>
      <c r="J20" s="948"/>
      <c r="K20" s="948"/>
      <c r="L20" s="948"/>
      <c r="M20" s="948"/>
      <c r="N20" s="948"/>
      <c r="O20" s="948"/>
      <c r="P20" s="948"/>
      <c r="Q20" s="948"/>
      <c r="R20" s="948"/>
      <c r="S20" s="948"/>
      <c r="T20" s="948"/>
      <c r="U20" s="949"/>
    </row>
    <row r="21" spans="2:38" outlineLevel="1" x14ac:dyDescent="0.35">
      <c r="B21" s="341"/>
      <c r="C21" s="261"/>
      <c r="D21" s="261"/>
      <c r="E21" s="261"/>
      <c r="F21" s="261"/>
      <c r="G21" s="261"/>
      <c r="H21" s="261"/>
      <c r="I21" s="261"/>
      <c r="J21" s="261"/>
      <c r="K21" s="261"/>
      <c r="L21" s="261"/>
      <c r="M21" s="261"/>
      <c r="N21" s="261"/>
      <c r="O21" s="261"/>
      <c r="P21" s="261"/>
      <c r="Q21" s="261"/>
      <c r="R21" s="261"/>
      <c r="S21" s="261"/>
      <c r="T21" s="261"/>
      <c r="U21" s="262"/>
    </row>
    <row r="22" spans="2:38" outlineLevel="1" x14ac:dyDescent="0.35">
      <c r="B22" s="342"/>
      <c r="U22" s="263"/>
      <c r="Y22" s="924" t="s">
        <v>193</v>
      </c>
      <c r="Z22" s="924"/>
      <c r="AA22" s="924"/>
      <c r="AB22" s="924"/>
      <c r="AC22" s="924"/>
      <c r="AF22" s="1025" t="s">
        <v>1085</v>
      </c>
      <c r="AG22" s="1026"/>
      <c r="AH22" s="1027"/>
    </row>
    <row r="23" spans="2:38" ht="27.65" customHeight="1" outlineLevel="1" x14ac:dyDescent="0.35">
      <c r="B23" s="342"/>
      <c r="C23" s="350"/>
      <c r="D23" s="991" t="s">
        <v>201</v>
      </c>
      <c r="E23" s="992"/>
      <c r="F23" s="989" t="s">
        <v>202</v>
      </c>
      <c r="G23" s="990"/>
      <c r="H23" s="264"/>
      <c r="I23" s="924" t="s">
        <v>193</v>
      </c>
      <c r="J23" s="924"/>
      <c r="K23" s="924"/>
      <c r="M23" s="1025" t="s">
        <v>1085</v>
      </c>
      <c r="N23" s="1026"/>
      <c r="O23" s="1027"/>
      <c r="Q23" s="924" t="s">
        <v>203</v>
      </c>
      <c r="R23" s="924"/>
      <c r="S23" s="924"/>
      <c r="T23" s="271"/>
      <c r="U23" s="263"/>
      <c r="Y23" s="828"/>
      <c r="Z23" s="322" t="s">
        <v>402</v>
      </c>
      <c r="AA23" s="322" t="s">
        <v>196</v>
      </c>
      <c r="AB23" s="322" t="s">
        <v>1146</v>
      </c>
      <c r="AC23" s="340" t="s">
        <v>1142</v>
      </c>
      <c r="AF23" s="824"/>
      <c r="AG23" s="825" t="s">
        <v>1073</v>
      </c>
      <c r="AH23" s="825" t="s">
        <v>1074</v>
      </c>
      <c r="AI23" s="825" t="s">
        <v>1148</v>
      </c>
      <c r="AJ23" s="834" t="s">
        <v>1142</v>
      </c>
    </row>
    <row r="24" spans="2:38" ht="29.4" customHeight="1" outlineLevel="1" x14ac:dyDescent="0.35">
      <c r="B24" s="342"/>
      <c r="C24" s="273" t="s">
        <v>204</v>
      </c>
      <c r="D24" s="274" t="s">
        <v>205</v>
      </c>
      <c r="E24" s="274" t="s">
        <v>206</v>
      </c>
      <c r="F24" s="275" t="s">
        <v>205</v>
      </c>
      <c r="G24" s="275" t="s">
        <v>206</v>
      </c>
      <c r="H24" s="336"/>
      <c r="I24" s="340"/>
      <c r="J24" s="322" t="s">
        <v>402</v>
      </c>
      <c r="K24" s="322" t="s">
        <v>196</v>
      </c>
      <c r="M24" s="1028"/>
      <c r="N24" s="1021" t="s">
        <v>1073</v>
      </c>
      <c r="O24" s="1021" t="s">
        <v>1074</v>
      </c>
      <c r="P24" s="271"/>
      <c r="Q24" s="924" t="s">
        <v>207</v>
      </c>
      <c r="R24" s="973" t="s">
        <v>208</v>
      </c>
      <c r="S24" s="973" t="s">
        <v>209</v>
      </c>
      <c r="T24" s="271"/>
      <c r="U24" s="263"/>
      <c r="Y24" s="828" t="s">
        <v>210</v>
      </c>
      <c r="Z24" s="831">
        <f>J25*$I$30</f>
        <v>0</v>
      </c>
      <c r="AA24" s="832">
        <f>K25*$I$30</f>
        <v>0</v>
      </c>
      <c r="AB24" s="832">
        <v>1000</v>
      </c>
      <c r="AC24" s="828">
        <v>4200</v>
      </c>
      <c r="AF24" s="277" t="s">
        <v>1136</v>
      </c>
      <c r="AG24" s="279">
        <f>N26*$I$30</f>
        <v>0</v>
      </c>
      <c r="AH24" s="279">
        <f>O26*$I$30</f>
        <v>0</v>
      </c>
      <c r="AI24" s="843">
        <v>500</v>
      </c>
      <c r="AJ24" s="840">
        <v>4200</v>
      </c>
    </row>
    <row r="25" spans="2:38" ht="14.5" customHeight="1" outlineLevel="1" x14ac:dyDescent="0.35">
      <c r="B25" s="342"/>
      <c r="C25" s="301" t="str" cm="1">
        <f t="array" ref="C25">IF(IFERROR(INDEX($B$51:$B$1705,MATCH(0,COUNTIF($C$24:C24,$B$51:$B$1705),0)),"")=0,"",IFERROR(INDEX($B$51:$B$1705,MATCH(0,COUNTIF($C$24:C24,$B$51:$B$1705),0)),""))</f>
        <v/>
      </c>
      <c r="D25" s="269">
        <f t="shared" ref="D25:D37" si="0">SUMIF($B$51:$B$1705,$C25,$N$51:$N$1705)</f>
        <v>0</v>
      </c>
      <c r="E25" s="337">
        <f t="shared" ref="E25:E37" si="1">SUMIF($B$51:$B$1705,$C25,$O$51:$O$1705)</f>
        <v>0</v>
      </c>
      <c r="F25" s="269">
        <f t="shared" ref="F25:F37" si="2">SUMIF($B$51:$B$1705,$C25,$P$51:$P$1705)</f>
        <v>0</v>
      </c>
      <c r="G25" s="339">
        <f t="shared" ref="G25:G37" si="3">SUMIF($B$51:$B$1705,$C25,$Q$51:$Q$1705)</f>
        <v>0</v>
      </c>
      <c r="I25" s="277" t="s">
        <v>1147</v>
      </c>
      <c r="J25" s="278">
        <f>SUM($N$51:$N$1705)-J26-J27</f>
        <v>0</v>
      </c>
      <c r="K25" s="279">
        <f>SUM($O$51:$O$1705)-K26-K27</f>
        <v>0</v>
      </c>
      <c r="M25" s="1028"/>
      <c r="N25" s="1021"/>
      <c r="O25" s="1021"/>
      <c r="P25" s="660"/>
      <c r="Q25" s="924"/>
      <c r="R25" s="973"/>
      <c r="S25" s="973"/>
      <c r="T25" s="660"/>
      <c r="U25" s="263"/>
      <c r="Y25" s="828"/>
      <c r="Z25" s="828"/>
      <c r="AA25" s="832"/>
      <c r="AB25" s="833">
        <f>AA24-AB24</f>
        <v>-1000</v>
      </c>
      <c r="AC25" s="828">
        <v>5920</v>
      </c>
      <c r="AF25" s="277"/>
      <c r="AG25" s="279"/>
      <c r="AH25" s="279"/>
      <c r="AI25" s="844">
        <f>AG24-AI24</f>
        <v>-500</v>
      </c>
      <c r="AJ25" s="840">
        <v>5920</v>
      </c>
    </row>
    <row r="26" spans="2:38" outlineLevel="1" x14ac:dyDescent="0.35">
      <c r="B26" s="342"/>
      <c r="C26" s="301" t="str" cm="1">
        <f t="array" ref="C26">IF(IFERROR(INDEX($B$51:$B$1705,MATCH(0,COUNTIF($C$24:C25,$B$51:$B$1705),0)),"")=0,"",IFERROR(INDEX($B$51:$B$1705,MATCH(0,COUNTIF($C$24:C25,$B$51:$B$1705),0)),""))</f>
        <v/>
      </c>
      <c r="D26" s="269">
        <f t="shared" si="0"/>
        <v>0</v>
      </c>
      <c r="E26" s="337">
        <f t="shared" si="1"/>
        <v>0</v>
      </c>
      <c r="F26" s="269">
        <f t="shared" si="2"/>
        <v>0</v>
      </c>
      <c r="G26" s="339">
        <f t="shared" si="3"/>
        <v>0</v>
      </c>
      <c r="I26" s="277" t="s">
        <v>211</v>
      </c>
      <c r="J26" s="278">
        <f>SUMIFS($N$51:$N$1705,$D$51:$D$1705,$D$48)+SUMIFS($N$51:$N$1705,$D$51:$D$1705,$D$48-1)</f>
        <v>0</v>
      </c>
      <c r="K26" s="279">
        <f>SUMIFS($O$51:$O$1705,$D$51:$D$1705,$D$48)+SUMIFS($O$51:$O$1705,$D$51:$D$1705,$D$48-1)</f>
        <v>0</v>
      </c>
      <c r="M26" s="277" t="s">
        <v>1147</v>
      </c>
      <c r="N26" s="278">
        <f>SUM($R$51:$R$1705)-N27-N28</f>
        <v>0</v>
      </c>
      <c r="O26" s="279">
        <f>SUM($S$51:$S$1705)-O27-O28</f>
        <v>0</v>
      </c>
      <c r="P26" s="660"/>
      <c r="Q26" s="276"/>
      <c r="R26" s="390"/>
      <c r="S26" s="419">
        <f>R26</f>
        <v>0</v>
      </c>
      <c r="T26" s="660"/>
      <c r="U26" s="263"/>
      <c r="Y26" s="828" t="s">
        <v>211</v>
      </c>
      <c r="Z26" s="831">
        <f>J26*$I$30</f>
        <v>0</v>
      </c>
      <c r="AA26" s="832">
        <f>K26*$I$30</f>
        <v>0</v>
      </c>
      <c r="AB26" s="833">
        <f>AA26</f>
        <v>0</v>
      </c>
      <c r="AC26" s="828">
        <v>5920</v>
      </c>
      <c r="AF26" s="277" t="s">
        <v>211</v>
      </c>
      <c r="AG26" s="279">
        <f>N27*$I$30</f>
        <v>0</v>
      </c>
      <c r="AH26" s="279">
        <f>O27*$I$30</f>
        <v>0</v>
      </c>
      <c r="AI26" s="844">
        <f>AH26</f>
        <v>0</v>
      </c>
      <c r="AJ26" s="840">
        <v>5920</v>
      </c>
    </row>
    <row r="27" spans="2:38" outlineLevel="1" x14ac:dyDescent="0.35">
      <c r="B27" s="342"/>
      <c r="C27" s="301" t="str" cm="1">
        <f t="array" ref="C27">IF(IFERROR(INDEX($B$51:$B$1705,MATCH(0,COUNTIF($C$24:C26,$B$51:$B$1705),0)),"")=0,"",IFERROR(INDEX($B$51:$B$1705,MATCH(0,COUNTIF($C$24:C26,$B$51:$B$1705),0)),""))</f>
        <v/>
      </c>
      <c r="D27" s="269">
        <f t="shared" si="0"/>
        <v>0</v>
      </c>
      <c r="E27" s="337">
        <f t="shared" si="1"/>
        <v>0</v>
      </c>
      <c r="F27" s="269">
        <f t="shared" si="2"/>
        <v>0</v>
      </c>
      <c r="G27" s="339">
        <f t="shared" si="3"/>
        <v>0</v>
      </c>
      <c r="I27" s="277" t="s">
        <v>212</v>
      </c>
      <c r="J27" s="278">
        <f>SUMIFS($N$51:$N$1705,$C$51:$C$1705,I27,$D$51:$D$1705,"")</f>
        <v>0</v>
      </c>
      <c r="K27" s="279">
        <f>SUMIFS($O$51:$O$1705,$C$51:$C$1705,I27,$D$51:$D$1705,"")</f>
        <v>0</v>
      </c>
      <c r="M27" s="277" t="s">
        <v>211</v>
      </c>
      <c r="N27" s="278">
        <f>SUMIFS($R$51:$R$1705,$D$51:$D$1705,$D$48)+SUMIFS($R$51:$R$1705,$D$51:$D$1705,$D$48-1)</f>
        <v>0</v>
      </c>
      <c r="O27" s="829">
        <f>SUMIFS($S$51:$S$1705,$D$51:$D$1705,$D$48)+SUMIFS($S$51:$S$1705,$D$51:$D$1705,$D$48+1)</f>
        <v>0</v>
      </c>
      <c r="P27" s="421"/>
      <c r="Q27" s="276"/>
      <c r="R27" s="385"/>
      <c r="S27" s="419" t="str">
        <f>IF(ISBLANK(R27),"",S26+R27)</f>
        <v/>
      </c>
      <c r="T27" s="420"/>
      <c r="U27" s="263"/>
      <c r="Y27" s="828" t="s">
        <v>212</v>
      </c>
      <c r="Z27" s="831">
        <f>J27*$I$30</f>
        <v>0</v>
      </c>
      <c r="AA27" s="832">
        <f>K27*$I$30</f>
        <v>0</v>
      </c>
      <c r="AB27" s="833">
        <f>AA27</f>
        <v>0</v>
      </c>
      <c r="AC27" s="828">
        <v>5920</v>
      </c>
      <c r="AF27" s="277" t="s">
        <v>212</v>
      </c>
      <c r="AG27" s="279">
        <f>N28*$I$30</f>
        <v>0</v>
      </c>
      <c r="AH27" s="279">
        <f>O28*$I$30</f>
        <v>0</v>
      </c>
      <c r="AI27" s="844">
        <f>AH27</f>
        <v>0</v>
      </c>
      <c r="AJ27" s="840">
        <v>5920</v>
      </c>
    </row>
    <row r="28" spans="2:38" ht="15" outlineLevel="1" thickBot="1" x14ac:dyDescent="0.4">
      <c r="B28" s="342"/>
      <c r="C28" s="301" t="str" cm="1">
        <f t="array" ref="C28">IF(IFERROR(INDEX($B$51:$B$1705,MATCH(0,COUNTIF($C$24:C27,$B$51:$B$1705),0)),"")=0,"",IFERROR(INDEX($B$51:$B$1705,MATCH(0,COUNTIF($C$24:C27,$B$51:$B$1705),0)),""))</f>
        <v/>
      </c>
      <c r="D28" s="269">
        <f t="shared" si="0"/>
        <v>0</v>
      </c>
      <c r="E28" s="337">
        <f t="shared" si="1"/>
        <v>0</v>
      </c>
      <c r="F28" s="269">
        <f t="shared" si="2"/>
        <v>0</v>
      </c>
      <c r="G28" s="339">
        <f t="shared" si="3"/>
        <v>0</v>
      </c>
      <c r="I28" s="422" t="s">
        <v>216</v>
      </c>
      <c r="J28" s="280">
        <f>SUM(J25:J27)</f>
        <v>0</v>
      </c>
      <c r="K28" s="281">
        <f>SUM(K25:K27)</f>
        <v>0</v>
      </c>
      <c r="M28" s="277" t="s">
        <v>212</v>
      </c>
      <c r="N28" s="278">
        <f>SUMIFS($R$51:$R$1705,$C$51:$C$1705,M28,$D$51:$D$1705,"")</f>
        <v>0</v>
      </c>
      <c r="O28" s="829">
        <f>SUMIFS($S$51:$S$1705,$C$51:$C$1705,M28,$D$51:$D$1705,"")</f>
        <v>0</v>
      </c>
      <c r="P28" s="421"/>
      <c r="Q28" s="276"/>
      <c r="R28" s="385"/>
      <c r="S28" s="419" t="str">
        <f>IF(ISBLANK(R28),"",S27+R28)</f>
        <v/>
      </c>
      <c r="T28" s="420"/>
      <c r="U28" s="263"/>
      <c r="Y28" s="422" t="s">
        <v>216</v>
      </c>
      <c r="Z28" s="841">
        <f>SUM(Z24:Z27)</f>
        <v>0</v>
      </c>
      <c r="AA28" s="830">
        <f t="shared" ref="AA28:AB28" si="4">SUM(AA24:AA27)</f>
        <v>0</v>
      </c>
      <c r="AB28" s="830">
        <f t="shared" si="4"/>
        <v>0</v>
      </c>
      <c r="AC28" s="842"/>
      <c r="AF28" s="422" t="s">
        <v>216</v>
      </c>
      <c r="AG28" s="830">
        <f>SUM(AG24:AG27)</f>
        <v>0</v>
      </c>
      <c r="AH28" s="830">
        <f>SUM(AH24:AH27)</f>
        <v>0</v>
      </c>
      <c r="AI28" s="830">
        <f>SUM(AI24:AI27)</f>
        <v>0</v>
      </c>
      <c r="AJ28" s="845"/>
    </row>
    <row r="29" spans="2:38" ht="15.5" outlineLevel="1" thickTop="1" thickBot="1" x14ac:dyDescent="0.4">
      <c r="B29" s="342"/>
      <c r="C29" s="301" t="str" cm="1">
        <f t="array" ref="C29">IF(IFERROR(INDEX($B$51:$B$1705,MATCH(0,COUNTIF($C$24:C28,$B$51:$B$1705),0)),"")=0,"",IFERROR(INDEX($B$51:$B$1705,MATCH(0,COUNTIF($C$24:C28,$B$51:$B$1705),0)),""))</f>
        <v/>
      </c>
      <c r="D29" s="269">
        <f t="shared" si="0"/>
        <v>0</v>
      </c>
      <c r="E29" s="337">
        <f t="shared" si="1"/>
        <v>0</v>
      </c>
      <c r="F29" s="269">
        <f t="shared" si="2"/>
        <v>0</v>
      </c>
      <c r="G29" s="339">
        <f t="shared" si="3"/>
        <v>0</v>
      </c>
      <c r="I29" s="423"/>
      <c r="J29" s="423"/>
      <c r="K29" s="423"/>
      <c r="M29" s="422" t="s">
        <v>216</v>
      </c>
      <c r="N29" s="280">
        <f>SUM(N26:N28)</f>
        <v>0</v>
      </c>
      <c r="O29" s="281">
        <f>SUM(O26:O28)</f>
        <v>0</v>
      </c>
      <c r="P29" s="421"/>
      <c r="Q29" s="276"/>
      <c r="R29" s="385"/>
      <c r="S29" s="419" t="str">
        <f>IF(ISBLANK(R29),"",S28+R29)</f>
        <v/>
      </c>
      <c r="T29" s="420"/>
      <c r="U29" s="263"/>
    </row>
    <row r="30" spans="2:38" ht="15" outlineLevel="1" thickTop="1" x14ac:dyDescent="0.35">
      <c r="B30" s="342"/>
      <c r="C30" s="301" t="str" cm="1">
        <f t="array" ref="C30">IF(IFERROR(INDEX($B$51:$B$1705,MATCH(0,COUNTIF($C$24:C29,$B$51:$B$1705),0)),"")=0,"",IFERROR(INDEX($B$51:$B$1705,MATCH(0,COUNTIF($C$24:C29,$B$51:$B$1705),0)),""))</f>
        <v/>
      </c>
      <c r="D30" s="269">
        <f t="shared" si="0"/>
        <v>0</v>
      </c>
      <c r="E30" s="337">
        <f t="shared" si="1"/>
        <v>0</v>
      </c>
      <c r="F30" s="269">
        <f t="shared" si="2"/>
        <v>0</v>
      </c>
      <c r="G30" s="339">
        <f t="shared" si="3"/>
        <v>0</v>
      </c>
      <c r="I30" s="659">
        <v>0.1</v>
      </c>
      <c r="J30" s="411">
        <f>ROUND(J28*$I$30,0)</f>
        <v>0</v>
      </c>
      <c r="K30" s="412">
        <f>ROUND(K28*$I$30,2)</f>
        <v>0</v>
      </c>
      <c r="P30" s="421"/>
      <c r="Q30" s="276"/>
      <c r="R30" s="385"/>
      <c r="S30" s="419" t="str">
        <f>IF(ISBLANK(R30),"",S29+R30)</f>
        <v/>
      </c>
      <c r="T30" s="420"/>
      <c r="U30" s="263"/>
    </row>
    <row r="31" spans="2:38" ht="28" outlineLevel="1" x14ac:dyDescent="0.35">
      <c r="B31" s="342"/>
      <c r="C31" s="301" t="str" cm="1">
        <f t="array" ref="C31">IF(IFERROR(INDEX($B$51:$B$1705,MATCH(0,COUNTIF($C$24:C30,$B$51:$B$1705),0)),"")=0,"",IFERROR(INDEX($B$51:$B$1705,MATCH(0,COUNTIF($C$24:C30,$B$51:$B$1705),0)),""))</f>
        <v/>
      </c>
      <c r="D31" s="269">
        <f t="shared" si="0"/>
        <v>0</v>
      </c>
      <c r="E31" s="337">
        <f t="shared" si="1"/>
        <v>0</v>
      </c>
      <c r="F31" s="269">
        <f t="shared" si="2"/>
        <v>0</v>
      </c>
      <c r="G31" s="339">
        <f t="shared" si="3"/>
        <v>0</v>
      </c>
      <c r="P31" s="421"/>
      <c r="Q31" s="276"/>
      <c r="R31" s="385"/>
      <c r="S31" s="419" t="str">
        <f>IF(ISBLANK(R31),"",S30+R31)</f>
        <v/>
      </c>
      <c r="T31" s="420"/>
      <c r="U31" s="263"/>
      <c r="AF31" s="835" t="s">
        <v>204</v>
      </c>
      <c r="AG31" s="836" t="s">
        <v>1144</v>
      </c>
      <c r="AH31" s="836" t="s">
        <v>1145</v>
      </c>
      <c r="AI31" s="837" t="s">
        <v>1141</v>
      </c>
      <c r="AJ31" s="838" t="s">
        <v>1139</v>
      </c>
      <c r="AK31" s="838" t="s">
        <v>1140</v>
      </c>
      <c r="AL31" s="839" t="s">
        <v>1141</v>
      </c>
    </row>
    <row r="32" spans="2:38" outlineLevel="1" x14ac:dyDescent="0.35">
      <c r="B32" s="342"/>
      <c r="C32" s="301" t="str" cm="1">
        <f t="array" ref="C32">IF(IFERROR(INDEX($B$51:$B$1705,MATCH(0,COUNTIF($C$24:C31,$B$51:$B$1705),0)),"")=0,"",IFERROR(INDEX($B$51:$B$1705,MATCH(0,COUNTIF($C$24:C31,$B$51:$B$1705),0)),""))</f>
        <v/>
      </c>
      <c r="D32" s="269">
        <f t="shared" si="0"/>
        <v>0</v>
      </c>
      <c r="E32" s="337">
        <f t="shared" si="1"/>
        <v>0</v>
      </c>
      <c r="F32" s="269">
        <f t="shared" si="2"/>
        <v>0</v>
      </c>
      <c r="G32" s="339">
        <f t="shared" si="3"/>
        <v>0</v>
      </c>
      <c r="P32" s="421"/>
      <c r="T32" s="420"/>
      <c r="U32" s="263"/>
      <c r="AF32" s="301" t="str">
        <f>C25</f>
        <v/>
      </c>
      <c r="AG32" s="831">
        <f>$I$30*INDEX($D$25:$D$37,MATCH(AF32,$C$25:$C$37,0))</f>
        <v>0</v>
      </c>
      <c r="AH32" s="832">
        <f>$I$30*INDEX($E$25:$E$37,MATCH(AF32,$C$25:$C$37,0))</f>
        <v>0</v>
      </c>
      <c r="AI32" s="833">
        <f>AH32-(INDEX($E$25:$E$37,MATCH(AF32,$C$25:$C$37,0)))</f>
        <v>0</v>
      </c>
      <c r="AJ32" s="831">
        <f>$I$30*INDEX($F$25:$F$37,MATCH(AF32,$C$25:$C$37,0))</f>
        <v>0</v>
      </c>
      <c r="AK32" s="832">
        <f>$I$30*INDEX($G$25:$G$37,MATCH(AF32,$C$25:$C$37,0))</f>
        <v>0</v>
      </c>
      <c r="AL32" s="833">
        <f>AK32-(INDEX($G$25:$G$37,MATCH(AF32,$C$25:$C$37,0)))</f>
        <v>0</v>
      </c>
    </row>
    <row r="33" spans="2:38" ht="28.75" customHeight="1" outlineLevel="1" x14ac:dyDescent="0.35">
      <c r="B33" s="342"/>
      <c r="C33" s="301" t="str" cm="1">
        <f t="array" ref="C33">IF(IFERROR(INDEX($B$51:$B$1705,MATCH(0,COUNTIF($C$24:C32,$B$51:$B$1705),0)),"")=0,"",IFERROR(INDEX($B$51:$B$1705,MATCH(0,COUNTIF($C$24:C32,$B$51:$B$1705),0)),""))</f>
        <v/>
      </c>
      <c r="D33" s="269">
        <f t="shared" si="0"/>
        <v>0</v>
      </c>
      <c r="E33" s="337">
        <f t="shared" si="1"/>
        <v>0</v>
      </c>
      <c r="F33" s="269">
        <f t="shared" si="2"/>
        <v>0</v>
      </c>
      <c r="G33" s="339">
        <f t="shared" si="3"/>
        <v>0</v>
      </c>
      <c r="I33" s="929" t="s">
        <v>214</v>
      </c>
      <c r="J33" s="929"/>
      <c r="K33" s="929"/>
      <c r="N33" s="365"/>
      <c r="O33" s="365"/>
      <c r="P33" s="365"/>
      <c r="Q33" s="929" t="s">
        <v>398</v>
      </c>
      <c r="R33" s="929"/>
      <c r="S33" s="929"/>
      <c r="U33" s="263"/>
      <c r="Y33" s="925" t="s">
        <v>214</v>
      </c>
      <c r="Z33" s="926"/>
      <c r="AA33" s="926"/>
      <c r="AB33" s="926"/>
      <c r="AC33" s="927"/>
      <c r="AF33" s="301" t="str">
        <f t="shared" ref="AF33:AF44" si="5">C26</f>
        <v/>
      </c>
      <c r="AG33" s="831">
        <f t="shared" ref="AG33:AG44" si="6">$I$30*INDEX($D$25:$D$37,MATCH(AF33,$C$25:$C$37,0))</f>
        <v>0</v>
      </c>
      <c r="AH33" s="832">
        <f t="shared" ref="AH33:AH44" si="7">$I$30*INDEX($E$25:$E$37,MATCH(AF33,$C$25:$C$37,0))</f>
        <v>0</v>
      </c>
      <c r="AI33" s="833">
        <f t="shared" ref="AI33:AI44" si="8">AH33-(INDEX($E$25:$E$37,MATCH(AF33,$C$25:$C$37,0)))</f>
        <v>0</v>
      </c>
      <c r="AJ33" s="831">
        <f t="shared" ref="AJ33:AJ44" si="9">$I$30*INDEX($F$25:$F$37,MATCH(AF33,$C$25:$C$37,0))</f>
        <v>0</v>
      </c>
      <c r="AK33" s="832">
        <f t="shared" ref="AK33:AK44" si="10">$I$30*INDEX($G$25:$G$37,MATCH(AF33,$C$25:$C$37,0))</f>
        <v>0</v>
      </c>
      <c r="AL33" s="833">
        <f t="shared" ref="AL33:AL44" si="11">AK33-(INDEX($G$25:$G$37,MATCH(AF33,$C$25:$C$37,0)))</f>
        <v>0</v>
      </c>
    </row>
    <row r="34" spans="2:38" ht="26.4" customHeight="1" outlineLevel="1" x14ac:dyDescent="0.35">
      <c r="B34" s="342"/>
      <c r="C34" s="301" t="str" cm="1">
        <f t="array" ref="C34">IF(IFERROR(INDEX($B$51:$B$1705,MATCH(0,COUNTIF($C$24:C33,$B$51:$B$1705),0)),"")=0,"",IFERROR(INDEX($B$51:$B$1705,MATCH(0,COUNTIF($C$24:C33,$B$51:$B$1705),0)),""))</f>
        <v/>
      </c>
      <c r="D34" s="269">
        <f t="shared" si="0"/>
        <v>0</v>
      </c>
      <c r="E34" s="337">
        <f t="shared" si="1"/>
        <v>0</v>
      </c>
      <c r="F34" s="269">
        <f t="shared" si="2"/>
        <v>0</v>
      </c>
      <c r="G34" s="339">
        <f t="shared" si="3"/>
        <v>0</v>
      </c>
      <c r="I34" s="1019"/>
      <c r="J34" s="1017" t="s">
        <v>402</v>
      </c>
      <c r="K34" s="1017" t="s">
        <v>196</v>
      </c>
      <c r="Q34" s="929" t="s">
        <v>207</v>
      </c>
      <c r="R34" s="980" t="s">
        <v>208</v>
      </c>
      <c r="S34" s="980" t="s">
        <v>209</v>
      </c>
      <c r="U34" s="263"/>
      <c r="Y34" s="928"/>
      <c r="Z34" s="929" t="s">
        <v>402</v>
      </c>
      <c r="AA34" s="929" t="s">
        <v>196</v>
      </c>
      <c r="AB34" s="929" t="s">
        <v>1146</v>
      </c>
      <c r="AC34" s="929" t="s">
        <v>1142</v>
      </c>
      <c r="AF34" s="301" t="str">
        <f t="shared" si="5"/>
        <v/>
      </c>
      <c r="AG34" s="831">
        <f t="shared" si="6"/>
        <v>0</v>
      </c>
      <c r="AH34" s="832">
        <f t="shared" si="7"/>
        <v>0</v>
      </c>
      <c r="AI34" s="833">
        <f t="shared" si="8"/>
        <v>0</v>
      </c>
      <c r="AJ34" s="831">
        <f t="shared" si="9"/>
        <v>0</v>
      </c>
      <c r="AK34" s="832">
        <f t="shared" si="10"/>
        <v>0</v>
      </c>
      <c r="AL34" s="833">
        <f t="shared" si="11"/>
        <v>0</v>
      </c>
    </row>
    <row r="35" spans="2:38" ht="14.5" customHeight="1" outlineLevel="1" x14ac:dyDescent="0.35">
      <c r="B35" s="342"/>
      <c r="C35" s="301" t="str" cm="1">
        <f t="array" ref="C35">IF(IFERROR(INDEX($B$51:$B$1705,MATCH(0,COUNTIF($C$24:C34,$B$51:$B$1705),0)),"")=0,"",IFERROR(INDEX($B$51:$B$1705,MATCH(0,COUNTIF($C$24:C34,$B$51:$B$1705),0)),""))</f>
        <v/>
      </c>
      <c r="D35" s="269">
        <f t="shared" si="0"/>
        <v>0</v>
      </c>
      <c r="E35" s="337">
        <f t="shared" si="1"/>
        <v>0</v>
      </c>
      <c r="F35" s="269">
        <f t="shared" si="2"/>
        <v>0</v>
      </c>
      <c r="G35" s="339">
        <f t="shared" si="3"/>
        <v>0</v>
      </c>
      <c r="I35" s="1020"/>
      <c r="J35" s="1018"/>
      <c r="K35" s="1018"/>
      <c r="P35" s="271"/>
      <c r="Q35" s="929"/>
      <c r="R35" s="980"/>
      <c r="S35" s="980"/>
      <c r="T35" s="271"/>
      <c r="U35" s="263"/>
      <c r="Y35" s="928"/>
      <c r="Z35" s="929"/>
      <c r="AA35" s="929"/>
      <c r="AB35" s="929"/>
      <c r="AC35" s="929"/>
      <c r="AF35" s="301" t="str">
        <f t="shared" si="5"/>
        <v/>
      </c>
      <c r="AG35" s="831">
        <f t="shared" si="6"/>
        <v>0</v>
      </c>
      <c r="AH35" s="832">
        <f t="shared" si="7"/>
        <v>0</v>
      </c>
      <c r="AI35" s="833">
        <f t="shared" si="8"/>
        <v>0</v>
      </c>
      <c r="AJ35" s="831">
        <f t="shared" si="9"/>
        <v>0</v>
      </c>
      <c r="AK35" s="832">
        <f t="shared" si="10"/>
        <v>0</v>
      </c>
      <c r="AL35" s="833">
        <f t="shared" si="11"/>
        <v>0</v>
      </c>
    </row>
    <row r="36" spans="2:38" ht="14.5" customHeight="1" outlineLevel="1" x14ac:dyDescent="0.35">
      <c r="B36" s="342"/>
      <c r="C36" s="301" t="str" cm="1">
        <f t="array" ref="C36">IF(IFERROR(INDEX($B$51:$B$1705,MATCH(0,COUNTIF($C$24:C35,$B$51:$B$1705),0)),"")=0,"",IFERROR(INDEX($B$51:$B$1705,MATCH(0,COUNTIF($C$24:C35,$B$51:$B$1705),0)),""))</f>
        <v/>
      </c>
      <c r="D36" s="269">
        <f t="shared" si="0"/>
        <v>0</v>
      </c>
      <c r="E36" s="337">
        <f t="shared" si="1"/>
        <v>0</v>
      </c>
      <c r="F36" s="269">
        <f t="shared" si="2"/>
        <v>0</v>
      </c>
      <c r="G36" s="339">
        <f t="shared" si="3"/>
        <v>0</v>
      </c>
      <c r="I36" s="277" t="s">
        <v>1147</v>
      </c>
      <c r="J36" s="278">
        <f>SUM($P$51:$P$1705)-J37-J38</f>
        <v>0</v>
      </c>
      <c r="K36" s="279">
        <f>SUM($Q$51:$Q$1705)-K37-K38</f>
        <v>0</v>
      </c>
      <c r="P36" s="660"/>
      <c r="Q36" s="276"/>
      <c r="R36" s="390"/>
      <c r="S36" s="419">
        <f>R36</f>
        <v>0</v>
      </c>
      <c r="T36" s="660"/>
      <c r="U36" s="263"/>
      <c r="Y36" s="828" t="s">
        <v>210</v>
      </c>
      <c r="Z36" s="831">
        <f>J36*$I$30</f>
        <v>0</v>
      </c>
      <c r="AA36" s="832">
        <f>K36*$I$30</f>
        <v>0</v>
      </c>
      <c r="AB36" s="832">
        <v>4000</v>
      </c>
      <c r="AC36" s="828">
        <v>4200</v>
      </c>
      <c r="AF36" s="301" t="str">
        <f t="shared" si="5"/>
        <v/>
      </c>
      <c r="AG36" s="831">
        <f t="shared" si="6"/>
        <v>0</v>
      </c>
      <c r="AH36" s="832">
        <f t="shared" si="7"/>
        <v>0</v>
      </c>
      <c r="AI36" s="833">
        <f t="shared" si="8"/>
        <v>0</v>
      </c>
      <c r="AJ36" s="831">
        <f t="shared" si="9"/>
        <v>0</v>
      </c>
      <c r="AK36" s="832">
        <f t="shared" si="10"/>
        <v>0</v>
      </c>
      <c r="AL36" s="833">
        <f t="shared" si="11"/>
        <v>0</v>
      </c>
    </row>
    <row r="37" spans="2:38" ht="14.5" customHeight="1" outlineLevel="1" x14ac:dyDescent="0.35">
      <c r="B37" s="342"/>
      <c r="C37" s="301" t="str" cm="1">
        <f t="array" ref="C37">IF(IFERROR(INDEX($B$51:$B$1705,MATCH(0,COUNTIF($C$24:C36,$B$51:$B$1705),0)),"")=0,"",IFERROR(INDEX($B$51:$B$1705,MATCH(0,COUNTIF($C$24:C36,$B$51:$B$1705),0)),""))</f>
        <v/>
      </c>
      <c r="D37" s="269">
        <f t="shared" si="0"/>
        <v>0</v>
      </c>
      <c r="E37" s="337">
        <f t="shared" si="1"/>
        <v>0</v>
      </c>
      <c r="F37" s="269">
        <f t="shared" si="2"/>
        <v>0</v>
      </c>
      <c r="G37" s="339">
        <f t="shared" si="3"/>
        <v>0</v>
      </c>
      <c r="I37" s="277" t="s">
        <v>211</v>
      </c>
      <c r="J37" s="278">
        <f>SUMIFS($P$51:$P$1705,$D$51:$D$1705,$D$48)</f>
        <v>0</v>
      </c>
      <c r="K37" s="829">
        <f>SUMIFS($Q$51:$Q$1705,$D$51:$D$1705,$D$48)</f>
        <v>0</v>
      </c>
      <c r="P37" s="421"/>
      <c r="Q37" s="276"/>
      <c r="R37" s="385"/>
      <c r="S37" s="419" t="str">
        <f>IF(ISBLANK(R37),"",S36+R37)</f>
        <v/>
      </c>
      <c r="T37" s="421"/>
      <c r="U37" s="263"/>
      <c r="Y37" s="828"/>
      <c r="Z37" s="828"/>
      <c r="AA37" s="832"/>
      <c r="AB37" s="832">
        <f>AA36-AB36</f>
        <v>-4000</v>
      </c>
      <c r="AC37" s="828">
        <v>5920</v>
      </c>
      <c r="AF37" s="301" t="str">
        <f t="shared" si="5"/>
        <v/>
      </c>
      <c r="AG37" s="831">
        <f t="shared" si="6"/>
        <v>0</v>
      </c>
      <c r="AH37" s="832">
        <f t="shared" si="7"/>
        <v>0</v>
      </c>
      <c r="AI37" s="833">
        <f t="shared" si="8"/>
        <v>0</v>
      </c>
      <c r="AJ37" s="831">
        <f t="shared" si="9"/>
        <v>0</v>
      </c>
      <c r="AK37" s="832">
        <f t="shared" si="10"/>
        <v>0</v>
      </c>
      <c r="AL37" s="833">
        <f t="shared" si="11"/>
        <v>0</v>
      </c>
    </row>
    <row r="38" spans="2:38" outlineLevel="1" x14ac:dyDescent="0.35">
      <c r="B38" s="342"/>
      <c r="C38" s="282" t="s">
        <v>213</v>
      </c>
      <c r="D38" s="283">
        <f>SUM(D25:D37)</f>
        <v>0</v>
      </c>
      <c r="E38" s="338">
        <f>SUM(E25:E37)</f>
        <v>0</v>
      </c>
      <c r="F38" s="283">
        <f>SUM(F25:F37)</f>
        <v>0</v>
      </c>
      <c r="G38" s="682">
        <f>SUM(G25:G37)</f>
        <v>0</v>
      </c>
      <c r="I38" s="277" t="s">
        <v>212</v>
      </c>
      <c r="J38" s="278">
        <f>SUMIFS($P$51:$P$1705,$C$51:$C$1705,I38,$D$51:$D$1705,"")</f>
        <v>0</v>
      </c>
      <c r="K38" s="829">
        <f>SUMIFS($Q$51:$Q$1705,$C$51:$C$1705,I38,$D$51:$D$1705,"")</f>
        <v>0</v>
      </c>
      <c r="Q38" s="276"/>
      <c r="R38" s="385"/>
      <c r="S38" s="419" t="str">
        <f>IF(ISBLANK(R38),"",S37+R38)</f>
        <v/>
      </c>
      <c r="U38" s="263"/>
      <c r="Y38" s="828" t="s">
        <v>211</v>
      </c>
      <c r="Z38" s="831">
        <f>J37*$I$30</f>
        <v>0</v>
      </c>
      <c r="AA38" s="832">
        <f>K37*$I$30</f>
        <v>0</v>
      </c>
      <c r="AB38" s="832">
        <f>AA38</f>
        <v>0</v>
      </c>
      <c r="AC38" s="828">
        <v>5920</v>
      </c>
      <c r="AF38" s="301" t="str">
        <f t="shared" si="5"/>
        <v/>
      </c>
      <c r="AG38" s="831">
        <f t="shared" si="6"/>
        <v>0</v>
      </c>
      <c r="AH38" s="832">
        <f t="shared" si="7"/>
        <v>0</v>
      </c>
      <c r="AI38" s="833">
        <f t="shared" si="8"/>
        <v>0</v>
      </c>
      <c r="AJ38" s="831">
        <f t="shared" si="9"/>
        <v>0</v>
      </c>
      <c r="AK38" s="832">
        <f t="shared" si="10"/>
        <v>0</v>
      </c>
      <c r="AL38" s="833">
        <f t="shared" si="11"/>
        <v>0</v>
      </c>
    </row>
    <row r="39" spans="2:38" ht="15" outlineLevel="1" thickBot="1" x14ac:dyDescent="0.4">
      <c r="B39" s="342"/>
      <c r="I39" s="422" t="s">
        <v>216</v>
      </c>
      <c r="J39" s="280">
        <f>SUM(J36:J38)</f>
        <v>0</v>
      </c>
      <c r="K39" s="281">
        <f>SUM(K36:K38)</f>
        <v>0</v>
      </c>
      <c r="Q39" s="276"/>
      <c r="R39" s="385"/>
      <c r="S39" s="419" t="str">
        <f>IF(ISBLANK(R39),"",S38+R39)</f>
        <v/>
      </c>
      <c r="U39" s="263"/>
      <c r="Y39" s="828" t="s">
        <v>212</v>
      </c>
      <c r="Z39" s="831">
        <f>J38*$I$30</f>
        <v>0</v>
      </c>
      <c r="AA39" s="832">
        <f>K38*$I$30</f>
        <v>0</v>
      </c>
      <c r="AB39" s="832">
        <f>AA39</f>
        <v>0</v>
      </c>
      <c r="AC39" s="828">
        <v>5920</v>
      </c>
      <c r="AF39" s="301" t="str">
        <f t="shared" si="5"/>
        <v/>
      </c>
      <c r="AG39" s="831">
        <f t="shared" si="6"/>
        <v>0</v>
      </c>
      <c r="AH39" s="832">
        <f t="shared" si="7"/>
        <v>0</v>
      </c>
      <c r="AI39" s="833">
        <f t="shared" si="8"/>
        <v>0</v>
      </c>
      <c r="AJ39" s="831">
        <f t="shared" si="9"/>
        <v>0</v>
      </c>
      <c r="AK39" s="832">
        <f t="shared" si="10"/>
        <v>0</v>
      </c>
      <c r="AL39" s="833">
        <f t="shared" si="11"/>
        <v>0</v>
      </c>
    </row>
    <row r="40" spans="2:38" ht="15" outlineLevel="1" thickTop="1" x14ac:dyDescent="0.35">
      <c r="B40" s="342"/>
      <c r="I40" s="423"/>
      <c r="J40" s="423"/>
      <c r="K40" s="423"/>
      <c r="P40" s="421"/>
      <c r="Q40" s="276"/>
      <c r="R40" s="385"/>
      <c r="S40" s="419" t="str">
        <f>IF(ISBLANK(R40),"",S39+R40)</f>
        <v/>
      </c>
      <c r="T40" s="657"/>
      <c r="U40" s="263"/>
      <c r="Y40" s="422" t="s">
        <v>216</v>
      </c>
      <c r="Z40" s="841">
        <f>SUM(Z36:Z39)</f>
        <v>0</v>
      </c>
      <c r="AA40" s="830">
        <f>SUM(AA36:AA39)</f>
        <v>0</v>
      </c>
      <c r="AB40" s="830">
        <f t="shared" ref="AB40" si="12">SUM(AB36:AB39)</f>
        <v>0</v>
      </c>
      <c r="AC40" s="842"/>
      <c r="AF40" s="301" t="str">
        <f t="shared" si="5"/>
        <v/>
      </c>
      <c r="AG40" s="831">
        <f t="shared" si="6"/>
        <v>0</v>
      </c>
      <c r="AH40" s="832">
        <f t="shared" si="7"/>
        <v>0</v>
      </c>
      <c r="AI40" s="833">
        <f t="shared" si="8"/>
        <v>0</v>
      </c>
      <c r="AJ40" s="831">
        <f t="shared" si="9"/>
        <v>0</v>
      </c>
      <c r="AK40" s="832">
        <f t="shared" si="10"/>
        <v>0</v>
      </c>
      <c r="AL40" s="833">
        <f t="shared" si="11"/>
        <v>0</v>
      </c>
    </row>
    <row r="41" spans="2:38" outlineLevel="1" x14ac:dyDescent="0.35">
      <c r="B41" s="342"/>
      <c r="I41" s="659"/>
      <c r="J41" s="411">
        <f>ROUND(J39*$I$30,0)</f>
        <v>0</v>
      </c>
      <c r="K41" s="412">
        <f>ROUND(K39*$I$30,2)</f>
        <v>0</v>
      </c>
      <c r="P41" s="421"/>
      <c r="Q41" s="429"/>
      <c r="R41" s="822"/>
      <c r="S41" s="827"/>
      <c r="T41" s="657"/>
      <c r="U41" s="263"/>
      <c r="AF41" s="301" t="str">
        <f t="shared" si="5"/>
        <v/>
      </c>
      <c r="AG41" s="831">
        <f t="shared" si="6"/>
        <v>0</v>
      </c>
      <c r="AH41" s="832">
        <f t="shared" si="7"/>
        <v>0</v>
      </c>
      <c r="AI41" s="833">
        <f t="shared" si="8"/>
        <v>0</v>
      </c>
      <c r="AJ41" s="831">
        <f t="shared" si="9"/>
        <v>0</v>
      </c>
      <c r="AK41" s="832">
        <f t="shared" si="10"/>
        <v>0</v>
      </c>
      <c r="AL41" s="833">
        <f t="shared" si="11"/>
        <v>0</v>
      </c>
    </row>
    <row r="42" spans="2:38" outlineLevel="1" x14ac:dyDescent="0.35">
      <c r="B42" s="342"/>
      <c r="P42" s="421"/>
      <c r="Q42" s="429"/>
      <c r="R42" s="822"/>
      <c r="S42" s="827"/>
      <c r="T42" s="657"/>
      <c r="U42" s="263"/>
      <c r="AF42" s="301" t="str">
        <f t="shared" si="5"/>
        <v/>
      </c>
      <c r="AG42" s="831">
        <f t="shared" si="6"/>
        <v>0</v>
      </c>
      <c r="AH42" s="832">
        <f t="shared" si="7"/>
        <v>0</v>
      </c>
      <c r="AI42" s="833">
        <f t="shared" si="8"/>
        <v>0</v>
      </c>
      <c r="AJ42" s="831">
        <f t="shared" si="9"/>
        <v>0</v>
      </c>
      <c r="AK42" s="832">
        <f t="shared" si="10"/>
        <v>0</v>
      </c>
      <c r="AL42" s="833">
        <f t="shared" si="11"/>
        <v>0</v>
      </c>
    </row>
    <row r="43" spans="2:38" outlineLevel="1" x14ac:dyDescent="0.35">
      <c r="B43" s="342"/>
      <c r="P43" s="421"/>
      <c r="Q43" s="429"/>
      <c r="R43" s="822"/>
      <c r="S43" s="827"/>
      <c r="T43" s="657"/>
      <c r="U43" s="263"/>
      <c r="AF43" s="301" t="str">
        <f t="shared" si="5"/>
        <v/>
      </c>
      <c r="AG43" s="831">
        <f t="shared" si="6"/>
        <v>0</v>
      </c>
      <c r="AH43" s="832">
        <f t="shared" si="7"/>
        <v>0</v>
      </c>
      <c r="AI43" s="833">
        <f t="shared" si="8"/>
        <v>0</v>
      </c>
      <c r="AJ43" s="831">
        <f t="shared" si="9"/>
        <v>0</v>
      </c>
      <c r="AK43" s="832">
        <f t="shared" si="10"/>
        <v>0</v>
      </c>
      <c r="AL43" s="833">
        <f t="shared" si="11"/>
        <v>0</v>
      </c>
    </row>
    <row r="44" spans="2:38" outlineLevel="1" x14ac:dyDescent="0.35">
      <c r="B44" s="342"/>
      <c r="P44" s="421"/>
      <c r="Q44" s="429"/>
      <c r="R44" s="822"/>
      <c r="S44" s="827"/>
      <c r="T44" s="657"/>
      <c r="U44" s="263"/>
      <c r="AF44" s="301" t="str">
        <f t="shared" si="5"/>
        <v/>
      </c>
      <c r="AG44" s="831">
        <f t="shared" si="6"/>
        <v>0</v>
      </c>
      <c r="AH44" s="832">
        <f t="shared" si="7"/>
        <v>0</v>
      </c>
      <c r="AI44" s="833">
        <f t="shared" si="8"/>
        <v>0</v>
      </c>
      <c r="AJ44" s="831">
        <f t="shared" si="9"/>
        <v>0</v>
      </c>
      <c r="AK44" s="832">
        <f t="shared" si="10"/>
        <v>0</v>
      </c>
      <c r="AL44" s="833">
        <f t="shared" si="11"/>
        <v>0</v>
      </c>
    </row>
    <row r="45" spans="2:38" outlineLevel="1" x14ac:dyDescent="0.35">
      <c r="B45" s="342"/>
      <c r="N45" s="823"/>
      <c r="O45" s="823"/>
      <c r="P45" s="421"/>
      <c r="Q45" s="429"/>
      <c r="R45" s="822"/>
      <c r="S45" s="827"/>
      <c r="T45" s="657"/>
      <c r="U45" s="263"/>
      <c r="AG45" s="831">
        <f>SUM(AG32:AG44)</f>
        <v>0</v>
      </c>
      <c r="AH45" s="832">
        <f t="shared" ref="AH45:AL45" si="13">SUM(AH32:AH44)</f>
        <v>0</v>
      </c>
      <c r="AI45" s="831">
        <f t="shared" si="13"/>
        <v>0</v>
      </c>
      <c r="AJ45" s="831">
        <f t="shared" si="13"/>
        <v>0</v>
      </c>
      <c r="AK45" s="832">
        <f t="shared" si="13"/>
        <v>0</v>
      </c>
      <c r="AL45" s="831">
        <f t="shared" si="13"/>
        <v>0</v>
      </c>
    </row>
    <row r="46" spans="2:38" ht="15" outlineLevel="1" thickBot="1" x14ac:dyDescent="0.4">
      <c r="B46" s="468"/>
      <c r="C46" s="265"/>
      <c r="D46" s="265"/>
      <c r="E46" s="265"/>
      <c r="F46" s="265"/>
      <c r="G46" s="265"/>
      <c r="H46" s="265"/>
      <c r="I46" s="265"/>
      <c r="J46" s="265"/>
      <c r="K46" s="265"/>
      <c r="L46" s="265"/>
      <c r="M46" s="265"/>
      <c r="N46" s="265"/>
      <c r="O46" s="265"/>
      <c r="P46" s="265"/>
      <c r="Q46" s="265"/>
      <c r="R46" s="265"/>
      <c r="S46" s="265"/>
      <c r="T46" s="265"/>
      <c r="U46" s="484"/>
    </row>
    <row r="47" spans="2:38" ht="15" thickBot="1" x14ac:dyDescent="0.4">
      <c r="B47" s="947"/>
      <c r="C47" s="948"/>
      <c r="D47" s="948"/>
      <c r="E47" s="948"/>
      <c r="F47" s="948"/>
      <c r="G47" s="948"/>
      <c r="H47" s="948"/>
      <c r="I47" s="948"/>
      <c r="J47" s="1007"/>
      <c r="K47" s="1007"/>
      <c r="L47" s="1007"/>
      <c r="M47" s="1007"/>
      <c r="N47" s="1007"/>
      <c r="O47" s="1007"/>
      <c r="P47" s="1007"/>
      <c r="Q47" s="1007"/>
      <c r="R47" s="1007"/>
      <c r="S47" s="1007"/>
      <c r="T47" s="948"/>
      <c r="U47" s="949"/>
    </row>
    <row r="48" spans="2:38" ht="44.15" customHeight="1" thickBot="1" x14ac:dyDescent="0.4">
      <c r="B48" s="1048" t="s">
        <v>149</v>
      </c>
      <c r="C48" s="1049"/>
      <c r="D48" s="616">
        <v>2025</v>
      </c>
      <c r="E48" s="617"/>
      <c r="F48" s="618"/>
      <c r="G48" s="619"/>
      <c r="H48" s="1050" t="s">
        <v>188</v>
      </c>
      <c r="I48" s="1051"/>
      <c r="J48" s="1002" t="s">
        <v>1084</v>
      </c>
      <c r="K48" s="1003"/>
      <c r="L48" s="1003"/>
      <c r="M48" s="1003"/>
      <c r="N48" s="1003"/>
      <c r="O48" s="1003"/>
      <c r="P48" s="1003"/>
      <c r="Q48" s="1004"/>
      <c r="R48" s="1005" t="s">
        <v>1085</v>
      </c>
      <c r="S48" s="1006"/>
      <c r="T48" s="352"/>
      <c r="U48" s="455"/>
    </row>
    <row r="49" spans="1:24" ht="31" customHeight="1" thickBot="1" x14ac:dyDescent="0.4">
      <c r="B49" s="342"/>
      <c r="M49" s="707" t="s">
        <v>429</v>
      </c>
      <c r="N49" s="1044" t="s">
        <v>193</v>
      </c>
      <c r="O49" s="1045"/>
      <c r="P49" s="1046" t="s">
        <v>194</v>
      </c>
      <c r="Q49" s="1047"/>
      <c r="R49" s="1038"/>
      <c r="S49" s="1039"/>
      <c r="U49" s="263"/>
    </row>
    <row r="50" spans="1:24" ht="169.5" thickBot="1" x14ac:dyDescent="0.4">
      <c r="B50" s="620" t="s">
        <v>158</v>
      </c>
      <c r="C50" s="399" t="s">
        <v>159</v>
      </c>
      <c r="D50" s="620" t="s">
        <v>189</v>
      </c>
      <c r="E50" s="401" t="s">
        <v>190</v>
      </c>
      <c r="F50" s="401" t="s">
        <v>162</v>
      </c>
      <c r="G50" s="401" t="s">
        <v>163</v>
      </c>
      <c r="H50" s="401" t="s">
        <v>191</v>
      </c>
      <c r="I50" s="401" t="s">
        <v>192</v>
      </c>
      <c r="J50" s="621" t="s">
        <v>176</v>
      </c>
      <c r="K50" s="622" t="s">
        <v>177</v>
      </c>
      <c r="L50" s="623" t="s">
        <v>178</v>
      </c>
      <c r="M50" s="624" t="s">
        <v>179</v>
      </c>
      <c r="N50" s="625" t="s">
        <v>180</v>
      </c>
      <c r="O50" s="625" t="s">
        <v>181</v>
      </c>
      <c r="P50" s="626" t="s">
        <v>180</v>
      </c>
      <c r="Q50" s="627" t="s">
        <v>194</v>
      </c>
      <c r="R50" s="683" t="s">
        <v>1073</v>
      </c>
      <c r="S50" s="847" t="s">
        <v>1074</v>
      </c>
      <c r="T50" s="848" t="s">
        <v>169</v>
      </c>
      <c r="U50" s="401" t="s">
        <v>195</v>
      </c>
      <c r="V50" s="851" t="s">
        <v>1149</v>
      </c>
      <c r="W50" s="850" t="s">
        <v>1151</v>
      </c>
      <c r="X50" s="846" t="s">
        <v>1150</v>
      </c>
    </row>
    <row r="51" spans="1:24" x14ac:dyDescent="0.35">
      <c r="B51" s="628"/>
      <c r="C51" s="357"/>
      <c r="D51" s="415"/>
      <c r="E51" s="629"/>
      <c r="F51" s="630"/>
      <c r="G51" s="630"/>
      <c r="H51" s="416"/>
      <c r="I51" s="416"/>
      <c r="J51" s="631"/>
      <c r="K51" s="638" t="str">
        <f>IFERROR(INDEX(Lookup!$G$3:$G$6,MATCH(J51,Lookup!$F$3:$F$6,0)),"")</f>
        <v/>
      </c>
      <c r="L51" s="632"/>
      <c r="M51" s="631"/>
      <c r="N51" s="639">
        <f>L51*M51</f>
        <v>0</v>
      </c>
      <c r="O51" s="640">
        <f>IFERROR(ROUND((N51*K51),2),0)</f>
        <v>0</v>
      </c>
      <c r="P51" s="641">
        <f>IF(I51&lt;INDEX(Lookup!$U$2:$U$10,MATCH($D$48,Lookup!$S$2:$S$10,0)),0,IF(U51="X",0,IFERROR(L51*50,0)))</f>
        <v>0</v>
      </c>
      <c r="Q51" s="642">
        <f>IF(I51&lt;INDEX(Lookup!$U$2:$U$10,MATCH($D$48,Lookup!$S$2:$S$10,0)),0,IF(U51="X",0,IFERROR(P51*K51,0)))</f>
        <v>0</v>
      </c>
      <c r="R51" s="642">
        <v>0</v>
      </c>
      <c r="S51" s="783">
        <v>0</v>
      </c>
      <c r="T51" s="636"/>
      <c r="U51" s="361"/>
      <c r="W51" s="849">
        <f>O51*$I$30</f>
        <v>0</v>
      </c>
      <c r="X51" s="833">
        <f>Q51*$I$30</f>
        <v>0</v>
      </c>
    </row>
    <row r="52" spans="1:24" x14ac:dyDescent="0.35">
      <c r="B52" s="633"/>
      <c r="C52" s="357"/>
      <c r="D52" s="357"/>
      <c r="E52" s="634"/>
      <c r="F52" s="635"/>
      <c r="G52" s="360"/>
      <c r="H52" s="416"/>
      <c r="I52" s="416"/>
      <c r="J52" s="631"/>
      <c r="K52" s="638" t="str">
        <f>IFERROR(INDEX(Lookup!$G$3:$G$6,MATCH(J52,Lookup!$F$3:$F$6,0)),"")</f>
        <v/>
      </c>
      <c r="L52" s="637"/>
      <c r="M52" s="631"/>
      <c r="N52" s="639">
        <f>L52*M52</f>
        <v>0</v>
      </c>
      <c r="O52" s="640">
        <f t="shared" ref="O52:O115" si="14">IFERROR(ROUND((N52*K52),2),0)</f>
        <v>0</v>
      </c>
      <c r="P52" s="641">
        <f>IF(I52&lt;INDEX(Lookup!$U$2:$U$10,MATCH($D$48,Lookup!$S$2:$S$10,0)),0,IF(U52="X",0,IFERROR(L52*50,0)))</f>
        <v>0</v>
      </c>
      <c r="Q52" s="642">
        <f>IF(I52&lt;INDEX(Lookup!$U$2:$U$10,MATCH($D$48,Lookup!$S$2:$S$10,0)),0,IF(U52="X",0,IFERROR(P52*K52,0)))</f>
        <v>0</v>
      </c>
      <c r="R52" s="642">
        <v>0</v>
      </c>
      <c r="S52" s="783">
        <v>0</v>
      </c>
      <c r="T52" s="636"/>
      <c r="U52" s="353"/>
      <c r="W52" s="833">
        <f t="shared" ref="W52:W115" si="15">O52*$I$30</f>
        <v>0</v>
      </c>
      <c r="X52" s="833">
        <f t="shared" ref="X52:X115" si="16">Q52*$I$30</f>
        <v>0</v>
      </c>
    </row>
    <row r="53" spans="1:24" x14ac:dyDescent="0.35">
      <c r="B53" s="633"/>
      <c r="C53" s="357"/>
      <c r="D53" s="357"/>
      <c r="E53" s="634"/>
      <c r="F53" s="635"/>
      <c r="G53" s="360"/>
      <c r="H53" s="416"/>
      <c r="I53" s="416"/>
      <c r="J53" s="636"/>
      <c r="K53" s="638" t="str">
        <f>IFERROR(INDEX(Lookup!$G$3:$G$6,MATCH(J53,Lookup!$F$3:$F$6,0)),"")</f>
        <v/>
      </c>
      <c r="L53" s="637"/>
      <c r="M53" s="631"/>
      <c r="N53" s="639">
        <f t="shared" ref="N53:N114" si="17">L53*M53</f>
        <v>0</v>
      </c>
      <c r="O53" s="640">
        <f t="shared" si="14"/>
        <v>0</v>
      </c>
      <c r="P53" s="641">
        <f>IF(I53&lt;INDEX(Lookup!$U$2:$U$10,MATCH($D$48,Lookup!$S$2:$S$10,0)),0,IF(U53="X",0,IFERROR(L53*50,0)))</f>
        <v>0</v>
      </c>
      <c r="Q53" s="642">
        <f>IF(I53&lt;INDEX(Lookup!$U$2:$U$10,MATCH($D$48,Lookup!$S$2:$S$10,0)),0,IF(U53="X",0,IFERROR(P53*K53,0)))</f>
        <v>0</v>
      </c>
      <c r="R53" s="642">
        <v>0</v>
      </c>
      <c r="S53" s="783">
        <v>0</v>
      </c>
      <c r="T53" s="636"/>
      <c r="U53" s="353"/>
      <c r="W53" s="833">
        <f t="shared" si="15"/>
        <v>0</v>
      </c>
      <c r="X53" s="833">
        <f t="shared" si="16"/>
        <v>0</v>
      </c>
    </row>
    <row r="54" spans="1:24" x14ac:dyDescent="0.35">
      <c r="B54" s="633"/>
      <c r="C54" s="357"/>
      <c r="D54" s="357"/>
      <c r="E54" s="634"/>
      <c r="F54" s="635"/>
      <c r="G54" s="360"/>
      <c r="H54" s="416"/>
      <c r="I54" s="416"/>
      <c r="J54" s="636"/>
      <c r="K54" s="638" t="str">
        <f>IFERROR(INDEX(Lookup!$G$3:$G$6,MATCH(J54,Lookup!$F$3:$F$6,0)),"")</f>
        <v/>
      </c>
      <c r="L54" s="637"/>
      <c r="M54" s="631"/>
      <c r="N54" s="639">
        <f t="shared" si="17"/>
        <v>0</v>
      </c>
      <c r="O54" s="640">
        <f t="shared" si="14"/>
        <v>0</v>
      </c>
      <c r="P54" s="641">
        <f>IF(I54&lt;INDEX(Lookup!$U$2:$U$10,MATCH($D$48,Lookup!$S$2:$S$10,0)),0,IF(U54="X",0,IFERROR(L54*50,0)))</f>
        <v>0</v>
      </c>
      <c r="Q54" s="642">
        <f>IF(I54&lt;INDEX(Lookup!$U$2:$U$10,MATCH($D$48,Lookup!$S$2:$S$10,0)),0,IF(U54="X",0,IFERROR(P54*K54,0)))</f>
        <v>0</v>
      </c>
      <c r="R54" s="642">
        <v>0</v>
      </c>
      <c r="S54" s="783">
        <v>0</v>
      </c>
      <c r="T54" s="636"/>
      <c r="U54" s="353"/>
      <c r="W54" s="833">
        <f t="shared" si="15"/>
        <v>0</v>
      </c>
      <c r="X54" s="833">
        <f t="shared" si="16"/>
        <v>0</v>
      </c>
    </row>
    <row r="55" spans="1:24" x14ac:dyDescent="0.35">
      <c r="B55" s="633"/>
      <c r="C55" s="357"/>
      <c r="D55" s="415"/>
      <c r="E55" s="629"/>
      <c r="F55" s="630"/>
      <c r="G55" s="630"/>
      <c r="H55" s="416"/>
      <c r="I55" s="416"/>
      <c r="J55" s="636"/>
      <c r="K55" s="638" t="str">
        <f>IFERROR(INDEX(Lookup!$G$3:$G$6,MATCH(J55,Lookup!$F$3:$F$6,0)),"")</f>
        <v/>
      </c>
      <c r="L55" s="637"/>
      <c r="M55" s="636"/>
      <c r="N55" s="639">
        <f t="shared" si="17"/>
        <v>0</v>
      </c>
      <c r="O55" s="640">
        <f t="shared" si="14"/>
        <v>0</v>
      </c>
      <c r="P55" s="641">
        <f>IF(I55&lt;INDEX(Lookup!$U$2:$U$10,MATCH($D$48,Lookup!$S$2:$S$10,0)),0,IF(U55="X",0,IFERROR(L55*50,0)))</f>
        <v>0</v>
      </c>
      <c r="Q55" s="642">
        <f>IF(I55&lt;INDEX(Lookup!$U$2:$U$10,MATCH($D$48,Lookup!$S$2:$S$10,0)),0,IF(U55="X",0,IFERROR(P55*K55,0)))</f>
        <v>0</v>
      </c>
      <c r="R55" s="642">
        <v>0</v>
      </c>
      <c r="S55" s="783">
        <v>0</v>
      </c>
      <c r="T55" s="636"/>
      <c r="U55" s="353"/>
      <c r="W55" s="833">
        <f t="shared" si="15"/>
        <v>0</v>
      </c>
      <c r="X55" s="833">
        <f t="shared" si="16"/>
        <v>0</v>
      </c>
    </row>
    <row r="56" spans="1:24" x14ac:dyDescent="0.35">
      <c r="B56" s="628"/>
      <c r="C56" s="357"/>
      <c r="D56" s="357"/>
      <c r="E56" s="634"/>
      <c r="F56" s="635"/>
      <c r="G56" s="360"/>
      <c r="H56" s="416"/>
      <c r="I56" s="416"/>
      <c r="J56" s="636"/>
      <c r="K56" s="638" t="str">
        <f>IFERROR(INDEX(Lookup!$G$3:$G$6,MATCH(J56,Lookup!$F$3:$F$6,0)),"")</f>
        <v/>
      </c>
      <c r="L56" s="637"/>
      <c r="M56" s="636"/>
      <c r="N56" s="639">
        <f t="shared" si="17"/>
        <v>0</v>
      </c>
      <c r="O56" s="640">
        <f t="shared" si="14"/>
        <v>0</v>
      </c>
      <c r="P56" s="641">
        <f>IF(I56&lt;INDEX(Lookup!$U$2:$U$10,MATCH($D$48,Lookup!$S$2:$S$10,0)),0,IF(U56="X",0,IFERROR(L56*50,0)))</f>
        <v>0</v>
      </c>
      <c r="Q56" s="642">
        <f>IF(I56&lt;INDEX(Lookup!$U$2:$U$10,MATCH($D$48,Lookup!$S$2:$S$10,0)),0,IF(U56="X",0,IFERROR(P56*K56,0)))</f>
        <v>0</v>
      </c>
      <c r="R56" s="642">
        <v>0</v>
      </c>
      <c r="S56" s="783">
        <v>0</v>
      </c>
      <c r="T56" s="636"/>
      <c r="U56" s="353"/>
      <c r="W56" s="833">
        <f t="shared" si="15"/>
        <v>0</v>
      </c>
      <c r="X56" s="833">
        <f t="shared" si="16"/>
        <v>0</v>
      </c>
    </row>
    <row r="57" spans="1:24" x14ac:dyDescent="0.35">
      <c r="B57" s="633"/>
      <c r="C57" s="357"/>
      <c r="D57" s="357"/>
      <c r="E57" s="629"/>
      <c r="F57" s="630"/>
      <c r="G57" s="630"/>
      <c r="H57" s="416"/>
      <c r="I57" s="416"/>
      <c r="J57" s="636"/>
      <c r="K57" s="638" t="str">
        <f>IFERROR(INDEX(Lookup!$G$3:$G$6,MATCH(J57,Lookup!$F$3:$F$6,0)),"")</f>
        <v/>
      </c>
      <c r="L57" s="637"/>
      <c r="M57" s="636"/>
      <c r="N57" s="639">
        <f t="shared" si="17"/>
        <v>0</v>
      </c>
      <c r="O57" s="640">
        <f t="shared" si="14"/>
        <v>0</v>
      </c>
      <c r="P57" s="641">
        <f>IF(I57&lt;INDEX(Lookup!$U$2:$U$10,MATCH($D$48,Lookup!$S$2:$S$10,0)),0,IF(U57="X",0,IFERROR(L57*50,0)))</f>
        <v>0</v>
      </c>
      <c r="Q57" s="642">
        <f>IF(I57&lt;INDEX(Lookup!$U$2:$U$10,MATCH($D$48,Lookup!$S$2:$S$10,0)),0,IF(U57="X",0,IFERROR(P57*K57,0)))</f>
        <v>0</v>
      </c>
      <c r="R57" s="642">
        <v>0</v>
      </c>
      <c r="S57" s="783">
        <v>0</v>
      </c>
      <c r="T57" s="636"/>
      <c r="U57" s="353"/>
      <c r="W57" s="833">
        <f t="shared" si="15"/>
        <v>0</v>
      </c>
      <c r="X57" s="833">
        <f t="shared" si="16"/>
        <v>0</v>
      </c>
    </row>
    <row r="58" spans="1:24" ht="14.5" customHeight="1" x14ac:dyDescent="0.35">
      <c r="A58" s="488"/>
      <c r="B58" s="628"/>
      <c r="C58" s="357"/>
      <c r="D58" s="357"/>
      <c r="E58" s="634"/>
      <c r="F58" s="635"/>
      <c r="G58" s="360"/>
      <c r="H58" s="416"/>
      <c r="I58" s="416"/>
      <c r="J58" s="636"/>
      <c r="K58" s="638" t="str">
        <f>IFERROR(INDEX(Lookup!$G$3:$G$6,MATCH(J58,Lookup!$F$3:$F$6,0)),"")</f>
        <v/>
      </c>
      <c r="L58" s="637"/>
      <c r="M58" s="636"/>
      <c r="N58" s="639">
        <f t="shared" si="17"/>
        <v>0</v>
      </c>
      <c r="O58" s="640">
        <f t="shared" si="14"/>
        <v>0</v>
      </c>
      <c r="P58" s="641">
        <f>IF(I58&lt;INDEX(Lookup!$U$2:$U$10,MATCH($D$48,Lookup!$S$2:$S$10,0)),0,IF(U58="X",0,IFERROR(L58*50,0)))</f>
        <v>0</v>
      </c>
      <c r="Q58" s="642">
        <f>IF(I58&lt;INDEX(Lookup!$U$2:$U$10,MATCH($D$48,Lookup!$S$2:$S$10,0)),0,IF(U58="X",0,IFERROR(P58*K58,0)))</f>
        <v>0</v>
      </c>
      <c r="R58" s="642">
        <v>0</v>
      </c>
      <c r="S58" s="783">
        <v>0</v>
      </c>
      <c r="T58" s="636"/>
      <c r="U58" s="353"/>
      <c r="W58" s="833">
        <f t="shared" si="15"/>
        <v>0</v>
      </c>
      <c r="X58" s="833">
        <f t="shared" si="16"/>
        <v>0</v>
      </c>
    </row>
    <row r="59" spans="1:24" ht="14.5" customHeight="1" x14ac:dyDescent="0.35">
      <c r="A59" s="489"/>
      <c r="B59" s="628"/>
      <c r="C59" s="357"/>
      <c r="D59" s="357"/>
      <c r="E59" s="634"/>
      <c r="F59" s="635"/>
      <c r="G59" s="360"/>
      <c r="H59" s="416"/>
      <c r="I59" s="416"/>
      <c r="J59" s="636"/>
      <c r="K59" s="638" t="str">
        <f>IFERROR(INDEX(Lookup!$G$3:$G$6,MATCH(J59,Lookup!$F$3:$F$6,0)),"")</f>
        <v/>
      </c>
      <c r="L59" s="637"/>
      <c r="M59" s="636"/>
      <c r="N59" s="639">
        <f t="shared" si="17"/>
        <v>0</v>
      </c>
      <c r="O59" s="640">
        <f t="shared" si="14"/>
        <v>0</v>
      </c>
      <c r="P59" s="641">
        <f>IF(I59&lt;INDEX(Lookup!$U$2:$U$10,MATCH($D$48,Lookup!$S$2:$S$10,0)),0,IF(U59="X",0,IFERROR(L59*50,0)))</f>
        <v>0</v>
      </c>
      <c r="Q59" s="642">
        <f>IF(I59&lt;INDEX(Lookup!$U$2:$U$10,MATCH($D$48,Lookup!$S$2:$S$10,0)),0,IF(U59="X",0,IFERROR(P59*K59,0)))</f>
        <v>0</v>
      </c>
      <c r="R59" s="642">
        <v>0</v>
      </c>
      <c r="S59" s="783">
        <v>0</v>
      </c>
      <c r="T59" s="636"/>
      <c r="U59" s="353"/>
      <c r="W59" s="833">
        <f t="shared" si="15"/>
        <v>0</v>
      </c>
      <c r="X59" s="833">
        <f t="shared" si="16"/>
        <v>0</v>
      </c>
    </row>
    <row r="60" spans="1:24" x14ac:dyDescent="0.35">
      <c r="B60" s="633"/>
      <c r="C60" s="357"/>
      <c r="D60" s="357"/>
      <c r="E60" s="629"/>
      <c r="F60" s="630"/>
      <c r="G60" s="630"/>
      <c r="H60" s="416"/>
      <c r="I60" s="416"/>
      <c r="J60" s="636"/>
      <c r="K60" s="638" t="str">
        <f>IFERROR(INDEX(Lookup!$G$3:$G$6,MATCH(J60,Lookup!$F$3:$F$6,0)),"")</f>
        <v/>
      </c>
      <c r="L60" s="637"/>
      <c r="M60" s="636"/>
      <c r="N60" s="639">
        <f t="shared" si="17"/>
        <v>0</v>
      </c>
      <c r="O60" s="640">
        <f t="shared" si="14"/>
        <v>0</v>
      </c>
      <c r="P60" s="641">
        <f>IF(I60&lt;INDEX(Lookup!$U$2:$U$10,MATCH($D$48,Lookup!$S$2:$S$10,0)),0,IF(U60="X",0,IFERROR(L60*50,0)))</f>
        <v>0</v>
      </c>
      <c r="Q60" s="642">
        <f>IF(I60&lt;INDEX(Lookup!$U$2:$U$10,MATCH($D$48,Lookup!$S$2:$S$10,0)),0,IF(U60="X",0,IFERROR(P60*K60,0)))</f>
        <v>0</v>
      </c>
      <c r="R60" s="642">
        <v>0</v>
      </c>
      <c r="S60" s="783">
        <v>0</v>
      </c>
      <c r="T60" s="636"/>
      <c r="U60" s="353"/>
      <c r="W60" s="833">
        <f t="shared" si="15"/>
        <v>0</v>
      </c>
      <c r="X60" s="833">
        <f t="shared" si="16"/>
        <v>0</v>
      </c>
    </row>
    <row r="61" spans="1:24" x14ac:dyDescent="0.35">
      <c r="B61" s="633"/>
      <c r="C61" s="357"/>
      <c r="D61" s="357"/>
      <c r="E61" s="634"/>
      <c r="F61" s="635"/>
      <c r="G61" s="360"/>
      <c r="H61" s="359"/>
      <c r="I61" s="359"/>
      <c r="J61" s="636"/>
      <c r="K61" s="638" t="str">
        <f>IFERROR(INDEX(Lookup!$G$3:$G$6,MATCH(J61,Lookup!$F$3:$F$6,0)),"")</f>
        <v/>
      </c>
      <c r="L61" s="637"/>
      <c r="M61" s="636"/>
      <c r="N61" s="639">
        <f t="shared" si="17"/>
        <v>0</v>
      </c>
      <c r="O61" s="640">
        <f t="shared" si="14"/>
        <v>0</v>
      </c>
      <c r="P61" s="641">
        <f>IF(I61&lt;INDEX(Lookup!$U$2:$U$10,MATCH($D$48,Lookup!$S$2:$S$10,0)),0,IF(U61="X",0,IFERROR(L61*50,0)))</f>
        <v>0</v>
      </c>
      <c r="Q61" s="642">
        <f>IF(I61&lt;INDEX(Lookup!$U$2:$U$10,MATCH($D$48,Lookup!$S$2:$S$10,0)),0,IF(U61="X",0,IFERROR(P61*K61,0)))</f>
        <v>0</v>
      </c>
      <c r="R61" s="642">
        <v>0</v>
      </c>
      <c r="S61" s="783">
        <v>0</v>
      </c>
      <c r="T61" s="636"/>
      <c r="U61" s="353"/>
      <c r="W61" s="833">
        <f t="shared" si="15"/>
        <v>0</v>
      </c>
      <c r="X61" s="833">
        <f t="shared" si="16"/>
        <v>0</v>
      </c>
    </row>
    <row r="62" spans="1:24" x14ac:dyDescent="0.35">
      <c r="B62" s="633"/>
      <c r="C62" s="357"/>
      <c r="D62" s="357"/>
      <c r="E62" s="634"/>
      <c r="F62" s="635"/>
      <c r="G62" s="360"/>
      <c r="H62" s="359"/>
      <c r="I62" s="359"/>
      <c r="J62" s="636"/>
      <c r="K62" s="638" t="str">
        <f>IFERROR(INDEX(Lookup!$G$3:$G$6,MATCH(J62,Lookup!$F$3:$F$6,0)),"")</f>
        <v/>
      </c>
      <c r="L62" s="637"/>
      <c r="M62" s="636"/>
      <c r="N62" s="639">
        <f t="shared" si="17"/>
        <v>0</v>
      </c>
      <c r="O62" s="640">
        <f t="shared" si="14"/>
        <v>0</v>
      </c>
      <c r="P62" s="641">
        <f>IF(I62&lt;INDEX(Lookup!$U$2:$U$10,MATCH($D$48,Lookup!$S$2:$S$10,0)),0,IF(U62="X",0,IFERROR(L62*50,0)))</f>
        <v>0</v>
      </c>
      <c r="Q62" s="642">
        <f>IF(I62&lt;INDEX(Lookup!$U$2:$U$10,MATCH($D$48,Lookup!$S$2:$S$10,0)),0,IF(U62="X",0,IFERROR(P62*K62,0)))</f>
        <v>0</v>
      </c>
      <c r="R62" s="642">
        <v>0</v>
      </c>
      <c r="S62" s="783">
        <v>0</v>
      </c>
      <c r="T62" s="636"/>
      <c r="U62" s="353"/>
      <c r="W62" s="833">
        <f t="shared" si="15"/>
        <v>0</v>
      </c>
      <c r="X62" s="833">
        <f t="shared" si="16"/>
        <v>0</v>
      </c>
    </row>
    <row r="63" spans="1:24" x14ac:dyDescent="0.35">
      <c r="B63" s="633"/>
      <c r="C63" s="357"/>
      <c r="D63" s="357"/>
      <c r="E63" s="634"/>
      <c r="F63" s="635"/>
      <c r="G63" s="360"/>
      <c r="H63" s="359"/>
      <c r="I63" s="359"/>
      <c r="J63" s="636"/>
      <c r="K63" s="638" t="str">
        <f>IFERROR(INDEX(Lookup!$G$3:$G$6,MATCH(J63,Lookup!$F$3:$F$6,0)),"")</f>
        <v/>
      </c>
      <c r="L63" s="637"/>
      <c r="M63" s="636"/>
      <c r="N63" s="639">
        <f t="shared" si="17"/>
        <v>0</v>
      </c>
      <c r="O63" s="640">
        <f t="shared" si="14"/>
        <v>0</v>
      </c>
      <c r="P63" s="641">
        <f>IF(I63&lt;INDEX(Lookup!$U$2:$U$10,MATCH($D$48,Lookup!$S$2:$S$10,0)),0,IF(U63="X",0,IFERROR(L63*50,0)))</f>
        <v>0</v>
      </c>
      <c r="Q63" s="642">
        <f>IF(I63&lt;INDEX(Lookup!$U$2:$U$10,MATCH($D$48,Lookup!$S$2:$S$10,0)),0,IF(U63="X",0,IFERROR(P63*K63,0)))</f>
        <v>0</v>
      </c>
      <c r="R63" s="642">
        <v>0</v>
      </c>
      <c r="S63" s="783">
        <v>0</v>
      </c>
      <c r="T63" s="636"/>
      <c r="U63" s="353"/>
      <c r="W63" s="833">
        <f t="shared" si="15"/>
        <v>0</v>
      </c>
      <c r="X63" s="833">
        <f t="shared" si="16"/>
        <v>0</v>
      </c>
    </row>
    <row r="64" spans="1:24" ht="16.5" customHeight="1" x14ac:dyDescent="0.35">
      <c r="B64" s="633"/>
      <c r="C64" s="357"/>
      <c r="D64" s="357"/>
      <c r="E64" s="634"/>
      <c r="F64" s="635"/>
      <c r="G64" s="360"/>
      <c r="H64" s="359"/>
      <c r="I64" s="359"/>
      <c r="J64" s="636"/>
      <c r="K64" s="638" t="str">
        <f>IFERROR(INDEX(Lookup!$G$3:$G$6,MATCH(J64,Lookup!$F$3:$F$6,0)),"")</f>
        <v/>
      </c>
      <c r="L64" s="637"/>
      <c r="M64" s="636"/>
      <c r="N64" s="639">
        <f t="shared" si="17"/>
        <v>0</v>
      </c>
      <c r="O64" s="640">
        <f t="shared" si="14"/>
        <v>0</v>
      </c>
      <c r="P64" s="641">
        <f>IF(I64&lt;INDEX(Lookup!$U$2:$U$10,MATCH($D$48,Lookup!$S$2:$S$10,0)),0,IF(U64="X",0,IFERROR(L64*50,0)))</f>
        <v>0</v>
      </c>
      <c r="Q64" s="642">
        <f>IF(I64&lt;INDEX(Lookup!$U$2:$U$10,MATCH($D$48,Lookup!$S$2:$S$10,0)),0,IF(U64="X",0,IFERROR(P64*K64,0)))</f>
        <v>0</v>
      </c>
      <c r="R64" s="642">
        <v>0</v>
      </c>
      <c r="S64" s="783">
        <v>0</v>
      </c>
      <c r="T64" s="636"/>
      <c r="U64" s="353"/>
      <c r="W64" s="833">
        <f t="shared" si="15"/>
        <v>0</v>
      </c>
      <c r="X64" s="833">
        <f t="shared" si="16"/>
        <v>0</v>
      </c>
    </row>
    <row r="65" spans="2:24" ht="16.5" customHeight="1" x14ac:dyDescent="0.35">
      <c r="B65" s="633"/>
      <c r="C65" s="357"/>
      <c r="D65" s="357"/>
      <c r="E65" s="634"/>
      <c r="F65" s="635"/>
      <c r="G65" s="360"/>
      <c r="H65" s="359"/>
      <c r="I65" s="359"/>
      <c r="J65" s="636"/>
      <c r="K65" s="638" t="str">
        <f>IFERROR(INDEX(Lookup!$G$3:$G$6,MATCH(J65,Lookup!$F$3:$F$6,0)),"")</f>
        <v/>
      </c>
      <c r="L65" s="637"/>
      <c r="M65" s="636"/>
      <c r="N65" s="639">
        <f t="shared" si="17"/>
        <v>0</v>
      </c>
      <c r="O65" s="640">
        <f t="shared" si="14"/>
        <v>0</v>
      </c>
      <c r="P65" s="641">
        <f>IF(I65&lt;INDEX(Lookup!$U$2:$U$10,MATCH($D$48,Lookup!$S$2:$S$10,0)),0,IF(U65="X",0,IFERROR(L65*50,0)))</f>
        <v>0</v>
      </c>
      <c r="Q65" s="642">
        <f>IF(I65&lt;INDEX(Lookup!$U$2:$U$10,MATCH($D$48,Lookup!$S$2:$S$10,0)),0,IF(U65="X",0,IFERROR(P65*K65,0)))</f>
        <v>0</v>
      </c>
      <c r="R65" s="642">
        <v>0</v>
      </c>
      <c r="S65" s="783">
        <v>0</v>
      </c>
      <c r="T65" s="636"/>
      <c r="U65" s="353"/>
      <c r="W65" s="833">
        <f t="shared" si="15"/>
        <v>0</v>
      </c>
      <c r="X65" s="833">
        <f t="shared" si="16"/>
        <v>0</v>
      </c>
    </row>
    <row r="66" spans="2:24" ht="16.5" customHeight="1" x14ac:dyDescent="0.35">
      <c r="B66" s="633"/>
      <c r="C66" s="357"/>
      <c r="D66" s="357"/>
      <c r="E66" s="634"/>
      <c r="F66" s="635"/>
      <c r="G66" s="360"/>
      <c r="H66" s="359"/>
      <c r="I66" s="359"/>
      <c r="J66" s="636"/>
      <c r="K66" s="638" t="str">
        <f>IFERROR(INDEX(Lookup!$G$3:$G$6,MATCH(J66,Lookup!$F$3:$F$6,0)),"")</f>
        <v/>
      </c>
      <c r="L66" s="637"/>
      <c r="M66" s="636"/>
      <c r="N66" s="639">
        <f t="shared" si="17"/>
        <v>0</v>
      </c>
      <c r="O66" s="640">
        <f t="shared" si="14"/>
        <v>0</v>
      </c>
      <c r="P66" s="641">
        <f>IF(I66&lt;INDEX(Lookup!$U$2:$U$10,MATCH($D$48,Lookup!$S$2:$S$10,0)),0,IF(U66="X",0,IFERROR(L66*50,0)))</f>
        <v>0</v>
      </c>
      <c r="Q66" s="642">
        <f>IF(I66&lt;INDEX(Lookup!$U$2:$U$10,MATCH($D$48,Lookup!$S$2:$S$10,0)),0,IF(U66="X",0,IFERROR(P66*K66,0)))</f>
        <v>0</v>
      </c>
      <c r="R66" s="642">
        <v>0</v>
      </c>
      <c r="S66" s="783">
        <v>0</v>
      </c>
      <c r="T66" s="636"/>
      <c r="U66" s="353"/>
      <c r="W66" s="833">
        <f t="shared" si="15"/>
        <v>0</v>
      </c>
      <c r="X66" s="833">
        <f t="shared" si="16"/>
        <v>0</v>
      </c>
    </row>
    <row r="67" spans="2:24" ht="16.5" customHeight="1" x14ac:dyDescent="0.35">
      <c r="B67" s="633"/>
      <c r="C67" s="357"/>
      <c r="D67" s="357"/>
      <c r="E67" s="634"/>
      <c r="F67" s="635"/>
      <c r="G67" s="360"/>
      <c r="H67" s="359"/>
      <c r="I67" s="359"/>
      <c r="J67" s="636"/>
      <c r="K67" s="638" t="str">
        <f>IFERROR(INDEX(Lookup!$G$3:$G$6,MATCH(J67,Lookup!$F$3:$F$6,0)),"")</f>
        <v/>
      </c>
      <c r="L67" s="637"/>
      <c r="M67" s="636"/>
      <c r="N67" s="639">
        <f t="shared" si="17"/>
        <v>0</v>
      </c>
      <c r="O67" s="640">
        <f t="shared" si="14"/>
        <v>0</v>
      </c>
      <c r="P67" s="641">
        <f>IF(I67&lt;INDEX(Lookup!$U$2:$U$10,MATCH($D$48,Lookup!$S$2:$S$10,0)),0,IF(U67="X",0,IFERROR(L67*50,0)))</f>
        <v>0</v>
      </c>
      <c r="Q67" s="642">
        <f>IF(I67&lt;INDEX(Lookup!$U$2:$U$10,MATCH($D$48,Lookup!$S$2:$S$10,0)),0,IF(U67="X",0,IFERROR(P67*K67,0)))</f>
        <v>0</v>
      </c>
      <c r="R67" s="642">
        <v>0</v>
      </c>
      <c r="S67" s="783">
        <v>0</v>
      </c>
      <c r="T67" s="636"/>
      <c r="U67" s="353"/>
      <c r="W67" s="833">
        <f t="shared" si="15"/>
        <v>0</v>
      </c>
      <c r="X67" s="833">
        <f t="shared" si="16"/>
        <v>0</v>
      </c>
    </row>
    <row r="68" spans="2:24" ht="16.5" customHeight="1" x14ac:dyDescent="0.35">
      <c r="B68" s="633"/>
      <c r="C68" s="357"/>
      <c r="D68" s="357"/>
      <c r="E68" s="634"/>
      <c r="F68" s="635"/>
      <c r="G68" s="360"/>
      <c r="H68" s="359"/>
      <c r="I68" s="359"/>
      <c r="J68" s="636"/>
      <c r="K68" s="638" t="str">
        <f>IFERROR(INDEX(Lookup!$G$3:$G$6,MATCH(J68,Lookup!$F$3:$F$6,0)),"")</f>
        <v/>
      </c>
      <c r="L68" s="637"/>
      <c r="M68" s="636"/>
      <c r="N68" s="639">
        <f t="shared" si="17"/>
        <v>0</v>
      </c>
      <c r="O68" s="640">
        <f t="shared" si="14"/>
        <v>0</v>
      </c>
      <c r="P68" s="641">
        <f>IF(I68&lt;INDEX(Lookup!$U$2:$U$10,MATCH($D$48,Lookup!$S$2:$S$10,0)),0,IF(U68="X",0,IFERROR(L68*50,0)))</f>
        <v>0</v>
      </c>
      <c r="Q68" s="642">
        <f>IF(I68&lt;INDEX(Lookup!$U$2:$U$10,MATCH($D$48,Lookup!$S$2:$S$10,0)),0,IF(U68="X",0,IFERROR(P68*K68,0)))</f>
        <v>0</v>
      </c>
      <c r="R68" s="642">
        <v>0</v>
      </c>
      <c r="S68" s="783">
        <v>0</v>
      </c>
      <c r="T68" s="636"/>
      <c r="U68" s="353"/>
      <c r="W68" s="833">
        <f t="shared" si="15"/>
        <v>0</v>
      </c>
      <c r="X68" s="833">
        <f t="shared" si="16"/>
        <v>0</v>
      </c>
    </row>
    <row r="69" spans="2:24" ht="16.5" customHeight="1" x14ac:dyDescent="0.35">
      <c r="B69" s="633"/>
      <c r="C69" s="357"/>
      <c r="D69" s="357"/>
      <c r="E69" s="634"/>
      <c r="F69" s="635"/>
      <c r="G69" s="360"/>
      <c r="H69" s="359"/>
      <c r="I69" s="359"/>
      <c r="J69" s="636"/>
      <c r="K69" s="638" t="str">
        <f>IFERROR(INDEX(Lookup!$G$3:$G$6,MATCH(J69,Lookup!$F$3:$F$6,0)),"")</f>
        <v/>
      </c>
      <c r="L69" s="637"/>
      <c r="M69" s="636"/>
      <c r="N69" s="639">
        <f t="shared" si="17"/>
        <v>0</v>
      </c>
      <c r="O69" s="640">
        <f t="shared" si="14"/>
        <v>0</v>
      </c>
      <c r="P69" s="641">
        <f>IF(I69&lt;INDEX(Lookup!$U$2:$U$10,MATCH($D$48,Lookup!$S$2:$S$10,0)),0,IF(U69="X",0,IFERROR(L69*50,0)))</f>
        <v>0</v>
      </c>
      <c r="Q69" s="642">
        <f>IF(I69&lt;INDEX(Lookup!$U$2:$U$10,MATCH($D$48,Lookup!$S$2:$S$10,0)),0,IF(U69="X",0,IFERROR(P69*K69,0)))</f>
        <v>0</v>
      </c>
      <c r="R69" s="642">
        <v>0</v>
      </c>
      <c r="S69" s="783">
        <v>0</v>
      </c>
      <c r="T69" s="636"/>
      <c r="U69" s="353"/>
      <c r="W69" s="833">
        <f t="shared" si="15"/>
        <v>0</v>
      </c>
      <c r="X69" s="833">
        <f t="shared" si="16"/>
        <v>0</v>
      </c>
    </row>
    <row r="70" spans="2:24" ht="16.5" customHeight="1" x14ac:dyDescent="0.35">
      <c r="B70" s="633"/>
      <c r="C70" s="357"/>
      <c r="D70" s="357"/>
      <c r="E70" s="634"/>
      <c r="F70" s="635"/>
      <c r="G70" s="360"/>
      <c r="H70" s="359"/>
      <c r="I70" s="359"/>
      <c r="J70" s="636"/>
      <c r="K70" s="638" t="str">
        <f>IFERROR(INDEX(Lookup!$G$3:$G$6,MATCH(J70,Lookup!$F$3:$F$6,0)),"")</f>
        <v/>
      </c>
      <c r="L70" s="637"/>
      <c r="M70" s="636"/>
      <c r="N70" s="639">
        <f t="shared" si="17"/>
        <v>0</v>
      </c>
      <c r="O70" s="640">
        <f t="shared" si="14"/>
        <v>0</v>
      </c>
      <c r="P70" s="641">
        <f>IF(I70&lt;INDEX(Lookup!$U$2:$U$10,MATCH($D$48,Lookup!$S$2:$S$10,0)),0,IF(U70="X",0,IFERROR(L70*50,0)))</f>
        <v>0</v>
      </c>
      <c r="Q70" s="642">
        <f>IF(I70&lt;INDEX(Lookup!$U$2:$U$10,MATCH($D$48,Lookup!$S$2:$S$10,0)),0,IF(U70="X",0,IFERROR(P70*K70,0)))</f>
        <v>0</v>
      </c>
      <c r="R70" s="642">
        <v>0</v>
      </c>
      <c r="S70" s="783">
        <v>0</v>
      </c>
      <c r="T70" s="636"/>
      <c r="U70" s="353"/>
      <c r="W70" s="833">
        <f t="shared" si="15"/>
        <v>0</v>
      </c>
      <c r="X70" s="833">
        <f t="shared" si="16"/>
        <v>0</v>
      </c>
    </row>
    <row r="71" spans="2:24" ht="16.5" customHeight="1" x14ac:dyDescent="0.35">
      <c r="B71" s="633"/>
      <c r="C71" s="357"/>
      <c r="D71" s="357"/>
      <c r="E71" s="634"/>
      <c r="F71" s="635"/>
      <c r="G71" s="360"/>
      <c r="H71" s="359"/>
      <c r="I71" s="359"/>
      <c r="J71" s="636"/>
      <c r="K71" s="638" t="str">
        <f>IFERROR(INDEX(Lookup!$G$3:$G$6,MATCH(J71,Lookup!$F$3:$F$6,0)),"")</f>
        <v/>
      </c>
      <c r="L71" s="637"/>
      <c r="M71" s="636"/>
      <c r="N71" s="639">
        <f t="shared" si="17"/>
        <v>0</v>
      </c>
      <c r="O71" s="640">
        <f t="shared" si="14"/>
        <v>0</v>
      </c>
      <c r="P71" s="641">
        <f>IF(I71&lt;INDEX(Lookup!$U$2:$U$10,MATCH($D$48,Lookup!$S$2:$S$10,0)),0,IF(U71="X",0,IFERROR(L71*50,0)))</f>
        <v>0</v>
      </c>
      <c r="Q71" s="642">
        <f>IF(I71&lt;INDEX(Lookup!$U$2:$U$10,MATCH($D$48,Lookup!$S$2:$S$10,0)),0,IF(U71="X",0,IFERROR(P71*K71,0)))</f>
        <v>0</v>
      </c>
      <c r="R71" s="642">
        <v>0</v>
      </c>
      <c r="S71" s="783">
        <v>0</v>
      </c>
      <c r="T71" s="636"/>
      <c r="U71" s="353"/>
      <c r="W71" s="833">
        <f t="shared" si="15"/>
        <v>0</v>
      </c>
      <c r="X71" s="833">
        <f t="shared" si="16"/>
        <v>0</v>
      </c>
    </row>
    <row r="72" spans="2:24" ht="16.5" customHeight="1" x14ac:dyDescent="0.35">
      <c r="B72" s="633"/>
      <c r="C72" s="357"/>
      <c r="D72" s="357"/>
      <c r="E72" s="634"/>
      <c r="F72" s="635"/>
      <c r="G72" s="360"/>
      <c r="H72" s="359"/>
      <c r="I72" s="359"/>
      <c r="J72" s="636"/>
      <c r="K72" s="638" t="str">
        <f>IFERROR(INDEX(Lookup!$G$3:$G$6,MATCH(J72,Lookup!$F$3:$F$6,0)),"")</f>
        <v/>
      </c>
      <c r="L72" s="637"/>
      <c r="M72" s="636"/>
      <c r="N72" s="639">
        <f t="shared" si="17"/>
        <v>0</v>
      </c>
      <c r="O72" s="640">
        <f t="shared" si="14"/>
        <v>0</v>
      </c>
      <c r="P72" s="641">
        <f>IF(I72&lt;INDEX(Lookup!$U$2:$U$10,MATCH($D$48,Lookup!$S$2:$S$10,0)),0,IF(U72="X",0,IFERROR(L72*50,0)))</f>
        <v>0</v>
      </c>
      <c r="Q72" s="642">
        <f>IF(I72&lt;INDEX(Lookup!$U$2:$U$10,MATCH($D$48,Lookup!$S$2:$S$10,0)),0,IF(U72="X",0,IFERROR(P72*K72,0)))</f>
        <v>0</v>
      </c>
      <c r="R72" s="642">
        <v>0</v>
      </c>
      <c r="S72" s="783">
        <v>0</v>
      </c>
      <c r="T72" s="636"/>
      <c r="U72" s="353"/>
      <c r="W72" s="833">
        <f t="shared" si="15"/>
        <v>0</v>
      </c>
      <c r="X72" s="833">
        <f t="shared" si="16"/>
        <v>0</v>
      </c>
    </row>
    <row r="73" spans="2:24" ht="16.5" customHeight="1" x14ac:dyDescent="0.35">
      <c r="B73" s="633"/>
      <c r="C73" s="357"/>
      <c r="D73" s="357"/>
      <c r="E73" s="634"/>
      <c r="F73" s="635"/>
      <c r="G73" s="360"/>
      <c r="H73" s="359"/>
      <c r="I73" s="359"/>
      <c r="J73" s="636"/>
      <c r="K73" s="638" t="str">
        <f>IFERROR(INDEX(Lookup!$G$3:$G$6,MATCH(J73,Lookup!$F$3:$F$6,0)),"")</f>
        <v/>
      </c>
      <c r="L73" s="637"/>
      <c r="M73" s="636"/>
      <c r="N73" s="639">
        <f t="shared" si="17"/>
        <v>0</v>
      </c>
      <c r="O73" s="640">
        <f t="shared" si="14"/>
        <v>0</v>
      </c>
      <c r="P73" s="641">
        <f>IF(I73&lt;INDEX(Lookup!$U$2:$U$10,MATCH($D$48,Lookup!$S$2:$S$10,0)),0,IF(U73="X",0,IFERROR(L73*50,0)))</f>
        <v>0</v>
      </c>
      <c r="Q73" s="642">
        <f>IF(I73&lt;INDEX(Lookup!$U$2:$U$10,MATCH($D$48,Lookup!$S$2:$S$10,0)),0,IF(U73="X",0,IFERROR(P73*K73,0)))</f>
        <v>0</v>
      </c>
      <c r="R73" s="642">
        <v>0</v>
      </c>
      <c r="S73" s="783">
        <v>0</v>
      </c>
      <c r="T73" s="636"/>
      <c r="U73" s="353"/>
      <c r="W73" s="833">
        <f t="shared" si="15"/>
        <v>0</v>
      </c>
      <c r="X73" s="833">
        <f t="shared" si="16"/>
        <v>0</v>
      </c>
    </row>
    <row r="74" spans="2:24" ht="16.5" customHeight="1" x14ac:dyDescent="0.35">
      <c r="B74" s="633"/>
      <c r="C74" s="357"/>
      <c r="D74" s="357"/>
      <c r="E74" s="634"/>
      <c r="F74" s="635"/>
      <c r="G74" s="360"/>
      <c r="H74" s="359"/>
      <c r="I74" s="359"/>
      <c r="J74" s="636"/>
      <c r="K74" s="638" t="str">
        <f>IFERROR(INDEX(Lookup!$G$3:$G$6,MATCH(J74,Lookup!$F$3:$F$6,0)),"")</f>
        <v/>
      </c>
      <c r="L74" s="637"/>
      <c r="M74" s="636"/>
      <c r="N74" s="639">
        <f t="shared" si="17"/>
        <v>0</v>
      </c>
      <c r="O74" s="640">
        <f t="shared" si="14"/>
        <v>0</v>
      </c>
      <c r="P74" s="641">
        <f>IF(I74&lt;INDEX(Lookup!$U$2:$U$10,MATCH($D$48,Lookup!$S$2:$S$10,0)),0,IF(U74="X",0,IFERROR(L74*50,0)))</f>
        <v>0</v>
      </c>
      <c r="Q74" s="642">
        <f>IF(I74&lt;INDEX(Lookup!$U$2:$U$10,MATCH($D$48,Lookup!$S$2:$S$10,0)),0,IF(U74="X",0,IFERROR(P74*K74,0)))</f>
        <v>0</v>
      </c>
      <c r="R74" s="642">
        <v>0</v>
      </c>
      <c r="S74" s="783">
        <v>0</v>
      </c>
      <c r="T74" s="636"/>
      <c r="U74" s="353"/>
      <c r="W74" s="833">
        <f t="shared" si="15"/>
        <v>0</v>
      </c>
      <c r="X74" s="833">
        <f t="shared" si="16"/>
        <v>0</v>
      </c>
    </row>
    <row r="75" spans="2:24" x14ac:dyDescent="0.35">
      <c r="B75" s="633"/>
      <c r="C75" s="357"/>
      <c r="D75" s="357"/>
      <c r="E75" s="634"/>
      <c r="F75" s="635"/>
      <c r="G75" s="360"/>
      <c r="H75" s="359"/>
      <c r="I75" s="359"/>
      <c r="J75" s="636"/>
      <c r="K75" s="638" t="str">
        <f>IFERROR(INDEX(Lookup!$G$3:$G$6,MATCH(J75,Lookup!$F$3:$F$6,0)),"")</f>
        <v/>
      </c>
      <c r="L75" s="637"/>
      <c r="M75" s="636"/>
      <c r="N75" s="639">
        <f t="shared" si="17"/>
        <v>0</v>
      </c>
      <c r="O75" s="640">
        <f t="shared" si="14"/>
        <v>0</v>
      </c>
      <c r="P75" s="641">
        <f>IF(I75&lt;INDEX(Lookup!$U$2:$U$10,MATCH($D$48,Lookup!$S$2:$S$10,0)),0,IF(U75="X",0,IFERROR(L75*50,0)))</f>
        <v>0</v>
      </c>
      <c r="Q75" s="642">
        <f>IF(I75&lt;INDEX(Lookup!$U$2:$U$10,MATCH($D$48,Lookup!$S$2:$S$10,0)),0,IF(U75="X",0,IFERROR(P75*K75,0)))</f>
        <v>0</v>
      </c>
      <c r="R75" s="642">
        <v>0</v>
      </c>
      <c r="S75" s="783">
        <v>0</v>
      </c>
      <c r="T75" s="636"/>
      <c r="U75" s="353"/>
      <c r="W75" s="833">
        <f t="shared" si="15"/>
        <v>0</v>
      </c>
      <c r="X75" s="833">
        <f t="shared" si="16"/>
        <v>0</v>
      </c>
    </row>
    <row r="76" spans="2:24" x14ac:dyDescent="0.35">
      <c r="B76" s="633"/>
      <c r="C76" s="357"/>
      <c r="D76" s="357"/>
      <c r="E76" s="634"/>
      <c r="F76" s="635"/>
      <c r="G76" s="360"/>
      <c r="H76" s="359"/>
      <c r="I76" s="359"/>
      <c r="J76" s="636"/>
      <c r="K76" s="638" t="str">
        <f>IFERROR(INDEX(Lookup!$G$3:$G$6,MATCH(J76,Lookup!$F$3:$F$6,0)),"")</f>
        <v/>
      </c>
      <c r="L76" s="637"/>
      <c r="M76" s="636"/>
      <c r="N76" s="639">
        <f t="shared" si="17"/>
        <v>0</v>
      </c>
      <c r="O76" s="640">
        <f t="shared" si="14"/>
        <v>0</v>
      </c>
      <c r="P76" s="641">
        <f>IF(I76&lt;INDEX(Lookup!$U$2:$U$10,MATCH($D$48,Lookup!$S$2:$S$10,0)),0,IF(U76="X",0,IFERROR(L76*50,0)))</f>
        <v>0</v>
      </c>
      <c r="Q76" s="642">
        <f>IF(I76&lt;INDEX(Lookup!$U$2:$U$10,MATCH($D$48,Lookup!$S$2:$S$10,0)),0,IF(U76="X",0,IFERROR(P76*K76,0)))</f>
        <v>0</v>
      </c>
      <c r="R76" s="642">
        <v>0</v>
      </c>
      <c r="S76" s="783">
        <v>0</v>
      </c>
      <c r="T76" s="636"/>
      <c r="U76" s="353"/>
      <c r="W76" s="833">
        <f t="shared" si="15"/>
        <v>0</v>
      </c>
      <c r="X76" s="833">
        <f t="shared" si="16"/>
        <v>0</v>
      </c>
    </row>
    <row r="77" spans="2:24" ht="14.5" customHeight="1" x14ac:dyDescent="0.35">
      <c r="B77" s="633"/>
      <c r="C77" s="357"/>
      <c r="D77" s="357"/>
      <c r="E77" s="634"/>
      <c r="F77" s="635"/>
      <c r="G77" s="360"/>
      <c r="H77" s="359"/>
      <c r="I77" s="359"/>
      <c r="J77" s="636"/>
      <c r="K77" s="638" t="str">
        <f>IFERROR(INDEX(Lookup!$G$3:$G$6,MATCH(J77,Lookup!$F$3:$F$6,0)),"")</f>
        <v/>
      </c>
      <c r="L77" s="637"/>
      <c r="M77" s="636"/>
      <c r="N77" s="639">
        <f t="shared" si="17"/>
        <v>0</v>
      </c>
      <c r="O77" s="640">
        <f t="shared" si="14"/>
        <v>0</v>
      </c>
      <c r="P77" s="641">
        <f>IF(I77&lt;INDEX(Lookup!$U$2:$U$10,MATCH($D$48,Lookup!$S$2:$S$10,0)),0,IF(U77="X",0,IFERROR(L77*50,0)))</f>
        <v>0</v>
      </c>
      <c r="Q77" s="642">
        <f>IF(I77&lt;INDEX(Lookup!$U$2:$U$10,MATCH($D$48,Lookup!$S$2:$S$10,0)),0,IF(U77="X",0,IFERROR(P77*K77,0)))</f>
        <v>0</v>
      </c>
      <c r="R77" s="642">
        <v>0</v>
      </c>
      <c r="S77" s="783">
        <v>0</v>
      </c>
      <c r="T77" s="636"/>
      <c r="U77" s="353"/>
      <c r="W77" s="833">
        <f t="shared" si="15"/>
        <v>0</v>
      </c>
      <c r="X77" s="833">
        <f t="shared" si="16"/>
        <v>0</v>
      </c>
    </row>
    <row r="78" spans="2:24" x14ac:dyDescent="0.35">
      <c r="B78" s="633"/>
      <c r="C78" s="357"/>
      <c r="D78" s="357"/>
      <c r="E78" s="634"/>
      <c r="F78" s="635"/>
      <c r="G78" s="360"/>
      <c r="H78" s="359"/>
      <c r="I78" s="359"/>
      <c r="J78" s="636"/>
      <c r="K78" s="638" t="str">
        <f>IFERROR(INDEX(Lookup!$G$3:$G$6,MATCH(J78,Lookup!$F$3:$F$6,0)),"")</f>
        <v/>
      </c>
      <c r="L78" s="637"/>
      <c r="M78" s="636"/>
      <c r="N78" s="639">
        <f t="shared" si="17"/>
        <v>0</v>
      </c>
      <c r="O78" s="640">
        <f t="shared" si="14"/>
        <v>0</v>
      </c>
      <c r="P78" s="641">
        <f>IF(I78&lt;INDEX(Lookup!$U$2:$U$10,MATCH($D$48,Lookup!$S$2:$S$10,0)),0,IF(U78="X",0,IFERROR(L78*50,0)))</f>
        <v>0</v>
      </c>
      <c r="Q78" s="642">
        <f>IF(I78&lt;INDEX(Lookup!$U$2:$U$10,MATCH($D$48,Lookup!$S$2:$S$10,0)),0,IF(U78="X",0,IFERROR(P78*K78,0)))</f>
        <v>0</v>
      </c>
      <c r="R78" s="642">
        <v>0</v>
      </c>
      <c r="S78" s="783">
        <v>0</v>
      </c>
      <c r="T78" s="636"/>
      <c r="U78" s="353"/>
      <c r="W78" s="833">
        <f t="shared" si="15"/>
        <v>0</v>
      </c>
      <c r="X78" s="833">
        <f t="shared" si="16"/>
        <v>0</v>
      </c>
    </row>
    <row r="79" spans="2:24" x14ac:dyDescent="0.35">
      <c r="B79" s="633"/>
      <c r="C79" s="357"/>
      <c r="D79" s="357"/>
      <c r="E79" s="634"/>
      <c r="F79" s="635"/>
      <c r="G79" s="360"/>
      <c r="H79" s="359"/>
      <c r="I79" s="359"/>
      <c r="J79" s="636"/>
      <c r="K79" s="638" t="str">
        <f>IFERROR(INDEX(Lookup!$G$3:$G$6,MATCH(J79,Lookup!$F$3:$F$6,0)),"")</f>
        <v/>
      </c>
      <c r="L79" s="637"/>
      <c r="M79" s="636"/>
      <c r="N79" s="639">
        <f t="shared" si="17"/>
        <v>0</v>
      </c>
      <c r="O79" s="640">
        <f t="shared" si="14"/>
        <v>0</v>
      </c>
      <c r="P79" s="641">
        <f>IF(I79&lt;INDEX(Lookup!$U$2:$U$10,MATCH($D$48,Lookup!$S$2:$S$10,0)),0,IF(U79="X",0,IFERROR(L79*50,0)))</f>
        <v>0</v>
      </c>
      <c r="Q79" s="642">
        <f>IF(I79&lt;INDEX(Lookup!$U$2:$U$10,MATCH($D$48,Lookup!$S$2:$S$10,0)),0,IF(U79="X",0,IFERROR(P79*K79,0)))</f>
        <v>0</v>
      </c>
      <c r="R79" s="642">
        <v>0</v>
      </c>
      <c r="S79" s="783">
        <v>0</v>
      </c>
      <c r="T79" s="636"/>
      <c r="U79" s="353"/>
      <c r="W79" s="833">
        <f t="shared" si="15"/>
        <v>0</v>
      </c>
      <c r="X79" s="833">
        <f t="shared" si="16"/>
        <v>0</v>
      </c>
    </row>
    <row r="80" spans="2:24" x14ac:dyDescent="0.35">
      <c r="B80" s="633"/>
      <c r="C80" s="357"/>
      <c r="D80" s="357"/>
      <c r="E80" s="634"/>
      <c r="F80" s="635"/>
      <c r="G80" s="360"/>
      <c r="H80" s="359"/>
      <c r="I80" s="359"/>
      <c r="J80" s="636"/>
      <c r="K80" s="638" t="str">
        <f>IFERROR(INDEX(Lookup!$G$3:$G$6,MATCH(J80,Lookup!$F$3:$F$6,0)),"")</f>
        <v/>
      </c>
      <c r="L80" s="637"/>
      <c r="M80" s="636"/>
      <c r="N80" s="639">
        <f t="shared" si="17"/>
        <v>0</v>
      </c>
      <c r="O80" s="640">
        <f t="shared" si="14"/>
        <v>0</v>
      </c>
      <c r="P80" s="641">
        <f>IF(I80&lt;INDEX(Lookup!$U$2:$U$10,MATCH($D$48,Lookup!$S$2:$S$10,0)),0,IF(U80="X",0,IFERROR(L80*50,0)))</f>
        <v>0</v>
      </c>
      <c r="Q80" s="642">
        <f>IF(I80&lt;INDEX(Lookup!$U$2:$U$10,MATCH($D$48,Lookup!$S$2:$S$10,0)),0,IF(U80="X",0,IFERROR(P80*K80,0)))</f>
        <v>0</v>
      </c>
      <c r="R80" s="642">
        <v>0</v>
      </c>
      <c r="S80" s="783">
        <v>0</v>
      </c>
      <c r="T80" s="636"/>
      <c r="U80" s="353"/>
      <c r="W80" s="833">
        <f t="shared" si="15"/>
        <v>0</v>
      </c>
      <c r="X80" s="833">
        <f t="shared" si="16"/>
        <v>0</v>
      </c>
    </row>
    <row r="81" spans="2:24" x14ac:dyDescent="0.35">
      <c r="B81" s="633"/>
      <c r="C81" s="357"/>
      <c r="D81" s="357"/>
      <c r="E81" s="634"/>
      <c r="F81" s="635"/>
      <c r="G81" s="360"/>
      <c r="H81" s="359"/>
      <c r="I81" s="359"/>
      <c r="J81" s="636"/>
      <c r="K81" s="638" t="str">
        <f>IFERROR(INDEX(Lookup!$G$3:$G$6,MATCH(J81,Lookup!$F$3:$F$6,0)),"")</f>
        <v/>
      </c>
      <c r="L81" s="637"/>
      <c r="M81" s="636"/>
      <c r="N81" s="639">
        <f t="shared" si="17"/>
        <v>0</v>
      </c>
      <c r="O81" s="640">
        <f t="shared" si="14"/>
        <v>0</v>
      </c>
      <c r="P81" s="641">
        <f>IF(I81&lt;INDEX(Lookup!$U$2:$U$10,MATCH($D$48,Lookup!$S$2:$S$10,0)),0,IF(U81="X",0,IFERROR(L81*50,0)))</f>
        <v>0</v>
      </c>
      <c r="Q81" s="642">
        <f>IF(I81&lt;INDEX(Lookup!$U$2:$U$10,MATCH($D$48,Lookup!$S$2:$S$10,0)),0,IF(U81="X",0,IFERROR(P81*K81,0)))</f>
        <v>0</v>
      </c>
      <c r="R81" s="642">
        <v>0</v>
      </c>
      <c r="S81" s="783">
        <v>0</v>
      </c>
      <c r="T81" s="636"/>
      <c r="U81" s="353"/>
      <c r="W81" s="833">
        <f t="shared" si="15"/>
        <v>0</v>
      </c>
      <c r="X81" s="833">
        <f t="shared" si="16"/>
        <v>0</v>
      </c>
    </row>
    <row r="82" spans="2:24" x14ac:dyDescent="0.35">
      <c r="B82" s="633"/>
      <c r="C82" s="357"/>
      <c r="D82" s="357"/>
      <c r="E82" s="634"/>
      <c r="F82" s="635"/>
      <c r="G82" s="360"/>
      <c r="H82" s="359"/>
      <c r="I82" s="359"/>
      <c r="J82" s="636"/>
      <c r="K82" s="638" t="str">
        <f>IFERROR(INDEX(Lookup!$G$3:$G$6,MATCH(J82,Lookup!$F$3:$F$6,0)),"")</f>
        <v/>
      </c>
      <c r="L82" s="637"/>
      <c r="M82" s="636"/>
      <c r="N82" s="639">
        <f t="shared" si="17"/>
        <v>0</v>
      </c>
      <c r="O82" s="640">
        <f t="shared" si="14"/>
        <v>0</v>
      </c>
      <c r="P82" s="641">
        <f>IF(I82&lt;INDEX(Lookup!$U$2:$U$10,MATCH($D$48,Lookup!$S$2:$S$10,0)),0,IF(U82="X",0,IFERROR(L82*50,0)))</f>
        <v>0</v>
      </c>
      <c r="Q82" s="642">
        <f>IF(I82&lt;INDEX(Lookup!$U$2:$U$10,MATCH($D$48,Lookup!$S$2:$S$10,0)),0,IF(U82="X",0,IFERROR(P82*K82,0)))</f>
        <v>0</v>
      </c>
      <c r="R82" s="642">
        <v>0</v>
      </c>
      <c r="S82" s="783">
        <v>0</v>
      </c>
      <c r="T82" s="636"/>
      <c r="U82" s="353"/>
      <c r="W82" s="833">
        <f t="shared" si="15"/>
        <v>0</v>
      </c>
      <c r="X82" s="833">
        <f t="shared" si="16"/>
        <v>0</v>
      </c>
    </row>
    <row r="83" spans="2:24" x14ac:dyDescent="0.35">
      <c r="B83" s="633"/>
      <c r="C83" s="357"/>
      <c r="D83" s="357"/>
      <c r="E83" s="634"/>
      <c r="F83" s="635"/>
      <c r="G83" s="360"/>
      <c r="H83" s="359"/>
      <c r="I83" s="359"/>
      <c r="J83" s="636"/>
      <c r="K83" s="638" t="str">
        <f>IFERROR(INDEX(Lookup!$G$3:$G$6,MATCH(J83,Lookup!$F$3:$F$6,0)),"")</f>
        <v/>
      </c>
      <c r="L83" s="637"/>
      <c r="M83" s="636"/>
      <c r="N83" s="639">
        <f t="shared" si="17"/>
        <v>0</v>
      </c>
      <c r="O83" s="640">
        <f t="shared" si="14"/>
        <v>0</v>
      </c>
      <c r="P83" s="641">
        <f>IF(I83&lt;INDEX(Lookup!$U$2:$U$10,MATCH($D$48,Lookup!$S$2:$S$10,0)),0,IF(U83="X",0,IFERROR(L83*50,0)))</f>
        <v>0</v>
      </c>
      <c r="Q83" s="642">
        <f>IF(I83&lt;INDEX(Lookup!$U$2:$U$10,MATCH($D$48,Lookup!$S$2:$S$10,0)),0,IF(U83="X",0,IFERROR(P83*K83,0)))</f>
        <v>0</v>
      </c>
      <c r="R83" s="642">
        <v>0</v>
      </c>
      <c r="S83" s="783">
        <v>0</v>
      </c>
      <c r="T83" s="636"/>
      <c r="U83" s="353"/>
      <c r="W83" s="833">
        <f t="shared" si="15"/>
        <v>0</v>
      </c>
      <c r="X83" s="833">
        <f t="shared" si="16"/>
        <v>0</v>
      </c>
    </row>
    <row r="84" spans="2:24" x14ac:dyDescent="0.35">
      <c r="B84" s="633"/>
      <c r="C84" s="357"/>
      <c r="D84" s="357"/>
      <c r="E84" s="634"/>
      <c r="F84" s="635"/>
      <c r="G84" s="360"/>
      <c r="H84" s="359"/>
      <c r="I84" s="359"/>
      <c r="J84" s="636"/>
      <c r="K84" s="638" t="str">
        <f>IFERROR(INDEX(Lookup!$G$3:$G$6,MATCH(J84,Lookup!$F$3:$F$6,0)),"")</f>
        <v/>
      </c>
      <c r="L84" s="637"/>
      <c r="M84" s="636"/>
      <c r="N84" s="639">
        <f t="shared" si="17"/>
        <v>0</v>
      </c>
      <c r="O84" s="640">
        <f t="shared" si="14"/>
        <v>0</v>
      </c>
      <c r="P84" s="641">
        <f>IF(I84&lt;INDEX(Lookup!$U$2:$U$10,MATCH($D$48,Lookup!$S$2:$S$10,0)),0,IF(U84="X",0,IFERROR(L84*50,0)))</f>
        <v>0</v>
      </c>
      <c r="Q84" s="642">
        <f>IF(I84&lt;INDEX(Lookup!$U$2:$U$10,MATCH($D$48,Lookup!$S$2:$S$10,0)),0,IF(U84="X",0,IFERROR(P84*K84,0)))</f>
        <v>0</v>
      </c>
      <c r="R84" s="642">
        <v>0</v>
      </c>
      <c r="S84" s="783">
        <v>0</v>
      </c>
      <c r="T84" s="636"/>
      <c r="U84" s="353"/>
      <c r="W84" s="833">
        <f t="shared" si="15"/>
        <v>0</v>
      </c>
      <c r="X84" s="833">
        <f t="shared" si="16"/>
        <v>0</v>
      </c>
    </row>
    <row r="85" spans="2:24" x14ac:dyDescent="0.35">
      <c r="B85" s="633"/>
      <c r="C85" s="357"/>
      <c r="D85" s="357"/>
      <c r="E85" s="634"/>
      <c r="F85" s="635"/>
      <c r="G85" s="360"/>
      <c r="H85" s="359"/>
      <c r="I85" s="359"/>
      <c r="J85" s="636"/>
      <c r="K85" s="638" t="str">
        <f>IFERROR(INDEX(Lookup!$G$3:$G$6,MATCH(J85,Lookup!$F$3:$F$6,0)),"")</f>
        <v/>
      </c>
      <c r="L85" s="637"/>
      <c r="M85" s="636"/>
      <c r="N85" s="639">
        <f t="shared" si="17"/>
        <v>0</v>
      </c>
      <c r="O85" s="640">
        <f t="shared" si="14"/>
        <v>0</v>
      </c>
      <c r="P85" s="641">
        <f>IF(I85&lt;INDEX(Lookup!$U$2:$U$10,MATCH($D$48,Lookup!$S$2:$S$10,0)),0,IF(U85="X",0,IFERROR(L85*50,0)))</f>
        <v>0</v>
      </c>
      <c r="Q85" s="642">
        <f>IF(I85&lt;INDEX(Lookup!$U$2:$U$10,MATCH($D$48,Lookup!$S$2:$S$10,0)),0,IF(U85="X",0,IFERROR(P85*K85,0)))</f>
        <v>0</v>
      </c>
      <c r="R85" s="642">
        <v>0</v>
      </c>
      <c r="S85" s="783">
        <v>0</v>
      </c>
      <c r="T85" s="636"/>
      <c r="U85" s="353"/>
      <c r="W85" s="833">
        <f t="shared" si="15"/>
        <v>0</v>
      </c>
      <c r="X85" s="833">
        <f t="shared" si="16"/>
        <v>0</v>
      </c>
    </row>
    <row r="86" spans="2:24" ht="14.5" customHeight="1" x14ac:dyDescent="0.35">
      <c r="B86" s="633"/>
      <c r="C86" s="357"/>
      <c r="D86" s="357"/>
      <c r="E86" s="634"/>
      <c r="F86" s="635"/>
      <c r="G86" s="360"/>
      <c r="H86" s="359"/>
      <c r="I86" s="359"/>
      <c r="J86" s="636"/>
      <c r="K86" s="638" t="str">
        <f>IFERROR(INDEX(Lookup!$G$3:$G$6,MATCH(J86,Lookup!$F$3:$F$6,0)),"")</f>
        <v/>
      </c>
      <c r="L86" s="637"/>
      <c r="M86" s="636"/>
      <c r="N86" s="639">
        <f t="shared" si="17"/>
        <v>0</v>
      </c>
      <c r="O86" s="640">
        <f t="shared" si="14"/>
        <v>0</v>
      </c>
      <c r="P86" s="641">
        <f>IF(I86&lt;INDEX(Lookup!$U$2:$U$10,MATCH($D$48,Lookup!$S$2:$S$10,0)),0,IF(U86="X",0,IFERROR(L86*50,0)))</f>
        <v>0</v>
      </c>
      <c r="Q86" s="642">
        <f>IF(I86&lt;INDEX(Lookup!$U$2:$U$10,MATCH($D$48,Lookup!$S$2:$S$10,0)),0,IF(U86="X",0,IFERROR(P86*K86,0)))</f>
        <v>0</v>
      </c>
      <c r="R86" s="642">
        <v>0</v>
      </c>
      <c r="S86" s="783">
        <v>0</v>
      </c>
      <c r="T86" s="636"/>
      <c r="U86" s="353"/>
      <c r="W86" s="833">
        <f t="shared" si="15"/>
        <v>0</v>
      </c>
      <c r="X86" s="833">
        <f t="shared" si="16"/>
        <v>0</v>
      </c>
    </row>
    <row r="87" spans="2:24" x14ac:dyDescent="0.35">
      <c r="B87" s="633"/>
      <c r="C87" s="357"/>
      <c r="D87" s="357"/>
      <c r="E87" s="634"/>
      <c r="F87" s="635"/>
      <c r="G87" s="360"/>
      <c r="H87" s="359"/>
      <c r="I87" s="359"/>
      <c r="J87" s="636"/>
      <c r="K87" s="638" t="str">
        <f>IFERROR(INDEX(Lookup!$G$3:$G$6,MATCH(J87,Lookup!$F$3:$F$6,0)),"")</f>
        <v/>
      </c>
      <c r="L87" s="637"/>
      <c r="M87" s="636"/>
      <c r="N87" s="639">
        <f t="shared" si="17"/>
        <v>0</v>
      </c>
      <c r="O87" s="640">
        <f t="shared" si="14"/>
        <v>0</v>
      </c>
      <c r="P87" s="641">
        <f>IF(I87&lt;INDEX(Lookup!$U$2:$U$10,MATCH($D$48,Lookup!$S$2:$S$10,0)),0,IF(U87="X",0,IFERROR(L87*50,0)))</f>
        <v>0</v>
      </c>
      <c r="Q87" s="642">
        <f>IF(I87&lt;INDEX(Lookup!$U$2:$U$10,MATCH($D$48,Lookup!$S$2:$S$10,0)),0,IF(U87="X",0,IFERROR(P87*K87,0)))</f>
        <v>0</v>
      </c>
      <c r="R87" s="642">
        <v>0</v>
      </c>
      <c r="S87" s="783">
        <v>0</v>
      </c>
      <c r="T87" s="636"/>
      <c r="U87" s="353"/>
      <c r="W87" s="833">
        <f t="shared" si="15"/>
        <v>0</v>
      </c>
      <c r="X87" s="833">
        <f t="shared" si="16"/>
        <v>0</v>
      </c>
    </row>
    <row r="88" spans="2:24" x14ac:dyDescent="0.35">
      <c r="B88" s="633"/>
      <c r="C88" s="357"/>
      <c r="D88" s="357"/>
      <c r="E88" s="634"/>
      <c r="F88" s="635"/>
      <c r="G88" s="360"/>
      <c r="H88" s="359"/>
      <c r="I88" s="359"/>
      <c r="J88" s="636"/>
      <c r="K88" s="638" t="str">
        <f>IFERROR(INDEX(Lookup!$G$3:$G$6,MATCH(J88,Lookup!$F$3:$F$6,0)),"")</f>
        <v/>
      </c>
      <c r="L88" s="637"/>
      <c r="M88" s="636"/>
      <c r="N88" s="639">
        <f t="shared" si="17"/>
        <v>0</v>
      </c>
      <c r="O88" s="640">
        <f t="shared" si="14"/>
        <v>0</v>
      </c>
      <c r="P88" s="641">
        <f>IF(I88&lt;INDEX(Lookup!$U$2:$U$10,MATCH($D$48,Lookup!$S$2:$S$10,0)),0,IF(U88="X",0,IFERROR(L88*50,0)))</f>
        <v>0</v>
      </c>
      <c r="Q88" s="642">
        <f>IF(I88&lt;INDEX(Lookup!$U$2:$U$10,MATCH($D$48,Lookup!$S$2:$S$10,0)),0,IF(U88="X",0,IFERROR(P88*K88,0)))</f>
        <v>0</v>
      </c>
      <c r="R88" s="642">
        <v>0</v>
      </c>
      <c r="S88" s="783">
        <v>0</v>
      </c>
      <c r="T88" s="636"/>
      <c r="U88" s="353"/>
      <c r="W88" s="833">
        <f t="shared" si="15"/>
        <v>0</v>
      </c>
      <c r="X88" s="833">
        <f t="shared" si="16"/>
        <v>0</v>
      </c>
    </row>
    <row r="89" spans="2:24" ht="14.5" customHeight="1" x14ac:dyDescent="0.35">
      <c r="B89" s="633"/>
      <c r="C89" s="357"/>
      <c r="D89" s="357"/>
      <c r="E89" s="634"/>
      <c r="F89" s="635"/>
      <c r="G89" s="360"/>
      <c r="H89" s="359"/>
      <c r="I89" s="359"/>
      <c r="J89" s="636"/>
      <c r="K89" s="638" t="str">
        <f>IFERROR(INDEX(Lookup!$G$3:$G$6,MATCH(J89,Lookup!$F$3:$F$6,0)),"")</f>
        <v/>
      </c>
      <c r="L89" s="637"/>
      <c r="M89" s="636"/>
      <c r="N89" s="639">
        <f t="shared" si="17"/>
        <v>0</v>
      </c>
      <c r="O89" s="640">
        <f t="shared" si="14"/>
        <v>0</v>
      </c>
      <c r="P89" s="641">
        <f>IF(I89&lt;INDEX(Lookup!$U$2:$U$10,MATCH($D$48,Lookup!$S$2:$S$10,0)),0,IF(U89="X",0,IFERROR(L89*50,0)))</f>
        <v>0</v>
      </c>
      <c r="Q89" s="642">
        <f>IF(I89&lt;INDEX(Lookup!$U$2:$U$10,MATCH($D$48,Lookup!$S$2:$S$10,0)),0,IF(U89="X",0,IFERROR(P89*K89,0)))</f>
        <v>0</v>
      </c>
      <c r="R89" s="642">
        <v>0</v>
      </c>
      <c r="S89" s="783">
        <v>0</v>
      </c>
      <c r="T89" s="636"/>
      <c r="U89" s="353"/>
      <c r="W89" s="833">
        <f t="shared" si="15"/>
        <v>0</v>
      </c>
      <c r="X89" s="833">
        <f t="shared" si="16"/>
        <v>0</v>
      </c>
    </row>
    <row r="90" spans="2:24" x14ac:dyDescent="0.35">
      <c r="B90" s="633"/>
      <c r="C90" s="357"/>
      <c r="D90" s="357"/>
      <c r="E90" s="634"/>
      <c r="F90" s="635"/>
      <c r="G90" s="360"/>
      <c r="H90" s="359"/>
      <c r="I90" s="359"/>
      <c r="J90" s="636"/>
      <c r="K90" s="638" t="str">
        <f>IFERROR(INDEX(Lookup!$G$3:$G$6,MATCH(J90,Lookup!$F$3:$F$6,0)),"")</f>
        <v/>
      </c>
      <c r="L90" s="637"/>
      <c r="M90" s="636"/>
      <c r="N90" s="639">
        <f t="shared" si="17"/>
        <v>0</v>
      </c>
      <c r="O90" s="640">
        <f t="shared" si="14"/>
        <v>0</v>
      </c>
      <c r="P90" s="641">
        <f>IF(I90&lt;INDEX(Lookup!$U$2:$U$10,MATCH($D$48,Lookup!$S$2:$S$10,0)),0,IF(U90="X",0,IFERROR(L90*50,0)))</f>
        <v>0</v>
      </c>
      <c r="Q90" s="642">
        <f>IF(I90&lt;INDEX(Lookup!$U$2:$U$10,MATCH($D$48,Lookup!$S$2:$S$10,0)),0,IF(U90="X",0,IFERROR(P90*K90,0)))</f>
        <v>0</v>
      </c>
      <c r="R90" s="642">
        <v>0</v>
      </c>
      <c r="S90" s="783">
        <v>0</v>
      </c>
      <c r="T90" s="636"/>
      <c r="U90" s="353"/>
      <c r="W90" s="833">
        <f t="shared" si="15"/>
        <v>0</v>
      </c>
      <c r="X90" s="833">
        <f t="shared" si="16"/>
        <v>0</v>
      </c>
    </row>
    <row r="91" spans="2:24" x14ac:dyDescent="0.35">
      <c r="B91" s="633"/>
      <c r="C91" s="357"/>
      <c r="D91" s="357"/>
      <c r="E91" s="634"/>
      <c r="F91" s="635"/>
      <c r="G91" s="360"/>
      <c r="H91" s="359"/>
      <c r="I91" s="359"/>
      <c r="J91" s="636"/>
      <c r="K91" s="638" t="str">
        <f>IFERROR(INDEX(Lookup!$G$3:$G$6,MATCH(J91,Lookup!$F$3:$F$6,0)),"")</f>
        <v/>
      </c>
      <c r="L91" s="637"/>
      <c r="M91" s="636"/>
      <c r="N91" s="639">
        <f t="shared" si="17"/>
        <v>0</v>
      </c>
      <c r="O91" s="640">
        <f t="shared" si="14"/>
        <v>0</v>
      </c>
      <c r="P91" s="641">
        <f>IF(I91&lt;INDEX(Lookup!$U$2:$U$10,MATCH($D$48,Lookup!$S$2:$S$10,0)),0,IF(U91="X",0,IFERROR(L91*50,0)))</f>
        <v>0</v>
      </c>
      <c r="Q91" s="642">
        <f>IF(I91&lt;INDEX(Lookup!$U$2:$U$10,MATCH($D$48,Lookup!$S$2:$S$10,0)),0,IF(U91="X",0,IFERROR(P91*K91,0)))</f>
        <v>0</v>
      </c>
      <c r="R91" s="642">
        <v>0</v>
      </c>
      <c r="S91" s="783">
        <v>0</v>
      </c>
      <c r="T91" s="636"/>
      <c r="U91" s="353"/>
      <c r="W91" s="833">
        <f t="shared" si="15"/>
        <v>0</v>
      </c>
      <c r="X91" s="833">
        <f t="shared" si="16"/>
        <v>0</v>
      </c>
    </row>
    <row r="92" spans="2:24" x14ac:dyDescent="0.35">
      <c r="B92" s="633"/>
      <c r="C92" s="357"/>
      <c r="D92" s="357"/>
      <c r="E92" s="634"/>
      <c r="F92" s="635"/>
      <c r="G92" s="360"/>
      <c r="H92" s="359"/>
      <c r="I92" s="359"/>
      <c r="J92" s="636"/>
      <c r="K92" s="638" t="str">
        <f>IFERROR(INDEX(Lookup!$G$3:$G$6,MATCH(J92,Lookup!$F$3:$F$6,0)),"")</f>
        <v/>
      </c>
      <c r="L92" s="637"/>
      <c r="M92" s="636"/>
      <c r="N92" s="639">
        <f t="shared" si="17"/>
        <v>0</v>
      </c>
      <c r="O92" s="640">
        <f t="shared" si="14"/>
        <v>0</v>
      </c>
      <c r="P92" s="641">
        <f>IF(I92&lt;INDEX(Lookup!$U$2:$U$10,MATCH($D$48,Lookup!$S$2:$S$10,0)),0,IF(U92="X",0,IFERROR(L92*50,0)))</f>
        <v>0</v>
      </c>
      <c r="Q92" s="642">
        <f>IF(I92&lt;INDEX(Lookup!$U$2:$U$10,MATCH($D$48,Lookup!$S$2:$S$10,0)),0,IF(U92="X",0,IFERROR(P92*K92,0)))</f>
        <v>0</v>
      </c>
      <c r="R92" s="642">
        <v>0</v>
      </c>
      <c r="S92" s="783">
        <v>0</v>
      </c>
      <c r="T92" s="636"/>
      <c r="U92" s="353"/>
      <c r="W92" s="833">
        <f t="shared" si="15"/>
        <v>0</v>
      </c>
      <c r="X92" s="833">
        <f t="shared" si="16"/>
        <v>0</v>
      </c>
    </row>
    <row r="93" spans="2:24" x14ac:dyDescent="0.35">
      <c r="B93" s="633"/>
      <c r="C93" s="357"/>
      <c r="D93" s="357"/>
      <c r="E93" s="634"/>
      <c r="F93" s="635"/>
      <c r="G93" s="360"/>
      <c r="H93" s="359"/>
      <c r="I93" s="359"/>
      <c r="J93" s="636"/>
      <c r="K93" s="638" t="str">
        <f>IFERROR(INDEX(Lookup!$G$3:$G$6,MATCH(J93,Lookup!$F$3:$F$6,0)),"")</f>
        <v/>
      </c>
      <c r="L93" s="637"/>
      <c r="M93" s="636"/>
      <c r="N93" s="639">
        <f t="shared" si="17"/>
        <v>0</v>
      </c>
      <c r="O93" s="640">
        <f t="shared" si="14"/>
        <v>0</v>
      </c>
      <c r="P93" s="641">
        <f>IF(I93&lt;INDEX(Lookup!$U$2:$U$10,MATCH($D$48,Lookup!$S$2:$S$10,0)),0,IF(U93="X",0,IFERROR(L93*50,0)))</f>
        <v>0</v>
      </c>
      <c r="Q93" s="642">
        <f>IF(I93&lt;INDEX(Lookup!$U$2:$U$10,MATCH($D$48,Lookup!$S$2:$S$10,0)),0,IF(U93="X",0,IFERROR(P93*K93,0)))</f>
        <v>0</v>
      </c>
      <c r="R93" s="642">
        <v>0</v>
      </c>
      <c r="S93" s="783">
        <v>0</v>
      </c>
      <c r="T93" s="636"/>
      <c r="U93" s="353"/>
      <c r="W93" s="833">
        <f t="shared" si="15"/>
        <v>0</v>
      </c>
      <c r="X93" s="833">
        <f t="shared" si="16"/>
        <v>0</v>
      </c>
    </row>
    <row r="94" spans="2:24" x14ac:dyDescent="0.35">
      <c r="B94" s="633"/>
      <c r="C94" s="357"/>
      <c r="D94" s="357"/>
      <c r="E94" s="634"/>
      <c r="F94" s="635"/>
      <c r="G94" s="360"/>
      <c r="H94" s="359"/>
      <c r="I94" s="359"/>
      <c r="J94" s="636"/>
      <c r="K94" s="638" t="str">
        <f>IFERROR(INDEX(Lookup!$G$3:$G$6,MATCH(J94,Lookup!$F$3:$F$6,0)),"")</f>
        <v/>
      </c>
      <c r="L94" s="637"/>
      <c r="M94" s="636"/>
      <c r="N94" s="639">
        <f t="shared" si="17"/>
        <v>0</v>
      </c>
      <c r="O94" s="640">
        <f t="shared" si="14"/>
        <v>0</v>
      </c>
      <c r="P94" s="641">
        <f>IF(I94&lt;INDEX(Lookup!$U$2:$U$10,MATCH($D$48,Lookup!$S$2:$S$10,0)),0,IF(U94="X",0,IFERROR(L94*50,0)))</f>
        <v>0</v>
      </c>
      <c r="Q94" s="642">
        <f>IF(I94&lt;INDEX(Lookup!$U$2:$U$10,MATCH($D$48,Lookup!$S$2:$S$10,0)),0,IF(U94="X",0,IFERROR(P94*K94,0)))</f>
        <v>0</v>
      </c>
      <c r="R94" s="642">
        <v>0</v>
      </c>
      <c r="S94" s="783">
        <v>0</v>
      </c>
      <c r="T94" s="636"/>
      <c r="U94" s="353"/>
      <c r="W94" s="833">
        <f t="shared" si="15"/>
        <v>0</v>
      </c>
      <c r="X94" s="833">
        <f t="shared" si="16"/>
        <v>0</v>
      </c>
    </row>
    <row r="95" spans="2:24" x14ac:dyDescent="0.35">
      <c r="B95" s="633"/>
      <c r="C95" s="357"/>
      <c r="D95" s="357"/>
      <c r="E95" s="634"/>
      <c r="F95" s="635"/>
      <c r="G95" s="360"/>
      <c r="H95" s="359"/>
      <c r="I95" s="359"/>
      <c r="J95" s="636"/>
      <c r="K95" s="638" t="str">
        <f>IFERROR(INDEX(Lookup!$G$3:$G$6,MATCH(J95,Lookup!$F$3:$F$6,0)),"")</f>
        <v/>
      </c>
      <c r="L95" s="637"/>
      <c r="M95" s="636"/>
      <c r="N95" s="639">
        <f t="shared" si="17"/>
        <v>0</v>
      </c>
      <c r="O95" s="640">
        <f t="shared" si="14"/>
        <v>0</v>
      </c>
      <c r="P95" s="641">
        <f>IF(I95&lt;INDEX(Lookup!$U$2:$U$10,MATCH($D$48,Lookup!$S$2:$S$10,0)),0,IF(U95="X",0,IFERROR(L95*50,0)))</f>
        <v>0</v>
      </c>
      <c r="Q95" s="642">
        <f>IF(I95&lt;INDEX(Lookup!$U$2:$U$10,MATCH($D$48,Lookup!$S$2:$S$10,0)),0,IF(U95="X",0,IFERROR(P95*K95,0)))</f>
        <v>0</v>
      </c>
      <c r="R95" s="642">
        <v>0</v>
      </c>
      <c r="S95" s="783">
        <v>0</v>
      </c>
      <c r="T95" s="636"/>
      <c r="U95" s="353"/>
      <c r="W95" s="833">
        <f t="shared" si="15"/>
        <v>0</v>
      </c>
      <c r="X95" s="833">
        <f t="shared" si="16"/>
        <v>0</v>
      </c>
    </row>
    <row r="96" spans="2:24" x14ac:dyDescent="0.35">
      <c r="B96" s="633"/>
      <c r="C96" s="357"/>
      <c r="D96" s="357"/>
      <c r="E96" s="634"/>
      <c r="F96" s="635"/>
      <c r="G96" s="360"/>
      <c r="H96" s="359"/>
      <c r="I96" s="359"/>
      <c r="J96" s="636"/>
      <c r="K96" s="638" t="str">
        <f>IFERROR(INDEX(Lookup!$G$3:$G$6,MATCH(J96,Lookup!$F$3:$F$6,0)),"")</f>
        <v/>
      </c>
      <c r="L96" s="637"/>
      <c r="M96" s="636"/>
      <c r="N96" s="639">
        <f t="shared" si="17"/>
        <v>0</v>
      </c>
      <c r="O96" s="640">
        <f t="shared" si="14"/>
        <v>0</v>
      </c>
      <c r="P96" s="641">
        <f>IF(I96&lt;INDEX(Lookup!$U$2:$U$10,MATCH($D$48,Lookup!$S$2:$S$10,0)),0,IF(U96="X",0,IFERROR(L96*50,0)))</f>
        <v>0</v>
      </c>
      <c r="Q96" s="642">
        <f>IF(I96&lt;INDEX(Lookup!$U$2:$U$10,MATCH($D$48,Lookup!$S$2:$S$10,0)),0,IF(U96="X",0,IFERROR(P96*K96,0)))</f>
        <v>0</v>
      </c>
      <c r="R96" s="642">
        <v>0</v>
      </c>
      <c r="S96" s="783">
        <v>0</v>
      </c>
      <c r="T96" s="636"/>
      <c r="U96" s="353"/>
      <c r="W96" s="833">
        <f t="shared" si="15"/>
        <v>0</v>
      </c>
      <c r="X96" s="833">
        <f t="shared" si="16"/>
        <v>0</v>
      </c>
    </row>
    <row r="97" spans="2:24" x14ac:dyDescent="0.35">
      <c r="B97" s="633"/>
      <c r="C97" s="357"/>
      <c r="D97" s="357"/>
      <c r="E97" s="634"/>
      <c r="F97" s="635"/>
      <c r="G97" s="360"/>
      <c r="H97" s="359"/>
      <c r="I97" s="359"/>
      <c r="J97" s="636"/>
      <c r="K97" s="638" t="str">
        <f>IFERROR(INDEX(Lookup!$G$3:$G$6,MATCH(J97,Lookup!$F$3:$F$6,0)),"")</f>
        <v/>
      </c>
      <c r="L97" s="637"/>
      <c r="M97" s="636"/>
      <c r="N97" s="639">
        <f t="shared" si="17"/>
        <v>0</v>
      </c>
      <c r="O97" s="640">
        <f t="shared" si="14"/>
        <v>0</v>
      </c>
      <c r="P97" s="641">
        <f>IF(I97&lt;INDEX(Lookup!$U$2:$U$10,MATCH($D$48,Lookup!$S$2:$S$10,0)),0,IF(U97="X",0,IFERROR(L97*50,0)))</f>
        <v>0</v>
      </c>
      <c r="Q97" s="642">
        <f>IF(I97&lt;INDEX(Lookup!$U$2:$U$10,MATCH($D$48,Lookup!$S$2:$S$10,0)),0,IF(U97="X",0,IFERROR(P97*K97,0)))</f>
        <v>0</v>
      </c>
      <c r="R97" s="642">
        <v>0</v>
      </c>
      <c r="S97" s="783">
        <v>0</v>
      </c>
      <c r="T97" s="636"/>
      <c r="U97" s="353"/>
      <c r="W97" s="833">
        <f t="shared" si="15"/>
        <v>0</v>
      </c>
      <c r="X97" s="833">
        <f t="shared" si="16"/>
        <v>0</v>
      </c>
    </row>
    <row r="98" spans="2:24" x14ac:dyDescent="0.35">
      <c r="B98" s="633"/>
      <c r="C98" s="357"/>
      <c r="D98" s="357"/>
      <c r="E98" s="634"/>
      <c r="F98" s="635"/>
      <c r="G98" s="360"/>
      <c r="H98" s="359"/>
      <c r="I98" s="359"/>
      <c r="J98" s="636"/>
      <c r="K98" s="638" t="str">
        <f>IFERROR(INDEX(Lookup!$G$3:$G$6,MATCH(J98,Lookup!$F$3:$F$6,0)),"")</f>
        <v/>
      </c>
      <c r="L98" s="637"/>
      <c r="M98" s="636"/>
      <c r="N98" s="639">
        <f t="shared" si="17"/>
        <v>0</v>
      </c>
      <c r="O98" s="640">
        <f t="shared" si="14"/>
        <v>0</v>
      </c>
      <c r="P98" s="641">
        <f>IF(I98&lt;INDEX(Lookup!$U$2:$U$10,MATCH($D$48,Lookup!$S$2:$S$10,0)),0,IF(U98="X",0,IFERROR(L98*50,0)))</f>
        <v>0</v>
      </c>
      <c r="Q98" s="642">
        <f>IF(I98&lt;INDEX(Lookup!$U$2:$U$10,MATCH($D$48,Lookup!$S$2:$S$10,0)),0,IF(U98="X",0,IFERROR(P98*K98,0)))</f>
        <v>0</v>
      </c>
      <c r="R98" s="642">
        <v>0</v>
      </c>
      <c r="S98" s="783">
        <v>0</v>
      </c>
      <c r="T98" s="636"/>
      <c r="U98" s="353"/>
      <c r="W98" s="833">
        <f t="shared" si="15"/>
        <v>0</v>
      </c>
      <c r="X98" s="833">
        <f t="shared" si="16"/>
        <v>0</v>
      </c>
    </row>
    <row r="99" spans="2:24" x14ac:dyDescent="0.35">
      <c r="B99" s="633"/>
      <c r="C99" s="357"/>
      <c r="D99" s="357"/>
      <c r="E99" s="634"/>
      <c r="F99" s="635"/>
      <c r="G99" s="360"/>
      <c r="H99" s="359"/>
      <c r="I99" s="359"/>
      <c r="J99" s="636"/>
      <c r="K99" s="638" t="str">
        <f>IFERROR(INDEX(Lookup!$G$3:$G$6,MATCH(J99,Lookup!$F$3:$F$6,0)),"")</f>
        <v/>
      </c>
      <c r="L99" s="637"/>
      <c r="M99" s="636"/>
      <c r="N99" s="639">
        <f t="shared" si="17"/>
        <v>0</v>
      </c>
      <c r="O99" s="640">
        <f t="shared" si="14"/>
        <v>0</v>
      </c>
      <c r="P99" s="641">
        <f>IF(I99&lt;INDEX(Lookup!$U$2:$U$10,MATCH($D$48,Lookup!$S$2:$S$10,0)),0,IF(U99="X",0,IFERROR(L99*50,0)))</f>
        <v>0</v>
      </c>
      <c r="Q99" s="642">
        <f>IF(I99&lt;INDEX(Lookup!$U$2:$U$10,MATCH($D$48,Lookup!$S$2:$S$10,0)),0,IF(U99="X",0,IFERROR(P99*K99,0)))</f>
        <v>0</v>
      </c>
      <c r="R99" s="642">
        <v>0</v>
      </c>
      <c r="S99" s="783">
        <v>0</v>
      </c>
      <c r="T99" s="636"/>
      <c r="U99" s="353"/>
      <c r="W99" s="833">
        <f t="shared" si="15"/>
        <v>0</v>
      </c>
      <c r="X99" s="833">
        <f t="shared" si="16"/>
        <v>0</v>
      </c>
    </row>
    <row r="100" spans="2:24" x14ac:dyDescent="0.35">
      <c r="B100" s="633"/>
      <c r="C100" s="357"/>
      <c r="D100" s="357"/>
      <c r="E100" s="634"/>
      <c r="F100" s="635"/>
      <c r="G100" s="360"/>
      <c r="H100" s="359"/>
      <c r="I100" s="359"/>
      <c r="J100" s="636"/>
      <c r="K100" s="638" t="str">
        <f>IFERROR(INDEX(Lookup!$G$3:$G$6,MATCH(J100,Lookup!$F$3:$F$6,0)),"")</f>
        <v/>
      </c>
      <c r="L100" s="637"/>
      <c r="M100" s="636"/>
      <c r="N100" s="639">
        <f t="shared" si="17"/>
        <v>0</v>
      </c>
      <c r="O100" s="640">
        <f t="shared" si="14"/>
        <v>0</v>
      </c>
      <c r="P100" s="641">
        <f>IF(I100&lt;INDEX(Lookup!$U$2:$U$10,MATCH($D$48,Lookup!$S$2:$S$10,0)),0,IF(U100="X",0,IFERROR(L100*50,0)))</f>
        <v>0</v>
      </c>
      <c r="Q100" s="642">
        <f>IF(I100&lt;INDEX(Lookup!$U$2:$U$10,MATCH($D$48,Lookup!$S$2:$S$10,0)),0,IF(U100="X",0,IFERROR(P100*K100,0)))</f>
        <v>0</v>
      </c>
      <c r="R100" s="642">
        <v>0</v>
      </c>
      <c r="S100" s="783">
        <v>0</v>
      </c>
      <c r="T100" s="636"/>
      <c r="U100" s="353"/>
      <c r="W100" s="833">
        <f t="shared" si="15"/>
        <v>0</v>
      </c>
      <c r="X100" s="833">
        <f t="shared" si="16"/>
        <v>0</v>
      </c>
    </row>
    <row r="101" spans="2:24" x14ac:dyDescent="0.35">
      <c r="B101" s="633"/>
      <c r="C101" s="357"/>
      <c r="D101" s="357"/>
      <c r="E101" s="634"/>
      <c r="F101" s="635"/>
      <c r="G101" s="360"/>
      <c r="H101" s="359"/>
      <c r="I101" s="359"/>
      <c r="J101" s="636"/>
      <c r="K101" s="638" t="str">
        <f>IFERROR(INDEX(Lookup!$G$3:$G$6,MATCH(J101,Lookup!$F$3:$F$6,0)),"")</f>
        <v/>
      </c>
      <c r="L101" s="637"/>
      <c r="M101" s="636"/>
      <c r="N101" s="639">
        <f t="shared" si="17"/>
        <v>0</v>
      </c>
      <c r="O101" s="640">
        <f t="shared" si="14"/>
        <v>0</v>
      </c>
      <c r="P101" s="641">
        <f>IF(I101&lt;INDEX(Lookup!$U$2:$U$10,MATCH($D$48,Lookup!$S$2:$S$10,0)),0,IF(U101="X",0,IFERROR(L101*50,0)))</f>
        <v>0</v>
      </c>
      <c r="Q101" s="642">
        <f>IF(I101&lt;INDEX(Lookup!$U$2:$U$10,MATCH($D$48,Lookup!$S$2:$S$10,0)),0,IF(U101="X",0,IFERROR(P101*K101,0)))</f>
        <v>0</v>
      </c>
      <c r="R101" s="642">
        <v>0</v>
      </c>
      <c r="S101" s="783">
        <v>0</v>
      </c>
      <c r="T101" s="636"/>
      <c r="U101" s="353"/>
      <c r="W101" s="833">
        <f t="shared" si="15"/>
        <v>0</v>
      </c>
      <c r="X101" s="833">
        <f t="shared" si="16"/>
        <v>0</v>
      </c>
    </row>
    <row r="102" spans="2:24" x14ac:dyDescent="0.35">
      <c r="B102" s="633"/>
      <c r="C102" s="357"/>
      <c r="D102" s="357"/>
      <c r="E102" s="634"/>
      <c r="F102" s="635"/>
      <c r="G102" s="360"/>
      <c r="H102" s="359"/>
      <c r="I102" s="359"/>
      <c r="J102" s="636"/>
      <c r="K102" s="638" t="str">
        <f>IFERROR(INDEX(Lookup!$G$3:$G$6,MATCH(J102,Lookup!$F$3:$F$6,0)),"")</f>
        <v/>
      </c>
      <c r="L102" s="637"/>
      <c r="M102" s="636"/>
      <c r="N102" s="639">
        <f t="shared" si="17"/>
        <v>0</v>
      </c>
      <c r="O102" s="640">
        <f t="shared" si="14"/>
        <v>0</v>
      </c>
      <c r="P102" s="641">
        <f>IF(I102&lt;INDEX(Lookup!$U$2:$U$10,MATCH($D$48,Lookup!$S$2:$S$10,0)),0,IF(U102="X",0,IFERROR(L102*50,0)))</f>
        <v>0</v>
      </c>
      <c r="Q102" s="642">
        <f>IF(I102&lt;INDEX(Lookup!$U$2:$U$10,MATCH($D$48,Lookup!$S$2:$S$10,0)),0,IF(U102="X",0,IFERROR(P102*K102,0)))</f>
        <v>0</v>
      </c>
      <c r="R102" s="642">
        <v>0</v>
      </c>
      <c r="S102" s="783">
        <v>0</v>
      </c>
      <c r="T102" s="636"/>
      <c r="U102" s="353"/>
      <c r="W102" s="833">
        <f t="shared" si="15"/>
        <v>0</v>
      </c>
      <c r="X102" s="833">
        <f t="shared" si="16"/>
        <v>0</v>
      </c>
    </row>
    <row r="103" spans="2:24" x14ac:dyDescent="0.35">
      <c r="B103" s="633"/>
      <c r="C103" s="357"/>
      <c r="D103" s="357"/>
      <c r="E103" s="634"/>
      <c r="F103" s="635"/>
      <c r="G103" s="360"/>
      <c r="H103" s="359"/>
      <c r="I103" s="359"/>
      <c r="J103" s="636"/>
      <c r="K103" s="638" t="str">
        <f>IFERROR(INDEX(Lookup!$G$3:$G$6,MATCH(J103,Lookup!$F$3:$F$6,0)),"")</f>
        <v/>
      </c>
      <c r="L103" s="637"/>
      <c r="M103" s="636"/>
      <c r="N103" s="639">
        <f t="shared" si="17"/>
        <v>0</v>
      </c>
      <c r="O103" s="640">
        <f t="shared" si="14"/>
        <v>0</v>
      </c>
      <c r="P103" s="641">
        <f>IF(I103&lt;INDEX(Lookup!$U$2:$U$10,MATCH($D$48,Lookup!$S$2:$S$10,0)),0,IF(U103="X",0,IFERROR(L103*50,0)))</f>
        <v>0</v>
      </c>
      <c r="Q103" s="642">
        <f>IF(I103&lt;INDEX(Lookup!$U$2:$U$10,MATCH($D$48,Lookup!$S$2:$S$10,0)),0,IF(U103="X",0,IFERROR(P103*K103,0)))</f>
        <v>0</v>
      </c>
      <c r="R103" s="642">
        <v>0</v>
      </c>
      <c r="S103" s="783">
        <v>0</v>
      </c>
      <c r="T103" s="636"/>
      <c r="U103" s="353"/>
      <c r="W103" s="833">
        <f t="shared" si="15"/>
        <v>0</v>
      </c>
      <c r="X103" s="833">
        <f t="shared" si="16"/>
        <v>0</v>
      </c>
    </row>
    <row r="104" spans="2:24" x14ac:dyDescent="0.35">
      <c r="B104" s="633"/>
      <c r="C104" s="357"/>
      <c r="D104" s="357"/>
      <c r="E104" s="634"/>
      <c r="F104" s="635"/>
      <c r="G104" s="360"/>
      <c r="H104" s="359"/>
      <c r="I104" s="359"/>
      <c r="J104" s="636"/>
      <c r="K104" s="638" t="str">
        <f>IFERROR(INDEX(Lookup!$G$3:$G$6,MATCH(J104,Lookup!$F$3:$F$6,0)),"")</f>
        <v/>
      </c>
      <c r="L104" s="637"/>
      <c r="M104" s="636"/>
      <c r="N104" s="639">
        <f t="shared" si="17"/>
        <v>0</v>
      </c>
      <c r="O104" s="640">
        <f t="shared" si="14"/>
        <v>0</v>
      </c>
      <c r="P104" s="641">
        <f>IF(I104&lt;INDEX(Lookup!$U$2:$U$10,MATCH($D$48,Lookup!$S$2:$S$10,0)),0,IF(U104="X",0,IFERROR(L104*50,0)))</f>
        <v>0</v>
      </c>
      <c r="Q104" s="642">
        <f>IF(I104&lt;INDEX(Lookup!$U$2:$U$10,MATCH($D$48,Lookup!$S$2:$S$10,0)),0,IF(U104="X",0,IFERROR(P104*K104,0)))</f>
        <v>0</v>
      </c>
      <c r="R104" s="642">
        <v>0</v>
      </c>
      <c r="S104" s="783">
        <v>0</v>
      </c>
      <c r="T104" s="636"/>
      <c r="U104" s="353"/>
      <c r="W104" s="833">
        <f t="shared" si="15"/>
        <v>0</v>
      </c>
      <c r="X104" s="833">
        <f t="shared" si="16"/>
        <v>0</v>
      </c>
    </row>
    <row r="105" spans="2:24" x14ac:dyDescent="0.35">
      <c r="B105" s="633"/>
      <c r="C105" s="357"/>
      <c r="D105" s="357"/>
      <c r="E105" s="634"/>
      <c r="F105" s="635"/>
      <c r="G105" s="360"/>
      <c r="H105" s="359"/>
      <c r="I105" s="359"/>
      <c r="J105" s="636"/>
      <c r="K105" s="638" t="str">
        <f>IFERROR(INDEX(Lookup!$G$3:$G$6,MATCH(J105,Lookup!$F$3:$F$6,0)),"")</f>
        <v/>
      </c>
      <c r="L105" s="637"/>
      <c r="M105" s="636"/>
      <c r="N105" s="639">
        <f t="shared" si="17"/>
        <v>0</v>
      </c>
      <c r="O105" s="640">
        <f t="shared" si="14"/>
        <v>0</v>
      </c>
      <c r="P105" s="641">
        <f>IF(I105&lt;INDEX(Lookup!$U$2:$U$10,MATCH($D$48,Lookup!$S$2:$S$10,0)),0,IF(U105="X",0,IFERROR(L105*50,0)))</f>
        <v>0</v>
      </c>
      <c r="Q105" s="642">
        <f>IF(I105&lt;INDEX(Lookup!$U$2:$U$10,MATCH($D$48,Lookup!$S$2:$S$10,0)),0,IF(U105="X",0,IFERROR(P105*K105,0)))</f>
        <v>0</v>
      </c>
      <c r="R105" s="642">
        <v>0</v>
      </c>
      <c r="S105" s="783">
        <v>0</v>
      </c>
      <c r="T105" s="636"/>
      <c r="U105" s="353"/>
      <c r="W105" s="833">
        <f t="shared" si="15"/>
        <v>0</v>
      </c>
      <c r="X105" s="833">
        <f t="shared" si="16"/>
        <v>0</v>
      </c>
    </row>
    <row r="106" spans="2:24" x14ac:dyDescent="0.35">
      <c r="B106" s="633"/>
      <c r="C106" s="357"/>
      <c r="D106" s="357"/>
      <c r="E106" s="634"/>
      <c r="F106" s="635"/>
      <c r="G106" s="360"/>
      <c r="H106" s="359"/>
      <c r="I106" s="359"/>
      <c r="J106" s="636"/>
      <c r="K106" s="638" t="str">
        <f>IFERROR(INDEX(Lookup!$G$3:$G$6,MATCH(J106,Lookup!$F$3:$F$6,0)),"")</f>
        <v/>
      </c>
      <c r="L106" s="637"/>
      <c r="M106" s="636"/>
      <c r="N106" s="639">
        <f t="shared" si="17"/>
        <v>0</v>
      </c>
      <c r="O106" s="640">
        <f t="shared" si="14"/>
        <v>0</v>
      </c>
      <c r="P106" s="641">
        <f>IF(I106&lt;INDEX(Lookup!$U$2:$U$10,MATCH($D$48,Lookup!$S$2:$S$10,0)),0,IF(U106="X",0,IFERROR(L106*50,0)))</f>
        <v>0</v>
      </c>
      <c r="Q106" s="642">
        <f>IF(I106&lt;INDEX(Lookup!$U$2:$U$10,MATCH($D$48,Lookup!$S$2:$S$10,0)),0,IF(U106="X",0,IFERROR(P106*K106,0)))</f>
        <v>0</v>
      </c>
      <c r="R106" s="642">
        <v>0</v>
      </c>
      <c r="S106" s="783">
        <v>0</v>
      </c>
      <c r="T106" s="636"/>
      <c r="U106" s="353"/>
      <c r="W106" s="833">
        <f t="shared" si="15"/>
        <v>0</v>
      </c>
      <c r="X106" s="833">
        <f t="shared" si="16"/>
        <v>0</v>
      </c>
    </row>
    <row r="107" spans="2:24" x14ac:dyDescent="0.35">
      <c r="B107" s="633"/>
      <c r="C107" s="357"/>
      <c r="D107" s="357"/>
      <c r="E107" s="634"/>
      <c r="F107" s="635"/>
      <c r="G107" s="360"/>
      <c r="H107" s="359"/>
      <c r="I107" s="359"/>
      <c r="J107" s="636"/>
      <c r="K107" s="638" t="str">
        <f>IFERROR(INDEX(Lookup!$G$3:$G$6,MATCH(J107,Lookup!$F$3:$F$6,0)),"")</f>
        <v/>
      </c>
      <c r="L107" s="637"/>
      <c r="M107" s="636"/>
      <c r="N107" s="639">
        <f t="shared" si="17"/>
        <v>0</v>
      </c>
      <c r="O107" s="640">
        <f t="shared" si="14"/>
        <v>0</v>
      </c>
      <c r="P107" s="641">
        <f>IF(I107&lt;INDEX(Lookup!$U$2:$U$10,MATCH($D$48,Lookup!$S$2:$S$10,0)),0,IF(U107="X",0,IFERROR(L107*50,0)))</f>
        <v>0</v>
      </c>
      <c r="Q107" s="642">
        <f>IF(I107&lt;INDEX(Lookup!$U$2:$U$10,MATCH($D$48,Lookup!$S$2:$S$10,0)),0,IF(U107="X",0,IFERROR(P107*K107,0)))</f>
        <v>0</v>
      </c>
      <c r="R107" s="642">
        <v>0</v>
      </c>
      <c r="S107" s="783">
        <v>0</v>
      </c>
      <c r="T107" s="636"/>
      <c r="U107" s="353"/>
      <c r="W107" s="833">
        <f t="shared" si="15"/>
        <v>0</v>
      </c>
      <c r="X107" s="833">
        <f t="shared" si="16"/>
        <v>0</v>
      </c>
    </row>
    <row r="108" spans="2:24" x14ac:dyDescent="0.35">
      <c r="B108" s="633"/>
      <c r="C108" s="357"/>
      <c r="D108" s="357"/>
      <c r="E108" s="634"/>
      <c r="F108" s="635"/>
      <c r="G108" s="360"/>
      <c r="H108" s="359"/>
      <c r="I108" s="359"/>
      <c r="J108" s="636"/>
      <c r="K108" s="638" t="str">
        <f>IFERROR(INDEX(Lookup!$G$3:$G$6,MATCH(J108,Lookup!$F$3:$F$6,0)),"")</f>
        <v/>
      </c>
      <c r="L108" s="637"/>
      <c r="M108" s="636"/>
      <c r="N108" s="639">
        <f t="shared" si="17"/>
        <v>0</v>
      </c>
      <c r="O108" s="640">
        <f t="shared" si="14"/>
        <v>0</v>
      </c>
      <c r="P108" s="641">
        <f>IF(I108&lt;INDEX(Lookup!$U$2:$U$10,MATCH($D$48,Lookup!$S$2:$S$10,0)),0,IF(U108="X",0,IFERROR(L108*50,0)))</f>
        <v>0</v>
      </c>
      <c r="Q108" s="642">
        <f>IF(I108&lt;INDEX(Lookup!$U$2:$U$10,MATCH($D$48,Lookup!$S$2:$S$10,0)),0,IF(U108="X",0,IFERROR(P108*K108,0)))</f>
        <v>0</v>
      </c>
      <c r="R108" s="642">
        <v>0</v>
      </c>
      <c r="S108" s="783">
        <v>0</v>
      </c>
      <c r="T108" s="636"/>
      <c r="U108" s="353"/>
      <c r="W108" s="833">
        <f t="shared" si="15"/>
        <v>0</v>
      </c>
      <c r="X108" s="833">
        <f t="shared" si="16"/>
        <v>0</v>
      </c>
    </row>
    <row r="109" spans="2:24" x14ac:dyDescent="0.35">
      <c r="B109" s="633"/>
      <c r="C109" s="357"/>
      <c r="D109" s="357"/>
      <c r="E109" s="634"/>
      <c r="F109" s="635"/>
      <c r="G109" s="360"/>
      <c r="H109" s="359"/>
      <c r="I109" s="359"/>
      <c r="J109" s="636"/>
      <c r="K109" s="638" t="str">
        <f>IFERROR(INDEX(Lookup!$G$3:$G$6,MATCH(J109,Lookup!$F$3:$F$6,0)),"")</f>
        <v/>
      </c>
      <c r="L109" s="637"/>
      <c r="M109" s="636"/>
      <c r="N109" s="639">
        <f t="shared" si="17"/>
        <v>0</v>
      </c>
      <c r="O109" s="640">
        <f t="shared" si="14"/>
        <v>0</v>
      </c>
      <c r="P109" s="641">
        <f>IF(I109&lt;INDEX(Lookup!$U$2:$U$10,MATCH($D$48,Lookup!$S$2:$S$10,0)),0,IF(U109="X",0,IFERROR(L109*50,0)))</f>
        <v>0</v>
      </c>
      <c r="Q109" s="642">
        <f>IF(I109&lt;INDEX(Lookup!$U$2:$U$10,MATCH($D$48,Lookup!$S$2:$S$10,0)),0,IF(U109="X",0,IFERROR(P109*K109,0)))</f>
        <v>0</v>
      </c>
      <c r="R109" s="642">
        <v>0</v>
      </c>
      <c r="S109" s="783">
        <v>0</v>
      </c>
      <c r="T109" s="636"/>
      <c r="U109" s="353"/>
      <c r="W109" s="833">
        <f t="shared" si="15"/>
        <v>0</v>
      </c>
      <c r="X109" s="833">
        <f t="shared" si="16"/>
        <v>0</v>
      </c>
    </row>
    <row r="110" spans="2:24" x14ac:dyDescent="0.35">
      <c r="B110" s="633"/>
      <c r="C110" s="357"/>
      <c r="D110" s="357"/>
      <c r="E110" s="634"/>
      <c r="F110" s="635"/>
      <c r="G110" s="360"/>
      <c r="H110" s="359"/>
      <c r="I110" s="359"/>
      <c r="J110" s="636"/>
      <c r="K110" s="638" t="str">
        <f>IFERROR(INDEX(Lookup!$G$3:$G$6,MATCH(J110,Lookup!$F$3:$F$6,0)),"")</f>
        <v/>
      </c>
      <c r="L110" s="637"/>
      <c r="M110" s="636"/>
      <c r="N110" s="639">
        <f t="shared" si="17"/>
        <v>0</v>
      </c>
      <c r="O110" s="640">
        <f t="shared" si="14"/>
        <v>0</v>
      </c>
      <c r="P110" s="641">
        <f>IF(I110&lt;INDEX(Lookup!$U$2:$U$10,MATCH($D$48,Lookup!$S$2:$S$10,0)),0,IF(U110="X",0,IFERROR(L110*50,0)))</f>
        <v>0</v>
      </c>
      <c r="Q110" s="642">
        <f>IF(I110&lt;INDEX(Lookup!$U$2:$U$10,MATCH($D$48,Lookup!$S$2:$S$10,0)),0,IF(U110="X",0,IFERROR(P110*K110,0)))</f>
        <v>0</v>
      </c>
      <c r="R110" s="642">
        <v>0</v>
      </c>
      <c r="S110" s="783">
        <v>0</v>
      </c>
      <c r="T110" s="636"/>
      <c r="U110" s="353"/>
      <c r="W110" s="833">
        <f t="shared" si="15"/>
        <v>0</v>
      </c>
      <c r="X110" s="833">
        <f t="shared" si="16"/>
        <v>0</v>
      </c>
    </row>
    <row r="111" spans="2:24" x14ac:dyDescent="0.35">
      <c r="B111" s="633"/>
      <c r="C111" s="357"/>
      <c r="D111" s="357"/>
      <c r="E111" s="634"/>
      <c r="F111" s="635"/>
      <c r="G111" s="360"/>
      <c r="H111" s="359"/>
      <c r="I111" s="359"/>
      <c r="J111" s="636"/>
      <c r="K111" s="638" t="str">
        <f>IFERROR(INDEX(Lookup!$G$3:$G$6,MATCH(J111,Lookup!$F$3:$F$6,0)),"")</f>
        <v/>
      </c>
      <c r="L111" s="637"/>
      <c r="M111" s="636"/>
      <c r="N111" s="639">
        <f t="shared" si="17"/>
        <v>0</v>
      </c>
      <c r="O111" s="640">
        <f t="shared" si="14"/>
        <v>0</v>
      </c>
      <c r="P111" s="641">
        <f>IF(I111&lt;INDEX(Lookup!$U$2:$U$10,MATCH($D$48,Lookup!$S$2:$S$10,0)),0,IF(U111="X",0,IFERROR(L111*50,0)))</f>
        <v>0</v>
      </c>
      <c r="Q111" s="642">
        <f>IF(I111&lt;INDEX(Lookup!$U$2:$U$10,MATCH($D$48,Lookup!$S$2:$S$10,0)),0,IF(U111="X",0,IFERROR(P111*K111,0)))</f>
        <v>0</v>
      </c>
      <c r="R111" s="642">
        <v>0</v>
      </c>
      <c r="S111" s="783">
        <v>0</v>
      </c>
      <c r="T111" s="636"/>
      <c r="U111" s="353"/>
      <c r="W111" s="833">
        <f t="shared" si="15"/>
        <v>0</v>
      </c>
      <c r="X111" s="833">
        <f t="shared" si="16"/>
        <v>0</v>
      </c>
    </row>
    <row r="112" spans="2:24" x14ac:dyDescent="0.35">
      <c r="B112" s="633"/>
      <c r="C112" s="357"/>
      <c r="D112" s="357"/>
      <c r="E112" s="634"/>
      <c r="F112" s="635"/>
      <c r="G112" s="360"/>
      <c r="H112" s="359"/>
      <c r="I112" s="359"/>
      <c r="J112" s="636"/>
      <c r="K112" s="638" t="str">
        <f>IFERROR(INDEX(Lookup!$G$3:$G$6,MATCH(J112,Lookup!$F$3:$F$6,0)),"")</f>
        <v/>
      </c>
      <c r="L112" s="637"/>
      <c r="M112" s="636"/>
      <c r="N112" s="639">
        <f t="shared" si="17"/>
        <v>0</v>
      </c>
      <c r="O112" s="640">
        <f t="shared" si="14"/>
        <v>0</v>
      </c>
      <c r="P112" s="641">
        <f>IF(I112&lt;INDEX(Lookup!$U$2:$U$10,MATCH($D$48,Lookup!$S$2:$S$10,0)),0,IF(U112="X",0,IFERROR(L112*50,0)))</f>
        <v>0</v>
      </c>
      <c r="Q112" s="642">
        <f>IF(I112&lt;INDEX(Lookup!$U$2:$U$10,MATCH($D$48,Lookup!$S$2:$S$10,0)),0,IF(U112="X",0,IFERROR(P112*K112,0)))</f>
        <v>0</v>
      </c>
      <c r="R112" s="642">
        <v>0</v>
      </c>
      <c r="S112" s="783">
        <v>0</v>
      </c>
      <c r="T112" s="636"/>
      <c r="U112" s="353"/>
      <c r="W112" s="833">
        <f t="shared" si="15"/>
        <v>0</v>
      </c>
      <c r="X112" s="833">
        <f t="shared" si="16"/>
        <v>0</v>
      </c>
    </row>
    <row r="113" spans="2:24" x14ac:dyDescent="0.35">
      <c r="B113" s="633"/>
      <c r="C113" s="357"/>
      <c r="D113" s="357"/>
      <c r="E113" s="634"/>
      <c r="F113" s="635"/>
      <c r="G113" s="360"/>
      <c r="H113" s="359"/>
      <c r="I113" s="359"/>
      <c r="J113" s="636"/>
      <c r="K113" s="638" t="str">
        <f>IFERROR(INDEX(Lookup!$G$3:$G$6,MATCH(J113,Lookup!$F$3:$F$6,0)),"")</f>
        <v/>
      </c>
      <c r="L113" s="637"/>
      <c r="M113" s="636"/>
      <c r="N113" s="639">
        <f t="shared" si="17"/>
        <v>0</v>
      </c>
      <c r="O113" s="640">
        <f t="shared" si="14"/>
        <v>0</v>
      </c>
      <c r="P113" s="641">
        <f>IF(I113&lt;INDEX(Lookup!$U$2:$U$10,MATCH($D$48,Lookup!$S$2:$S$10,0)),0,IF(U113="X",0,IFERROR(L113*50,0)))</f>
        <v>0</v>
      </c>
      <c r="Q113" s="642">
        <f>IF(I113&lt;INDEX(Lookup!$U$2:$U$10,MATCH($D$48,Lookup!$S$2:$S$10,0)),0,IF(U113="X",0,IFERROR(P113*K113,0)))</f>
        <v>0</v>
      </c>
      <c r="R113" s="642">
        <v>0</v>
      </c>
      <c r="S113" s="783">
        <v>0</v>
      </c>
      <c r="T113" s="636"/>
      <c r="U113" s="353"/>
      <c r="W113" s="833">
        <f t="shared" si="15"/>
        <v>0</v>
      </c>
      <c r="X113" s="833">
        <f t="shared" si="16"/>
        <v>0</v>
      </c>
    </row>
    <row r="114" spans="2:24" x14ac:dyDescent="0.35">
      <c r="B114" s="633"/>
      <c r="C114" s="357"/>
      <c r="D114" s="357"/>
      <c r="E114" s="634"/>
      <c r="F114" s="635"/>
      <c r="G114" s="360"/>
      <c r="H114" s="359"/>
      <c r="I114" s="359"/>
      <c r="J114" s="636"/>
      <c r="K114" s="638" t="str">
        <f>IFERROR(INDEX(Lookup!$G$3:$G$6,MATCH(J114,Lookup!$F$3:$F$6,0)),"")</f>
        <v/>
      </c>
      <c r="L114" s="637"/>
      <c r="M114" s="636"/>
      <c r="N114" s="639">
        <f t="shared" si="17"/>
        <v>0</v>
      </c>
      <c r="O114" s="640">
        <f t="shared" si="14"/>
        <v>0</v>
      </c>
      <c r="P114" s="641">
        <f>IF(I114&lt;INDEX(Lookup!$U$2:$U$10,MATCH($D$48,Lookup!$S$2:$S$10,0)),0,IF(U114="X",0,IFERROR(L114*50,0)))</f>
        <v>0</v>
      </c>
      <c r="Q114" s="642">
        <f>IF(I114&lt;INDEX(Lookup!$U$2:$U$10,MATCH($D$48,Lookup!$S$2:$S$10,0)),0,IF(U114="X",0,IFERROR(P114*K114,0)))</f>
        <v>0</v>
      </c>
      <c r="R114" s="642">
        <v>0</v>
      </c>
      <c r="S114" s="783">
        <v>0</v>
      </c>
      <c r="T114" s="636"/>
      <c r="U114" s="353"/>
      <c r="W114" s="833">
        <f t="shared" si="15"/>
        <v>0</v>
      </c>
      <c r="X114" s="833">
        <f t="shared" si="16"/>
        <v>0</v>
      </c>
    </row>
    <row r="115" spans="2:24" x14ac:dyDescent="0.35">
      <c r="B115" s="633"/>
      <c r="C115" s="357"/>
      <c r="D115" s="357"/>
      <c r="E115" s="634"/>
      <c r="F115" s="635"/>
      <c r="G115" s="360"/>
      <c r="H115" s="359"/>
      <c r="I115" s="359"/>
      <c r="J115" s="636"/>
      <c r="K115" s="638" t="str">
        <f>IFERROR(INDEX(Lookup!$G$3:$G$6,MATCH(J115,Lookup!$F$3:$F$6,0)),"")</f>
        <v/>
      </c>
      <c r="L115" s="637"/>
      <c r="M115" s="636"/>
      <c r="N115" s="639">
        <f t="shared" ref="N115:N178" si="18">L115*M115</f>
        <v>0</v>
      </c>
      <c r="O115" s="640">
        <f t="shared" si="14"/>
        <v>0</v>
      </c>
      <c r="P115" s="641">
        <f>IF(I115&lt;INDEX(Lookup!$U$2:$U$10,MATCH($D$48,Lookup!$S$2:$S$10,0)),0,IF(U115="X",0,IFERROR(L115*50,0)))</f>
        <v>0</v>
      </c>
      <c r="Q115" s="642">
        <f>IF(I115&lt;INDEX(Lookup!$U$2:$U$10,MATCH($D$48,Lookup!$S$2:$S$10,0)),0,IF(U115="X",0,IFERROR(P115*K115,0)))</f>
        <v>0</v>
      </c>
      <c r="R115" s="642">
        <v>0</v>
      </c>
      <c r="S115" s="783">
        <v>0</v>
      </c>
      <c r="T115" s="636"/>
      <c r="U115" s="353"/>
      <c r="W115" s="833">
        <f t="shared" si="15"/>
        <v>0</v>
      </c>
      <c r="X115" s="833">
        <f t="shared" si="16"/>
        <v>0</v>
      </c>
    </row>
    <row r="116" spans="2:24" x14ac:dyDescent="0.35">
      <c r="B116" s="633"/>
      <c r="C116" s="357"/>
      <c r="D116" s="357"/>
      <c r="E116" s="634"/>
      <c r="F116" s="635"/>
      <c r="G116" s="360"/>
      <c r="H116" s="359"/>
      <c r="I116" s="359"/>
      <c r="J116" s="636"/>
      <c r="K116" s="638" t="str">
        <f>IFERROR(INDEX(Lookup!$G$3:$G$6,MATCH(J116,Lookup!$F$3:$F$6,0)),"")</f>
        <v/>
      </c>
      <c r="L116" s="637"/>
      <c r="M116" s="636"/>
      <c r="N116" s="639">
        <f t="shared" si="18"/>
        <v>0</v>
      </c>
      <c r="O116" s="640">
        <f t="shared" ref="O116:O179" si="19">IFERROR(ROUND((N116*K116),2),0)</f>
        <v>0</v>
      </c>
      <c r="P116" s="641">
        <f>IF(I116&lt;INDEX(Lookup!$U$2:$U$10,MATCH($D$48,Lookup!$S$2:$S$10,0)),0,IF(U116="X",0,IFERROR(L116*50,0)))</f>
        <v>0</v>
      </c>
      <c r="Q116" s="642">
        <f>IF(I116&lt;INDEX(Lookup!$U$2:$U$10,MATCH($D$48,Lookup!$S$2:$S$10,0)),0,IF(U116="X",0,IFERROR(P116*K116,0)))</f>
        <v>0</v>
      </c>
      <c r="R116" s="642">
        <v>0</v>
      </c>
      <c r="S116" s="783">
        <v>0</v>
      </c>
      <c r="T116" s="636"/>
      <c r="U116" s="353"/>
      <c r="W116" s="833">
        <f t="shared" ref="W116:W179" si="20">O116*$I$30</f>
        <v>0</v>
      </c>
      <c r="X116" s="833">
        <f t="shared" ref="X116:X179" si="21">Q116*$I$30</f>
        <v>0</v>
      </c>
    </row>
    <row r="117" spans="2:24" x14ac:dyDescent="0.35">
      <c r="B117" s="633"/>
      <c r="C117" s="357"/>
      <c r="D117" s="357"/>
      <c r="E117" s="634"/>
      <c r="F117" s="635"/>
      <c r="G117" s="360"/>
      <c r="H117" s="359"/>
      <c r="I117" s="359"/>
      <c r="J117" s="636"/>
      <c r="K117" s="638" t="str">
        <f>IFERROR(INDEX(Lookup!$G$3:$G$6,MATCH(J117,Lookup!$F$3:$F$6,0)),"")</f>
        <v/>
      </c>
      <c r="L117" s="637"/>
      <c r="M117" s="636"/>
      <c r="N117" s="639">
        <f t="shared" si="18"/>
        <v>0</v>
      </c>
      <c r="O117" s="640">
        <f t="shared" si="19"/>
        <v>0</v>
      </c>
      <c r="P117" s="641">
        <f>IF(I117&lt;INDEX(Lookup!$U$2:$U$10,MATCH($D$48,Lookup!$S$2:$S$10,0)),0,IF(U117="X",0,IFERROR(L117*50,0)))</f>
        <v>0</v>
      </c>
      <c r="Q117" s="642">
        <f>IF(I117&lt;INDEX(Lookup!$U$2:$U$10,MATCH($D$48,Lookup!$S$2:$S$10,0)),0,IF(U117="X",0,IFERROR(P117*K117,0)))</f>
        <v>0</v>
      </c>
      <c r="R117" s="642">
        <v>0</v>
      </c>
      <c r="S117" s="783">
        <v>0</v>
      </c>
      <c r="T117" s="636"/>
      <c r="U117" s="353"/>
      <c r="W117" s="833">
        <f t="shared" si="20"/>
        <v>0</v>
      </c>
      <c r="X117" s="833">
        <f t="shared" si="21"/>
        <v>0</v>
      </c>
    </row>
    <row r="118" spans="2:24" x14ac:dyDescent="0.35">
      <c r="B118" s="633"/>
      <c r="C118" s="357"/>
      <c r="D118" s="357"/>
      <c r="E118" s="634"/>
      <c r="F118" s="635"/>
      <c r="G118" s="360"/>
      <c r="H118" s="359"/>
      <c r="I118" s="359"/>
      <c r="J118" s="636"/>
      <c r="K118" s="638" t="str">
        <f>IFERROR(INDEX(Lookup!$G$3:$G$6,MATCH(J118,Lookup!$F$3:$F$6,0)),"")</f>
        <v/>
      </c>
      <c r="L118" s="637"/>
      <c r="M118" s="636"/>
      <c r="N118" s="639">
        <f t="shared" si="18"/>
        <v>0</v>
      </c>
      <c r="O118" s="640">
        <f t="shared" si="19"/>
        <v>0</v>
      </c>
      <c r="P118" s="641">
        <f>IF(I118&lt;INDEX(Lookup!$U$2:$U$10,MATCH($D$48,Lookup!$S$2:$S$10,0)),0,IF(U118="X",0,IFERROR(L118*50,0)))</f>
        <v>0</v>
      </c>
      <c r="Q118" s="642">
        <f>IF(I118&lt;INDEX(Lookup!$U$2:$U$10,MATCH($D$48,Lookup!$S$2:$S$10,0)),0,IF(U118="X",0,IFERROR(P118*K118,0)))</f>
        <v>0</v>
      </c>
      <c r="R118" s="642">
        <v>0</v>
      </c>
      <c r="S118" s="783">
        <v>0</v>
      </c>
      <c r="T118" s="636"/>
      <c r="U118" s="353"/>
      <c r="W118" s="833">
        <f t="shared" si="20"/>
        <v>0</v>
      </c>
      <c r="X118" s="833">
        <f t="shared" si="21"/>
        <v>0</v>
      </c>
    </row>
    <row r="119" spans="2:24" x14ac:dyDescent="0.35">
      <c r="B119" s="633"/>
      <c r="C119" s="357"/>
      <c r="D119" s="357"/>
      <c r="E119" s="634"/>
      <c r="F119" s="635"/>
      <c r="G119" s="360"/>
      <c r="H119" s="359"/>
      <c r="I119" s="359"/>
      <c r="J119" s="636"/>
      <c r="K119" s="638" t="str">
        <f>IFERROR(INDEX(Lookup!$G$3:$G$6,MATCH(J119,Lookup!$F$3:$F$6,0)),"")</f>
        <v/>
      </c>
      <c r="L119" s="637"/>
      <c r="M119" s="636"/>
      <c r="N119" s="639">
        <f t="shared" si="18"/>
        <v>0</v>
      </c>
      <c r="O119" s="640">
        <f t="shared" si="19"/>
        <v>0</v>
      </c>
      <c r="P119" s="641">
        <f>IF(I119&lt;INDEX(Lookup!$U$2:$U$10,MATCH($D$48,Lookup!$S$2:$S$10,0)),0,IF(U119="X",0,IFERROR(L119*50,0)))</f>
        <v>0</v>
      </c>
      <c r="Q119" s="642">
        <f>IF(I119&lt;INDEX(Lookup!$U$2:$U$10,MATCH($D$48,Lookup!$S$2:$S$10,0)),0,IF(U119="X",0,IFERROR(P119*K119,0)))</f>
        <v>0</v>
      </c>
      <c r="R119" s="642">
        <v>0</v>
      </c>
      <c r="S119" s="783">
        <v>0</v>
      </c>
      <c r="T119" s="636"/>
      <c r="U119" s="353"/>
      <c r="W119" s="833">
        <f t="shared" si="20"/>
        <v>0</v>
      </c>
      <c r="X119" s="833">
        <f t="shared" si="21"/>
        <v>0</v>
      </c>
    </row>
    <row r="120" spans="2:24" x14ac:dyDescent="0.35">
      <c r="B120" s="633"/>
      <c r="C120" s="357"/>
      <c r="D120" s="357"/>
      <c r="E120" s="634"/>
      <c r="F120" s="635"/>
      <c r="G120" s="360"/>
      <c r="H120" s="359"/>
      <c r="I120" s="359"/>
      <c r="J120" s="636"/>
      <c r="K120" s="638" t="str">
        <f>IFERROR(INDEX(Lookup!$G$3:$G$6,MATCH(J120,Lookup!$F$3:$F$6,0)),"")</f>
        <v/>
      </c>
      <c r="L120" s="637"/>
      <c r="M120" s="636"/>
      <c r="N120" s="639">
        <f t="shared" si="18"/>
        <v>0</v>
      </c>
      <c r="O120" s="640">
        <f t="shared" si="19"/>
        <v>0</v>
      </c>
      <c r="P120" s="641">
        <f>IF(I120&lt;INDEX(Lookup!$U$2:$U$10,MATCH($D$48,Lookup!$S$2:$S$10,0)),0,IF(U120="X",0,IFERROR(L120*50,0)))</f>
        <v>0</v>
      </c>
      <c r="Q120" s="642">
        <f>IF(I120&lt;INDEX(Lookup!$U$2:$U$10,MATCH($D$48,Lookup!$S$2:$S$10,0)),0,IF(U120="X",0,IFERROR(P120*K120,0)))</f>
        <v>0</v>
      </c>
      <c r="R120" s="642">
        <v>0</v>
      </c>
      <c r="S120" s="783">
        <v>0</v>
      </c>
      <c r="T120" s="636"/>
      <c r="U120" s="353"/>
      <c r="W120" s="833">
        <f t="shared" si="20"/>
        <v>0</v>
      </c>
      <c r="X120" s="833">
        <f t="shared" si="21"/>
        <v>0</v>
      </c>
    </row>
    <row r="121" spans="2:24" x14ac:dyDescent="0.35">
      <c r="B121" s="633"/>
      <c r="C121" s="357"/>
      <c r="D121" s="357"/>
      <c r="E121" s="634"/>
      <c r="F121" s="635"/>
      <c r="G121" s="360"/>
      <c r="H121" s="359"/>
      <c r="I121" s="359"/>
      <c r="J121" s="636"/>
      <c r="K121" s="638" t="str">
        <f>IFERROR(INDEX(Lookup!$G$3:$G$6,MATCH(J121,Lookup!$F$3:$F$6,0)),"")</f>
        <v/>
      </c>
      <c r="L121" s="637"/>
      <c r="M121" s="636"/>
      <c r="N121" s="639">
        <f t="shared" si="18"/>
        <v>0</v>
      </c>
      <c r="O121" s="640">
        <f t="shared" si="19"/>
        <v>0</v>
      </c>
      <c r="P121" s="641">
        <f>IF(I121&lt;INDEX(Lookup!$U$2:$U$10,MATCH($D$48,Lookup!$S$2:$S$10,0)),0,IF(U121="X",0,IFERROR(L121*50,0)))</f>
        <v>0</v>
      </c>
      <c r="Q121" s="642">
        <f>IF(I121&lt;INDEX(Lookup!$U$2:$U$10,MATCH($D$48,Lookup!$S$2:$S$10,0)),0,IF(U121="X",0,IFERROR(P121*K121,0)))</f>
        <v>0</v>
      </c>
      <c r="R121" s="642">
        <v>0</v>
      </c>
      <c r="S121" s="783">
        <v>0</v>
      </c>
      <c r="T121" s="636"/>
      <c r="U121" s="353"/>
      <c r="W121" s="833">
        <f t="shared" si="20"/>
        <v>0</v>
      </c>
      <c r="X121" s="833">
        <f t="shared" si="21"/>
        <v>0</v>
      </c>
    </row>
    <row r="122" spans="2:24" x14ac:dyDescent="0.35">
      <c r="B122" s="633"/>
      <c r="C122" s="357"/>
      <c r="D122" s="357"/>
      <c r="E122" s="634"/>
      <c r="F122" s="635"/>
      <c r="G122" s="360"/>
      <c r="H122" s="359"/>
      <c r="I122" s="359"/>
      <c r="J122" s="636"/>
      <c r="K122" s="638" t="str">
        <f>IFERROR(INDEX(Lookup!$G$3:$G$6,MATCH(J122,Lookup!$F$3:$F$6,0)),"")</f>
        <v/>
      </c>
      <c r="L122" s="637"/>
      <c r="M122" s="636"/>
      <c r="N122" s="639">
        <f t="shared" si="18"/>
        <v>0</v>
      </c>
      <c r="O122" s="640">
        <f t="shared" si="19"/>
        <v>0</v>
      </c>
      <c r="P122" s="641">
        <f>IF(I122&lt;INDEX(Lookup!$U$2:$U$10,MATCH($D$48,Lookup!$S$2:$S$10,0)),0,IF(U122="X",0,IFERROR(L122*50,0)))</f>
        <v>0</v>
      </c>
      <c r="Q122" s="642">
        <f>IF(I122&lt;INDEX(Lookup!$U$2:$U$10,MATCH($D$48,Lookup!$S$2:$S$10,0)),0,IF(U122="X",0,IFERROR(P122*K122,0)))</f>
        <v>0</v>
      </c>
      <c r="R122" s="642">
        <v>0</v>
      </c>
      <c r="S122" s="783">
        <v>0</v>
      </c>
      <c r="T122" s="636"/>
      <c r="U122" s="353"/>
      <c r="W122" s="833">
        <f t="shared" si="20"/>
        <v>0</v>
      </c>
      <c r="X122" s="833">
        <f t="shared" si="21"/>
        <v>0</v>
      </c>
    </row>
    <row r="123" spans="2:24" x14ac:dyDescent="0.35">
      <c r="B123" s="633"/>
      <c r="C123" s="357"/>
      <c r="D123" s="357"/>
      <c r="E123" s="634"/>
      <c r="F123" s="635"/>
      <c r="G123" s="360"/>
      <c r="H123" s="359"/>
      <c r="I123" s="359"/>
      <c r="J123" s="636"/>
      <c r="K123" s="638" t="str">
        <f>IFERROR(INDEX(Lookup!$G$3:$G$6,MATCH(J123,Lookup!$F$3:$F$6,0)),"")</f>
        <v/>
      </c>
      <c r="L123" s="637"/>
      <c r="M123" s="636"/>
      <c r="N123" s="639">
        <f t="shared" si="18"/>
        <v>0</v>
      </c>
      <c r="O123" s="640">
        <f t="shared" si="19"/>
        <v>0</v>
      </c>
      <c r="P123" s="641">
        <f>IF(I123&lt;INDEX(Lookup!$U$2:$U$10,MATCH($D$48,Lookup!$S$2:$S$10,0)),0,IF(U123="X",0,IFERROR(L123*50,0)))</f>
        <v>0</v>
      </c>
      <c r="Q123" s="642">
        <f>IF(I123&lt;INDEX(Lookup!$U$2:$U$10,MATCH($D$48,Lookup!$S$2:$S$10,0)),0,IF(U123="X",0,IFERROR(P123*K123,0)))</f>
        <v>0</v>
      </c>
      <c r="R123" s="642">
        <v>0</v>
      </c>
      <c r="S123" s="783">
        <v>0</v>
      </c>
      <c r="T123" s="636"/>
      <c r="U123" s="353"/>
      <c r="W123" s="833">
        <f t="shared" si="20"/>
        <v>0</v>
      </c>
      <c r="X123" s="833">
        <f t="shared" si="21"/>
        <v>0</v>
      </c>
    </row>
    <row r="124" spans="2:24" x14ac:dyDescent="0.35">
      <c r="B124" s="633"/>
      <c r="C124" s="357"/>
      <c r="D124" s="357"/>
      <c r="E124" s="634"/>
      <c r="F124" s="635"/>
      <c r="G124" s="360"/>
      <c r="H124" s="359"/>
      <c r="I124" s="359"/>
      <c r="J124" s="636"/>
      <c r="K124" s="638" t="str">
        <f>IFERROR(INDEX(Lookup!$G$3:$G$6,MATCH(J124,Lookup!$F$3:$F$6,0)),"")</f>
        <v/>
      </c>
      <c r="L124" s="637"/>
      <c r="M124" s="636"/>
      <c r="N124" s="639">
        <f t="shared" si="18"/>
        <v>0</v>
      </c>
      <c r="O124" s="640">
        <f t="shared" si="19"/>
        <v>0</v>
      </c>
      <c r="P124" s="641">
        <f>IF(I124&lt;INDEX(Lookup!$U$2:$U$10,MATCH($D$48,Lookup!$S$2:$S$10,0)),0,IF(U124="X",0,IFERROR(L124*50,0)))</f>
        <v>0</v>
      </c>
      <c r="Q124" s="642">
        <f>IF(I124&lt;INDEX(Lookup!$U$2:$U$10,MATCH($D$48,Lookup!$S$2:$S$10,0)),0,IF(U124="X",0,IFERROR(P124*K124,0)))</f>
        <v>0</v>
      </c>
      <c r="R124" s="642">
        <v>0</v>
      </c>
      <c r="S124" s="783">
        <v>0</v>
      </c>
      <c r="T124" s="636"/>
      <c r="U124" s="353"/>
      <c r="W124" s="833">
        <f t="shared" si="20"/>
        <v>0</v>
      </c>
      <c r="X124" s="833">
        <f t="shared" si="21"/>
        <v>0</v>
      </c>
    </row>
    <row r="125" spans="2:24" x14ac:dyDescent="0.35">
      <c r="B125" s="633"/>
      <c r="C125" s="357"/>
      <c r="D125" s="357"/>
      <c r="E125" s="634"/>
      <c r="F125" s="635"/>
      <c r="G125" s="360"/>
      <c r="H125" s="359"/>
      <c r="I125" s="359"/>
      <c r="J125" s="636"/>
      <c r="K125" s="638" t="str">
        <f>IFERROR(INDEX(Lookup!$G$3:$G$6,MATCH(J125,Lookup!$F$3:$F$6,0)),"")</f>
        <v/>
      </c>
      <c r="L125" s="637"/>
      <c r="M125" s="636"/>
      <c r="N125" s="639">
        <f t="shared" si="18"/>
        <v>0</v>
      </c>
      <c r="O125" s="640">
        <f t="shared" si="19"/>
        <v>0</v>
      </c>
      <c r="P125" s="641">
        <f>IF(I125&lt;INDEX(Lookup!$U$2:$U$10,MATCH($D$48,Lookup!$S$2:$S$10,0)),0,IF(U125="X",0,IFERROR(L125*50,0)))</f>
        <v>0</v>
      </c>
      <c r="Q125" s="642">
        <f>IF(I125&lt;INDEX(Lookup!$U$2:$U$10,MATCH($D$48,Lookup!$S$2:$S$10,0)),0,IF(U125="X",0,IFERROR(P125*K125,0)))</f>
        <v>0</v>
      </c>
      <c r="R125" s="642">
        <v>0</v>
      </c>
      <c r="S125" s="783">
        <v>0</v>
      </c>
      <c r="T125" s="636"/>
      <c r="U125" s="353"/>
      <c r="W125" s="833">
        <f t="shared" si="20"/>
        <v>0</v>
      </c>
      <c r="X125" s="833">
        <f t="shared" si="21"/>
        <v>0</v>
      </c>
    </row>
    <row r="126" spans="2:24" x14ac:dyDescent="0.35">
      <c r="B126" s="633"/>
      <c r="C126" s="357"/>
      <c r="D126" s="357"/>
      <c r="E126" s="634"/>
      <c r="F126" s="635"/>
      <c r="G126" s="360"/>
      <c r="H126" s="359"/>
      <c r="I126" s="359"/>
      <c r="J126" s="636"/>
      <c r="K126" s="638" t="str">
        <f>IFERROR(INDEX(Lookup!$G$3:$G$6,MATCH(J126,Lookup!$F$3:$F$6,0)),"")</f>
        <v/>
      </c>
      <c r="L126" s="637"/>
      <c r="M126" s="636"/>
      <c r="N126" s="639">
        <f t="shared" si="18"/>
        <v>0</v>
      </c>
      <c r="O126" s="640">
        <f t="shared" si="19"/>
        <v>0</v>
      </c>
      <c r="P126" s="641">
        <f>IF(I126&lt;INDEX(Lookup!$U$2:$U$10,MATCH($D$48,Lookup!$S$2:$S$10,0)),0,IF(U126="X",0,IFERROR(L126*50,0)))</f>
        <v>0</v>
      </c>
      <c r="Q126" s="642">
        <f>IF(I126&lt;INDEX(Lookup!$U$2:$U$10,MATCH($D$48,Lookup!$S$2:$S$10,0)),0,IF(U126="X",0,IFERROR(P126*K126,0)))</f>
        <v>0</v>
      </c>
      <c r="R126" s="642">
        <v>0</v>
      </c>
      <c r="S126" s="783">
        <v>0</v>
      </c>
      <c r="T126" s="636"/>
      <c r="U126" s="353"/>
      <c r="W126" s="833">
        <f t="shared" si="20"/>
        <v>0</v>
      </c>
      <c r="X126" s="833">
        <f t="shared" si="21"/>
        <v>0</v>
      </c>
    </row>
    <row r="127" spans="2:24" x14ac:dyDescent="0.35">
      <c r="B127" s="633"/>
      <c r="C127" s="357"/>
      <c r="D127" s="357"/>
      <c r="E127" s="634"/>
      <c r="F127" s="635"/>
      <c r="G127" s="360"/>
      <c r="H127" s="359"/>
      <c r="I127" s="359"/>
      <c r="J127" s="636"/>
      <c r="K127" s="638" t="str">
        <f>IFERROR(INDEX(Lookup!$G$3:$G$6,MATCH(J127,Lookup!$F$3:$F$6,0)),"")</f>
        <v/>
      </c>
      <c r="L127" s="637"/>
      <c r="M127" s="636"/>
      <c r="N127" s="639">
        <f t="shared" si="18"/>
        <v>0</v>
      </c>
      <c r="O127" s="640">
        <f t="shared" si="19"/>
        <v>0</v>
      </c>
      <c r="P127" s="641">
        <f>IF(I127&lt;INDEX(Lookup!$U$2:$U$10,MATCH($D$48,Lookup!$S$2:$S$10,0)),0,IF(U127="X",0,IFERROR(L127*50,0)))</f>
        <v>0</v>
      </c>
      <c r="Q127" s="642">
        <f>IF(I127&lt;INDEX(Lookup!$U$2:$U$10,MATCH($D$48,Lookup!$S$2:$S$10,0)),0,IF(U127="X",0,IFERROR(P127*K127,0)))</f>
        <v>0</v>
      </c>
      <c r="R127" s="642">
        <v>0</v>
      </c>
      <c r="S127" s="783">
        <v>0</v>
      </c>
      <c r="T127" s="636"/>
      <c r="U127" s="353"/>
      <c r="W127" s="833">
        <f t="shared" si="20"/>
        <v>0</v>
      </c>
      <c r="X127" s="833">
        <f t="shared" si="21"/>
        <v>0</v>
      </c>
    </row>
    <row r="128" spans="2:24" x14ac:dyDescent="0.35">
      <c r="B128" s="633"/>
      <c r="C128" s="357"/>
      <c r="D128" s="357"/>
      <c r="E128" s="634"/>
      <c r="F128" s="635"/>
      <c r="G128" s="360"/>
      <c r="H128" s="359"/>
      <c r="I128" s="359"/>
      <c r="J128" s="636"/>
      <c r="K128" s="638" t="str">
        <f>IFERROR(INDEX(Lookup!$G$3:$G$6,MATCH(J128,Lookup!$F$3:$F$6,0)),"")</f>
        <v/>
      </c>
      <c r="L128" s="637"/>
      <c r="M128" s="636"/>
      <c r="N128" s="639">
        <f t="shared" si="18"/>
        <v>0</v>
      </c>
      <c r="O128" s="640">
        <f t="shared" si="19"/>
        <v>0</v>
      </c>
      <c r="P128" s="641">
        <f>IF(I128&lt;INDEX(Lookup!$U$2:$U$10,MATCH($D$48,Lookup!$S$2:$S$10,0)),0,IF(U128="X",0,IFERROR(L128*50,0)))</f>
        <v>0</v>
      </c>
      <c r="Q128" s="642">
        <f>IF(I128&lt;INDEX(Lookup!$U$2:$U$10,MATCH($D$48,Lookup!$S$2:$S$10,0)),0,IF(U128="X",0,IFERROR(P128*K128,0)))</f>
        <v>0</v>
      </c>
      <c r="R128" s="642">
        <v>0</v>
      </c>
      <c r="S128" s="783">
        <v>0</v>
      </c>
      <c r="T128" s="636"/>
      <c r="U128" s="353"/>
      <c r="W128" s="833">
        <f t="shared" si="20"/>
        <v>0</v>
      </c>
      <c r="X128" s="833">
        <f t="shared" si="21"/>
        <v>0</v>
      </c>
    </row>
    <row r="129" spans="2:24" x14ac:dyDescent="0.35">
      <c r="B129" s="633"/>
      <c r="C129" s="357"/>
      <c r="D129" s="357"/>
      <c r="E129" s="634"/>
      <c r="F129" s="635"/>
      <c r="G129" s="360"/>
      <c r="H129" s="359"/>
      <c r="I129" s="359"/>
      <c r="J129" s="636"/>
      <c r="K129" s="638" t="str">
        <f>IFERROR(INDEX(Lookup!$G$3:$G$6,MATCH(J129,Lookup!$F$3:$F$6,0)),"")</f>
        <v/>
      </c>
      <c r="L129" s="637"/>
      <c r="M129" s="636"/>
      <c r="N129" s="639">
        <f t="shared" si="18"/>
        <v>0</v>
      </c>
      <c r="O129" s="640">
        <f t="shared" si="19"/>
        <v>0</v>
      </c>
      <c r="P129" s="641">
        <f>IF(I129&lt;INDEX(Lookup!$U$2:$U$10,MATCH($D$48,Lookup!$S$2:$S$10,0)),0,IF(U129="X",0,IFERROR(L129*50,0)))</f>
        <v>0</v>
      </c>
      <c r="Q129" s="642">
        <f>IF(I129&lt;INDEX(Lookup!$U$2:$U$10,MATCH($D$48,Lookup!$S$2:$S$10,0)),0,IF(U129="X",0,IFERROR(P129*K129,0)))</f>
        <v>0</v>
      </c>
      <c r="R129" s="642">
        <v>0</v>
      </c>
      <c r="S129" s="783">
        <v>0</v>
      </c>
      <c r="T129" s="636"/>
      <c r="U129" s="353"/>
      <c r="W129" s="833">
        <f t="shared" si="20"/>
        <v>0</v>
      </c>
      <c r="X129" s="833">
        <f t="shared" si="21"/>
        <v>0</v>
      </c>
    </row>
    <row r="130" spans="2:24" x14ac:dyDescent="0.35">
      <c r="B130" s="633"/>
      <c r="C130" s="357"/>
      <c r="D130" s="357"/>
      <c r="E130" s="634"/>
      <c r="F130" s="635"/>
      <c r="G130" s="360"/>
      <c r="H130" s="359"/>
      <c r="I130" s="359"/>
      <c r="J130" s="636"/>
      <c r="K130" s="638" t="str">
        <f>IFERROR(INDEX(Lookup!$G$3:$G$6,MATCH(J130,Lookup!$F$3:$F$6,0)),"")</f>
        <v/>
      </c>
      <c r="L130" s="637"/>
      <c r="M130" s="636"/>
      <c r="N130" s="639">
        <f t="shared" si="18"/>
        <v>0</v>
      </c>
      <c r="O130" s="640">
        <f t="shared" si="19"/>
        <v>0</v>
      </c>
      <c r="P130" s="641">
        <f>IF(I130&lt;INDEX(Lookup!$U$2:$U$10,MATCH($D$48,Lookup!$S$2:$S$10,0)),0,IF(U130="X",0,IFERROR(L130*50,0)))</f>
        <v>0</v>
      </c>
      <c r="Q130" s="642">
        <f>IF(I130&lt;INDEX(Lookup!$U$2:$U$10,MATCH($D$48,Lookup!$S$2:$S$10,0)),0,IF(U130="X",0,IFERROR(P130*K130,0)))</f>
        <v>0</v>
      </c>
      <c r="R130" s="642">
        <v>0</v>
      </c>
      <c r="S130" s="783">
        <v>0</v>
      </c>
      <c r="T130" s="636"/>
      <c r="U130" s="353"/>
      <c r="W130" s="833">
        <f t="shared" si="20"/>
        <v>0</v>
      </c>
      <c r="X130" s="833">
        <f t="shared" si="21"/>
        <v>0</v>
      </c>
    </row>
    <row r="131" spans="2:24" x14ac:dyDescent="0.35">
      <c r="B131" s="633"/>
      <c r="C131" s="357"/>
      <c r="D131" s="357"/>
      <c r="E131" s="634"/>
      <c r="F131" s="635"/>
      <c r="G131" s="360"/>
      <c r="H131" s="359"/>
      <c r="I131" s="359"/>
      <c r="J131" s="636"/>
      <c r="K131" s="638" t="str">
        <f>IFERROR(INDEX(Lookup!$G$3:$G$6,MATCH(J131,Lookup!$F$3:$F$6,0)),"")</f>
        <v/>
      </c>
      <c r="L131" s="637"/>
      <c r="M131" s="636"/>
      <c r="N131" s="639">
        <f t="shared" si="18"/>
        <v>0</v>
      </c>
      <c r="O131" s="640">
        <f t="shared" si="19"/>
        <v>0</v>
      </c>
      <c r="P131" s="641">
        <f>IF(I131&lt;INDEX(Lookup!$U$2:$U$10,MATCH($D$48,Lookup!$S$2:$S$10,0)),0,IF(U131="X",0,IFERROR(L131*50,0)))</f>
        <v>0</v>
      </c>
      <c r="Q131" s="642">
        <f>IF(I131&lt;INDEX(Lookup!$U$2:$U$10,MATCH($D$48,Lookup!$S$2:$S$10,0)),0,IF(U131="X",0,IFERROR(P131*K131,0)))</f>
        <v>0</v>
      </c>
      <c r="R131" s="642">
        <v>0</v>
      </c>
      <c r="S131" s="783">
        <v>0</v>
      </c>
      <c r="T131" s="636"/>
      <c r="U131" s="353"/>
      <c r="W131" s="833">
        <f t="shared" si="20"/>
        <v>0</v>
      </c>
      <c r="X131" s="833">
        <f t="shared" si="21"/>
        <v>0</v>
      </c>
    </row>
    <row r="132" spans="2:24" x14ac:dyDescent="0.35">
      <c r="B132" s="633"/>
      <c r="C132" s="357"/>
      <c r="D132" s="357"/>
      <c r="E132" s="634"/>
      <c r="F132" s="635"/>
      <c r="G132" s="360"/>
      <c r="H132" s="359"/>
      <c r="I132" s="359"/>
      <c r="J132" s="636"/>
      <c r="K132" s="638" t="str">
        <f>IFERROR(INDEX(Lookup!$G$3:$G$6,MATCH(J132,Lookup!$F$3:$F$6,0)),"")</f>
        <v/>
      </c>
      <c r="L132" s="637"/>
      <c r="M132" s="636"/>
      <c r="N132" s="639">
        <f t="shared" si="18"/>
        <v>0</v>
      </c>
      <c r="O132" s="640">
        <f t="shared" si="19"/>
        <v>0</v>
      </c>
      <c r="P132" s="641">
        <f>IF(I132&lt;INDEX(Lookup!$U$2:$U$10,MATCH($D$48,Lookup!$S$2:$S$10,0)),0,IF(U132="X",0,IFERROR(L132*50,0)))</f>
        <v>0</v>
      </c>
      <c r="Q132" s="642">
        <f>IF(I132&lt;INDEX(Lookup!$U$2:$U$10,MATCH($D$48,Lookup!$S$2:$S$10,0)),0,IF(U132="X",0,IFERROR(P132*K132,0)))</f>
        <v>0</v>
      </c>
      <c r="R132" s="642">
        <v>0</v>
      </c>
      <c r="S132" s="783">
        <v>0</v>
      </c>
      <c r="T132" s="636"/>
      <c r="U132" s="353"/>
      <c r="W132" s="833">
        <f t="shared" si="20"/>
        <v>0</v>
      </c>
      <c r="X132" s="833">
        <f t="shared" si="21"/>
        <v>0</v>
      </c>
    </row>
    <row r="133" spans="2:24" x14ac:dyDescent="0.35">
      <c r="B133" s="633"/>
      <c r="C133" s="357"/>
      <c r="D133" s="357"/>
      <c r="E133" s="634"/>
      <c r="F133" s="635"/>
      <c r="G133" s="360"/>
      <c r="H133" s="359"/>
      <c r="I133" s="359"/>
      <c r="J133" s="636"/>
      <c r="K133" s="638" t="str">
        <f>IFERROR(INDEX(Lookup!$G$3:$G$6,MATCH(J133,Lookup!$F$3:$F$6,0)),"")</f>
        <v/>
      </c>
      <c r="L133" s="637"/>
      <c r="M133" s="636"/>
      <c r="N133" s="639">
        <f t="shared" si="18"/>
        <v>0</v>
      </c>
      <c r="O133" s="640">
        <f t="shared" si="19"/>
        <v>0</v>
      </c>
      <c r="P133" s="641">
        <f>IF(I133&lt;INDEX(Lookup!$U$2:$U$10,MATCH($D$48,Lookup!$S$2:$S$10,0)),0,IF(U133="X",0,IFERROR(L133*50,0)))</f>
        <v>0</v>
      </c>
      <c r="Q133" s="642">
        <f>IF(I133&lt;INDEX(Lookup!$U$2:$U$10,MATCH($D$48,Lookup!$S$2:$S$10,0)),0,IF(U133="X",0,IFERROR(P133*K133,0)))</f>
        <v>0</v>
      </c>
      <c r="R133" s="642">
        <v>0</v>
      </c>
      <c r="S133" s="783">
        <v>0</v>
      </c>
      <c r="T133" s="636"/>
      <c r="U133" s="353"/>
      <c r="W133" s="833">
        <f t="shared" si="20"/>
        <v>0</v>
      </c>
      <c r="X133" s="833">
        <f t="shared" si="21"/>
        <v>0</v>
      </c>
    </row>
    <row r="134" spans="2:24" x14ac:dyDescent="0.35">
      <c r="B134" s="633"/>
      <c r="C134" s="357"/>
      <c r="D134" s="357"/>
      <c r="E134" s="634"/>
      <c r="F134" s="635"/>
      <c r="G134" s="360"/>
      <c r="H134" s="359"/>
      <c r="I134" s="359"/>
      <c r="J134" s="636"/>
      <c r="K134" s="638" t="str">
        <f>IFERROR(INDEX(Lookup!$G$3:$G$6,MATCH(J134,Lookup!$F$3:$F$6,0)),"")</f>
        <v/>
      </c>
      <c r="L134" s="637"/>
      <c r="M134" s="636"/>
      <c r="N134" s="639">
        <f t="shared" si="18"/>
        <v>0</v>
      </c>
      <c r="O134" s="640">
        <f t="shared" si="19"/>
        <v>0</v>
      </c>
      <c r="P134" s="641">
        <f>IF(I134&lt;INDEX(Lookup!$U$2:$U$10,MATCH($D$48,Lookup!$S$2:$S$10,0)),0,IF(U134="X",0,IFERROR(L134*50,0)))</f>
        <v>0</v>
      </c>
      <c r="Q134" s="642">
        <f>IF(I134&lt;INDEX(Lookup!$U$2:$U$10,MATCH($D$48,Lookup!$S$2:$S$10,0)),0,IF(U134="X",0,IFERROR(P134*K134,0)))</f>
        <v>0</v>
      </c>
      <c r="R134" s="642">
        <v>0</v>
      </c>
      <c r="S134" s="783">
        <v>0</v>
      </c>
      <c r="T134" s="636"/>
      <c r="U134" s="353"/>
      <c r="W134" s="833">
        <f t="shared" si="20"/>
        <v>0</v>
      </c>
      <c r="X134" s="833">
        <f t="shared" si="21"/>
        <v>0</v>
      </c>
    </row>
    <row r="135" spans="2:24" x14ac:dyDescent="0.35">
      <c r="B135" s="633"/>
      <c r="C135" s="357"/>
      <c r="D135" s="357"/>
      <c r="E135" s="634"/>
      <c r="F135" s="635"/>
      <c r="G135" s="360"/>
      <c r="H135" s="359"/>
      <c r="I135" s="359"/>
      <c r="J135" s="636"/>
      <c r="K135" s="638" t="str">
        <f>IFERROR(INDEX(Lookup!$G$3:$G$6,MATCH(J135,Lookup!$F$3:$F$6,0)),"")</f>
        <v/>
      </c>
      <c r="L135" s="637"/>
      <c r="M135" s="636"/>
      <c r="N135" s="639">
        <f t="shared" si="18"/>
        <v>0</v>
      </c>
      <c r="O135" s="640">
        <f t="shared" si="19"/>
        <v>0</v>
      </c>
      <c r="P135" s="641">
        <f>IF(I135&lt;INDEX(Lookup!$U$2:$U$10,MATCH($D$48,Lookup!$S$2:$S$10,0)),0,IF(U135="X",0,IFERROR(L135*50,0)))</f>
        <v>0</v>
      </c>
      <c r="Q135" s="642">
        <f>IF(I135&lt;INDEX(Lookup!$U$2:$U$10,MATCH($D$48,Lookup!$S$2:$S$10,0)),0,IF(U135="X",0,IFERROR(P135*K135,0)))</f>
        <v>0</v>
      </c>
      <c r="R135" s="642">
        <v>0</v>
      </c>
      <c r="S135" s="783">
        <v>0</v>
      </c>
      <c r="T135" s="636"/>
      <c r="U135" s="353"/>
      <c r="W135" s="833">
        <f t="shared" si="20"/>
        <v>0</v>
      </c>
      <c r="X135" s="833">
        <f t="shared" si="21"/>
        <v>0</v>
      </c>
    </row>
    <row r="136" spans="2:24" x14ac:dyDescent="0.35">
      <c r="B136" s="633"/>
      <c r="C136" s="357"/>
      <c r="D136" s="357"/>
      <c r="E136" s="634"/>
      <c r="F136" s="635"/>
      <c r="G136" s="360"/>
      <c r="H136" s="359"/>
      <c r="I136" s="359"/>
      <c r="J136" s="636"/>
      <c r="K136" s="638" t="str">
        <f>IFERROR(INDEX(Lookup!$G$3:$G$6,MATCH(J136,Lookup!$F$3:$F$6,0)),"")</f>
        <v/>
      </c>
      <c r="L136" s="637"/>
      <c r="M136" s="636"/>
      <c r="N136" s="639">
        <f t="shared" si="18"/>
        <v>0</v>
      </c>
      <c r="O136" s="640">
        <f t="shared" si="19"/>
        <v>0</v>
      </c>
      <c r="P136" s="641">
        <f>IF(I136&lt;INDEX(Lookup!$U$2:$U$10,MATCH($D$48,Lookup!$S$2:$S$10,0)),0,IF(U136="X",0,IFERROR(L136*50,0)))</f>
        <v>0</v>
      </c>
      <c r="Q136" s="642">
        <f>IF(I136&lt;INDEX(Lookup!$U$2:$U$10,MATCH($D$48,Lookup!$S$2:$S$10,0)),0,IF(U136="X",0,IFERROR(P136*K136,0)))</f>
        <v>0</v>
      </c>
      <c r="R136" s="642">
        <v>0</v>
      </c>
      <c r="S136" s="783">
        <v>0</v>
      </c>
      <c r="T136" s="636"/>
      <c r="U136" s="353"/>
      <c r="W136" s="833">
        <f t="shared" si="20"/>
        <v>0</v>
      </c>
      <c r="X136" s="833">
        <f t="shared" si="21"/>
        <v>0</v>
      </c>
    </row>
    <row r="137" spans="2:24" x14ac:dyDescent="0.35">
      <c r="B137" s="633"/>
      <c r="C137" s="357"/>
      <c r="D137" s="357"/>
      <c r="E137" s="634"/>
      <c r="F137" s="635"/>
      <c r="G137" s="360"/>
      <c r="H137" s="359"/>
      <c r="I137" s="359"/>
      <c r="J137" s="636"/>
      <c r="K137" s="638" t="str">
        <f>IFERROR(INDEX(Lookup!$G$3:$G$6,MATCH(J137,Lookup!$F$3:$F$6,0)),"")</f>
        <v/>
      </c>
      <c r="L137" s="637"/>
      <c r="M137" s="636"/>
      <c r="N137" s="639">
        <f t="shared" si="18"/>
        <v>0</v>
      </c>
      <c r="O137" s="640">
        <f t="shared" si="19"/>
        <v>0</v>
      </c>
      <c r="P137" s="641">
        <f>IF(I137&lt;INDEX(Lookup!$U$2:$U$10,MATCH($D$48,Lookup!$S$2:$S$10,0)),0,IF(U137="X",0,IFERROR(L137*50,0)))</f>
        <v>0</v>
      </c>
      <c r="Q137" s="642">
        <f>IF(I137&lt;INDEX(Lookup!$U$2:$U$10,MATCH($D$48,Lookup!$S$2:$S$10,0)),0,IF(U137="X",0,IFERROR(P137*K137,0)))</f>
        <v>0</v>
      </c>
      <c r="R137" s="642">
        <v>0</v>
      </c>
      <c r="S137" s="783">
        <v>0</v>
      </c>
      <c r="T137" s="636"/>
      <c r="U137" s="353"/>
      <c r="W137" s="833">
        <f t="shared" si="20"/>
        <v>0</v>
      </c>
      <c r="X137" s="833">
        <f t="shared" si="21"/>
        <v>0</v>
      </c>
    </row>
    <row r="138" spans="2:24" x14ac:dyDescent="0.35">
      <c r="B138" s="633"/>
      <c r="C138" s="357"/>
      <c r="D138" s="357"/>
      <c r="E138" s="634"/>
      <c r="F138" s="635"/>
      <c r="G138" s="360"/>
      <c r="H138" s="359"/>
      <c r="I138" s="359"/>
      <c r="J138" s="636"/>
      <c r="K138" s="638" t="str">
        <f>IFERROR(INDEX(Lookup!$G$3:$G$6,MATCH(J138,Lookup!$F$3:$F$6,0)),"")</f>
        <v/>
      </c>
      <c r="L138" s="637"/>
      <c r="M138" s="636"/>
      <c r="N138" s="639">
        <f t="shared" si="18"/>
        <v>0</v>
      </c>
      <c r="O138" s="640">
        <f t="shared" si="19"/>
        <v>0</v>
      </c>
      <c r="P138" s="641">
        <f>IF(I138&lt;INDEX(Lookup!$U$2:$U$10,MATCH($D$48,Lookup!$S$2:$S$10,0)),0,IF(U138="X",0,IFERROR(L138*50,0)))</f>
        <v>0</v>
      </c>
      <c r="Q138" s="642">
        <f>IF(I138&lt;INDEX(Lookup!$U$2:$U$10,MATCH($D$48,Lookup!$S$2:$S$10,0)),0,IF(U138="X",0,IFERROR(P138*K138,0)))</f>
        <v>0</v>
      </c>
      <c r="R138" s="642">
        <v>0</v>
      </c>
      <c r="S138" s="783">
        <v>0</v>
      </c>
      <c r="T138" s="636"/>
      <c r="U138" s="353"/>
      <c r="W138" s="833">
        <f t="shared" si="20"/>
        <v>0</v>
      </c>
      <c r="X138" s="833">
        <f t="shared" si="21"/>
        <v>0</v>
      </c>
    </row>
    <row r="139" spans="2:24" x14ac:dyDescent="0.35">
      <c r="B139" s="633"/>
      <c r="C139" s="357"/>
      <c r="D139" s="357"/>
      <c r="E139" s="634"/>
      <c r="F139" s="635"/>
      <c r="G139" s="360"/>
      <c r="H139" s="359"/>
      <c r="I139" s="359"/>
      <c r="J139" s="636"/>
      <c r="K139" s="638" t="str">
        <f>IFERROR(INDEX(Lookup!$G$3:$G$6,MATCH(J139,Lookup!$F$3:$F$6,0)),"")</f>
        <v/>
      </c>
      <c r="L139" s="637"/>
      <c r="M139" s="636"/>
      <c r="N139" s="639">
        <f t="shared" si="18"/>
        <v>0</v>
      </c>
      <c r="O139" s="640">
        <f t="shared" si="19"/>
        <v>0</v>
      </c>
      <c r="P139" s="641">
        <f>IF(I139&lt;INDEX(Lookup!$U$2:$U$10,MATCH($D$48,Lookup!$S$2:$S$10,0)),0,IF(U139="X",0,IFERROR(L139*50,0)))</f>
        <v>0</v>
      </c>
      <c r="Q139" s="642">
        <f>IF(I139&lt;INDEX(Lookup!$U$2:$U$10,MATCH($D$48,Lookup!$S$2:$S$10,0)),0,IF(U139="X",0,IFERROR(P139*K139,0)))</f>
        <v>0</v>
      </c>
      <c r="R139" s="642">
        <v>0</v>
      </c>
      <c r="S139" s="783">
        <v>0</v>
      </c>
      <c r="T139" s="636"/>
      <c r="U139" s="353"/>
      <c r="W139" s="833">
        <f t="shared" si="20"/>
        <v>0</v>
      </c>
      <c r="X139" s="833">
        <f t="shared" si="21"/>
        <v>0</v>
      </c>
    </row>
    <row r="140" spans="2:24" x14ac:dyDescent="0.35">
      <c r="B140" s="633"/>
      <c r="C140" s="357"/>
      <c r="D140" s="357"/>
      <c r="E140" s="634"/>
      <c r="F140" s="635"/>
      <c r="G140" s="360"/>
      <c r="H140" s="359"/>
      <c r="I140" s="359"/>
      <c r="J140" s="636"/>
      <c r="K140" s="638" t="str">
        <f>IFERROR(INDEX(Lookup!$G$3:$G$6,MATCH(J140,Lookup!$F$3:$F$6,0)),"")</f>
        <v/>
      </c>
      <c r="L140" s="637"/>
      <c r="M140" s="636"/>
      <c r="N140" s="639">
        <f t="shared" si="18"/>
        <v>0</v>
      </c>
      <c r="O140" s="640">
        <f t="shared" si="19"/>
        <v>0</v>
      </c>
      <c r="P140" s="641">
        <f>IF(I140&lt;INDEX(Lookup!$U$2:$U$10,MATCH($D$48,Lookup!$S$2:$S$10,0)),0,IF(U140="X",0,IFERROR(L140*50,0)))</f>
        <v>0</v>
      </c>
      <c r="Q140" s="642">
        <f>IF(I140&lt;INDEX(Lookup!$U$2:$U$10,MATCH($D$48,Lookup!$S$2:$S$10,0)),0,IF(U140="X",0,IFERROR(P140*K140,0)))</f>
        <v>0</v>
      </c>
      <c r="R140" s="642">
        <v>0</v>
      </c>
      <c r="S140" s="783">
        <v>0</v>
      </c>
      <c r="T140" s="636"/>
      <c r="U140" s="353"/>
      <c r="W140" s="833">
        <f t="shared" si="20"/>
        <v>0</v>
      </c>
      <c r="X140" s="833">
        <f t="shared" si="21"/>
        <v>0</v>
      </c>
    </row>
    <row r="141" spans="2:24" x14ac:dyDescent="0.35">
      <c r="B141" s="633"/>
      <c r="C141" s="357"/>
      <c r="D141" s="357"/>
      <c r="E141" s="634"/>
      <c r="F141" s="635"/>
      <c r="G141" s="360"/>
      <c r="H141" s="359"/>
      <c r="I141" s="359"/>
      <c r="J141" s="636"/>
      <c r="K141" s="638" t="str">
        <f>IFERROR(INDEX(Lookup!$G$3:$G$6,MATCH(J141,Lookup!$F$3:$F$6,0)),"")</f>
        <v/>
      </c>
      <c r="L141" s="637"/>
      <c r="M141" s="636"/>
      <c r="N141" s="639">
        <f t="shared" si="18"/>
        <v>0</v>
      </c>
      <c r="O141" s="640">
        <f t="shared" si="19"/>
        <v>0</v>
      </c>
      <c r="P141" s="641">
        <f>IF(I141&lt;INDEX(Lookup!$U$2:$U$10,MATCH($D$48,Lookup!$S$2:$S$10,0)),0,IF(U141="X",0,IFERROR(L141*50,0)))</f>
        <v>0</v>
      </c>
      <c r="Q141" s="642">
        <f>IF(I141&lt;INDEX(Lookup!$U$2:$U$10,MATCH($D$48,Lookup!$S$2:$S$10,0)),0,IF(U141="X",0,IFERROR(P141*K141,0)))</f>
        <v>0</v>
      </c>
      <c r="R141" s="642">
        <v>0</v>
      </c>
      <c r="S141" s="783">
        <v>0</v>
      </c>
      <c r="T141" s="636"/>
      <c r="U141" s="353"/>
      <c r="W141" s="833">
        <f t="shared" si="20"/>
        <v>0</v>
      </c>
      <c r="X141" s="833">
        <f t="shared" si="21"/>
        <v>0</v>
      </c>
    </row>
    <row r="142" spans="2:24" x14ac:dyDescent="0.35">
      <c r="B142" s="633"/>
      <c r="C142" s="357"/>
      <c r="D142" s="357"/>
      <c r="E142" s="634"/>
      <c r="F142" s="635"/>
      <c r="G142" s="360"/>
      <c r="H142" s="359"/>
      <c r="I142" s="359"/>
      <c r="J142" s="636"/>
      <c r="K142" s="638" t="str">
        <f>IFERROR(INDEX(Lookup!$G$3:$G$6,MATCH(J142,Lookup!$F$3:$F$6,0)),"")</f>
        <v/>
      </c>
      <c r="L142" s="637"/>
      <c r="M142" s="636"/>
      <c r="N142" s="639">
        <f t="shared" si="18"/>
        <v>0</v>
      </c>
      <c r="O142" s="640">
        <f t="shared" si="19"/>
        <v>0</v>
      </c>
      <c r="P142" s="641">
        <f>IF(I142&lt;INDEX(Lookup!$U$2:$U$10,MATCH($D$48,Lookup!$S$2:$S$10,0)),0,IF(U142="X",0,IFERROR(L142*50,0)))</f>
        <v>0</v>
      </c>
      <c r="Q142" s="642">
        <f>IF(I142&lt;INDEX(Lookup!$U$2:$U$10,MATCH($D$48,Lookup!$S$2:$S$10,0)),0,IF(U142="X",0,IFERROR(P142*K142,0)))</f>
        <v>0</v>
      </c>
      <c r="R142" s="642">
        <v>0</v>
      </c>
      <c r="S142" s="783">
        <v>0</v>
      </c>
      <c r="T142" s="636"/>
      <c r="U142" s="353"/>
      <c r="W142" s="833">
        <f t="shared" si="20"/>
        <v>0</v>
      </c>
      <c r="X142" s="833">
        <f t="shared" si="21"/>
        <v>0</v>
      </c>
    </row>
    <row r="143" spans="2:24" x14ac:dyDescent="0.35">
      <c r="B143" s="633"/>
      <c r="C143" s="357"/>
      <c r="D143" s="357"/>
      <c r="E143" s="634"/>
      <c r="F143" s="635"/>
      <c r="G143" s="360"/>
      <c r="H143" s="359"/>
      <c r="I143" s="359"/>
      <c r="J143" s="636"/>
      <c r="K143" s="638" t="str">
        <f>IFERROR(INDEX(Lookup!$G$3:$G$6,MATCH(J143,Lookup!$F$3:$F$6,0)),"")</f>
        <v/>
      </c>
      <c r="L143" s="637"/>
      <c r="M143" s="636"/>
      <c r="N143" s="639">
        <f t="shared" si="18"/>
        <v>0</v>
      </c>
      <c r="O143" s="640">
        <f t="shared" si="19"/>
        <v>0</v>
      </c>
      <c r="P143" s="641">
        <f>IF(I143&lt;INDEX(Lookup!$U$2:$U$10,MATCH($D$48,Lookup!$S$2:$S$10,0)),0,IF(U143="X",0,IFERROR(L143*50,0)))</f>
        <v>0</v>
      </c>
      <c r="Q143" s="642">
        <f>IF(I143&lt;INDEX(Lookup!$U$2:$U$10,MATCH($D$48,Lookup!$S$2:$S$10,0)),0,IF(U143="X",0,IFERROR(P143*K143,0)))</f>
        <v>0</v>
      </c>
      <c r="R143" s="642">
        <v>0</v>
      </c>
      <c r="S143" s="783">
        <v>0</v>
      </c>
      <c r="T143" s="636"/>
      <c r="U143" s="353"/>
      <c r="W143" s="833">
        <f t="shared" si="20"/>
        <v>0</v>
      </c>
      <c r="X143" s="833">
        <f t="shared" si="21"/>
        <v>0</v>
      </c>
    </row>
    <row r="144" spans="2:24" x14ac:dyDescent="0.35">
      <c r="B144" s="633"/>
      <c r="C144" s="357"/>
      <c r="D144" s="357"/>
      <c r="E144" s="634"/>
      <c r="F144" s="635"/>
      <c r="G144" s="360"/>
      <c r="H144" s="359"/>
      <c r="I144" s="359"/>
      <c r="J144" s="636"/>
      <c r="K144" s="638" t="str">
        <f>IFERROR(INDEX(Lookup!$G$3:$G$6,MATCH(J144,Lookup!$F$3:$F$6,0)),"")</f>
        <v/>
      </c>
      <c r="L144" s="637"/>
      <c r="M144" s="636"/>
      <c r="N144" s="639">
        <f t="shared" si="18"/>
        <v>0</v>
      </c>
      <c r="O144" s="640">
        <f t="shared" si="19"/>
        <v>0</v>
      </c>
      <c r="P144" s="641">
        <f>IF(I144&lt;INDEX(Lookup!$U$2:$U$10,MATCH($D$48,Lookup!$S$2:$S$10,0)),0,IF(U144="X",0,IFERROR(L144*50,0)))</f>
        <v>0</v>
      </c>
      <c r="Q144" s="642">
        <f>IF(I144&lt;INDEX(Lookup!$U$2:$U$10,MATCH($D$48,Lookup!$S$2:$S$10,0)),0,IF(U144="X",0,IFERROR(P144*K144,0)))</f>
        <v>0</v>
      </c>
      <c r="R144" s="642">
        <v>0</v>
      </c>
      <c r="S144" s="783">
        <v>0</v>
      </c>
      <c r="T144" s="636"/>
      <c r="U144" s="353"/>
      <c r="W144" s="833">
        <f t="shared" si="20"/>
        <v>0</v>
      </c>
      <c r="X144" s="833">
        <f t="shared" si="21"/>
        <v>0</v>
      </c>
    </row>
    <row r="145" spans="2:24" x14ac:dyDescent="0.35">
      <c r="B145" s="633"/>
      <c r="C145" s="357"/>
      <c r="D145" s="357"/>
      <c r="E145" s="634"/>
      <c r="F145" s="635"/>
      <c r="G145" s="360"/>
      <c r="H145" s="359"/>
      <c r="I145" s="359"/>
      <c r="J145" s="636"/>
      <c r="K145" s="638" t="str">
        <f>IFERROR(INDEX(Lookup!$G$3:$G$6,MATCH(J145,Lookup!$F$3:$F$6,0)),"")</f>
        <v/>
      </c>
      <c r="L145" s="637"/>
      <c r="M145" s="636"/>
      <c r="N145" s="639">
        <f t="shared" si="18"/>
        <v>0</v>
      </c>
      <c r="O145" s="640">
        <f t="shared" si="19"/>
        <v>0</v>
      </c>
      <c r="P145" s="641">
        <f>IF(I145&lt;INDEX(Lookup!$U$2:$U$10,MATCH($D$48,Lookup!$S$2:$S$10,0)),0,IF(U145="X",0,IFERROR(L145*50,0)))</f>
        <v>0</v>
      </c>
      <c r="Q145" s="642">
        <f>IF(I145&lt;INDEX(Lookup!$U$2:$U$10,MATCH($D$48,Lookup!$S$2:$S$10,0)),0,IF(U145="X",0,IFERROR(P145*K145,0)))</f>
        <v>0</v>
      </c>
      <c r="R145" s="642">
        <v>0</v>
      </c>
      <c r="S145" s="783">
        <v>0</v>
      </c>
      <c r="T145" s="636"/>
      <c r="U145" s="353"/>
      <c r="W145" s="833">
        <f t="shared" si="20"/>
        <v>0</v>
      </c>
      <c r="X145" s="833">
        <f t="shared" si="21"/>
        <v>0</v>
      </c>
    </row>
    <row r="146" spans="2:24" x14ac:dyDescent="0.35">
      <c r="B146" s="633"/>
      <c r="C146" s="357"/>
      <c r="D146" s="357"/>
      <c r="E146" s="634"/>
      <c r="F146" s="635"/>
      <c r="G146" s="360"/>
      <c r="H146" s="359"/>
      <c r="I146" s="359"/>
      <c r="J146" s="636"/>
      <c r="K146" s="638" t="str">
        <f>IFERROR(INDEX(Lookup!$G$3:$G$6,MATCH(J146,Lookup!$F$3:$F$6,0)),"")</f>
        <v/>
      </c>
      <c r="L146" s="637"/>
      <c r="M146" s="636"/>
      <c r="N146" s="639">
        <f t="shared" si="18"/>
        <v>0</v>
      </c>
      <c r="O146" s="640">
        <f t="shared" si="19"/>
        <v>0</v>
      </c>
      <c r="P146" s="641">
        <f>IF(I146&lt;INDEX(Lookup!$U$2:$U$10,MATCH($D$48,Lookup!$S$2:$S$10,0)),0,IF(U146="X",0,IFERROR(L146*50,0)))</f>
        <v>0</v>
      </c>
      <c r="Q146" s="642">
        <f>IF(I146&lt;INDEX(Lookup!$U$2:$U$10,MATCH($D$48,Lookup!$S$2:$S$10,0)),0,IF(U146="X",0,IFERROR(P146*K146,0)))</f>
        <v>0</v>
      </c>
      <c r="R146" s="642">
        <v>0</v>
      </c>
      <c r="S146" s="783">
        <v>0</v>
      </c>
      <c r="T146" s="636"/>
      <c r="U146" s="353"/>
      <c r="W146" s="833">
        <f t="shared" si="20"/>
        <v>0</v>
      </c>
      <c r="X146" s="833">
        <f t="shared" si="21"/>
        <v>0</v>
      </c>
    </row>
    <row r="147" spans="2:24" x14ac:dyDescent="0.35">
      <c r="B147" s="633"/>
      <c r="C147" s="357"/>
      <c r="D147" s="357"/>
      <c r="E147" s="634"/>
      <c r="F147" s="635"/>
      <c r="G147" s="360"/>
      <c r="H147" s="359"/>
      <c r="I147" s="359"/>
      <c r="J147" s="636"/>
      <c r="K147" s="638" t="str">
        <f>IFERROR(INDEX(Lookup!$G$3:$G$6,MATCH(J147,Lookup!$F$3:$F$6,0)),"")</f>
        <v/>
      </c>
      <c r="L147" s="637"/>
      <c r="M147" s="636"/>
      <c r="N147" s="639">
        <f t="shared" si="18"/>
        <v>0</v>
      </c>
      <c r="O147" s="640">
        <f t="shared" si="19"/>
        <v>0</v>
      </c>
      <c r="P147" s="641">
        <f>IF(I147&lt;INDEX(Lookup!$U$2:$U$10,MATCH($D$48,Lookup!$S$2:$S$10,0)),0,IF(U147="X",0,IFERROR(L147*50,0)))</f>
        <v>0</v>
      </c>
      <c r="Q147" s="642">
        <f>IF(I147&lt;INDEX(Lookup!$U$2:$U$10,MATCH($D$48,Lookup!$S$2:$S$10,0)),0,IF(U147="X",0,IFERROR(P147*K147,0)))</f>
        <v>0</v>
      </c>
      <c r="R147" s="642">
        <v>0</v>
      </c>
      <c r="S147" s="783">
        <v>0</v>
      </c>
      <c r="T147" s="636"/>
      <c r="U147" s="353"/>
      <c r="W147" s="833">
        <f t="shared" si="20"/>
        <v>0</v>
      </c>
      <c r="X147" s="833">
        <f t="shared" si="21"/>
        <v>0</v>
      </c>
    </row>
    <row r="148" spans="2:24" x14ac:dyDescent="0.35">
      <c r="B148" s="633"/>
      <c r="C148" s="357"/>
      <c r="D148" s="357"/>
      <c r="E148" s="634"/>
      <c r="F148" s="635"/>
      <c r="G148" s="360"/>
      <c r="H148" s="359"/>
      <c r="I148" s="359"/>
      <c r="J148" s="636"/>
      <c r="K148" s="638" t="str">
        <f>IFERROR(INDEX(Lookup!$G$3:$G$6,MATCH(J148,Lookup!$F$3:$F$6,0)),"")</f>
        <v/>
      </c>
      <c r="L148" s="637"/>
      <c r="M148" s="636"/>
      <c r="N148" s="639">
        <f t="shared" si="18"/>
        <v>0</v>
      </c>
      <c r="O148" s="640">
        <f t="shared" si="19"/>
        <v>0</v>
      </c>
      <c r="P148" s="641">
        <f>IF(I148&lt;INDEX(Lookup!$U$2:$U$10,MATCH($D$48,Lookup!$S$2:$S$10,0)),0,IF(U148="X",0,IFERROR(L148*50,0)))</f>
        <v>0</v>
      </c>
      <c r="Q148" s="642">
        <f>IF(I148&lt;INDEX(Lookup!$U$2:$U$10,MATCH($D$48,Lookup!$S$2:$S$10,0)),0,IF(U148="X",0,IFERROR(P148*K148,0)))</f>
        <v>0</v>
      </c>
      <c r="R148" s="642">
        <v>0</v>
      </c>
      <c r="S148" s="783">
        <v>0</v>
      </c>
      <c r="T148" s="636"/>
      <c r="U148" s="353"/>
      <c r="W148" s="833">
        <f t="shared" si="20"/>
        <v>0</v>
      </c>
      <c r="X148" s="833">
        <f t="shared" si="21"/>
        <v>0</v>
      </c>
    </row>
    <row r="149" spans="2:24" x14ac:dyDescent="0.35">
      <c r="B149" s="633"/>
      <c r="C149" s="357"/>
      <c r="D149" s="357"/>
      <c r="E149" s="634"/>
      <c r="F149" s="635"/>
      <c r="G149" s="360"/>
      <c r="H149" s="359"/>
      <c r="I149" s="359"/>
      <c r="J149" s="636"/>
      <c r="K149" s="638" t="str">
        <f>IFERROR(INDEX(Lookup!$G$3:$G$6,MATCH(J149,Lookup!$F$3:$F$6,0)),"")</f>
        <v/>
      </c>
      <c r="L149" s="637"/>
      <c r="M149" s="636"/>
      <c r="N149" s="639">
        <f t="shared" si="18"/>
        <v>0</v>
      </c>
      <c r="O149" s="640">
        <f t="shared" si="19"/>
        <v>0</v>
      </c>
      <c r="P149" s="641">
        <f>IF(I149&lt;INDEX(Lookup!$U$2:$U$10,MATCH($D$48,Lookup!$S$2:$S$10,0)),0,IF(U149="X",0,IFERROR(L149*50,0)))</f>
        <v>0</v>
      </c>
      <c r="Q149" s="642">
        <f>IF(I149&lt;INDEX(Lookup!$U$2:$U$10,MATCH($D$48,Lookup!$S$2:$S$10,0)),0,IF(U149="X",0,IFERROR(P149*K149,0)))</f>
        <v>0</v>
      </c>
      <c r="R149" s="642">
        <v>0</v>
      </c>
      <c r="S149" s="783">
        <v>0</v>
      </c>
      <c r="T149" s="636"/>
      <c r="U149" s="353"/>
      <c r="W149" s="833">
        <f t="shared" si="20"/>
        <v>0</v>
      </c>
      <c r="X149" s="833">
        <f t="shared" si="21"/>
        <v>0</v>
      </c>
    </row>
    <row r="150" spans="2:24" x14ac:dyDescent="0.35">
      <c r="B150" s="633"/>
      <c r="C150" s="357"/>
      <c r="D150" s="357"/>
      <c r="E150" s="634"/>
      <c r="F150" s="635"/>
      <c r="G150" s="360"/>
      <c r="H150" s="359"/>
      <c r="I150" s="359"/>
      <c r="J150" s="636"/>
      <c r="K150" s="638" t="str">
        <f>IFERROR(INDEX(Lookup!$G$3:$G$6,MATCH(J150,Lookup!$F$3:$F$6,0)),"")</f>
        <v/>
      </c>
      <c r="L150" s="637"/>
      <c r="M150" s="636"/>
      <c r="N150" s="639">
        <f t="shared" si="18"/>
        <v>0</v>
      </c>
      <c r="O150" s="640">
        <f t="shared" si="19"/>
        <v>0</v>
      </c>
      <c r="P150" s="641">
        <f>IF(I150&lt;INDEX(Lookup!$U$2:$U$10,MATCH($D$48,Lookup!$S$2:$S$10,0)),0,IF(U150="X",0,IFERROR(L150*50,0)))</f>
        <v>0</v>
      </c>
      <c r="Q150" s="642">
        <f>IF(I150&lt;INDEX(Lookup!$U$2:$U$10,MATCH($D$48,Lookup!$S$2:$S$10,0)),0,IF(U150="X",0,IFERROR(P150*K150,0)))</f>
        <v>0</v>
      </c>
      <c r="R150" s="642">
        <v>0</v>
      </c>
      <c r="S150" s="783">
        <v>0</v>
      </c>
      <c r="T150" s="636"/>
      <c r="U150" s="353"/>
      <c r="W150" s="833">
        <f t="shared" si="20"/>
        <v>0</v>
      </c>
      <c r="X150" s="833">
        <f t="shared" si="21"/>
        <v>0</v>
      </c>
    </row>
    <row r="151" spans="2:24" x14ac:dyDescent="0.35">
      <c r="B151" s="633"/>
      <c r="C151" s="357"/>
      <c r="D151" s="357"/>
      <c r="E151" s="634"/>
      <c r="F151" s="635"/>
      <c r="G151" s="360"/>
      <c r="H151" s="359"/>
      <c r="I151" s="359"/>
      <c r="J151" s="636"/>
      <c r="K151" s="638" t="str">
        <f>IFERROR(INDEX(Lookup!$G$3:$G$6,MATCH(J151,Lookup!$F$3:$F$6,0)),"")</f>
        <v/>
      </c>
      <c r="L151" s="637"/>
      <c r="M151" s="636"/>
      <c r="N151" s="639">
        <f t="shared" si="18"/>
        <v>0</v>
      </c>
      <c r="O151" s="640">
        <f t="shared" si="19"/>
        <v>0</v>
      </c>
      <c r="P151" s="641">
        <f>IF(I151&lt;INDEX(Lookup!$U$2:$U$10,MATCH($D$48,Lookup!$S$2:$S$10,0)),0,IF(U151="X",0,IFERROR(L151*50,0)))</f>
        <v>0</v>
      </c>
      <c r="Q151" s="642">
        <f>IF(I151&lt;INDEX(Lookup!$U$2:$U$10,MATCH($D$48,Lookup!$S$2:$S$10,0)),0,IF(U151="X",0,IFERROR(P151*K151,0)))</f>
        <v>0</v>
      </c>
      <c r="R151" s="642">
        <v>0</v>
      </c>
      <c r="S151" s="783">
        <v>0</v>
      </c>
      <c r="T151" s="636"/>
      <c r="U151" s="353"/>
      <c r="W151" s="833">
        <f t="shared" si="20"/>
        <v>0</v>
      </c>
      <c r="X151" s="833">
        <f t="shared" si="21"/>
        <v>0</v>
      </c>
    </row>
    <row r="152" spans="2:24" x14ac:dyDescent="0.35">
      <c r="B152" s="633"/>
      <c r="C152" s="357"/>
      <c r="D152" s="357"/>
      <c r="E152" s="634"/>
      <c r="F152" s="635"/>
      <c r="G152" s="360"/>
      <c r="H152" s="359"/>
      <c r="I152" s="359"/>
      <c r="J152" s="636"/>
      <c r="K152" s="638" t="str">
        <f>IFERROR(INDEX(Lookup!$G$3:$G$6,MATCH(J152,Lookup!$F$3:$F$6,0)),"")</f>
        <v/>
      </c>
      <c r="L152" s="637"/>
      <c r="M152" s="636"/>
      <c r="N152" s="639">
        <f t="shared" si="18"/>
        <v>0</v>
      </c>
      <c r="O152" s="640">
        <f t="shared" si="19"/>
        <v>0</v>
      </c>
      <c r="P152" s="641">
        <f>IF(I152&lt;INDEX(Lookup!$U$2:$U$10,MATCH($D$48,Lookup!$S$2:$S$10,0)),0,IF(U152="X",0,IFERROR(L152*50,0)))</f>
        <v>0</v>
      </c>
      <c r="Q152" s="642">
        <f>IF(I152&lt;INDEX(Lookup!$U$2:$U$10,MATCH($D$48,Lookup!$S$2:$S$10,0)),0,IF(U152="X",0,IFERROR(P152*K152,0)))</f>
        <v>0</v>
      </c>
      <c r="R152" s="642">
        <v>0</v>
      </c>
      <c r="S152" s="783">
        <v>0</v>
      </c>
      <c r="T152" s="636"/>
      <c r="U152" s="353"/>
      <c r="W152" s="833">
        <f t="shared" si="20"/>
        <v>0</v>
      </c>
      <c r="X152" s="833">
        <f t="shared" si="21"/>
        <v>0</v>
      </c>
    </row>
    <row r="153" spans="2:24" x14ac:dyDescent="0.35">
      <c r="B153" s="633"/>
      <c r="C153" s="357"/>
      <c r="D153" s="357"/>
      <c r="E153" s="634"/>
      <c r="F153" s="635"/>
      <c r="G153" s="360"/>
      <c r="H153" s="359"/>
      <c r="I153" s="359"/>
      <c r="J153" s="636"/>
      <c r="K153" s="638" t="str">
        <f>IFERROR(INDEX(Lookup!$G$3:$G$6,MATCH(J153,Lookup!$F$3:$F$6,0)),"")</f>
        <v/>
      </c>
      <c r="L153" s="637"/>
      <c r="M153" s="636"/>
      <c r="N153" s="639">
        <f t="shared" si="18"/>
        <v>0</v>
      </c>
      <c r="O153" s="640">
        <f t="shared" si="19"/>
        <v>0</v>
      </c>
      <c r="P153" s="641">
        <f>IF(I153&lt;INDEX(Lookup!$U$2:$U$10,MATCH($D$48,Lookup!$S$2:$S$10,0)),0,IF(U153="X",0,IFERROR(L153*50,0)))</f>
        <v>0</v>
      </c>
      <c r="Q153" s="642">
        <f>IF(I153&lt;INDEX(Lookup!$U$2:$U$10,MATCH($D$48,Lookup!$S$2:$S$10,0)),0,IF(U153="X",0,IFERROR(P153*K153,0)))</f>
        <v>0</v>
      </c>
      <c r="R153" s="642">
        <v>0</v>
      </c>
      <c r="S153" s="783">
        <v>0</v>
      </c>
      <c r="T153" s="636"/>
      <c r="U153" s="353"/>
      <c r="W153" s="833">
        <f t="shared" si="20"/>
        <v>0</v>
      </c>
      <c r="X153" s="833">
        <f t="shared" si="21"/>
        <v>0</v>
      </c>
    </row>
    <row r="154" spans="2:24" x14ac:dyDescent="0.35">
      <c r="B154" s="633"/>
      <c r="C154" s="357"/>
      <c r="D154" s="357"/>
      <c r="E154" s="634"/>
      <c r="F154" s="635"/>
      <c r="G154" s="360"/>
      <c r="H154" s="359"/>
      <c r="I154" s="359"/>
      <c r="J154" s="636"/>
      <c r="K154" s="638" t="str">
        <f>IFERROR(INDEX(Lookup!$G$3:$G$6,MATCH(J154,Lookup!$F$3:$F$6,0)),"")</f>
        <v/>
      </c>
      <c r="L154" s="637"/>
      <c r="M154" s="636"/>
      <c r="N154" s="639">
        <f t="shared" si="18"/>
        <v>0</v>
      </c>
      <c r="O154" s="640">
        <f t="shared" si="19"/>
        <v>0</v>
      </c>
      <c r="P154" s="641">
        <f>IF(I154&lt;INDEX(Lookup!$U$2:$U$10,MATCH($D$48,Lookup!$S$2:$S$10,0)),0,IF(U154="X",0,IFERROR(L154*50,0)))</f>
        <v>0</v>
      </c>
      <c r="Q154" s="642">
        <f>IF(I154&lt;INDEX(Lookup!$U$2:$U$10,MATCH($D$48,Lookup!$S$2:$S$10,0)),0,IF(U154="X",0,IFERROR(P154*K154,0)))</f>
        <v>0</v>
      </c>
      <c r="R154" s="642">
        <v>0</v>
      </c>
      <c r="S154" s="783">
        <v>0</v>
      </c>
      <c r="T154" s="636"/>
      <c r="U154" s="353"/>
      <c r="W154" s="833">
        <f t="shared" si="20"/>
        <v>0</v>
      </c>
      <c r="X154" s="833">
        <f t="shared" si="21"/>
        <v>0</v>
      </c>
    </row>
    <row r="155" spans="2:24" x14ac:dyDescent="0.35">
      <c r="B155" s="633"/>
      <c r="C155" s="357"/>
      <c r="D155" s="357"/>
      <c r="E155" s="634"/>
      <c r="F155" s="635"/>
      <c r="G155" s="360"/>
      <c r="H155" s="359"/>
      <c r="I155" s="359"/>
      <c r="J155" s="636"/>
      <c r="K155" s="638" t="str">
        <f>IFERROR(INDEX(Lookup!$G$3:$G$6,MATCH(J155,Lookup!$F$3:$F$6,0)),"")</f>
        <v/>
      </c>
      <c r="L155" s="637"/>
      <c r="M155" s="636"/>
      <c r="N155" s="639">
        <f t="shared" si="18"/>
        <v>0</v>
      </c>
      <c r="O155" s="640">
        <f t="shared" si="19"/>
        <v>0</v>
      </c>
      <c r="P155" s="641">
        <f>IF(I155&lt;INDEX(Lookup!$U$2:$U$10,MATCH($D$48,Lookup!$S$2:$S$10,0)),0,IF(U155="X",0,IFERROR(L155*50,0)))</f>
        <v>0</v>
      </c>
      <c r="Q155" s="642">
        <f>IF(I155&lt;INDEX(Lookup!$U$2:$U$10,MATCH($D$48,Lookup!$S$2:$S$10,0)),0,IF(U155="X",0,IFERROR(P155*K155,0)))</f>
        <v>0</v>
      </c>
      <c r="R155" s="642">
        <v>0</v>
      </c>
      <c r="S155" s="783">
        <v>0</v>
      </c>
      <c r="T155" s="636"/>
      <c r="U155" s="353"/>
      <c r="W155" s="833">
        <f t="shared" si="20"/>
        <v>0</v>
      </c>
      <c r="X155" s="833">
        <f t="shared" si="21"/>
        <v>0</v>
      </c>
    </row>
    <row r="156" spans="2:24" x14ac:dyDescent="0.35">
      <c r="B156" s="633"/>
      <c r="C156" s="357"/>
      <c r="D156" s="357"/>
      <c r="E156" s="634"/>
      <c r="F156" s="635"/>
      <c r="G156" s="360"/>
      <c r="H156" s="359"/>
      <c r="I156" s="359"/>
      <c r="J156" s="636"/>
      <c r="K156" s="638" t="str">
        <f>IFERROR(INDEX(Lookup!$G$3:$G$6,MATCH(J156,Lookup!$F$3:$F$6,0)),"")</f>
        <v/>
      </c>
      <c r="L156" s="637"/>
      <c r="M156" s="636"/>
      <c r="N156" s="639">
        <f t="shared" si="18"/>
        <v>0</v>
      </c>
      <c r="O156" s="640">
        <f t="shared" si="19"/>
        <v>0</v>
      </c>
      <c r="P156" s="641">
        <f>IF(I156&lt;INDEX(Lookup!$U$2:$U$10,MATCH($D$48,Lookup!$S$2:$S$10,0)),0,IF(U156="X",0,IFERROR(L156*50,0)))</f>
        <v>0</v>
      </c>
      <c r="Q156" s="642">
        <f>IF(I156&lt;INDEX(Lookup!$U$2:$U$10,MATCH($D$48,Lookup!$S$2:$S$10,0)),0,IF(U156="X",0,IFERROR(P156*K156,0)))</f>
        <v>0</v>
      </c>
      <c r="R156" s="642">
        <v>0</v>
      </c>
      <c r="S156" s="783">
        <v>0</v>
      </c>
      <c r="T156" s="636"/>
      <c r="U156" s="353"/>
      <c r="W156" s="833">
        <f t="shared" si="20"/>
        <v>0</v>
      </c>
      <c r="X156" s="833">
        <f t="shared" si="21"/>
        <v>0</v>
      </c>
    </row>
    <row r="157" spans="2:24" x14ac:dyDescent="0.35">
      <c r="B157" s="633"/>
      <c r="C157" s="357"/>
      <c r="D157" s="357"/>
      <c r="E157" s="634"/>
      <c r="F157" s="635"/>
      <c r="G157" s="360"/>
      <c r="H157" s="359"/>
      <c r="I157" s="359"/>
      <c r="J157" s="636"/>
      <c r="K157" s="638" t="str">
        <f>IFERROR(INDEX(Lookup!$G$3:$G$6,MATCH(J157,Lookup!$F$3:$F$6,0)),"")</f>
        <v/>
      </c>
      <c r="L157" s="637"/>
      <c r="M157" s="636"/>
      <c r="N157" s="639">
        <f t="shared" si="18"/>
        <v>0</v>
      </c>
      <c r="O157" s="640">
        <f t="shared" si="19"/>
        <v>0</v>
      </c>
      <c r="P157" s="641">
        <f>IF(I157&lt;INDEX(Lookup!$U$2:$U$10,MATCH($D$48,Lookup!$S$2:$S$10,0)),0,IF(U157="X",0,IFERROR(L157*50,0)))</f>
        <v>0</v>
      </c>
      <c r="Q157" s="642">
        <f>IF(I157&lt;INDEX(Lookup!$U$2:$U$10,MATCH($D$48,Lookup!$S$2:$S$10,0)),0,IF(U157="X",0,IFERROR(P157*K157,0)))</f>
        <v>0</v>
      </c>
      <c r="R157" s="642">
        <v>0</v>
      </c>
      <c r="S157" s="783">
        <v>0</v>
      </c>
      <c r="T157" s="636"/>
      <c r="U157" s="353"/>
      <c r="W157" s="833">
        <f t="shared" si="20"/>
        <v>0</v>
      </c>
      <c r="X157" s="833">
        <f t="shared" si="21"/>
        <v>0</v>
      </c>
    </row>
    <row r="158" spans="2:24" x14ac:dyDescent="0.35">
      <c r="B158" s="633"/>
      <c r="C158" s="357"/>
      <c r="D158" s="357"/>
      <c r="E158" s="634"/>
      <c r="F158" s="635"/>
      <c r="G158" s="360"/>
      <c r="H158" s="359"/>
      <c r="I158" s="359"/>
      <c r="J158" s="636"/>
      <c r="K158" s="638" t="str">
        <f>IFERROR(INDEX(Lookup!$G$3:$G$6,MATCH(J158,Lookup!$F$3:$F$6,0)),"")</f>
        <v/>
      </c>
      <c r="L158" s="637"/>
      <c r="M158" s="636"/>
      <c r="N158" s="639">
        <f t="shared" si="18"/>
        <v>0</v>
      </c>
      <c r="O158" s="640">
        <f t="shared" si="19"/>
        <v>0</v>
      </c>
      <c r="P158" s="641">
        <f>IF(I158&lt;INDEX(Lookup!$U$2:$U$10,MATCH($D$48,Lookup!$S$2:$S$10,0)),0,IF(U158="X",0,IFERROR(L158*50,0)))</f>
        <v>0</v>
      </c>
      <c r="Q158" s="642">
        <f>IF(I158&lt;INDEX(Lookup!$U$2:$U$10,MATCH($D$48,Lookup!$S$2:$S$10,0)),0,IF(U158="X",0,IFERROR(P158*K158,0)))</f>
        <v>0</v>
      </c>
      <c r="R158" s="642">
        <v>0</v>
      </c>
      <c r="S158" s="783">
        <v>0</v>
      </c>
      <c r="T158" s="636"/>
      <c r="U158" s="353"/>
      <c r="W158" s="833">
        <f t="shared" si="20"/>
        <v>0</v>
      </c>
      <c r="X158" s="833">
        <f t="shared" si="21"/>
        <v>0</v>
      </c>
    </row>
    <row r="159" spans="2:24" x14ac:dyDescent="0.35">
      <c r="B159" s="633"/>
      <c r="C159" s="357"/>
      <c r="D159" s="357"/>
      <c r="E159" s="634"/>
      <c r="F159" s="635"/>
      <c r="G159" s="360"/>
      <c r="H159" s="359"/>
      <c r="I159" s="359"/>
      <c r="J159" s="636"/>
      <c r="K159" s="638" t="str">
        <f>IFERROR(INDEX(Lookup!$G$3:$G$6,MATCH(J159,Lookup!$F$3:$F$6,0)),"")</f>
        <v/>
      </c>
      <c r="L159" s="637"/>
      <c r="M159" s="636"/>
      <c r="N159" s="639">
        <f t="shared" si="18"/>
        <v>0</v>
      </c>
      <c r="O159" s="640">
        <f t="shared" si="19"/>
        <v>0</v>
      </c>
      <c r="P159" s="641">
        <f>IF(I159&lt;INDEX(Lookup!$U$2:$U$10,MATCH($D$48,Lookup!$S$2:$S$10,0)),0,IF(U159="X",0,IFERROR(L159*50,0)))</f>
        <v>0</v>
      </c>
      <c r="Q159" s="642">
        <f>IF(I159&lt;INDEX(Lookup!$U$2:$U$10,MATCH($D$48,Lookup!$S$2:$S$10,0)),0,IF(U159="X",0,IFERROR(P159*K159,0)))</f>
        <v>0</v>
      </c>
      <c r="R159" s="642">
        <v>0</v>
      </c>
      <c r="S159" s="783">
        <v>0</v>
      </c>
      <c r="T159" s="636"/>
      <c r="U159" s="353"/>
      <c r="W159" s="833">
        <f t="shared" si="20"/>
        <v>0</v>
      </c>
      <c r="X159" s="833">
        <f t="shared" si="21"/>
        <v>0</v>
      </c>
    </row>
    <row r="160" spans="2:24" x14ac:dyDescent="0.35">
      <c r="B160" s="633"/>
      <c r="C160" s="357"/>
      <c r="D160" s="357"/>
      <c r="E160" s="634"/>
      <c r="F160" s="635"/>
      <c r="G160" s="360"/>
      <c r="H160" s="359"/>
      <c r="I160" s="359"/>
      <c r="J160" s="636"/>
      <c r="K160" s="638" t="str">
        <f>IFERROR(INDEX(Lookup!$G$3:$G$6,MATCH(J160,Lookup!$F$3:$F$6,0)),"")</f>
        <v/>
      </c>
      <c r="L160" s="637"/>
      <c r="M160" s="636"/>
      <c r="N160" s="639">
        <f t="shared" si="18"/>
        <v>0</v>
      </c>
      <c r="O160" s="640">
        <f t="shared" si="19"/>
        <v>0</v>
      </c>
      <c r="P160" s="641">
        <f>IF(I160&lt;INDEX(Lookup!$U$2:$U$10,MATCH($D$48,Lookup!$S$2:$S$10,0)),0,IF(U160="X",0,IFERROR(L160*50,0)))</f>
        <v>0</v>
      </c>
      <c r="Q160" s="642">
        <f>IF(I160&lt;INDEX(Lookup!$U$2:$U$10,MATCH($D$48,Lookup!$S$2:$S$10,0)),0,IF(U160="X",0,IFERROR(P160*K160,0)))</f>
        <v>0</v>
      </c>
      <c r="R160" s="642">
        <v>0</v>
      </c>
      <c r="S160" s="783">
        <v>0</v>
      </c>
      <c r="T160" s="636"/>
      <c r="U160" s="353"/>
      <c r="W160" s="833">
        <f t="shared" si="20"/>
        <v>0</v>
      </c>
      <c r="X160" s="833">
        <f t="shared" si="21"/>
        <v>0</v>
      </c>
    </row>
    <row r="161" spans="2:24" x14ac:dyDescent="0.35">
      <c r="B161" s="633"/>
      <c r="C161" s="357"/>
      <c r="D161" s="357"/>
      <c r="E161" s="634"/>
      <c r="F161" s="635"/>
      <c r="G161" s="360"/>
      <c r="H161" s="359"/>
      <c r="I161" s="359"/>
      <c r="J161" s="636"/>
      <c r="K161" s="638" t="str">
        <f>IFERROR(INDEX(Lookup!$G$3:$G$6,MATCH(J161,Lookup!$F$3:$F$6,0)),"")</f>
        <v/>
      </c>
      <c r="L161" s="637"/>
      <c r="M161" s="636"/>
      <c r="N161" s="639">
        <f t="shared" si="18"/>
        <v>0</v>
      </c>
      <c r="O161" s="640">
        <f t="shared" si="19"/>
        <v>0</v>
      </c>
      <c r="P161" s="641">
        <f>IF(I161&lt;INDEX(Lookup!$U$2:$U$10,MATCH($D$48,Lookup!$S$2:$S$10,0)),0,IF(U161="X",0,IFERROR(L161*50,0)))</f>
        <v>0</v>
      </c>
      <c r="Q161" s="642">
        <f>IF(I161&lt;INDEX(Lookup!$U$2:$U$10,MATCH($D$48,Lookup!$S$2:$S$10,0)),0,IF(U161="X",0,IFERROR(P161*K161,0)))</f>
        <v>0</v>
      </c>
      <c r="R161" s="642">
        <v>0</v>
      </c>
      <c r="S161" s="783">
        <v>0</v>
      </c>
      <c r="T161" s="636"/>
      <c r="U161" s="353"/>
      <c r="W161" s="833">
        <f t="shared" si="20"/>
        <v>0</v>
      </c>
      <c r="X161" s="833">
        <f t="shared" si="21"/>
        <v>0</v>
      </c>
    </row>
    <row r="162" spans="2:24" x14ac:dyDescent="0.35">
      <c r="B162" s="633"/>
      <c r="C162" s="357"/>
      <c r="D162" s="357"/>
      <c r="E162" s="634"/>
      <c r="F162" s="635"/>
      <c r="G162" s="360"/>
      <c r="H162" s="359"/>
      <c r="I162" s="359"/>
      <c r="J162" s="636"/>
      <c r="K162" s="638" t="str">
        <f>IFERROR(INDEX(Lookup!$G$3:$G$6,MATCH(J162,Lookup!$F$3:$F$6,0)),"")</f>
        <v/>
      </c>
      <c r="L162" s="637"/>
      <c r="M162" s="636"/>
      <c r="N162" s="639">
        <f t="shared" si="18"/>
        <v>0</v>
      </c>
      <c r="O162" s="640">
        <f t="shared" si="19"/>
        <v>0</v>
      </c>
      <c r="P162" s="641">
        <f>IF(I162&lt;INDEX(Lookup!$U$2:$U$10,MATCH($D$48,Lookup!$S$2:$S$10,0)),0,IF(U162="X",0,IFERROR(L162*50,0)))</f>
        <v>0</v>
      </c>
      <c r="Q162" s="642">
        <f>IF(I162&lt;INDEX(Lookup!$U$2:$U$10,MATCH($D$48,Lookup!$S$2:$S$10,0)),0,IF(U162="X",0,IFERROR(P162*K162,0)))</f>
        <v>0</v>
      </c>
      <c r="R162" s="642">
        <v>0</v>
      </c>
      <c r="S162" s="783">
        <v>0</v>
      </c>
      <c r="T162" s="636"/>
      <c r="U162" s="353"/>
      <c r="W162" s="833">
        <f t="shared" si="20"/>
        <v>0</v>
      </c>
      <c r="X162" s="833">
        <f t="shared" si="21"/>
        <v>0</v>
      </c>
    </row>
    <row r="163" spans="2:24" x14ac:dyDescent="0.35">
      <c r="B163" s="633"/>
      <c r="C163" s="357"/>
      <c r="D163" s="357"/>
      <c r="E163" s="634"/>
      <c r="F163" s="635"/>
      <c r="G163" s="360"/>
      <c r="H163" s="359"/>
      <c r="I163" s="359"/>
      <c r="J163" s="636"/>
      <c r="K163" s="638" t="str">
        <f>IFERROR(INDEX(Lookup!$G$3:$G$6,MATCH(J163,Lookup!$F$3:$F$6,0)),"")</f>
        <v/>
      </c>
      <c r="L163" s="637"/>
      <c r="M163" s="636"/>
      <c r="N163" s="639">
        <f t="shared" si="18"/>
        <v>0</v>
      </c>
      <c r="O163" s="640">
        <f t="shared" si="19"/>
        <v>0</v>
      </c>
      <c r="P163" s="641">
        <f>IF(I163&lt;INDEX(Lookup!$U$2:$U$10,MATCH($D$48,Lookup!$S$2:$S$10,0)),0,IF(U163="X",0,IFERROR(L163*50,0)))</f>
        <v>0</v>
      </c>
      <c r="Q163" s="642">
        <f>IF(I163&lt;INDEX(Lookup!$U$2:$U$10,MATCH($D$48,Lookup!$S$2:$S$10,0)),0,IF(U163="X",0,IFERROR(P163*K163,0)))</f>
        <v>0</v>
      </c>
      <c r="R163" s="642">
        <v>0</v>
      </c>
      <c r="S163" s="783">
        <v>0</v>
      </c>
      <c r="T163" s="636"/>
      <c r="U163" s="353"/>
      <c r="W163" s="833">
        <f t="shared" si="20"/>
        <v>0</v>
      </c>
      <c r="X163" s="833">
        <f t="shared" si="21"/>
        <v>0</v>
      </c>
    </row>
    <row r="164" spans="2:24" x14ac:dyDescent="0.35">
      <c r="B164" s="633"/>
      <c r="C164" s="357"/>
      <c r="D164" s="357"/>
      <c r="E164" s="634"/>
      <c r="F164" s="635"/>
      <c r="G164" s="360"/>
      <c r="H164" s="359"/>
      <c r="I164" s="359"/>
      <c r="J164" s="636"/>
      <c r="K164" s="638" t="str">
        <f>IFERROR(INDEX(Lookup!$G$3:$G$6,MATCH(J164,Lookup!$F$3:$F$6,0)),"")</f>
        <v/>
      </c>
      <c r="L164" s="637"/>
      <c r="M164" s="636"/>
      <c r="N164" s="639">
        <f t="shared" si="18"/>
        <v>0</v>
      </c>
      <c r="O164" s="640">
        <f t="shared" si="19"/>
        <v>0</v>
      </c>
      <c r="P164" s="641">
        <f>IF(I164&lt;INDEX(Lookup!$U$2:$U$10,MATCH($D$48,Lookup!$S$2:$S$10,0)),0,IF(U164="X",0,IFERROR(L164*50,0)))</f>
        <v>0</v>
      </c>
      <c r="Q164" s="642">
        <f>IF(I164&lt;INDEX(Lookup!$U$2:$U$10,MATCH($D$48,Lookup!$S$2:$S$10,0)),0,IF(U164="X",0,IFERROR(P164*K164,0)))</f>
        <v>0</v>
      </c>
      <c r="R164" s="642">
        <v>0</v>
      </c>
      <c r="S164" s="783">
        <v>0</v>
      </c>
      <c r="T164" s="636"/>
      <c r="U164" s="353"/>
      <c r="W164" s="833">
        <f t="shared" si="20"/>
        <v>0</v>
      </c>
      <c r="X164" s="833">
        <f t="shared" si="21"/>
        <v>0</v>
      </c>
    </row>
    <row r="165" spans="2:24" x14ac:dyDescent="0.35">
      <c r="B165" s="633"/>
      <c r="C165" s="357"/>
      <c r="D165" s="357"/>
      <c r="E165" s="634"/>
      <c r="F165" s="635"/>
      <c r="G165" s="360"/>
      <c r="H165" s="359"/>
      <c r="I165" s="359"/>
      <c r="J165" s="636"/>
      <c r="K165" s="638" t="str">
        <f>IFERROR(INDEX(Lookup!$G$3:$G$6,MATCH(J165,Lookup!$F$3:$F$6,0)),"")</f>
        <v/>
      </c>
      <c r="L165" s="637"/>
      <c r="M165" s="636"/>
      <c r="N165" s="639">
        <f t="shared" si="18"/>
        <v>0</v>
      </c>
      <c r="O165" s="640">
        <f t="shared" si="19"/>
        <v>0</v>
      </c>
      <c r="P165" s="641">
        <f>IF(I165&lt;INDEX(Lookup!$U$2:$U$10,MATCH($D$48,Lookup!$S$2:$S$10,0)),0,IF(U165="X",0,IFERROR(L165*50,0)))</f>
        <v>0</v>
      </c>
      <c r="Q165" s="642">
        <f>IF(I165&lt;INDEX(Lookup!$U$2:$U$10,MATCH($D$48,Lookup!$S$2:$S$10,0)),0,IF(U165="X",0,IFERROR(P165*K165,0)))</f>
        <v>0</v>
      </c>
      <c r="R165" s="642">
        <v>0</v>
      </c>
      <c r="S165" s="783">
        <v>0</v>
      </c>
      <c r="T165" s="636"/>
      <c r="U165" s="353"/>
      <c r="W165" s="833">
        <f t="shared" si="20"/>
        <v>0</v>
      </c>
      <c r="X165" s="833">
        <f t="shared" si="21"/>
        <v>0</v>
      </c>
    </row>
    <row r="166" spans="2:24" x14ac:dyDescent="0.35">
      <c r="B166" s="633"/>
      <c r="C166" s="357"/>
      <c r="D166" s="357"/>
      <c r="E166" s="634"/>
      <c r="F166" s="635"/>
      <c r="G166" s="360"/>
      <c r="H166" s="359"/>
      <c r="I166" s="359"/>
      <c r="J166" s="636"/>
      <c r="K166" s="638" t="str">
        <f>IFERROR(INDEX(Lookup!$G$3:$G$6,MATCH(J166,Lookup!$F$3:$F$6,0)),"")</f>
        <v/>
      </c>
      <c r="L166" s="637"/>
      <c r="M166" s="636"/>
      <c r="N166" s="639">
        <f t="shared" si="18"/>
        <v>0</v>
      </c>
      <c r="O166" s="640">
        <f t="shared" si="19"/>
        <v>0</v>
      </c>
      <c r="P166" s="641">
        <f>IF(I166&lt;INDEX(Lookup!$U$2:$U$10,MATCH($D$48,Lookup!$S$2:$S$10,0)),0,IF(U166="X",0,IFERROR(L166*50,0)))</f>
        <v>0</v>
      </c>
      <c r="Q166" s="642">
        <f>IF(I166&lt;INDEX(Lookup!$U$2:$U$10,MATCH($D$48,Lookup!$S$2:$S$10,0)),0,IF(U166="X",0,IFERROR(P166*K166,0)))</f>
        <v>0</v>
      </c>
      <c r="R166" s="642">
        <v>0</v>
      </c>
      <c r="S166" s="783">
        <v>0</v>
      </c>
      <c r="T166" s="636"/>
      <c r="U166" s="353"/>
      <c r="W166" s="833">
        <f t="shared" si="20"/>
        <v>0</v>
      </c>
      <c r="X166" s="833">
        <f t="shared" si="21"/>
        <v>0</v>
      </c>
    </row>
    <row r="167" spans="2:24" x14ac:dyDescent="0.35">
      <c r="B167" s="633"/>
      <c r="C167" s="357"/>
      <c r="D167" s="357"/>
      <c r="E167" s="634"/>
      <c r="F167" s="635"/>
      <c r="G167" s="360"/>
      <c r="H167" s="359"/>
      <c r="I167" s="359"/>
      <c r="J167" s="636"/>
      <c r="K167" s="638" t="str">
        <f>IFERROR(INDEX(Lookup!$G$3:$G$6,MATCH(J167,Lookup!$F$3:$F$6,0)),"")</f>
        <v/>
      </c>
      <c r="L167" s="637"/>
      <c r="M167" s="636"/>
      <c r="N167" s="639">
        <f t="shared" si="18"/>
        <v>0</v>
      </c>
      <c r="O167" s="640">
        <f t="shared" si="19"/>
        <v>0</v>
      </c>
      <c r="P167" s="641">
        <f>IF(I167&lt;INDEX(Lookup!$U$2:$U$10,MATCH($D$48,Lookup!$S$2:$S$10,0)),0,IF(U167="X",0,IFERROR(L167*50,0)))</f>
        <v>0</v>
      </c>
      <c r="Q167" s="642">
        <f>IF(I167&lt;INDEX(Lookup!$U$2:$U$10,MATCH($D$48,Lookup!$S$2:$S$10,0)),0,IF(U167="X",0,IFERROR(P167*K167,0)))</f>
        <v>0</v>
      </c>
      <c r="R167" s="642">
        <v>0</v>
      </c>
      <c r="S167" s="783">
        <v>0</v>
      </c>
      <c r="T167" s="636"/>
      <c r="U167" s="353"/>
      <c r="W167" s="833">
        <f t="shared" si="20"/>
        <v>0</v>
      </c>
      <c r="X167" s="833">
        <f t="shared" si="21"/>
        <v>0</v>
      </c>
    </row>
    <row r="168" spans="2:24" x14ac:dyDescent="0.35">
      <c r="B168" s="633"/>
      <c r="C168" s="357"/>
      <c r="D168" s="357"/>
      <c r="E168" s="634"/>
      <c r="F168" s="635"/>
      <c r="G168" s="360"/>
      <c r="H168" s="359"/>
      <c r="I168" s="359"/>
      <c r="J168" s="636"/>
      <c r="K168" s="638" t="str">
        <f>IFERROR(INDEX(Lookup!$G$3:$G$6,MATCH(J168,Lookup!$F$3:$F$6,0)),"")</f>
        <v/>
      </c>
      <c r="L168" s="637"/>
      <c r="M168" s="636"/>
      <c r="N168" s="639">
        <f t="shared" si="18"/>
        <v>0</v>
      </c>
      <c r="O168" s="640">
        <f t="shared" si="19"/>
        <v>0</v>
      </c>
      <c r="P168" s="641">
        <f>IF(I168&lt;INDEX(Lookup!$U$2:$U$10,MATCH($D$48,Lookup!$S$2:$S$10,0)),0,IF(U168="X",0,IFERROR(L168*50,0)))</f>
        <v>0</v>
      </c>
      <c r="Q168" s="642">
        <f>IF(I168&lt;INDEX(Lookup!$U$2:$U$10,MATCH($D$48,Lookup!$S$2:$S$10,0)),0,IF(U168="X",0,IFERROR(P168*K168,0)))</f>
        <v>0</v>
      </c>
      <c r="R168" s="642">
        <v>0</v>
      </c>
      <c r="S168" s="783">
        <v>0</v>
      </c>
      <c r="T168" s="636"/>
      <c r="U168" s="353"/>
      <c r="W168" s="833">
        <f t="shared" si="20"/>
        <v>0</v>
      </c>
      <c r="X168" s="833">
        <f t="shared" si="21"/>
        <v>0</v>
      </c>
    </row>
    <row r="169" spans="2:24" x14ac:dyDescent="0.35">
      <c r="B169" s="633"/>
      <c r="C169" s="357"/>
      <c r="D169" s="357"/>
      <c r="E169" s="634"/>
      <c r="F169" s="635"/>
      <c r="G169" s="360"/>
      <c r="H169" s="359"/>
      <c r="I169" s="359"/>
      <c r="J169" s="636"/>
      <c r="K169" s="638" t="str">
        <f>IFERROR(INDEX(Lookup!$G$3:$G$6,MATCH(J169,Lookup!$F$3:$F$6,0)),"")</f>
        <v/>
      </c>
      <c r="L169" s="637"/>
      <c r="M169" s="636"/>
      <c r="N169" s="639">
        <f t="shared" si="18"/>
        <v>0</v>
      </c>
      <c r="O169" s="640">
        <f t="shared" si="19"/>
        <v>0</v>
      </c>
      <c r="P169" s="641">
        <f>IF(I169&lt;INDEX(Lookup!$U$2:$U$10,MATCH($D$48,Lookup!$S$2:$S$10,0)),0,IF(U169="X",0,IFERROR(L169*50,0)))</f>
        <v>0</v>
      </c>
      <c r="Q169" s="642">
        <f>IF(I169&lt;INDEX(Lookup!$U$2:$U$10,MATCH($D$48,Lookup!$S$2:$S$10,0)),0,IF(U169="X",0,IFERROR(P169*K169,0)))</f>
        <v>0</v>
      </c>
      <c r="R169" s="642">
        <v>0</v>
      </c>
      <c r="S169" s="783">
        <v>0</v>
      </c>
      <c r="T169" s="636"/>
      <c r="U169" s="353"/>
      <c r="W169" s="833">
        <f t="shared" si="20"/>
        <v>0</v>
      </c>
      <c r="X169" s="833">
        <f t="shared" si="21"/>
        <v>0</v>
      </c>
    </row>
    <row r="170" spans="2:24" x14ac:dyDescent="0.35">
      <c r="B170" s="633"/>
      <c r="C170" s="357"/>
      <c r="D170" s="357"/>
      <c r="E170" s="634"/>
      <c r="F170" s="635"/>
      <c r="G170" s="360"/>
      <c r="H170" s="359"/>
      <c r="I170" s="359"/>
      <c r="J170" s="636"/>
      <c r="K170" s="638" t="str">
        <f>IFERROR(INDEX(Lookup!$G$3:$G$6,MATCH(J170,Lookup!$F$3:$F$6,0)),"")</f>
        <v/>
      </c>
      <c r="L170" s="637"/>
      <c r="M170" s="636"/>
      <c r="N170" s="639">
        <f t="shared" si="18"/>
        <v>0</v>
      </c>
      <c r="O170" s="640">
        <f t="shared" si="19"/>
        <v>0</v>
      </c>
      <c r="P170" s="641">
        <f>IF(I170&lt;INDEX(Lookup!$U$2:$U$10,MATCH($D$48,Lookup!$S$2:$S$10,0)),0,IF(U170="X",0,IFERROR(L170*50,0)))</f>
        <v>0</v>
      </c>
      <c r="Q170" s="642">
        <f>IF(I170&lt;INDEX(Lookup!$U$2:$U$10,MATCH($D$48,Lookup!$S$2:$S$10,0)),0,IF(U170="X",0,IFERROR(P170*K170,0)))</f>
        <v>0</v>
      </c>
      <c r="R170" s="642">
        <v>0</v>
      </c>
      <c r="S170" s="783">
        <v>0</v>
      </c>
      <c r="T170" s="636"/>
      <c r="U170" s="353"/>
      <c r="W170" s="833">
        <f t="shared" si="20"/>
        <v>0</v>
      </c>
      <c r="X170" s="833">
        <f t="shared" si="21"/>
        <v>0</v>
      </c>
    </row>
    <row r="171" spans="2:24" x14ac:dyDescent="0.35">
      <c r="B171" s="633"/>
      <c r="C171" s="357"/>
      <c r="D171" s="357"/>
      <c r="E171" s="634"/>
      <c r="F171" s="635"/>
      <c r="G171" s="360"/>
      <c r="H171" s="359"/>
      <c r="I171" s="359"/>
      <c r="J171" s="636"/>
      <c r="K171" s="638" t="str">
        <f>IFERROR(INDEX(Lookup!$G$3:$G$6,MATCH(J171,Lookup!$F$3:$F$6,0)),"")</f>
        <v/>
      </c>
      <c r="L171" s="637"/>
      <c r="M171" s="636"/>
      <c r="N171" s="639">
        <f t="shared" si="18"/>
        <v>0</v>
      </c>
      <c r="O171" s="640">
        <f t="shared" si="19"/>
        <v>0</v>
      </c>
      <c r="P171" s="641">
        <f>IF(I171&lt;INDEX(Lookup!$U$2:$U$10,MATCH($D$48,Lookup!$S$2:$S$10,0)),0,IF(U171="X",0,IFERROR(L171*50,0)))</f>
        <v>0</v>
      </c>
      <c r="Q171" s="642">
        <f>IF(I171&lt;INDEX(Lookup!$U$2:$U$10,MATCH($D$48,Lookup!$S$2:$S$10,0)),0,IF(U171="X",0,IFERROR(P171*K171,0)))</f>
        <v>0</v>
      </c>
      <c r="R171" s="642">
        <v>0</v>
      </c>
      <c r="S171" s="783">
        <v>0</v>
      </c>
      <c r="T171" s="636"/>
      <c r="U171" s="353"/>
      <c r="W171" s="833">
        <f t="shared" si="20"/>
        <v>0</v>
      </c>
      <c r="X171" s="833">
        <f t="shared" si="21"/>
        <v>0</v>
      </c>
    </row>
    <row r="172" spans="2:24" x14ac:dyDescent="0.35">
      <c r="B172" s="633"/>
      <c r="C172" s="357"/>
      <c r="D172" s="357"/>
      <c r="E172" s="634"/>
      <c r="F172" s="635"/>
      <c r="G172" s="360"/>
      <c r="H172" s="359"/>
      <c r="I172" s="359"/>
      <c r="J172" s="636"/>
      <c r="K172" s="638" t="str">
        <f>IFERROR(INDEX(Lookup!$G$3:$G$6,MATCH(J172,Lookup!$F$3:$F$6,0)),"")</f>
        <v/>
      </c>
      <c r="L172" s="637"/>
      <c r="M172" s="636"/>
      <c r="N172" s="639">
        <f t="shared" si="18"/>
        <v>0</v>
      </c>
      <c r="O172" s="640">
        <f t="shared" si="19"/>
        <v>0</v>
      </c>
      <c r="P172" s="641">
        <f>IF(I172&lt;INDEX(Lookup!$U$2:$U$10,MATCH($D$48,Lookup!$S$2:$S$10,0)),0,IF(U172="X",0,IFERROR(L172*50,0)))</f>
        <v>0</v>
      </c>
      <c r="Q172" s="642">
        <f>IF(I172&lt;INDEX(Lookup!$U$2:$U$10,MATCH($D$48,Lookup!$S$2:$S$10,0)),0,IF(U172="X",0,IFERROR(P172*K172,0)))</f>
        <v>0</v>
      </c>
      <c r="R172" s="642">
        <v>0</v>
      </c>
      <c r="S172" s="783">
        <v>0</v>
      </c>
      <c r="T172" s="636"/>
      <c r="U172" s="353"/>
      <c r="W172" s="833">
        <f t="shared" si="20"/>
        <v>0</v>
      </c>
      <c r="X172" s="833">
        <f t="shared" si="21"/>
        <v>0</v>
      </c>
    </row>
    <row r="173" spans="2:24" x14ac:dyDescent="0.35">
      <c r="B173" s="633"/>
      <c r="C173" s="357"/>
      <c r="D173" s="357"/>
      <c r="E173" s="634"/>
      <c r="F173" s="635"/>
      <c r="G173" s="360"/>
      <c r="H173" s="359"/>
      <c r="I173" s="359"/>
      <c r="J173" s="636"/>
      <c r="K173" s="638" t="str">
        <f>IFERROR(INDEX(Lookup!$G$3:$G$6,MATCH(J173,Lookup!$F$3:$F$6,0)),"")</f>
        <v/>
      </c>
      <c r="L173" s="637"/>
      <c r="M173" s="636"/>
      <c r="N173" s="639">
        <f t="shared" si="18"/>
        <v>0</v>
      </c>
      <c r="O173" s="640">
        <f t="shared" si="19"/>
        <v>0</v>
      </c>
      <c r="P173" s="641">
        <f>IF(I173&lt;INDEX(Lookup!$U$2:$U$10,MATCH($D$48,Lookup!$S$2:$S$10,0)),0,IF(U173="X",0,IFERROR(L173*50,0)))</f>
        <v>0</v>
      </c>
      <c r="Q173" s="642">
        <f>IF(I173&lt;INDEX(Lookup!$U$2:$U$10,MATCH($D$48,Lookup!$S$2:$S$10,0)),0,IF(U173="X",0,IFERROR(P173*K173,0)))</f>
        <v>0</v>
      </c>
      <c r="R173" s="642">
        <v>0</v>
      </c>
      <c r="S173" s="783">
        <v>0</v>
      </c>
      <c r="T173" s="636"/>
      <c r="U173" s="353"/>
      <c r="W173" s="833">
        <f t="shared" si="20"/>
        <v>0</v>
      </c>
      <c r="X173" s="833">
        <f t="shared" si="21"/>
        <v>0</v>
      </c>
    </row>
    <row r="174" spans="2:24" x14ac:dyDescent="0.35">
      <c r="B174" s="633"/>
      <c r="C174" s="357"/>
      <c r="D174" s="357"/>
      <c r="E174" s="634"/>
      <c r="F174" s="635"/>
      <c r="G174" s="360"/>
      <c r="H174" s="359"/>
      <c r="I174" s="359"/>
      <c r="J174" s="636"/>
      <c r="K174" s="638" t="str">
        <f>IFERROR(INDEX(Lookup!$G$3:$G$6,MATCH(J174,Lookup!$F$3:$F$6,0)),"")</f>
        <v/>
      </c>
      <c r="L174" s="637"/>
      <c r="M174" s="636"/>
      <c r="N174" s="639">
        <f t="shared" si="18"/>
        <v>0</v>
      </c>
      <c r="O174" s="640">
        <f t="shared" si="19"/>
        <v>0</v>
      </c>
      <c r="P174" s="641">
        <f>IF(I174&lt;INDEX(Lookup!$U$2:$U$10,MATCH($D$48,Lookup!$S$2:$S$10,0)),0,IF(U174="X",0,IFERROR(L174*50,0)))</f>
        <v>0</v>
      </c>
      <c r="Q174" s="642">
        <f>IF(I174&lt;INDEX(Lookup!$U$2:$U$10,MATCH($D$48,Lookup!$S$2:$S$10,0)),0,IF(U174="X",0,IFERROR(P174*K174,0)))</f>
        <v>0</v>
      </c>
      <c r="R174" s="642">
        <v>0</v>
      </c>
      <c r="S174" s="783">
        <v>0</v>
      </c>
      <c r="T174" s="636"/>
      <c r="U174" s="353"/>
      <c r="W174" s="833">
        <f t="shared" si="20"/>
        <v>0</v>
      </c>
      <c r="X174" s="833">
        <f t="shared" si="21"/>
        <v>0</v>
      </c>
    </row>
    <row r="175" spans="2:24" x14ac:dyDescent="0.35">
      <c r="B175" s="633"/>
      <c r="C175" s="357"/>
      <c r="D175" s="357"/>
      <c r="E175" s="634"/>
      <c r="F175" s="635"/>
      <c r="G175" s="360"/>
      <c r="H175" s="359"/>
      <c r="I175" s="359"/>
      <c r="J175" s="636"/>
      <c r="K175" s="638" t="str">
        <f>IFERROR(INDEX(Lookup!$G$3:$G$6,MATCH(J175,Lookup!$F$3:$F$6,0)),"")</f>
        <v/>
      </c>
      <c r="L175" s="637"/>
      <c r="M175" s="636"/>
      <c r="N175" s="639">
        <f t="shared" si="18"/>
        <v>0</v>
      </c>
      <c r="O175" s="640">
        <f t="shared" si="19"/>
        <v>0</v>
      </c>
      <c r="P175" s="641">
        <f>IF(I175&lt;INDEX(Lookup!$U$2:$U$10,MATCH($D$48,Lookup!$S$2:$S$10,0)),0,IF(U175="X",0,IFERROR(L175*50,0)))</f>
        <v>0</v>
      </c>
      <c r="Q175" s="642">
        <f>IF(I175&lt;INDEX(Lookup!$U$2:$U$10,MATCH($D$48,Lookup!$S$2:$S$10,0)),0,IF(U175="X",0,IFERROR(P175*K175,0)))</f>
        <v>0</v>
      </c>
      <c r="R175" s="642">
        <v>0</v>
      </c>
      <c r="S175" s="783">
        <v>0</v>
      </c>
      <c r="T175" s="636"/>
      <c r="U175" s="353"/>
      <c r="W175" s="833">
        <f t="shared" si="20"/>
        <v>0</v>
      </c>
      <c r="X175" s="833">
        <f t="shared" si="21"/>
        <v>0</v>
      </c>
    </row>
    <row r="176" spans="2:24" x14ac:dyDescent="0.35">
      <c r="B176" s="633"/>
      <c r="C176" s="357"/>
      <c r="D176" s="357"/>
      <c r="E176" s="634"/>
      <c r="F176" s="635"/>
      <c r="G176" s="360"/>
      <c r="H176" s="359"/>
      <c r="I176" s="359"/>
      <c r="J176" s="636"/>
      <c r="K176" s="638" t="str">
        <f>IFERROR(INDEX(Lookup!$G$3:$G$6,MATCH(J176,Lookup!$F$3:$F$6,0)),"")</f>
        <v/>
      </c>
      <c r="L176" s="637"/>
      <c r="M176" s="636"/>
      <c r="N176" s="639">
        <f t="shared" si="18"/>
        <v>0</v>
      </c>
      <c r="O176" s="640">
        <f t="shared" si="19"/>
        <v>0</v>
      </c>
      <c r="P176" s="641">
        <f>IF(I176&lt;INDEX(Lookup!$U$2:$U$10,MATCH($D$48,Lookup!$S$2:$S$10,0)),0,IF(U176="X",0,IFERROR(L176*50,0)))</f>
        <v>0</v>
      </c>
      <c r="Q176" s="642">
        <f>IF(I176&lt;INDEX(Lookup!$U$2:$U$10,MATCH($D$48,Lookup!$S$2:$S$10,0)),0,IF(U176="X",0,IFERROR(P176*K176,0)))</f>
        <v>0</v>
      </c>
      <c r="R176" s="642">
        <v>0</v>
      </c>
      <c r="S176" s="783">
        <v>0</v>
      </c>
      <c r="T176" s="636"/>
      <c r="U176" s="353"/>
      <c r="W176" s="833">
        <f t="shared" si="20"/>
        <v>0</v>
      </c>
      <c r="X176" s="833">
        <f t="shared" si="21"/>
        <v>0</v>
      </c>
    </row>
    <row r="177" spans="2:24" x14ac:dyDescent="0.35">
      <c r="B177" s="633"/>
      <c r="C177" s="357"/>
      <c r="D177" s="357"/>
      <c r="E177" s="634"/>
      <c r="F177" s="635"/>
      <c r="G177" s="360"/>
      <c r="H177" s="359"/>
      <c r="I177" s="359"/>
      <c r="J177" s="636"/>
      <c r="K177" s="638" t="str">
        <f>IFERROR(INDEX(Lookup!$G$3:$G$6,MATCH(J177,Lookup!$F$3:$F$6,0)),"")</f>
        <v/>
      </c>
      <c r="L177" s="637"/>
      <c r="M177" s="636"/>
      <c r="N177" s="639">
        <f t="shared" si="18"/>
        <v>0</v>
      </c>
      <c r="O177" s="640">
        <f t="shared" si="19"/>
        <v>0</v>
      </c>
      <c r="P177" s="641">
        <f>IF(I177&lt;INDEX(Lookup!$U$2:$U$10,MATCH($D$48,Lookup!$S$2:$S$10,0)),0,IF(U177="X",0,IFERROR(L177*50,0)))</f>
        <v>0</v>
      </c>
      <c r="Q177" s="642">
        <f>IF(I177&lt;INDEX(Lookup!$U$2:$U$10,MATCH($D$48,Lookup!$S$2:$S$10,0)),0,IF(U177="X",0,IFERROR(P177*K177,0)))</f>
        <v>0</v>
      </c>
      <c r="R177" s="642">
        <v>0</v>
      </c>
      <c r="S177" s="783">
        <v>0</v>
      </c>
      <c r="T177" s="636"/>
      <c r="U177" s="353"/>
      <c r="W177" s="833">
        <f t="shared" si="20"/>
        <v>0</v>
      </c>
      <c r="X177" s="833">
        <f t="shared" si="21"/>
        <v>0</v>
      </c>
    </row>
    <row r="178" spans="2:24" x14ac:dyDescent="0.35">
      <c r="B178" s="633"/>
      <c r="C178" s="357"/>
      <c r="D178" s="357"/>
      <c r="E178" s="634"/>
      <c r="F178" s="635"/>
      <c r="G178" s="360"/>
      <c r="H178" s="359"/>
      <c r="I178" s="359"/>
      <c r="J178" s="636"/>
      <c r="K178" s="638" t="str">
        <f>IFERROR(INDEX(Lookup!$G$3:$G$6,MATCH(J178,Lookup!$F$3:$F$6,0)),"")</f>
        <v/>
      </c>
      <c r="L178" s="637"/>
      <c r="M178" s="636"/>
      <c r="N178" s="639">
        <f t="shared" si="18"/>
        <v>0</v>
      </c>
      <c r="O178" s="640">
        <f t="shared" si="19"/>
        <v>0</v>
      </c>
      <c r="P178" s="641">
        <f>IF(I178&lt;INDEX(Lookup!$U$2:$U$10,MATCH($D$48,Lookup!$S$2:$S$10,0)),0,IF(U178="X",0,IFERROR(L178*50,0)))</f>
        <v>0</v>
      </c>
      <c r="Q178" s="642">
        <f>IF(I178&lt;INDEX(Lookup!$U$2:$U$10,MATCH($D$48,Lookup!$S$2:$S$10,0)),0,IF(U178="X",0,IFERROR(P178*K178,0)))</f>
        <v>0</v>
      </c>
      <c r="R178" s="642">
        <v>0</v>
      </c>
      <c r="S178" s="783">
        <v>0</v>
      </c>
      <c r="T178" s="636"/>
      <c r="U178" s="353"/>
      <c r="W178" s="833">
        <f t="shared" si="20"/>
        <v>0</v>
      </c>
      <c r="X178" s="833">
        <f t="shared" si="21"/>
        <v>0</v>
      </c>
    </row>
    <row r="179" spans="2:24" x14ac:dyDescent="0.35">
      <c r="B179" s="633"/>
      <c r="C179" s="357"/>
      <c r="D179" s="357"/>
      <c r="E179" s="634"/>
      <c r="F179" s="635"/>
      <c r="G179" s="360"/>
      <c r="H179" s="359"/>
      <c r="I179" s="359"/>
      <c r="J179" s="636"/>
      <c r="K179" s="638" t="str">
        <f>IFERROR(INDEX(Lookup!$G$3:$G$6,MATCH(J179,Lookup!$F$3:$F$6,0)),"")</f>
        <v/>
      </c>
      <c r="L179" s="637"/>
      <c r="M179" s="636"/>
      <c r="N179" s="639">
        <f t="shared" ref="N179:N242" si="22">L179*M179</f>
        <v>0</v>
      </c>
      <c r="O179" s="640">
        <f t="shared" si="19"/>
        <v>0</v>
      </c>
      <c r="P179" s="641">
        <f>IF(I179&lt;INDEX(Lookup!$U$2:$U$10,MATCH($D$48,Lookup!$S$2:$S$10,0)),0,IF(U179="X",0,IFERROR(L179*50,0)))</f>
        <v>0</v>
      </c>
      <c r="Q179" s="642">
        <f>IF(I179&lt;INDEX(Lookup!$U$2:$U$10,MATCH($D$48,Lookup!$S$2:$S$10,0)),0,IF(U179="X",0,IFERROR(P179*K179,0)))</f>
        <v>0</v>
      </c>
      <c r="R179" s="642">
        <v>0</v>
      </c>
      <c r="S179" s="783">
        <v>0</v>
      </c>
      <c r="T179" s="636"/>
      <c r="U179" s="353"/>
      <c r="W179" s="833">
        <f t="shared" si="20"/>
        <v>0</v>
      </c>
      <c r="X179" s="833">
        <f t="shared" si="21"/>
        <v>0</v>
      </c>
    </row>
    <row r="180" spans="2:24" x14ac:dyDescent="0.35">
      <c r="B180" s="633"/>
      <c r="C180" s="357"/>
      <c r="D180" s="357"/>
      <c r="E180" s="634"/>
      <c r="F180" s="635"/>
      <c r="G180" s="360"/>
      <c r="H180" s="359"/>
      <c r="I180" s="359"/>
      <c r="J180" s="636"/>
      <c r="K180" s="638" t="str">
        <f>IFERROR(INDEX(Lookup!$G$3:$G$6,MATCH(J180,Lookup!$F$3:$F$6,0)),"")</f>
        <v/>
      </c>
      <c r="L180" s="637"/>
      <c r="M180" s="636"/>
      <c r="N180" s="639">
        <f t="shared" si="22"/>
        <v>0</v>
      </c>
      <c r="O180" s="640">
        <f t="shared" ref="O180:O243" si="23">IFERROR(ROUND((N180*K180),2),0)</f>
        <v>0</v>
      </c>
      <c r="P180" s="641">
        <f>IF(I180&lt;INDEX(Lookup!$U$2:$U$10,MATCH($D$48,Lookup!$S$2:$S$10,0)),0,IF(U180="X",0,IFERROR(L180*50,0)))</f>
        <v>0</v>
      </c>
      <c r="Q180" s="642">
        <f>IF(I180&lt;INDEX(Lookup!$U$2:$U$10,MATCH($D$48,Lookup!$S$2:$S$10,0)),0,IF(U180="X",0,IFERROR(P180*K180,0)))</f>
        <v>0</v>
      </c>
      <c r="R180" s="642">
        <v>0</v>
      </c>
      <c r="S180" s="783">
        <v>0</v>
      </c>
      <c r="T180" s="636"/>
      <c r="U180" s="353"/>
      <c r="W180" s="833">
        <f t="shared" ref="W180:W243" si="24">O180*$I$30</f>
        <v>0</v>
      </c>
      <c r="X180" s="833">
        <f t="shared" ref="X180:X243" si="25">Q180*$I$30</f>
        <v>0</v>
      </c>
    </row>
    <row r="181" spans="2:24" x14ac:dyDescent="0.35">
      <c r="B181" s="633"/>
      <c r="C181" s="357"/>
      <c r="D181" s="357"/>
      <c r="E181" s="634"/>
      <c r="F181" s="635"/>
      <c r="G181" s="360"/>
      <c r="H181" s="359"/>
      <c r="I181" s="359"/>
      <c r="J181" s="636"/>
      <c r="K181" s="638" t="str">
        <f>IFERROR(INDEX(Lookup!$G$3:$G$6,MATCH(J181,Lookup!$F$3:$F$6,0)),"")</f>
        <v/>
      </c>
      <c r="L181" s="637"/>
      <c r="M181" s="636"/>
      <c r="N181" s="639">
        <f t="shared" si="22"/>
        <v>0</v>
      </c>
      <c r="O181" s="640">
        <f t="shared" si="23"/>
        <v>0</v>
      </c>
      <c r="P181" s="641">
        <f>IF(I181&lt;INDEX(Lookup!$U$2:$U$10,MATCH($D$48,Lookup!$S$2:$S$10,0)),0,IF(U181="X",0,IFERROR(L181*50,0)))</f>
        <v>0</v>
      </c>
      <c r="Q181" s="642">
        <f>IF(I181&lt;INDEX(Lookup!$U$2:$U$10,MATCH($D$48,Lookup!$S$2:$S$10,0)),0,IF(U181="X",0,IFERROR(P181*K181,0)))</f>
        <v>0</v>
      </c>
      <c r="R181" s="642">
        <v>0</v>
      </c>
      <c r="S181" s="783">
        <v>0</v>
      </c>
      <c r="T181" s="636"/>
      <c r="U181" s="353"/>
      <c r="W181" s="833">
        <f t="shared" si="24"/>
        <v>0</v>
      </c>
      <c r="X181" s="833">
        <f t="shared" si="25"/>
        <v>0</v>
      </c>
    </row>
    <row r="182" spans="2:24" x14ac:dyDescent="0.35">
      <c r="B182" s="633"/>
      <c r="C182" s="357"/>
      <c r="D182" s="357"/>
      <c r="E182" s="634"/>
      <c r="F182" s="635"/>
      <c r="G182" s="360"/>
      <c r="H182" s="359"/>
      <c r="I182" s="359"/>
      <c r="J182" s="636"/>
      <c r="K182" s="638" t="str">
        <f>IFERROR(INDEX(Lookup!$G$3:$G$6,MATCH(J182,Lookup!$F$3:$F$6,0)),"")</f>
        <v/>
      </c>
      <c r="L182" s="637"/>
      <c r="M182" s="636"/>
      <c r="N182" s="639">
        <f t="shared" si="22"/>
        <v>0</v>
      </c>
      <c r="O182" s="640">
        <f t="shared" si="23"/>
        <v>0</v>
      </c>
      <c r="P182" s="641">
        <f>IF(I182&lt;INDEX(Lookup!$U$2:$U$10,MATCH($D$48,Lookup!$S$2:$S$10,0)),0,IF(U182="X",0,IFERROR(L182*50,0)))</f>
        <v>0</v>
      </c>
      <c r="Q182" s="642">
        <f>IF(I182&lt;INDEX(Lookup!$U$2:$U$10,MATCH($D$48,Lookup!$S$2:$S$10,0)),0,IF(U182="X",0,IFERROR(P182*K182,0)))</f>
        <v>0</v>
      </c>
      <c r="R182" s="642">
        <v>0</v>
      </c>
      <c r="S182" s="783">
        <v>0</v>
      </c>
      <c r="T182" s="636"/>
      <c r="U182" s="353"/>
      <c r="W182" s="833">
        <f t="shared" si="24"/>
        <v>0</v>
      </c>
      <c r="X182" s="833">
        <f t="shared" si="25"/>
        <v>0</v>
      </c>
    </row>
    <row r="183" spans="2:24" x14ac:dyDescent="0.35">
      <c r="B183" s="633"/>
      <c r="C183" s="357"/>
      <c r="D183" s="357"/>
      <c r="E183" s="634"/>
      <c r="F183" s="635"/>
      <c r="G183" s="360"/>
      <c r="H183" s="359"/>
      <c r="I183" s="359"/>
      <c r="J183" s="636"/>
      <c r="K183" s="638" t="str">
        <f>IFERROR(INDEX(Lookup!$G$3:$G$6,MATCH(J183,Lookup!$F$3:$F$6,0)),"")</f>
        <v/>
      </c>
      <c r="L183" s="637"/>
      <c r="M183" s="636"/>
      <c r="N183" s="639">
        <f t="shared" si="22"/>
        <v>0</v>
      </c>
      <c r="O183" s="640">
        <f t="shared" si="23"/>
        <v>0</v>
      </c>
      <c r="P183" s="641">
        <f>IF(I183&lt;INDEX(Lookup!$U$2:$U$10,MATCH($D$48,Lookup!$S$2:$S$10,0)),0,IF(U183="X",0,IFERROR(L183*50,0)))</f>
        <v>0</v>
      </c>
      <c r="Q183" s="642">
        <f>IF(I183&lt;INDEX(Lookup!$U$2:$U$10,MATCH($D$48,Lookup!$S$2:$S$10,0)),0,IF(U183="X",0,IFERROR(P183*K183,0)))</f>
        <v>0</v>
      </c>
      <c r="R183" s="642">
        <v>0</v>
      </c>
      <c r="S183" s="783">
        <v>0</v>
      </c>
      <c r="T183" s="636"/>
      <c r="U183" s="353"/>
      <c r="W183" s="833">
        <f t="shared" si="24"/>
        <v>0</v>
      </c>
      <c r="X183" s="833">
        <f t="shared" si="25"/>
        <v>0</v>
      </c>
    </row>
    <row r="184" spans="2:24" x14ac:dyDescent="0.35">
      <c r="B184" s="633"/>
      <c r="C184" s="357"/>
      <c r="D184" s="357"/>
      <c r="E184" s="634"/>
      <c r="F184" s="635"/>
      <c r="G184" s="360"/>
      <c r="H184" s="359"/>
      <c r="I184" s="359"/>
      <c r="J184" s="636"/>
      <c r="K184" s="638" t="str">
        <f>IFERROR(INDEX(Lookup!$G$3:$G$6,MATCH(J184,Lookup!$F$3:$F$6,0)),"")</f>
        <v/>
      </c>
      <c r="L184" s="637"/>
      <c r="M184" s="636"/>
      <c r="N184" s="639">
        <f t="shared" si="22"/>
        <v>0</v>
      </c>
      <c r="O184" s="640">
        <f t="shared" si="23"/>
        <v>0</v>
      </c>
      <c r="P184" s="641">
        <f>IF(I184&lt;INDEX(Lookup!$U$2:$U$10,MATCH($D$48,Lookup!$S$2:$S$10,0)),0,IF(U184="X",0,IFERROR(L184*50,0)))</f>
        <v>0</v>
      </c>
      <c r="Q184" s="642">
        <f>IF(I184&lt;INDEX(Lookup!$U$2:$U$10,MATCH($D$48,Lookup!$S$2:$S$10,0)),0,IF(U184="X",0,IFERROR(P184*K184,0)))</f>
        <v>0</v>
      </c>
      <c r="R184" s="642">
        <v>0</v>
      </c>
      <c r="S184" s="783">
        <v>0</v>
      </c>
      <c r="T184" s="636"/>
      <c r="U184" s="353"/>
      <c r="W184" s="833">
        <f t="shared" si="24"/>
        <v>0</v>
      </c>
      <c r="X184" s="833">
        <f t="shared" si="25"/>
        <v>0</v>
      </c>
    </row>
    <row r="185" spans="2:24" x14ac:dyDescent="0.35">
      <c r="B185" s="633"/>
      <c r="C185" s="357"/>
      <c r="D185" s="357"/>
      <c r="E185" s="634"/>
      <c r="F185" s="635"/>
      <c r="G185" s="360"/>
      <c r="H185" s="359"/>
      <c r="I185" s="359"/>
      <c r="J185" s="636"/>
      <c r="K185" s="638" t="str">
        <f>IFERROR(INDEX(Lookup!$G$3:$G$6,MATCH(J185,Lookup!$F$3:$F$6,0)),"")</f>
        <v/>
      </c>
      <c r="L185" s="637"/>
      <c r="M185" s="636"/>
      <c r="N185" s="639">
        <f t="shared" si="22"/>
        <v>0</v>
      </c>
      <c r="O185" s="640">
        <f t="shared" si="23"/>
        <v>0</v>
      </c>
      <c r="P185" s="641">
        <f>IF(I185&lt;INDEX(Lookup!$U$2:$U$10,MATCH($D$48,Lookup!$S$2:$S$10,0)),0,IF(U185="X",0,IFERROR(L185*50,0)))</f>
        <v>0</v>
      </c>
      <c r="Q185" s="642">
        <f>IF(I185&lt;INDEX(Lookup!$U$2:$U$10,MATCH($D$48,Lookup!$S$2:$S$10,0)),0,IF(U185="X",0,IFERROR(P185*K185,0)))</f>
        <v>0</v>
      </c>
      <c r="R185" s="642">
        <v>0</v>
      </c>
      <c r="S185" s="783">
        <v>0</v>
      </c>
      <c r="T185" s="636"/>
      <c r="U185" s="353"/>
      <c r="W185" s="833">
        <f t="shared" si="24"/>
        <v>0</v>
      </c>
      <c r="X185" s="833">
        <f t="shared" si="25"/>
        <v>0</v>
      </c>
    </row>
    <row r="186" spans="2:24" x14ac:dyDescent="0.35">
      <c r="B186" s="633"/>
      <c r="C186" s="357"/>
      <c r="D186" s="357"/>
      <c r="E186" s="634"/>
      <c r="F186" s="635"/>
      <c r="G186" s="360"/>
      <c r="H186" s="359"/>
      <c r="I186" s="359"/>
      <c r="J186" s="636"/>
      <c r="K186" s="638" t="str">
        <f>IFERROR(INDEX(Lookup!$G$3:$G$6,MATCH(J186,Lookup!$F$3:$F$6,0)),"")</f>
        <v/>
      </c>
      <c r="L186" s="637"/>
      <c r="M186" s="636"/>
      <c r="N186" s="639">
        <f t="shared" si="22"/>
        <v>0</v>
      </c>
      <c r="O186" s="640">
        <f t="shared" si="23"/>
        <v>0</v>
      </c>
      <c r="P186" s="641">
        <f>IF(I186&lt;INDEX(Lookup!$U$2:$U$10,MATCH($D$48,Lookup!$S$2:$S$10,0)),0,IF(U186="X",0,IFERROR(L186*50,0)))</f>
        <v>0</v>
      </c>
      <c r="Q186" s="642">
        <f>IF(I186&lt;INDEX(Lookup!$U$2:$U$10,MATCH($D$48,Lookup!$S$2:$S$10,0)),0,IF(U186="X",0,IFERROR(P186*K186,0)))</f>
        <v>0</v>
      </c>
      <c r="R186" s="642">
        <v>0</v>
      </c>
      <c r="S186" s="783">
        <v>0</v>
      </c>
      <c r="T186" s="636"/>
      <c r="U186" s="353"/>
      <c r="W186" s="833">
        <f t="shared" si="24"/>
        <v>0</v>
      </c>
      <c r="X186" s="833">
        <f t="shared" si="25"/>
        <v>0</v>
      </c>
    </row>
    <row r="187" spans="2:24" x14ac:dyDescent="0.35">
      <c r="B187" s="633"/>
      <c r="C187" s="357"/>
      <c r="D187" s="357"/>
      <c r="E187" s="634"/>
      <c r="F187" s="635"/>
      <c r="G187" s="360"/>
      <c r="H187" s="359"/>
      <c r="I187" s="359"/>
      <c r="J187" s="636"/>
      <c r="K187" s="638" t="str">
        <f>IFERROR(INDEX(Lookup!$G$3:$G$6,MATCH(J187,Lookup!$F$3:$F$6,0)),"")</f>
        <v/>
      </c>
      <c r="L187" s="637"/>
      <c r="M187" s="636"/>
      <c r="N187" s="639">
        <f t="shared" si="22"/>
        <v>0</v>
      </c>
      <c r="O187" s="640">
        <f t="shared" si="23"/>
        <v>0</v>
      </c>
      <c r="P187" s="641">
        <f>IF(I187&lt;INDEX(Lookup!$U$2:$U$10,MATCH($D$48,Lookup!$S$2:$S$10,0)),0,IF(U187="X",0,IFERROR(L187*50,0)))</f>
        <v>0</v>
      </c>
      <c r="Q187" s="642">
        <f>IF(I187&lt;INDEX(Lookup!$U$2:$U$10,MATCH($D$48,Lookup!$S$2:$S$10,0)),0,IF(U187="X",0,IFERROR(P187*K187,0)))</f>
        <v>0</v>
      </c>
      <c r="R187" s="642">
        <v>0</v>
      </c>
      <c r="S187" s="783">
        <v>0</v>
      </c>
      <c r="T187" s="636"/>
      <c r="U187" s="353"/>
      <c r="W187" s="833">
        <f t="shared" si="24"/>
        <v>0</v>
      </c>
      <c r="X187" s="833">
        <f t="shared" si="25"/>
        <v>0</v>
      </c>
    </row>
    <row r="188" spans="2:24" x14ac:dyDescent="0.35">
      <c r="B188" s="633"/>
      <c r="C188" s="357"/>
      <c r="D188" s="357"/>
      <c r="E188" s="634"/>
      <c r="F188" s="635"/>
      <c r="G188" s="360"/>
      <c r="H188" s="359"/>
      <c r="I188" s="359"/>
      <c r="J188" s="636"/>
      <c r="K188" s="638" t="str">
        <f>IFERROR(INDEX(Lookup!$G$3:$G$6,MATCH(J188,Lookup!$F$3:$F$6,0)),"")</f>
        <v/>
      </c>
      <c r="L188" s="637"/>
      <c r="M188" s="636"/>
      <c r="N188" s="639">
        <f t="shared" si="22"/>
        <v>0</v>
      </c>
      <c r="O188" s="640">
        <f t="shared" si="23"/>
        <v>0</v>
      </c>
      <c r="P188" s="641">
        <f>IF(I188&lt;INDEX(Lookup!$U$2:$U$10,MATCH($D$48,Lookup!$S$2:$S$10,0)),0,IF(U188="X",0,IFERROR(L188*50,0)))</f>
        <v>0</v>
      </c>
      <c r="Q188" s="642">
        <f>IF(I188&lt;INDEX(Lookup!$U$2:$U$10,MATCH($D$48,Lookup!$S$2:$S$10,0)),0,IF(U188="X",0,IFERROR(P188*K188,0)))</f>
        <v>0</v>
      </c>
      <c r="R188" s="642">
        <v>0</v>
      </c>
      <c r="S188" s="783">
        <v>0</v>
      </c>
      <c r="T188" s="636"/>
      <c r="U188" s="353"/>
      <c r="W188" s="833">
        <f t="shared" si="24"/>
        <v>0</v>
      </c>
      <c r="X188" s="833">
        <f t="shared" si="25"/>
        <v>0</v>
      </c>
    </row>
    <row r="189" spans="2:24" x14ac:dyDescent="0.35">
      <c r="B189" s="633"/>
      <c r="C189" s="357"/>
      <c r="D189" s="357"/>
      <c r="E189" s="634"/>
      <c r="F189" s="635"/>
      <c r="G189" s="360"/>
      <c r="H189" s="359"/>
      <c r="I189" s="359"/>
      <c r="J189" s="636"/>
      <c r="K189" s="638" t="str">
        <f>IFERROR(INDEX(Lookup!$G$3:$G$6,MATCH(J189,Lookup!$F$3:$F$6,0)),"")</f>
        <v/>
      </c>
      <c r="L189" s="637"/>
      <c r="M189" s="636"/>
      <c r="N189" s="639">
        <f t="shared" si="22"/>
        <v>0</v>
      </c>
      <c r="O189" s="640">
        <f t="shared" si="23"/>
        <v>0</v>
      </c>
      <c r="P189" s="641">
        <f>IF(I189&lt;INDEX(Lookup!$U$2:$U$10,MATCH($D$48,Lookup!$S$2:$S$10,0)),0,IF(U189="X",0,IFERROR(L189*50,0)))</f>
        <v>0</v>
      </c>
      <c r="Q189" s="642">
        <f>IF(I189&lt;INDEX(Lookup!$U$2:$U$10,MATCH($D$48,Lookup!$S$2:$S$10,0)),0,IF(U189="X",0,IFERROR(P189*K189,0)))</f>
        <v>0</v>
      </c>
      <c r="R189" s="642">
        <v>0</v>
      </c>
      <c r="S189" s="783">
        <v>0</v>
      </c>
      <c r="T189" s="636"/>
      <c r="U189" s="353"/>
      <c r="W189" s="833">
        <f t="shared" si="24"/>
        <v>0</v>
      </c>
      <c r="X189" s="833">
        <f t="shared" si="25"/>
        <v>0</v>
      </c>
    </row>
    <row r="190" spans="2:24" x14ac:dyDescent="0.35">
      <c r="B190" s="633"/>
      <c r="C190" s="357"/>
      <c r="D190" s="357"/>
      <c r="E190" s="634"/>
      <c r="F190" s="635"/>
      <c r="G190" s="360"/>
      <c r="H190" s="359"/>
      <c r="I190" s="359"/>
      <c r="J190" s="636"/>
      <c r="K190" s="638" t="str">
        <f>IFERROR(INDEX(Lookup!$G$3:$G$6,MATCH(J190,Lookup!$F$3:$F$6,0)),"")</f>
        <v/>
      </c>
      <c r="L190" s="637"/>
      <c r="M190" s="636"/>
      <c r="N190" s="639">
        <f t="shared" si="22"/>
        <v>0</v>
      </c>
      <c r="O190" s="640">
        <f t="shared" si="23"/>
        <v>0</v>
      </c>
      <c r="P190" s="641">
        <f>IF(I190&lt;INDEX(Lookup!$U$2:$U$10,MATCH($D$48,Lookup!$S$2:$S$10,0)),0,IF(U190="X",0,IFERROR(L190*50,0)))</f>
        <v>0</v>
      </c>
      <c r="Q190" s="642">
        <f>IF(I190&lt;INDEX(Lookup!$U$2:$U$10,MATCH($D$48,Lookup!$S$2:$S$10,0)),0,IF(U190="X",0,IFERROR(P190*K190,0)))</f>
        <v>0</v>
      </c>
      <c r="R190" s="642">
        <v>0</v>
      </c>
      <c r="S190" s="783">
        <v>0</v>
      </c>
      <c r="T190" s="636"/>
      <c r="U190" s="353"/>
      <c r="W190" s="833">
        <f t="shared" si="24"/>
        <v>0</v>
      </c>
      <c r="X190" s="833">
        <f t="shared" si="25"/>
        <v>0</v>
      </c>
    </row>
    <row r="191" spans="2:24" x14ac:dyDescent="0.35">
      <c r="B191" s="633"/>
      <c r="C191" s="357"/>
      <c r="D191" s="357"/>
      <c r="E191" s="634"/>
      <c r="F191" s="635"/>
      <c r="G191" s="360"/>
      <c r="H191" s="359"/>
      <c r="I191" s="359"/>
      <c r="J191" s="636"/>
      <c r="K191" s="638" t="str">
        <f>IFERROR(INDEX(Lookup!$G$3:$G$6,MATCH(J191,Lookup!$F$3:$F$6,0)),"")</f>
        <v/>
      </c>
      <c r="L191" s="637"/>
      <c r="M191" s="636"/>
      <c r="N191" s="639">
        <f t="shared" si="22"/>
        <v>0</v>
      </c>
      <c r="O191" s="640">
        <f t="shared" si="23"/>
        <v>0</v>
      </c>
      <c r="P191" s="641">
        <f>IF(I191&lt;INDEX(Lookup!$U$2:$U$10,MATCH($D$48,Lookup!$S$2:$S$10,0)),0,IF(U191="X",0,IFERROR(L191*50,0)))</f>
        <v>0</v>
      </c>
      <c r="Q191" s="642">
        <f>IF(I191&lt;INDEX(Lookup!$U$2:$U$10,MATCH($D$48,Lookup!$S$2:$S$10,0)),0,IF(U191="X",0,IFERROR(P191*K191,0)))</f>
        <v>0</v>
      </c>
      <c r="R191" s="642">
        <v>0</v>
      </c>
      <c r="S191" s="783">
        <v>0</v>
      </c>
      <c r="T191" s="636"/>
      <c r="U191" s="353"/>
      <c r="W191" s="833">
        <f t="shared" si="24"/>
        <v>0</v>
      </c>
      <c r="X191" s="833">
        <f t="shared" si="25"/>
        <v>0</v>
      </c>
    </row>
    <row r="192" spans="2:24" x14ac:dyDescent="0.35">
      <c r="B192" s="633"/>
      <c r="C192" s="357"/>
      <c r="D192" s="357"/>
      <c r="E192" s="634"/>
      <c r="F192" s="635"/>
      <c r="G192" s="360"/>
      <c r="H192" s="359"/>
      <c r="I192" s="359"/>
      <c r="J192" s="636"/>
      <c r="K192" s="638" t="str">
        <f>IFERROR(INDEX(Lookup!$G$3:$G$6,MATCH(J192,Lookup!$F$3:$F$6,0)),"")</f>
        <v/>
      </c>
      <c r="L192" s="637"/>
      <c r="M192" s="636"/>
      <c r="N192" s="639">
        <f t="shared" si="22"/>
        <v>0</v>
      </c>
      <c r="O192" s="640">
        <f t="shared" si="23"/>
        <v>0</v>
      </c>
      <c r="P192" s="641">
        <f>IF(I192&lt;INDEX(Lookup!$U$2:$U$10,MATCH($D$48,Lookup!$S$2:$S$10,0)),0,IF(U192="X",0,IFERROR(L192*50,0)))</f>
        <v>0</v>
      </c>
      <c r="Q192" s="642">
        <f>IF(I192&lt;INDEX(Lookup!$U$2:$U$10,MATCH($D$48,Lookup!$S$2:$S$10,0)),0,IF(U192="X",0,IFERROR(P192*K192,0)))</f>
        <v>0</v>
      </c>
      <c r="R192" s="642">
        <v>0</v>
      </c>
      <c r="S192" s="783">
        <v>0</v>
      </c>
      <c r="T192" s="636"/>
      <c r="U192" s="353"/>
      <c r="W192" s="833">
        <f t="shared" si="24"/>
        <v>0</v>
      </c>
      <c r="X192" s="833">
        <f t="shared" si="25"/>
        <v>0</v>
      </c>
    </row>
    <row r="193" spans="2:24" x14ac:dyDescent="0.35">
      <c r="B193" s="633"/>
      <c r="C193" s="357"/>
      <c r="D193" s="357"/>
      <c r="E193" s="634"/>
      <c r="F193" s="635"/>
      <c r="G193" s="360"/>
      <c r="H193" s="359"/>
      <c r="I193" s="359"/>
      <c r="J193" s="636"/>
      <c r="K193" s="638" t="str">
        <f>IFERROR(INDEX(Lookup!$G$3:$G$6,MATCH(J193,Lookup!$F$3:$F$6,0)),"")</f>
        <v/>
      </c>
      <c r="L193" s="637"/>
      <c r="M193" s="636"/>
      <c r="N193" s="639">
        <f t="shared" si="22"/>
        <v>0</v>
      </c>
      <c r="O193" s="640">
        <f t="shared" si="23"/>
        <v>0</v>
      </c>
      <c r="P193" s="641">
        <f>IF(I193&lt;INDEX(Lookup!$U$2:$U$10,MATCH($D$48,Lookup!$S$2:$S$10,0)),0,IF(U193="X",0,IFERROR(L193*50,0)))</f>
        <v>0</v>
      </c>
      <c r="Q193" s="642">
        <f>IF(I193&lt;INDEX(Lookup!$U$2:$U$10,MATCH($D$48,Lookup!$S$2:$S$10,0)),0,IF(U193="X",0,IFERROR(P193*K193,0)))</f>
        <v>0</v>
      </c>
      <c r="R193" s="642">
        <v>0</v>
      </c>
      <c r="S193" s="783">
        <v>0</v>
      </c>
      <c r="T193" s="636"/>
      <c r="U193" s="353"/>
      <c r="W193" s="833">
        <f t="shared" si="24"/>
        <v>0</v>
      </c>
      <c r="X193" s="833">
        <f t="shared" si="25"/>
        <v>0</v>
      </c>
    </row>
    <row r="194" spans="2:24" x14ac:dyDescent="0.35">
      <c r="B194" s="633"/>
      <c r="C194" s="357"/>
      <c r="D194" s="357"/>
      <c r="E194" s="634"/>
      <c r="F194" s="635"/>
      <c r="G194" s="360"/>
      <c r="H194" s="359"/>
      <c r="I194" s="359"/>
      <c r="J194" s="636"/>
      <c r="K194" s="638" t="str">
        <f>IFERROR(INDEX(Lookup!$G$3:$G$6,MATCH(J194,Lookup!$F$3:$F$6,0)),"")</f>
        <v/>
      </c>
      <c r="L194" s="637"/>
      <c r="M194" s="636"/>
      <c r="N194" s="639">
        <f t="shared" si="22"/>
        <v>0</v>
      </c>
      <c r="O194" s="640">
        <f t="shared" si="23"/>
        <v>0</v>
      </c>
      <c r="P194" s="641">
        <f>IF(I194&lt;INDEX(Lookup!$U$2:$U$10,MATCH($D$48,Lookup!$S$2:$S$10,0)),0,IF(U194="X",0,IFERROR(L194*50,0)))</f>
        <v>0</v>
      </c>
      <c r="Q194" s="642">
        <f>IF(I194&lt;INDEX(Lookup!$U$2:$U$10,MATCH($D$48,Lookup!$S$2:$S$10,0)),0,IF(U194="X",0,IFERROR(P194*K194,0)))</f>
        <v>0</v>
      </c>
      <c r="R194" s="642">
        <v>0</v>
      </c>
      <c r="S194" s="783">
        <v>0</v>
      </c>
      <c r="T194" s="636"/>
      <c r="U194" s="353"/>
      <c r="W194" s="833">
        <f t="shared" si="24"/>
        <v>0</v>
      </c>
      <c r="X194" s="833">
        <f t="shared" si="25"/>
        <v>0</v>
      </c>
    </row>
    <row r="195" spans="2:24" x14ac:dyDescent="0.35">
      <c r="B195" s="633"/>
      <c r="C195" s="357"/>
      <c r="D195" s="357"/>
      <c r="E195" s="634"/>
      <c r="F195" s="635"/>
      <c r="G195" s="360"/>
      <c r="H195" s="359"/>
      <c r="I195" s="359"/>
      <c r="J195" s="636"/>
      <c r="K195" s="638" t="str">
        <f>IFERROR(INDEX(Lookup!$G$3:$G$6,MATCH(J195,Lookup!$F$3:$F$6,0)),"")</f>
        <v/>
      </c>
      <c r="L195" s="637"/>
      <c r="M195" s="636"/>
      <c r="N195" s="639">
        <f t="shared" si="22"/>
        <v>0</v>
      </c>
      <c r="O195" s="640">
        <f t="shared" si="23"/>
        <v>0</v>
      </c>
      <c r="P195" s="641">
        <f>IF(I195&lt;INDEX(Lookup!$U$2:$U$10,MATCH($D$48,Lookup!$S$2:$S$10,0)),0,IF(U195="X",0,IFERROR(L195*50,0)))</f>
        <v>0</v>
      </c>
      <c r="Q195" s="642">
        <f>IF(I195&lt;INDEX(Lookup!$U$2:$U$10,MATCH($D$48,Lookup!$S$2:$S$10,0)),0,IF(U195="X",0,IFERROR(P195*K195,0)))</f>
        <v>0</v>
      </c>
      <c r="R195" s="642">
        <v>0</v>
      </c>
      <c r="S195" s="783">
        <v>0</v>
      </c>
      <c r="T195" s="636"/>
      <c r="U195" s="353"/>
      <c r="W195" s="833">
        <f t="shared" si="24"/>
        <v>0</v>
      </c>
      <c r="X195" s="833">
        <f t="shared" si="25"/>
        <v>0</v>
      </c>
    </row>
    <row r="196" spans="2:24" x14ac:dyDescent="0.35">
      <c r="B196" s="633"/>
      <c r="C196" s="357"/>
      <c r="D196" s="357"/>
      <c r="E196" s="634"/>
      <c r="F196" s="635"/>
      <c r="G196" s="360"/>
      <c r="H196" s="359"/>
      <c r="I196" s="359"/>
      <c r="J196" s="636"/>
      <c r="K196" s="638" t="str">
        <f>IFERROR(INDEX(Lookup!$G$3:$G$6,MATCH(J196,Lookup!$F$3:$F$6,0)),"")</f>
        <v/>
      </c>
      <c r="L196" s="637"/>
      <c r="M196" s="636"/>
      <c r="N196" s="639">
        <f t="shared" si="22"/>
        <v>0</v>
      </c>
      <c r="O196" s="640">
        <f t="shared" si="23"/>
        <v>0</v>
      </c>
      <c r="P196" s="641">
        <f>IF(I196&lt;INDEX(Lookup!$U$2:$U$10,MATCH($D$48,Lookup!$S$2:$S$10,0)),0,IF(U196="X",0,IFERROR(L196*50,0)))</f>
        <v>0</v>
      </c>
      <c r="Q196" s="642">
        <f>IF(I196&lt;INDEX(Lookup!$U$2:$U$10,MATCH($D$48,Lookup!$S$2:$S$10,0)),0,IF(U196="X",0,IFERROR(P196*K196,0)))</f>
        <v>0</v>
      </c>
      <c r="R196" s="642">
        <v>0</v>
      </c>
      <c r="S196" s="783">
        <v>0</v>
      </c>
      <c r="T196" s="636"/>
      <c r="U196" s="353"/>
      <c r="W196" s="833">
        <f t="shared" si="24"/>
        <v>0</v>
      </c>
      <c r="X196" s="833">
        <f t="shared" si="25"/>
        <v>0</v>
      </c>
    </row>
    <row r="197" spans="2:24" x14ac:dyDescent="0.35">
      <c r="B197" s="633"/>
      <c r="C197" s="357"/>
      <c r="D197" s="357"/>
      <c r="E197" s="634"/>
      <c r="F197" s="635"/>
      <c r="G197" s="360"/>
      <c r="H197" s="359"/>
      <c r="I197" s="359"/>
      <c r="J197" s="636"/>
      <c r="K197" s="638" t="str">
        <f>IFERROR(INDEX(Lookup!$G$3:$G$6,MATCH(J197,Lookup!$F$3:$F$6,0)),"")</f>
        <v/>
      </c>
      <c r="L197" s="637"/>
      <c r="M197" s="636"/>
      <c r="N197" s="639">
        <f t="shared" si="22"/>
        <v>0</v>
      </c>
      <c r="O197" s="640">
        <f t="shared" si="23"/>
        <v>0</v>
      </c>
      <c r="P197" s="641">
        <f>IF(I197&lt;INDEX(Lookup!$U$2:$U$10,MATCH($D$48,Lookup!$S$2:$S$10,0)),0,IF(U197="X",0,IFERROR(L197*50,0)))</f>
        <v>0</v>
      </c>
      <c r="Q197" s="642">
        <f>IF(I197&lt;INDEX(Lookup!$U$2:$U$10,MATCH($D$48,Lookup!$S$2:$S$10,0)),0,IF(U197="X",0,IFERROR(P197*K197,0)))</f>
        <v>0</v>
      </c>
      <c r="R197" s="642">
        <v>0</v>
      </c>
      <c r="S197" s="783">
        <v>0</v>
      </c>
      <c r="T197" s="636"/>
      <c r="U197" s="353"/>
      <c r="W197" s="833">
        <f t="shared" si="24"/>
        <v>0</v>
      </c>
      <c r="X197" s="833">
        <f t="shared" si="25"/>
        <v>0</v>
      </c>
    </row>
    <row r="198" spans="2:24" x14ac:dyDescent="0.35">
      <c r="B198" s="633"/>
      <c r="C198" s="357"/>
      <c r="D198" s="357"/>
      <c r="E198" s="634"/>
      <c r="F198" s="635"/>
      <c r="G198" s="360"/>
      <c r="H198" s="359"/>
      <c r="I198" s="359"/>
      <c r="J198" s="636"/>
      <c r="K198" s="638" t="str">
        <f>IFERROR(INDEX(Lookup!$G$3:$G$6,MATCH(J198,Lookup!$F$3:$F$6,0)),"")</f>
        <v/>
      </c>
      <c r="L198" s="637"/>
      <c r="M198" s="636"/>
      <c r="N198" s="639">
        <f t="shared" si="22"/>
        <v>0</v>
      </c>
      <c r="O198" s="640">
        <f t="shared" si="23"/>
        <v>0</v>
      </c>
      <c r="P198" s="641">
        <f>IF(I198&lt;INDEX(Lookup!$U$2:$U$10,MATCH($D$48,Lookup!$S$2:$S$10,0)),0,IF(U198="X",0,IFERROR(L198*50,0)))</f>
        <v>0</v>
      </c>
      <c r="Q198" s="642">
        <f>IF(I198&lt;INDEX(Lookup!$U$2:$U$10,MATCH($D$48,Lookup!$S$2:$S$10,0)),0,IF(U198="X",0,IFERROR(P198*K198,0)))</f>
        <v>0</v>
      </c>
      <c r="R198" s="642">
        <v>0</v>
      </c>
      <c r="S198" s="783">
        <v>0</v>
      </c>
      <c r="T198" s="636"/>
      <c r="U198" s="353"/>
      <c r="W198" s="833">
        <f t="shared" si="24"/>
        <v>0</v>
      </c>
      <c r="X198" s="833">
        <f t="shared" si="25"/>
        <v>0</v>
      </c>
    </row>
    <row r="199" spans="2:24" x14ac:dyDescent="0.35">
      <c r="B199" s="633"/>
      <c r="C199" s="357"/>
      <c r="D199" s="357"/>
      <c r="E199" s="634"/>
      <c r="F199" s="635"/>
      <c r="G199" s="360"/>
      <c r="H199" s="359"/>
      <c r="I199" s="359"/>
      <c r="J199" s="636"/>
      <c r="K199" s="638" t="str">
        <f>IFERROR(INDEX(Lookup!$G$3:$G$6,MATCH(J199,Lookup!$F$3:$F$6,0)),"")</f>
        <v/>
      </c>
      <c r="L199" s="637"/>
      <c r="M199" s="636"/>
      <c r="N199" s="639">
        <f t="shared" si="22"/>
        <v>0</v>
      </c>
      <c r="O199" s="640">
        <f t="shared" si="23"/>
        <v>0</v>
      </c>
      <c r="P199" s="641">
        <f>IF(I199&lt;INDEX(Lookup!$U$2:$U$10,MATCH($D$48,Lookup!$S$2:$S$10,0)),0,IF(U199="X",0,IFERROR(L199*50,0)))</f>
        <v>0</v>
      </c>
      <c r="Q199" s="642">
        <f>IF(I199&lt;INDEX(Lookup!$U$2:$U$10,MATCH($D$48,Lookup!$S$2:$S$10,0)),0,IF(U199="X",0,IFERROR(P199*K199,0)))</f>
        <v>0</v>
      </c>
      <c r="R199" s="642">
        <v>0</v>
      </c>
      <c r="S199" s="783">
        <v>0</v>
      </c>
      <c r="T199" s="636"/>
      <c r="U199" s="353"/>
      <c r="W199" s="833">
        <f t="shared" si="24"/>
        <v>0</v>
      </c>
      <c r="X199" s="833">
        <f t="shared" si="25"/>
        <v>0</v>
      </c>
    </row>
    <row r="200" spans="2:24" x14ac:dyDescent="0.35">
      <c r="B200" s="633"/>
      <c r="C200" s="357"/>
      <c r="D200" s="357"/>
      <c r="E200" s="634"/>
      <c r="F200" s="635"/>
      <c r="G200" s="360"/>
      <c r="H200" s="359"/>
      <c r="I200" s="359"/>
      <c r="J200" s="636"/>
      <c r="K200" s="638" t="str">
        <f>IFERROR(INDEX(Lookup!$G$3:$G$6,MATCH(J200,Lookup!$F$3:$F$6,0)),"")</f>
        <v/>
      </c>
      <c r="L200" s="637"/>
      <c r="M200" s="636"/>
      <c r="N200" s="639">
        <f t="shared" si="22"/>
        <v>0</v>
      </c>
      <c r="O200" s="640">
        <f t="shared" si="23"/>
        <v>0</v>
      </c>
      <c r="P200" s="641">
        <f>IF(I200&lt;INDEX(Lookup!$U$2:$U$10,MATCH($D$48,Lookup!$S$2:$S$10,0)),0,IF(U200="X",0,IFERROR(L200*50,0)))</f>
        <v>0</v>
      </c>
      <c r="Q200" s="642">
        <f>IF(I200&lt;INDEX(Lookup!$U$2:$U$10,MATCH($D$48,Lookup!$S$2:$S$10,0)),0,IF(U200="X",0,IFERROR(P200*K200,0)))</f>
        <v>0</v>
      </c>
      <c r="R200" s="642">
        <v>0</v>
      </c>
      <c r="S200" s="783">
        <v>0</v>
      </c>
      <c r="T200" s="636"/>
      <c r="U200" s="353"/>
      <c r="W200" s="833">
        <f t="shared" si="24"/>
        <v>0</v>
      </c>
      <c r="X200" s="833">
        <f t="shared" si="25"/>
        <v>0</v>
      </c>
    </row>
    <row r="201" spans="2:24" x14ac:dyDescent="0.35">
      <c r="B201" s="633"/>
      <c r="C201" s="357"/>
      <c r="D201" s="357"/>
      <c r="E201" s="634"/>
      <c r="F201" s="635"/>
      <c r="G201" s="360"/>
      <c r="H201" s="359"/>
      <c r="I201" s="359"/>
      <c r="J201" s="636"/>
      <c r="K201" s="638" t="str">
        <f>IFERROR(INDEX(Lookup!$G$3:$G$6,MATCH(J201,Lookup!$F$3:$F$6,0)),"")</f>
        <v/>
      </c>
      <c r="L201" s="637"/>
      <c r="M201" s="636"/>
      <c r="N201" s="639">
        <f t="shared" si="22"/>
        <v>0</v>
      </c>
      <c r="O201" s="640">
        <f t="shared" si="23"/>
        <v>0</v>
      </c>
      <c r="P201" s="641">
        <f>IF(I201&lt;INDEX(Lookup!$U$2:$U$10,MATCH($D$48,Lookup!$S$2:$S$10,0)),0,IF(U201="X",0,IFERROR(L201*50,0)))</f>
        <v>0</v>
      </c>
      <c r="Q201" s="642">
        <f>IF(I201&lt;INDEX(Lookup!$U$2:$U$10,MATCH($D$48,Lookup!$S$2:$S$10,0)),0,IF(U201="X",0,IFERROR(P201*K201,0)))</f>
        <v>0</v>
      </c>
      <c r="R201" s="642">
        <v>0</v>
      </c>
      <c r="S201" s="783">
        <v>0</v>
      </c>
      <c r="T201" s="636"/>
      <c r="U201" s="353"/>
      <c r="W201" s="833">
        <f t="shared" si="24"/>
        <v>0</v>
      </c>
      <c r="X201" s="833">
        <f t="shared" si="25"/>
        <v>0</v>
      </c>
    </row>
    <row r="202" spans="2:24" x14ac:dyDescent="0.35">
      <c r="B202" s="633"/>
      <c r="C202" s="357"/>
      <c r="D202" s="357"/>
      <c r="E202" s="634"/>
      <c r="F202" s="635"/>
      <c r="G202" s="360"/>
      <c r="H202" s="359"/>
      <c r="I202" s="359"/>
      <c r="J202" s="636"/>
      <c r="K202" s="638" t="str">
        <f>IFERROR(INDEX(Lookup!$G$3:$G$6,MATCH(J202,Lookup!$F$3:$F$6,0)),"")</f>
        <v/>
      </c>
      <c r="L202" s="637"/>
      <c r="M202" s="636"/>
      <c r="N202" s="639">
        <f t="shared" si="22"/>
        <v>0</v>
      </c>
      <c r="O202" s="640">
        <f t="shared" si="23"/>
        <v>0</v>
      </c>
      <c r="P202" s="641">
        <f>IF(I202&lt;INDEX(Lookup!$U$2:$U$10,MATCH($D$48,Lookup!$S$2:$S$10,0)),0,IF(U202="X",0,IFERROR(L202*50,0)))</f>
        <v>0</v>
      </c>
      <c r="Q202" s="642">
        <f>IF(I202&lt;INDEX(Lookup!$U$2:$U$10,MATCH($D$48,Lookup!$S$2:$S$10,0)),0,IF(U202="X",0,IFERROR(P202*K202,0)))</f>
        <v>0</v>
      </c>
      <c r="R202" s="642">
        <v>0</v>
      </c>
      <c r="S202" s="783">
        <v>0</v>
      </c>
      <c r="T202" s="636"/>
      <c r="U202" s="353"/>
      <c r="W202" s="833">
        <f t="shared" si="24"/>
        <v>0</v>
      </c>
      <c r="X202" s="833">
        <f t="shared" si="25"/>
        <v>0</v>
      </c>
    </row>
    <row r="203" spans="2:24" x14ac:dyDescent="0.35">
      <c r="B203" s="633"/>
      <c r="C203" s="357"/>
      <c r="D203" s="357"/>
      <c r="E203" s="634"/>
      <c r="F203" s="635"/>
      <c r="G203" s="360"/>
      <c r="H203" s="359"/>
      <c r="I203" s="359"/>
      <c r="J203" s="636"/>
      <c r="K203" s="638" t="str">
        <f>IFERROR(INDEX(Lookup!$G$3:$G$6,MATCH(J203,Lookup!$F$3:$F$6,0)),"")</f>
        <v/>
      </c>
      <c r="L203" s="637"/>
      <c r="M203" s="636"/>
      <c r="N203" s="639">
        <f t="shared" si="22"/>
        <v>0</v>
      </c>
      <c r="O203" s="640">
        <f t="shared" si="23"/>
        <v>0</v>
      </c>
      <c r="P203" s="641">
        <f>IF(I203&lt;INDEX(Lookup!$U$2:$U$10,MATCH($D$48,Lookup!$S$2:$S$10,0)),0,IF(U203="X",0,IFERROR(L203*50,0)))</f>
        <v>0</v>
      </c>
      <c r="Q203" s="642">
        <f>IF(I203&lt;INDEX(Lookup!$U$2:$U$10,MATCH($D$48,Lookup!$S$2:$S$10,0)),0,IF(U203="X",0,IFERROR(P203*K203,0)))</f>
        <v>0</v>
      </c>
      <c r="R203" s="642">
        <v>0</v>
      </c>
      <c r="S203" s="783">
        <v>0</v>
      </c>
      <c r="T203" s="636"/>
      <c r="U203" s="353"/>
      <c r="W203" s="833">
        <f t="shared" si="24"/>
        <v>0</v>
      </c>
      <c r="X203" s="833">
        <f t="shared" si="25"/>
        <v>0</v>
      </c>
    </row>
    <row r="204" spans="2:24" x14ac:dyDescent="0.35">
      <c r="B204" s="633"/>
      <c r="C204" s="357"/>
      <c r="D204" s="357"/>
      <c r="E204" s="634"/>
      <c r="F204" s="635"/>
      <c r="G204" s="360"/>
      <c r="H204" s="359"/>
      <c r="I204" s="359"/>
      <c r="J204" s="636"/>
      <c r="K204" s="638" t="str">
        <f>IFERROR(INDEX(Lookup!$G$3:$G$6,MATCH(J204,Lookup!$F$3:$F$6,0)),"")</f>
        <v/>
      </c>
      <c r="L204" s="637"/>
      <c r="M204" s="636"/>
      <c r="N204" s="639">
        <f t="shared" si="22"/>
        <v>0</v>
      </c>
      <c r="O204" s="640">
        <f t="shared" si="23"/>
        <v>0</v>
      </c>
      <c r="P204" s="641">
        <f>IF(I204&lt;INDEX(Lookup!$U$2:$U$10,MATCH($D$48,Lookup!$S$2:$S$10,0)),0,IF(U204="X",0,IFERROR(L204*50,0)))</f>
        <v>0</v>
      </c>
      <c r="Q204" s="642">
        <f>IF(I204&lt;INDEX(Lookup!$U$2:$U$10,MATCH($D$48,Lookup!$S$2:$S$10,0)),0,IF(U204="X",0,IFERROR(P204*K204,0)))</f>
        <v>0</v>
      </c>
      <c r="R204" s="642">
        <v>0</v>
      </c>
      <c r="S204" s="783">
        <v>0</v>
      </c>
      <c r="T204" s="636"/>
      <c r="U204" s="353"/>
      <c r="W204" s="833">
        <f t="shared" si="24"/>
        <v>0</v>
      </c>
      <c r="X204" s="833">
        <f t="shared" si="25"/>
        <v>0</v>
      </c>
    </row>
    <row r="205" spans="2:24" x14ac:dyDescent="0.35">
      <c r="B205" s="633"/>
      <c r="C205" s="357"/>
      <c r="D205" s="357"/>
      <c r="E205" s="634"/>
      <c r="F205" s="635"/>
      <c r="G205" s="360"/>
      <c r="H205" s="359"/>
      <c r="I205" s="359"/>
      <c r="J205" s="636"/>
      <c r="K205" s="638" t="str">
        <f>IFERROR(INDEX(Lookup!$G$3:$G$6,MATCH(J205,Lookup!$F$3:$F$6,0)),"")</f>
        <v/>
      </c>
      <c r="L205" s="637"/>
      <c r="M205" s="636"/>
      <c r="N205" s="639">
        <f t="shared" si="22"/>
        <v>0</v>
      </c>
      <c r="O205" s="640">
        <f t="shared" si="23"/>
        <v>0</v>
      </c>
      <c r="P205" s="641">
        <f>IF(I205&lt;INDEX(Lookup!$U$2:$U$10,MATCH($D$48,Lookup!$S$2:$S$10,0)),0,IF(U205="X",0,IFERROR(L205*50,0)))</f>
        <v>0</v>
      </c>
      <c r="Q205" s="642">
        <f>IF(I205&lt;INDEX(Lookup!$U$2:$U$10,MATCH($D$48,Lookup!$S$2:$S$10,0)),0,IF(U205="X",0,IFERROR(P205*K205,0)))</f>
        <v>0</v>
      </c>
      <c r="R205" s="642">
        <v>0</v>
      </c>
      <c r="S205" s="783">
        <v>0</v>
      </c>
      <c r="T205" s="636"/>
      <c r="U205" s="353"/>
      <c r="W205" s="833">
        <f t="shared" si="24"/>
        <v>0</v>
      </c>
      <c r="X205" s="833">
        <f t="shared" si="25"/>
        <v>0</v>
      </c>
    </row>
    <row r="206" spans="2:24" x14ac:dyDescent="0.35">
      <c r="B206" s="633"/>
      <c r="C206" s="357"/>
      <c r="D206" s="357"/>
      <c r="E206" s="634"/>
      <c r="F206" s="635"/>
      <c r="G206" s="360"/>
      <c r="H206" s="359"/>
      <c r="I206" s="359"/>
      <c r="J206" s="636"/>
      <c r="K206" s="638" t="str">
        <f>IFERROR(INDEX(Lookup!$G$3:$G$6,MATCH(J206,Lookup!$F$3:$F$6,0)),"")</f>
        <v/>
      </c>
      <c r="L206" s="637"/>
      <c r="M206" s="636"/>
      <c r="N206" s="639">
        <f t="shared" si="22"/>
        <v>0</v>
      </c>
      <c r="O206" s="640">
        <f t="shared" si="23"/>
        <v>0</v>
      </c>
      <c r="P206" s="641">
        <f>IF(I206&lt;INDEX(Lookup!$U$2:$U$10,MATCH($D$48,Lookup!$S$2:$S$10,0)),0,IF(U206="X",0,IFERROR(L206*50,0)))</f>
        <v>0</v>
      </c>
      <c r="Q206" s="642">
        <f>IF(I206&lt;INDEX(Lookup!$U$2:$U$10,MATCH($D$48,Lookup!$S$2:$S$10,0)),0,IF(U206="X",0,IFERROR(P206*K206,0)))</f>
        <v>0</v>
      </c>
      <c r="R206" s="642">
        <v>0</v>
      </c>
      <c r="S206" s="783">
        <v>0</v>
      </c>
      <c r="T206" s="636"/>
      <c r="U206" s="353"/>
      <c r="W206" s="833">
        <f t="shared" si="24"/>
        <v>0</v>
      </c>
      <c r="X206" s="833">
        <f t="shared" si="25"/>
        <v>0</v>
      </c>
    </row>
    <row r="207" spans="2:24" x14ac:dyDescent="0.35">
      <c r="B207" s="633"/>
      <c r="C207" s="357"/>
      <c r="D207" s="357"/>
      <c r="E207" s="634"/>
      <c r="F207" s="635"/>
      <c r="G207" s="360"/>
      <c r="H207" s="359"/>
      <c r="I207" s="359"/>
      <c r="J207" s="636"/>
      <c r="K207" s="638" t="str">
        <f>IFERROR(INDEX(Lookup!$G$3:$G$6,MATCH(J207,Lookup!$F$3:$F$6,0)),"")</f>
        <v/>
      </c>
      <c r="L207" s="637"/>
      <c r="M207" s="636"/>
      <c r="N207" s="639">
        <f t="shared" si="22"/>
        <v>0</v>
      </c>
      <c r="O207" s="640">
        <f t="shared" si="23"/>
        <v>0</v>
      </c>
      <c r="P207" s="641">
        <f>IF(I207&lt;INDEX(Lookup!$U$2:$U$10,MATCH($D$48,Lookup!$S$2:$S$10,0)),0,IF(U207="X",0,IFERROR(L207*50,0)))</f>
        <v>0</v>
      </c>
      <c r="Q207" s="642">
        <f>IF(I207&lt;INDEX(Lookup!$U$2:$U$10,MATCH($D$48,Lookup!$S$2:$S$10,0)),0,IF(U207="X",0,IFERROR(P207*K207,0)))</f>
        <v>0</v>
      </c>
      <c r="R207" s="642">
        <v>0</v>
      </c>
      <c r="S207" s="783">
        <v>0</v>
      </c>
      <c r="T207" s="636"/>
      <c r="U207" s="353"/>
      <c r="W207" s="833">
        <f t="shared" si="24"/>
        <v>0</v>
      </c>
      <c r="X207" s="833">
        <f t="shared" si="25"/>
        <v>0</v>
      </c>
    </row>
    <row r="208" spans="2:24" x14ac:dyDescent="0.35">
      <c r="B208" s="633"/>
      <c r="C208" s="357"/>
      <c r="D208" s="357"/>
      <c r="E208" s="634"/>
      <c r="F208" s="635"/>
      <c r="G208" s="360"/>
      <c r="H208" s="359"/>
      <c r="I208" s="359"/>
      <c r="J208" s="636"/>
      <c r="K208" s="638" t="str">
        <f>IFERROR(INDEX(Lookup!$G$3:$G$6,MATCH(J208,Lookup!$F$3:$F$6,0)),"")</f>
        <v/>
      </c>
      <c r="L208" s="637"/>
      <c r="M208" s="636"/>
      <c r="N208" s="639">
        <f t="shared" si="22"/>
        <v>0</v>
      </c>
      <c r="O208" s="640">
        <f t="shared" si="23"/>
        <v>0</v>
      </c>
      <c r="P208" s="641">
        <f>IF(I208&lt;INDEX(Lookup!$U$2:$U$10,MATCH($D$48,Lookup!$S$2:$S$10,0)),0,IF(U208="X",0,IFERROR(L208*50,0)))</f>
        <v>0</v>
      </c>
      <c r="Q208" s="642">
        <f>IF(I208&lt;INDEX(Lookup!$U$2:$U$10,MATCH($D$48,Lookup!$S$2:$S$10,0)),0,IF(U208="X",0,IFERROR(P208*K208,0)))</f>
        <v>0</v>
      </c>
      <c r="R208" s="642">
        <v>0</v>
      </c>
      <c r="S208" s="783">
        <v>0</v>
      </c>
      <c r="T208" s="636"/>
      <c r="U208" s="353"/>
      <c r="W208" s="833">
        <f t="shared" si="24"/>
        <v>0</v>
      </c>
      <c r="X208" s="833">
        <f t="shared" si="25"/>
        <v>0</v>
      </c>
    </row>
    <row r="209" spans="2:24" x14ac:dyDescent="0.35">
      <c r="B209" s="633"/>
      <c r="C209" s="357"/>
      <c r="D209" s="357"/>
      <c r="E209" s="634"/>
      <c r="F209" s="635"/>
      <c r="G209" s="360"/>
      <c r="H209" s="359"/>
      <c r="I209" s="359"/>
      <c r="J209" s="636"/>
      <c r="K209" s="638" t="str">
        <f>IFERROR(INDEX(Lookup!$G$3:$G$6,MATCH(J209,Lookup!$F$3:$F$6,0)),"")</f>
        <v/>
      </c>
      <c r="L209" s="637"/>
      <c r="M209" s="636"/>
      <c r="N209" s="639">
        <f t="shared" si="22"/>
        <v>0</v>
      </c>
      <c r="O209" s="640">
        <f t="shared" si="23"/>
        <v>0</v>
      </c>
      <c r="P209" s="641">
        <f>IF(I209&lt;INDEX(Lookup!$U$2:$U$10,MATCH($D$48,Lookup!$S$2:$S$10,0)),0,IF(U209="X",0,IFERROR(L209*50,0)))</f>
        <v>0</v>
      </c>
      <c r="Q209" s="642">
        <f>IF(I209&lt;INDEX(Lookup!$U$2:$U$10,MATCH($D$48,Lookup!$S$2:$S$10,0)),0,IF(U209="X",0,IFERROR(P209*K209,0)))</f>
        <v>0</v>
      </c>
      <c r="R209" s="642">
        <v>0</v>
      </c>
      <c r="S209" s="783">
        <v>0</v>
      </c>
      <c r="T209" s="636"/>
      <c r="U209" s="353"/>
      <c r="W209" s="833">
        <f t="shared" si="24"/>
        <v>0</v>
      </c>
      <c r="X209" s="833">
        <f t="shared" si="25"/>
        <v>0</v>
      </c>
    </row>
    <row r="210" spans="2:24" x14ac:dyDescent="0.35">
      <c r="B210" s="633"/>
      <c r="C210" s="357"/>
      <c r="D210" s="357"/>
      <c r="E210" s="634"/>
      <c r="F210" s="635"/>
      <c r="G210" s="360"/>
      <c r="H210" s="359"/>
      <c r="I210" s="359"/>
      <c r="J210" s="636"/>
      <c r="K210" s="638" t="str">
        <f>IFERROR(INDEX(Lookup!$G$3:$G$6,MATCH(J210,Lookup!$F$3:$F$6,0)),"")</f>
        <v/>
      </c>
      <c r="L210" s="637"/>
      <c r="M210" s="636"/>
      <c r="N210" s="639">
        <f t="shared" si="22"/>
        <v>0</v>
      </c>
      <c r="O210" s="640">
        <f t="shared" si="23"/>
        <v>0</v>
      </c>
      <c r="P210" s="641">
        <f>IF(I210&lt;INDEX(Lookup!$U$2:$U$10,MATCH($D$48,Lookup!$S$2:$S$10,0)),0,IF(U210="X",0,IFERROR(L210*50,0)))</f>
        <v>0</v>
      </c>
      <c r="Q210" s="642">
        <f>IF(I210&lt;INDEX(Lookup!$U$2:$U$10,MATCH($D$48,Lookup!$S$2:$S$10,0)),0,IF(U210="X",0,IFERROR(P210*K210,0)))</f>
        <v>0</v>
      </c>
      <c r="R210" s="642">
        <v>0</v>
      </c>
      <c r="S210" s="783">
        <v>0</v>
      </c>
      <c r="T210" s="636"/>
      <c r="U210" s="353"/>
      <c r="W210" s="833">
        <f t="shared" si="24"/>
        <v>0</v>
      </c>
      <c r="X210" s="833">
        <f t="shared" si="25"/>
        <v>0</v>
      </c>
    </row>
    <row r="211" spans="2:24" x14ac:dyDescent="0.35">
      <c r="B211" s="633"/>
      <c r="C211" s="357"/>
      <c r="D211" s="357"/>
      <c r="E211" s="634"/>
      <c r="F211" s="635"/>
      <c r="G211" s="360"/>
      <c r="H211" s="359"/>
      <c r="I211" s="359"/>
      <c r="J211" s="636"/>
      <c r="K211" s="638" t="str">
        <f>IFERROR(INDEX(Lookup!$G$3:$G$6,MATCH(J211,Lookup!$F$3:$F$6,0)),"")</f>
        <v/>
      </c>
      <c r="L211" s="637"/>
      <c r="M211" s="636"/>
      <c r="N211" s="639">
        <f t="shared" si="22"/>
        <v>0</v>
      </c>
      <c r="O211" s="640">
        <f t="shared" si="23"/>
        <v>0</v>
      </c>
      <c r="P211" s="641">
        <f>IF(I211&lt;INDEX(Lookup!$U$2:$U$10,MATCH($D$48,Lookup!$S$2:$S$10,0)),0,IF(U211="X",0,IFERROR(L211*50,0)))</f>
        <v>0</v>
      </c>
      <c r="Q211" s="642">
        <f>IF(I211&lt;INDEX(Lookup!$U$2:$U$10,MATCH($D$48,Lookup!$S$2:$S$10,0)),0,IF(U211="X",0,IFERROR(P211*K211,0)))</f>
        <v>0</v>
      </c>
      <c r="R211" s="642">
        <v>0</v>
      </c>
      <c r="S211" s="783">
        <v>0</v>
      </c>
      <c r="T211" s="636"/>
      <c r="U211" s="353"/>
      <c r="W211" s="833">
        <f t="shared" si="24"/>
        <v>0</v>
      </c>
      <c r="X211" s="833">
        <f t="shared" si="25"/>
        <v>0</v>
      </c>
    </row>
    <row r="212" spans="2:24" x14ac:dyDescent="0.35">
      <c r="B212" s="633"/>
      <c r="C212" s="357"/>
      <c r="D212" s="357"/>
      <c r="E212" s="634"/>
      <c r="F212" s="635"/>
      <c r="G212" s="360"/>
      <c r="H212" s="359"/>
      <c r="I212" s="359"/>
      <c r="J212" s="636"/>
      <c r="K212" s="638" t="str">
        <f>IFERROR(INDEX(Lookup!$G$3:$G$6,MATCH(J212,Lookup!$F$3:$F$6,0)),"")</f>
        <v/>
      </c>
      <c r="L212" s="637"/>
      <c r="M212" s="636"/>
      <c r="N212" s="639">
        <f t="shared" si="22"/>
        <v>0</v>
      </c>
      <c r="O212" s="640">
        <f t="shared" si="23"/>
        <v>0</v>
      </c>
      <c r="P212" s="641">
        <f>IF(I212&lt;INDEX(Lookup!$U$2:$U$10,MATCH($D$48,Lookup!$S$2:$S$10,0)),0,IF(U212="X",0,IFERROR(L212*50,0)))</f>
        <v>0</v>
      </c>
      <c r="Q212" s="642">
        <f>IF(I212&lt;INDEX(Lookup!$U$2:$U$10,MATCH($D$48,Lookup!$S$2:$S$10,0)),0,IF(U212="X",0,IFERROR(P212*K212,0)))</f>
        <v>0</v>
      </c>
      <c r="R212" s="642">
        <v>0</v>
      </c>
      <c r="S212" s="783">
        <v>0</v>
      </c>
      <c r="T212" s="636"/>
      <c r="U212" s="353"/>
      <c r="W212" s="833">
        <f t="shared" si="24"/>
        <v>0</v>
      </c>
      <c r="X212" s="833">
        <f t="shared" si="25"/>
        <v>0</v>
      </c>
    </row>
    <row r="213" spans="2:24" x14ac:dyDescent="0.35">
      <c r="B213" s="633"/>
      <c r="C213" s="357"/>
      <c r="D213" s="357"/>
      <c r="E213" s="634"/>
      <c r="F213" s="635"/>
      <c r="G213" s="360"/>
      <c r="H213" s="359"/>
      <c r="I213" s="359"/>
      <c r="J213" s="636"/>
      <c r="K213" s="638" t="str">
        <f>IFERROR(INDEX(Lookup!$G$3:$G$6,MATCH(J213,Lookup!$F$3:$F$6,0)),"")</f>
        <v/>
      </c>
      <c r="L213" s="637"/>
      <c r="M213" s="636"/>
      <c r="N213" s="639">
        <f t="shared" si="22"/>
        <v>0</v>
      </c>
      <c r="O213" s="640">
        <f t="shared" si="23"/>
        <v>0</v>
      </c>
      <c r="P213" s="641">
        <f>IF(I213&lt;INDEX(Lookup!$U$2:$U$10,MATCH($D$48,Lookup!$S$2:$S$10,0)),0,IF(U213="X",0,IFERROR(L213*50,0)))</f>
        <v>0</v>
      </c>
      <c r="Q213" s="642">
        <f>IF(I213&lt;INDEX(Lookup!$U$2:$U$10,MATCH($D$48,Lookup!$S$2:$S$10,0)),0,IF(U213="X",0,IFERROR(P213*K213,0)))</f>
        <v>0</v>
      </c>
      <c r="R213" s="642">
        <v>0</v>
      </c>
      <c r="S213" s="783">
        <v>0</v>
      </c>
      <c r="T213" s="636"/>
      <c r="U213" s="353"/>
      <c r="W213" s="833">
        <f t="shared" si="24"/>
        <v>0</v>
      </c>
      <c r="X213" s="833">
        <f t="shared" si="25"/>
        <v>0</v>
      </c>
    </row>
    <row r="214" spans="2:24" x14ac:dyDescent="0.35">
      <c r="B214" s="633"/>
      <c r="C214" s="357"/>
      <c r="D214" s="357"/>
      <c r="E214" s="634"/>
      <c r="F214" s="635"/>
      <c r="G214" s="360"/>
      <c r="H214" s="359"/>
      <c r="I214" s="359"/>
      <c r="J214" s="636"/>
      <c r="K214" s="638" t="str">
        <f>IFERROR(INDEX(Lookup!$G$3:$G$6,MATCH(J214,Lookup!$F$3:$F$6,0)),"")</f>
        <v/>
      </c>
      <c r="L214" s="637"/>
      <c r="M214" s="636"/>
      <c r="N214" s="639">
        <f t="shared" si="22"/>
        <v>0</v>
      </c>
      <c r="O214" s="640">
        <f t="shared" si="23"/>
        <v>0</v>
      </c>
      <c r="P214" s="641">
        <f>IF(I214&lt;INDEX(Lookup!$U$2:$U$10,MATCH($D$48,Lookup!$S$2:$S$10,0)),0,IF(U214="X",0,IFERROR(L214*50,0)))</f>
        <v>0</v>
      </c>
      <c r="Q214" s="642">
        <f>IF(I214&lt;INDEX(Lookup!$U$2:$U$10,MATCH($D$48,Lookup!$S$2:$S$10,0)),0,IF(U214="X",0,IFERROR(P214*K214,0)))</f>
        <v>0</v>
      </c>
      <c r="R214" s="642">
        <v>0</v>
      </c>
      <c r="S214" s="783">
        <v>0</v>
      </c>
      <c r="T214" s="636"/>
      <c r="U214" s="353"/>
      <c r="W214" s="833">
        <f t="shared" si="24"/>
        <v>0</v>
      </c>
      <c r="X214" s="833">
        <f t="shared" si="25"/>
        <v>0</v>
      </c>
    </row>
    <row r="215" spans="2:24" x14ac:dyDescent="0.35">
      <c r="B215" s="633"/>
      <c r="C215" s="357"/>
      <c r="D215" s="357"/>
      <c r="E215" s="634"/>
      <c r="F215" s="635"/>
      <c r="G215" s="360"/>
      <c r="H215" s="359"/>
      <c r="I215" s="359"/>
      <c r="J215" s="636"/>
      <c r="K215" s="638" t="str">
        <f>IFERROR(INDEX(Lookup!$G$3:$G$6,MATCH(J215,Lookup!$F$3:$F$6,0)),"")</f>
        <v/>
      </c>
      <c r="L215" s="637"/>
      <c r="M215" s="636"/>
      <c r="N215" s="639">
        <f t="shared" si="22"/>
        <v>0</v>
      </c>
      <c r="O215" s="640">
        <f t="shared" si="23"/>
        <v>0</v>
      </c>
      <c r="P215" s="641">
        <f>IF(I215&lt;INDEX(Lookup!$U$2:$U$10,MATCH($D$48,Lookup!$S$2:$S$10,0)),0,IF(U215="X",0,IFERROR(L215*50,0)))</f>
        <v>0</v>
      </c>
      <c r="Q215" s="642">
        <f>IF(I215&lt;INDEX(Lookup!$U$2:$U$10,MATCH($D$48,Lookup!$S$2:$S$10,0)),0,IF(U215="X",0,IFERROR(P215*K215,0)))</f>
        <v>0</v>
      </c>
      <c r="R215" s="642">
        <v>0</v>
      </c>
      <c r="S215" s="783">
        <v>0</v>
      </c>
      <c r="T215" s="636"/>
      <c r="U215" s="353"/>
      <c r="W215" s="833">
        <f t="shared" si="24"/>
        <v>0</v>
      </c>
      <c r="X215" s="833">
        <f t="shared" si="25"/>
        <v>0</v>
      </c>
    </row>
    <row r="216" spans="2:24" x14ac:dyDescent="0.35">
      <c r="B216" s="633"/>
      <c r="C216" s="357"/>
      <c r="D216" s="357"/>
      <c r="E216" s="634"/>
      <c r="F216" s="635"/>
      <c r="G216" s="360"/>
      <c r="H216" s="359"/>
      <c r="I216" s="359"/>
      <c r="J216" s="636"/>
      <c r="K216" s="638" t="str">
        <f>IFERROR(INDEX(Lookup!$G$3:$G$6,MATCH(J216,Lookup!$F$3:$F$6,0)),"")</f>
        <v/>
      </c>
      <c r="L216" s="637"/>
      <c r="M216" s="636"/>
      <c r="N216" s="639">
        <f t="shared" si="22"/>
        <v>0</v>
      </c>
      <c r="O216" s="640">
        <f t="shared" si="23"/>
        <v>0</v>
      </c>
      <c r="P216" s="641">
        <f>IF(I216&lt;INDEX(Lookup!$U$2:$U$10,MATCH($D$48,Lookup!$S$2:$S$10,0)),0,IF(U216="X",0,IFERROR(L216*50,0)))</f>
        <v>0</v>
      </c>
      <c r="Q216" s="642">
        <f>IF(I216&lt;INDEX(Lookup!$U$2:$U$10,MATCH($D$48,Lookup!$S$2:$S$10,0)),0,IF(U216="X",0,IFERROR(P216*K216,0)))</f>
        <v>0</v>
      </c>
      <c r="R216" s="642">
        <v>0</v>
      </c>
      <c r="S216" s="783">
        <v>0</v>
      </c>
      <c r="T216" s="636"/>
      <c r="U216" s="353"/>
      <c r="W216" s="833">
        <f t="shared" si="24"/>
        <v>0</v>
      </c>
      <c r="X216" s="833">
        <f t="shared" si="25"/>
        <v>0</v>
      </c>
    </row>
    <row r="217" spans="2:24" x14ac:dyDescent="0.35">
      <c r="B217" s="633"/>
      <c r="C217" s="357"/>
      <c r="D217" s="357"/>
      <c r="E217" s="634"/>
      <c r="F217" s="635"/>
      <c r="G217" s="360"/>
      <c r="H217" s="359"/>
      <c r="I217" s="359"/>
      <c r="J217" s="636"/>
      <c r="K217" s="638" t="str">
        <f>IFERROR(INDEX(Lookup!$G$3:$G$6,MATCH(J217,Lookup!$F$3:$F$6,0)),"")</f>
        <v/>
      </c>
      <c r="L217" s="637"/>
      <c r="M217" s="636"/>
      <c r="N217" s="639">
        <f t="shared" si="22"/>
        <v>0</v>
      </c>
      <c r="O217" s="640">
        <f t="shared" si="23"/>
        <v>0</v>
      </c>
      <c r="P217" s="641">
        <f>IF(I217&lt;INDEX(Lookup!$U$2:$U$10,MATCH($D$48,Lookup!$S$2:$S$10,0)),0,IF(U217="X",0,IFERROR(L217*50,0)))</f>
        <v>0</v>
      </c>
      <c r="Q217" s="642">
        <f>IF(I217&lt;INDEX(Lookup!$U$2:$U$10,MATCH($D$48,Lookup!$S$2:$S$10,0)),0,IF(U217="X",0,IFERROR(P217*K217,0)))</f>
        <v>0</v>
      </c>
      <c r="R217" s="642">
        <v>0</v>
      </c>
      <c r="S217" s="783">
        <v>0</v>
      </c>
      <c r="T217" s="636"/>
      <c r="U217" s="353"/>
      <c r="W217" s="833">
        <f t="shared" si="24"/>
        <v>0</v>
      </c>
      <c r="X217" s="833">
        <f t="shared" si="25"/>
        <v>0</v>
      </c>
    </row>
    <row r="218" spans="2:24" x14ac:dyDescent="0.35">
      <c r="B218" s="633"/>
      <c r="C218" s="357"/>
      <c r="D218" s="357"/>
      <c r="E218" s="634"/>
      <c r="F218" s="635"/>
      <c r="G218" s="360"/>
      <c r="H218" s="359"/>
      <c r="I218" s="359"/>
      <c r="J218" s="636"/>
      <c r="K218" s="638" t="str">
        <f>IFERROR(INDEX(Lookup!$G$3:$G$6,MATCH(J218,Lookup!$F$3:$F$6,0)),"")</f>
        <v/>
      </c>
      <c r="L218" s="637"/>
      <c r="M218" s="636"/>
      <c r="N218" s="639">
        <f t="shared" si="22"/>
        <v>0</v>
      </c>
      <c r="O218" s="640">
        <f t="shared" si="23"/>
        <v>0</v>
      </c>
      <c r="P218" s="641">
        <f>IF(I218&lt;INDEX(Lookup!$U$2:$U$10,MATCH($D$48,Lookup!$S$2:$S$10,0)),0,IF(U218="X",0,IFERROR(L218*50,0)))</f>
        <v>0</v>
      </c>
      <c r="Q218" s="642">
        <f>IF(I218&lt;INDEX(Lookup!$U$2:$U$10,MATCH($D$48,Lookup!$S$2:$S$10,0)),0,IF(U218="X",0,IFERROR(P218*K218,0)))</f>
        <v>0</v>
      </c>
      <c r="R218" s="642">
        <v>0</v>
      </c>
      <c r="S218" s="783">
        <v>0</v>
      </c>
      <c r="T218" s="636"/>
      <c r="U218" s="353"/>
      <c r="W218" s="833">
        <f t="shared" si="24"/>
        <v>0</v>
      </c>
      <c r="X218" s="833">
        <f t="shared" si="25"/>
        <v>0</v>
      </c>
    </row>
    <row r="219" spans="2:24" x14ac:dyDescent="0.35">
      <c r="B219" s="633"/>
      <c r="C219" s="357"/>
      <c r="D219" s="357"/>
      <c r="E219" s="634"/>
      <c r="F219" s="635"/>
      <c r="G219" s="360"/>
      <c r="H219" s="359"/>
      <c r="I219" s="359"/>
      <c r="J219" s="636"/>
      <c r="K219" s="638" t="str">
        <f>IFERROR(INDEX(Lookup!$G$3:$G$6,MATCH(J219,Lookup!$F$3:$F$6,0)),"")</f>
        <v/>
      </c>
      <c r="L219" s="637"/>
      <c r="M219" s="636"/>
      <c r="N219" s="639">
        <f t="shared" si="22"/>
        <v>0</v>
      </c>
      <c r="O219" s="640">
        <f t="shared" si="23"/>
        <v>0</v>
      </c>
      <c r="P219" s="641">
        <f>IF(I219&lt;INDEX(Lookup!$U$2:$U$10,MATCH($D$48,Lookup!$S$2:$S$10,0)),0,IF(U219="X",0,IFERROR(L219*50,0)))</f>
        <v>0</v>
      </c>
      <c r="Q219" s="642">
        <f>IF(I219&lt;INDEX(Lookup!$U$2:$U$10,MATCH($D$48,Lookup!$S$2:$S$10,0)),0,IF(U219="X",0,IFERROR(P219*K219,0)))</f>
        <v>0</v>
      </c>
      <c r="R219" s="642">
        <v>0</v>
      </c>
      <c r="S219" s="783">
        <v>0</v>
      </c>
      <c r="T219" s="636"/>
      <c r="U219" s="353"/>
      <c r="W219" s="833">
        <f t="shared" si="24"/>
        <v>0</v>
      </c>
      <c r="X219" s="833">
        <f t="shared" si="25"/>
        <v>0</v>
      </c>
    </row>
    <row r="220" spans="2:24" x14ac:dyDescent="0.35">
      <c r="B220" s="633"/>
      <c r="C220" s="357"/>
      <c r="D220" s="357"/>
      <c r="E220" s="634"/>
      <c r="F220" s="635"/>
      <c r="G220" s="360"/>
      <c r="H220" s="359"/>
      <c r="I220" s="359"/>
      <c r="J220" s="636"/>
      <c r="K220" s="638" t="str">
        <f>IFERROR(INDEX(Lookup!$G$3:$G$6,MATCH(J220,Lookup!$F$3:$F$6,0)),"")</f>
        <v/>
      </c>
      <c r="L220" s="637"/>
      <c r="M220" s="636"/>
      <c r="N220" s="639">
        <f t="shared" si="22"/>
        <v>0</v>
      </c>
      <c r="O220" s="640">
        <f t="shared" si="23"/>
        <v>0</v>
      </c>
      <c r="P220" s="641">
        <f>IF(I220&lt;INDEX(Lookup!$U$2:$U$10,MATCH($D$48,Lookup!$S$2:$S$10,0)),0,IF(U220="X",0,IFERROR(L220*50,0)))</f>
        <v>0</v>
      </c>
      <c r="Q220" s="642">
        <f>IF(I220&lt;INDEX(Lookup!$U$2:$U$10,MATCH($D$48,Lookup!$S$2:$S$10,0)),0,IF(U220="X",0,IFERROR(P220*K220,0)))</f>
        <v>0</v>
      </c>
      <c r="R220" s="642">
        <v>0</v>
      </c>
      <c r="S220" s="783">
        <v>0</v>
      </c>
      <c r="T220" s="636"/>
      <c r="U220" s="353"/>
      <c r="W220" s="833">
        <f t="shared" si="24"/>
        <v>0</v>
      </c>
      <c r="X220" s="833">
        <f t="shared" si="25"/>
        <v>0</v>
      </c>
    </row>
    <row r="221" spans="2:24" x14ac:dyDescent="0.35">
      <c r="B221" s="633"/>
      <c r="C221" s="357"/>
      <c r="D221" s="357"/>
      <c r="E221" s="634"/>
      <c r="F221" s="635"/>
      <c r="G221" s="360"/>
      <c r="H221" s="359"/>
      <c r="I221" s="359"/>
      <c r="J221" s="636"/>
      <c r="K221" s="638" t="str">
        <f>IFERROR(INDEX(Lookup!$G$3:$G$6,MATCH(J221,Lookup!$F$3:$F$6,0)),"")</f>
        <v/>
      </c>
      <c r="L221" s="637"/>
      <c r="M221" s="636"/>
      <c r="N221" s="639">
        <f t="shared" si="22"/>
        <v>0</v>
      </c>
      <c r="O221" s="640">
        <f t="shared" si="23"/>
        <v>0</v>
      </c>
      <c r="P221" s="641">
        <f>IF(I221&lt;INDEX(Lookup!$U$2:$U$10,MATCH($D$48,Lookup!$S$2:$S$10,0)),0,IF(U221="X",0,IFERROR(L221*50,0)))</f>
        <v>0</v>
      </c>
      <c r="Q221" s="642">
        <f>IF(I221&lt;INDEX(Lookup!$U$2:$U$10,MATCH($D$48,Lookup!$S$2:$S$10,0)),0,IF(U221="X",0,IFERROR(P221*K221,0)))</f>
        <v>0</v>
      </c>
      <c r="R221" s="642">
        <v>0</v>
      </c>
      <c r="S221" s="783">
        <v>0</v>
      </c>
      <c r="T221" s="636"/>
      <c r="U221" s="353"/>
      <c r="W221" s="833">
        <f t="shared" si="24"/>
        <v>0</v>
      </c>
      <c r="X221" s="833">
        <f t="shared" si="25"/>
        <v>0</v>
      </c>
    </row>
    <row r="222" spans="2:24" x14ac:dyDescent="0.35">
      <c r="B222" s="633"/>
      <c r="C222" s="357"/>
      <c r="D222" s="357"/>
      <c r="E222" s="634"/>
      <c r="F222" s="635"/>
      <c r="G222" s="360"/>
      <c r="H222" s="359"/>
      <c r="I222" s="359"/>
      <c r="J222" s="636"/>
      <c r="K222" s="638" t="str">
        <f>IFERROR(INDEX(Lookup!$G$3:$G$6,MATCH(J222,Lookup!$F$3:$F$6,0)),"")</f>
        <v/>
      </c>
      <c r="L222" s="637"/>
      <c r="M222" s="636"/>
      <c r="N222" s="639">
        <f t="shared" si="22"/>
        <v>0</v>
      </c>
      <c r="O222" s="640">
        <f t="shared" si="23"/>
        <v>0</v>
      </c>
      <c r="P222" s="641">
        <f>IF(I222&lt;INDEX(Lookup!$U$2:$U$10,MATCH($D$48,Lookup!$S$2:$S$10,0)),0,IF(U222="X",0,IFERROR(L222*50,0)))</f>
        <v>0</v>
      </c>
      <c r="Q222" s="642">
        <f>IF(I222&lt;INDEX(Lookup!$U$2:$U$10,MATCH($D$48,Lookup!$S$2:$S$10,0)),0,IF(U222="X",0,IFERROR(P222*K222,0)))</f>
        <v>0</v>
      </c>
      <c r="R222" s="642">
        <v>0</v>
      </c>
      <c r="S222" s="783">
        <v>0</v>
      </c>
      <c r="T222" s="636"/>
      <c r="U222" s="353"/>
      <c r="W222" s="833">
        <f t="shared" si="24"/>
        <v>0</v>
      </c>
      <c r="X222" s="833">
        <f t="shared" si="25"/>
        <v>0</v>
      </c>
    </row>
    <row r="223" spans="2:24" x14ac:dyDescent="0.35">
      <c r="B223" s="633"/>
      <c r="C223" s="357"/>
      <c r="D223" s="357"/>
      <c r="E223" s="634"/>
      <c r="F223" s="635"/>
      <c r="G223" s="360"/>
      <c r="H223" s="359"/>
      <c r="I223" s="359"/>
      <c r="J223" s="636"/>
      <c r="K223" s="638" t="str">
        <f>IFERROR(INDEX(Lookup!$G$3:$G$6,MATCH(J223,Lookup!$F$3:$F$6,0)),"")</f>
        <v/>
      </c>
      <c r="L223" s="637"/>
      <c r="M223" s="636"/>
      <c r="N223" s="639">
        <f t="shared" si="22"/>
        <v>0</v>
      </c>
      <c r="O223" s="640">
        <f t="shared" si="23"/>
        <v>0</v>
      </c>
      <c r="P223" s="641">
        <f>IF(I223&lt;INDEX(Lookup!$U$2:$U$10,MATCH($D$48,Lookup!$S$2:$S$10,0)),0,IF(U223="X",0,IFERROR(L223*50,0)))</f>
        <v>0</v>
      </c>
      <c r="Q223" s="642">
        <f>IF(I223&lt;INDEX(Lookup!$U$2:$U$10,MATCH($D$48,Lookup!$S$2:$S$10,0)),0,IF(U223="X",0,IFERROR(P223*K223,0)))</f>
        <v>0</v>
      </c>
      <c r="R223" s="642">
        <v>0</v>
      </c>
      <c r="S223" s="783">
        <v>0</v>
      </c>
      <c r="T223" s="636"/>
      <c r="U223" s="353"/>
      <c r="W223" s="833">
        <f t="shared" si="24"/>
        <v>0</v>
      </c>
      <c r="X223" s="833">
        <f t="shared" si="25"/>
        <v>0</v>
      </c>
    </row>
    <row r="224" spans="2:24" x14ac:dyDescent="0.35">
      <c r="B224" s="633"/>
      <c r="C224" s="357"/>
      <c r="D224" s="357"/>
      <c r="E224" s="634"/>
      <c r="F224" s="635"/>
      <c r="G224" s="360"/>
      <c r="H224" s="359"/>
      <c r="I224" s="359"/>
      <c r="J224" s="636"/>
      <c r="K224" s="638" t="str">
        <f>IFERROR(INDEX(Lookup!$G$3:$G$6,MATCH(J224,Lookup!$F$3:$F$6,0)),"")</f>
        <v/>
      </c>
      <c r="L224" s="637"/>
      <c r="M224" s="636"/>
      <c r="N224" s="639">
        <f t="shared" si="22"/>
        <v>0</v>
      </c>
      <c r="O224" s="640">
        <f t="shared" si="23"/>
        <v>0</v>
      </c>
      <c r="P224" s="641">
        <f>IF(I224&lt;INDEX(Lookup!$U$2:$U$10,MATCH($D$48,Lookup!$S$2:$S$10,0)),0,IF(U224="X",0,IFERROR(L224*50,0)))</f>
        <v>0</v>
      </c>
      <c r="Q224" s="642">
        <f>IF(I224&lt;INDEX(Lookup!$U$2:$U$10,MATCH($D$48,Lookup!$S$2:$S$10,0)),0,IF(U224="X",0,IFERROR(P224*K224,0)))</f>
        <v>0</v>
      </c>
      <c r="R224" s="642">
        <v>0</v>
      </c>
      <c r="S224" s="783">
        <v>0</v>
      </c>
      <c r="T224" s="636"/>
      <c r="U224" s="353"/>
      <c r="W224" s="833">
        <f t="shared" si="24"/>
        <v>0</v>
      </c>
      <c r="X224" s="833">
        <f t="shared" si="25"/>
        <v>0</v>
      </c>
    </row>
    <row r="225" spans="2:24" x14ac:dyDescent="0.35">
      <c r="B225" s="633"/>
      <c r="C225" s="357"/>
      <c r="D225" s="357"/>
      <c r="E225" s="634"/>
      <c r="F225" s="635"/>
      <c r="G225" s="360"/>
      <c r="H225" s="359"/>
      <c r="I225" s="359"/>
      <c r="J225" s="636"/>
      <c r="K225" s="638" t="str">
        <f>IFERROR(INDEX(Lookup!$G$3:$G$6,MATCH(J225,Lookup!$F$3:$F$6,0)),"")</f>
        <v/>
      </c>
      <c r="L225" s="637"/>
      <c r="M225" s="636"/>
      <c r="N225" s="639">
        <f t="shared" si="22"/>
        <v>0</v>
      </c>
      <c r="O225" s="640">
        <f t="shared" si="23"/>
        <v>0</v>
      </c>
      <c r="P225" s="641">
        <f>IF(I225&lt;INDEX(Lookup!$U$2:$U$10,MATCH($D$48,Lookup!$S$2:$S$10,0)),0,IF(U225="X",0,IFERROR(L225*50,0)))</f>
        <v>0</v>
      </c>
      <c r="Q225" s="642">
        <f>IF(I225&lt;INDEX(Lookup!$U$2:$U$10,MATCH($D$48,Lookup!$S$2:$S$10,0)),0,IF(U225="X",0,IFERROR(P225*K225,0)))</f>
        <v>0</v>
      </c>
      <c r="R225" s="642">
        <v>0</v>
      </c>
      <c r="S225" s="783">
        <v>0</v>
      </c>
      <c r="T225" s="636"/>
      <c r="U225" s="353"/>
      <c r="W225" s="833">
        <f t="shared" si="24"/>
        <v>0</v>
      </c>
      <c r="X225" s="833">
        <f t="shared" si="25"/>
        <v>0</v>
      </c>
    </row>
    <row r="226" spans="2:24" x14ac:dyDescent="0.35">
      <c r="B226" s="633"/>
      <c r="C226" s="357"/>
      <c r="D226" s="357"/>
      <c r="E226" s="634"/>
      <c r="F226" s="635"/>
      <c r="G226" s="360"/>
      <c r="H226" s="359"/>
      <c r="I226" s="359"/>
      <c r="J226" s="636"/>
      <c r="K226" s="638" t="str">
        <f>IFERROR(INDEX(Lookup!$G$3:$G$6,MATCH(J226,Lookup!$F$3:$F$6,0)),"")</f>
        <v/>
      </c>
      <c r="L226" s="637"/>
      <c r="M226" s="636"/>
      <c r="N226" s="639">
        <f t="shared" si="22"/>
        <v>0</v>
      </c>
      <c r="O226" s="640">
        <f t="shared" si="23"/>
        <v>0</v>
      </c>
      <c r="P226" s="641">
        <f>IF(I226&lt;INDEX(Lookup!$U$2:$U$10,MATCH($D$48,Lookup!$S$2:$S$10,0)),0,IF(U226="X",0,IFERROR(L226*50,0)))</f>
        <v>0</v>
      </c>
      <c r="Q226" s="642">
        <f>IF(I226&lt;INDEX(Lookup!$U$2:$U$10,MATCH($D$48,Lookup!$S$2:$S$10,0)),0,IF(U226="X",0,IFERROR(P226*K226,0)))</f>
        <v>0</v>
      </c>
      <c r="R226" s="642">
        <v>0</v>
      </c>
      <c r="S226" s="783">
        <v>0</v>
      </c>
      <c r="T226" s="636"/>
      <c r="U226" s="353"/>
      <c r="W226" s="833">
        <f t="shared" si="24"/>
        <v>0</v>
      </c>
      <c r="X226" s="833">
        <f t="shared" si="25"/>
        <v>0</v>
      </c>
    </row>
    <row r="227" spans="2:24" x14ac:dyDescent="0.35">
      <c r="B227" s="633"/>
      <c r="C227" s="357"/>
      <c r="D227" s="357"/>
      <c r="E227" s="634"/>
      <c r="F227" s="635"/>
      <c r="G227" s="360"/>
      <c r="H227" s="359"/>
      <c r="I227" s="359"/>
      <c r="J227" s="636"/>
      <c r="K227" s="638" t="str">
        <f>IFERROR(INDEX(Lookup!$G$3:$G$6,MATCH(J227,Lookup!$F$3:$F$6,0)),"")</f>
        <v/>
      </c>
      <c r="L227" s="637"/>
      <c r="M227" s="636"/>
      <c r="N227" s="639">
        <f t="shared" si="22"/>
        <v>0</v>
      </c>
      <c r="O227" s="640">
        <f t="shared" si="23"/>
        <v>0</v>
      </c>
      <c r="P227" s="641">
        <f>IF(I227&lt;INDEX(Lookup!$U$2:$U$10,MATCH($D$48,Lookup!$S$2:$S$10,0)),0,IF(U227="X",0,IFERROR(L227*50,0)))</f>
        <v>0</v>
      </c>
      <c r="Q227" s="642">
        <f>IF(I227&lt;INDEX(Lookup!$U$2:$U$10,MATCH($D$48,Lookup!$S$2:$S$10,0)),0,IF(U227="X",0,IFERROR(P227*K227,0)))</f>
        <v>0</v>
      </c>
      <c r="R227" s="642">
        <v>0</v>
      </c>
      <c r="S227" s="783">
        <v>0</v>
      </c>
      <c r="T227" s="636"/>
      <c r="U227" s="353"/>
      <c r="W227" s="833">
        <f t="shared" si="24"/>
        <v>0</v>
      </c>
      <c r="X227" s="833">
        <f t="shared" si="25"/>
        <v>0</v>
      </c>
    </row>
    <row r="228" spans="2:24" x14ac:dyDescent="0.35">
      <c r="B228" s="633"/>
      <c r="C228" s="357"/>
      <c r="D228" s="357"/>
      <c r="E228" s="634"/>
      <c r="F228" s="635"/>
      <c r="G228" s="360"/>
      <c r="H228" s="359"/>
      <c r="I228" s="359"/>
      <c r="J228" s="636"/>
      <c r="K228" s="638" t="str">
        <f>IFERROR(INDEX(Lookup!$G$3:$G$6,MATCH(J228,Lookup!$F$3:$F$6,0)),"")</f>
        <v/>
      </c>
      <c r="L228" s="637"/>
      <c r="M228" s="636"/>
      <c r="N228" s="639">
        <f t="shared" si="22"/>
        <v>0</v>
      </c>
      <c r="O228" s="640">
        <f t="shared" si="23"/>
        <v>0</v>
      </c>
      <c r="P228" s="641">
        <f>IF(I228&lt;INDEX(Lookup!$U$2:$U$10,MATCH($D$48,Lookup!$S$2:$S$10,0)),0,IF(U228="X",0,IFERROR(L228*50,0)))</f>
        <v>0</v>
      </c>
      <c r="Q228" s="642">
        <f>IF(I228&lt;INDEX(Lookup!$U$2:$U$10,MATCH($D$48,Lookup!$S$2:$S$10,0)),0,IF(U228="X",0,IFERROR(P228*K228,0)))</f>
        <v>0</v>
      </c>
      <c r="R228" s="642">
        <v>0</v>
      </c>
      <c r="S228" s="783">
        <v>0</v>
      </c>
      <c r="T228" s="636"/>
      <c r="U228" s="353"/>
      <c r="W228" s="833">
        <f t="shared" si="24"/>
        <v>0</v>
      </c>
      <c r="X228" s="833">
        <f t="shared" si="25"/>
        <v>0</v>
      </c>
    </row>
    <row r="229" spans="2:24" x14ac:dyDescent="0.35">
      <c r="B229" s="633"/>
      <c r="C229" s="357"/>
      <c r="D229" s="357"/>
      <c r="E229" s="634"/>
      <c r="F229" s="635"/>
      <c r="G229" s="360"/>
      <c r="H229" s="359"/>
      <c r="I229" s="359"/>
      <c r="J229" s="636"/>
      <c r="K229" s="638" t="str">
        <f>IFERROR(INDEX(Lookup!$G$3:$G$6,MATCH(J229,Lookup!$F$3:$F$6,0)),"")</f>
        <v/>
      </c>
      <c r="L229" s="637"/>
      <c r="M229" s="636"/>
      <c r="N229" s="639">
        <f t="shared" si="22"/>
        <v>0</v>
      </c>
      <c r="O229" s="640">
        <f t="shared" si="23"/>
        <v>0</v>
      </c>
      <c r="P229" s="641">
        <f>IF(I229&lt;INDEX(Lookup!$U$2:$U$10,MATCH($D$48,Lookup!$S$2:$S$10,0)),0,IF(U229="X",0,IFERROR(L229*50,0)))</f>
        <v>0</v>
      </c>
      <c r="Q229" s="642">
        <f>IF(I229&lt;INDEX(Lookup!$U$2:$U$10,MATCH($D$48,Lookup!$S$2:$S$10,0)),0,IF(U229="X",0,IFERROR(P229*K229,0)))</f>
        <v>0</v>
      </c>
      <c r="R229" s="642">
        <v>0</v>
      </c>
      <c r="S229" s="783">
        <v>0</v>
      </c>
      <c r="T229" s="636"/>
      <c r="U229" s="353"/>
      <c r="W229" s="833">
        <f t="shared" si="24"/>
        <v>0</v>
      </c>
      <c r="X229" s="833">
        <f t="shared" si="25"/>
        <v>0</v>
      </c>
    </row>
    <row r="230" spans="2:24" x14ac:dyDescent="0.35">
      <c r="B230" s="633"/>
      <c r="C230" s="357"/>
      <c r="D230" s="357"/>
      <c r="E230" s="634"/>
      <c r="F230" s="635"/>
      <c r="G230" s="360"/>
      <c r="H230" s="359"/>
      <c r="I230" s="359"/>
      <c r="J230" s="636"/>
      <c r="K230" s="638" t="str">
        <f>IFERROR(INDEX(Lookup!$G$3:$G$6,MATCH(J230,Lookup!$F$3:$F$6,0)),"")</f>
        <v/>
      </c>
      <c r="L230" s="637"/>
      <c r="M230" s="636"/>
      <c r="N230" s="639">
        <f t="shared" si="22"/>
        <v>0</v>
      </c>
      <c r="O230" s="640">
        <f t="shared" si="23"/>
        <v>0</v>
      </c>
      <c r="P230" s="641">
        <f>IF(I230&lt;INDEX(Lookup!$U$2:$U$10,MATCH($D$48,Lookup!$S$2:$S$10,0)),0,IF(U230="X",0,IFERROR(L230*50,0)))</f>
        <v>0</v>
      </c>
      <c r="Q230" s="642">
        <f>IF(I230&lt;INDEX(Lookup!$U$2:$U$10,MATCH($D$48,Lookup!$S$2:$S$10,0)),0,IF(U230="X",0,IFERROR(P230*K230,0)))</f>
        <v>0</v>
      </c>
      <c r="R230" s="642">
        <v>0</v>
      </c>
      <c r="S230" s="783">
        <v>0</v>
      </c>
      <c r="T230" s="636"/>
      <c r="U230" s="353"/>
      <c r="W230" s="833">
        <f t="shared" si="24"/>
        <v>0</v>
      </c>
      <c r="X230" s="833">
        <f t="shared" si="25"/>
        <v>0</v>
      </c>
    </row>
    <row r="231" spans="2:24" x14ac:dyDescent="0.35">
      <c r="B231" s="633"/>
      <c r="C231" s="357"/>
      <c r="D231" s="357"/>
      <c r="E231" s="634"/>
      <c r="F231" s="635"/>
      <c r="G231" s="360"/>
      <c r="H231" s="359"/>
      <c r="I231" s="359"/>
      <c r="J231" s="636"/>
      <c r="K231" s="638" t="str">
        <f>IFERROR(INDEX(Lookup!$G$3:$G$6,MATCH(J231,Lookup!$F$3:$F$6,0)),"")</f>
        <v/>
      </c>
      <c r="L231" s="637"/>
      <c r="M231" s="636"/>
      <c r="N231" s="639">
        <f t="shared" si="22"/>
        <v>0</v>
      </c>
      <c r="O231" s="640">
        <f t="shared" si="23"/>
        <v>0</v>
      </c>
      <c r="P231" s="641">
        <f>IF(I231&lt;INDEX(Lookup!$U$2:$U$10,MATCH($D$48,Lookup!$S$2:$S$10,0)),0,IF(U231="X",0,IFERROR(L231*50,0)))</f>
        <v>0</v>
      </c>
      <c r="Q231" s="642">
        <f>IF(I231&lt;INDEX(Lookup!$U$2:$U$10,MATCH($D$48,Lookup!$S$2:$S$10,0)),0,IF(U231="X",0,IFERROR(P231*K231,0)))</f>
        <v>0</v>
      </c>
      <c r="R231" s="642">
        <v>0</v>
      </c>
      <c r="S231" s="783">
        <v>0</v>
      </c>
      <c r="T231" s="636"/>
      <c r="U231" s="353"/>
      <c r="W231" s="833">
        <f t="shared" si="24"/>
        <v>0</v>
      </c>
      <c r="X231" s="833">
        <f t="shared" si="25"/>
        <v>0</v>
      </c>
    </row>
    <row r="232" spans="2:24" x14ac:dyDescent="0.35">
      <c r="B232" s="633"/>
      <c r="C232" s="357"/>
      <c r="D232" s="357"/>
      <c r="E232" s="634"/>
      <c r="F232" s="635"/>
      <c r="G232" s="360"/>
      <c r="H232" s="359"/>
      <c r="I232" s="359"/>
      <c r="J232" s="636"/>
      <c r="K232" s="638" t="str">
        <f>IFERROR(INDEX(Lookup!$G$3:$G$6,MATCH(J232,Lookup!$F$3:$F$6,0)),"")</f>
        <v/>
      </c>
      <c r="L232" s="637"/>
      <c r="M232" s="636"/>
      <c r="N232" s="639">
        <f t="shared" si="22"/>
        <v>0</v>
      </c>
      <c r="O232" s="640">
        <f t="shared" si="23"/>
        <v>0</v>
      </c>
      <c r="P232" s="641">
        <f>IF(I232&lt;INDEX(Lookup!$U$2:$U$10,MATCH($D$48,Lookup!$S$2:$S$10,0)),0,IF(U232="X",0,IFERROR(L232*50,0)))</f>
        <v>0</v>
      </c>
      <c r="Q232" s="642">
        <f>IF(I232&lt;INDEX(Lookup!$U$2:$U$10,MATCH($D$48,Lookup!$S$2:$S$10,0)),0,IF(U232="X",0,IFERROR(P232*K232,0)))</f>
        <v>0</v>
      </c>
      <c r="R232" s="642">
        <v>0</v>
      </c>
      <c r="S232" s="783">
        <v>0</v>
      </c>
      <c r="T232" s="636"/>
      <c r="U232" s="353"/>
      <c r="W232" s="833">
        <f t="shared" si="24"/>
        <v>0</v>
      </c>
      <c r="X232" s="833">
        <f t="shared" si="25"/>
        <v>0</v>
      </c>
    </row>
    <row r="233" spans="2:24" x14ac:dyDescent="0.35">
      <c r="B233" s="633"/>
      <c r="C233" s="357"/>
      <c r="D233" s="357"/>
      <c r="E233" s="634"/>
      <c r="F233" s="635"/>
      <c r="G233" s="360"/>
      <c r="H233" s="359"/>
      <c r="I233" s="359"/>
      <c r="J233" s="636"/>
      <c r="K233" s="638" t="str">
        <f>IFERROR(INDEX(Lookup!$G$3:$G$6,MATCH(J233,Lookup!$F$3:$F$6,0)),"")</f>
        <v/>
      </c>
      <c r="L233" s="637"/>
      <c r="M233" s="636"/>
      <c r="N233" s="639">
        <f t="shared" si="22"/>
        <v>0</v>
      </c>
      <c r="O233" s="640">
        <f t="shared" si="23"/>
        <v>0</v>
      </c>
      <c r="P233" s="641">
        <f>IF(I233&lt;INDEX(Lookup!$U$2:$U$10,MATCH($D$48,Lookup!$S$2:$S$10,0)),0,IF(U233="X",0,IFERROR(L233*50,0)))</f>
        <v>0</v>
      </c>
      <c r="Q233" s="642">
        <f>IF(I233&lt;INDEX(Lookup!$U$2:$U$10,MATCH($D$48,Lookup!$S$2:$S$10,0)),0,IF(U233="X",0,IFERROR(P233*K233,0)))</f>
        <v>0</v>
      </c>
      <c r="R233" s="642">
        <v>0</v>
      </c>
      <c r="S233" s="783">
        <v>0</v>
      </c>
      <c r="T233" s="636"/>
      <c r="U233" s="353"/>
      <c r="W233" s="833">
        <f t="shared" si="24"/>
        <v>0</v>
      </c>
      <c r="X233" s="833">
        <f t="shared" si="25"/>
        <v>0</v>
      </c>
    </row>
    <row r="234" spans="2:24" x14ac:dyDescent="0.35">
      <c r="B234" s="633"/>
      <c r="C234" s="357"/>
      <c r="D234" s="357"/>
      <c r="E234" s="634"/>
      <c r="F234" s="635"/>
      <c r="G234" s="360"/>
      <c r="H234" s="359"/>
      <c r="I234" s="359"/>
      <c r="J234" s="636"/>
      <c r="K234" s="638" t="str">
        <f>IFERROR(INDEX(Lookup!$G$3:$G$6,MATCH(J234,Lookup!$F$3:$F$6,0)),"")</f>
        <v/>
      </c>
      <c r="L234" s="637"/>
      <c r="M234" s="636"/>
      <c r="N234" s="639">
        <f t="shared" si="22"/>
        <v>0</v>
      </c>
      <c r="O234" s="640">
        <f t="shared" si="23"/>
        <v>0</v>
      </c>
      <c r="P234" s="641">
        <f>IF(I234&lt;INDEX(Lookup!$U$2:$U$10,MATCH($D$48,Lookup!$S$2:$S$10,0)),0,IF(U234="X",0,IFERROR(L234*50,0)))</f>
        <v>0</v>
      </c>
      <c r="Q234" s="642">
        <f>IF(I234&lt;INDEX(Lookup!$U$2:$U$10,MATCH($D$48,Lookup!$S$2:$S$10,0)),0,IF(U234="X",0,IFERROR(P234*K234,0)))</f>
        <v>0</v>
      </c>
      <c r="R234" s="642">
        <v>0</v>
      </c>
      <c r="S234" s="783">
        <v>0</v>
      </c>
      <c r="T234" s="636"/>
      <c r="U234" s="353"/>
      <c r="W234" s="833">
        <f t="shared" si="24"/>
        <v>0</v>
      </c>
      <c r="X234" s="833">
        <f t="shared" si="25"/>
        <v>0</v>
      </c>
    </row>
    <row r="235" spans="2:24" x14ac:dyDescent="0.35">
      <c r="B235" s="633"/>
      <c r="C235" s="357"/>
      <c r="D235" s="357"/>
      <c r="E235" s="634"/>
      <c r="F235" s="635"/>
      <c r="G235" s="360"/>
      <c r="H235" s="359"/>
      <c r="I235" s="359"/>
      <c r="J235" s="636"/>
      <c r="K235" s="638" t="str">
        <f>IFERROR(INDEX(Lookup!$G$3:$G$6,MATCH(J235,Lookup!$F$3:$F$6,0)),"")</f>
        <v/>
      </c>
      <c r="L235" s="637"/>
      <c r="M235" s="636"/>
      <c r="N235" s="639">
        <f t="shared" si="22"/>
        <v>0</v>
      </c>
      <c r="O235" s="640">
        <f t="shared" si="23"/>
        <v>0</v>
      </c>
      <c r="P235" s="641">
        <f>IF(I235&lt;INDEX(Lookup!$U$2:$U$10,MATCH($D$48,Lookup!$S$2:$S$10,0)),0,IF(U235="X",0,IFERROR(L235*50,0)))</f>
        <v>0</v>
      </c>
      <c r="Q235" s="642">
        <f>IF(I235&lt;INDEX(Lookup!$U$2:$U$10,MATCH($D$48,Lookup!$S$2:$S$10,0)),0,IF(U235="X",0,IFERROR(P235*K235,0)))</f>
        <v>0</v>
      </c>
      <c r="R235" s="642">
        <v>0</v>
      </c>
      <c r="S235" s="783">
        <v>0</v>
      </c>
      <c r="T235" s="636"/>
      <c r="U235" s="353"/>
      <c r="W235" s="833">
        <f t="shared" si="24"/>
        <v>0</v>
      </c>
      <c r="X235" s="833">
        <f t="shared" si="25"/>
        <v>0</v>
      </c>
    </row>
    <row r="236" spans="2:24" x14ac:dyDescent="0.35">
      <c r="B236" s="633"/>
      <c r="C236" s="357"/>
      <c r="D236" s="357"/>
      <c r="E236" s="634"/>
      <c r="F236" s="635"/>
      <c r="G236" s="360"/>
      <c r="H236" s="359"/>
      <c r="I236" s="359"/>
      <c r="J236" s="636"/>
      <c r="K236" s="638" t="str">
        <f>IFERROR(INDEX(Lookup!$G$3:$G$6,MATCH(J236,Lookup!$F$3:$F$6,0)),"")</f>
        <v/>
      </c>
      <c r="L236" s="637"/>
      <c r="M236" s="636"/>
      <c r="N236" s="639">
        <f t="shared" si="22"/>
        <v>0</v>
      </c>
      <c r="O236" s="640">
        <f t="shared" si="23"/>
        <v>0</v>
      </c>
      <c r="P236" s="641">
        <f>IF(I236&lt;INDEX(Lookup!$U$2:$U$10,MATCH($D$48,Lookup!$S$2:$S$10,0)),0,IF(U236="X",0,IFERROR(L236*50,0)))</f>
        <v>0</v>
      </c>
      <c r="Q236" s="642">
        <f>IF(I236&lt;INDEX(Lookup!$U$2:$U$10,MATCH($D$48,Lookup!$S$2:$S$10,0)),0,IF(U236="X",0,IFERROR(P236*K236,0)))</f>
        <v>0</v>
      </c>
      <c r="R236" s="642">
        <v>0</v>
      </c>
      <c r="S236" s="783">
        <v>0</v>
      </c>
      <c r="T236" s="636"/>
      <c r="U236" s="353"/>
      <c r="W236" s="833">
        <f t="shared" si="24"/>
        <v>0</v>
      </c>
      <c r="X236" s="833">
        <f t="shared" si="25"/>
        <v>0</v>
      </c>
    </row>
    <row r="237" spans="2:24" x14ac:dyDescent="0.35">
      <c r="B237" s="633"/>
      <c r="C237" s="357"/>
      <c r="D237" s="357"/>
      <c r="E237" s="634"/>
      <c r="F237" s="635"/>
      <c r="G237" s="360"/>
      <c r="H237" s="359"/>
      <c r="I237" s="359"/>
      <c r="J237" s="636"/>
      <c r="K237" s="638" t="str">
        <f>IFERROR(INDEX(Lookup!$G$3:$G$6,MATCH(J237,Lookup!$F$3:$F$6,0)),"")</f>
        <v/>
      </c>
      <c r="L237" s="637"/>
      <c r="M237" s="636"/>
      <c r="N237" s="639">
        <f t="shared" si="22"/>
        <v>0</v>
      </c>
      <c r="O237" s="640">
        <f t="shared" si="23"/>
        <v>0</v>
      </c>
      <c r="P237" s="641">
        <f>IF(I237&lt;INDEX(Lookup!$U$2:$U$10,MATCH($D$48,Lookup!$S$2:$S$10,0)),0,IF(U237="X",0,IFERROR(L237*50,0)))</f>
        <v>0</v>
      </c>
      <c r="Q237" s="642">
        <f>IF(I237&lt;INDEX(Lookup!$U$2:$U$10,MATCH($D$48,Lookup!$S$2:$S$10,0)),0,IF(U237="X",0,IFERROR(P237*K237,0)))</f>
        <v>0</v>
      </c>
      <c r="R237" s="642">
        <v>0</v>
      </c>
      <c r="S237" s="783">
        <v>0</v>
      </c>
      <c r="T237" s="636"/>
      <c r="U237" s="353"/>
      <c r="W237" s="833">
        <f t="shared" si="24"/>
        <v>0</v>
      </c>
      <c r="X237" s="833">
        <f t="shared" si="25"/>
        <v>0</v>
      </c>
    </row>
    <row r="238" spans="2:24" x14ac:dyDescent="0.35">
      <c r="B238" s="633"/>
      <c r="C238" s="357"/>
      <c r="D238" s="357"/>
      <c r="E238" s="634"/>
      <c r="F238" s="635"/>
      <c r="G238" s="360"/>
      <c r="H238" s="359"/>
      <c r="I238" s="359"/>
      <c r="J238" s="636"/>
      <c r="K238" s="638" t="str">
        <f>IFERROR(INDEX(Lookup!$G$3:$G$6,MATCH(J238,Lookup!$F$3:$F$6,0)),"")</f>
        <v/>
      </c>
      <c r="L238" s="637"/>
      <c r="M238" s="636"/>
      <c r="N238" s="639">
        <f t="shared" si="22"/>
        <v>0</v>
      </c>
      <c r="O238" s="640">
        <f t="shared" si="23"/>
        <v>0</v>
      </c>
      <c r="P238" s="641">
        <f>IF(I238&lt;INDEX(Lookup!$U$2:$U$10,MATCH($D$48,Lookup!$S$2:$S$10,0)),0,IF(U238="X",0,IFERROR(L238*50,0)))</f>
        <v>0</v>
      </c>
      <c r="Q238" s="642">
        <f>IF(I238&lt;INDEX(Lookup!$U$2:$U$10,MATCH($D$48,Lookup!$S$2:$S$10,0)),0,IF(U238="X",0,IFERROR(P238*K238,0)))</f>
        <v>0</v>
      </c>
      <c r="R238" s="642">
        <v>0</v>
      </c>
      <c r="S238" s="783">
        <v>0</v>
      </c>
      <c r="T238" s="636"/>
      <c r="U238" s="353"/>
      <c r="W238" s="833">
        <f t="shared" si="24"/>
        <v>0</v>
      </c>
      <c r="X238" s="833">
        <f t="shared" si="25"/>
        <v>0</v>
      </c>
    </row>
    <row r="239" spans="2:24" x14ac:dyDescent="0.35">
      <c r="B239" s="633"/>
      <c r="C239" s="357"/>
      <c r="D239" s="357"/>
      <c r="E239" s="634"/>
      <c r="F239" s="635"/>
      <c r="G239" s="360"/>
      <c r="H239" s="359"/>
      <c r="I239" s="359"/>
      <c r="J239" s="636"/>
      <c r="K239" s="638" t="str">
        <f>IFERROR(INDEX(Lookup!$G$3:$G$6,MATCH(J239,Lookup!$F$3:$F$6,0)),"")</f>
        <v/>
      </c>
      <c r="L239" s="637"/>
      <c r="M239" s="636"/>
      <c r="N239" s="639">
        <f t="shared" si="22"/>
        <v>0</v>
      </c>
      <c r="O239" s="640">
        <f t="shared" si="23"/>
        <v>0</v>
      </c>
      <c r="P239" s="641">
        <f>IF(I239&lt;INDEX(Lookup!$U$2:$U$10,MATCH($D$48,Lookup!$S$2:$S$10,0)),0,IF(U239="X",0,IFERROR(L239*50,0)))</f>
        <v>0</v>
      </c>
      <c r="Q239" s="642">
        <f>IF(I239&lt;INDEX(Lookup!$U$2:$U$10,MATCH($D$48,Lookup!$S$2:$S$10,0)),0,IF(U239="X",0,IFERROR(P239*K239,0)))</f>
        <v>0</v>
      </c>
      <c r="R239" s="642">
        <v>0</v>
      </c>
      <c r="S239" s="783">
        <v>0</v>
      </c>
      <c r="T239" s="636"/>
      <c r="U239" s="353"/>
      <c r="W239" s="833">
        <f t="shared" si="24"/>
        <v>0</v>
      </c>
      <c r="X239" s="833">
        <f t="shared" si="25"/>
        <v>0</v>
      </c>
    </row>
    <row r="240" spans="2:24" x14ac:dyDescent="0.35">
      <c r="B240" s="633"/>
      <c r="C240" s="357"/>
      <c r="D240" s="357"/>
      <c r="E240" s="634"/>
      <c r="F240" s="635"/>
      <c r="G240" s="360"/>
      <c r="H240" s="359"/>
      <c r="I240" s="359"/>
      <c r="J240" s="636"/>
      <c r="K240" s="638" t="str">
        <f>IFERROR(INDEX(Lookup!$G$3:$G$6,MATCH(J240,Lookup!$F$3:$F$6,0)),"")</f>
        <v/>
      </c>
      <c r="L240" s="637"/>
      <c r="M240" s="636"/>
      <c r="N240" s="639">
        <f t="shared" si="22"/>
        <v>0</v>
      </c>
      <c r="O240" s="640">
        <f t="shared" si="23"/>
        <v>0</v>
      </c>
      <c r="P240" s="641">
        <f>IF(I240&lt;INDEX(Lookup!$U$2:$U$10,MATCH($D$48,Lookup!$S$2:$S$10,0)),0,IF(U240="X",0,IFERROR(L240*50,0)))</f>
        <v>0</v>
      </c>
      <c r="Q240" s="642">
        <f>IF(I240&lt;INDEX(Lookup!$U$2:$U$10,MATCH($D$48,Lookup!$S$2:$S$10,0)),0,IF(U240="X",0,IFERROR(P240*K240,0)))</f>
        <v>0</v>
      </c>
      <c r="R240" s="642">
        <v>0</v>
      </c>
      <c r="S240" s="783">
        <v>0</v>
      </c>
      <c r="T240" s="636"/>
      <c r="U240" s="353"/>
      <c r="W240" s="833">
        <f t="shared" si="24"/>
        <v>0</v>
      </c>
      <c r="X240" s="833">
        <f t="shared" si="25"/>
        <v>0</v>
      </c>
    </row>
    <row r="241" spans="2:24" x14ac:dyDescent="0.35">
      <c r="B241" s="633"/>
      <c r="C241" s="357"/>
      <c r="D241" s="357"/>
      <c r="E241" s="634"/>
      <c r="F241" s="635"/>
      <c r="G241" s="360"/>
      <c r="H241" s="359"/>
      <c r="I241" s="359"/>
      <c r="J241" s="636"/>
      <c r="K241" s="638" t="str">
        <f>IFERROR(INDEX(Lookup!$G$3:$G$6,MATCH(J241,Lookup!$F$3:$F$6,0)),"")</f>
        <v/>
      </c>
      <c r="L241" s="637"/>
      <c r="M241" s="636"/>
      <c r="N241" s="639">
        <f t="shared" si="22"/>
        <v>0</v>
      </c>
      <c r="O241" s="640">
        <f t="shared" si="23"/>
        <v>0</v>
      </c>
      <c r="P241" s="641">
        <f>IF(I241&lt;INDEX(Lookup!$U$2:$U$10,MATCH($D$48,Lookup!$S$2:$S$10,0)),0,IF(U241="X",0,IFERROR(L241*50,0)))</f>
        <v>0</v>
      </c>
      <c r="Q241" s="642">
        <f>IF(I241&lt;INDEX(Lookup!$U$2:$U$10,MATCH($D$48,Lookup!$S$2:$S$10,0)),0,IF(U241="X",0,IFERROR(P241*K241,0)))</f>
        <v>0</v>
      </c>
      <c r="R241" s="642">
        <v>0</v>
      </c>
      <c r="S241" s="783">
        <v>0</v>
      </c>
      <c r="T241" s="636"/>
      <c r="U241" s="353"/>
      <c r="W241" s="833">
        <f t="shared" si="24"/>
        <v>0</v>
      </c>
      <c r="X241" s="833">
        <f t="shared" si="25"/>
        <v>0</v>
      </c>
    </row>
    <row r="242" spans="2:24" x14ac:dyDescent="0.35">
      <c r="B242" s="633"/>
      <c r="C242" s="357"/>
      <c r="D242" s="357"/>
      <c r="E242" s="634"/>
      <c r="F242" s="635"/>
      <c r="G242" s="360"/>
      <c r="H242" s="359"/>
      <c r="I242" s="359"/>
      <c r="J242" s="636"/>
      <c r="K242" s="638" t="str">
        <f>IFERROR(INDEX(Lookup!$G$3:$G$6,MATCH(J242,Lookup!$F$3:$F$6,0)),"")</f>
        <v/>
      </c>
      <c r="L242" s="637"/>
      <c r="M242" s="636"/>
      <c r="N242" s="639">
        <f t="shared" si="22"/>
        <v>0</v>
      </c>
      <c r="O242" s="640">
        <f t="shared" si="23"/>
        <v>0</v>
      </c>
      <c r="P242" s="641">
        <f>IF(I242&lt;INDEX(Lookup!$U$2:$U$10,MATCH($D$48,Lookup!$S$2:$S$10,0)),0,IF(U242="X",0,IFERROR(L242*50,0)))</f>
        <v>0</v>
      </c>
      <c r="Q242" s="642">
        <f>IF(I242&lt;INDEX(Lookup!$U$2:$U$10,MATCH($D$48,Lookup!$S$2:$S$10,0)),0,IF(U242="X",0,IFERROR(P242*K242,0)))</f>
        <v>0</v>
      </c>
      <c r="R242" s="642">
        <v>0</v>
      </c>
      <c r="S242" s="783">
        <v>0</v>
      </c>
      <c r="T242" s="636"/>
      <c r="U242" s="353"/>
      <c r="W242" s="833">
        <f t="shared" si="24"/>
        <v>0</v>
      </c>
      <c r="X242" s="833">
        <f t="shared" si="25"/>
        <v>0</v>
      </c>
    </row>
    <row r="243" spans="2:24" x14ac:dyDescent="0.35">
      <c r="B243" s="633"/>
      <c r="C243" s="357"/>
      <c r="D243" s="357"/>
      <c r="E243" s="634"/>
      <c r="F243" s="635"/>
      <c r="G243" s="360"/>
      <c r="H243" s="359"/>
      <c r="I243" s="359"/>
      <c r="J243" s="636"/>
      <c r="K243" s="638" t="str">
        <f>IFERROR(INDEX(Lookup!$G$3:$G$6,MATCH(J243,Lookup!$F$3:$F$6,0)),"")</f>
        <v/>
      </c>
      <c r="L243" s="637"/>
      <c r="M243" s="636"/>
      <c r="N243" s="639">
        <f t="shared" ref="N243:N306" si="26">L243*M243</f>
        <v>0</v>
      </c>
      <c r="O243" s="640">
        <f t="shared" si="23"/>
        <v>0</v>
      </c>
      <c r="P243" s="641">
        <f>IF(I243&lt;INDEX(Lookup!$U$2:$U$10,MATCH($D$48,Lookup!$S$2:$S$10,0)),0,IF(U243="X",0,IFERROR(L243*50,0)))</f>
        <v>0</v>
      </c>
      <c r="Q243" s="642">
        <f>IF(I243&lt;INDEX(Lookup!$U$2:$U$10,MATCH($D$48,Lookup!$S$2:$S$10,0)),0,IF(U243="X",0,IFERROR(P243*K243,0)))</f>
        <v>0</v>
      </c>
      <c r="R243" s="642">
        <v>0</v>
      </c>
      <c r="S243" s="783">
        <v>0</v>
      </c>
      <c r="T243" s="636"/>
      <c r="U243" s="353"/>
      <c r="W243" s="833">
        <f t="shared" si="24"/>
        <v>0</v>
      </c>
      <c r="X243" s="833">
        <f t="shared" si="25"/>
        <v>0</v>
      </c>
    </row>
    <row r="244" spans="2:24" x14ac:dyDescent="0.35">
      <c r="B244" s="633"/>
      <c r="C244" s="357"/>
      <c r="D244" s="357"/>
      <c r="E244" s="634"/>
      <c r="F244" s="635"/>
      <c r="G244" s="360"/>
      <c r="H244" s="359"/>
      <c r="I244" s="359"/>
      <c r="J244" s="636"/>
      <c r="K244" s="638" t="str">
        <f>IFERROR(INDEX(Lookup!$G$3:$G$6,MATCH(J244,Lookup!$F$3:$F$6,0)),"")</f>
        <v/>
      </c>
      <c r="L244" s="637"/>
      <c r="M244" s="636"/>
      <c r="N244" s="639">
        <f t="shared" si="26"/>
        <v>0</v>
      </c>
      <c r="O244" s="640">
        <f t="shared" ref="O244:O307" si="27">IFERROR(ROUND((N244*K244),2),0)</f>
        <v>0</v>
      </c>
      <c r="P244" s="641">
        <f>IF(I244&lt;INDEX(Lookup!$U$2:$U$10,MATCH($D$48,Lookup!$S$2:$S$10,0)),0,IF(U244="X",0,IFERROR(L244*50,0)))</f>
        <v>0</v>
      </c>
      <c r="Q244" s="642">
        <f>IF(I244&lt;INDEX(Lookup!$U$2:$U$10,MATCH($D$48,Lookup!$S$2:$S$10,0)),0,IF(U244="X",0,IFERROR(P244*K244,0)))</f>
        <v>0</v>
      </c>
      <c r="R244" s="642">
        <v>0</v>
      </c>
      <c r="S244" s="783">
        <v>0</v>
      </c>
      <c r="T244" s="636"/>
      <c r="U244" s="353"/>
      <c r="W244" s="833">
        <f t="shared" ref="W244:W307" si="28">O244*$I$30</f>
        <v>0</v>
      </c>
      <c r="X244" s="833">
        <f t="shared" ref="X244:X307" si="29">Q244*$I$30</f>
        <v>0</v>
      </c>
    </row>
    <row r="245" spans="2:24" x14ac:dyDescent="0.35">
      <c r="B245" s="633"/>
      <c r="C245" s="357"/>
      <c r="D245" s="357"/>
      <c r="E245" s="634"/>
      <c r="F245" s="635"/>
      <c r="G245" s="360"/>
      <c r="H245" s="359"/>
      <c r="I245" s="359"/>
      <c r="J245" s="636"/>
      <c r="K245" s="638" t="str">
        <f>IFERROR(INDEX(Lookup!$G$3:$G$6,MATCH(J245,Lookup!$F$3:$F$6,0)),"")</f>
        <v/>
      </c>
      <c r="L245" s="637"/>
      <c r="M245" s="636"/>
      <c r="N245" s="639">
        <f t="shared" si="26"/>
        <v>0</v>
      </c>
      <c r="O245" s="640">
        <f t="shared" si="27"/>
        <v>0</v>
      </c>
      <c r="P245" s="641">
        <f>IF(I245&lt;INDEX(Lookup!$U$2:$U$10,MATCH($D$48,Lookup!$S$2:$S$10,0)),0,IF(U245="X",0,IFERROR(L245*50,0)))</f>
        <v>0</v>
      </c>
      <c r="Q245" s="642">
        <f>IF(I245&lt;INDEX(Lookup!$U$2:$U$10,MATCH($D$48,Lookup!$S$2:$S$10,0)),0,IF(U245="X",0,IFERROR(P245*K245,0)))</f>
        <v>0</v>
      </c>
      <c r="R245" s="642">
        <v>0</v>
      </c>
      <c r="S245" s="783">
        <v>0</v>
      </c>
      <c r="T245" s="636"/>
      <c r="U245" s="353"/>
      <c r="W245" s="833">
        <f t="shared" si="28"/>
        <v>0</v>
      </c>
      <c r="X245" s="833">
        <f t="shared" si="29"/>
        <v>0</v>
      </c>
    </row>
    <row r="246" spans="2:24" x14ac:dyDescent="0.35">
      <c r="B246" s="633"/>
      <c r="C246" s="357"/>
      <c r="D246" s="357"/>
      <c r="E246" s="634"/>
      <c r="F246" s="635"/>
      <c r="G246" s="360"/>
      <c r="H246" s="359"/>
      <c r="I246" s="359"/>
      <c r="J246" s="636"/>
      <c r="K246" s="638" t="str">
        <f>IFERROR(INDEX(Lookup!$G$3:$G$6,MATCH(J246,Lookup!$F$3:$F$6,0)),"")</f>
        <v/>
      </c>
      <c r="L246" s="637"/>
      <c r="M246" s="636"/>
      <c r="N246" s="639">
        <f t="shared" si="26"/>
        <v>0</v>
      </c>
      <c r="O246" s="640">
        <f t="shared" si="27"/>
        <v>0</v>
      </c>
      <c r="P246" s="641">
        <f>IF(I246&lt;INDEX(Lookup!$U$2:$U$10,MATCH($D$48,Lookup!$S$2:$S$10,0)),0,IF(U246="X",0,IFERROR(L246*50,0)))</f>
        <v>0</v>
      </c>
      <c r="Q246" s="642">
        <f>IF(I246&lt;INDEX(Lookup!$U$2:$U$10,MATCH($D$48,Lookup!$S$2:$S$10,0)),0,IF(U246="X",0,IFERROR(P246*K246,0)))</f>
        <v>0</v>
      </c>
      <c r="R246" s="642">
        <v>0</v>
      </c>
      <c r="S246" s="783">
        <v>0</v>
      </c>
      <c r="T246" s="636"/>
      <c r="U246" s="353"/>
      <c r="W246" s="833">
        <f t="shared" si="28"/>
        <v>0</v>
      </c>
      <c r="X246" s="833">
        <f t="shared" si="29"/>
        <v>0</v>
      </c>
    </row>
    <row r="247" spans="2:24" x14ac:dyDescent="0.35">
      <c r="B247" s="633"/>
      <c r="C247" s="357"/>
      <c r="D247" s="357"/>
      <c r="E247" s="634"/>
      <c r="F247" s="635"/>
      <c r="G247" s="360"/>
      <c r="H247" s="359"/>
      <c r="I247" s="359"/>
      <c r="J247" s="636"/>
      <c r="K247" s="638" t="str">
        <f>IFERROR(INDEX(Lookup!$G$3:$G$6,MATCH(J247,Lookup!$F$3:$F$6,0)),"")</f>
        <v/>
      </c>
      <c r="L247" s="637"/>
      <c r="M247" s="636"/>
      <c r="N247" s="639">
        <f t="shared" si="26"/>
        <v>0</v>
      </c>
      <c r="O247" s="640">
        <f t="shared" si="27"/>
        <v>0</v>
      </c>
      <c r="P247" s="641">
        <f>IF(I247&lt;INDEX(Lookup!$U$2:$U$10,MATCH($D$48,Lookup!$S$2:$S$10,0)),0,IF(U247="X",0,IFERROR(L247*50,0)))</f>
        <v>0</v>
      </c>
      <c r="Q247" s="642">
        <f>IF(I247&lt;INDEX(Lookup!$U$2:$U$10,MATCH($D$48,Lookup!$S$2:$S$10,0)),0,IF(U247="X",0,IFERROR(P247*K247,0)))</f>
        <v>0</v>
      </c>
      <c r="R247" s="642">
        <v>0</v>
      </c>
      <c r="S247" s="783">
        <v>0</v>
      </c>
      <c r="T247" s="636"/>
      <c r="U247" s="353"/>
      <c r="W247" s="833">
        <f t="shared" si="28"/>
        <v>0</v>
      </c>
      <c r="X247" s="833">
        <f t="shared" si="29"/>
        <v>0</v>
      </c>
    </row>
    <row r="248" spans="2:24" x14ac:dyDescent="0.35">
      <c r="B248" s="633"/>
      <c r="C248" s="357"/>
      <c r="D248" s="357"/>
      <c r="E248" s="634"/>
      <c r="F248" s="635"/>
      <c r="G248" s="360"/>
      <c r="H248" s="359"/>
      <c r="I248" s="359"/>
      <c r="J248" s="636"/>
      <c r="K248" s="638" t="str">
        <f>IFERROR(INDEX(Lookup!$G$3:$G$6,MATCH(J248,Lookup!$F$3:$F$6,0)),"")</f>
        <v/>
      </c>
      <c r="L248" s="637"/>
      <c r="M248" s="636"/>
      <c r="N248" s="639">
        <f t="shared" si="26"/>
        <v>0</v>
      </c>
      <c r="O248" s="640">
        <f t="shared" si="27"/>
        <v>0</v>
      </c>
      <c r="P248" s="641">
        <f>IF(I248&lt;INDEX(Lookup!$U$2:$U$10,MATCH($D$48,Lookup!$S$2:$S$10,0)),0,IF(U248="X",0,IFERROR(L248*50,0)))</f>
        <v>0</v>
      </c>
      <c r="Q248" s="642">
        <f>IF(I248&lt;INDEX(Lookup!$U$2:$U$10,MATCH($D$48,Lookup!$S$2:$S$10,0)),0,IF(U248="X",0,IFERROR(P248*K248,0)))</f>
        <v>0</v>
      </c>
      <c r="R248" s="642">
        <v>0</v>
      </c>
      <c r="S248" s="783">
        <v>0</v>
      </c>
      <c r="T248" s="636"/>
      <c r="U248" s="353"/>
      <c r="W248" s="833">
        <f t="shared" si="28"/>
        <v>0</v>
      </c>
      <c r="X248" s="833">
        <f t="shared" si="29"/>
        <v>0</v>
      </c>
    </row>
    <row r="249" spans="2:24" x14ac:dyDescent="0.35">
      <c r="B249" s="633"/>
      <c r="C249" s="357"/>
      <c r="D249" s="357"/>
      <c r="E249" s="634"/>
      <c r="F249" s="635"/>
      <c r="G249" s="360"/>
      <c r="H249" s="359"/>
      <c r="I249" s="359"/>
      <c r="J249" s="636"/>
      <c r="K249" s="638" t="str">
        <f>IFERROR(INDEX(Lookup!$G$3:$G$6,MATCH(J249,Lookup!$F$3:$F$6,0)),"")</f>
        <v/>
      </c>
      <c r="L249" s="637"/>
      <c r="M249" s="636"/>
      <c r="N249" s="639">
        <f t="shared" si="26"/>
        <v>0</v>
      </c>
      <c r="O249" s="640">
        <f t="shared" si="27"/>
        <v>0</v>
      </c>
      <c r="P249" s="641">
        <f>IF(I249&lt;INDEX(Lookup!$U$2:$U$10,MATCH($D$48,Lookup!$S$2:$S$10,0)),0,IF(U249="X",0,IFERROR(L249*50,0)))</f>
        <v>0</v>
      </c>
      <c r="Q249" s="642">
        <f>IF(I249&lt;INDEX(Lookup!$U$2:$U$10,MATCH($D$48,Lookup!$S$2:$S$10,0)),0,IF(U249="X",0,IFERROR(P249*K249,0)))</f>
        <v>0</v>
      </c>
      <c r="R249" s="642">
        <v>0</v>
      </c>
      <c r="S249" s="783">
        <v>0</v>
      </c>
      <c r="T249" s="636"/>
      <c r="U249" s="353"/>
      <c r="W249" s="833">
        <f t="shared" si="28"/>
        <v>0</v>
      </c>
      <c r="X249" s="833">
        <f t="shared" si="29"/>
        <v>0</v>
      </c>
    </row>
    <row r="250" spans="2:24" x14ac:dyDescent="0.35">
      <c r="B250" s="633"/>
      <c r="C250" s="357"/>
      <c r="D250" s="357"/>
      <c r="E250" s="634"/>
      <c r="F250" s="635"/>
      <c r="G250" s="360"/>
      <c r="H250" s="359"/>
      <c r="I250" s="359"/>
      <c r="J250" s="636"/>
      <c r="K250" s="638" t="str">
        <f>IFERROR(INDEX(Lookup!$G$3:$G$6,MATCH(J250,Lookup!$F$3:$F$6,0)),"")</f>
        <v/>
      </c>
      <c r="L250" s="637"/>
      <c r="M250" s="636"/>
      <c r="N250" s="639">
        <f t="shared" si="26"/>
        <v>0</v>
      </c>
      <c r="O250" s="640">
        <f t="shared" si="27"/>
        <v>0</v>
      </c>
      <c r="P250" s="641">
        <f>IF(I250&lt;INDEX(Lookup!$U$2:$U$10,MATCH($D$48,Lookup!$S$2:$S$10,0)),0,IF(U250="X",0,IFERROR(L250*50,0)))</f>
        <v>0</v>
      </c>
      <c r="Q250" s="642">
        <f>IF(I250&lt;INDEX(Lookup!$U$2:$U$10,MATCH($D$48,Lookup!$S$2:$S$10,0)),0,IF(U250="X",0,IFERROR(P250*K250,0)))</f>
        <v>0</v>
      </c>
      <c r="R250" s="642">
        <v>0</v>
      </c>
      <c r="S250" s="783">
        <v>0</v>
      </c>
      <c r="T250" s="636"/>
      <c r="U250" s="353"/>
      <c r="W250" s="833">
        <f t="shared" si="28"/>
        <v>0</v>
      </c>
      <c r="X250" s="833">
        <f t="shared" si="29"/>
        <v>0</v>
      </c>
    </row>
    <row r="251" spans="2:24" x14ac:dyDescent="0.35">
      <c r="B251" s="633"/>
      <c r="C251" s="357"/>
      <c r="D251" s="357"/>
      <c r="E251" s="634"/>
      <c r="F251" s="635"/>
      <c r="G251" s="360"/>
      <c r="H251" s="359"/>
      <c r="I251" s="359"/>
      <c r="J251" s="636"/>
      <c r="K251" s="638" t="str">
        <f>IFERROR(INDEX(Lookup!$G$3:$G$6,MATCH(J251,Lookup!$F$3:$F$6,0)),"")</f>
        <v/>
      </c>
      <c r="L251" s="637"/>
      <c r="M251" s="636"/>
      <c r="N251" s="639">
        <f t="shared" si="26"/>
        <v>0</v>
      </c>
      <c r="O251" s="640">
        <f t="shared" si="27"/>
        <v>0</v>
      </c>
      <c r="P251" s="641">
        <f>IF(I251&lt;INDEX(Lookup!$U$2:$U$10,MATCH($D$48,Lookup!$S$2:$S$10,0)),0,IF(U251="X",0,IFERROR(L251*50,0)))</f>
        <v>0</v>
      </c>
      <c r="Q251" s="642">
        <f>IF(I251&lt;INDEX(Lookup!$U$2:$U$10,MATCH($D$48,Lookup!$S$2:$S$10,0)),0,IF(U251="X",0,IFERROR(P251*K251,0)))</f>
        <v>0</v>
      </c>
      <c r="R251" s="642">
        <v>0</v>
      </c>
      <c r="S251" s="783">
        <v>0</v>
      </c>
      <c r="T251" s="636"/>
      <c r="U251" s="353"/>
      <c r="W251" s="833">
        <f t="shared" si="28"/>
        <v>0</v>
      </c>
      <c r="X251" s="833">
        <f t="shared" si="29"/>
        <v>0</v>
      </c>
    </row>
    <row r="252" spans="2:24" x14ac:dyDescent="0.35">
      <c r="B252" s="633"/>
      <c r="C252" s="357"/>
      <c r="D252" s="357"/>
      <c r="E252" s="634"/>
      <c r="F252" s="635"/>
      <c r="G252" s="360"/>
      <c r="H252" s="359"/>
      <c r="I252" s="359"/>
      <c r="J252" s="636"/>
      <c r="K252" s="638" t="str">
        <f>IFERROR(INDEX(Lookup!$G$3:$G$6,MATCH(J252,Lookup!$F$3:$F$6,0)),"")</f>
        <v/>
      </c>
      <c r="L252" s="637"/>
      <c r="M252" s="636"/>
      <c r="N252" s="639">
        <f t="shared" si="26"/>
        <v>0</v>
      </c>
      <c r="O252" s="640">
        <f t="shared" si="27"/>
        <v>0</v>
      </c>
      <c r="P252" s="641">
        <f>IF(I252&lt;INDEX(Lookup!$U$2:$U$10,MATCH($D$48,Lookup!$S$2:$S$10,0)),0,IF(U252="X",0,IFERROR(L252*50,0)))</f>
        <v>0</v>
      </c>
      <c r="Q252" s="642">
        <f>IF(I252&lt;INDEX(Lookup!$U$2:$U$10,MATCH($D$48,Lookup!$S$2:$S$10,0)),0,IF(U252="X",0,IFERROR(P252*K252,0)))</f>
        <v>0</v>
      </c>
      <c r="R252" s="642">
        <v>0</v>
      </c>
      <c r="S252" s="783">
        <v>0</v>
      </c>
      <c r="T252" s="636"/>
      <c r="U252" s="353"/>
      <c r="W252" s="833">
        <f t="shared" si="28"/>
        <v>0</v>
      </c>
      <c r="X252" s="833">
        <f t="shared" si="29"/>
        <v>0</v>
      </c>
    </row>
    <row r="253" spans="2:24" x14ac:dyDescent="0.35">
      <c r="B253" s="633"/>
      <c r="C253" s="357"/>
      <c r="D253" s="357"/>
      <c r="E253" s="634"/>
      <c r="F253" s="635"/>
      <c r="G253" s="360"/>
      <c r="H253" s="359"/>
      <c r="I253" s="359"/>
      <c r="J253" s="636"/>
      <c r="K253" s="638" t="str">
        <f>IFERROR(INDEX(Lookup!$G$3:$G$6,MATCH(J253,Lookup!$F$3:$F$6,0)),"")</f>
        <v/>
      </c>
      <c r="L253" s="637"/>
      <c r="M253" s="636"/>
      <c r="N253" s="639">
        <f t="shared" si="26"/>
        <v>0</v>
      </c>
      <c r="O253" s="640">
        <f t="shared" si="27"/>
        <v>0</v>
      </c>
      <c r="P253" s="641">
        <f>IF(I253&lt;INDEX(Lookup!$U$2:$U$10,MATCH($D$48,Lookup!$S$2:$S$10,0)),0,IF(U253="X",0,IFERROR(L253*50,0)))</f>
        <v>0</v>
      </c>
      <c r="Q253" s="642">
        <f>IF(I253&lt;INDEX(Lookup!$U$2:$U$10,MATCH($D$48,Lookup!$S$2:$S$10,0)),0,IF(U253="X",0,IFERROR(P253*K253,0)))</f>
        <v>0</v>
      </c>
      <c r="R253" s="642">
        <v>0</v>
      </c>
      <c r="S253" s="783">
        <v>0</v>
      </c>
      <c r="T253" s="636"/>
      <c r="U253" s="353"/>
      <c r="W253" s="833">
        <f t="shared" si="28"/>
        <v>0</v>
      </c>
      <c r="X253" s="833">
        <f t="shared" si="29"/>
        <v>0</v>
      </c>
    </row>
    <row r="254" spans="2:24" x14ac:dyDescent="0.35">
      <c r="B254" s="633"/>
      <c r="C254" s="357"/>
      <c r="D254" s="357"/>
      <c r="E254" s="634"/>
      <c r="F254" s="635"/>
      <c r="G254" s="360"/>
      <c r="H254" s="359"/>
      <c r="I254" s="359"/>
      <c r="J254" s="636"/>
      <c r="K254" s="638" t="str">
        <f>IFERROR(INDEX(Lookup!$G$3:$G$6,MATCH(J254,Lookup!$F$3:$F$6,0)),"")</f>
        <v/>
      </c>
      <c r="L254" s="637"/>
      <c r="M254" s="636"/>
      <c r="N254" s="639">
        <f t="shared" si="26"/>
        <v>0</v>
      </c>
      <c r="O254" s="640">
        <f t="shared" si="27"/>
        <v>0</v>
      </c>
      <c r="P254" s="641">
        <f>IF(I254&lt;INDEX(Lookup!$U$2:$U$10,MATCH($D$48,Lookup!$S$2:$S$10,0)),0,IF(U254="X",0,IFERROR(L254*50,0)))</f>
        <v>0</v>
      </c>
      <c r="Q254" s="642">
        <f>IF(I254&lt;INDEX(Lookup!$U$2:$U$10,MATCH($D$48,Lookup!$S$2:$S$10,0)),0,IF(U254="X",0,IFERROR(P254*K254,0)))</f>
        <v>0</v>
      </c>
      <c r="R254" s="642">
        <v>0</v>
      </c>
      <c r="S254" s="783">
        <v>0</v>
      </c>
      <c r="T254" s="636"/>
      <c r="U254" s="353"/>
      <c r="W254" s="833">
        <f t="shared" si="28"/>
        <v>0</v>
      </c>
      <c r="X254" s="833">
        <f t="shared" si="29"/>
        <v>0</v>
      </c>
    </row>
    <row r="255" spans="2:24" x14ac:dyDescent="0.35">
      <c r="B255" s="633"/>
      <c r="C255" s="357"/>
      <c r="D255" s="357"/>
      <c r="E255" s="634"/>
      <c r="F255" s="635"/>
      <c r="G255" s="360"/>
      <c r="H255" s="359"/>
      <c r="I255" s="359"/>
      <c r="J255" s="636"/>
      <c r="K255" s="638" t="str">
        <f>IFERROR(INDEX(Lookup!$G$3:$G$6,MATCH(J255,Lookup!$F$3:$F$6,0)),"")</f>
        <v/>
      </c>
      <c r="L255" s="637"/>
      <c r="M255" s="636"/>
      <c r="N255" s="639">
        <f t="shared" si="26"/>
        <v>0</v>
      </c>
      <c r="O255" s="640">
        <f t="shared" si="27"/>
        <v>0</v>
      </c>
      <c r="P255" s="641">
        <f>IF(I255&lt;INDEX(Lookup!$U$2:$U$10,MATCH($D$48,Lookup!$S$2:$S$10,0)),0,IF(U255="X",0,IFERROR(L255*50,0)))</f>
        <v>0</v>
      </c>
      <c r="Q255" s="642">
        <f>IF(I255&lt;INDEX(Lookup!$U$2:$U$10,MATCH($D$48,Lookup!$S$2:$S$10,0)),0,IF(U255="X",0,IFERROR(P255*K255,0)))</f>
        <v>0</v>
      </c>
      <c r="R255" s="642">
        <v>0</v>
      </c>
      <c r="S255" s="783">
        <v>0</v>
      </c>
      <c r="T255" s="636"/>
      <c r="U255" s="353"/>
      <c r="W255" s="833">
        <f t="shared" si="28"/>
        <v>0</v>
      </c>
      <c r="X255" s="833">
        <f t="shared" si="29"/>
        <v>0</v>
      </c>
    </row>
    <row r="256" spans="2:24" x14ac:dyDescent="0.35">
      <c r="B256" s="633"/>
      <c r="C256" s="357"/>
      <c r="D256" s="357"/>
      <c r="E256" s="634"/>
      <c r="F256" s="635"/>
      <c r="G256" s="360"/>
      <c r="H256" s="359"/>
      <c r="I256" s="359"/>
      <c r="J256" s="636"/>
      <c r="K256" s="638" t="str">
        <f>IFERROR(INDEX(Lookup!$G$3:$G$6,MATCH(J256,Lookup!$F$3:$F$6,0)),"")</f>
        <v/>
      </c>
      <c r="L256" s="637"/>
      <c r="M256" s="636"/>
      <c r="N256" s="639">
        <f t="shared" si="26"/>
        <v>0</v>
      </c>
      <c r="O256" s="640">
        <f t="shared" si="27"/>
        <v>0</v>
      </c>
      <c r="P256" s="641">
        <f>IF(I256&lt;INDEX(Lookup!$U$2:$U$10,MATCH($D$48,Lookup!$S$2:$S$10,0)),0,IF(U256="X",0,IFERROR(L256*50,0)))</f>
        <v>0</v>
      </c>
      <c r="Q256" s="642">
        <f>IF(I256&lt;INDEX(Lookup!$U$2:$U$10,MATCH($D$48,Lookup!$S$2:$S$10,0)),0,IF(U256="X",0,IFERROR(P256*K256,0)))</f>
        <v>0</v>
      </c>
      <c r="R256" s="642">
        <v>0</v>
      </c>
      <c r="S256" s="783">
        <v>0</v>
      </c>
      <c r="T256" s="636"/>
      <c r="U256" s="353"/>
      <c r="W256" s="833">
        <f t="shared" si="28"/>
        <v>0</v>
      </c>
      <c r="X256" s="833">
        <f t="shared" si="29"/>
        <v>0</v>
      </c>
    </row>
    <row r="257" spans="2:24" x14ac:dyDescent="0.35">
      <c r="B257" s="633"/>
      <c r="C257" s="357"/>
      <c r="D257" s="357"/>
      <c r="E257" s="634"/>
      <c r="F257" s="635"/>
      <c r="G257" s="360"/>
      <c r="H257" s="359"/>
      <c r="I257" s="359"/>
      <c r="J257" s="636"/>
      <c r="K257" s="638" t="str">
        <f>IFERROR(INDEX(Lookup!$G$3:$G$6,MATCH(J257,Lookup!$F$3:$F$6,0)),"")</f>
        <v/>
      </c>
      <c r="L257" s="637"/>
      <c r="M257" s="636"/>
      <c r="N257" s="639">
        <f t="shared" si="26"/>
        <v>0</v>
      </c>
      <c r="O257" s="640">
        <f t="shared" si="27"/>
        <v>0</v>
      </c>
      <c r="P257" s="641">
        <f>IF(I257&lt;INDEX(Lookup!$U$2:$U$10,MATCH($D$48,Lookup!$S$2:$S$10,0)),0,IF(U257="X",0,IFERROR(L257*50,0)))</f>
        <v>0</v>
      </c>
      <c r="Q257" s="642">
        <f>IF(I257&lt;INDEX(Lookup!$U$2:$U$10,MATCH($D$48,Lookup!$S$2:$S$10,0)),0,IF(U257="X",0,IFERROR(P257*K257,0)))</f>
        <v>0</v>
      </c>
      <c r="R257" s="642">
        <v>0</v>
      </c>
      <c r="S257" s="783">
        <v>0</v>
      </c>
      <c r="T257" s="636"/>
      <c r="U257" s="353"/>
      <c r="W257" s="833">
        <f t="shared" si="28"/>
        <v>0</v>
      </c>
      <c r="X257" s="833">
        <f t="shared" si="29"/>
        <v>0</v>
      </c>
    </row>
    <row r="258" spans="2:24" x14ac:dyDescent="0.35">
      <c r="B258" s="633"/>
      <c r="C258" s="357"/>
      <c r="D258" s="357"/>
      <c r="E258" s="634"/>
      <c r="F258" s="635"/>
      <c r="G258" s="360"/>
      <c r="H258" s="359"/>
      <c r="I258" s="359"/>
      <c r="J258" s="636"/>
      <c r="K258" s="638" t="str">
        <f>IFERROR(INDEX(Lookup!$G$3:$G$6,MATCH(J258,Lookup!$F$3:$F$6,0)),"")</f>
        <v/>
      </c>
      <c r="L258" s="637"/>
      <c r="M258" s="636"/>
      <c r="N258" s="639">
        <f t="shared" si="26"/>
        <v>0</v>
      </c>
      <c r="O258" s="640">
        <f t="shared" si="27"/>
        <v>0</v>
      </c>
      <c r="P258" s="641">
        <f>IF(I258&lt;INDEX(Lookup!$U$2:$U$10,MATCH($D$48,Lookup!$S$2:$S$10,0)),0,IF(U258="X",0,IFERROR(L258*50,0)))</f>
        <v>0</v>
      </c>
      <c r="Q258" s="642">
        <f>IF(I258&lt;INDEX(Lookup!$U$2:$U$10,MATCH($D$48,Lookup!$S$2:$S$10,0)),0,IF(U258="X",0,IFERROR(P258*K258,0)))</f>
        <v>0</v>
      </c>
      <c r="R258" s="642">
        <v>0</v>
      </c>
      <c r="S258" s="783">
        <v>0</v>
      </c>
      <c r="T258" s="636"/>
      <c r="U258" s="353"/>
      <c r="W258" s="833">
        <f t="shared" si="28"/>
        <v>0</v>
      </c>
      <c r="X258" s="833">
        <f t="shared" si="29"/>
        <v>0</v>
      </c>
    </row>
    <row r="259" spans="2:24" x14ac:dyDescent="0.35">
      <c r="B259" s="633"/>
      <c r="C259" s="357"/>
      <c r="D259" s="357"/>
      <c r="E259" s="634"/>
      <c r="F259" s="635"/>
      <c r="G259" s="360"/>
      <c r="H259" s="359"/>
      <c r="I259" s="359"/>
      <c r="J259" s="636"/>
      <c r="K259" s="638" t="str">
        <f>IFERROR(INDEX(Lookup!$G$3:$G$6,MATCH(J259,Lookup!$F$3:$F$6,0)),"")</f>
        <v/>
      </c>
      <c r="L259" s="637"/>
      <c r="M259" s="636"/>
      <c r="N259" s="639">
        <f t="shared" si="26"/>
        <v>0</v>
      </c>
      <c r="O259" s="640">
        <f t="shared" si="27"/>
        <v>0</v>
      </c>
      <c r="P259" s="641">
        <f>IF(I259&lt;INDEX(Lookup!$U$2:$U$10,MATCH($D$48,Lookup!$S$2:$S$10,0)),0,IF(U259="X",0,IFERROR(L259*50,0)))</f>
        <v>0</v>
      </c>
      <c r="Q259" s="642">
        <f>IF(I259&lt;INDEX(Lookup!$U$2:$U$10,MATCH($D$48,Lookup!$S$2:$S$10,0)),0,IF(U259="X",0,IFERROR(P259*K259,0)))</f>
        <v>0</v>
      </c>
      <c r="R259" s="642">
        <v>0</v>
      </c>
      <c r="S259" s="783">
        <v>0</v>
      </c>
      <c r="T259" s="636"/>
      <c r="U259" s="353"/>
      <c r="W259" s="833">
        <f t="shared" si="28"/>
        <v>0</v>
      </c>
      <c r="X259" s="833">
        <f t="shared" si="29"/>
        <v>0</v>
      </c>
    </row>
    <row r="260" spans="2:24" x14ac:dyDescent="0.35">
      <c r="B260" s="633"/>
      <c r="C260" s="357"/>
      <c r="D260" s="357"/>
      <c r="E260" s="634"/>
      <c r="F260" s="635"/>
      <c r="G260" s="360"/>
      <c r="H260" s="359"/>
      <c r="I260" s="359"/>
      <c r="J260" s="636"/>
      <c r="K260" s="638" t="str">
        <f>IFERROR(INDEX(Lookup!$G$3:$G$6,MATCH(J260,Lookup!$F$3:$F$6,0)),"")</f>
        <v/>
      </c>
      <c r="L260" s="637"/>
      <c r="M260" s="636"/>
      <c r="N260" s="639">
        <f t="shared" si="26"/>
        <v>0</v>
      </c>
      <c r="O260" s="640">
        <f t="shared" si="27"/>
        <v>0</v>
      </c>
      <c r="P260" s="641">
        <f>IF(I260&lt;INDEX(Lookup!$U$2:$U$10,MATCH($D$48,Lookup!$S$2:$S$10,0)),0,IF(U260="X",0,IFERROR(L260*50,0)))</f>
        <v>0</v>
      </c>
      <c r="Q260" s="642">
        <f>IF(I260&lt;INDEX(Lookup!$U$2:$U$10,MATCH($D$48,Lookup!$S$2:$S$10,0)),0,IF(U260="X",0,IFERROR(P260*K260,0)))</f>
        <v>0</v>
      </c>
      <c r="R260" s="642">
        <v>0</v>
      </c>
      <c r="S260" s="783">
        <v>0</v>
      </c>
      <c r="T260" s="636"/>
      <c r="U260" s="353"/>
      <c r="W260" s="833">
        <f t="shared" si="28"/>
        <v>0</v>
      </c>
      <c r="X260" s="833">
        <f t="shared" si="29"/>
        <v>0</v>
      </c>
    </row>
    <row r="261" spans="2:24" x14ac:dyDescent="0.35">
      <c r="B261" s="633"/>
      <c r="C261" s="357"/>
      <c r="D261" s="357"/>
      <c r="E261" s="634"/>
      <c r="F261" s="635"/>
      <c r="G261" s="360"/>
      <c r="H261" s="359"/>
      <c r="I261" s="359"/>
      <c r="J261" s="636"/>
      <c r="K261" s="638" t="str">
        <f>IFERROR(INDEX(Lookup!$G$3:$G$6,MATCH(J261,Lookup!$F$3:$F$6,0)),"")</f>
        <v/>
      </c>
      <c r="L261" s="637"/>
      <c r="M261" s="636"/>
      <c r="N261" s="639">
        <f t="shared" si="26"/>
        <v>0</v>
      </c>
      <c r="O261" s="640">
        <f t="shared" si="27"/>
        <v>0</v>
      </c>
      <c r="P261" s="641">
        <f>IF(I261&lt;INDEX(Lookup!$U$2:$U$10,MATCH($D$48,Lookup!$S$2:$S$10,0)),0,IF(U261="X",0,IFERROR(L261*50,0)))</f>
        <v>0</v>
      </c>
      <c r="Q261" s="642">
        <f>IF(I261&lt;INDEX(Lookup!$U$2:$U$10,MATCH($D$48,Lookup!$S$2:$S$10,0)),0,IF(U261="X",0,IFERROR(P261*K261,0)))</f>
        <v>0</v>
      </c>
      <c r="R261" s="642">
        <v>0</v>
      </c>
      <c r="S261" s="783">
        <v>0</v>
      </c>
      <c r="T261" s="636"/>
      <c r="U261" s="353"/>
      <c r="W261" s="833">
        <f t="shared" si="28"/>
        <v>0</v>
      </c>
      <c r="X261" s="833">
        <f t="shared" si="29"/>
        <v>0</v>
      </c>
    </row>
    <row r="262" spans="2:24" x14ac:dyDescent="0.35">
      <c r="B262" s="633"/>
      <c r="C262" s="357"/>
      <c r="D262" s="357"/>
      <c r="E262" s="634"/>
      <c r="F262" s="635"/>
      <c r="G262" s="360"/>
      <c r="H262" s="359"/>
      <c r="I262" s="359"/>
      <c r="J262" s="636"/>
      <c r="K262" s="638" t="str">
        <f>IFERROR(INDEX(Lookup!$G$3:$G$6,MATCH(J262,Lookup!$F$3:$F$6,0)),"")</f>
        <v/>
      </c>
      <c r="L262" s="637"/>
      <c r="M262" s="636"/>
      <c r="N262" s="639">
        <f t="shared" si="26"/>
        <v>0</v>
      </c>
      <c r="O262" s="640">
        <f t="shared" si="27"/>
        <v>0</v>
      </c>
      <c r="P262" s="641">
        <f>IF(I262&lt;INDEX(Lookup!$U$2:$U$10,MATCH($D$48,Lookup!$S$2:$S$10,0)),0,IF(U262="X",0,IFERROR(L262*50,0)))</f>
        <v>0</v>
      </c>
      <c r="Q262" s="642">
        <f>IF(I262&lt;INDEX(Lookup!$U$2:$U$10,MATCH($D$48,Lookup!$S$2:$S$10,0)),0,IF(U262="X",0,IFERROR(P262*K262,0)))</f>
        <v>0</v>
      </c>
      <c r="R262" s="642">
        <v>0</v>
      </c>
      <c r="S262" s="783">
        <v>0</v>
      </c>
      <c r="T262" s="636"/>
      <c r="U262" s="353"/>
      <c r="W262" s="833">
        <f t="shared" si="28"/>
        <v>0</v>
      </c>
      <c r="X262" s="833">
        <f t="shared" si="29"/>
        <v>0</v>
      </c>
    </row>
    <row r="263" spans="2:24" x14ac:dyDescent="0.35">
      <c r="B263" s="633"/>
      <c r="C263" s="357"/>
      <c r="D263" s="357"/>
      <c r="E263" s="634"/>
      <c r="F263" s="635"/>
      <c r="G263" s="360"/>
      <c r="H263" s="359"/>
      <c r="I263" s="359"/>
      <c r="J263" s="636"/>
      <c r="K263" s="638" t="str">
        <f>IFERROR(INDEX(Lookup!$G$3:$G$6,MATCH(J263,Lookup!$F$3:$F$6,0)),"")</f>
        <v/>
      </c>
      <c r="L263" s="637"/>
      <c r="M263" s="636"/>
      <c r="N263" s="639">
        <f t="shared" si="26"/>
        <v>0</v>
      </c>
      <c r="O263" s="640">
        <f t="shared" si="27"/>
        <v>0</v>
      </c>
      <c r="P263" s="641">
        <f>IF(I263&lt;INDEX(Lookup!$U$2:$U$10,MATCH($D$48,Lookup!$S$2:$S$10,0)),0,IF(U263="X",0,IFERROR(L263*50,0)))</f>
        <v>0</v>
      </c>
      <c r="Q263" s="642">
        <f>IF(I263&lt;INDEX(Lookup!$U$2:$U$10,MATCH($D$48,Lookup!$S$2:$S$10,0)),0,IF(U263="X",0,IFERROR(P263*K263,0)))</f>
        <v>0</v>
      </c>
      <c r="R263" s="642">
        <v>0</v>
      </c>
      <c r="S263" s="783">
        <v>0</v>
      </c>
      <c r="T263" s="636"/>
      <c r="U263" s="353"/>
      <c r="W263" s="833">
        <f t="shared" si="28"/>
        <v>0</v>
      </c>
      <c r="X263" s="833">
        <f t="shared" si="29"/>
        <v>0</v>
      </c>
    </row>
    <row r="264" spans="2:24" x14ac:dyDescent="0.35">
      <c r="B264" s="633"/>
      <c r="C264" s="357"/>
      <c r="D264" s="357"/>
      <c r="E264" s="634"/>
      <c r="F264" s="635"/>
      <c r="G264" s="360"/>
      <c r="H264" s="359"/>
      <c r="I264" s="359"/>
      <c r="J264" s="636"/>
      <c r="K264" s="638" t="str">
        <f>IFERROR(INDEX(Lookup!$G$3:$G$6,MATCH(J264,Lookup!$F$3:$F$6,0)),"")</f>
        <v/>
      </c>
      <c r="L264" s="637"/>
      <c r="M264" s="636"/>
      <c r="N264" s="639">
        <f t="shared" si="26"/>
        <v>0</v>
      </c>
      <c r="O264" s="640">
        <f t="shared" si="27"/>
        <v>0</v>
      </c>
      <c r="P264" s="641">
        <f>IF(I264&lt;INDEX(Lookup!$U$2:$U$10,MATCH($D$48,Lookup!$S$2:$S$10,0)),0,IF(U264="X",0,IFERROR(L264*50,0)))</f>
        <v>0</v>
      </c>
      <c r="Q264" s="642">
        <f>IF(I264&lt;INDEX(Lookup!$U$2:$U$10,MATCH($D$48,Lookup!$S$2:$S$10,0)),0,IF(U264="X",0,IFERROR(P264*K264,0)))</f>
        <v>0</v>
      </c>
      <c r="R264" s="642">
        <v>0</v>
      </c>
      <c r="S264" s="783">
        <v>0</v>
      </c>
      <c r="T264" s="636"/>
      <c r="U264" s="353"/>
      <c r="W264" s="833">
        <f t="shared" si="28"/>
        <v>0</v>
      </c>
      <c r="X264" s="833">
        <f t="shared" si="29"/>
        <v>0</v>
      </c>
    </row>
    <row r="265" spans="2:24" x14ac:dyDescent="0.35">
      <c r="B265" s="633"/>
      <c r="C265" s="357"/>
      <c r="D265" s="357"/>
      <c r="E265" s="634"/>
      <c r="F265" s="635"/>
      <c r="G265" s="360"/>
      <c r="H265" s="359"/>
      <c r="I265" s="359"/>
      <c r="J265" s="636"/>
      <c r="K265" s="638" t="str">
        <f>IFERROR(INDEX(Lookup!$G$3:$G$6,MATCH(J265,Lookup!$F$3:$F$6,0)),"")</f>
        <v/>
      </c>
      <c r="L265" s="637"/>
      <c r="M265" s="636"/>
      <c r="N265" s="639">
        <f t="shared" si="26"/>
        <v>0</v>
      </c>
      <c r="O265" s="640">
        <f t="shared" si="27"/>
        <v>0</v>
      </c>
      <c r="P265" s="641">
        <f>IF(I265&lt;INDEX(Lookup!$U$2:$U$10,MATCH($D$48,Lookup!$S$2:$S$10,0)),0,IF(U265="X",0,IFERROR(L265*50,0)))</f>
        <v>0</v>
      </c>
      <c r="Q265" s="642">
        <f>IF(I265&lt;INDEX(Lookup!$U$2:$U$10,MATCH($D$48,Lookup!$S$2:$S$10,0)),0,IF(U265="X",0,IFERROR(P265*K265,0)))</f>
        <v>0</v>
      </c>
      <c r="R265" s="642">
        <v>0</v>
      </c>
      <c r="S265" s="783">
        <v>0</v>
      </c>
      <c r="T265" s="636"/>
      <c r="U265" s="353"/>
      <c r="W265" s="833">
        <f t="shared" si="28"/>
        <v>0</v>
      </c>
      <c r="X265" s="833">
        <f t="shared" si="29"/>
        <v>0</v>
      </c>
    </row>
    <row r="266" spans="2:24" x14ac:dyDescent="0.35">
      <c r="B266" s="633"/>
      <c r="C266" s="357"/>
      <c r="D266" s="357"/>
      <c r="E266" s="634"/>
      <c r="F266" s="635"/>
      <c r="G266" s="360"/>
      <c r="H266" s="359"/>
      <c r="I266" s="359"/>
      <c r="J266" s="636"/>
      <c r="K266" s="638" t="str">
        <f>IFERROR(INDEX(Lookup!$G$3:$G$6,MATCH(J266,Lookup!$F$3:$F$6,0)),"")</f>
        <v/>
      </c>
      <c r="L266" s="637"/>
      <c r="M266" s="636"/>
      <c r="N266" s="639">
        <f t="shared" si="26"/>
        <v>0</v>
      </c>
      <c r="O266" s="640">
        <f t="shared" si="27"/>
        <v>0</v>
      </c>
      <c r="P266" s="641">
        <f>IF(I266&lt;INDEX(Lookup!$U$2:$U$10,MATCH($D$48,Lookup!$S$2:$S$10,0)),0,IF(U266="X",0,IFERROR(L266*50,0)))</f>
        <v>0</v>
      </c>
      <c r="Q266" s="642">
        <f>IF(I266&lt;INDEX(Lookup!$U$2:$U$10,MATCH($D$48,Lookup!$S$2:$S$10,0)),0,IF(U266="X",0,IFERROR(P266*K266,0)))</f>
        <v>0</v>
      </c>
      <c r="R266" s="642">
        <v>0</v>
      </c>
      <c r="S266" s="783">
        <v>0</v>
      </c>
      <c r="T266" s="636"/>
      <c r="U266" s="353"/>
      <c r="W266" s="833">
        <f t="shared" si="28"/>
        <v>0</v>
      </c>
      <c r="X266" s="833">
        <f t="shared" si="29"/>
        <v>0</v>
      </c>
    </row>
    <row r="267" spans="2:24" x14ac:dyDescent="0.35">
      <c r="B267" s="633"/>
      <c r="C267" s="357"/>
      <c r="D267" s="357"/>
      <c r="E267" s="634"/>
      <c r="F267" s="635"/>
      <c r="G267" s="360"/>
      <c r="H267" s="359"/>
      <c r="I267" s="359"/>
      <c r="J267" s="636"/>
      <c r="K267" s="638" t="str">
        <f>IFERROR(INDEX(Lookup!$G$3:$G$6,MATCH(J267,Lookup!$F$3:$F$6,0)),"")</f>
        <v/>
      </c>
      <c r="L267" s="637"/>
      <c r="M267" s="636"/>
      <c r="N267" s="639">
        <f t="shared" si="26"/>
        <v>0</v>
      </c>
      <c r="O267" s="640">
        <f t="shared" si="27"/>
        <v>0</v>
      </c>
      <c r="P267" s="641">
        <f>IF(I267&lt;INDEX(Lookup!$U$2:$U$10,MATCH($D$48,Lookup!$S$2:$S$10,0)),0,IF(U267="X",0,IFERROR(L267*50,0)))</f>
        <v>0</v>
      </c>
      <c r="Q267" s="642">
        <f>IF(I267&lt;INDEX(Lookup!$U$2:$U$10,MATCH($D$48,Lookup!$S$2:$S$10,0)),0,IF(U267="X",0,IFERROR(P267*K267,0)))</f>
        <v>0</v>
      </c>
      <c r="R267" s="642">
        <v>0</v>
      </c>
      <c r="S267" s="783">
        <v>0</v>
      </c>
      <c r="T267" s="636"/>
      <c r="U267" s="353"/>
      <c r="W267" s="833">
        <f t="shared" si="28"/>
        <v>0</v>
      </c>
      <c r="X267" s="833">
        <f t="shared" si="29"/>
        <v>0</v>
      </c>
    </row>
    <row r="268" spans="2:24" x14ac:dyDescent="0.35">
      <c r="B268" s="633"/>
      <c r="C268" s="357"/>
      <c r="D268" s="357"/>
      <c r="E268" s="634"/>
      <c r="F268" s="635"/>
      <c r="G268" s="360"/>
      <c r="H268" s="359"/>
      <c r="I268" s="359"/>
      <c r="J268" s="636"/>
      <c r="K268" s="638" t="str">
        <f>IFERROR(INDEX(Lookup!$G$3:$G$6,MATCH(J268,Lookup!$F$3:$F$6,0)),"")</f>
        <v/>
      </c>
      <c r="L268" s="637"/>
      <c r="M268" s="636"/>
      <c r="N268" s="639">
        <f t="shared" si="26"/>
        <v>0</v>
      </c>
      <c r="O268" s="640">
        <f t="shared" si="27"/>
        <v>0</v>
      </c>
      <c r="P268" s="641">
        <f>IF(I268&lt;INDEX(Lookup!$U$2:$U$10,MATCH($D$48,Lookup!$S$2:$S$10,0)),0,IF(U268="X",0,IFERROR(L268*50,0)))</f>
        <v>0</v>
      </c>
      <c r="Q268" s="642">
        <f>IF(I268&lt;INDEX(Lookup!$U$2:$U$10,MATCH($D$48,Lookup!$S$2:$S$10,0)),0,IF(U268="X",0,IFERROR(P268*K268,0)))</f>
        <v>0</v>
      </c>
      <c r="R268" s="642">
        <v>0</v>
      </c>
      <c r="S268" s="783">
        <v>0</v>
      </c>
      <c r="T268" s="636"/>
      <c r="U268" s="353"/>
      <c r="W268" s="833">
        <f t="shared" si="28"/>
        <v>0</v>
      </c>
      <c r="X268" s="833">
        <f t="shared" si="29"/>
        <v>0</v>
      </c>
    </row>
    <row r="269" spans="2:24" x14ac:dyDescent="0.35">
      <c r="B269" s="633"/>
      <c r="C269" s="357"/>
      <c r="D269" s="357"/>
      <c r="E269" s="634"/>
      <c r="F269" s="635"/>
      <c r="G269" s="360"/>
      <c r="H269" s="359"/>
      <c r="I269" s="359"/>
      <c r="J269" s="636"/>
      <c r="K269" s="638" t="str">
        <f>IFERROR(INDEX(Lookup!$G$3:$G$6,MATCH(J269,Lookup!$F$3:$F$6,0)),"")</f>
        <v/>
      </c>
      <c r="L269" s="637"/>
      <c r="M269" s="636"/>
      <c r="N269" s="639">
        <f t="shared" si="26"/>
        <v>0</v>
      </c>
      <c r="O269" s="640">
        <f t="shared" si="27"/>
        <v>0</v>
      </c>
      <c r="P269" s="641">
        <f>IF(I269&lt;INDEX(Lookup!$U$2:$U$10,MATCH($D$48,Lookup!$S$2:$S$10,0)),0,IF(U269="X",0,IFERROR(L269*50,0)))</f>
        <v>0</v>
      </c>
      <c r="Q269" s="642">
        <f>IF(I269&lt;INDEX(Lookup!$U$2:$U$10,MATCH($D$48,Lookup!$S$2:$S$10,0)),0,IF(U269="X",0,IFERROR(P269*K269,0)))</f>
        <v>0</v>
      </c>
      <c r="R269" s="642">
        <v>0</v>
      </c>
      <c r="S269" s="783">
        <v>0</v>
      </c>
      <c r="T269" s="636"/>
      <c r="U269" s="353"/>
      <c r="W269" s="833">
        <f t="shared" si="28"/>
        <v>0</v>
      </c>
      <c r="X269" s="833">
        <f t="shared" si="29"/>
        <v>0</v>
      </c>
    </row>
    <row r="270" spans="2:24" x14ac:dyDescent="0.35">
      <c r="B270" s="633"/>
      <c r="C270" s="357"/>
      <c r="D270" s="357"/>
      <c r="E270" s="634"/>
      <c r="F270" s="635"/>
      <c r="G270" s="360"/>
      <c r="H270" s="359"/>
      <c r="I270" s="359"/>
      <c r="J270" s="636"/>
      <c r="K270" s="638" t="str">
        <f>IFERROR(INDEX(Lookup!$G$3:$G$6,MATCH(J270,Lookup!$F$3:$F$6,0)),"")</f>
        <v/>
      </c>
      <c r="L270" s="637"/>
      <c r="M270" s="636"/>
      <c r="N270" s="639">
        <f t="shared" si="26"/>
        <v>0</v>
      </c>
      <c r="O270" s="640">
        <f t="shared" si="27"/>
        <v>0</v>
      </c>
      <c r="P270" s="641">
        <f>IF(I270&lt;INDEX(Lookup!$U$2:$U$10,MATCH($D$48,Lookup!$S$2:$S$10,0)),0,IF(U270="X",0,IFERROR(L270*50,0)))</f>
        <v>0</v>
      </c>
      <c r="Q270" s="642">
        <f>IF(I270&lt;INDEX(Lookup!$U$2:$U$10,MATCH($D$48,Lookup!$S$2:$S$10,0)),0,IF(U270="X",0,IFERROR(P270*K270,0)))</f>
        <v>0</v>
      </c>
      <c r="R270" s="642">
        <v>0</v>
      </c>
      <c r="S270" s="783">
        <v>0</v>
      </c>
      <c r="T270" s="636"/>
      <c r="U270" s="353"/>
      <c r="W270" s="833">
        <f t="shared" si="28"/>
        <v>0</v>
      </c>
      <c r="X270" s="833">
        <f t="shared" si="29"/>
        <v>0</v>
      </c>
    </row>
    <row r="271" spans="2:24" x14ac:dyDescent="0.35">
      <c r="B271" s="633"/>
      <c r="C271" s="357"/>
      <c r="D271" s="357"/>
      <c r="E271" s="634"/>
      <c r="F271" s="635"/>
      <c r="G271" s="360"/>
      <c r="H271" s="359"/>
      <c r="I271" s="359"/>
      <c r="J271" s="636"/>
      <c r="K271" s="638" t="str">
        <f>IFERROR(INDEX(Lookup!$G$3:$G$6,MATCH(J271,Lookup!$F$3:$F$6,0)),"")</f>
        <v/>
      </c>
      <c r="L271" s="637"/>
      <c r="M271" s="636"/>
      <c r="N271" s="639">
        <f t="shared" si="26"/>
        <v>0</v>
      </c>
      <c r="O271" s="640">
        <f t="shared" si="27"/>
        <v>0</v>
      </c>
      <c r="P271" s="641">
        <f>IF(I271&lt;INDEX(Lookup!$U$2:$U$10,MATCH($D$48,Lookup!$S$2:$S$10,0)),0,IF(U271="X",0,IFERROR(L271*50,0)))</f>
        <v>0</v>
      </c>
      <c r="Q271" s="642">
        <f>IF(I271&lt;INDEX(Lookup!$U$2:$U$10,MATCH($D$48,Lookup!$S$2:$S$10,0)),0,IF(U271="X",0,IFERROR(P271*K271,0)))</f>
        <v>0</v>
      </c>
      <c r="R271" s="642">
        <v>0</v>
      </c>
      <c r="S271" s="783">
        <v>0</v>
      </c>
      <c r="T271" s="636"/>
      <c r="U271" s="353"/>
      <c r="W271" s="833">
        <f t="shared" si="28"/>
        <v>0</v>
      </c>
      <c r="X271" s="833">
        <f t="shared" si="29"/>
        <v>0</v>
      </c>
    </row>
    <row r="272" spans="2:24" x14ac:dyDescent="0.35">
      <c r="B272" s="633"/>
      <c r="C272" s="357"/>
      <c r="D272" s="357"/>
      <c r="E272" s="634"/>
      <c r="F272" s="635"/>
      <c r="G272" s="360"/>
      <c r="H272" s="359"/>
      <c r="I272" s="359"/>
      <c r="J272" s="636"/>
      <c r="K272" s="638" t="str">
        <f>IFERROR(INDEX(Lookup!$G$3:$G$6,MATCH(J272,Lookup!$F$3:$F$6,0)),"")</f>
        <v/>
      </c>
      <c r="L272" s="637"/>
      <c r="M272" s="636"/>
      <c r="N272" s="639">
        <f t="shared" si="26"/>
        <v>0</v>
      </c>
      <c r="O272" s="640">
        <f t="shared" si="27"/>
        <v>0</v>
      </c>
      <c r="P272" s="641">
        <f>IF(I272&lt;INDEX(Lookup!$U$2:$U$10,MATCH($D$48,Lookup!$S$2:$S$10,0)),0,IF(U272="X",0,IFERROR(L272*50,0)))</f>
        <v>0</v>
      </c>
      <c r="Q272" s="642">
        <f>IF(I272&lt;INDEX(Lookup!$U$2:$U$10,MATCH($D$48,Lookup!$S$2:$S$10,0)),0,IF(U272="X",0,IFERROR(P272*K272,0)))</f>
        <v>0</v>
      </c>
      <c r="R272" s="642">
        <v>0</v>
      </c>
      <c r="S272" s="783">
        <v>0</v>
      </c>
      <c r="T272" s="636"/>
      <c r="U272" s="353"/>
      <c r="W272" s="833">
        <f t="shared" si="28"/>
        <v>0</v>
      </c>
      <c r="X272" s="833">
        <f t="shared" si="29"/>
        <v>0</v>
      </c>
    </row>
    <row r="273" spans="2:24" x14ac:dyDescent="0.35">
      <c r="B273" s="633"/>
      <c r="C273" s="357"/>
      <c r="D273" s="357"/>
      <c r="E273" s="634"/>
      <c r="F273" s="635"/>
      <c r="G273" s="360"/>
      <c r="H273" s="359"/>
      <c r="I273" s="359"/>
      <c r="J273" s="636"/>
      <c r="K273" s="638" t="str">
        <f>IFERROR(INDEX(Lookup!$G$3:$G$6,MATCH(J273,Lookup!$F$3:$F$6,0)),"")</f>
        <v/>
      </c>
      <c r="L273" s="637"/>
      <c r="M273" s="636"/>
      <c r="N273" s="639">
        <f t="shared" si="26"/>
        <v>0</v>
      </c>
      <c r="O273" s="640">
        <f t="shared" si="27"/>
        <v>0</v>
      </c>
      <c r="P273" s="641">
        <f>IF(I273&lt;INDEX(Lookup!$U$2:$U$10,MATCH($D$48,Lookup!$S$2:$S$10,0)),0,IF(U273="X",0,IFERROR(L273*50,0)))</f>
        <v>0</v>
      </c>
      <c r="Q273" s="642">
        <f>IF(I273&lt;INDEX(Lookup!$U$2:$U$10,MATCH($D$48,Lookup!$S$2:$S$10,0)),0,IF(U273="X",0,IFERROR(P273*K273,0)))</f>
        <v>0</v>
      </c>
      <c r="R273" s="642">
        <v>0</v>
      </c>
      <c r="S273" s="783">
        <v>0</v>
      </c>
      <c r="T273" s="636"/>
      <c r="U273" s="353"/>
      <c r="W273" s="833">
        <f t="shared" si="28"/>
        <v>0</v>
      </c>
      <c r="X273" s="833">
        <f t="shared" si="29"/>
        <v>0</v>
      </c>
    </row>
    <row r="274" spans="2:24" x14ac:dyDescent="0.35">
      <c r="B274" s="633"/>
      <c r="C274" s="357"/>
      <c r="D274" s="357"/>
      <c r="E274" s="634"/>
      <c r="F274" s="635"/>
      <c r="G274" s="360"/>
      <c r="H274" s="359"/>
      <c r="I274" s="359"/>
      <c r="J274" s="636"/>
      <c r="K274" s="638" t="str">
        <f>IFERROR(INDEX(Lookup!$G$3:$G$6,MATCH(J274,Lookup!$F$3:$F$6,0)),"")</f>
        <v/>
      </c>
      <c r="L274" s="637"/>
      <c r="M274" s="636"/>
      <c r="N274" s="639">
        <f t="shared" si="26"/>
        <v>0</v>
      </c>
      <c r="O274" s="640">
        <f t="shared" si="27"/>
        <v>0</v>
      </c>
      <c r="P274" s="641">
        <f>IF(I274&lt;INDEX(Lookup!$U$2:$U$10,MATCH($D$48,Lookup!$S$2:$S$10,0)),0,IF(U274="X",0,IFERROR(L274*50,0)))</f>
        <v>0</v>
      </c>
      <c r="Q274" s="642">
        <f>IF(I274&lt;INDEX(Lookup!$U$2:$U$10,MATCH($D$48,Lookup!$S$2:$S$10,0)),0,IF(U274="X",0,IFERROR(P274*K274,0)))</f>
        <v>0</v>
      </c>
      <c r="R274" s="642">
        <v>0</v>
      </c>
      <c r="S274" s="783">
        <v>0</v>
      </c>
      <c r="T274" s="636"/>
      <c r="U274" s="353"/>
      <c r="W274" s="833">
        <f t="shared" si="28"/>
        <v>0</v>
      </c>
      <c r="X274" s="833">
        <f t="shared" si="29"/>
        <v>0</v>
      </c>
    </row>
    <row r="275" spans="2:24" x14ac:dyDescent="0.35">
      <c r="B275" s="633"/>
      <c r="C275" s="357"/>
      <c r="D275" s="357"/>
      <c r="E275" s="634"/>
      <c r="F275" s="635"/>
      <c r="G275" s="360"/>
      <c r="H275" s="359"/>
      <c r="I275" s="359"/>
      <c r="J275" s="636"/>
      <c r="K275" s="638" t="str">
        <f>IFERROR(INDEX(Lookup!$G$3:$G$6,MATCH(J275,Lookup!$F$3:$F$6,0)),"")</f>
        <v/>
      </c>
      <c r="L275" s="637"/>
      <c r="M275" s="636"/>
      <c r="N275" s="639">
        <f t="shared" si="26"/>
        <v>0</v>
      </c>
      <c r="O275" s="640">
        <f t="shared" si="27"/>
        <v>0</v>
      </c>
      <c r="P275" s="641">
        <f>IF(I275&lt;INDEX(Lookup!$U$2:$U$10,MATCH($D$48,Lookup!$S$2:$S$10,0)),0,IF(U275="X",0,IFERROR(L275*50,0)))</f>
        <v>0</v>
      </c>
      <c r="Q275" s="642">
        <f>IF(I275&lt;INDEX(Lookup!$U$2:$U$10,MATCH($D$48,Lookup!$S$2:$S$10,0)),0,IF(U275="X",0,IFERROR(P275*K275,0)))</f>
        <v>0</v>
      </c>
      <c r="R275" s="642">
        <v>0</v>
      </c>
      <c r="S275" s="783">
        <v>0</v>
      </c>
      <c r="T275" s="636"/>
      <c r="U275" s="353"/>
      <c r="W275" s="833">
        <f t="shared" si="28"/>
        <v>0</v>
      </c>
      <c r="X275" s="833">
        <f t="shared" si="29"/>
        <v>0</v>
      </c>
    </row>
    <row r="276" spans="2:24" x14ac:dyDescent="0.35">
      <c r="B276" s="633"/>
      <c r="C276" s="357"/>
      <c r="D276" s="357"/>
      <c r="E276" s="634"/>
      <c r="F276" s="635"/>
      <c r="G276" s="360"/>
      <c r="H276" s="359"/>
      <c r="I276" s="359"/>
      <c r="J276" s="636"/>
      <c r="K276" s="638" t="str">
        <f>IFERROR(INDEX(Lookup!$G$3:$G$6,MATCH(J276,Lookup!$F$3:$F$6,0)),"")</f>
        <v/>
      </c>
      <c r="L276" s="637"/>
      <c r="M276" s="636"/>
      <c r="N276" s="639">
        <f t="shared" si="26"/>
        <v>0</v>
      </c>
      <c r="O276" s="640">
        <f t="shared" si="27"/>
        <v>0</v>
      </c>
      <c r="P276" s="641">
        <f>IF(I276&lt;INDEX(Lookup!$U$2:$U$10,MATCH($D$48,Lookup!$S$2:$S$10,0)),0,IF(U276="X",0,IFERROR(L276*50,0)))</f>
        <v>0</v>
      </c>
      <c r="Q276" s="642">
        <f>IF(I276&lt;INDEX(Lookup!$U$2:$U$10,MATCH($D$48,Lookup!$S$2:$S$10,0)),0,IF(U276="X",0,IFERROR(P276*K276,0)))</f>
        <v>0</v>
      </c>
      <c r="R276" s="642">
        <v>0</v>
      </c>
      <c r="S276" s="783">
        <v>0</v>
      </c>
      <c r="T276" s="636"/>
      <c r="U276" s="353"/>
      <c r="W276" s="833">
        <f t="shared" si="28"/>
        <v>0</v>
      </c>
      <c r="X276" s="833">
        <f t="shared" si="29"/>
        <v>0</v>
      </c>
    </row>
    <row r="277" spans="2:24" x14ac:dyDescent="0.35">
      <c r="B277" s="633"/>
      <c r="C277" s="357"/>
      <c r="D277" s="357"/>
      <c r="E277" s="634"/>
      <c r="F277" s="635"/>
      <c r="G277" s="360"/>
      <c r="H277" s="359"/>
      <c r="I277" s="359"/>
      <c r="J277" s="636"/>
      <c r="K277" s="638" t="str">
        <f>IFERROR(INDEX(Lookup!$G$3:$G$6,MATCH(J277,Lookup!$F$3:$F$6,0)),"")</f>
        <v/>
      </c>
      <c r="L277" s="637"/>
      <c r="M277" s="636"/>
      <c r="N277" s="639">
        <f t="shared" si="26"/>
        <v>0</v>
      </c>
      <c r="O277" s="640">
        <f t="shared" si="27"/>
        <v>0</v>
      </c>
      <c r="P277" s="641">
        <f>IF(I277&lt;INDEX(Lookup!$U$2:$U$10,MATCH($D$48,Lookup!$S$2:$S$10,0)),0,IF(U277="X",0,IFERROR(L277*50,0)))</f>
        <v>0</v>
      </c>
      <c r="Q277" s="642">
        <f>IF(I277&lt;INDEX(Lookup!$U$2:$U$10,MATCH($D$48,Lookup!$S$2:$S$10,0)),0,IF(U277="X",0,IFERROR(P277*K277,0)))</f>
        <v>0</v>
      </c>
      <c r="R277" s="642">
        <v>0</v>
      </c>
      <c r="S277" s="783">
        <v>0</v>
      </c>
      <c r="T277" s="636"/>
      <c r="U277" s="353"/>
      <c r="W277" s="833">
        <f t="shared" si="28"/>
        <v>0</v>
      </c>
      <c r="X277" s="833">
        <f t="shared" si="29"/>
        <v>0</v>
      </c>
    </row>
    <row r="278" spans="2:24" x14ac:dyDescent="0.35">
      <c r="B278" s="633"/>
      <c r="C278" s="357"/>
      <c r="D278" s="357"/>
      <c r="E278" s="634"/>
      <c r="F278" s="635"/>
      <c r="G278" s="360"/>
      <c r="H278" s="359"/>
      <c r="I278" s="359"/>
      <c r="J278" s="636"/>
      <c r="K278" s="638" t="str">
        <f>IFERROR(INDEX(Lookup!$G$3:$G$6,MATCH(J278,Lookup!$F$3:$F$6,0)),"")</f>
        <v/>
      </c>
      <c r="L278" s="637"/>
      <c r="M278" s="636"/>
      <c r="N278" s="639">
        <f t="shared" si="26"/>
        <v>0</v>
      </c>
      <c r="O278" s="640">
        <f t="shared" si="27"/>
        <v>0</v>
      </c>
      <c r="P278" s="641">
        <f>IF(I278&lt;INDEX(Lookup!$U$2:$U$10,MATCH($D$48,Lookup!$S$2:$S$10,0)),0,IF(U278="X",0,IFERROR(L278*50,0)))</f>
        <v>0</v>
      </c>
      <c r="Q278" s="642">
        <f>IF(I278&lt;INDEX(Lookup!$U$2:$U$10,MATCH($D$48,Lookup!$S$2:$S$10,0)),0,IF(U278="X",0,IFERROR(P278*K278,0)))</f>
        <v>0</v>
      </c>
      <c r="R278" s="642">
        <v>0</v>
      </c>
      <c r="S278" s="783">
        <v>0</v>
      </c>
      <c r="T278" s="636"/>
      <c r="U278" s="353"/>
      <c r="W278" s="833">
        <f t="shared" si="28"/>
        <v>0</v>
      </c>
      <c r="X278" s="833">
        <f t="shared" si="29"/>
        <v>0</v>
      </c>
    </row>
    <row r="279" spans="2:24" x14ac:dyDescent="0.35">
      <c r="B279" s="633"/>
      <c r="C279" s="357"/>
      <c r="D279" s="357"/>
      <c r="E279" s="634"/>
      <c r="F279" s="635"/>
      <c r="G279" s="360"/>
      <c r="H279" s="359"/>
      <c r="I279" s="359"/>
      <c r="J279" s="636"/>
      <c r="K279" s="638" t="str">
        <f>IFERROR(INDEX(Lookup!$G$3:$G$6,MATCH(J279,Lookup!$F$3:$F$6,0)),"")</f>
        <v/>
      </c>
      <c r="L279" s="637"/>
      <c r="M279" s="636"/>
      <c r="N279" s="639">
        <f t="shared" si="26"/>
        <v>0</v>
      </c>
      <c r="O279" s="640">
        <f t="shared" si="27"/>
        <v>0</v>
      </c>
      <c r="P279" s="641">
        <f>IF(I279&lt;INDEX(Lookup!$U$2:$U$10,MATCH($D$48,Lookup!$S$2:$S$10,0)),0,IF(U279="X",0,IFERROR(L279*50,0)))</f>
        <v>0</v>
      </c>
      <c r="Q279" s="642">
        <f>IF(I279&lt;INDEX(Lookup!$U$2:$U$10,MATCH($D$48,Lookup!$S$2:$S$10,0)),0,IF(U279="X",0,IFERROR(P279*K279,0)))</f>
        <v>0</v>
      </c>
      <c r="R279" s="642">
        <v>0</v>
      </c>
      <c r="S279" s="783">
        <v>0</v>
      </c>
      <c r="T279" s="636"/>
      <c r="U279" s="353"/>
      <c r="W279" s="833">
        <f t="shared" si="28"/>
        <v>0</v>
      </c>
      <c r="X279" s="833">
        <f t="shared" si="29"/>
        <v>0</v>
      </c>
    </row>
    <row r="280" spans="2:24" x14ac:dyDescent="0.35">
      <c r="B280" s="633"/>
      <c r="C280" s="357"/>
      <c r="D280" s="357"/>
      <c r="E280" s="634"/>
      <c r="F280" s="635"/>
      <c r="G280" s="360"/>
      <c r="H280" s="359"/>
      <c r="I280" s="359"/>
      <c r="J280" s="636"/>
      <c r="K280" s="638" t="str">
        <f>IFERROR(INDEX(Lookup!$G$3:$G$6,MATCH(J280,Lookup!$F$3:$F$6,0)),"")</f>
        <v/>
      </c>
      <c r="L280" s="637"/>
      <c r="M280" s="636"/>
      <c r="N280" s="639">
        <f t="shared" si="26"/>
        <v>0</v>
      </c>
      <c r="O280" s="640">
        <f t="shared" si="27"/>
        <v>0</v>
      </c>
      <c r="P280" s="641">
        <f>IF(I280&lt;INDEX(Lookup!$U$2:$U$10,MATCH($D$48,Lookup!$S$2:$S$10,0)),0,IF(U280="X",0,IFERROR(L280*50,0)))</f>
        <v>0</v>
      </c>
      <c r="Q280" s="642">
        <f>IF(I280&lt;INDEX(Lookup!$U$2:$U$10,MATCH($D$48,Lookup!$S$2:$S$10,0)),0,IF(U280="X",0,IFERROR(P280*K280,0)))</f>
        <v>0</v>
      </c>
      <c r="R280" s="642">
        <v>0</v>
      </c>
      <c r="S280" s="783">
        <v>0</v>
      </c>
      <c r="T280" s="636"/>
      <c r="U280" s="353"/>
      <c r="W280" s="833">
        <f t="shared" si="28"/>
        <v>0</v>
      </c>
      <c r="X280" s="833">
        <f t="shared" si="29"/>
        <v>0</v>
      </c>
    </row>
    <row r="281" spans="2:24" x14ac:dyDescent="0.35">
      <c r="B281" s="633"/>
      <c r="C281" s="357"/>
      <c r="D281" s="357"/>
      <c r="E281" s="634"/>
      <c r="F281" s="635"/>
      <c r="G281" s="360"/>
      <c r="H281" s="359"/>
      <c r="I281" s="359"/>
      <c r="J281" s="636"/>
      <c r="K281" s="638" t="str">
        <f>IFERROR(INDEX(Lookup!$G$3:$G$6,MATCH(J281,Lookup!$F$3:$F$6,0)),"")</f>
        <v/>
      </c>
      <c r="L281" s="637"/>
      <c r="M281" s="636"/>
      <c r="N281" s="639">
        <f t="shared" si="26"/>
        <v>0</v>
      </c>
      <c r="O281" s="640">
        <f t="shared" si="27"/>
        <v>0</v>
      </c>
      <c r="P281" s="641">
        <f>IF(I281&lt;INDEX(Lookup!$U$2:$U$10,MATCH($D$48,Lookup!$S$2:$S$10,0)),0,IF(U281="X",0,IFERROR(L281*50,0)))</f>
        <v>0</v>
      </c>
      <c r="Q281" s="642">
        <f>IF(I281&lt;INDEX(Lookup!$U$2:$U$10,MATCH($D$48,Lookup!$S$2:$S$10,0)),0,IF(U281="X",0,IFERROR(P281*K281,0)))</f>
        <v>0</v>
      </c>
      <c r="R281" s="642">
        <v>0</v>
      </c>
      <c r="S281" s="783">
        <v>0</v>
      </c>
      <c r="T281" s="636"/>
      <c r="U281" s="353"/>
      <c r="W281" s="833">
        <f t="shared" si="28"/>
        <v>0</v>
      </c>
      <c r="X281" s="833">
        <f t="shared" si="29"/>
        <v>0</v>
      </c>
    </row>
    <row r="282" spans="2:24" x14ac:dyDescent="0.35">
      <c r="B282" s="633"/>
      <c r="C282" s="357"/>
      <c r="D282" s="357"/>
      <c r="E282" s="634"/>
      <c r="F282" s="635"/>
      <c r="G282" s="360"/>
      <c r="H282" s="359"/>
      <c r="I282" s="359"/>
      <c r="J282" s="636"/>
      <c r="K282" s="638" t="str">
        <f>IFERROR(INDEX(Lookup!$G$3:$G$6,MATCH(J282,Lookup!$F$3:$F$6,0)),"")</f>
        <v/>
      </c>
      <c r="L282" s="637"/>
      <c r="M282" s="636"/>
      <c r="N282" s="639">
        <f t="shared" si="26"/>
        <v>0</v>
      </c>
      <c r="O282" s="640">
        <f t="shared" si="27"/>
        <v>0</v>
      </c>
      <c r="P282" s="641">
        <f>IF(I282&lt;INDEX(Lookup!$U$2:$U$10,MATCH($D$48,Lookup!$S$2:$S$10,0)),0,IF(U282="X",0,IFERROR(L282*50,0)))</f>
        <v>0</v>
      </c>
      <c r="Q282" s="642">
        <f>IF(I282&lt;INDEX(Lookup!$U$2:$U$10,MATCH($D$48,Lookup!$S$2:$S$10,0)),0,IF(U282="X",0,IFERROR(P282*K282,0)))</f>
        <v>0</v>
      </c>
      <c r="R282" s="642">
        <v>0</v>
      </c>
      <c r="S282" s="783">
        <v>0</v>
      </c>
      <c r="T282" s="636"/>
      <c r="U282" s="353"/>
      <c r="W282" s="833">
        <f t="shared" si="28"/>
        <v>0</v>
      </c>
      <c r="X282" s="833">
        <f t="shared" si="29"/>
        <v>0</v>
      </c>
    </row>
    <row r="283" spans="2:24" x14ac:dyDescent="0.35">
      <c r="B283" s="633"/>
      <c r="C283" s="357"/>
      <c r="D283" s="357"/>
      <c r="E283" s="634"/>
      <c r="F283" s="635"/>
      <c r="G283" s="360"/>
      <c r="H283" s="359"/>
      <c r="I283" s="359"/>
      <c r="J283" s="636"/>
      <c r="K283" s="638" t="str">
        <f>IFERROR(INDEX(Lookup!$G$3:$G$6,MATCH(J283,Lookup!$F$3:$F$6,0)),"")</f>
        <v/>
      </c>
      <c r="L283" s="637"/>
      <c r="M283" s="636"/>
      <c r="N283" s="639">
        <f t="shared" si="26"/>
        <v>0</v>
      </c>
      <c r="O283" s="640">
        <f t="shared" si="27"/>
        <v>0</v>
      </c>
      <c r="P283" s="641">
        <f>IF(I283&lt;INDEX(Lookup!$U$2:$U$10,MATCH($D$48,Lookup!$S$2:$S$10,0)),0,IF(U283="X",0,IFERROR(L283*50,0)))</f>
        <v>0</v>
      </c>
      <c r="Q283" s="642">
        <f>IF(I283&lt;INDEX(Lookup!$U$2:$U$10,MATCH($D$48,Lookup!$S$2:$S$10,0)),0,IF(U283="X",0,IFERROR(P283*K283,0)))</f>
        <v>0</v>
      </c>
      <c r="R283" s="642">
        <v>0</v>
      </c>
      <c r="S283" s="783">
        <v>0</v>
      </c>
      <c r="T283" s="636"/>
      <c r="U283" s="353"/>
      <c r="W283" s="833">
        <f t="shared" si="28"/>
        <v>0</v>
      </c>
      <c r="X283" s="833">
        <f t="shared" si="29"/>
        <v>0</v>
      </c>
    </row>
    <row r="284" spans="2:24" x14ac:dyDescent="0.35">
      <c r="B284" s="633"/>
      <c r="C284" s="357"/>
      <c r="D284" s="357"/>
      <c r="E284" s="634"/>
      <c r="F284" s="635"/>
      <c r="G284" s="360"/>
      <c r="H284" s="359"/>
      <c r="I284" s="359"/>
      <c r="J284" s="636"/>
      <c r="K284" s="638" t="str">
        <f>IFERROR(INDEX(Lookup!$G$3:$G$6,MATCH(J284,Lookup!$F$3:$F$6,0)),"")</f>
        <v/>
      </c>
      <c r="L284" s="637"/>
      <c r="M284" s="636"/>
      <c r="N284" s="639">
        <f t="shared" si="26"/>
        <v>0</v>
      </c>
      <c r="O284" s="640">
        <f t="shared" si="27"/>
        <v>0</v>
      </c>
      <c r="P284" s="641">
        <f>IF(I284&lt;INDEX(Lookup!$U$2:$U$10,MATCH($D$48,Lookup!$S$2:$S$10,0)),0,IF(U284="X",0,IFERROR(L284*50,0)))</f>
        <v>0</v>
      </c>
      <c r="Q284" s="642">
        <f>IF(I284&lt;INDEX(Lookup!$U$2:$U$10,MATCH($D$48,Lookup!$S$2:$S$10,0)),0,IF(U284="X",0,IFERROR(P284*K284,0)))</f>
        <v>0</v>
      </c>
      <c r="R284" s="642">
        <v>0</v>
      </c>
      <c r="S284" s="783">
        <v>0</v>
      </c>
      <c r="T284" s="636"/>
      <c r="U284" s="353"/>
      <c r="W284" s="833">
        <f t="shared" si="28"/>
        <v>0</v>
      </c>
      <c r="X284" s="833">
        <f t="shared" si="29"/>
        <v>0</v>
      </c>
    </row>
    <row r="285" spans="2:24" x14ac:dyDescent="0.35">
      <c r="B285" s="633"/>
      <c r="C285" s="357"/>
      <c r="D285" s="357"/>
      <c r="E285" s="634"/>
      <c r="F285" s="635"/>
      <c r="G285" s="360"/>
      <c r="H285" s="359"/>
      <c r="I285" s="359"/>
      <c r="J285" s="636"/>
      <c r="K285" s="638" t="str">
        <f>IFERROR(INDEX(Lookup!$G$3:$G$6,MATCH(J285,Lookup!$F$3:$F$6,0)),"")</f>
        <v/>
      </c>
      <c r="L285" s="637"/>
      <c r="M285" s="636"/>
      <c r="N285" s="639">
        <f t="shared" si="26"/>
        <v>0</v>
      </c>
      <c r="O285" s="640">
        <f t="shared" si="27"/>
        <v>0</v>
      </c>
      <c r="P285" s="641">
        <f>IF(I285&lt;INDEX(Lookup!$U$2:$U$10,MATCH($D$48,Lookup!$S$2:$S$10,0)),0,IF(U285="X",0,IFERROR(L285*50,0)))</f>
        <v>0</v>
      </c>
      <c r="Q285" s="642">
        <f>IF(I285&lt;INDEX(Lookup!$U$2:$U$10,MATCH($D$48,Lookup!$S$2:$S$10,0)),0,IF(U285="X",0,IFERROR(P285*K285,0)))</f>
        <v>0</v>
      </c>
      <c r="R285" s="642">
        <v>0</v>
      </c>
      <c r="S285" s="783">
        <v>0</v>
      </c>
      <c r="T285" s="636"/>
      <c r="U285" s="353"/>
      <c r="W285" s="833">
        <f t="shared" si="28"/>
        <v>0</v>
      </c>
      <c r="X285" s="833">
        <f t="shared" si="29"/>
        <v>0</v>
      </c>
    </row>
    <row r="286" spans="2:24" x14ac:dyDescent="0.35">
      <c r="B286" s="633"/>
      <c r="C286" s="357"/>
      <c r="D286" s="357"/>
      <c r="E286" s="634"/>
      <c r="F286" s="635"/>
      <c r="G286" s="360"/>
      <c r="H286" s="359"/>
      <c r="I286" s="359"/>
      <c r="J286" s="636"/>
      <c r="K286" s="638" t="str">
        <f>IFERROR(INDEX(Lookup!$G$3:$G$6,MATCH(J286,Lookup!$F$3:$F$6,0)),"")</f>
        <v/>
      </c>
      <c r="L286" s="637"/>
      <c r="M286" s="636"/>
      <c r="N286" s="639">
        <f t="shared" si="26"/>
        <v>0</v>
      </c>
      <c r="O286" s="640">
        <f t="shared" si="27"/>
        <v>0</v>
      </c>
      <c r="P286" s="641">
        <f>IF(I286&lt;INDEX(Lookup!$U$2:$U$10,MATCH($D$48,Lookup!$S$2:$S$10,0)),0,IF(U286="X",0,IFERROR(L286*50,0)))</f>
        <v>0</v>
      </c>
      <c r="Q286" s="642">
        <f>IF(I286&lt;INDEX(Lookup!$U$2:$U$10,MATCH($D$48,Lookup!$S$2:$S$10,0)),0,IF(U286="X",0,IFERROR(P286*K286,0)))</f>
        <v>0</v>
      </c>
      <c r="R286" s="642">
        <v>0</v>
      </c>
      <c r="S286" s="783">
        <v>0</v>
      </c>
      <c r="T286" s="636"/>
      <c r="U286" s="353"/>
      <c r="W286" s="833">
        <f t="shared" si="28"/>
        <v>0</v>
      </c>
      <c r="X286" s="833">
        <f t="shared" si="29"/>
        <v>0</v>
      </c>
    </row>
    <row r="287" spans="2:24" x14ac:dyDescent="0.35">
      <c r="B287" s="633"/>
      <c r="C287" s="357"/>
      <c r="D287" s="357"/>
      <c r="E287" s="634"/>
      <c r="F287" s="635"/>
      <c r="G287" s="360"/>
      <c r="H287" s="359"/>
      <c r="I287" s="359"/>
      <c r="J287" s="636"/>
      <c r="K287" s="638" t="str">
        <f>IFERROR(INDEX(Lookup!$G$3:$G$6,MATCH(J287,Lookup!$F$3:$F$6,0)),"")</f>
        <v/>
      </c>
      <c r="L287" s="637"/>
      <c r="M287" s="636"/>
      <c r="N287" s="639">
        <f t="shared" si="26"/>
        <v>0</v>
      </c>
      <c r="O287" s="640">
        <f t="shared" si="27"/>
        <v>0</v>
      </c>
      <c r="P287" s="641">
        <f>IF(I287&lt;INDEX(Lookup!$U$2:$U$10,MATCH($D$48,Lookup!$S$2:$S$10,0)),0,IF(U287="X",0,IFERROR(L287*50,0)))</f>
        <v>0</v>
      </c>
      <c r="Q287" s="642">
        <f>IF(I287&lt;INDEX(Lookup!$U$2:$U$10,MATCH($D$48,Lookup!$S$2:$S$10,0)),0,IF(U287="X",0,IFERROR(P287*K287,0)))</f>
        <v>0</v>
      </c>
      <c r="R287" s="642">
        <v>0</v>
      </c>
      <c r="S287" s="783">
        <v>0</v>
      </c>
      <c r="T287" s="636"/>
      <c r="U287" s="353"/>
      <c r="W287" s="833">
        <f t="shared" si="28"/>
        <v>0</v>
      </c>
      <c r="X287" s="833">
        <f t="shared" si="29"/>
        <v>0</v>
      </c>
    </row>
    <row r="288" spans="2:24" x14ac:dyDescent="0.35">
      <c r="B288" s="633"/>
      <c r="C288" s="357"/>
      <c r="D288" s="357"/>
      <c r="E288" s="634"/>
      <c r="F288" s="635"/>
      <c r="G288" s="360"/>
      <c r="H288" s="359"/>
      <c r="I288" s="359"/>
      <c r="J288" s="636"/>
      <c r="K288" s="638" t="str">
        <f>IFERROR(INDEX(Lookup!$G$3:$G$6,MATCH(J288,Lookup!$F$3:$F$6,0)),"")</f>
        <v/>
      </c>
      <c r="L288" s="637"/>
      <c r="M288" s="636"/>
      <c r="N288" s="639">
        <f t="shared" si="26"/>
        <v>0</v>
      </c>
      <c r="O288" s="640">
        <f t="shared" si="27"/>
        <v>0</v>
      </c>
      <c r="P288" s="641">
        <f>IF(I288&lt;INDEX(Lookup!$U$2:$U$10,MATCH($D$48,Lookup!$S$2:$S$10,0)),0,IF(U288="X",0,IFERROR(L288*50,0)))</f>
        <v>0</v>
      </c>
      <c r="Q288" s="642">
        <f>IF(I288&lt;INDEX(Lookup!$U$2:$U$10,MATCH($D$48,Lookup!$S$2:$S$10,0)),0,IF(U288="X",0,IFERROR(P288*K288,0)))</f>
        <v>0</v>
      </c>
      <c r="R288" s="642">
        <v>0</v>
      </c>
      <c r="S288" s="783">
        <v>0</v>
      </c>
      <c r="T288" s="636"/>
      <c r="U288" s="353"/>
      <c r="W288" s="833">
        <f t="shared" si="28"/>
        <v>0</v>
      </c>
      <c r="X288" s="833">
        <f t="shared" si="29"/>
        <v>0</v>
      </c>
    </row>
    <row r="289" spans="2:24" x14ac:dyDescent="0.35">
      <c r="B289" s="633"/>
      <c r="C289" s="357"/>
      <c r="D289" s="357"/>
      <c r="E289" s="634"/>
      <c r="F289" s="635"/>
      <c r="G289" s="360"/>
      <c r="H289" s="359"/>
      <c r="I289" s="359"/>
      <c r="J289" s="636"/>
      <c r="K289" s="638" t="str">
        <f>IFERROR(INDEX(Lookup!$G$3:$G$6,MATCH(J289,Lookup!$F$3:$F$6,0)),"")</f>
        <v/>
      </c>
      <c r="L289" s="637"/>
      <c r="M289" s="636"/>
      <c r="N289" s="639">
        <f t="shared" si="26"/>
        <v>0</v>
      </c>
      <c r="O289" s="640">
        <f t="shared" si="27"/>
        <v>0</v>
      </c>
      <c r="P289" s="641">
        <f>IF(I289&lt;INDEX(Lookup!$U$2:$U$10,MATCH($D$48,Lookup!$S$2:$S$10,0)),0,IF(U289="X",0,IFERROR(L289*50,0)))</f>
        <v>0</v>
      </c>
      <c r="Q289" s="642">
        <f>IF(I289&lt;INDEX(Lookup!$U$2:$U$10,MATCH($D$48,Lookup!$S$2:$S$10,0)),0,IF(U289="X",0,IFERROR(P289*K289,0)))</f>
        <v>0</v>
      </c>
      <c r="R289" s="642">
        <v>0</v>
      </c>
      <c r="S289" s="783">
        <v>0</v>
      </c>
      <c r="T289" s="636"/>
      <c r="U289" s="353"/>
      <c r="W289" s="833">
        <f t="shared" si="28"/>
        <v>0</v>
      </c>
      <c r="X289" s="833">
        <f t="shared" si="29"/>
        <v>0</v>
      </c>
    </row>
    <row r="290" spans="2:24" x14ac:dyDescent="0.35">
      <c r="B290" s="633"/>
      <c r="C290" s="357"/>
      <c r="D290" s="357"/>
      <c r="E290" s="634"/>
      <c r="F290" s="635"/>
      <c r="G290" s="360"/>
      <c r="H290" s="359"/>
      <c r="I290" s="359"/>
      <c r="J290" s="636"/>
      <c r="K290" s="638" t="str">
        <f>IFERROR(INDEX(Lookup!$G$3:$G$6,MATCH(J290,Lookup!$F$3:$F$6,0)),"")</f>
        <v/>
      </c>
      <c r="L290" s="637"/>
      <c r="M290" s="636"/>
      <c r="N290" s="639">
        <f t="shared" si="26"/>
        <v>0</v>
      </c>
      <c r="O290" s="640">
        <f t="shared" si="27"/>
        <v>0</v>
      </c>
      <c r="P290" s="641">
        <f>IF(I290&lt;INDEX(Lookup!$U$2:$U$10,MATCH($D$48,Lookup!$S$2:$S$10,0)),0,IF(U290="X",0,IFERROR(L290*50,0)))</f>
        <v>0</v>
      </c>
      <c r="Q290" s="642">
        <f>IF(I290&lt;INDEX(Lookup!$U$2:$U$10,MATCH($D$48,Lookup!$S$2:$S$10,0)),0,IF(U290="X",0,IFERROR(P290*K290,0)))</f>
        <v>0</v>
      </c>
      <c r="R290" s="642">
        <v>0</v>
      </c>
      <c r="S290" s="783">
        <v>0</v>
      </c>
      <c r="T290" s="636"/>
      <c r="U290" s="353"/>
      <c r="W290" s="833">
        <f t="shared" si="28"/>
        <v>0</v>
      </c>
      <c r="X290" s="833">
        <f t="shared" si="29"/>
        <v>0</v>
      </c>
    </row>
    <row r="291" spans="2:24" x14ac:dyDescent="0.35">
      <c r="B291" s="633"/>
      <c r="C291" s="357"/>
      <c r="D291" s="357"/>
      <c r="E291" s="634"/>
      <c r="F291" s="635"/>
      <c r="G291" s="360"/>
      <c r="H291" s="359"/>
      <c r="I291" s="359"/>
      <c r="J291" s="636"/>
      <c r="K291" s="638" t="str">
        <f>IFERROR(INDEX(Lookup!$G$3:$G$6,MATCH(J291,Lookup!$F$3:$F$6,0)),"")</f>
        <v/>
      </c>
      <c r="L291" s="637"/>
      <c r="M291" s="636"/>
      <c r="N291" s="639">
        <f t="shared" si="26"/>
        <v>0</v>
      </c>
      <c r="O291" s="640">
        <f t="shared" si="27"/>
        <v>0</v>
      </c>
      <c r="P291" s="641">
        <f>IF(I291&lt;INDEX(Lookup!$U$2:$U$10,MATCH($D$48,Lookup!$S$2:$S$10,0)),0,IF(U291="X",0,IFERROR(L291*50,0)))</f>
        <v>0</v>
      </c>
      <c r="Q291" s="642">
        <f>IF(I291&lt;INDEX(Lookup!$U$2:$U$10,MATCH($D$48,Lookup!$S$2:$S$10,0)),0,IF(U291="X",0,IFERROR(P291*K291,0)))</f>
        <v>0</v>
      </c>
      <c r="R291" s="642">
        <v>0</v>
      </c>
      <c r="S291" s="783">
        <v>0</v>
      </c>
      <c r="T291" s="636"/>
      <c r="U291" s="353"/>
      <c r="W291" s="833">
        <f t="shared" si="28"/>
        <v>0</v>
      </c>
      <c r="X291" s="833">
        <f t="shared" si="29"/>
        <v>0</v>
      </c>
    </row>
    <row r="292" spans="2:24" x14ac:dyDescent="0.35">
      <c r="B292" s="633"/>
      <c r="C292" s="357"/>
      <c r="D292" s="357"/>
      <c r="E292" s="634"/>
      <c r="F292" s="635"/>
      <c r="G292" s="360"/>
      <c r="H292" s="359"/>
      <c r="I292" s="359"/>
      <c r="J292" s="636"/>
      <c r="K292" s="638" t="str">
        <f>IFERROR(INDEX(Lookup!$G$3:$G$6,MATCH(J292,Lookup!$F$3:$F$6,0)),"")</f>
        <v/>
      </c>
      <c r="L292" s="637"/>
      <c r="M292" s="636"/>
      <c r="N292" s="639">
        <f t="shared" si="26"/>
        <v>0</v>
      </c>
      <c r="O292" s="640">
        <f t="shared" si="27"/>
        <v>0</v>
      </c>
      <c r="P292" s="641">
        <f>IF(I292&lt;INDEX(Lookup!$U$2:$U$10,MATCH($D$48,Lookup!$S$2:$S$10,0)),0,IF(U292="X",0,IFERROR(L292*50,0)))</f>
        <v>0</v>
      </c>
      <c r="Q292" s="642">
        <f>IF(I292&lt;INDEX(Lookup!$U$2:$U$10,MATCH($D$48,Lookup!$S$2:$S$10,0)),0,IF(U292="X",0,IFERROR(P292*K292,0)))</f>
        <v>0</v>
      </c>
      <c r="R292" s="642">
        <v>0</v>
      </c>
      <c r="S292" s="783">
        <v>0</v>
      </c>
      <c r="T292" s="636"/>
      <c r="U292" s="353"/>
      <c r="W292" s="833">
        <f t="shared" si="28"/>
        <v>0</v>
      </c>
      <c r="X292" s="833">
        <f t="shared" si="29"/>
        <v>0</v>
      </c>
    </row>
    <row r="293" spans="2:24" x14ac:dyDescent="0.35">
      <c r="B293" s="633"/>
      <c r="C293" s="357"/>
      <c r="D293" s="357"/>
      <c r="E293" s="634"/>
      <c r="F293" s="635"/>
      <c r="G293" s="360"/>
      <c r="H293" s="359"/>
      <c r="I293" s="359"/>
      <c r="J293" s="636"/>
      <c r="K293" s="638" t="str">
        <f>IFERROR(INDEX(Lookup!$G$3:$G$6,MATCH(J293,Lookup!$F$3:$F$6,0)),"")</f>
        <v/>
      </c>
      <c r="L293" s="637"/>
      <c r="M293" s="636"/>
      <c r="N293" s="639">
        <f t="shared" si="26"/>
        <v>0</v>
      </c>
      <c r="O293" s="640">
        <f t="shared" si="27"/>
        <v>0</v>
      </c>
      <c r="P293" s="641">
        <f>IF(I293&lt;INDEX(Lookup!$U$2:$U$10,MATCH($D$48,Lookup!$S$2:$S$10,0)),0,IF(U293="X",0,IFERROR(L293*50,0)))</f>
        <v>0</v>
      </c>
      <c r="Q293" s="642">
        <f>IF(I293&lt;INDEX(Lookup!$U$2:$U$10,MATCH($D$48,Lookup!$S$2:$S$10,0)),0,IF(U293="X",0,IFERROR(P293*K293,0)))</f>
        <v>0</v>
      </c>
      <c r="R293" s="642">
        <v>0</v>
      </c>
      <c r="S293" s="783">
        <v>0</v>
      </c>
      <c r="T293" s="636"/>
      <c r="U293" s="353"/>
      <c r="W293" s="833">
        <f t="shared" si="28"/>
        <v>0</v>
      </c>
      <c r="X293" s="833">
        <f t="shared" si="29"/>
        <v>0</v>
      </c>
    </row>
    <row r="294" spans="2:24" x14ac:dyDescent="0.35">
      <c r="B294" s="633"/>
      <c r="C294" s="357"/>
      <c r="D294" s="357"/>
      <c r="E294" s="634"/>
      <c r="F294" s="635"/>
      <c r="G294" s="360"/>
      <c r="H294" s="359"/>
      <c r="I294" s="359"/>
      <c r="J294" s="636"/>
      <c r="K294" s="638" t="str">
        <f>IFERROR(INDEX(Lookup!$G$3:$G$6,MATCH(J294,Lookup!$F$3:$F$6,0)),"")</f>
        <v/>
      </c>
      <c r="L294" s="637"/>
      <c r="M294" s="636"/>
      <c r="N294" s="639">
        <f t="shared" si="26"/>
        <v>0</v>
      </c>
      <c r="O294" s="640">
        <f t="shared" si="27"/>
        <v>0</v>
      </c>
      <c r="P294" s="641">
        <f>IF(I294&lt;INDEX(Lookup!$U$2:$U$10,MATCH($D$48,Lookup!$S$2:$S$10,0)),0,IF(U294="X",0,IFERROR(L294*50,0)))</f>
        <v>0</v>
      </c>
      <c r="Q294" s="642">
        <f>IF(I294&lt;INDEX(Lookup!$U$2:$U$10,MATCH($D$48,Lookup!$S$2:$S$10,0)),0,IF(U294="X",0,IFERROR(P294*K294,0)))</f>
        <v>0</v>
      </c>
      <c r="R294" s="642">
        <v>0</v>
      </c>
      <c r="S294" s="783">
        <v>0</v>
      </c>
      <c r="T294" s="636"/>
      <c r="U294" s="353"/>
      <c r="W294" s="833">
        <f t="shared" si="28"/>
        <v>0</v>
      </c>
      <c r="X294" s="833">
        <f t="shared" si="29"/>
        <v>0</v>
      </c>
    </row>
    <row r="295" spans="2:24" x14ac:dyDescent="0.35">
      <c r="B295" s="633"/>
      <c r="C295" s="357"/>
      <c r="D295" s="357"/>
      <c r="E295" s="634"/>
      <c r="F295" s="635"/>
      <c r="G295" s="360"/>
      <c r="H295" s="359"/>
      <c r="I295" s="359"/>
      <c r="J295" s="636"/>
      <c r="K295" s="638" t="str">
        <f>IFERROR(INDEX(Lookup!$G$3:$G$6,MATCH(J295,Lookup!$F$3:$F$6,0)),"")</f>
        <v/>
      </c>
      <c r="L295" s="637"/>
      <c r="M295" s="636"/>
      <c r="N295" s="639">
        <f t="shared" si="26"/>
        <v>0</v>
      </c>
      <c r="O295" s="640">
        <f t="shared" si="27"/>
        <v>0</v>
      </c>
      <c r="P295" s="641">
        <f>IF(I295&lt;INDEX(Lookup!$U$2:$U$10,MATCH($D$48,Lookup!$S$2:$S$10,0)),0,IF(U295="X",0,IFERROR(L295*50,0)))</f>
        <v>0</v>
      </c>
      <c r="Q295" s="642">
        <f>IF(I295&lt;INDEX(Lookup!$U$2:$U$10,MATCH($D$48,Lookup!$S$2:$S$10,0)),0,IF(U295="X",0,IFERROR(P295*K295,0)))</f>
        <v>0</v>
      </c>
      <c r="R295" s="642">
        <v>0</v>
      </c>
      <c r="S295" s="783">
        <v>0</v>
      </c>
      <c r="T295" s="636"/>
      <c r="U295" s="353"/>
      <c r="W295" s="833">
        <f t="shared" si="28"/>
        <v>0</v>
      </c>
      <c r="X295" s="833">
        <f t="shared" si="29"/>
        <v>0</v>
      </c>
    </row>
    <row r="296" spans="2:24" x14ac:dyDescent="0.35">
      <c r="B296" s="633"/>
      <c r="C296" s="357"/>
      <c r="D296" s="357"/>
      <c r="E296" s="634"/>
      <c r="F296" s="635"/>
      <c r="G296" s="360"/>
      <c r="H296" s="359"/>
      <c r="I296" s="359"/>
      <c r="J296" s="636"/>
      <c r="K296" s="638" t="str">
        <f>IFERROR(INDEX(Lookup!$G$3:$G$6,MATCH(J296,Lookup!$F$3:$F$6,0)),"")</f>
        <v/>
      </c>
      <c r="L296" s="637"/>
      <c r="M296" s="636"/>
      <c r="N296" s="639">
        <f t="shared" si="26"/>
        <v>0</v>
      </c>
      <c r="O296" s="640">
        <f t="shared" si="27"/>
        <v>0</v>
      </c>
      <c r="P296" s="641">
        <f>IF(I296&lt;INDEX(Lookup!$U$2:$U$10,MATCH($D$48,Lookup!$S$2:$S$10,0)),0,IF(U296="X",0,IFERROR(L296*50,0)))</f>
        <v>0</v>
      </c>
      <c r="Q296" s="642">
        <f>IF(I296&lt;INDEX(Lookup!$U$2:$U$10,MATCH($D$48,Lookup!$S$2:$S$10,0)),0,IF(U296="X",0,IFERROR(P296*K296,0)))</f>
        <v>0</v>
      </c>
      <c r="R296" s="642">
        <v>0</v>
      </c>
      <c r="S296" s="783">
        <v>0</v>
      </c>
      <c r="T296" s="636"/>
      <c r="U296" s="353"/>
      <c r="W296" s="833">
        <f t="shared" si="28"/>
        <v>0</v>
      </c>
      <c r="X296" s="833">
        <f t="shared" si="29"/>
        <v>0</v>
      </c>
    </row>
    <row r="297" spans="2:24" x14ac:dyDescent="0.35">
      <c r="B297" s="633"/>
      <c r="C297" s="357"/>
      <c r="D297" s="357"/>
      <c r="E297" s="634"/>
      <c r="F297" s="635"/>
      <c r="G297" s="360"/>
      <c r="H297" s="359"/>
      <c r="I297" s="359"/>
      <c r="J297" s="636"/>
      <c r="K297" s="638" t="str">
        <f>IFERROR(INDEX(Lookup!$G$3:$G$6,MATCH(J297,Lookup!$F$3:$F$6,0)),"")</f>
        <v/>
      </c>
      <c r="L297" s="637"/>
      <c r="M297" s="636"/>
      <c r="N297" s="639">
        <f t="shared" si="26"/>
        <v>0</v>
      </c>
      <c r="O297" s="640">
        <f t="shared" si="27"/>
        <v>0</v>
      </c>
      <c r="P297" s="641">
        <f>IF(I297&lt;INDEX(Lookup!$U$2:$U$10,MATCH($D$48,Lookup!$S$2:$S$10,0)),0,IF(U297="X",0,IFERROR(L297*50,0)))</f>
        <v>0</v>
      </c>
      <c r="Q297" s="642">
        <f>IF(I297&lt;INDEX(Lookup!$U$2:$U$10,MATCH($D$48,Lookup!$S$2:$S$10,0)),0,IF(U297="X",0,IFERROR(P297*K297,0)))</f>
        <v>0</v>
      </c>
      <c r="R297" s="642">
        <v>0</v>
      </c>
      <c r="S297" s="783">
        <v>0</v>
      </c>
      <c r="T297" s="636"/>
      <c r="U297" s="353"/>
      <c r="W297" s="833">
        <f t="shared" si="28"/>
        <v>0</v>
      </c>
      <c r="X297" s="833">
        <f t="shared" si="29"/>
        <v>0</v>
      </c>
    </row>
    <row r="298" spans="2:24" x14ac:dyDescent="0.35">
      <c r="B298" s="633"/>
      <c r="C298" s="357"/>
      <c r="D298" s="357"/>
      <c r="E298" s="634"/>
      <c r="F298" s="635"/>
      <c r="G298" s="360"/>
      <c r="H298" s="359"/>
      <c r="I298" s="359"/>
      <c r="J298" s="636"/>
      <c r="K298" s="638" t="str">
        <f>IFERROR(INDEX(Lookup!$G$3:$G$6,MATCH(J298,Lookup!$F$3:$F$6,0)),"")</f>
        <v/>
      </c>
      <c r="L298" s="637"/>
      <c r="M298" s="636"/>
      <c r="N298" s="639">
        <f t="shared" si="26"/>
        <v>0</v>
      </c>
      <c r="O298" s="640">
        <f t="shared" si="27"/>
        <v>0</v>
      </c>
      <c r="P298" s="641">
        <f>IF(I298&lt;INDEX(Lookup!$U$2:$U$10,MATCH($D$48,Lookup!$S$2:$S$10,0)),0,IF(U298="X",0,IFERROR(L298*50,0)))</f>
        <v>0</v>
      </c>
      <c r="Q298" s="642">
        <f>IF(I298&lt;INDEX(Lookup!$U$2:$U$10,MATCH($D$48,Lookup!$S$2:$S$10,0)),0,IF(U298="X",0,IFERROR(P298*K298,0)))</f>
        <v>0</v>
      </c>
      <c r="R298" s="642">
        <v>0</v>
      </c>
      <c r="S298" s="783">
        <v>0</v>
      </c>
      <c r="T298" s="636"/>
      <c r="U298" s="353"/>
      <c r="W298" s="833">
        <f t="shared" si="28"/>
        <v>0</v>
      </c>
      <c r="X298" s="833">
        <f t="shared" si="29"/>
        <v>0</v>
      </c>
    </row>
    <row r="299" spans="2:24" x14ac:dyDescent="0.35">
      <c r="B299" s="633"/>
      <c r="C299" s="357"/>
      <c r="D299" s="357"/>
      <c r="E299" s="634"/>
      <c r="F299" s="635"/>
      <c r="G299" s="360"/>
      <c r="H299" s="359"/>
      <c r="I299" s="359"/>
      <c r="J299" s="636"/>
      <c r="K299" s="638" t="str">
        <f>IFERROR(INDEX(Lookup!$G$3:$G$6,MATCH(J299,Lookup!$F$3:$F$6,0)),"")</f>
        <v/>
      </c>
      <c r="L299" s="637"/>
      <c r="M299" s="636"/>
      <c r="N299" s="639">
        <f t="shared" si="26"/>
        <v>0</v>
      </c>
      <c r="O299" s="640">
        <f t="shared" si="27"/>
        <v>0</v>
      </c>
      <c r="P299" s="641">
        <f>IF(I299&lt;INDEX(Lookup!$U$2:$U$10,MATCH($D$48,Lookup!$S$2:$S$10,0)),0,IF(U299="X",0,IFERROR(L299*50,0)))</f>
        <v>0</v>
      </c>
      <c r="Q299" s="642">
        <f>IF(I299&lt;INDEX(Lookup!$U$2:$U$10,MATCH($D$48,Lookup!$S$2:$S$10,0)),0,IF(U299="X",0,IFERROR(P299*K299,0)))</f>
        <v>0</v>
      </c>
      <c r="R299" s="642">
        <v>0</v>
      </c>
      <c r="S299" s="783">
        <v>0</v>
      </c>
      <c r="T299" s="636"/>
      <c r="U299" s="353"/>
      <c r="W299" s="833">
        <f t="shared" si="28"/>
        <v>0</v>
      </c>
      <c r="X299" s="833">
        <f t="shared" si="29"/>
        <v>0</v>
      </c>
    </row>
    <row r="300" spans="2:24" x14ac:dyDescent="0.35">
      <c r="B300" s="633"/>
      <c r="C300" s="357"/>
      <c r="D300" s="357"/>
      <c r="E300" s="634"/>
      <c r="F300" s="635"/>
      <c r="G300" s="360"/>
      <c r="H300" s="359"/>
      <c r="I300" s="359"/>
      <c r="J300" s="636"/>
      <c r="K300" s="638" t="str">
        <f>IFERROR(INDEX(Lookup!$G$3:$G$6,MATCH(J300,Lookup!$F$3:$F$6,0)),"")</f>
        <v/>
      </c>
      <c r="L300" s="637"/>
      <c r="M300" s="636"/>
      <c r="N300" s="639">
        <f t="shared" si="26"/>
        <v>0</v>
      </c>
      <c r="O300" s="640">
        <f t="shared" si="27"/>
        <v>0</v>
      </c>
      <c r="P300" s="641">
        <f>IF(I300&lt;INDEX(Lookup!$U$2:$U$10,MATCH($D$48,Lookup!$S$2:$S$10,0)),0,IF(U300="X",0,IFERROR(L300*50,0)))</f>
        <v>0</v>
      </c>
      <c r="Q300" s="642">
        <f>IF(I300&lt;INDEX(Lookup!$U$2:$U$10,MATCH($D$48,Lookup!$S$2:$S$10,0)),0,IF(U300="X",0,IFERROR(P300*K300,0)))</f>
        <v>0</v>
      </c>
      <c r="R300" s="642">
        <v>0</v>
      </c>
      <c r="S300" s="783">
        <v>0</v>
      </c>
      <c r="T300" s="636"/>
      <c r="U300" s="353"/>
      <c r="W300" s="833">
        <f t="shared" si="28"/>
        <v>0</v>
      </c>
      <c r="X300" s="833">
        <f t="shared" si="29"/>
        <v>0</v>
      </c>
    </row>
    <row r="301" spans="2:24" x14ac:dyDescent="0.35">
      <c r="B301" s="633"/>
      <c r="C301" s="357"/>
      <c r="D301" s="357"/>
      <c r="E301" s="634"/>
      <c r="F301" s="635"/>
      <c r="G301" s="360"/>
      <c r="H301" s="359"/>
      <c r="I301" s="359"/>
      <c r="J301" s="636"/>
      <c r="K301" s="638" t="str">
        <f>IFERROR(INDEX(Lookup!$G$3:$G$6,MATCH(J301,Lookup!$F$3:$F$6,0)),"")</f>
        <v/>
      </c>
      <c r="L301" s="637"/>
      <c r="M301" s="636"/>
      <c r="N301" s="639">
        <f t="shared" si="26"/>
        <v>0</v>
      </c>
      <c r="O301" s="640">
        <f t="shared" si="27"/>
        <v>0</v>
      </c>
      <c r="P301" s="641">
        <f>IF(I301&lt;INDEX(Lookup!$U$2:$U$10,MATCH($D$48,Lookup!$S$2:$S$10,0)),0,IF(U301="X",0,IFERROR(L301*50,0)))</f>
        <v>0</v>
      </c>
      <c r="Q301" s="642">
        <f>IF(I301&lt;INDEX(Lookup!$U$2:$U$10,MATCH($D$48,Lookup!$S$2:$S$10,0)),0,IF(U301="X",0,IFERROR(P301*K301,0)))</f>
        <v>0</v>
      </c>
      <c r="R301" s="642">
        <v>0</v>
      </c>
      <c r="S301" s="783">
        <v>0</v>
      </c>
      <c r="T301" s="636"/>
      <c r="U301" s="353"/>
      <c r="W301" s="833">
        <f t="shared" si="28"/>
        <v>0</v>
      </c>
      <c r="X301" s="833">
        <f t="shared" si="29"/>
        <v>0</v>
      </c>
    </row>
    <row r="302" spans="2:24" x14ac:dyDescent="0.35">
      <c r="B302" s="633"/>
      <c r="C302" s="357"/>
      <c r="D302" s="357"/>
      <c r="E302" s="634"/>
      <c r="F302" s="635"/>
      <c r="G302" s="360"/>
      <c r="H302" s="359"/>
      <c r="I302" s="359"/>
      <c r="J302" s="636"/>
      <c r="K302" s="638" t="str">
        <f>IFERROR(INDEX(Lookup!$G$3:$G$6,MATCH(J302,Lookup!$F$3:$F$6,0)),"")</f>
        <v/>
      </c>
      <c r="L302" s="637"/>
      <c r="M302" s="636"/>
      <c r="N302" s="639">
        <f t="shared" si="26"/>
        <v>0</v>
      </c>
      <c r="O302" s="640">
        <f t="shared" si="27"/>
        <v>0</v>
      </c>
      <c r="P302" s="641">
        <f>IF(I302&lt;INDEX(Lookup!$U$2:$U$10,MATCH($D$48,Lookup!$S$2:$S$10,0)),0,IF(U302="X",0,IFERROR(L302*50,0)))</f>
        <v>0</v>
      </c>
      <c r="Q302" s="642">
        <f>IF(I302&lt;INDEX(Lookup!$U$2:$U$10,MATCH($D$48,Lookup!$S$2:$S$10,0)),0,IF(U302="X",0,IFERROR(P302*K302,0)))</f>
        <v>0</v>
      </c>
      <c r="R302" s="642">
        <v>0</v>
      </c>
      <c r="S302" s="783">
        <v>0</v>
      </c>
      <c r="T302" s="636"/>
      <c r="U302" s="353"/>
      <c r="W302" s="833">
        <f t="shared" si="28"/>
        <v>0</v>
      </c>
      <c r="X302" s="833">
        <f t="shared" si="29"/>
        <v>0</v>
      </c>
    </row>
    <row r="303" spans="2:24" x14ac:dyDescent="0.35">
      <c r="B303" s="633"/>
      <c r="C303" s="357"/>
      <c r="D303" s="357"/>
      <c r="E303" s="634"/>
      <c r="F303" s="635"/>
      <c r="G303" s="360"/>
      <c r="H303" s="359"/>
      <c r="I303" s="359"/>
      <c r="J303" s="636"/>
      <c r="K303" s="638" t="str">
        <f>IFERROR(INDEX(Lookup!$G$3:$G$6,MATCH(J303,Lookup!$F$3:$F$6,0)),"")</f>
        <v/>
      </c>
      <c r="L303" s="637"/>
      <c r="M303" s="636"/>
      <c r="N303" s="639">
        <f t="shared" si="26"/>
        <v>0</v>
      </c>
      <c r="O303" s="640">
        <f t="shared" si="27"/>
        <v>0</v>
      </c>
      <c r="P303" s="641">
        <f>IF(I303&lt;INDEX(Lookup!$U$2:$U$10,MATCH($D$48,Lookup!$S$2:$S$10,0)),0,IF(U303="X",0,IFERROR(L303*50,0)))</f>
        <v>0</v>
      </c>
      <c r="Q303" s="642">
        <f>IF(I303&lt;INDEX(Lookup!$U$2:$U$10,MATCH($D$48,Lookup!$S$2:$S$10,0)),0,IF(U303="X",0,IFERROR(P303*K303,0)))</f>
        <v>0</v>
      </c>
      <c r="R303" s="642">
        <v>0</v>
      </c>
      <c r="S303" s="783">
        <v>0</v>
      </c>
      <c r="T303" s="636"/>
      <c r="U303" s="353"/>
      <c r="W303" s="833">
        <f t="shared" si="28"/>
        <v>0</v>
      </c>
      <c r="X303" s="833">
        <f t="shared" si="29"/>
        <v>0</v>
      </c>
    </row>
    <row r="304" spans="2:24" x14ac:dyDescent="0.35">
      <c r="B304" s="633"/>
      <c r="C304" s="357"/>
      <c r="D304" s="357"/>
      <c r="E304" s="634"/>
      <c r="F304" s="635"/>
      <c r="G304" s="360"/>
      <c r="H304" s="359"/>
      <c r="I304" s="359"/>
      <c r="J304" s="636"/>
      <c r="K304" s="638" t="str">
        <f>IFERROR(INDEX(Lookup!$G$3:$G$6,MATCH(J304,Lookup!$F$3:$F$6,0)),"")</f>
        <v/>
      </c>
      <c r="L304" s="637"/>
      <c r="M304" s="636"/>
      <c r="N304" s="639">
        <f t="shared" si="26"/>
        <v>0</v>
      </c>
      <c r="O304" s="640">
        <f t="shared" si="27"/>
        <v>0</v>
      </c>
      <c r="P304" s="641">
        <f>IF(I304&lt;INDEX(Lookup!$U$2:$U$10,MATCH($D$48,Lookup!$S$2:$S$10,0)),0,IF(U304="X",0,IFERROR(L304*50,0)))</f>
        <v>0</v>
      </c>
      <c r="Q304" s="642">
        <f>IF(I304&lt;INDEX(Lookup!$U$2:$U$10,MATCH($D$48,Lookup!$S$2:$S$10,0)),0,IF(U304="X",0,IFERROR(P304*K304,0)))</f>
        <v>0</v>
      </c>
      <c r="R304" s="642">
        <v>0</v>
      </c>
      <c r="S304" s="783">
        <v>0</v>
      </c>
      <c r="T304" s="636"/>
      <c r="U304" s="353"/>
      <c r="W304" s="833">
        <f t="shared" si="28"/>
        <v>0</v>
      </c>
      <c r="X304" s="833">
        <f t="shared" si="29"/>
        <v>0</v>
      </c>
    </row>
    <row r="305" spans="2:24" x14ac:dyDescent="0.35">
      <c r="B305" s="633"/>
      <c r="C305" s="357"/>
      <c r="D305" s="357"/>
      <c r="E305" s="634"/>
      <c r="F305" s="635"/>
      <c r="G305" s="360"/>
      <c r="H305" s="359"/>
      <c r="I305" s="359"/>
      <c r="J305" s="636"/>
      <c r="K305" s="638" t="str">
        <f>IFERROR(INDEX(Lookup!$G$3:$G$6,MATCH(J305,Lookup!$F$3:$F$6,0)),"")</f>
        <v/>
      </c>
      <c r="L305" s="637"/>
      <c r="M305" s="636"/>
      <c r="N305" s="639">
        <f t="shared" si="26"/>
        <v>0</v>
      </c>
      <c r="O305" s="640">
        <f t="shared" si="27"/>
        <v>0</v>
      </c>
      <c r="P305" s="641">
        <f>IF(I305&lt;INDEX(Lookup!$U$2:$U$10,MATCH($D$48,Lookup!$S$2:$S$10,0)),0,IF(U305="X",0,IFERROR(L305*50,0)))</f>
        <v>0</v>
      </c>
      <c r="Q305" s="642">
        <f>IF(I305&lt;INDEX(Lookup!$U$2:$U$10,MATCH($D$48,Lookup!$S$2:$S$10,0)),0,IF(U305="X",0,IFERROR(P305*K305,0)))</f>
        <v>0</v>
      </c>
      <c r="R305" s="642">
        <v>0</v>
      </c>
      <c r="S305" s="783">
        <v>0</v>
      </c>
      <c r="T305" s="636"/>
      <c r="U305" s="353"/>
      <c r="W305" s="833">
        <f t="shared" si="28"/>
        <v>0</v>
      </c>
      <c r="X305" s="833">
        <f t="shared" si="29"/>
        <v>0</v>
      </c>
    </row>
    <row r="306" spans="2:24" x14ac:dyDescent="0.35">
      <c r="B306" s="633"/>
      <c r="C306" s="357"/>
      <c r="D306" s="357"/>
      <c r="E306" s="634"/>
      <c r="F306" s="635"/>
      <c r="G306" s="360"/>
      <c r="H306" s="359"/>
      <c r="I306" s="359"/>
      <c r="J306" s="636"/>
      <c r="K306" s="638" t="str">
        <f>IFERROR(INDEX(Lookup!$G$3:$G$6,MATCH(J306,Lookup!$F$3:$F$6,0)),"")</f>
        <v/>
      </c>
      <c r="L306" s="637"/>
      <c r="M306" s="636"/>
      <c r="N306" s="639">
        <f t="shared" si="26"/>
        <v>0</v>
      </c>
      <c r="O306" s="640">
        <f t="shared" si="27"/>
        <v>0</v>
      </c>
      <c r="P306" s="641">
        <f>IF(I306&lt;INDEX(Lookup!$U$2:$U$10,MATCH($D$48,Lookup!$S$2:$S$10,0)),0,IF(U306="X",0,IFERROR(L306*50,0)))</f>
        <v>0</v>
      </c>
      <c r="Q306" s="642">
        <f>IF(I306&lt;INDEX(Lookup!$U$2:$U$10,MATCH($D$48,Lookup!$S$2:$S$10,0)),0,IF(U306="X",0,IFERROR(P306*K306,0)))</f>
        <v>0</v>
      </c>
      <c r="R306" s="642">
        <v>0</v>
      </c>
      <c r="S306" s="783">
        <v>0</v>
      </c>
      <c r="T306" s="636"/>
      <c r="U306" s="353"/>
      <c r="W306" s="833">
        <f t="shared" si="28"/>
        <v>0</v>
      </c>
      <c r="X306" s="833">
        <f t="shared" si="29"/>
        <v>0</v>
      </c>
    </row>
    <row r="307" spans="2:24" x14ac:dyDescent="0.35">
      <c r="B307" s="633"/>
      <c r="C307" s="357"/>
      <c r="D307" s="357"/>
      <c r="E307" s="634"/>
      <c r="F307" s="635"/>
      <c r="G307" s="360"/>
      <c r="H307" s="359"/>
      <c r="I307" s="359"/>
      <c r="J307" s="636"/>
      <c r="K307" s="638" t="str">
        <f>IFERROR(INDEX(Lookup!$G$3:$G$6,MATCH(J307,Lookup!$F$3:$F$6,0)),"")</f>
        <v/>
      </c>
      <c r="L307" s="637"/>
      <c r="M307" s="636"/>
      <c r="N307" s="639">
        <f t="shared" ref="N307:N370" si="30">L307*M307</f>
        <v>0</v>
      </c>
      <c r="O307" s="640">
        <f t="shared" si="27"/>
        <v>0</v>
      </c>
      <c r="P307" s="641">
        <f>IF(I307&lt;INDEX(Lookup!$U$2:$U$10,MATCH($D$48,Lookup!$S$2:$S$10,0)),0,IF(U307="X",0,IFERROR(L307*50,0)))</f>
        <v>0</v>
      </c>
      <c r="Q307" s="642">
        <f>IF(I307&lt;INDEX(Lookup!$U$2:$U$10,MATCH($D$48,Lookup!$S$2:$S$10,0)),0,IF(U307="X",0,IFERROR(P307*K307,0)))</f>
        <v>0</v>
      </c>
      <c r="R307" s="642">
        <v>0</v>
      </c>
      <c r="S307" s="783">
        <v>0</v>
      </c>
      <c r="T307" s="636"/>
      <c r="U307" s="353"/>
      <c r="W307" s="833">
        <f t="shared" si="28"/>
        <v>0</v>
      </c>
      <c r="X307" s="833">
        <f t="shared" si="29"/>
        <v>0</v>
      </c>
    </row>
    <row r="308" spans="2:24" x14ac:dyDescent="0.35">
      <c r="B308" s="633"/>
      <c r="C308" s="357"/>
      <c r="D308" s="357"/>
      <c r="E308" s="634"/>
      <c r="F308" s="635"/>
      <c r="G308" s="360"/>
      <c r="H308" s="359"/>
      <c r="I308" s="359"/>
      <c r="J308" s="636"/>
      <c r="K308" s="638" t="str">
        <f>IFERROR(INDEX(Lookup!$G$3:$G$6,MATCH(J308,Lookup!$F$3:$F$6,0)),"")</f>
        <v/>
      </c>
      <c r="L308" s="637"/>
      <c r="M308" s="636"/>
      <c r="N308" s="639">
        <f t="shared" si="30"/>
        <v>0</v>
      </c>
      <c r="O308" s="640">
        <f t="shared" ref="O308:O371" si="31">IFERROR(ROUND((N308*K308),2),0)</f>
        <v>0</v>
      </c>
      <c r="P308" s="641">
        <f>IF(I308&lt;INDEX(Lookup!$U$2:$U$10,MATCH($D$48,Lookup!$S$2:$S$10,0)),0,IF(U308="X",0,IFERROR(L308*50,0)))</f>
        <v>0</v>
      </c>
      <c r="Q308" s="642">
        <f>IF(I308&lt;INDEX(Lookup!$U$2:$U$10,MATCH($D$48,Lookup!$S$2:$S$10,0)),0,IF(U308="X",0,IFERROR(P308*K308,0)))</f>
        <v>0</v>
      </c>
      <c r="R308" s="642">
        <v>0</v>
      </c>
      <c r="S308" s="783">
        <v>0</v>
      </c>
      <c r="T308" s="636"/>
      <c r="U308" s="353"/>
      <c r="W308" s="833">
        <f t="shared" ref="W308:W371" si="32">O308*$I$30</f>
        <v>0</v>
      </c>
      <c r="X308" s="833">
        <f t="shared" ref="X308:X371" si="33">Q308*$I$30</f>
        <v>0</v>
      </c>
    </row>
    <row r="309" spans="2:24" x14ac:dyDescent="0.35">
      <c r="B309" s="633"/>
      <c r="C309" s="357"/>
      <c r="D309" s="357"/>
      <c r="E309" s="634"/>
      <c r="F309" s="635"/>
      <c r="G309" s="360"/>
      <c r="H309" s="359"/>
      <c r="I309" s="359"/>
      <c r="J309" s="636"/>
      <c r="K309" s="638" t="str">
        <f>IFERROR(INDEX(Lookup!$G$3:$G$6,MATCH(J309,Lookup!$F$3:$F$6,0)),"")</f>
        <v/>
      </c>
      <c r="L309" s="637"/>
      <c r="M309" s="636"/>
      <c r="N309" s="639">
        <f t="shared" si="30"/>
        <v>0</v>
      </c>
      <c r="O309" s="640">
        <f t="shared" si="31"/>
        <v>0</v>
      </c>
      <c r="P309" s="641">
        <f>IF(I309&lt;INDEX(Lookup!$U$2:$U$10,MATCH($D$48,Lookup!$S$2:$S$10,0)),0,IF(U309="X",0,IFERROR(L309*50,0)))</f>
        <v>0</v>
      </c>
      <c r="Q309" s="642">
        <f>IF(I309&lt;INDEX(Lookup!$U$2:$U$10,MATCH($D$48,Lookup!$S$2:$S$10,0)),0,IF(U309="X",0,IFERROR(P309*K309,0)))</f>
        <v>0</v>
      </c>
      <c r="R309" s="642">
        <v>0</v>
      </c>
      <c r="S309" s="783">
        <v>0</v>
      </c>
      <c r="T309" s="636"/>
      <c r="U309" s="353"/>
      <c r="W309" s="833">
        <f t="shared" si="32"/>
        <v>0</v>
      </c>
      <c r="X309" s="833">
        <f t="shared" si="33"/>
        <v>0</v>
      </c>
    </row>
    <row r="310" spans="2:24" x14ac:dyDescent="0.35">
      <c r="B310" s="633"/>
      <c r="C310" s="357"/>
      <c r="D310" s="357"/>
      <c r="E310" s="634"/>
      <c r="F310" s="635"/>
      <c r="G310" s="360"/>
      <c r="H310" s="359"/>
      <c r="I310" s="359"/>
      <c r="J310" s="636"/>
      <c r="K310" s="638" t="str">
        <f>IFERROR(INDEX(Lookup!$G$3:$G$6,MATCH(J310,Lookup!$F$3:$F$6,0)),"")</f>
        <v/>
      </c>
      <c r="L310" s="637"/>
      <c r="M310" s="636"/>
      <c r="N310" s="639">
        <f t="shared" si="30"/>
        <v>0</v>
      </c>
      <c r="O310" s="640">
        <f t="shared" si="31"/>
        <v>0</v>
      </c>
      <c r="P310" s="641">
        <f>IF(I310&lt;INDEX(Lookup!$U$2:$U$10,MATCH($D$48,Lookup!$S$2:$S$10,0)),0,IF(U310="X",0,IFERROR(L310*50,0)))</f>
        <v>0</v>
      </c>
      <c r="Q310" s="642">
        <f>IF(I310&lt;INDEX(Lookup!$U$2:$U$10,MATCH($D$48,Lookup!$S$2:$S$10,0)),0,IF(U310="X",0,IFERROR(P310*K310,0)))</f>
        <v>0</v>
      </c>
      <c r="R310" s="642">
        <v>0</v>
      </c>
      <c r="S310" s="783">
        <v>0</v>
      </c>
      <c r="T310" s="636"/>
      <c r="U310" s="353"/>
      <c r="W310" s="833">
        <f t="shared" si="32"/>
        <v>0</v>
      </c>
      <c r="X310" s="833">
        <f t="shared" si="33"/>
        <v>0</v>
      </c>
    </row>
    <row r="311" spans="2:24" x14ac:dyDescent="0.35">
      <c r="B311" s="633"/>
      <c r="C311" s="357"/>
      <c r="D311" s="357"/>
      <c r="E311" s="634"/>
      <c r="F311" s="635"/>
      <c r="G311" s="360"/>
      <c r="H311" s="359"/>
      <c r="I311" s="359"/>
      <c r="J311" s="636"/>
      <c r="K311" s="638" t="str">
        <f>IFERROR(INDEX(Lookup!$G$3:$G$6,MATCH(J311,Lookup!$F$3:$F$6,0)),"")</f>
        <v/>
      </c>
      <c r="L311" s="637"/>
      <c r="M311" s="636"/>
      <c r="N311" s="639">
        <f t="shared" si="30"/>
        <v>0</v>
      </c>
      <c r="O311" s="640">
        <f t="shared" si="31"/>
        <v>0</v>
      </c>
      <c r="P311" s="641">
        <f>IF(I311&lt;INDEX(Lookup!$U$2:$U$10,MATCH($D$48,Lookup!$S$2:$S$10,0)),0,IF(U311="X",0,IFERROR(L311*50,0)))</f>
        <v>0</v>
      </c>
      <c r="Q311" s="642">
        <f>IF(I311&lt;INDEX(Lookup!$U$2:$U$10,MATCH($D$48,Lookup!$S$2:$S$10,0)),0,IF(U311="X",0,IFERROR(P311*K311,0)))</f>
        <v>0</v>
      </c>
      <c r="R311" s="642">
        <v>0</v>
      </c>
      <c r="S311" s="783">
        <v>0</v>
      </c>
      <c r="T311" s="636"/>
      <c r="U311" s="353"/>
      <c r="W311" s="833">
        <f t="shared" si="32"/>
        <v>0</v>
      </c>
      <c r="X311" s="833">
        <f t="shared" si="33"/>
        <v>0</v>
      </c>
    </row>
    <row r="312" spans="2:24" x14ac:dyDescent="0.35">
      <c r="B312" s="633"/>
      <c r="C312" s="357"/>
      <c r="D312" s="357"/>
      <c r="E312" s="634"/>
      <c r="F312" s="635"/>
      <c r="G312" s="360"/>
      <c r="H312" s="359"/>
      <c r="I312" s="359"/>
      <c r="J312" s="636"/>
      <c r="K312" s="638" t="str">
        <f>IFERROR(INDEX(Lookup!$G$3:$G$6,MATCH(J312,Lookup!$F$3:$F$6,0)),"")</f>
        <v/>
      </c>
      <c r="L312" s="637"/>
      <c r="M312" s="636"/>
      <c r="N312" s="639">
        <f t="shared" si="30"/>
        <v>0</v>
      </c>
      <c r="O312" s="640">
        <f t="shared" si="31"/>
        <v>0</v>
      </c>
      <c r="P312" s="641">
        <f>IF(I312&lt;INDEX(Lookup!$U$2:$U$10,MATCH($D$48,Lookup!$S$2:$S$10,0)),0,IF(U312="X",0,IFERROR(L312*50,0)))</f>
        <v>0</v>
      </c>
      <c r="Q312" s="642">
        <f>IF(I312&lt;INDEX(Lookup!$U$2:$U$10,MATCH($D$48,Lookup!$S$2:$S$10,0)),0,IF(U312="X",0,IFERROR(P312*K312,0)))</f>
        <v>0</v>
      </c>
      <c r="R312" s="642">
        <v>0</v>
      </c>
      <c r="S312" s="783">
        <v>0</v>
      </c>
      <c r="T312" s="636"/>
      <c r="U312" s="353"/>
      <c r="W312" s="833">
        <f t="shared" si="32"/>
        <v>0</v>
      </c>
      <c r="X312" s="833">
        <f t="shared" si="33"/>
        <v>0</v>
      </c>
    </row>
    <row r="313" spans="2:24" x14ac:dyDescent="0.35">
      <c r="B313" s="633"/>
      <c r="C313" s="357"/>
      <c r="D313" s="357"/>
      <c r="E313" s="634"/>
      <c r="F313" s="635"/>
      <c r="G313" s="360"/>
      <c r="H313" s="359"/>
      <c r="I313" s="359"/>
      <c r="J313" s="636"/>
      <c r="K313" s="638" t="str">
        <f>IFERROR(INDEX(Lookup!$G$3:$G$6,MATCH(J313,Lookup!$F$3:$F$6,0)),"")</f>
        <v/>
      </c>
      <c r="L313" s="637"/>
      <c r="M313" s="636"/>
      <c r="N313" s="639">
        <f t="shared" si="30"/>
        <v>0</v>
      </c>
      <c r="O313" s="640">
        <f t="shared" si="31"/>
        <v>0</v>
      </c>
      <c r="P313" s="641">
        <f>IF(I313&lt;INDEX(Lookup!$U$2:$U$10,MATCH($D$48,Lookup!$S$2:$S$10,0)),0,IF(U313="X",0,IFERROR(L313*50,0)))</f>
        <v>0</v>
      </c>
      <c r="Q313" s="642">
        <f>IF(I313&lt;INDEX(Lookup!$U$2:$U$10,MATCH($D$48,Lookup!$S$2:$S$10,0)),0,IF(U313="X",0,IFERROR(P313*K313,0)))</f>
        <v>0</v>
      </c>
      <c r="R313" s="642">
        <v>0</v>
      </c>
      <c r="S313" s="783">
        <v>0</v>
      </c>
      <c r="T313" s="636"/>
      <c r="U313" s="353"/>
      <c r="W313" s="833">
        <f t="shared" si="32"/>
        <v>0</v>
      </c>
      <c r="X313" s="833">
        <f t="shared" si="33"/>
        <v>0</v>
      </c>
    </row>
    <row r="314" spans="2:24" x14ac:dyDescent="0.35">
      <c r="B314" s="633"/>
      <c r="C314" s="357"/>
      <c r="D314" s="357"/>
      <c r="E314" s="634"/>
      <c r="F314" s="635"/>
      <c r="G314" s="360"/>
      <c r="H314" s="359"/>
      <c r="I314" s="359"/>
      <c r="J314" s="636"/>
      <c r="K314" s="638" t="str">
        <f>IFERROR(INDEX(Lookup!$G$3:$G$6,MATCH(J314,Lookup!$F$3:$F$6,0)),"")</f>
        <v/>
      </c>
      <c r="L314" s="637"/>
      <c r="M314" s="636"/>
      <c r="N314" s="639">
        <f t="shared" si="30"/>
        <v>0</v>
      </c>
      <c r="O314" s="640">
        <f t="shared" si="31"/>
        <v>0</v>
      </c>
      <c r="P314" s="641">
        <f>IF(I314&lt;INDEX(Lookup!$U$2:$U$10,MATCH($D$48,Lookup!$S$2:$S$10,0)),0,IF(U314="X",0,IFERROR(L314*50,0)))</f>
        <v>0</v>
      </c>
      <c r="Q314" s="642">
        <f>IF(I314&lt;INDEX(Lookup!$U$2:$U$10,MATCH($D$48,Lookup!$S$2:$S$10,0)),0,IF(U314="X",0,IFERROR(P314*K314,0)))</f>
        <v>0</v>
      </c>
      <c r="R314" s="642">
        <v>0</v>
      </c>
      <c r="S314" s="783">
        <v>0</v>
      </c>
      <c r="T314" s="636"/>
      <c r="U314" s="353"/>
      <c r="W314" s="833">
        <f t="shared" si="32"/>
        <v>0</v>
      </c>
      <c r="X314" s="833">
        <f t="shared" si="33"/>
        <v>0</v>
      </c>
    </row>
    <row r="315" spans="2:24" x14ac:dyDescent="0.35">
      <c r="B315" s="633"/>
      <c r="C315" s="357"/>
      <c r="D315" s="357"/>
      <c r="E315" s="634"/>
      <c r="F315" s="635"/>
      <c r="G315" s="360"/>
      <c r="H315" s="359"/>
      <c r="I315" s="359"/>
      <c r="J315" s="636"/>
      <c r="K315" s="638" t="str">
        <f>IFERROR(INDEX(Lookup!$G$3:$G$6,MATCH(J315,Lookup!$F$3:$F$6,0)),"")</f>
        <v/>
      </c>
      <c r="L315" s="637"/>
      <c r="M315" s="636"/>
      <c r="N315" s="639">
        <f t="shared" si="30"/>
        <v>0</v>
      </c>
      <c r="O315" s="640">
        <f t="shared" si="31"/>
        <v>0</v>
      </c>
      <c r="P315" s="641">
        <f>IF(I315&lt;INDEX(Lookup!$U$2:$U$10,MATCH($D$48,Lookup!$S$2:$S$10,0)),0,IF(U315="X",0,IFERROR(L315*50,0)))</f>
        <v>0</v>
      </c>
      <c r="Q315" s="642">
        <f>IF(I315&lt;INDEX(Lookup!$U$2:$U$10,MATCH($D$48,Lookup!$S$2:$S$10,0)),0,IF(U315="X",0,IFERROR(P315*K315,0)))</f>
        <v>0</v>
      </c>
      <c r="R315" s="642">
        <v>0</v>
      </c>
      <c r="S315" s="783">
        <v>0</v>
      </c>
      <c r="T315" s="636"/>
      <c r="U315" s="353"/>
      <c r="W315" s="833">
        <f t="shared" si="32"/>
        <v>0</v>
      </c>
      <c r="X315" s="833">
        <f t="shared" si="33"/>
        <v>0</v>
      </c>
    </row>
    <row r="316" spans="2:24" x14ac:dyDescent="0.35">
      <c r="B316" s="633"/>
      <c r="C316" s="357"/>
      <c r="D316" s="357"/>
      <c r="E316" s="634"/>
      <c r="F316" s="635"/>
      <c r="G316" s="360"/>
      <c r="H316" s="359"/>
      <c r="I316" s="359"/>
      <c r="J316" s="636"/>
      <c r="K316" s="638" t="str">
        <f>IFERROR(INDEX(Lookup!$G$3:$G$6,MATCH(J316,Lookup!$F$3:$F$6,0)),"")</f>
        <v/>
      </c>
      <c r="L316" s="637"/>
      <c r="M316" s="636"/>
      <c r="N316" s="639">
        <f t="shared" si="30"/>
        <v>0</v>
      </c>
      <c r="O316" s="640">
        <f t="shared" si="31"/>
        <v>0</v>
      </c>
      <c r="P316" s="641">
        <f>IF(I316&lt;INDEX(Lookup!$U$2:$U$10,MATCH($D$48,Lookup!$S$2:$S$10,0)),0,IF(U316="X",0,IFERROR(L316*50,0)))</f>
        <v>0</v>
      </c>
      <c r="Q316" s="642">
        <f>IF(I316&lt;INDEX(Lookup!$U$2:$U$10,MATCH($D$48,Lookup!$S$2:$S$10,0)),0,IF(U316="X",0,IFERROR(P316*K316,0)))</f>
        <v>0</v>
      </c>
      <c r="R316" s="642">
        <v>0</v>
      </c>
      <c r="S316" s="783">
        <v>0</v>
      </c>
      <c r="T316" s="636"/>
      <c r="U316" s="353"/>
      <c r="W316" s="833">
        <f t="shared" si="32"/>
        <v>0</v>
      </c>
      <c r="X316" s="833">
        <f t="shared" si="33"/>
        <v>0</v>
      </c>
    </row>
    <row r="317" spans="2:24" x14ac:dyDescent="0.35">
      <c r="B317" s="633"/>
      <c r="C317" s="357"/>
      <c r="D317" s="357"/>
      <c r="E317" s="634"/>
      <c r="F317" s="635"/>
      <c r="G317" s="360"/>
      <c r="H317" s="359"/>
      <c r="I317" s="359"/>
      <c r="J317" s="636"/>
      <c r="K317" s="638" t="str">
        <f>IFERROR(INDEX(Lookup!$G$3:$G$6,MATCH(J317,Lookup!$F$3:$F$6,0)),"")</f>
        <v/>
      </c>
      <c r="L317" s="637"/>
      <c r="M317" s="636"/>
      <c r="N317" s="639">
        <f t="shared" si="30"/>
        <v>0</v>
      </c>
      <c r="O317" s="640">
        <f t="shared" si="31"/>
        <v>0</v>
      </c>
      <c r="P317" s="641">
        <f>IF(I317&lt;INDEX(Lookup!$U$2:$U$10,MATCH($D$48,Lookup!$S$2:$S$10,0)),0,IF(U317="X",0,IFERROR(L317*50,0)))</f>
        <v>0</v>
      </c>
      <c r="Q317" s="642">
        <f>IF(I317&lt;INDEX(Lookup!$U$2:$U$10,MATCH($D$48,Lookup!$S$2:$S$10,0)),0,IF(U317="X",0,IFERROR(P317*K317,0)))</f>
        <v>0</v>
      </c>
      <c r="R317" s="642">
        <v>0</v>
      </c>
      <c r="S317" s="783">
        <v>0</v>
      </c>
      <c r="T317" s="636"/>
      <c r="U317" s="353"/>
      <c r="W317" s="833">
        <f t="shared" si="32"/>
        <v>0</v>
      </c>
      <c r="X317" s="833">
        <f t="shared" si="33"/>
        <v>0</v>
      </c>
    </row>
    <row r="318" spans="2:24" x14ac:dyDescent="0.35">
      <c r="B318" s="633"/>
      <c r="C318" s="357"/>
      <c r="D318" s="357"/>
      <c r="E318" s="634"/>
      <c r="F318" s="635"/>
      <c r="G318" s="360"/>
      <c r="H318" s="359"/>
      <c r="I318" s="359"/>
      <c r="J318" s="636"/>
      <c r="K318" s="638" t="str">
        <f>IFERROR(INDEX(Lookup!$G$3:$G$6,MATCH(J318,Lookup!$F$3:$F$6,0)),"")</f>
        <v/>
      </c>
      <c r="L318" s="637"/>
      <c r="M318" s="636"/>
      <c r="N318" s="639">
        <f t="shared" si="30"/>
        <v>0</v>
      </c>
      <c r="O318" s="640">
        <f t="shared" si="31"/>
        <v>0</v>
      </c>
      <c r="P318" s="641">
        <f>IF(I318&lt;INDEX(Lookup!$U$2:$U$10,MATCH($D$48,Lookup!$S$2:$S$10,0)),0,IF(U318="X",0,IFERROR(L318*50,0)))</f>
        <v>0</v>
      </c>
      <c r="Q318" s="642">
        <f>IF(I318&lt;INDEX(Lookup!$U$2:$U$10,MATCH($D$48,Lookup!$S$2:$S$10,0)),0,IF(U318="X",0,IFERROR(P318*K318,0)))</f>
        <v>0</v>
      </c>
      <c r="R318" s="642">
        <v>0</v>
      </c>
      <c r="S318" s="783">
        <v>0</v>
      </c>
      <c r="T318" s="636"/>
      <c r="U318" s="353"/>
      <c r="W318" s="833">
        <f t="shared" si="32"/>
        <v>0</v>
      </c>
      <c r="X318" s="833">
        <f t="shared" si="33"/>
        <v>0</v>
      </c>
    </row>
    <row r="319" spans="2:24" x14ac:dyDescent="0.35">
      <c r="B319" s="633"/>
      <c r="C319" s="357"/>
      <c r="D319" s="357"/>
      <c r="E319" s="634"/>
      <c r="F319" s="635"/>
      <c r="G319" s="360"/>
      <c r="H319" s="359"/>
      <c r="I319" s="359"/>
      <c r="J319" s="636"/>
      <c r="K319" s="638" t="str">
        <f>IFERROR(INDEX(Lookup!$G$3:$G$6,MATCH(J319,Lookup!$F$3:$F$6,0)),"")</f>
        <v/>
      </c>
      <c r="L319" s="637"/>
      <c r="M319" s="636"/>
      <c r="N319" s="639">
        <f t="shared" si="30"/>
        <v>0</v>
      </c>
      <c r="O319" s="640">
        <f t="shared" si="31"/>
        <v>0</v>
      </c>
      <c r="P319" s="641">
        <f>IF(I319&lt;INDEX(Lookup!$U$2:$U$10,MATCH($D$48,Lookup!$S$2:$S$10,0)),0,IF(U319="X",0,IFERROR(L319*50,0)))</f>
        <v>0</v>
      </c>
      <c r="Q319" s="642">
        <f>IF(I319&lt;INDEX(Lookup!$U$2:$U$10,MATCH($D$48,Lookup!$S$2:$S$10,0)),0,IF(U319="X",0,IFERROR(P319*K319,0)))</f>
        <v>0</v>
      </c>
      <c r="R319" s="642">
        <v>0</v>
      </c>
      <c r="S319" s="783">
        <v>0</v>
      </c>
      <c r="T319" s="636"/>
      <c r="U319" s="353"/>
      <c r="W319" s="833">
        <f t="shared" si="32"/>
        <v>0</v>
      </c>
      <c r="X319" s="833">
        <f t="shared" si="33"/>
        <v>0</v>
      </c>
    </row>
    <row r="320" spans="2:24" x14ac:dyDescent="0.35">
      <c r="B320" s="633"/>
      <c r="C320" s="357"/>
      <c r="D320" s="357"/>
      <c r="E320" s="634"/>
      <c r="F320" s="635"/>
      <c r="G320" s="360"/>
      <c r="H320" s="359"/>
      <c r="I320" s="359"/>
      <c r="J320" s="636"/>
      <c r="K320" s="638" t="str">
        <f>IFERROR(INDEX(Lookup!$G$3:$G$6,MATCH(J320,Lookup!$F$3:$F$6,0)),"")</f>
        <v/>
      </c>
      <c r="L320" s="637"/>
      <c r="M320" s="636"/>
      <c r="N320" s="639">
        <f t="shared" si="30"/>
        <v>0</v>
      </c>
      <c r="O320" s="640">
        <f t="shared" si="31"/>
        <v>0</v>
      </c>
      <c r="P320" s="641">
        <f>IF(I320&lt;INDEX(Lookup!$U$2:$U$10,MATCH($D$48,Lookup!$S$2:$S$10,0)),0,IF(U320="X",0,IFERROR(L320*50,0)))</f>
        <v>0</v>
      </c>
      <c r="Q320" s="642">
        <f>IF(I320&lt;INDEX(Lookup!$U$2:$U$10,MATCH($D$48,Lookup!$S$2:$S$10,0)),0,IF(U320="X",0,IFERROR(P320*K320,0)))</f>
        <v>0</v>
      </c>
      <c r="R320" s="642">
        <v>0</v>
      </c>
      <c r="S320" s="783">
        <v>0</v>
      </c>
      <c r="T320" s="636"/>
      <c r="U320" s="353"/>
      <c r="W320" s="833">
        <f t="shared" si="32"/>
        <v>0</v>
      </c>
      <c r="X320" s="833">
        <f t="shared" si="33"/>
        <v>0</v>
      </c>
    </row>
    <row r="321" spans="2:24" x14ac:dyDescent="0.35">
      <c r="B321" s="633"/>
      <c r="C321" s="357"/>
      <c r="D321" s="357"/>
      <c r="E321" s="634"/>
      <c r="F321" s="635"/>
      <c r="G321" s="360"/>
      <c r="H321" s="359"/>
      <c r="I321" s="359"/>
      <c r="J321" s="636"/>
      <c r="K321" s="638" t="str">
        <f>IFERROR(INDEX(Lookup!$G$3:$G$6,MATCH(J321,Lookup!$F$3:$F$6,0)),"")</f>
        <v/>
      </c>
      <c r="L321" s="637"/>
      <c r="M321" s="636"/>
      <c r="N321" s="639">
        <f t="shared" si="30"/>
        <v>0</v>
      </c>
      <c r="O321" s="640">
        <f t="shared" si="31"/>
        <v>0</v>
      </c>
      <c r="P321" s="641">
        <f>IF(I321&lt;INDEX(Lookup!$U$2:$U$10,MATCH($D$48,Lookup!$S$2:$S$10,0)),0,IF(U321="X",0,IFERROR(L321*50,0)))</f>
        <v>0</v>
      </c>
      <c r="Q321" s="642">
        <f>IF(I321&lt;INDEX(Lookup!$U$2:$U$10,MATCH($D$48,Lookup!$S$2:$S$10,0)),0,IF(U321="X",0,IFERROR(P321*K321,0)))</f>
        <v>0</v>
      </c>
      <c r="R321" s="642">
        <v>0</v>
      </c>
      <c r="S321" s="783">
        <v>0</v>
      </c>
      <c r="T321" s="636"/>
      <c r="U321" s="353"/>
      <c r="W321" s="833">
        <f t="shared" si="32"/>
        <v>0</v>
      </c>
      <c r="X321" s="833">
        <f t="shared" si="33"/>
        <v>0</v>
      </c>
    </row>
    <row r="322" spans="2:24" x14ac:dyDescent="0.35">
      <c r="B322" s="633"/>
      <c r="C322" s="357"/>
      <c r="D322" s="357"/>
      <c r="E322" s="634"/>
      <c r="F322" s="635"/>
      <c r="G322" s="360"/>
      <c r="H322" s="359"/>
      <c r="I322" s="359"/>
      <c r="J322" s="636"/>
      <c r="K322" s="638" t="str">
        <f>IFERROR(INDEX(Lookup!$G$3:$G$6,MATCH(J322,Lookup!$F$3:$F$6,0)),"")</f>
        <v/>
      </c>
      <c r="L322" s="637"/>
      <c r="M322" s="636"/>
      <c r="N322" s="639">
        <f t="shared" si="30"/>
        <v>0</v>
      </c>
      <c r="O322" s="640">
        <f t="shared" si="31"/>
        <v>0</v>
      </c>
      <c r="P322" s="641">
        <f>IF(I322&lt;INDEX(Lookup!$U$2:$U$10,MATCH($D$48,Lookup!$S$2:$S$10,0)),0,IF(U322="X",0,IFERROR(L322*50,0)))</f>
        <v>0</v>
      </c>
      <c r="Q322" s="642">
        <f>IF(I322&lt;INDEX(Lookup!$U$2:$U$10,MATCH($D$48,Lookup!$S$2:$S$10,0)),0,IF(U322="X",0,IFERROR(P322*K322,0)))</f>
        <v>0</v>
      </c>
      <c r="R322" s="642">
        <v>0</v>
      </c>
      <c r="S322" s="783">
        <v>0</v>
      </c>
      <c r="T322" s="636"/>
      <c r="U322" s="353"/>
      <c r="W322" s="833">
        <f t="shared" si="32"/>
        <v>0</v>
      </c>
      <c r="X322" s="833">
        <f t="shared" si="33"/>
        <v>0</v>
      </c>
    </row>
    <row r="323" spans="2:24" x14ac:dyDescent="0.35">
      <c r="B323" s="633"/>
      <c r="C323" s="357"/>
      <c r="D323" s="357"/>
      <c r="E323" s="634"/>
      <c r="F323" s="635"/>
      <c r="G323" s="360"/>
      <c r="H323" s="359"/>
      <c r="I323" s="359"/>
      <c r="J323" s="636"/>
      <c r="K323" s="638" t="str">
        <f>IFERROR(INDEX(Lookup!$G$3:$G$6,MATCH(J323,Lookup!$F$3:$F$6,0)),"")</f>
        <v/>
      </c>
      <c r="L323" s="637"/>
      <c r="M323" s="636"/>
      <c r="N323" s="639">
        <f t="shared" si="30"/>
        <v>0</v>
      </c>
      <c r="O323" s="640">
        <f t="shared" si="31"/>
        <v>0</v>
      </c>
      <c r="P323" s="641">
        <f>IF(I323&lt;INDEX(Lookup!$U$2:$U$10,MATCH($D$48,Lookup!$S$2:$S$10,0)),0,IF(U323="X",0,IFERROR(L323*50,0)))</f>
        <v>0</v>
      </c>
      <c r="Q323" s="642">
        <f>IF(I323&lt;INDEX(Lookup!$U$2:$U$10,MATCH($D$48,Lookup!$S$2:$S$10,0)),0,IF(U323="X",0,IFERROR(P323*K323,0)))</f>
        <v>0</v>
      </c>
      <c r="R323" s="642">
        <v>0</v>
      </c>
      <c r="S323" s="783">
        <v>0</v>
      </c>
      <c r="T323" s="636"/>
      <c r="U323" s="353"/>
      <c r="W323" s="833">
        <f t="shared" si="32"/>
        <v>0</v>
      </c>
      <c r="X323" s="833">
        <f t="shared" si="33"/>
        <v>0</v>
      </c>
    </row>
    <row r="324" spans="2:24" x14ac:dyDescent="0.35">
      <c r="B324" s="633"/>
      <c r="C324" s="357"/>
      <c r="D324" s="357"/>
      <c r="E324" s="634"/>
      <c r="F324" s="635"/>
      <c r="G324" s="360"/>
      <c r="H324" s="359"/>
      <c r="I324" s="359"/>
      <c r="J324" s="636"/>
      <c r="K324" s="638" t="str">
        <f>IFERROR(INDEX(Lookup!$G$3:$G$6,MATCH(J324,Lookup!$F$3:$F$6,0)),"")</f>
        <v/>
      </c>
      <c r="L324" s="637"/>
      <c r="M324" s="636"/>
      <c r="N324" s="639">
        <f t="shared" si="30"/>
        <v>0</v>
      </c>
      <c r="O324" s="640">
        <f t="shared" si="31"/>
        <v>0</v>
      </c>
      <c r="P324" s="641">
        <f>IF(I324&lt;INDEX(Lookup!$U$2:$U$10,MATCH($D$48,Lookup!$S$2:$S$10,0)),0,IF(U324="X",0,IFERROR(L324*50,0)))</f>
        <v>0</v>
      </c>
      <c r="Q324" s="642">
        <f>IF(I324&lt;INDEX(Lookup!$U$2:$U$10,MATCH($D$48,Lookup!$S$2:$S$10,0)),0,IF(U324="X",0,IFERROR(P324*K324,0)))</f>
        <v>0</v>
      </c>
      <c r="R324" s="642">
        <v>0</v>
      </c>
      <c r="S324" s="783">
        <v>0</v>
      </c>
      <c r="T324" s="636"/>
      <c r="U324" s="353"/>
      <c r="W324" s="833">
        <f t="shared" si="32"/>
        <v>0</v>
      </c>
      <c r="X324" s="833">
        <f t="shared" si="33"/>
        <v>0</v>
      </c>
    </row>
    <row r="325" spans="2:24" x14ac:dyDescent="0.35">
      <c r="B325" s="633"/>
      <c r="C325" s="357"/>
      <c r="D325" s="357"/>
      <c r="E325" s="634"/>
      <c r="F325" s="635"/>
      <c r="G325" s="360"/>
      <c r="H325" s="359"/>
      <c r="I325" s="359"/>
      <c r="J325" s="636"/>
      <c r="K325" s="638" t="str">
        <f>IFERROR(INDEX(Lookup!$G$3:$G$6,MATCH(J325,Lookup!$F$3:$F$6,0)),"")</f>
        <v/>
      </c>
      <c r="L325" s="637"/>
      <c r="M325" s="636"/>
      <c r="N325" s="639">
        <f t="shared" si="30"/>
        <v>0</v>
      </c>
      <c r="O325" s="640">
        <f t="shared" si="31"/>
        <v>0</v>
      </c>
      <c r="P325" s="641">
        <f>IF(I325&lt;INDEX(Lookup!$U$2:$U$10,MATCH($D$48,Lookup!$S$2:$S$10,0)),0,IF(U325="X",0,IFERROR(L325*50,0)))</f>
        <v>0</v>
      </c>
      <c r="Q325" s="642">
        <f>IF(I325&lt;INDEX(Lookup!$U$2:$U$10,MATCH($D$48,Lookup!$S$2:$S$10,0)),0,IF(U325="X",0,IFERROR(P325*K325,0)))</f>
        <v>0</v>
      </c>
      <c r="R325" s="642">
        <v>0</v>
      </c>
      <c r="S325" s="783">
        <v>0</v>
      </c>
      <c r="T325" s="636"/>
      <c r="U325" s="353"/>
      <c r="W325" s="833">
        <f t="shared" si="32"/>
        <v>0</v>
      </c>
      <c r="X325" s="833">
        <f t="shared" si="33"/>
        <v>0</v>
      </c>
    </row>
    <row r="326" spans="2:24" x14ac:dyDescent="0.35">
      <c r="B326" s="633"/>
      <c r="C326" s="357"/>
      <c r="D326" s="357"/>
      <c r="E326" s="634"/>
      <c r="F326" s="635"/>
      <c r="G326" s="360"/>
      <c r="H326" s="359"/>
      <c r="I326" s="359"/>
      <c r="J326" s="636"/>
      <c r="K326" s="638" t="str">
        <f>IFERROR(INDEX(Lookup!$G$3:$G$6,MATCH(J326,Lookup!$F$3:$F$6,0)),"")</f>
        <v/>
      </c>
      <c r="L326" s="637"/>
      <c r="M326" s="636"/>
      <c r="N326" s="639">
        <f t="shared" si="30"/>
        <v>0</v>
      </c>
      <c r="O326" s="640">
        <f t="shared" si="31"/>
        <v>0</v>
      </c>
      <c r="P326" s="641">
        <f>IF(I326&lt;INDEX(Lookup!$U$2:$U$10,MATCH($D$48,Lookup!$S$2:$S$10,0)),0,IF(U326="X",0,IFERROR(L326*50,0)))</f>
        <v>0</v>
      </c>
      <c r="Q326" s="642">
        <f>IF(I326&lt;INDEX(Lookup!$U$2:$U$10,MATCH($D$48,Lookup!$S$2:$S$10,0)),0,IF(U326="X",0,IFERROR(P326*K326,0)))</f>
        <v>0</v>
      </c>
      <c r="R326" s="642">
        <v>0</v>
      </c>
      <c r="S326" s="783">
        <v>0</v>
      </c>
      <c r="T326" s="636"/>
      <c r="U326" s="353"/>
      <c r="W326" s="833">
        <f t="shared" si="32"/>
        <v>0</v>
      </c>
      <c r="X326" s="833">
        <f t="shared" si="33"/>
        <v>0</v>
      </c>
    </row>
    <row r="327" spans="2:24" x14ac:dyDescent="0.35">
      <c r="B327" s="633"/>
      <c r="C327" s="357"/>
      <c r="D327" s="357"/>
      <c r="E327" s="634"/>
      <c r="F327" s="635"/>
      <c r="G327" s="360"/>
      <c r="H327" s="359"/>
      <c r="I327" s="359"/>
      <c r="J327" s="636"/>
      <c r="K327" s="638" t="str">
        <f>IFERROR(INDEX(Lookup!$G$3:$G$6,MATCH(J327,Lookup!$F$3:$F$6,0)),"")</f>
        <v/>
      </c>
      <c r="L327" s="637"/>
      <c r="M327" s="636"/>
      <c r="N327" s="639">
        <f t="shared" si="30"/>
        <v>0</v>
      </c>
      <c r="O327" s="640">
        <f t="shared" si="31"/>
        <v>0</v>
      </c>
      <c r="P327" s="641">
        <f>IF(I327&lt;INDEX(Lookup!$U$2:$U$10,MATCH($D$48,Lookup!$S$2:$S$10,0)),0,IF(U327="X",0,IFERROR(L327*50,0)))</f>
        <v>0</v>
      </c>
      <c r="Q327" s="642">
        <f>IF(I327&lt;INDEX(Lookup!$U$2:$U$10,MATCH($D$48,Lookup!$S$2:$S$10,0)),0,IF(U327="X",0,IFERROR(P327*K327,0)))</f>
        <v>0</v>
      </c>
      <c r="R327" s="642">
        <v>0</v>
      </c>
      <c r="S327" s="783">
        <v>0</v>
      </c>
      <c r="T327" s="636"/>
      <c r="U327" s="353"/>
      <c r="W327" s="833">
        <f t="shared" si="32"/>
        <v>0</v>
      </c>
      <c r="X327" s="833">
        <f t="shared" si="33"/>
        <v>0</v>
      </c>
    </row>
    <row r="328" spans="2:24" x14ac:dyDescent="0.35">
      <c r="B328" s="633"/>
      <c r="C328" s="357"/>
      <c r="D328" s="357"/>
      <c r="E328" s="634"/>
      <c r="F328" s="635"/>
      <c r="G328" s="360"/>
      <c r="H328" s="359"/>
      <c r="I328" s="359"/>
      <c r="J328" s="636"/>
      <c r="K328" s="638" t="str">
        <f>IFERROR(INDEX(Lookup!$G$3:$G$6,MATCH(J328,Lookup!$F$3:$F$6,0)),"")</f>
        <v/>
      </c>
      <c r="L328" s="637"/>
      <c r="M328" s="636"/>
      <c r="N328" s="639">
        <f t="shared" si="30"/>
        <v>0</v>
      </c>
      <c r="O328" s="640">
        <f t="shared" si="31"/>
        <v>0</v>
      </c>
      <c r="P328" s="641">
        <f>IF(I328&lt;INDEX(Lookup!$U$2:$U$10,MATCH($D$48,Lookup!$S$2:$S$10,0)),0,IF(U328="X",0,IFERROR(L328*50,0)))</f>
        <v>0</v>
      </c>
      <c r="Q328" s="642">
        <f>IF(I328&lt;INDEX(Lookup!$U$2:$U$10,MATCH($D$48,Lookup!$S$2:$S$10,0)),0,IF(U328="X",0,IFERROR(P328*K328,0)))</f>
        <v>0</v>
      </c>
      <c r="R328" s="642">
        <v>0</v>
      </c>
      <c r="S328" s="783">
        <v>0</v>
      </c>
      <c r="T328" s="636"/>
      <c r="U328" s="353"/>
      <c r="W328" s="833">
        <f t="shared" si="32"/>
        <v>0</v>
      </c>
      <c r="X328" s="833">
        <f t="shared" si="33"/>
        <v>0</v>
      </c>
    </row>
    <row r="329" spans="2:24" x14ac:dyDescent="0.35">
      <c r="B329" s="633"/>
      <c r="C329" s="357"/>
      <c r="D329" s="357"/>
      <c r="E329" s="634"/>
      <c r="F329" s="635"/>
      <c r="G329" s="360"/>
      <c r="H329" s="359"/>
      <c r="I329" s="359"/>
      <c r="J329" s="636"/>
      <c r="K329" s="638" t="str">
        <f>IFERROR(INDEX(Lookup!$G$3:$G$6,MATCH(J329,Lookup!$F$3:$F$6,0)),"")</f>
        <v/>
      </c>
      <c r="L329" s="637"/>
      <c r="M329" s="636"/>
      <c r="N329" s="639">
        <f t="shared" si="30"/>
        <v>0</v>
      </c>
      <c r="O329" s="640">
        <f t="shared" si="31"/>
        <v>0</v>
      </c>
      <c r="P329" s="641">
        <f>IF(I329&lt;INDEX(Lookup!$U$2:$U$10,MATCH($D$48,Lookup!$S$2:$S$10,0)),0,IF(U329="X",0,IFERROR(L329*50,0)))</f>
        <v>0</v>
      </c>
      <c r="Q329" s="642">
        <f>IF(I329&lt;INDEX(Lookup!$U$2:$U$10,MATCH($D$48,Lookup!$S$2:$S$10,0)),0,IF(U329="X",0,IFERROR(P329*K329,0)))</f>
        <v>0</v>
      </c>
      <c r="R329" s="642">
        <v>0</v>
      </c>
      <c r="S329" s="783">
        <v>0</v>
      </c>
      <c r="T329" s="636"/>
      <c r="U329" s="353"/>
      <c r="W329" s="833">
        <f t="shared" si="32"/>
        <v>0</v>
      </c>
      <c r="X329" s="833">
        <f t="shared" si="33"/>
        <v>0</v>
      </c>
    </row>
    <row r="330" spans="2:24" x14ac:dyDescent="0.35">
      <c r="B330" s="633"/>
      <c r="C330" s="357"/>
      <c r="D330" s="357"/>
      <c r="E330" s="634"/>
      <c r="F330" s="635"/>
      <c r="G330" s="360"/>
      <c r="H330" s="359"/>
      <c r="I330" s="359"/>
      <c r="J330" s="636"/>
      <c r="K330" s="638" t="str">
        <f>IFERROR(INDEX(Lookup!$G$3:$G$6,MATCH(J330,Lookup!$F$3:$F$6,0)),"")</f>
        <v/>
      </c>
      <c r="L330" s="637"/>
      <c r="M330" s="636"/>
      <c r="N330" s="639">
        <f t="shared" si="30"/>
        <v>0</v>
      </c>
      <c r="O330" s="640">
        <f t="shared" si="31"/>
        <v>0</v>
      </c>
      <c r="P330" s="641">
        <f>IF(I330&lt;INDEX(Lookup!$U$2:$U$10,MATCH($D$48,Lookup!$S$2:$S$10,0)),0,IF(U330="X",0,IFERROR(L330*50,0)))</f>
        <v>0</v>
      </c>
      <c r="Q330" s="642">
        <f>IF(I330&lt;INDEX(Lookup!$U$2:$U$10,MATCH($D$48,Lookup!$S$2:$S$10,0)),0,IF(U330="X",0,IFERROR(P330*K330,0)))</f>
        <v>0</v>
      </c>
      <c r="R330" s="642">
        <v>0</v>
      </c>
      <c r="S330" s="783">
        <v>0</v>
      </c>
      <c r="T330" s="636"/>
      <c r="U330" s="353"/>
      <c r="W330" s="833">
        <f t="shared" si="32"/>
        <v>0</v>
      </c>
      <c r="X330" s="833">
        <f t="shared" si="33"/>
        <v>0</v>
      </c>
    </row>
    <row r="331" spans="2:24" x14ac:dyDescent="0.35">
      <c r="B331" s="633"/>
      <c r="C331" s="357"/>
      <c r="D331" s="357"/>
      <c r="E331" s="634"/>
      <c r="F331" s="635"/>
      <c r="G331" s="360"/>
      <c r="H331" s="359"/>
      <c r="I331" s="359"/>
      <c r="J331" s="636"/>
      <c r="K331" s="638" t="str">
        <f>IFERROR(INDEX(Lookup!$G$3:$G$6,MATCH(J331,Lookup!$F$3:$F$6,0)),"")</f>
        <v/>
      </c>
      <c r="L331" s="637"/>
      <c r="M331" s="636"/>
      <c r="N331" s="639">
        <f t="shared" si="30"/>
        <v>0</v>
      </c>
      <c r="O331" s="640">
        <f t="shared" si="31"/>
        <v>0</v>
      </c>
      <c r="P331" s="641">
        <f>IF(I331&lt;INDEX(Lookup!$U$2:$U$10,MATCH($D$48,Lookup!$S$2:$S$10,0)),0,IF(U331="X",0,IFERROR(L331*50,0)))</f>
        <v>0</v>
      </c>
      <c r="Q331" s="642">
        <f>IF(I331&lt;INDEX(Lookup!$U$2:$U$10,MATCH($D$48,Lookup!$S$2:$S$10,0)),0,IF(U331="X",0,IFERROR(P331*K331,0)))</f>
        <v>0</v>
      </c>
      <c r="R331" s="642">
        <v>0</v>
      </c>
      <c r="S331" s="783">
        <v>0</v>
      </c>
      <c r="T331" s="636"/>
      <c r="U331" s="353"/>
      <c r="W331" s="833">
        <f t="shared" si="32"/>
        <v>0</v>
      </c>
      <c r="X331" s="833">
        <f t="shared" si="33"/>
        <v>0</v>
      </c>
    </row>
    <row r="332" spans="2:24" x14ac:dyDescent="0.35">
      <c r="B332" s="633"/>
      <c r="C332" s="357"/>
      <c r="D332" s="357"/>
      <c r="E332" s="634"/>
      <c r="F332" s="635"/>
      <c r="G332" s="360"/>
      <c r="H332" s="359"/>
      <c r="I332" s="359"/>
      <c r="J332" s="636"/>
      <c r="K332" s="638" t="str">
        <f>IFERROR(INDEX(Lookup!$G$3:$G$6,MATCH(J332,Lookup!$F$3:$F$6,0)),"")</f>
        <v/>
      </c>
      <c r="L332" s="637"/>
      <c r="M332" s="636"/>
      <c r="N332" s="639">
        <f t="shared" si="30"/>
        <v>0</v>
      </c>
      <c r="O332" s="640">
        <f t="shared" si="31"/>
        <v>0</v>
      </c>
      <c r="P332" s="641">
        <f>IF(I332&lt;INDEX(Lookup!$U$2:$U$10,MATCH($D$48,Lookup!$S$2:$S$10,0)),0,IF(U332="X",0,IFERROR(L332*50,0)))</f>
        <v>0</v>
      </c>
      <c r="Q332" s="642">
        <f>IF(I332&lt;INDEX(Lookup!$U$2:$U$10,MATCH($D$48,Lookup!$S$2:$S$10,0)),0,IF(U332="X",0,IFERROR(P332*K332,0)))</f>
        <v>0</v>
      </c>
      <c r="R332" s="642">
        <v>0</v>
      </c>
      <c r="S332" s="783">
        <v>0</v>
      </c>
      <c r="T332" s="636"/>
      <c r="U332" s="353"/>
      <c r="W332" s="833">
        <f t="shared" si="32"/>
        <v>0</v>
      </c>
      <c r="X332" s="833">
        <f t="shared" si="33"/>
        <v>0</v>
      </c>
    </row>
    <row r="333" spans="2:24" x14ac:dyDescent="0.35">
      <c r="B333" s="633"/>
      <c r="C333" s="357"/>
      <c r="D333" s="357"/>
      <c r="E333" s="634"/>
      <c r="F333" s="635"/>
      <c r="G333" s="360"/>
      <c r="H333" s="359"/>
      <c r="I333" s="359"/>
      <c r="J333" s="636"/>
      <c r="K333" s="638" t="str">
        <f>IFERROR(INDEX(Lookup!$G$3:$G$6,MATCH(J333,Lookup!$F$3:$F$6,0)),"")</f>
        <v/>
      </c>
      <c r="L333" s="637"/>
      <c r="M333" s="636"/>
      <c r="N333" s="639">
        <f t="shared" si="30"/>
        <v>0</v>
      </c>
      <c r="O333" s="640">
        <f t="shared" si="31"/>
        <v>0</v>
      </c>
      <c r="P333" s="641">
        <f>IF(I333&lt;INDEX(Lookup!$U$2:$U$10,MATCH($D$48,Lookup!$S$2:$S$10,0)),0,IF(U333="X",0,IFERROR(L333*50,0)))</f>
        <v>0</v>
      </c>
      <c r="Q333" s="642">
        <f>IF(I333&lt;INDEX(Lookup!$U$2:$U$10,MATCH($D$48,Lookup!$S$2:$S$10,0)),0,IF(U333="X",0,IFERROR(P333*K333,0)))</f>
        <v>0</v>
      </c>
      <c r="R333" s="642">
        <v>0</v>
      </c>
      <c r="S333" s="783">
        <v>0</v>
      </c>
      <c r="T333" s="636"/>
      <c r="U333" s="353"/>
      <c r="W333" s="833">
        <f t="shared" si="32"/>
        <v>0</v>
      </c>
      <c r="X333" s="833">
        <f t="shared" si="33"/>
        <v>0</v>
      </c>
    </row>
    <row r="334" spans="2:24" x14ac:dyDescent="0.35">
      <c r="B334" s="633"/>
      <c r="C334" s="357"/>
      <c r="D334" s="357"/>
      <c r="E334" s="634"/>
      <c r="F334" s="635"/>
      <c r="G334" s="360"/>
      <c r="H334" s="359"/>
      <c r="I334" s="359"/>
      <c r="J334" s="636"/>
      <c r="K334" s="638" t="str">
        <f>IFERROR(INDEX(Lookup!$G$3:$G$6,MATCH(J334,Lookup!$F$3:$F$6,0)),"")</f>
        <v/>
      </c>
      <c r="L334" s="637"/>
      <c r="M334" s="636"/>
      <c r="N334" s="639">
        <f t="shared" si="30"/>
        <v>0</v>
      </c>
      <c r="O334" s="640">
        <f t="shared" si="31"/>
        <v>0</v>
      </c>
      <c r="P334" s="641">
        <f>IF(I334&lt;INDEX(Lookup!$U$2:$U$10,MATCH($D$48,Lookup!$S$2:$S$10,0)),0,IF(U334="X",0,IFERROR(L334*50,0)))</f>
        <v>0</v>
      </c>
      <c r="Q334" s="642">
        <f>IF(I334&lt;INDEX(Lookup!$U$2:$U$10,MATCH($D$48,Lookup!$S$2:$S$10,0)),0,IF(U334="X",0,IFERROR(P334*K334,0)))</f>
        <v>0</v>
      </c>
      <c r="R334" s="642">
        <v>0</v>
      </c>
      <c r="S334" s="783">
        <v>0</v>
      </c>
      <c r="T334" s="636"/>
      <c r="U334" s="353"/>
      <c r="W334" s="833">
        <f t="shared" si="32"/>
        <v>0</v>
      </c>
      <c r="X334" s="833">
        <f t="shared" si="33"/>
        <v>0</v>
      </c>
    </row>
    <row r="335" spans="2:24" x14ac:dyDescent="0.35">
      <c r="B335" s="633"/>
      <c r="C335" s="357"/>
      <c r="D335" s="357"/>
      <c r="E335" s="634"/>
      <c r="F335" s="635"/>
      <c r="G335" s="360"/>
      <c r="H335" s="359"/>
      <c r="I335" s="359"/>
      <c r="J335" s="636"/>
      <c r="K335" s="638" t="str">
        <f>IFERROR(INDEX(Lookup!$G$3:$G$6,MATCH(J335,Lookup!$F$3:$F$6,0)),"")</f>
        <v/>
      </c>
      <c r="L335" s="637"/>
      <c r="M335" s="636"/>
      <c r="N335" s="639">
        <f t="shared" si="30"/>
        <v>0</v>
      </c>
      <c r="O335" s="640">
        <f t="shared" si="31"/>
        <v>0</v>
      </c>
      <c r="P335" s="641">
        <f>IF(I335&lt;INDEX(Lookup!$U$2:$U$10,MATCH($D$48,Lookup!$S$2:$S$10,0)),0,IF(U335="X",0,IFERROR(L335*50,0)))</f>
        <v>0</v>
      </c>
      <c r="Q335" s="642">
        <f>IF(I335&lt;INDEX(Lookup!$U$2:$U$10,MATCH($D$48,Lookup!$S$2:$S$10,0)),0,IF(U335="X",0,IFERROR(P335*K335,0)))</f>
        <v>0</v>
      </c>
      <c r="R335" s="642">
        <v>0</v>
      </c>
      <c r="S335" s="783">
        <v>0</v>
      </c>
      <c r="T335" s="636"/>
      <c r="U335" s="353"/>
      <c r="W335" s="833">
        <f t="shared" si="32"/>
        <v>0</v>
      </c>
      <c r="X335" s="833">
        <f t="shared" si="33"/>
        <v>0</v>
      </c>
    </row>
    <row r="336" spans="2:24" x14ac:dyDescent="0.35">
      <c r="B336" s="633"/>
      <c r="C336" s="357"/>
      <c r="D336" s="357"/>
      <c r="E336" s="634"/>
      <c r="F336" s="635"/>
      <c r="G336" s="360"/>
      <c r="H336" s="359"/>
      <c r="I336" s="359"/>
      <c r="J336" s="636"/>
      <c r="K336" s="638" t="str">
        <f>IFERROR(INDEX(Lookup!$G$3:$G$6,MATCH(J336,Lookup!$F$3:$F$6,0)),"")</f>
        <v/>
      </c>
      <c r="L336" s="637"/>
      <c r="M336" s="636"/>
      <c r="N336" s="639">
        <f t="shared" si="30"/>
        <v>0</v>
      </c>
      <c r="O336" s="640">
        <f t="shared" si="31"/>
        <v>0</v>
      </c>
      <c r="P336" s="641">
        <f>IF(I336&lt;INDEX(Lookup!$U$2:$U$10,MATCH($D$48,Lookup!$S$2:$S$10,0)),0,IF(U336="X",0,IFERROR(L336*50,0)))</f>
        <v>0</v>
      </c>
      <c r="Q336" s="642">
        <f>IF(I336&lt;INDEX(Lookup!$U$2:$U$10,MATCH($D$48,Lookup!$S$2:$S$10,0)),0,IF(U336="X",0,IFERROR(P336*K336,0)))</f>
        <v>0</v>
      </c>
      <c r="R336" s="642">
        <v>0</v>
      </c>
      <c r="S336" s="783">
        <v>0</v>
      </c>
      <c r="T336" s="636"/>
      <c r="U336" s="353"/>
      <c r="W336" s="833">
        <f t="shared" si="32"/>
        <v>0</v>
      </c>
      <c r="X336" s="833">
        <f t="shared" si="33"/>
        <v>0</v>
      </c>
    </row>
    <row r="337" spans="2:24" x14ac:dyDescent="0.35">
      <c r="B337" s="633"/>
      <c r="C337" s="357"/>
      <c r="D337" s="357"/>
      <c r="E337" s="634"/>
      <c r="F337" s="635"/>
      <c r="G337" s="360"/>
      <c r="H337" s="359"/>
      <c r="I337" s="359"/>
      <c r="J337" s="636"/>
      <c r="K337" s="638" t="str">
        <f>IFERROR(INDEX(Lookup!$G$3:$G$6,MATCH(J337,Lookup!$F$3:$F$6,0)),"")</f>
        <v/>
      </c>
      <c r="L337" s="637"/>
      <c r="M337" s="636"/>
      <c r="N337" s="639">
        <f t="shared" si="30"/>
        <v>0</v>
      </c>
      <c r="O337" s="640">
        <f t="shared" si="31"/>
        <v>0</v>
      </c>
      <c r="P337" s="641">
        <f>IF(I337&lt;INDEX(Lookup!$U$2:$U$10,MATCH($D$48,Lookup!$S$2:$S$10,0)),0,IF(U337="X",0,IFERROR(L337*50,0)))</f>
        <v>0</v>
      </c>
      <c r="Q337" s="642">
        <f>IF(I337&lt;INDEX(Lookup!$U$2:$U$10,MATCH($D$48,Lookup!$S$2:$S$10,0)),0,IF(U337="X",0,IFERROR(P337*K337,0)))</f>
        <v>0</v>
      </c>
      <c r="R337" s="642">
        <v>0</v>
      </c>
      <c r="S337" s="783">
        <v>0</v>
      </c>
      <c r="T337" s="636"/>
      <c r="U337" s="353"/>
      <c r="W337" s="833">
        <f t="shared" si="32"/>
        <v>0</v>
      </c>
      <c r="X337" s="833">
        <f t="shared" si="33"/>
        <v>0</v>
      </c>
    </row>
    <row r="338" spans="2:24" x14ac:dyDescent="0.35">
      <c r="B338" s="633"/>
      <c r="C338" s="357"/>
      <c r="D338" s="357"/>
      <c r="E338" s="634"/>
      <c r="F338" s="635"/>
      <c r="G338" s="360"/>
      <c r="H338" s="359"/>
      <c r="I338" s="359"/>
      <c r="J338" s="636"/>
      <c r="K338" s="638" t="str">
        <f>IFERROR(INDEX(Lookup!$G$3:$G$6,MATCH(J338,Lookup!$F$3:$F$6,0)),"")</f>
        <v/>
      </c>
      <c r="L338" s="637"/>
      <c r="M338" s="636"/>
      <c r="N338" s="639">
        <f t="shared" si="30"/>
        <v>0</v>
      </c>
      <c r="O338" s="640">
        <f t="shared" si="31"/>
        <v>0</v>
      </c>
      <c r="P338" s="641">
        <f>IF(I338&lt;INDEX(Lookup!$U$2:$U$10,MATCH($D$48,Lookup!$S$2:$S$10,0)),0,IF(U338="X",0,IFERROR(L338*50,0)))</f>
        <v>0</v>
      </c>
      <c r="Q338" s="642">
        <f>IF(I338&lt;INDEX(Lookup!$U$2:$U$10,MATCH($D$48,Lookup!$S$2:$S$10,0)),0,IF(U338="X",0,IFERROR(P338*K338,0)))</f>
        <v>0</v>
      </c>
      <c r="R338" s="642">
        <v>0</v>
      </c>
      <c r="S338" s="783">
        <v>0</v>
      </c>
      <c r="T338" s="636"/>
      <c r="U338" s="353"/>
      <c r="W338" s="833">
        <f t="shared" si="32"/>
        <v>0</v>
      </c>
      <c r="X338" s="833">
        <f t="shared" si="33"/>
        <v>0</v>
      </c>
    </row>
    <row r="339" spans="2:24" x14ac:dyDescent="0.35">
      <c r="B339" s="633"/>
      <c r="C339" s="357"/>
      <c r="D339" s="357"/>
      <c r="E339" s="634"/>
      <c r="F339" s="635"/>
      <c r="G339" s="360"/>
      <c r="H339" s="359"/>
      <c r="I339" s="359"/>
      <c r="J339" s="636"/>
      <c r="K339" s="638" t="str">
        <f>IFERROR(INDEX(Lookup!$G$3:$G$6,MATCH(J339,Lookup!$F$3:$F$6,0)),"")</f>
        <v/>
      </c>
      <c r="L339" s="637"/>
      <c r="M339" s="636"/>
      <c r="N339" s="639">
        <f t="shared" si="30"/>
        <v>0</v>
      </c>
      <c r="O339" s="640">
        <f t="shared" si="31"/>
        <v>0</v>
      </c>
      <c r="P339" s="641">
        <f>IF(I339&lt;INDEX(Lookup!$U$2:$U$10,MATCH($D$48,Lookup!$S$2:$S$10,0)),0,IF(U339="X",0,IFERROR(L339*50,0)))</f>
        <v>0</v>
      </c>
      <c r="Q339" s="642">
        <f>IF(I339&lt;INDEX(Lookup!$U$2:$U$10,MATCH($D$48,Lookup!$S$2:$S$10,0)),0,IF(U339="X",0,IFERROR(P339*K339,0)))</f>
        <v>0</v>
      </c>
      <c r="R339" s="642">
        <v>0</v>
      </c>
      <c r="S339" s="783">
        <v>0</v>
      </c>
      <c r="T339" s="636"/>
      <c r="U339" s="353"/>
      <c r="W339" s="833">
        <f t="shared" si="32"/>
        <v>0</v>
      </c>
      <c r="X339" s="833">
        <f t="shared" si="33"/>
        <v>0</v>
      </c>
    </row>
    <row r="340" spans="2:24" x14ac:dyDescent="0.35">
      <c r="B340" s="633"/>
      <c r="C340" s="357"/>
      <c r="D340" s="357"/>
      <c r="E340" s="634"/>
      <c r="F340" s="635"/>
      <c r="G340" s="360"/>
      <c r="H340" s="359"/>
      <c r="I340" s="359"/>
      <c r="J340" s="636"/>
      <c r="K340" s="638" t="str">
        <f>IFERROR(INDEX(Lookup!$G$3:$G$6,MATCH(J340,Lookup!$F$3:$F$6,0)),"")</f>
        <v/>
      </c>
      <c r="L340" s="637"/>
      <c r="M340" s="636"/>
      <c r="N340" s="639">
        <f t="shared" si="30"/>
        <v>0</v>
      </c>
      <c r="O340" s="640">
        <f t="shared" si="31"/>
        <v>0</v>
      </c>
      <c r="P340" s="641">
        <f>IF(I340&lt;INDEX(Lookup!$U$2:$U$10,MATCH($D$48,Lookup!$S$2:$S$10,0)),0,IF(U340="X",0,IFERROR(L340*50,0)))</f>
        <v>0</v>
      </c>
      <c r="Q340" s="642">
        <f>IF(I340&lt;INDEX(Lookup!$U$2:$U$10,MATCH($D$48,Lookup!$S$2:$S$10,0)),0,IF(U340="X",0,IFERROR(P340*K340,0)))</f>
        <v>0</v>
      </c>
      <c r="R340" s="642">
        <v>0</v>
      </c>
      <c r="S340" s="783">
        <v>0</v>
      </c>
      <c r="T340" s="636"/>
      <c r="U340" s="353"/>
      <c r="W340" s="833">
        <f t="shared" si="32"/>
        <v>0</v>
      </c>
      <c r="X340" s="833">
        <f t="shared" si="33"/>
        <v>0</v>
      </c>
    </row>
    <row r="341" spans="2:24" x14ac:dyDescent="0.35">
      <c r="B341" s="633"/>
      <c r="C341" s="357"/>
      <c r="D341" s="357"/>
      <c r="E341" s="634"/>
      <c r="F341" s="635"/>
      <c r="G341" s="360"/>
      <c r="H341" s="359"/>
      <c r="I341" s="359"/>
      <c r="J341" s="636"/>
      <c r="K341" s="638" t="str">
        <f>IFERROR(INDEX(Lookup!$G$3:$G$6,MATCH(J341,Lookup!$F$3:$F$6,0)),"")</f>
        <v/>
      </c>
      <c r="L341" s="637"/>
      <c r="M341" s="636"/>
      <c r="N341" s="639">
        <f t="shared" si="30"/>
        <v>0</v>
      </c>
      <c r="O341" s="640">
        <f t="shared" si="31"/>
        <v>0</v>
      </c>
      <c r="P341" s="641">
        <f>IF(I341&lt;INDEX(Lookup!$U$2:$U$10,MATCH($D$48,Lookup!$S$2:$S$10,0)),0,IF(U341="X",0,IFERROR(L341*50,0)))</f>
        <v>0</v>
      </c>
      <c r="Q341" s="642">
        <f>IF(I341&lt;INDEX(Lookup!$U$2:$U$10,MATCH($D$48,Lookup!$S$2:$S$10,0)),0,IF(U341="X",0,IFERROR(P341*K341,0)))</f>
        <v>0</v>
      </c>
      <c r="R341" s="642">
        <v>0</v>
      </c>
      <c r="S341" s="783">
        <v>0</v>
      </c>
      <c r="T341" s="636"/>
      <c r="U341" s="353"/>
      <c r="W341" s="833">
        <f t="shared" si="32"/>
        <v>0</v>
      </c>
      <c r="X341" s="833">
        <f t="shared" si="33"/>
        <v>0</v>
      </c>
    </row>
    <row r="342" spans="2:24" x14ac:dyDescent="0.35">
      <c r="B342" s="633"/>
      <c r="C342" s="357"/>
      <c r="D342" s="357"/>
      <c r="E342" s="634"/>
      <c r="F342" s="635"/>
      <c r="G342" s="360"/>
      <c r="H342" s="359"/>
      <c r="I342" s="359"/>
      <c r="J342" s="636"/>
      <c r="K342" s="638" t="str">
        <f>IFERROR(INDEX(Lookup!$G$3:$G$6,MATCH(J342,Lookup!$F$3:$F$6,0)),"")</f>
        <v/>
      </c>
      <c r="L342" s="637"/>
      <c r="M342" s="636"/>
      <c r="N342" s="639">
        <f t="shared" si="30"/>
        <v>0</v>
      </c>
      <c r="O342" s="640">
        <f t="shared" si="31"/>
        <v>0</v>
      </c>
      <c r="P342" s="641">
        <f>IF(I342&lt;INDEX(Lookup!$U$2:$U$10,MATCH($D$48,Lookup!$S$2:$S$10,0)),0,IF(U342="X",0,IFERROR(L342*50,0)))</f>
        <v>0</v>
      </c>
      <c r="Q342" s="642">
        <f>IF(I342&lt;INDEX(Lookup!$U$2:$U$10,MATCH($D$48,Lookup!$S$2:$S$10,0)),0,IF(U342="X",0,IFERROR(P342*K342,0)))</f>
        <v>0</v>
      </c>
      <c r="R342" s="642">
        <v>0</v>
      </c>
      <c r="S342" s="783">
        <v>0</v>
      </c>
      <c r="T342" s="636"/>
      <c r="U342" s="353"/>
      <c r="W342" s="833">
        <f t="shared" si="32"/>
        <v>0</v>
      </c>
      <c r="X342" s="833">
        <f t="shared" si="33"/>
        <v>0</v>
      </c>
    </row>
    <row r="343" spans="2:24" x14ac:dyDescent="0.35">
      <c r="B343" s="633"/>
      <c r="C343" s="357"/>
      <c r="D343" s="357"/>
      <c r="E343" s="634"/>
      <c r="F343" s="635"/>
      <c r="G343" s="360"/>
      <c r="H343" s="359"/>
      <c r="I343" s="359"/>
      <c r="J343" s="636"/>
      <c r="K343" s="638" t="str">
        <f>IFERROR(INDEX(Lookup!$G$3:$G$6,MATCH(J343,Lookup!$F$3:$F$6,0)),"")</f>
        <v/>
      </c>
      <c r="L343" s="637"/>
      <c r="M343" s="636"/>
      <c r="N343" s="639">
        <f t="shared" si="30"/>
        <v>0</v>
      </c>
      <c r="O343" s="640">
        <f t="shared" si="31"/>
        <v>0</v>
      </c>
      <c r="P343" s="641">
        <f>IF(I343&lt;INDEX(Lookup!$U$2:$U$10,MATCH($D$48,Lookup!$S$2:$S$10,0)),0,IF(U343="X",0,IFERROR(L343*50,0)))</f>
        <v>0</v>
      </c>
      <c r="Q343" s="642">
        <f>IF(I343&lt;INDEX(Lookup!$U$2:$U$10,MATCH($D$48,Lookup!$S$2:$S$10,0)),0,IF(U343="X",0,IFERROR(P343*K343,0)))</f>
        <v>0</v>
      </c>
      <c r="R343" s="642">
        <v>0</v>
      </c>
      <c r="S343" s="783">
        <v>0</v>
      </c>
      <c r="T343" s="636"/>
      <c r="U343" s="353"/>
      <c r="W343" s="833">
        <f t="shared" si="32"/>
        <v>0</v>
      </c>
      <c r="X343" s="833">
        <f t="shared" si="33"/>
        <v>0</v>
      </c>
    </row>
    <row r="344" spans="2:24" x14ac:dyDescent="0.35">
      <c r="B344" s="633"/>
      <c r="C344" s="357"/>
      <c r="D344" s="357"/>
      <c r="E344" s="634"/>
      <c r="F344" s="635"/>
      <c r="G344" s="360"/>
      <c r="H344" s="359"/>
      <c r="I344" s="359"/>
      <c r="J344" s="636"/>
      <c r="K344" s="638" t="str">
        <f>IFERROR(INDEX(Lookup!$G$3:$G$6,MATCH(J344,Lookup!$F$3:$F$6,0)),"")</f>
        <v/>
      </c>
      <c r="L344" s="637"/>
      <c r="M344" s="636"/>
      <c r="N344" s="639">
        <f t="shared" si="30"/>
        <v>0</v>
      </c>
      <c r="O344" s="640">
        <f t="shared" si="31"/>
        <v>0</v>
      </c>
      <c r="P344" s="641">
        <f>IF(I344&lt;INDEX(Lookup!$U$2:$U$10,MATCH($D$48,Lookup!$S$2:$S$10,0)),0,IF(U344="X",0,IFERROR(L344*50,0)))</f>
        <v>0</v>
      </c>
      <c r="Q344" s="642">
        <f>IF(I344&lt;INDEX(Lookup!$U$2:$U$10,MATCH($D$48,Lookup!$S$2:$S$10,0)),0,IF(U344="X",0,IFERROR(P344*K344,0)))</f>
        <v>0</v>
      </c>
      <c r="R344" s="642">
        <v>0</v>
      </c>
      <c r="S344" s="783">
        <v>0</v>
      </c>
      <c r="T344" s="636"/>
      <c r="U344" s="353"/>
      <c r="W344" s="833">
        <f t="shared" si="32"/>
        <v>0</v>
      </c>
      <c r="X344" s="833">
        <f t="shared" si="33"/>
        <v>0</v>
      </c>
    </row>
    <row r="345" spans="2:24" x14ac:dyDescent="0.35">
      <c r="B345" s="633"/>
      <c r="C345" s="357"/>
      <c r="D345" s="357"/>
      <c r="E345" s="634"/>
      <c r="F345" s="635"/>
      <c r="G345" s="360"/>
      <c r="H345" s="359"/>
      <c r="I345" s="359"/>
      <c r="J345" s="636"/>
      <c r="K345" s="638" t="str">
        <f>IFERROR(INDEX(Lookup!$G$3:$G$6,MATCH(J345,Lookup!$F$3:$F$6,0)),"")</f>
        <v/>
      </c>
      <c r="L345" s="637"/>
      <c r="M345" s="636"/>
      <c r="N345" s="639">
        <f t="shared" si="30"/>
        <v>0</v>
      </c>
      <c r="O345" s="640">
        <f t="shared" si="31"/>
        <v>0</v>
      </c>
      <c r="P345" s="641">
        <f>IF(I345&lt;INDEX(Lookup!$U$2:$U$10,MATCH($D$48,Lookup!$S$2:$S$10,0)),0,IF(U345="X",0,IFERROR(L345*50,0)))</f>
        <v>0</v>
      </c>
      <c r="Q345" s="642">
        <f>IF(I345&lt;INDEX(Lookup!$U$2:$U$10,MATCH($D$48,Lookup!$S$2:$S$10,0)),0,IF(U345="X",0,IFERROR(P345*K345,0)))</f>
        <v>0</v>
      </c>
      <c r="R345" s="642">
        <v>0</v>
      </c>
      <c r="S345" s="783">
        <v>0</v>
      </c>
      <c r="T345" s="636"/>
      <c r="U345" s="353"/>
      <c r="W345" s="833">
        <f t="shared" si="32"/>
        <v>0</v>
      </c>
      <c r="X345" s="833">
        <f t="shared" si="33"/>
        <v>0</v>
      </c>
    </row>
    <row r="346" spans="2:24" x14ac:dyDescent="0.35">
      <c r="B346" s="633"/>
      <c r="C346" s="357"/>
      <c r="D346" s="357"/>
      <c r="E346" s="634"/>
      <c r="F346" s="635"/>
      <c r="G346" s="360"/>
      <c r="H346" s="359"/>
      <c r="I346" s="359"/>
      <c r="J346" s="636"/>
      <c r="K346" s="638" t="str">
        <f>IFERROR(INDEX(Lookup!$G$3:$G$6,MATCH(J346,Lookup!$F$3:$F$6,0)),"")</f>
        <v/>
      </c>
      <c r="L346" s="637"/>
      <c r="M346" s="636"/>
      <c r="N346" s="639">
        <f t="shared" si="30"/>
        <v>0</v>
      </c>
      <c r="O346" s="640">
        <f t="shared" si="31"/>
        <v>0</v>
      </c>
      <c r="P346" s="641">
        <f>IF(I346&lt;INDEX(Lookup!$U$2:$U$10,MATCH($D$48,Lookup!$S$2:$S$10,0)),0,IF(U346="X",0,IFERROR(L346*50,0)))</f>
        <v>0</v>
      </c>
      <c r="Q346" s="642">
        <f>IF(I346&lt;INDEX(Lookup!$U$2:$U$10,MATCH($D$48,Lookup!$S$2:$S$10,0)),0,IF(U346="X",0,IFERROR(P346*K346,0)))</f>
        <v>0</v>
      </c>
      <c r="R346" s="642">
        <v>0</v>
      </c>
      <c r="S346" s="783">
        <v>0</v>
      </c>
      <c r="T346" s="636"/>
      <c r="U346" s="353"/>
      <c r="W346" s="833">
        <f t="shared" si="32"/>
        <v>0</v>
      </c>
      <c r="X346" s="833">
        <f t="shared" si="33"/>
        <v>0</v>
      </c>
    </row>
    <row r="347" spans="2:24" x14ac:dyDescent="0.35">
      <c r="B347" s="633"/>
      <c r="C347" s="357"/>
      <c r="D347" s="357"/>
      <c r="E347" s="634"/>
      <c r="F347" s="635"/>
      <c r="G347" s="360"/>
      <c r="H347" s="359"/>
      <c r="I347" s="359"/>
      <c r="J347" s="636"/>
      <c r="K347" s="638" t="str">
        <f>IFERROR(INDEX(Lookup!$G$3:$G$6,MATCH(J347,Lookup!$F$3:$F$6,0)),"")</f>
        <v/>
      </c>
      <c r="L347" s="637"/>
      <c r="M347" s="636"/>
      <c r="N347" s="639">
        <f t="shared" si="30"/>
        <v>0</v>
      </c>
      <c r="O347" s="640">
        <f t="shared" si="31"/>
        <v>0</v>
      </c>
      <c r="P347" s="641">
        <f>IF(I347&lt;INDEX(Lookup!$U$2:$U$10,MATCH($D$48,Lookup!$S$2:$S$10,0)),0,IF(U347="X",0,IFERROR(L347*50,0)))</f>
        <v>0</v>
      </c>
      <c r="Q347" s="642">
        <f>IF(I347&lt;INDEX(Lookup!$U$2:$U$10,MATCH($D$48,Lookup!$S$2:$S$10,0)),0,IF(U347="X",0,IFERROR(P347*K347,0)))</f>
        <v>0</v>
      </c>
      <c r="R347" s="642">
        <v>0</v>
      </c>
      <c r="S347" s="783">
        <v>0</v>
      </c>
      <c r="T347" s="636"/>
      <c r="U347" s="353"/>
      <c r="W347" s="833">
        <f t="shared" si="32"/>
        <v>0</v>
      </c>
      <c r="X347" s="833">
        <f t="shared" si="33"/>
        <v>0</v>
      </c>
    </row>
    <row r="348" spans="2:24" x14ac:dyDescent="0.35">
      <c r="B348" s="633"/>
      <c r="C348" s="357"/>
      <c r="D348" s="357"/>
      <c r="E348" s="634"/>
      <c r="F348" s="635"/>
      <c r="G348" s="360"/>
      <c r="H348" s="359"/>
      <c r="I348" s="359"/>
      <c r="J348" s="636"/>
      <c r="K348" s="638" t="str">
        <f>IFERROR(INDEX(Lookup!$G$3:$G$6,MATCH(J348,Lookup!$F$3:$F$6,0)),"")</f>
        <v/>
      </c>
      <c r="L348" s="637"/>
      <c r="M348" s="636"/>
      <c r="N348" s="639">
        <f t="shared" si="30"/>
        <v>0</v>
      </c>
      <c r="O348" s="640">
        <f t="shared" si="31"/>
        <v>0</v>
      </c>
      <c r="P348" s="641">
        <f>IF(I348&lt;INDEX(Lookup!$U$2:$U$10,MATCH($D$48,Lookup!$S$2:$S$10,0)),0,IF(U348="X",0,IFERROR(L348*50,0)))</f>
        <v>0</v>
      </c>
      <c r="Q348" s="642">
        <f>IF(I348&lt;INDEX(Lookup!$U$2:$U$10,MATCH($D$48,Lookup!$S$2:$S$10,0)),0,IF(U348="X",0,IFERROR(P348*K348,0)))</f>
        <v>0</v>
      </c>
      <c r="R348" s="642">
        <v>0</v>
      </c>
      <c r="S348" s="783">
        <v>0</v>
      </c>
      <c r="T348" s="636"/>
      <c r="U348" s="353"/>
      <c r="W348" s="833">
        <f t="shared" si="32"/>
        <v>0</v>
      </c>
      <c r="X348" s="833">
        <f t="shared" si="33"/>
        <v>0</v>
      </c>
    </row>
    <row r="349" spans="2:24" x14ac:dyDescent="0.35">
      <c r="B349" s="633"/>
      <c r="C349" s="357"/>
      <c r="D349" s="357"/>
      <c r="E349" s="634"/>
      <c r="F349" s="635"/>
      <c r="G349" s="360"/>
      <c r="H349" s="359"/>
      <c r="I349" s="359"/>
      <c r="J349" s="636"/>
      <c r="K349" s="638" t="str">
        <f>IFERROR(INDEX(Lookup!$G$3:$G$6,MATCH(J349,Lookup!$F$3:$F$6,0)),"")</f>
        <v/>
      </c>
      <c r="L349" s="637"/>
      <c r="M349" s="636"/>
      <c r="N349" s="639">
        <f t="shared" si="30"/>
        <v>0</v>
      </c>
      <c r="O349" s="640">
        <f t="shared" si="31"/>
        <v>0</v>
      </c>
      <c r="P349" s="641">
        <f>IF(I349&lt;INDEX(Lookup!$U$2:$U$10,MATCH($D$48,Lookup!$S$2:$S$10,0)),0,IF(U349="X",0,IFERROR(L349*50,0)))</f>
        <v>0</v>
      </c>
      <c r="Q349" s="642">
        <f>IF(I349&lt;INDEX(Lookup!$U$2:$U$10,MATCH($D$48,Lookup!$S$2:$S$10,0)),0,IF(U349="X",0,IFERROR(P349*K349,0)))</f>
        <v>0</v>
      </c>
      <c r="R349" s="642">
        <v>0</v>
      </c>
      <c r="S349" s="783">
        <v>0</v>
      </c>
      <c r="T349" s="636"/>
      <c r="U349" s="353"/>
      <c r="W349" s="833">
        <f t="shared" si="32"/>
        <v>0</v>
      </c>
      <c r="X349" s="833">
        <f t="shared" si="33"/>
        <v>0</v>
      </c>
    </row>
    <row r="350" spans="2:24" x14ac:dyDescent="0.35">
      <c r="B350" s="633"/>
      <c r="C350" s="357"/>
      <c r="D350" s="357"/>
      <c r="E350" s="634"/>
      <c r="F350" s="635"/>
      <c r="G350" s="360"/>
      <c r="H350" s="359"/>
      <c r="I350" s="359"/>
      <c r="J350" s="636"/>
      <c r="K350" s="638" t="str">
        <f>IFERROR(INDEX(Lookup!$G$3:$G$6,MATCH(J350,Lookup!$F$3:$F$6,0)),"")</f>
        <v/>
      </c>
      <c r="L350" s="637"/>
      <c r="M350" s="636"/>
      <c r="N350" s="639">
        <f t="shared" si="30"/>
        <v>0</v>
      </c>
      <c r="O350" s="640">
        <f t="shared" si="31"/>
        <v>0</v>
      </c>
      <c r="P350" s="641">
        <f>IF(I350&lt;INDEX(Lookup!$U$2:$U$10,MATCH($D$48,Lookup!$S$2:$S$10,0)),0,IF(U350="X",0,IFERROR(L350*50,0)))</f>
        <v>0</v>
      </c>
      <c r="Q350" s="642">
        <f>IF(I350&lt;INDEX(Lookup!$U$2:$U$10,MATCH($D$48,Lookup!$S$2:$S$10,0)),0,IF(U350="X",0,IFERROR(P350*K350,0)))</f>
        <v>0</v>
      </c>
      <c r="R350" s="642">
        <v>0</v>
      </c>
      <c r="S350" s="783">
        <v>0</v>
      </c>
      <c r="T350" s="636"/>
      <c r="U350" s="353"/>
      <c r="W350" s="833">
        <f t="shared" si="32"/>
        <v>0</v>
      </c>
      <c r="X350" s="833">
        <f t="shared" si="33"/>
        <v>0</v>
      </c>
    </row>
    <row r="351" spans="2:24" x14ac:dyDescent="0.35">
      <c r="B351" s="633"/>
      <c r="C351" s="357"/>
      <c r="D351" s="357"/>
      <c r="E351" s="634"/>
      <c r="F351" s="635"/>
      <c r="G351" s="360"/>
      <c r="H351" s="359"/>
      <c r="I351" s="359"/>
      <c r="J351" s="636"/>
      <c r="K351" s="638" t="str">
        <f>IFERROR(INDEX(Lookup!$G$3:$G$6,MATCH(J351,Lookup!$F$3:$F$6,0)),"")</f>
        <v/>
      </c>
      <c r="L351" s="637"/>
      <c r="M351" s="636"/>
      <c r="N351" s="639">
        <f t="shared" si="30"/>
        <v>0</v>
      </c>
      <c r="O351" s="640">
        <f t="shared" si="31"/>
        <v>0</v>
      </c>
      <c r="P351" s="641">
        <f>IF(I351&lt;INDEX(Lookup!$U$2:$U$10,MATCH($D$48,Lookup!$S$2:$S$10,0)),0,IF(U351="X",0,IFERROR(L351*50,0)))</f>
        <v>0</v>
      </c>
      <c r="Q351" s="642">
        <f>IF(I351&lt;INDEX(Lookup!$U$2:$U$10,MATCH($D$48,Lookup!$S$2:$S$10,0)),0,IF(U351="X",0,IFERROR(P351*K351,0)))</f>
        <v>0</v>
      </c>
      <c r="R351" s="642">
        <v>0</v>
      </c>
      <c r="S351" s="783">
        <v>0</v>
      </c>
      <c r="T351" s="636"/>
      <c r="U351" s="353"/>
      <c r="W351" s="833">
        <f t="shared" si="32"/>
        <v>0</v>
      </c>
      <c r="X351" s="833">
        <f t="shared" si="33"/>
        <v>0</v>
      </c>
    </row>
    <row r="352" spans="2:24" x14ac:dyDescent="0.35">
      <c r="B352" s="633"/>
      <c r="C352" s="357"/>
      <c r="D352" s="357"/>
      <c r="E352" s="634"/>
      <c r="F352" s="635"/>
      <c r="G352" s="360"/>
      <c r="H352" s="359"/>
      <c r="I352" s="359"/>
      <c r="J352" s="636"/>
      <c r="K352" s="638" t="str">
        <f>IFERROR(INDEX(Lookup!$G$3:$G$6,MATCH(J352,Lookup!$F$3:$F$6,0)),"")</f>
        <v/>
      </c>
      <c r="L352" s="637"/>
      <c r="M352" s="636"/>
      <c r="N352" s="639">
        <f t="shared" si="30"/>
        <v>0</v>
      </c>
      <c r="O352" s="640">
        <f t="shared" si="31"/>
        <v>0</v>
      </c>
      <c r="P352" s="641">
        <f>IF(I352&lt;INDEX(Lookup!$U$2:$U$10,MATCH($D$48,Lookup!$S$2:$S$10,0)),0,IF(U352="X",0,IFERROR(L352*50,0)))</f>
        <v>0</v>
      </c>
      <c r="Q352" s="642">
        <f>IF(I352&lt;INDEX(Lookup!$U$2:$U$10,MATCH($D$48,Lookup!$S$2:$S$10,0)),0,IF(U352="X",0,IFERROR(P352*K352,0)))</f>
        <v>0</v>
      </c>
      <c r="R352" s="642">
        <v>0</v>
      </c>
      <c r="S352" s="783">
        <v>0</v>
      </c>
      <c r="T352" s="636"/>
      <c r="U352" s="353"/>
      <c r="W352" s="833">
        <f t="shared" si="32"/>
        <v>0</v>
      </c>
      <c r="X352" s="833">
        <f t="shared" si="33"/>
        <v>0</v>
      </c>
    </row>
    <row r="353" spans="2:24" x14ac:dyDescent="0.35">
      <c r="B353" s="633"/>
      <c r="C353" s="357"/>
      <c r="D353" s="357"/>
      <c r="E353" s="634"/>
      <c r="F353" s="635"/>
      <c r="G353" s="360"/>
      <c r="H353" s="359"/>
      <c r="I353" s="359"/>
      <c r="J353" s="636"/>
      <c r="K353" s="638" t="str">
        <f>IFERROR(INDEX(Lookup!$G$3:$G$6,MATCH(J353,Lookup!$F$3:$F$6,0)),"")</f>
        <v/>
      </c>
      <c r="L353" s="637"/>
      <c r="M353" s="636"/>
      <c r="N353" s="639">
        <f t="shared" si="30"/>
        <v>0</v>
      </c>
      <c r="O353" s="640">
        <f t="shared" si="31"/>
        <v>0</v>
      </c>
      <c r="P353" s="641">
        <f>IF(I353&lt;INDEX(Lookup!$U$2:$U$10,MATCH($D$48,Lookup!$S$2:$S$10,0)),0,IF(U353="X",0,IFERROR(L353*50,0)))</f>
        <v>0</v>
      </c>
      <c r="Q353" s="642">
        <f>IF(I353&lt;INDEX(Lookup!$U$2:$U$10,MATCH($D$48,Lookup!$S$2:$S$10,0)),0,IF(U353="X",0,IFERROR(P353*K353,0)))</f>
        <v>0</v>
      </c>
      <c r="R353" s="642">
        <v>0</v>
      </c>
      <c r="S353" s="783">
        <v>0</v>
      </c>
      <c r="T353" s="636"/>
      <c r="U353" s="353"/>
      <c r="W353" s="833">
        <f t="shared" si="32"/>
        <v>0</v>
      </c>
      <c r="X353" s="833">
        <f t="shared" si="33"/>
        <v>0</v>
      </c>
    </row>
    <row r="354" spans="2:24" x14ac:dyDescent="0.35">
      <c r="B354" s="633"/>
      <c r="C354" s="357"/>
      <c r="D354" s="357"/>
      <c r="E354" s="634"/>
      <c r="F354" s="635"/>
      <c r="G354" s="360"/>
      <c r="H354" s="359"/>
      <c r="I354" s="359"/>
      <c r="J354" s="636"/>
      <c r="K354" s="638" t="str">
        <f>IFERROR(INDEX(Lookup!$G$3:$G$6,MATCH(J354,Lookup!$F$3:$F$6,0)),"")</f>
        <v/>
      </c>
      <c r="L354" s="637"/>
      <c r="M354" s="636"/>
      <c r="N354" s="639">
        <f t="shared" si="30"/>
        <v>0</v>
      </c>
      <c r="O354" s="640">
        <f t="shared" si="31"/>
        <v>0</v>
      </c>
      <c r="P354" s="641">
        <f>IF(I354&lt;INDEX(Lookup!$U$2:$U$10,MATCH($D$48,Lookup!$S$2:$S$10,0)),0,IF(U354="X",0,IFERROR(L354*50,0)))</f>
        <v>0</v>
      </c>
      <c r="Q354" s="642">
        <f>IF(I354&lt;INDEX(Lookup!$U$2:$U$10,MATCH($D$48,Lookup!$S$2:$S$10,0)),0,IF(U354="X",0,IFERROR(P354*K354,0)))</f>
        <v>0</v>
      </c>
      <c r="R354" s="642">
        <v>0</v>
      </c>
      <c r="S354" s="783">
        <v>0</v>
      </c>
      <c r="T354" s="636"/>
      <c r="U354" s="353"/>
      <c r="W354" s="833">
        <f t="shared" si="32"/>
        <v>0</v>
      </c>
      <c r="X354" s="833">
        <f t="shared" si="33"/>
        <v>0</v>
      </c>
    </row>
    <row r="355" spans="2:24" x14ac:dyDescent="0.35">
      <c r="B355" s="633"/>
      <c r="C355" s="357"/>
      <c r="D355" s="357"/>
      <c r="E355" s="634"/>
      <c r="F355" s="635"/>
      <c r="G355" s="360"/>
      <c r="H355" s="359"/>
      <c r="I355" s="359"/>
      <c r="J355" s="636"/>
      <c r="K355" s="638" t="str">
        <f>IFERROR(INDEX(Lookup!$G$3:$G$6,MATCH(J355,Lookup!$F$3:$F$6,0)),"")</f>
        <v/>
      </c>
      <c r="L355" s="637"/>
      <c r="M355" s="636"/>
      <c r="N355" s="639">
        <f t="shared" si="30"/>
        <v>0</v>
      </c>
      <c r="O355" s="640">
        <f t="shared" si="31"/>
        <v>0</v>
      </c>
      <c r="P355" s="641">
        <f>IF(I355&lt;INDEX(Lookup!$U$2:$U$10,MATCH($D$48,Lookup!$S$2:$S$10,0)),0,IF(U355="X",0,IFERROR(L355*50,0)))</f>
        <v>0</v>
      </c>
      <c r="Q355" s="642">
        <f>IF(I355&lt;INDEX(Lookup!$U$2:$U$10,MATCH($D$48,Lookup!$S$2:$S$10,0)),0,IF(U355="X",0,IFERROR(P355*K355,0)))</f>
        <v>0</v>
      </c>
      <c r="R355" s="642">
        <v>0</v>
      </c>
      <c r="S355" s="783">
        <v>0</v>
      </c>
      <c r="T355" s="636"/>
      <c r="U355" s="353"/>
      <c r="W355" s="833">
        <f t="shared" si="32"/>
        <v>0</v>
      </c>
      <c r="X355" s="833">
        <f t="shared" si="33"/>
        <v>0</v>
      </c>
    </row>
    <row r="356" spans="2:24" x14ac:dyDescent="0.35">
      <c r="B356" s="633"/>
      <c r="C356" s="357"/>
      <c r="D356" s="357"/>
      <c r="E356" s="634"/>
      <c r="F356" s="635"/>
      <c r="G356" s="360"/>
      <c r="H356" s="359"/>
      <c r="I356" s="359"/>
      <c r="J356" s="636"/>
      <c r="K356" s="638" t="str">
        <f>IFERROR(INDEX(Lookup!$G$3:$G$6,MATCH(J356,Lookup!$F$3:$F$6,0)),"")</f>
        <v/>
      </c>
      <c r="L356" s="637"/>
      <c r="M356" s="636"/>
      <c r="N356" s="639">
        <f t="shared" si="30"/>
        <v>0</v>
      </c>
      <c r="O356" s="640">
        <f t="shared" si="31"/>
        <v>0</v>
      </c>
      <c r="P356" s="641">
        <f>IF(I356&lt;INDEX(Lookup!$U$2:$U$10,MATCH($D$48,Lookup!$S$2:$S$10,0)),0,IF(U356="X",0,IFERROR(L356*50,0)))</f>
        <v>0</v>
      </c>
      <c r="Q356" s="642">
        <f>IF(I356&lt;INDEX(Lookup!$U$2:$U$10,MATCH($D$48,Lookup!$S$2:$S$10,0)),0,IF(U356="X",0,IFERROR(P356*K356,0)))</f>
        <v>0</v>
      </c>
      <c r="R356" s="642">
        <v>0</v>
      </c>
      <c r="S356" s="783">
        <v>0</v>
      </c>
      <c r="T356" s="636"/>
      <c r="U356" s="353"/>
      <c r="W356" s="833">
        <f t="shared" si="32"/>
        <v>0</v>
      </c>
      <c r="X356" s="833">
        <f t="shared" si="33"/>
        <v>0</v>
      </c>
    </row>
    <row r="357" spans="2:24" x14ac:dyDescent="0.35">
      <c r="B357" s="633"/>
      <c r="C357" s="357"/>
      <c r="D357" s="357"/>
      <c r="E357" s="634"/>
      <c r="F357" s="635"/>
      <c r="G357" s="360"/>
      <c r="H357" s="359"/>
      <c r="I357" s="359"/>
      <c r="J357" s="636"/>
      <c r="K357" s="638" t="str">
        <f>IFERROR(INDEX(Lookup!$G$3:$G$6,MATCH(J357,Lookup!$F$3:$F$6,0)),"")</f>
        <v/>
      </c>
      <c r="L357" s="637"/>
      <c r="M357" s="636"/>
      <c r="N357" s="639">
        <f t="shared" si="30"/>
        <v>0</v>
      </c>
      <c r="O357" s="640">
        <f t="shared" si="31"/>
        <v>0</v>
      </c>
      <c r="P357" s="641">
        <f>IF(I357&lt;INDEX(Lookup!$U$2:$U$10,MATCH($D$48,Lookup!$S$2:$S$10,0)),0,IF(U357="X",0,IFERROR(L357*50,0)))</f>
        <v>0</v>
      </c>
      <c r="Q357" s="642">
        <f>IF(I357&lt;INDEX(Lookup!$U$2:$U$10,MATCH($D$48,Lookup!$S$2:$S$10,0)),0,IF(U357="X",0,IFERROR(P357*K357,0)))</f>
        <v>0</v>
      </c>
      <c r="R357" s="642">
        <v>0</v>
      </c>
      <c r="S357" s="783">
        <v>0</v>
      </c>
      <c r="T357" s="636"/>
      <c r="U357" s="353"/>
      <c r="W357" s="833">
        <f t="shared" si="32"/>
        <v>0</v>
      </c>
      <c r="X357" s="833">
        <f t="shared" si="33"/>
        <v>0</v>
      </c>
    </row>
    <row r="358" spans="2:24" x14ac:dyDescent="0.35">
      <c r="B358" s="633"/>
      <c r="C358" s="357"/>
      <c r="D358" s="357"/>
      <c r="E358" s="634"/>
      <c r="F358" s="635"/>
      <c r="G358" s="360"/>
      <c r="H358" s="359"/>
      <c r="I358" s="359"/>
      <c r="J358" s="636"/>
      <c r="K358" s="638" t="str">
        <f>IFERROR(INDEX(Lookup!$G$3:$G$6,MATCH(J358,Lookup!$F$3:$F$6,0)),"")</f>
        <v/>
      </c>
      <c r="L358" s="637"/>
      <c r="M358" s="636"/>
      <c r="N358" s="639">
        <f t="shared" si="30"/>
        <v>0</v>
      </c>
      <c r="O358" s="640">
        <f t="shared" si="31"/>
        <v>0</v>
      </c>
      <c r="P358" s="641">
        <f>IF(I358&lt;INDEX(Lookup!$U$2:$U$10,MATCH($D$48,Lookup!$S$2:$S$10,0)),0,IF(U358="X",0,IFERROR(L358*50,0)))</f>
        <v>0</v>
      </c>
      <c r="Q358" s="642">
        <f>IF(I358&lt;INDEX(Lookup!$U$2:$U$10,MATCH($D$48,Lookup!$S$2:$S$10,0)),0,IF(U358="X",0,IFERROR(P358*K358,0)))</f>
        <v>0</v>
      </c>
      <c r="R358" s="642">
        <v>0</v>
      </c>
      <c r="S358" s="783">
        <v>0</v>
      </c>
      <c r="T358" s="636"/>
      <c r="U358" s="353"/>
      <c r="W358" s="833">
        <f t="shared" si="32"/>
        <v>0</v>
      </c>
      <c r="X358" s="833">
        <f t="shared" si="33"/>
        <v>0</v>
      </c>
    </row>
    <row r="359" spans="2:24" x14ac:dyDescent="0.35">
      <c r="B359" s="633"/>
      <c r="C359" s="357"/>
      <c r="D359" s="357"/>
      <c r="E359" s="634"/>
      <c r="F359" s="635"/>
      <c r="G359" s="360"/>
      <c r="H359" s="359"/>
      <c r="I359" s="359"/>
      <c r="J359" s="636"/>
      <c r="K359" s="638" t="str">
        <f>IFERROR(INDEX(Lookup!$G$3:$G$6,MATCH(J359,Lookup!$F$3:$F$6,0)),"")</f>
        <v/>
      </c>
      <c r="L359" s="637"/>
      <c r="M359" s="636"/>
      <c r="N359" s="639">
        <f t="shared" si="30"/>
        <v>0</v>
      </c>
      <c r="O359" s="640">
        <f t="shared" si="31"/>
        <v>0</v>
      </c>
      <c r="P359" s="641">
        <f>IF(I359&lt;INDEX(Lookup!$U$2:$U$10,MATCH($D$48,Lookup!$S$2:$S$10,0)),0,IF(U359="X",0,IFERROR(L359*50,0)))</f>
        <v>0</v>
      </c>
      <c r="Q359" s="642">
        <f>IF(I359&lt;INDEX(Lookup!$U$2:$U$10,MATCH($D$48,Lookup!$S$2:$S$10,0)),0,IF(U359="X",0,IFERROR(P359*K359,0)))</f>
        <v>0</v>
      </c>
      <c r="R359" s="642">
        <v>0</v>
      </c>
      <c r="S359" s="783">
        <v>0</v>
      </c>
      <c r="T359" s="636"/>
      <c r="U359" s="353"/>
      <c r="W359" s="833">
        <f t="shared" si="32"/>
        <v>0</v>
      </c>
      <c r="X359" s="833">
        <f t="shared" si="33"/>
        <v>0</v>
      </c>
    </row>
    <row r="360" spans="2:24" x14ac:dyDescent="0.35">
      <c r="B360" s="633"/>
      <c r="C360" s="357"/>
      <c r="D360" s="357"/>
      <c r="E360" s="634"/>
      <c r="F360" s="635"/>
      <c r="G360" s="360"/>
      <c r="H360" s="359"/>
      <c r="I360" s="359"/>
      <c r="J360" s="636"/>
      <c r="K360" s="638" t="str">
        <f>IFERROR(INDEX(Lookup!$G$3:$G$6,MATCH(J360,Lookup!$F$3:$F$6,0)),"")</f>
        <v/>
      </c>
      <c r="L360" s="637"/>
      <c r="M360" s="636"/>
      <c r="N360" s="639">
        <f t="shared" si="30"/>
        <v>0</v>
      </c>
      <c r="O360" s="640">
        <f t="shared" si="31"/>
        <v>0</v>
      </c>
      <c r="P360" s="641">
        <f>IF(I360&lt;INDEX(Lookup!$U$2:$U$10,MATCH($D$48,Lookup!$S$2:$S$10,0)),0,IF(U360="X",0,IFERROR(L360*50,0)))</f>
        <v>0</v>
      </c>
      <c r="Q360" s="642">
        <f>IF(I360&lt;INDEX(Lookup!$U$2:$U$10,MATCH($D$48,Lookup!$S$2:$S$10,0)),0,IF(U360="X",0,IFERROR(P360*K360,0)))</f>
        <v>0</v>
      </c>
      <c r="R360" s="642">
        <v>0</v>
      </c>
      <c r="S360" s="783">
        <v>0</v>
      </c>
      <c r="T360" s="636"/>
      <c r="U360" s="353"/>
      <c r="W360" s="833">
        <f t="shared" si="32"/>
        <v>0</v>
      </c>
      <c r="X360" s="833">
        <f t="shared" si="33"/>
        <v>0</v>
      </c>
    </row>
    <row r="361" spans="2:24" x14ac:dyDescent="0.35">
      <c r="B361" s="633"/>
      <c r="C361" s="357"/>
      <c r="D361" s="357"/>
      <c r="E361" s="634"/>
      <c r="F361" s="635"/>
      <c r="G361" s="360"/>
      <c r="H361" s="359"/>
      <c r="I361" s="359"/>
      <c r="J361" s="636"/>
      <c r="K361" s="638" t="str">
        <f>IFERROR(INDEX(Lookup!$G$3:$G$6,MATCH(J361,Lookup!$F$3:$F$6,0)),"")</f>
        <v/>
      </c>
      <c r="L361" s="637"/>
      <c r="M361" s="636"/>
      <c r="N361" s="639">
        <f t="shared" si="30"/>
        <v>0</v>
      </c>
      <c r="O361" s="640">
        <f t="shared" si="31"/>
        <v>0</v>
      </c>
      <c r="P361" s="641">
        <f>IF(I361&lt;INDEX(Lookup!$U$2:$U$10,MATCH($D$48,Lookup!$S$2:$S$10,0)),0,IF(U361="X",0,IFERROR(L361*50,0)))</f>
        <v>0</v>
      </c>
      <c r="Q361" s="642">
        <f>IF(I361&lt;INDEX(Lookup!$U$2:$U$10,MATCH($D$48,Lookup!$S$2:$S$10,0)),0,IF(U361="X",0,IFERROR(P361*K361,0)))</f>
        <v>0</v>
      </c>
      <c r="R361" s="642">
        <v>0</v>
      </c>
      <c r="S361" s="783">
        <v>0</v>
      </c>
      <c r="T361" s="636"/>
      <c r="U361" s="353"/>
      <c r="W361" s="833">
        <f t="shared" si="32"/>
        <v>0</v>
      </c>
      <c r="X361" s="833">
        <f t="shared" si="33"/>
        <v>0</v>
      </c>
    </row>
    <row r="362" spans="2:24" x14ac:dyDescent="0.35">
      <c r="B362" s="633"/>
      <c r="C362" s="357"/>
      <c r="D362" s="357"/>
      <c r="E362" s="634"/>
      <c r="F362" s="635"/>
      <c r="G362" s="360"/>
      <c r="H362" s="359"/>
      <c r="I362" s="359"/>
      <c r="J362" s="636"/>
      <c r="K362" s="638" t="str">
        <f>IFERROR(INDEX(Lookup!$G$3:$G$6,MATCH(J362,Lookup!$F$3:$F$6,0)),"")</f>
        <v/>
      </c>
      <c r="L362" s="637"/>
      <c r="M362" s="636"/>
      <c r="N362" s="639">
        <f t="shared" si="30"/>
        <v>0</v>
      </c>
      <c r="O362" s="640">
        <f t="shared" si="31"/>
        <v>0</v>
      </c>
      <c r="P362" s="641">
        <f>IF(I362&lt;INDEX(Lookup!$U$2:$U$10,MATCH($D$48,Lookup!$S$2:$S$10,0)),0,IF(U362="X",0,IFERROR(L362*50,0)))</f>
        <v>0</v>
      </c>
      <c r="Q362" s="642">
        <f>IF(I362&lt;INDEX(Lookup!$U$2:$U$10,MATCH($D$48,Lookup!$S$2:$S$10,0)),0,IF(U362="X",0,IFERROR(P362*K362,0)))</f>
        <v>0</v>
      </c>
      <c r="R362" s="642">
        <v>0</v>
      </c>
      <c r="S362" s="783">
        <v>0</v>
      </c>
      <c r="T362" s="636"/>
      <c r="U362" s="353"/>
      <c r="W362" s="833">
        <f t="shared" si="32"/>
        <v>0</v>
      </c>
      <c r="X362" s="833">
        <f t="shared" si="33"/>
        <v>0</v>
      </c>
    </row>
    <row r="363" spans="2:24" x14ac:dyDescent="0.35">
      <c r="B363" s="633"/>
      <c r="C363" s="357"/>
      <c r="D363" s="357"/>
      <c r="E363" s="634"/>
      <c r="F363" s="635"/>
      <c r="G363" s="360"/>
      <c r="H363" s="359"/>
      <c r="I363" s="359"/>
      <c r="J363" s="636"/>
      <c r="K363" s="638" t="str">
        <f>IFERROR(INDEX(Lookup!$G$3:$G$6,MATCH(J363,Lookup!$F$3:$F$6,0)),"")</f>
        <v/>
      </c>
      <c r="L363" s="637"/>
      <c r="M363" s="636"/>
      <c r="N363" s="639">
        <f t="shared" si="30"/>
        <v>0</v>
      </c>
      <c r="O363" s="640">
        <f t="shared" si="31"/>
        <v>0</v>
      </c>
      <c r="P363" s="641">
        <f>IF(I363&lt;INDEX(Lookup!$U$2:$U$10,MATCH($D$48,Lookup!$S$2:$S$10,0)),0,IF(U363="X",0,IFERROR(L363*50,0)))</f>
        <v>0</v>
      </c>
      <c r="Q363" s="642">
        <f>IF(I363&lt;INDEX(Lookup!$U$2:$U$10,MATCH($D$48,Lookup!$S$2:$S$10,0)),0,IF(U363="X",0,IFERROR(P363*K363,0)))</f>
        <v>0</v>
      </c>
      <c r="R363" s="642">
        <v>0</v>
      </c>
      <c r="S363" s="783">
        <v>0</v>
      </c>
      <c r="T363" s="636"/>
      <c r="U363" s="353"/>
      <c r="W363" s="833">
        <f t="shared" si="32"/>
        <v>0</v>
      </c>
      <c r="X363" s="833">
        <f t="shared" si="33"/>
        <v>0</v>
      </c>
    </row>
    <row r="364" spans="2:24" x14ac:dyDescent="0.35">
      <c r="B364" s="633"/>
      <c r="C364" s="357"/>
      <c r="D364" s="357"/>
      <c r="E364" s="634"/>
      <c r="F364" s="635"/>
      <c r="G364" s="360"/>
      <c r="H364" s="359"/>
      <c r="I364" s="359"/>
      <c r="J364" s="636"/>
      <c r="K364" s="638" t="str">
        <f>IFERROR(INDEX(Lookup!$G$3:$G$6,MATCH(J364,Lookup!$F$3:$F$6,0)),"")</f>
        <v/>
      </c>
      <c r="L364" s="637"/>
      <c r="M364" s="636"/>
      <c r="N364" s="639">
        <f t="shared" si="30"/>
        <v>0</v>
      </c>
      <c r="O364" s="640">
        <f t="shared" si="31"/>
        <v>0</v>
      </c>
      <c r="P364" s="641">
        <f>IF(I364&lt;INDEX(Lookup!$U$2:$U$10,MATCH($D$48,Lookup!$S$2:$S$10,0)),0,IF(U364="X",0,IFERROR(L364*50,0)))</f>
        <v>0</v>
      </c>
      <c r="Q364" s="642">
        <f>IF(I364&lt;INDEX(Lookup!$U$2:$U$10,MATCH($D$48,Lookup!$S$2:$S$10,0)),0,IF(U364="X",0,IFERROR(P364*K364,0)))</f>
        <v>0</v>
      </c>
      <c r="R364" s="642">
        <v>0</v>
      </c>
      <c r="S364" s="783">
        <v>0</v>
      </c>
      <c r="T364" s="636"/>
      <c r="U364" s="353"/>
      <c r="W364" s="833">
        <f t="shared" si="32"/>
        <v>0</v>
      </c>
      <c r="X364" s="833">
        <f t="shared" si="33"/>
        <v>0</v>
      </c>
    </row>
    <row r="365" spans="2:24" x14ac:dyDescent="0.35">
      <c r="B365" s="633"/>
      <c r="C365" s="357"/>
      <c r="D365" s="357"/>
      <c r="E365" s="634"/>
      <c r="F365" s="635"/>
      <c r="G365" s="360"/>
      <c r="H365" s="359"/>
      <c r="I365" s="359"/>
      <c r="J365" s="636"/>
      <c r="K365" s="638" t="str">
        <f>IFERROR(INDEX(Lookup!$G$3:$G$6,MATCH(J365,Lookup!$F$3:$F$6,0)),"")</f>
        <v/>
      </c>
      <c r="L365" s="637"/>
      <c r="M365" s="636"/>
      <c r="N365" s="639">
        <f t="shared" si="30"/>
        <v>0</v>
      </c>
      <c r="O365" s="640">
        <f t="shared" si="31"/>
        <v>0</v>
      </c>
      <c r="P365" s="641">
        <f>IF(I365&lt;INDEX(Lookup!$U$2:$U$10,MATCH($D$48,Lookup!$S$2:$S$10,0)),0,IF(U365="X",0,IFERROR(L365*50,0)))</f>
        <v>0</v>
      </c>
      <c r="Q365" s="642">
        <f>IF(I365&lt;INDEX(Lookup!$U$2:$U$10,MATCH($D$48,Lookup!$S$2:$S$10,0)),0,IF(U365="X",0,IFERROR(P365*K365,0)))</f>
        <v>0</v>
      </c>
      <c r="R365" s="642">
        <v>0</v>
      </c>
      <c r="S365" s="783">
        <v>0</v>
      </c>
      <c r="T365" s="636"/>
      <c r="U365" s="353"/>
      <c r="W365" s="833">
        <f t="shared" si="32"/>
        <v>0</v>
      </c>
      <c r="X365" s="833">
        <f t="shared" si="33"/>
        <v>0</v>
      </c>
    </row>
    <row r="366" spans="2:24" x14ac:dyDescent="0.35">
      <c r="B366" s="633"/>
      <c r="C366" s="357"/>
      <c r="D366" s="357"/>
      <c r="E366" s="634"/>
      <c r="F366" s="635"/>
      <c r="G366" s="360"/>
      <c r="H366" s="359"/>
      <c r="I366" s="359"/>
      <c r="J366" s="636"/>
      <c r="K366" s="638" t="str">
        <f>IFERROR(INDEX(Lookup!$G$3:$G$6,MATCH(J366,Lookup!$F$3:$F$6,0)),"")</f>
        <v/>
      </c>
      <c r="L366" s="637"/>
      <c r="M366" s="636"/>
      <c r="N366" s="639">
        <f t="shared" si="30"/>
        <v>0</v>
      </c>
      <c r="O366" s="640">
        <f t="shared" si="31"/>
        <v>0</v>
      </c>
      <c r="P366" s="641">
        <f>IF(I366&lt;INDEX(Lookup!$U$2:$U$10,MATCH($D$48,Lookup!$S$2:$S$10,0)),0,IF(U366="X",0,IFERROR(L366*50,0)))</f>
        <v>0</v>
      </c>
      <c r="Q366" s="642">
        <f>IF(I366&lt;INDEX(Lookup!$U$2:$U$10,MATCH($D$48,Lookup!$S$2:$S$10,0)),0,IF(U366="X",0,IFERROR(P366*K366,0)))</f>
        <v>0</v>
      </c>
      <c r="R366" s="642">
        <v>0</v>
      </c>
      <c r="S366" s="783">
        <v>0</v>
      </c>
      <c r="T366" s="636"/>
      <c r="U366" s="353"/>
      <c r="W366" s="833">
        <f t="shared" si="32"/>
        <v>0</v>
      </c>
      <c r="X366" s="833">
        <f t="shared" si="33"/>
        <v>0</v>
      </c>
    </row>
    <row r="367" spans="2:24" x14ac:dyDescent="0.35">
      <c r="B367" s="633"/>
      <c r="C367" s="357"/>
      <c r="D367" s="357"/>
      <c r="E367" s="634"/>
      <c r="F367" s="635"/>
      <c r="G367" s="360"/>
      <c r="H367" s="359"/>
      <c r="I367" s="359"/>
      <c r="J367" s="636"/>
      <c r="K367" s="638" t="str">
        <f>IFERROR(INDEX(Lookup!$G$3:$G$6,MATCH(J367,Lookup!$F$3:$F$6,0)),"")</f>
        <v/>
      </c>
      <c r="L367" s="637"/>
      <c r="M367" s="636"/>
      <c r="N367" s="639">
        <f t="shared" si="30"/>
        <v>0</v>
      </c>
      <c r="O367" s="640">
        <f t="shared" si="31"/>
        <v>0</v>
      </c>
      <c r="P367" s="641">
        <f>IF(I367&lt;INDEX(Lookup!$U$2:$U$10,MATCH($D$48,Lookup!$S$2:$S$10,0)),0,IF(U367="X",0,IFERROR(L367*50,0)))</f>
        <v>0</v>
      </c>
      <c r="Q367" s="642">
        <f>IF(I367&lt;INDEX(Lookup!$U$2:$U$10,MATCH($D$48,Lookup!$S$2:$S$10,0)),0,IF(U367="X",0,IFERROR(P367*K367,0)))</f>
        <v>0</v>
      </c>
      <c r="R367" s="642">
        <v>0</v>
      </c>
      <c r="S367" s="783">
        <v>0</v>
      </c>
      <c r="T367" s="636"/>
      <c r="U367" s="353"/>
      <c r="W367" s="833">
        <f t="shared" si="32"/>
        <v>0</v>
      </c>
      <c r="X367" s="833">
        <f t="shared" si="33"/>
        <v>0</v>
      </c>
    </row>
    <row r="368" spans="2:24" x14ac:dyDescent="0.35">
      <c r="B368" s="633"/>
      <c r="C368" s="357"/>
      <c r="D368" s="357"/>
      <c r="E368" s="634"/>
      <c r="F368" s="635"/>
      <c r="G368" s="360"/>
      <c r="H368" s="359"/>
      <c r="I368" s="359"/>
      <c r="J368" s="636"/>
      <c r="K368" s="638" t="str">
        <f>IFERROR(INDEX(Lookup!$G$3:$G$6,MATCH(J368,Lookup!$F$3:$F$6,0)),"")</f>
        <v/>
      </c>
      <c r="L368" s="637"/>
      <c r="M368" s="636"/>
      <c r="N368" s="639">
        <f t="shared" si="30"/>
        <v>0</v>
      </c>
      <c r="O368" s="640">
        <f t="shared" si="31"/>
        <v>0</v>
      </c>
      <c r="P368" s="641">
        <f>IF(I368&lt;INDEX(Lookup!$U$2:$U$10,MATCH($D$48,Lookup!$S$2:$S$10,0)),0,IF(U368="X",0,IFERROR(L368*50,0)))</f>
        <v>0</v>
      </c>
      <c r="Q368" s="642">
        <f>IF(I368&lt;INDEX(Lookup!$U$2:$U$10,MATCH($D$48,Lookup!$S$2:$S$10,0)),0,IF(U368="X",0,IFERROR(P368*K368,0)))</f>
        <v>0</v>
      </c>
      <c r="R368" s="642">
        <v>0</v>
      </c>
      <c r="S368" s="783">
        <v>0</v>
      </c>
      <c r="T368" s="636"/>
      <c r="U368" s="353"/>
      <c r="W368" s="833">
        <f t="shared" si="32"/>
        <v>0</v>
      </c>
      <c r="X368" s="833">
        <f t="shared" si="33"/>
        <v>0</v>
      </c>
    </row>
    <row r="369" spans="2:24" x14ac:dyDescent="0.35">
      <c r="B369" s="633"/>
      <c r="C369" s="357"/>
      <c r="D369" s="357"/>
      <c r="E369" s="634"/>
      <c r="F369" s="635"/>
      <c r="G369" s="360"/>
      <c r="H369" s="359"/>
      <c r="I369" s="359"/>
      <c r="J369" s="636"/>
      <c r="K369" s="638" t="str">
        <f>IFERROR(INDEX(Lookup!$G$3:$G$6,MATCH(J369,Lookup!$F$3:$F$6,0)),"")</f>
        <v/>
      </c>
      <c r="L369" s="637"/>
      <c r="M369" s="636"/>
      <c r="N369" s="639">
        <f t="shared" si="30"/>
        <v>0</v>
      </c>
      <c r="O369" s="640">
        <f t="shared" si="31"/>
        <v>0</v>
      </c>
      <c r="P369" s="641">
        <f>IF(I369&lt;INDEX(Lookup!$U$2:$U$10,MATCH($D$48,Lookup!$S$2:$S$10,0)),0,IF(U369="X",0,IFERROR(L369*50,0)))</f>
        <v>0</v>
      </c>
      <c r="Q369" s="642">
        <f>IF(I369&lt;INDEX(Lookup!$U$2:$U$10,MATCH($D$48,Lookup!$S$2:$S$10,0)),0,IF(U369="X",0,IFERROR(P369*K369,0)))</f>
        <v>0</v>
      </c>
      <c r="R369" s="642">
        <v>0</v>
      </c>
      <c r="S369" s="783">
        <v>0</v>
      </c>
      <c r="T369" s="636"/>
      <c r="U369" s="353"/>
      <c r="W369" s="833">
        <f t="shared" si="32"/>
        <v>0</v>
      </c>
      <c r="X369" s="833">
        <f t="shared" si="33"/>
        <v>0</v>
      </c>
    </row>
    <row r="370" spans="2:24" x14ac:dyDescent="0.35">
      <c r="B370" s="633"/>
      <c r="C370" s="357"/>
      <c r="D370" s="357"/>
      <c r="E370" s="634"/>
      <c r="F370" s="635"/>
      <c r="G370" s="360"/>
      <c r="H370" s="359"/>
      <c r="I370" s="359"/>
      <c r="J370" s="636"/>
      <c r="K370" s="638" t="str">
        <f>IFERROR(INDEX(Lookup!$G$3:$G$6,MATCH(J370,Lookup!$F$3:$F$6,0)),"")</f>
        <v/>
      </c>
      <c r="L370" s="637"/>
      <c r="M370" s="636"/>
      <c r="N370" s="639">
        <f t="shared" si="30"/>
        <v>0</v>
      </c>
      <c r="O370" s="640">
        <f t="shared" si="31"/>
        <v>0</v>
      </c>
      <c r="P370" s="641">
        <f>IF(I370&lt;INDEX(Lookup!$U$2:$U$10,MATCH($D$48,Lookup!$S$2:$S$10,0)),0,IF(U370="X",0,IFERROR(L370*50,0)))</f>
        <v>0</v>
      </c>
      <c r="Q370" s="642">
        <f>IF(I370&lt;INDEX(Lookup!$U$2:$U$10,MATCH($D$48,Lookup!$S$2:$S$10,0)),0,IF(U370="X",0,IFERROR(P370*K370,0)))</f>
        <v>0</v>
      </c>
      <c r="R370" s="642">
        <v>0</v>
      </c>
      <c r="S370" s="783">
        <v>0</v>
      </c>
      <c r="T370" s="636"/>
      <c r="U370" s="353"/>
      <c r="W370" s="833">
        <f t="shared" si="32"/>
        <v>0</v>
      </c>
      <c r="X370" s="833">
        <f t="shared" si="33"/>
        <v>0</v>
      </c>
    </row>
    <row r="371" spans="2:24" x14ac:dyDescent="0.35">
      <c r="B371" s="633"/>
      <c r="C371" s="357"/>
      <c r="D371" s="357"/>
      <c r="E371" s="634"/>
      <c r="F371" s="635"/>
      <c r="G371" s="360"/>
      <c r="H371" s="359"/>
      <c r="I371" s="359"/>
      <c r="J371" s="636"/>
      <c r="K371" s="638" t="str">
        <f>IFERROR(INDEX(Lookup!$G$3:$G$6,MATCH(J371,Lookup!$F$3:$F$6,0)),"")</f>
        <v/>
      </c>
      <c r="L371" s="637"/>
      <c r="M371" s="636"/>
      <c r="N371" s="639">
        <f t="shared" ref="N371:N434" si="34">L371*M371</f>
        <v>0</v>
      </c>
      <c r="O371" s="640">
        <f t="shared" si="31"/>
        <v>0</v>
      </c>
      <c r="P371" s="641">
        <f>IF(I371&lt;INDEX(Lookup!$U$2:$U$10,MATCH($D$48,Lookup!$S$2:$S$10,0)),0,IF(U371="X",0,IFERROR(L371*50,0)))</f>
        <v>0</v>
      </c>
      <c r="Q371" s="642">
        <f>IF(I371&lt;INDEX(Lookup!$U$2:$U$10,MATCH($D$48,Lookup!$S$2:$S$10,0)),0,IF(U371="X",0,IFERROR(P371*K371,0)))</f>
        <v>0</v>
      </c>
      <c r="R371" s="642">
        <v>0</v>
      </c>
      <c r="S371" s="783">
        <v>0</v>
      </c>
      <c r="T371" s="636"/>
      <c r="U371" s="353"/>
      <c r="W371" s="833">
        <f t="shared" si="32"/>
        <v>0</v>
      </c>
      <c r="X371" s="833">
        <f t="shared" si="33"/>
        <v>0</v>
      </c>
    </row>
    <row r="372" spans="2:24" x14ac:dyDescent="0.35">
      <c r="B372" s="633"/>
      <c r="C372" s="357"/>
      <c r="D372" s="357"/>
      <c r="E372" s="634"/>
      <c r="F372" s="635"/>
      <c r="G372" s="360"/>
      <c r="H372" s="359"/>
      <c r="I372" s="359"/>
      <c r="J372" s="636"/>
      <c r="K372" s="638" t="str">
        <f>IFERROR(INDEX(Lookup!$G$3:$G$6,MATCH(J372,Lookup!$F$3:$F$6,0)),"")</f>
        <v/>
      </c>
      <c r="L372" s="637"/>
      <c r="M372" s="636"/>
      <c r="N372" s="639">
        <f t="shared" si="34"/>
        <v>0</v>
      </c>
      <c r="O372" s="640">
        <f t="shared" ref="O372:O435" si="35">IFERROR(ROUND((N372*K372),2),0)</f>
        <v>0</v>
      </c>
      <c r="P372" s="641">
        <f>IF(I372&lt;INDEX(Lookup!$U$2:$U$10,MATCH($D$48,Lookup!$S$2:$S$10,0)),0,IF(U372="X",0,IFERROR(L372*50,0)))</f>
        <v>0</v>
      </c>
      <c r="Q372" s="642">
        <f>IF(I372&lt;INDEX(Lookup!$U$2:$U$10,MATCH($D$48,Lookup!$S$2:$S$10,0)),0,IF(U372="X",0,IFERROR(P372*K372,0)))</f>
        <v>0</v>
      </c>
      <c r="R372" s="642">
        <v>0</v>
      </c>
      <c r="S372" s="783">
        <v>0</v>
      </c>
      <c r="T372" s="636"/>
      <c r="U372" s="353"/>
      <c r="W372" s="833">
        <f t="shared" ref="W372:W435" si="36">O372*$I$30</f>
        <v>0</v>
      </c>
      <c r="X372" s="833">
        <f t="shared" ref="X372:X435" si="37">Q372*$I$30</f>
        <v>0</v>
      </c>
    </row>
    <row r="373" spans="2:24" x14ac:dyDescent="0.35">
      <c r="B373" s="633"/>
      <c r="C373" s="357"/>
      <c r="D373" s="357"/>
      <c r="E373" s="634"/>
      <c r="F373" s="635"/>
      <c r="G373" s="360"/>
      <c r="H373" s="359"/>
      <c r="I373" s="359"/>
      <c r="J373" s="636"/>
      <c r="K373" s="638" t="str">
        <f>IFERROR(INDEX(Lookup!$G$3:$G$6,MATCH(J373,Lookup!$F$3:$F$6,0)),"")</f>
        <v/>
      </c>
      <c r="L373" s="637"/>
      <c r="M373" s="636"/>
      <c r="N373" s="639">
        <f t="shared" si="34"/>
        <v>0</v>
      </c>
      <c r="O373" s="640">
        <f t="shared" si="35"/>
        <v>0</v>
      </c>
      <c r="P373" s="641">
        <f>IF(I373&lt;INDEX(Lookup!$U$2:$U$10,MATCH($D$48,Lookup!$S$2:$S$10,0)),0,IF(U373="X",0,IFERROR(L373*50,0)))</f>
        <v>0</v>
      </c>
      <c r="Q373" s="642">
        <f>IF(I373&lt;INDEX(Lookup!$U$2:$U$10,MATCH($D$48,Lookup!$S$2:$S$10,0)),0,IF(U373="X",0,IFERROR(P373*K373,0)))</f>
        <v>0</v>
      </c>
      <c r="R373" s="642">
        <v>0</v>
      </c>
      <c r="S373" s="783">
        <v>0</v>
      </c>
      <c r="T373" s="636"/>
      <c r="U373" s="353"/>
      <c r="W373" s="833">
        <f t="shared" si="36"/>
        <v>0</v>
      </c>
      <c r="X373" s="833">
        <f t="shared" si="37"/>
        <v>0</v>
      </c>
    </row>
    <row r="374" spans="2:24" x14ac:dyDescent="0.35">
      <c r="B374" s="633"/>
      <c r="C374" s="357"/>
      <c r="D374" s="357"/>
      <c r="E374" s="634"/>
      <c r="F374" s="635"/>
      <c r="G374" s="360"/>
      <c r="H374" s="359"/>
      <c r="I374" s="359"/>
      <c r="J374" s="636"/>
      <c r="K374" s="638" t="str">
        <f>IFERROR(INDEX(Lookup!$G$3:$G$6,MATCH(J374,Lookup!$F$3:$F$6,0)),"")</f>
        <v/>
      </c>
      <c r="L374" s="637"/>
      <c r="M374" s="636"/>
      <c r="N374" s="639">
        <f t="shared" si="34"/>
        <v>0</v>
      </c>
      <c r="O374" s="640">
        <f t="shared" si="35"/>
        <v>0</v>
      </c>
      <c r="P374" s="641">
        <f>IF(I374&lt;INDEX(Lookup!$U$2:$U$10,MATCH($D$48,Lookup!$S$2:$S$10,0)),0,IF(U374="X",0,IFERROR(L374*50,0)))</f>
        <v>0</v>
      </c>
      <c r="Q374" s="642">
        <f>IF(I374&lt;INDEX(Lookup!$U$2:$U$10,MATCH($D$48,Lookup!$S$2:$S$10,0)),0,IF(U374="X",0,IFERROR(P374*K374,0)))</f>
        <v>0</v>
      </c>
      <c r="R374" s="642">
        <v>0</v>
      </c>
      <c r="S374" s="783">
        <v>0</v>
      </c>
      <c r="T374" s="636"/>
      <c r="U374" s="353"/>
      <c r="W374" s="833">
        <f t="shared" si="36"/>
        <v>0</v>
      </c>
      <c r="X374" s="833">
        <f t="shared" si="37"/>
        <v>0</v>
      </c>
    </row>
    <row r="375" spans="2:24" x14ac:dyDescent="0.35">
      <c r="B375" s="633"/>
      <c r="C375" s="357"/>
      <c r="D375" s="357"/>
      <c r="E375" s="634"/>
      <c r="F375" s="635"/>
      <c r="G375" s="360"/>
      <c r="H375" s="359"/>
      <c r="I375" s="359"/>
      <c r="J375" s="636"/>
      <c r="K375" s="638" t="str">
        <f>IFERROR(INDEX(Lookup!$G$3:$G$6,MATCH(J375,Lookup!$F$3:$F$6,0)),"")</f>
        <v/>
      </c>
      <c r="L375" s="637"/>
      <c r="M375" s="636"/>
      <c r="N375" s="639">
        <f t="shared" si="34"/>
        <v>0</v>
      </c>
      <c r="O375" s="640">
        <f t="shared" si="35"/>
        <v>0</v>
      </c>
      <c r="P375" s="641">
        <f>IF(I375&lt;INDEX(Lookup!$U$2:$U$10,MATCH($D$48,Lookup!$S$2:$S$10,0)),0,IF(U375="X",0,IFERROR(L375*50,0)))</f>
        <v>0</v>
      </c>
      <c r="Q375" s="642">
        <f>IF(I375&lt;INDEX(Lookup!$U$2:$U$10,MATCH($D$48,Lookup!$S$2:$S$10,0)),0,IF(U375="X",0,IFERROR(P375*K375,0)))</f>
        <v>0</v>
      </c>
      <c r="R375" s="642">
        <v>0</v>
      </c>
      <c r="S375" s="783">
        <v>0</v>
      </c>
      <c r="T375" s="636"/>
      <c r="U375" s="353"/>
      <c r="W375" s="833">
        <f t="shared" si="36"/>
        <v>0</v>
      </c>
      <c r="X375" s="833">
        <f t="shared" si="37"/>
        <v>0</v>
      </c>
    </row>
    <row r="376" spans="2:24" x14ac:dyDescent="0.35">
      <c r="B376" s="633"/>
      <c r="C376" s="357"/>
      <c r="D376" s="357"/>
      <c r="E376" s="634"/>
      <c r="F376" s="635"/>
      <c r="G376" s="360"/>
      <c r="H376" s="359"/>
      <c r="I376" s="359"/>
      <c r="J376" s="636"/>
      <c r="K376" s="638" t="str">
        <f>IFERROR(INDEX(Lookup!$G$3:$G$6,MATCH(J376,Lookup!$F$3:$F$6,0)),"")</f>
        <v/>
      </c>
      <c r="L376" s="637"/>
      <c r="M376" s="636"/>
      <c r="N376" s="639">
        <f t="shared" si="34"/>
        <v>0</v>
      </c>
      <c r="O376" s="640">
        <f t="shared" si="35"/>
        <v>0</v>
      </c>
      <c r="P376" s="641">
        <f>IF(I376&lt;INDEX(Lookup!$U$2:$U$10,MATCH($D$48,Lookup!$S$2:$S$10,0)),0,IF(U376="X",0,IFERROR(L376*50,0)))</f>
        <v>0</v>
      </c>
      <c r="Q376" s="642">
        <f>IF(I376&lt;INDEX(Lookup!$U$2:$U$10,MATCH($D$48,Lookup!$S$2:$S$10,0)),0,IF(U376="X",0,IFERROR(P376*K376,0)))</f>
        <v>0</v>
      </c>
      <c r="R376" s="642">
        <v>0</v>
      </c>
      <c r="S376" s="783">
        <v>0</v>
      </c>
      <c r="T376" s="636"/>
      <c r="U376" s="353"/>
      <c r="W376" s="833">
        <f t="shared" si="36"/>
        <v>0</v>
      </c>
      <c r="X376" s="833">
        <f t="shared" si="37"/>
        <v>0</v>
      </c>
    </row>
    <row r="377" spans="2:24" x14ac:dyDescent="0.35">
      <c r="B377" s="633"/>
      <c r="C377" s="357"/>
      <c r="D377" s="357"/>
      <c r="E377" s="634"/>
      <c r="F377" s="635"/>
      <c r="G377" s="360"/>
      <c r="H377" s="359"/>
      <c r="I377" s="359"/>
      <c r="J377" s="636"/>
      <c r="K377" s="638" t="str">
        <f>IFERROR(INDEX(Lookup!$G$3:$G$6,MATCH(J377,Lookup!$F$3:$F$6,0)),"")</f>
        <v/>
      </c>
      <c r="L377" s="637"/>
      <c r="M377" s="636"/>
      <c r="N377" s="639">
        <f t="shared" si="34"/>
        <v>0</v>
      </c>
      <c r="O377" s="640">
        <f t="shared" si="35"/>
        <v>0</v>
      </c>
      <c r="P377" s="641">
        <f>IF(I377&lt;INDEX(Lookup!$U$2:$U$10,MATCH($D$48,Lookup!$S$2:$S$10,0)),0,IF(U377="X",0,IFERROR(L377*50,0)))</f>
        <v>0</v>
      </c>
      <c r="Q377" s="642">
        <f>IF(I377&lt;INDEX(Lookup!$U$2:$U$10,MATCH($D$48,Lookup!$S$2:$S$10,0)),0,IF(U377="X",0,IFERROR(P377*K377,0)))</f>
        <v>0</v>
      </c>
      <c r="R377" s="642">
        <v>0</v>
      </c>
      <c r="S377" s="783">
        <v>0</v>
      </c>
      <c r="T377" s="636"/>
      <c r="U377" s="353"/>
      <c r="W377" s="833">
        <f t="shared" si="36"/>
        <v>0</v>
      </c>
      <c r="X377" s="833">
        <f t="shared" si="37"/>
        <v>0</v>
      </c>
    </row>
    <row r="378" spans="2:24" x14ac:dyDescent="0.35">
      <c r="B378" s="633"/>
      <c r="C378" s="357"/>
      <c r="D378" s="357"/>
      <c r="E378" s="634"/>
      <c r="F378" s="635"/>
      <c r="G378" s="360"/>
      <c r="H378" s="359"/>
      <c r="I378" s="359"/>
      <c r="J378" s="636"/>
      <c r="K378" s="638" t="str">
        <f>IFERROR(INDEX(Lookup!$G$3:$G$6,MATCH(J378,Lookup!$F$3:$F$6,0)),"")</f>
        <v/>
      </c>
      <c r="L378" s="637"/>
      <c r="M378" s="636"/>
      <c r="N378" s="639">
        <f t="shared" si="34"/>
        <v>0</v>
      </c>
      <c r="O378" s="640">
        <f t="shared" si="35"/>
        <v>0</v>
      </c>
      <c r="P378" s="641">
        <f>IF(I378&lt;INDEX(Lookup!$U$2:$U$10,MATCH($D$48,Lookup!$S$2:$S$10,0)),0,IF(U378="X",0,IFERROR(L378*50,0)))</f>
        <v>0</v>
      </c>
      <c r="Q378" s="642">
        <f>IF(I378&lt;INDEX(Lookup!$U$2:$U$10,MATCH($D$48,Lookup!$S$2:$S$10,0)),0,IF(U378="X",0,IFERROR(P378*K378,0)))</f>
        <v>0</v>
      </c>
      <c r="R378" s="642">
        <v>0</v>
      </c>
      <c r="S378" s="783">
        <v>0</v>
      </c>
      <c r="T378" s="636"/>
      <c r="U378" s="353"/>
      <c r="W378" s="833">
        <f t="shared" si="36"/>
        <v>0</v>
      </c>
      <c r="X378" s="833">
        <f t="shared" si="37"/>
        <v>0</v>
      </c>
    </row>
    <row r="379" spans="2:24" x14ac:dyDescent="0.35">
      <c r="B379" s="633"/>
      <c r="C379" s="357"/>
      <c r="D379" s="357"/>
      <c r="E379" s="634"/>
      <c r="F379" s="635"/>
      <c r="G379" s="360"/>
      <c r="H379" s="359"/>
      <c r="I379" s="359"/>
      <c r="J379" s="636"/>
      <c r="K379" s="638" t="str">
        <f>IFERROR(INDEX(Lookup!$G$3:$G$6,MATCH(J379,Lookup!$F$3:$F$6,0)),"")</f>
        <v/>
      </c>
      <c r="L379" s="637"/>
      <c r="M379" s="636"/>
      <c r="N379" s="639">
        <f t="shared" si="34"/>
        <v>0</v>
      </c>
      <c r="O379" s="640">
        <f t="shared" si="35"/>
        <v>0</v>
      </c>
      <c r="P379" s="641">
        <f>IF(I379&lt;INDEX(Lookup!$U$2:$U$10,MATCH($D$48,Lookup!$S$2:$S$10,0)),0,IF(U379="X",0,IFERROR(L379*50,0)))</f>
        <v>0</v>
      </c>
      <c r="Q379" s="642">
        <f>IF(I379&lt;INDEX(Lookup!$U$2:$U$10,MATCH($D$48,Lookup!$S$2:$S$10,0)),0,IF(U379="X",0,IFERROR(P379*K379,0)))</f>
        <v>0</v>
      </c>
      <c r="R379" s="642">
        <v>0</v>
      </c>
      <c r="S379" s="783">
        <v>0</v>
      </c>
      <c r="T379" s="636"/>
      <c r="U379" s="353"/>
      <c r="W379" s="833">
        <f t="shared" si="36"/>
        <v>0</v>
      </c>
      <c r="X379" s="833">
        <f t="shared" si="37"/>
        <v>0</v>
      </c>
    </row>
    <row r="380" spans="2:24" x14ac:dyDescent="0.35">
      <c r="B380" s="633"/>
      <c r="C380" s="357"/>
      <c r="D380" s="357"/>
      <c r="E380" s="634"/>
      <c r="F380" s="635"/>
      <c r="G380" s="360"/>
      <c r="H380" s="359"/>
      <c r="I380" s="359"/>
      <c r="J380" s="636"/>
      <c r="K380" s="638" t="str">
        <f>IFERROR(INDEX(Lookup!$G$3:$G$6,MATCH(J380,Lookup!$F$3:$F$6,0)),"")</f>
        <v/>
      </c>
      <c r="L380" s="637"/>
      <c r="M380" s="636"/>
      <c r="N380" s="639">
        <f t="shared" si="34"/>
        <v>0</v>
      </c>
      <c r="O380" s="640">
        <f t="shared" si="35"/>
        <v>0</v>
      </c>
      <c r="P380" s="641">
        <f>IF(I380&lt;INDEX(Lookup!$U$2:$U$10,MATCH($D$48,Lookup!$S$2:$S$10,0)),0,IF(U380="X",0,IFERROR(L380*50,0)))</f>
        <v>0</v>
      </c>
      <c r="Q380" s="642">
        <f>IF(I380&lt;INDEX(Lookup!$U$2:$U$10,MATCH($D$48,Lookup!$S$2:$S$10,0)),0,IF(U380="X",0,IFERROR(P380*K380,0)))</f>
        <v>0</v>
      </c>
      <c r="R380" s="642">
        <v>0</v>
      </c>
      <c r="S380" s="783">
        <v>0</v>
      </c>
      <c r="T380" s="636"/>
      <c r="U380" s="353"/>
      <c r="W380" s="833">
        <f t="shared" si="36"/>
        <v>0</v>
      </c>
      <c r="X380" s="833">
        <f t="shared" si="37"/>
        <v>0</v>
      </c>
    </row>
    <row r="381" spans="2:24" x14ac:dyDescent="0.35">
      <c r="B381" s="633"/>
      <c r="C381" s="357"/>
      <c r="D381" s="357"/>
      <c r="E381" s="634"/>
      <c r="F381" s="635"/>
      <c r="G381" s="360"/>
      <c r="H381" s="359"/>
      <c r="I381" s="359"/>
      <c r="J381" s="636"/>
      <c r="K381" s="638" t="str">
        <f>IFERROR(INDEX(Lookup!$G$3:$G$6,MATCH(J381,Lookup!$F$3:$F$6,0)),"")</f>
        <v/>
      </c>
      <c r="L381" s="637"/>
      <c r="M381" s="636"/>
      <c r="N381" s="639">
        <f t="shared" si="34"/>
        <v>0</v>
      </c>
      <c r="O381" s="640">
        <f t="shared" si="35"/>
        <v>0</v>
      </c>
      <c r="P381" s="641">
        <f>IF(I381&lt;INDEX(Lookup!$U$2:$U$10,MATCH($D$48,Lookup!$S$2:$S$10,0)),0,IF(U381="X",0,IFERROR(L381*50,0)))</f>
        <v>0</v>
      </c>
      <c r="Q381" s="642">
        <f>IF(I381&lt;INDEX(Lookup!$U$2:$U$10,MATCH($D$48,Lookup!$S$2:$S$10,0)),0,IF(U381="X",0,IFERROR(P381*K381,0)))</f>
        <v>0</v>
      </c>
      <c r="R381" s="642">
        <v>0</v>
      </c>
      <c r="S381" s="783">
        <v>0</v>
      </c>
      <c r="T381" s="636"/>
      <c r="U381" s="353"/>
      <c r="W381" s="833">
        <f t="shared" si="36"/>
        <v>0</v>
      </c>
      <c r="X381" s="833">
        <f t="shared" si="37"/>
        <v>0</v>
      </c>
    </row>
    <row r="382" spans="2:24" x14ac:dyDescent="0.35">
      <c r="B382" s="633"/>
      <c r="C382" s="357"/>
      <c r="D382" s="357"/>
      <c r="E382" s="634"/>
      <c r="F382" s="635"/>
      <c r="G382" s="360"/>
      <c r="H382" s="359"/>
      <c r="I382" s="359"/>
      <c r="J382" s="636"/>
      <c r="K382" s="638" t="str">
        <f>IFERROR(INDEX(Lookup!$G$3:$G$6,MATCH(J382,Lookup!$F$3:$F$6,0)),"")</f>
        <v/>
      </c>
      <c r="L382" s="637"/>
      <c r="M382" s="636"/>
      <c r="N382" s="639">
        <f t="shared" si="34"/>
        <v>0</v>
      </c>
      <c r="O382" s="640">
        <f t="shared" si="35"/>
        <v>0</v>
      </c>
      <c r="P382" s="641">
        <f>IF(I382&lt;INDEX(Lookup!$U$2:$U$10,MATCH($D$48,Lookup!$S$2:$S$10,0)),0,IF(U382="X",0,IFERROR(L382*50,0)))</f>
        <v>0</v>
      </c>
      <c r="Q382" s="642">
        <f>IF(I382&lt;INDEX(Lookup!$U$2:$U$10,MATCH($D$48,Lookup!$S$2:$S$10,0)),0,IF(U382="X",0,IFERROR(P382*K382,0)))</f>
        <v>0</v>
      </c>
      <c r="R382" s="642">
        <v>0</v>
      </c>
      <c r="S382" s="783">
        <v>0</v>
      </c>
      <c r="T382" s="636"/>
      <c r="U382" s="353"/>
      <c r="W382" s="833">
        <f t="shared" si="36"/>
        <v>0</v>
      </c>
      <c r="X382" s="833">
        <f t="shared" si="37"/>
        <v>0</v>
      </c>
    </row>
    <row r="383" spans="2:24" x14ac:dyDescent="0.35">
      <c r="B383" s="633"/>
      <c r="C383" s="357"/>
      <c r="D383" s="357"/>
      <c r="E383" s="634"/>
      <c r="F383" s="635"/>
      <c r="G383" s="360"/>
      <c r="H383" s="359"/>
      <c r="I383" s="359"/>
      <c r="J383" s="636"/>
      <c r="K383" s="638" t="str">
        <f>IFERROR(INDEX(Lookup!$G$3:$G$6,MATCH(J383,Lookup!$F$3:$F$6,0)),"")</f>
        <v/>
      </c>
      <c r="L383" s="637"/>
      <c r="M383" s="636"/>
      <c r="N383" s="639">
        <f t="shared" si="34"/>
        <v>0</v>
      </c>
      <c r="O383" s="640">
        <f t="shared" si="35"/>
        <v>0</v>
      </c>
      <c r="P383" s="641">
        <f>IF(I383&lt;INDEX(Lookup!$U$2:$U$10,MATCH($D$48,Lookup!$S$2:$S$10,0)),0,IF(U383="X",0,IFERROR(L383*50,0)))</f>
        <v>0</v>
      </c>
      <c r="Q383" s="642">
        <f>IF(I383&lt;INDEX(Lookup!$U$2:$U$10,MATCH($D$48,Lookup!$S$2:$S$10,0)),0,IF(U383="X",0,IFERROR(P383*K383,0)))</f>
        <v>0</v>
      </c>
      <c r="R383" s="642">
        <v>0</v>
      </c>
      <c r="S383" s="783">
        <v>0</v>
      </c>
      <c r="T383" s="636"/>
      <c r="U383" s="353"/>
      <c r="W383" s="833">
        <f t="shared" si="36"/>
        <v>0</v>
      </c>
      <c r="X383" s="833">
        <f t="shared" si="37"/>
        <v>0</v>
      </c>
    </row>
    <row r="384" spans="2:24" x14ac:dyDescent="0.35">
      <c r="B384" s="633"/>
      <c r="C384" s="357"/>
      <c r="D384" s="357"/>
      <c r="E384" s="634"/>
      <c r="F384" s="635"/>
      <c r="G384" s="360"/>
      <c r="H384" s="359"/>
      <c r="I384" s="359"/>
      <c r="J384" s="636"/>
      <c r="K384" s="638" t="str">
        <f>IFERROR(INDEX(Lookup!$G$3:$G$6,MATCH(J384,Lookup!$F$3:$F$6,0)),"")</f>
        <v/>
      </c>
      <c r="L384" s="637"/>
      <c r="M384" s="636"/>
      <c r="N384" s="639">
        <f t="shared" si="34"/>
        <v>0</v>
      </c>
      <c r="O384" s="640">
        <f t="shared" si="35"/>
        <v>0</v>
      </c>
      <c r="P384" s="641">
        <f>IF(I384&lt;INDEX(Lookup!$U$2:$U$10,MATCH($D$48,Lookup!$S$2:$S$10,0)),0,IF(U384="X",0,IFERROR(L384*50,0)))</f>
        <v>0</v>
      </c>
      <c r="Q384" s="642">
        <f>IF(I384&lt;INDEX(Lookup!$U$2:$U$10,MATCH($D$48,Lookup!$S$2:$S$10,0)),0,IF(U384="X",0,IFERROR(P384*K384,0)))</f>
        <v>0</v>
      </c>
      <c r="R384" s="642">
        <v>0</v>
      </c>
      <c r="S384" s="783">
        <v>0</v>
      </c>
      <c r="T384" s="636"/>
      <c r="U384" s="353"/>
      <c r="W384" s="833">
        <f t="shared" si="36"/>
        <v>0</v>
      </c>
      <c r="X384" s="833">
        <f t="shared" si="37"/>
        <v>0</v>
      </c>
    </row>
    <row r="385" spans="2:24" x14ac:dyDescent="0.35">
      <c r="B385" s="633"/>
      <c r="C385" s="357"/>
      <c r="D385" s="357"/>
      <c r="E385" s="634"/>
      <c r="F385" s="635"/>
      <c r="G385" s="360"/>
      <c r="H385" s="359"/>
      <c r="I385" s="359"/>
      <c r="J385" s="636"/>
      <c r="K385" s="638" t="str">
        <f>IFERROR(INDEX(Lookup!$G$3:$G$6,MATCH(J385,Lookup!$F$3:$F$6,0)),"")</f>
        <v/>
      </c>
      <c r="L385" s="637"/>
      <c r="M385" s="636"/>
      <c r="N385" s="639">
        <f t="shared" si="34"/>
        <v>0</v>
      </c>
      <c r="O385" s="640">
        <f t="shared" si="35"/>
        <v>0</v>
      </c>
      <c r="P385" s="641">
        <f>IF(I385&lt;INDEX(Lookup!$U$2:$U$10,MATCH($D$48,Lookup!$S$2:$S$10,0)),0,IF(U385="X",0,IFERROR(L385*50,0)))</f>
        <v>0</v>
      </c>
      <c r="Q385" s="642">
        <f>IF(I385&lt;INDEX(Lookup!$U$2:$U$10,MATCH($D$48,Lookup!$S$2:$S$10,0)),0,IF(U385="X",0,IFERROR(P385*K385,0)))</f>
        <v>0</v>
      </c>
      <c r="R385" s="642">
        <v>0</v>
      </c>
      <c r="S385" s="783">
        <v>0</v>
      </c>
      <c r="T385" s="636"/>
      <c r="U385" s="353"/>
      <c r="W385" s="833">
        <f t="shared" si="36"/>
        <v>0</v>
      </c>
      <c r="X385" s="833">
        <f t="shared" si="37"/>
        <v>0</v>
      </c>
    </row>
    <row r="386" spans="2:24" x14ac:dyDescent="0.35">
      <c r="B386" s="633"/>
      <c r="C386" s="357"/>
      <c r="D386" s="357"/>
      <c r="E386" s="634"/>
      <c r="F386" s="635"/>
      <c r="G386" s="360"/>
      <c r="H386" s="359"/>
      <c r="I386" s="359"/>
      <c r="J386" s="636"/>
      <c r="K386" s="638" t="str">
        <f>IFERROR(INDEX(Lookup!$G$3:$G$6,MATCH(J386,Lookup!$F$3:$F$6,0)),"")</f>
        <v/>
      </c>
      <c r="L386" s="637"/>
      <c r="M386" s="636"/>
      <c r="N386" s="639">
        <f t="shared" si="34"/>
        <v>0</v>
      </c>
      <c r="O386" s="640">
        <f t="shared" si="35"/>
        <v>0</v>
      </c>
      <c r="P386" s="641">
        <f>IF(I386&lt;INDEX(Lookup!$U$2:$U$10,MATCH($D$48,Lookup!$S$2:$S$10,0)),0,IF(U386="X",0,IFERROR(L386*50,0)))</f>
        <v>0</v>
      </c>
      <c r="Q386" s="642">
        <f>IF(I386&lt;INDEX(Lookup!$U$2:$U$10,MATCH($D$48,Lookup!$S$2:$S$10,0)),0,IF(U386="X",0,IFERROR(P386*K386,0)))</f>
        <v>0</v>
      </c>
      <c r="R386" s="642">
        <v>0</v>
      </c>
      <c r="S386" s="783">
        <v>0</v>
      </c>
      <c r="T386" s="636"/>
      <c r="U386" s="353"/>
      <c r="W386" s="833">
        <f t="shared" si="36"/>
        <v>0</v>
      </c>
      <c r="X386" s="833">
        <f t="shared" si="37"/>
        <v>0</v>
      </c>
    </row>
    <row r="387" spans="2:24" x14ac:dyDescent="0.35">
      <c r="B387" s="633"/>
      <c r="C387" s="357"/>
      <c r="D387" s="357"/>
      <c r="E387" s="634"/>
      <c r="F387" s="635"/>
      <c r="G387" s="360"/>
      <c r="H387" s="359"/>
      <c r="I387" s="359"/>
      <c r="J387" s="636"/>
      <c r="K387" s="638" t="str">
        <f>IFERROR(INDEX(Lookup!$G$3:$G$6,MATCH(J387,Lookup!$F$3:$F$6,0)),"")</f>
        <v/>
      </c>
      <c r="L387" s="637"/>
      <c r="M387" s="636"/>
      <c r="N387" s="639">
        <f t="shared" si="34"/>
        <v>0</v>
      </c>
      <c r="O387" s="640">
        <f t="shared" si="35"/>
        <v>0</v>
      </c>
      <c r="P387" s="641">
        <f>IF(I387&lt;INDEX(Lookup!$U$2:$U$10,MATCH($D$48,Lookup!$S$2:$S$10,0)),0,IF(U387="X",0,IFERROR(L387*50,0)))</f>
        <v>0</v>
      </c>
      <c r="Q387" s="642">
        <f>IF(I387&lt;INDEX(Lookup!$U$2:$U$10,MATCH($D$48,Lookup!$S$2:$S$10,0)),0,IF(U387="X",0,IFERROR(P387*K387,0)))</f>
        <v>0</v>
      </c>
      <c r="R387" s="642">
        <v>0</v>
      </c>
      <c r="S387" s="783">
        <v>0</v>
      </c>
      <c r="T387" s="636"/>
      <c r="U387" s="353"/>
      <c r="W387" s="833">
        <f t="shared" si="36"/>
        <v>0</v>
      </c>
      <c r="X387" s="833">
        <f t="shared" si="37"/>
        <v>0</v>
      </c>
    </row>
    <row r="388" spans="2:24" x14ac:dyDescent="0.35">
      <c r="B388" s="633"/>
      <c r="C388" s="357"/>
      <c r="D388" s="357"/>
      <c r="E388" s="634"/>
      <c r="F388" s="635"/>
      <c r="G388" s="360"/>
      <c r="H388" s="359"/>
      <c r="I388" s="359"/>
      <c r="J388" s="636"/>
      <c r="K388" s="638" t="str">
        <f>IFERROR(INDEX(Lookup!$G$3:$G$6,MATCH(J388,Lookup!$F$3:$F$6,0)),"")</f>
        <v/>
      </c>
      <c r="L388" s="637"/>
      <c r="M388" s="636"/>
      <c r="N388" s="639">
        <f t="shared" si="34"/>
        <v>0</v>
      </c>
      <c r="O388" s="640">
        <f t="shared" si="35"/>
        <v>0</v>
      </c>
      <c r="P388" s="641">
        <f>IF(I388&lt;INDEX(Lookup!$U$2:$U$10,MATCH($D$48,Lookup!$S$2:$S$10,0)),0,IF(U388="X",0,IFERROR(L388*50,0)))</f>
        <v>0</v>
      </c>
      <c r="Q388" s="642">
        <f>IF(I388&lt;INDEX(Lookup!$U$2:$U$10,MATCH($D$48,Lookup!$S$2:$S$10,0)),0,IF(U388="X",0,IFERROR(P388*K388,0)))</f>
        <v>0</v>
      </c>
      <c r="R388" s="642">
        <v>0</v>
      </c>
      <c r="S388" s="783">
        <v>0</v>
      </c>
      <c r="T388" s="636"/>
      <c r="U388" s="353"/>
      <c r="W388" s="833">
        <f t="shared" si="36"/>
        <v>0</v>
      </c>
      <c r="X388" s="833">
        <f t="shared" si="37"/>
        <v>0</v>
      </c>
    </row>
    <row r="389" spans="2:24" x14ac:dyDescent="0.35">
      <c r="B389" s="633"/>
      <c r="C389" s="357"/>
      <c r="D389" s="357"/>
      <c r="E389" s="634"/>
      <c r="F389" s="635"/>
      <c r="G389" s="360"/>
      <c r="H389" s="359"/>
      <c r="I389" s="359"/>
      <c r="J389" s="636"/>
      <c r="K389" s="638" t="str">
        <f>IFERROR(INDEX(Lookup!$G$3:$G$6,MATCH(J389,Lookup!$F$3:$F$6,0)),"")</f>
        <v/>
      </c>
      <c r="L389" s="637"/>
      <c r="M389" s="636"/>
      <c r="N389" s="639">
        <f t="shared" si="34"/>
        <v>0</v>
      </c>
      <c r="O389" s="640">
        <f t="shared" si="35"/>
        <v>0</v>
      </c>
      <c r="P389" s="641">
        <f>IF(I389&lt;INDEX(Lookup!$U$2:$U$10,MATCH($D$48,Lookup!$S$2:$S$10,0)),0,IF(U389="X",0,IFERROR(L389*50,0)))</f>
        <v>0</v>
      </c>
      <c r="Q389" s="642">
        <f>IF(I389&lt;INDEX(Lookup!$U$2:$U$10,MATCH($D$48,Lookup!$S$2:$S$10,0)),0,IF(U389="X",0,IFERROR(P389*K389,0)))</f>
        <v>0</v>
      </c>
      <c r="R389" s="642">
        <v>0</v>
      </c>
      <c r="S389" s="783">
        <v>0</v>
      </c>
      <c r="T389" s="636"/>
      <c r="U389" s="353"/>
      <c r="W389" s="833">
        <f t="shared" si="36"/>
        <v>0</v>
      </c>
      <c r="X389" s="833">
        <f t="shared" si="37"/>
        <v>0</v>
      </c>
    </row>
    <row r="390" spans="2:24" x14ac:dyDescent="0.35">
      <c r="B390" s="633"/>
      <c r="C390" s="357"/>
      <c r="D390" s="357"/>
      <c r="E390" s="634"/>
      <c r="F390" s="635"/>
      <c r="G390" s="360"/>
      <c r="H390" s="359"/>
      <c r="I390" s="359"/>
      <c r="J390" s="636"/>
      <c r="K390" s="638" t="str">
        <f>IFERROR(INDEX(Lookup!$G$3:$G$6,MATCH(J390,Lookup!$F$3:$F$6,0)),"")</f>
        <v/>
      </c>
      <c r="L390" s="637"/>
      <c r="M390" s="636"/>
      <c r="N390" s="639">
        <f t="shared" si="34"/>
        <v>0</v>
      </c>
      <c r="O390" s="640">
        <f t="shared" si="35"/>
        <v>0</v>
      </c>
      <c r="P390" s="641">
        <f>IF(I390&lt;INDEX(Lookup!$U$2:$U$10,MATCH($D$48,Lookup!$S$2:$S$10,0)),0,IF(U390="X",0,IFERROR(L390*50,0)))</f>
        <v>0</v>
      </c>
      <c r="Q390" s="642">
        <f>IF(I390&lt;INDEX(Lookup!$U$2:$U$10,MATCH($D$48,Lookup!$S$2:$S$10,0)),0,IF(U390="X",0,IFERROR(P390*K390,0)))</f>
        <v>0</v>
      </c>
      <c r="R390" s="642">
        <v>0</v>
      </c>
      <c r="S390" s="783">
        <v>0</v>
      </c>
      <c r="T390" s="636"/>
      <c r="U390" s="353"/>
      <c r="W390" s="833">
        <f t="shared" si="36"/>
        <v>0</v>
      </c>
      <c r="X390" s="833">
        <f t="shared" si="37"/>
        <v>0</v>
      </c>
    </row>
    <row r="391" spans="2:24" x14ac:dyDescent="0.35">
      <c r="B391" s="633"/>
      <c r="C391" s="357"/>
      <c r="D391" s="357"/>
      <c r="E391" s="634"/>
      <c r="F391" s="635"/>
      <c r="G391" s="360"/>
      <c r="H391" s="359"/>
      <c r="I391" s="359"/>
      <c r="J391" s="636"/>
      <c r="K391" s="638" t="str">
        <f>IFERROR(INDEX(Lookup!$G$3:$G$6,MATCH(J391,Lookup!$F$3:$F$6,0)),"")</f>
        <v/>
      </c>
      <c r="L391" s="637"/>
      <c r="M391" s="636"/>
      <c r="N391" s="639">
        <f t="shared" si="34"/>
        <v>0</v>
      </c>
      <c r="O391" s="640">
        <f t="shared" si="35"/>
        <v>0</v>
      </c>
      <c r="P391" s="641">
        <f>IF(I391&lt;INDEX(Lookup!$U$2:$U$10,MATCH($D$48,Lookup!$S$2:$S$10,0)),0,IF(U391="X",0,IFERROR(L391*50,0)))</f>
        <v>0</v>
      </c>
      <c r="Q391" s="642">
        <f>IF(I391&lt;INDEX(Lookup!$U$2:$U$10,MATCH($D$48,Lookup!$S$2:$S$10,0)),0,IF(U391="X",0,IFERROR(P391*K391,0)))</f>
        <v>0</v>
      </c>
      <c r="R391" s="642">
        <v>0</v>
      </c>
      <c r="S391" s="783">
        <v>0</v>
      </c>
      <c r="T391" s="636"/>
      <c r="U391" s="353"/>
      <c r="W391" s="833">
        <f t="shared" si="36"/>
        <v>0</v>
      </c>
      <c r="X391" s="833">
        <f t="shared" si="37"/>
        <v>0</v>
      </c>
    </row>
    <row r="392" spans="2:24" x14ac:dyDescent="0.35">
      <c r="B392" s="633"/>
      <c r="C392" s="357"/>
      <c r="D392" s="357"/>
      <c r="E392" s="634"/>
      <c r="F392" s="635"/>
      <c r="G392" s="360"/>
      <c r="H392" s="359"/>
      <c r="I392" s="359"/>
      <c r="J392" s="636"/>
      <c r="K392" s="638" t="str">
        <f>IFERROR(INDEX(Lookup!$G$3:$G$6,MATCH(J392,Lookup!$F$3:$F$6,0)),"")</f>
        <v/>
      </c>
      <c r="L392" s="637"/>
      <c r="M392" s="636"/>
      <c r="N392" s="639">
        <f t="shared" si="34"/>
        <v>0</v>
      </c>
      <c r="O392" s="640">
        <f t="shared" si="35"/>
        <v>0</v>
      </c>
      <c r="P392" s="641">
        <f>IF(I392&lt;INDEX(Lookup!$U$2:$U$10,MATCH($D$48,Lookup!$S$2:$S$10,0)),0,IF(U392="X",0,IFERROR(L392*50,0)))</f>
        <v>0</v>
      </c>
      <c r="Q392" s="642">
        <f>IF(I392&lt;INDEX(Lookup!$U$2:$U$10,MATCH($D$48,Lookup!$S$2:$S$10,0)),0,IF(U392="X",0,IFERROR(P392*K392,0)))</f>
        <v>0</v>
      </c>
      <c r="R392" s="642">
        <v>0</v>
      </c>
      <c r="S392" s="783">
        <v>0</v>
      </c>
      <c r="T392" s="636"/>
      <c r="U392" s="353"/>
      <c r="W392" s="833">
        <f t="shared" si="36"/>
        <v>0</v>
      </c>
      <c r="X392" s="833">
        <f t="shared" si="37"/>
        <v>0</v>
      </c>
    </row>
    <row r="393" spans="2:24" x14ac:dyDescent="0.35">
      <c r="B393" s="633"/>
      <c r="C393" s="357"/>
      <c r="D393" s="357"/>
      <c r="E393" s="634"/>
      <c r="F393" s="635"/>
      <c r="G393" s="360"/>
      <c r="H393" s="359"/>
      <c r="I393" s="359"/>
      <c r="J393" s="636"/>
      <c r="K393" s="638" t="str">
        <f>IFERROR(INDEX(Lookup!$G$3:$G$6,MATCH(J393,Lookup!$F$3:$F$6,0)),"")</f>
        <v/>
      </c>
      <c r="L393" s="637"/>
      <c r="M393" s="636"/>
      <c r="N393" s="639">
        <f t="shared" si="34"/>
        <v>0</v>
      </c>
      <c r="O393" s="640">
        <f t="shared" si="35"/>
        <v>0</v>
      </c>
      <c r="P393" s="641">
        <f>IF(I393&lt;INDEX(Lookup!$U$2:$U$10,MATCH($D$48,Lookup!$S$2:$S$10,0)),0,IF(U393="X",0,IFERROR(L393*50,0)))</f>
        <v>0</v>
      </c>
      <c r="Q393" s="642">
        <f>IF(I393&lt;INDEX(Lookup!$U$2:$U$10,MATCH($D$48,Lookup!$S$2:$S$10,0)),0,IF(U393="X",0,IFERROR(P393*K393,0)))</f>
        <v>0</v>
      </c>
      <c r="R393" s="642">
        <v>0</v>
      </c>
      <c r="S393" s="783">
        <v>0</v>
      </c>
      <c r="T393" s="636"/>
      <c r="U393" s="353"/>
      <c r="W393" s="833">
        <f t="shared" si="36"/>
        <v>0</v>
      </c>
      <c r="X393" s="833">
        <f t="shared" si="37"/>
        <v>0</v>
      </c>
    </row>
    <row r="394" spans="2:24" x14ac:dyDescent="0.35">
      <c r="B394" s="633"/>
      <c r="C394" s="357"/>
      <c r="D394" s="357"/>
      <c r="E394" s="634"/>
      <c r="F394" s="635"/>
      <c r="G394" s="360"/>
      <c r="H394" s="359"/>
      <c r="I394" s="359"/>
      <c r="J394" s="636"/>
      <c r="K394" s="638" t="str">
        <f>IFERROR(INDEX(Lookup!$G$3:$G$6,MATCH(J394,Lookup!$F$3:$F$6,0)),"")</f>
        <v/>
      </c>
      <c r="L394" s="637"/>
      <c r="M394" s="636"/>
      <c r="N394" s="639">
        <f t="shared" si="34"/>
        <v>0</v>
      </c>
      <c r="O394" s="640">
        <f t="shared" si="35"/>
        <v>0</v>
      </c>
      <c r="P394" s="641">
        <f>IF(I394&lt;INDEX(Lookup!$U$2:$U$10,MATCH($D$48,Lookup!$S$2:$S$10,0)),0,IF(U394="X",0,IFERROR(L394*50,0)))</f>
        <v>0</v>
      </c>
      <c r="Q394" s="642">
        <f>IF(I394&lt;INDEX(Lookup!$U$2:$U$10,MATCH($D$48,Lookup!$S$2:$S$10,0)),0,IF(U394="X",0,IFERROR(P394*K394,0)))</f>
        <v>0</v>
      </c>
      <c r="R394" s="642">
        <v>0</v>
      </c>
      <c r="S394" s="783">
        <v>0</v>
      </c>
      <c r="T394" s="636"/>
      <c r="U394" s="353"/>
      <c r="W394" s="833">
        <f t="shared" si="36"/>
        <v>0</v>
      </c>
      <c r="X394" s="833">
        <f t="shared" si="37"/>
        <v>0</v>
      </c>
    </row>
    <row r="395" spans="2:24" x14ac:dyDescent="0.35">
      <c r="B395" s="633"/>
      <c r="C395" s="357"/>
      <c r="D395" s="357"/>
      <c r="E395" s="634"/>
      <c r="F395" s="635"/>
      <c r="G395" s="360"/>
      <c r="H395" s="359"/>
      <c r="I395" s="359"/>
      <c r="J395" s="636"/>
      <c r="K395" s="638" t="str">
        <f>IFERROR(INDEX(Lookup!$G$3:$G$6,MATCH(J395,Lookup!$F$3:$F$6,0)),"")</f>
        <v/>
      </c>
      <c r="L395" s="637"/>
      <c r="M395" s="636"/>
      <c r="N395" s="639">
        <f t="shared" si="34"/>
        <v>0</v>
      </c>
      <c r="O395" s="640">
        <f t="shared" si="35"/>
        <v>0</v>
      </c>
      <c r="P395" s="641">
        <f>IF(I395&lt;INDEX(Lookup!$U$2:$U$10,MATCH($D$48,Lookup!$S$2:$S$10,0)),0,IF(U395="X",0,IFERROR(L395*50,0)))</f>
        <v>0</v>
      </c>
      <c r="Q395" s="642">
        <f>IF(I395&lt;INDEX(Lookup!$U$2:$U$10,MATCH($D$48,Lookup!$S$2:$S$10,0)),0,IF(U395="X",0,IFERROR(P395*K395,0)))</f>
        <v>0</v>
      </c>
      <c r="R395" s="642">
        <v>0</v>
      </c>
      <c r="S395" s="783">
        <v>0</v>
      </c>
      <c r="T395" s="636"/>
      <c r="U395" s="353"/>
      <c r="W395" s="833">
        <f t="shared" si="36"/>
        <v>0</v>
      </c>
      <c r="X395" s="833">
        <f t="shared" si="37"/>
        <v>0</v>
      </c>
    </row>
    <row r="396" spans="2:24" x14ac:dyDescent="0.35">
      <c r="B396" s="633"/>
      <c r="C396" s="357"/>
      <c r="D396" s="357"/>
      <c r="E396" s="634"/>
      <c r="F396" s="635"/>
      <c r="G396" s="360"/>
      <c r="H396" s="359"/>
      <c r="I396" s="359"/>
      <c r="J396" s="636"/>
      <c r="K396" s="638" t="str">
        <f>IFERROR(INDEX(Lookup!$G$3:$G$6,MATCH(J396,Lookup!$F$3:$F$6,0)),"")</f>
        <v/>
      </c>
      <c r="L396" s="637"/>
      <c r="M396" s="636"/>
      <c r="N396" s="639">
        <f t="shared" si="34"/>
        <v>0</v>
      </c>
      <c r="O396" s="640">
        <f t="shared" si="35"/>
        <v>0</v>
      </c>
      <c r="P396" s="641">
        <f>IF(I396&lt;INDEX(Lookup!$U$2:$U$10,MATCH($D$48,Lookup!$S$2:$S$10,0)),0,IF(U396="X",0,IFERROR(L396*50,0)))</f>
        <v>0</v>
      </c>
      <c r="Q396" s="642">
        <f>IF(I396&lt;INDEX(Lookup!$U$2:$U$10,MATCH($D$48,Lookup!$S$2:$S$10,0)),0,IF(U396="X",0,IFERROR(P396*K396,0)))</f>
        <v>0</v>
      </c>
      <c r="R396" s="642">
        <v>0</v>
      </c>
      <c r="S396" s="783">
        <v>0</v>
      </c>
      <c r="T396" s="636"/>
      <c r="U396" s="353"/>
      <c r="W396" s="833">
        <f t="shared" si="36"/>
        <v>0</v>
      </c>
      <c r="X396" s="833">
        <f t="shared" si="37"/>
        <v>0</v>
      </c>
    </row>
    <row r="397" spans="2:24" x14ac:dyDescent="0.35">
      <c r="B397" s="633"/>
      <c r="C397" s="357"/>
      <c r="D397" s="357"/>
      <c r="E397" s="634"/>
      <c r="F397" s="635"/>
      <c r="G397" s="360"/>
      <c r="H397" s="359"/>
      <c r="I397" s="359"/>
      <c r="J397" s="636"/>
      <c r="K397" s="638" t="str">
        <f>IFERROR(INDEX(Lookup!$G$3:$G$6,MATCH(J397,Lookup!$F$3:$F$6,0)),"")</f>
        <v/>
      </c>
      <c r="L397" s="637"/>
      <c r="M397" s="636"/>
      <c r="N397" s="639">
        <f t="shared" si="34"/>
        <v>0</v>
      </c>
      <c r="O397" s="640">
        <f t="shared" si="35"/>
        <v>0</v>
      </c>
      <c r="P397" s="641">
        <f>IF(I397&lt;INDEX(Lookup!$U$2:$U$10,MATCH($D$48,Lookup!$S$2:$S$10,0)),0,IF(U397="X",0,IFERROR(L397*50,0)))</f>
        <v>0</v>
      </c>
      <c r="Q397" s="642">
        <f>IF(I397&lt;INDEX(Lookup!$U$2:$U$10,MATCH($D$48,Lookup!$S$2:$S$10,0)),0,IF(U397="X",0,IFERROR(P397*K397,0)))</f>
        <v>0</v>
      </c>
      <c r="R397" s="642">
        <v>0</v>
      </c>
      <c r="S397" s="783">
        <v>0</v>
      </c>
      <c r="T397" s="636"/>
      <c r="U397" s="353"/>
      <c r="W397" s="833">
        <f t="shared" si="36"/>
        <v>0</v>
      </c>
      <c r="X397" s="833">
        <f t="shared" si="37"/>
        <v>0</v>
      </c>
    </row>
    <row r="398" spans="2:24" x14ac:dyDescent="0.35">
      <c r="B398" s="633"/>
      <c r="C398" s="357"/>
      <c r="D398" s="357"/>
      <c r="E398" s="634"/>
      <c r="F398" s="635"/>
      <c r="G398" s="360"/>
      <c r="H398" s="359"/>
      <c r="I398" s="359"/>
      <c r="J398" s="636"/>
      <c r="K398" s="638" t="str">
        <f>IFERROR(INDEX(Lookup!$G$3:$G$6,MATCH(J398,Lookup!$F$3:$F$6,0)),"")</f>
        <v/>
      </c>
      <c r="L398" s="637"/>
      <c r="M398" s="636"/>
      <c r="N398" s="639">
        <f t="shared" si="34"/>
        <v>0</v>
      </c>
      <c r="O398" s="640">
        <f t="shared" si="35"/>
        <v>0</v>
      </c>
      <c r="P398" s="641">
        <f>IF(I398&lt;INDEX(Lookup!$U$2:$U$10,MATCH($D$48,Lookup!$S$2:$S$10,0)),0,IF(U398="X",0,IFERROR(L398*50,0)))</f>
        <v>0</v>
      </c>
      <c r="Q398" s="642">
        <f>IF(I398&lt;INDEX(Lookup!$U$2:$U$10,MATCH($D$48,Lookup!$S$2:$S$10,0)),0,IF(U398="X",0,IFERROR(P398*K398,0)))</f>
        <v>0</v>
      </c>
      <c r="R398" s="642">
        <v>0</v>
      </c>
      <c r="S398" s="783">
        <v>0</v>
      </c>
      <c r="T398" s="636"/>
      <c r="U398" s="353"/>
      <c r="W398" s="833">
        <f t="shared" si="36"/>
        <v>0</v>
      </c>
      <c r="X398" s="833">
        <f t="shared" si="37"/>
        <v>0</v>
      </c>
    </row>
    <row r="399" spans="2:24" x14ac:dyDescent="0.35">
      <c r="B399" s="633"/>
      <c r="C399" s="357"/>
      <c r="D399" s="357"/>
      <c r="E399" s="634"/>
      <c r="F399" s="635"/>
      <c r="G399" s="360"/>
      <c r="H399" s="359"/>
      <c r="I399" s="359"/>
      <c r="J399" s="636"/>
      <c r="K399" s="638" t="str">
        <f>IFERROR(INDEX(Lookup!$G$3:$G$6,MATCH(J399,Lookup!$F$3:$F$6,0)),"")</f>
        <v/>
      </c>
      <c r="L399" s="637"/>
      <c r="M399" s="636"/>
      <c r="N399" s="639">
        <f t="shared" si="34"/>
        <v>0</v>
      </c>
      <c r="O399" s="640">
        <f t="shared" si="35"/>
        <v>0</v>
      </c>
      <c r="P399" s="641">
        <f>IF(I399&lt;INDEX(Lookup!$U$2:$U$10,MATCH($D$48,Lookup!$S$2:$S$10,0)),0,IF(U399="X",0,IFERROR(L399*50,0)))</f>
        <v>0</v>
      </c>
      <c r="Q399" s="642">
        <f>IF(I399&lt;INDEX(Lookup!$U$2:$U$10,MATCH($D$48,Lookup!$S$2:$S$10,0)),0,IF(U399="X",0,IFERROR(P399*K399,0)))</f>
        <v>0</v>
      </c>
      <c r="R399" s="642">
        <v>0</v>
      </c>
      <c r="S399" s="783">
        <v>0</v>
      </c>
      <c r="T399" s="636"/>
      <c r="U399" s="353"/>
      <c r="W399" s="833">
        <f t="shared" si="36"/>
        <v>0</v>
      </c>
      <c r="X399" s="833">
        <f t="shared" si="37"/>
        <v>0</v>
      </c>
    </row>
    <row r="400" spans="2:24" x14ac:dyDescent="0.35">
      <c r="B400" s="633"/>
      <c r="C400" s="357"/>
      <c r="D400" s="357"/>
      <c r="E400" s="634"/>
      <c r="F400" s="635"/>
      <c r="G400" s="360"/>
      <c r="H400" s="359"/>
      <c r="I400" s="359"/>
      <c r="J400" s="636"/>
      <c r="K400" s="638" t="str">
        <f>IFERROR(INDEX(Lookup!$G$3:$G$6,MATCH(J400,Lookup!$F$3:$F$6,0)),"")</f>
        <v/>
      </c>
      <c r="L400" s="637"/>
      <c r="M400" s="636"/>
      <c r="N400" s="639">
        <f t="shared" si="34"/>
        <v>0</v>
      </c>
      <c r="O400" s="640">
        <f t="shared" si="35"/>
        <v>0</v>
      </c>
      <c r="P400" s="641">
        <f>IF(I400&lt;INDEX(Lookup!$U$2:$U$10,MATCH($D$48,Lookup!$S$2:$S$10,0)),0,IF(U400="X",0,IFERROR(L400*50,0)))</f>
        <v>0</v>
      </c>
      <c r="Q400" s="642">
        <f>IF(I400&lt;INDEX(Lookup!$U$2:$U$10,MATCH($D$48,Lookup!$S$2:$S$10,0)),0,IF(U400="X",0,IFERROR(P400*K400,0)))</f>
        <v>0</v>
      </c>
      <c r="R400" s="642">
        <v>0</v>
      </c>
      <c r="S400" s="783">
        <v>0</v>
      </c>
      <c r="T400" s="636"/>
      <c r="U400" s="353"/>
      <c r="W400" s="833">
        <f t="shared" si="36"/>
        <v>0</v>
      </c>
      <c r="X400" s="833">
        <f t="shared" si="37"/>
        <v>0</v>
      </c>
    </row>
    <row r="401" spans="2:24" x14ac:dyDescent="0.35">
      <c r="B401" s="633"/>
      <c r="C401" s="357"/>
      <c r="D401" s="357"/>
      <c r="E401" s="634"/>
      <c r="F401" s="635"/>
      <c r="G401" s="360"/>
      <c r="H401" s="359"/>
      <c r="I401" s="359"/>
      <c r="J401" s="636"/>
      <c r="K401" s="638" t="str">
        <f>IFERROR(INDEX(Lookup!$G$3:$G$6,MATCH(J401,Lookup!$F$3:$F$6,0)),"")</f>
        <v/>
      </c>
      <c r="L401" s="637"/>
      <c r="M401" s="636"/>
      <c r="N401" s="639">
        <f t="shared" si="34"/>
        <v>0</v>
      </c>
      <c r="O401" s="640">
        <f t="shared" si="35"/>
        <v>0</v>
      </c>
      <c r="P401" s="641">
        <f>IF(I401&lt;INDEX(Lookup!$U$2:$U$10,MATCH($D$48,Lookup!$S$2:$S$10,0)),0,IF(U401="X",0,IFERROR(L401*50,0)))</f>
        <v>0</v>
      </c>
      <c r="Q401" s="642">
        <f>IF(I401&lt;INDEX(Lookup!$U$2:$U$10,MATCH($D$48,Lookup!$S$2:$S$10,0)),0,IF(U401="X",0,IFERROR(P401*K401,0)))</f>
        <v>0</v>
      </c>
      <c r="R401" s="642">
        <v>0</v>
      </c>
      <c r="S401" s="783">
        <v>0</v>
      </c>
      <c r="T401" s="636"/>
      <c r="U401" s="353"/>
      <c r="W401" s="833">
        <f t="shared" si="36"/>
        <v>0</v>
      </c>
      <c r="X401" s="833">
        <f t="shared" si="37"/>
        <v>0</v>
      </c>
    </row>
    <row r="402" spans="2:24" x14ac:dyDescent="0.35">
      <c r="B402" s="633"/>
      <c r="C402" s="357"/>
      <c r="D402" s="357"/>
      <c r="E402" s="634"/>
      <c r="F402" s="635"/>
      <c r="G402" s="360"/>
      <c r="H402" s="359"/>
      <c r="I402" s="359"/>
      <c r="J402" s="636"/>
      <c r="K402" s="638" t="str">
        <f>IFERROR(INDEX(Lookup!$G$3:$G$6,MATCH(J402,Lookup!$F$3:$F$6,0)),"")</f>
        <v/>
      </c>
      <c r="L402" s="637"/>
      <c r="M402" s="636"/>
      <c r="N402" s="639">
        <f t="shared" si="34"/>
        <v>0</v>
      </c>
      <c r="O402" s="640">
        <f t="shared" si="35"/>
        <v>0</v>
      </c>
      <c r="P402" s="641">
        <f>IF(I402&lt;INDEX(Lookup!$U$2:$U$10,MATCH($D$48,Lookup!$S$2:$S$10,0)),0,IF(U402="X",0,IFERROR(L402*50,0)))</f>
        <v>0</v>
      </c>
      <c r="Q402" s="642">
        <f>IF(I402&lt;INDEX(Lookup!$U$2:$U$10,MATCH($D$48,Lookup!$S$2:$S$10,0)),0,IF(U402="X",0,IFERROR(P402*K402,0)))</f>
        <v>0</v>
      </c>
      <c r="R402" s="642">
        <v>0</v>
      </c>
      <c r="S402" s="783">
        <v>0</v>
      </c>
      <c r="T402" s="636"/>
      <c r="U402" s="353"/>
      <c r="W402" s="833">
        <f t="shared" si="36"/>
        <v>0</v>
      </c>
      <c r="X402" s="833">
        <f t="shared" si="37"/>
        <v>0</v>
      </c>
    </row>
    <row r="403" spans="2:24" x14ac:dyDescent="0.35">
      <c r="B403" s="633"/>
      <c r="C403" s="357"/>
      <c r="D403" s="357"/>
      <c r="E403" s="634"/>
      <c r="F403" s="635"/>
      <c r="G403" s="360"/>
      <c r="H403" s="359"/>
      <c r="I403" s="359"/>
      <c r="J403" s="636"/>
      <c r="K403" s="638" t="str">
        <f>IFERROR(INDEX(Lookup!$G$3:$G$6,MATCH(J403,Lookup!$F$3:$F$6,0)),"")</f>
        <v/>
      </c>
      <c r="L403" s="637"/>
      <c r="M403" s="636"/>
      <c r="N403" s="639">
        <f t="shared" si="34"/>
        <v>0</v>
      </c>
      <c r="O403" s="640">
        <f t="shared" si="35"/>
        <v>0</v>
      </c>
      <c r="P403" s="641">
        <f>IF(I403&lt;INDEX(Lookup!$U$2:$U$10,MATCH($D$48,Lookup!$S$2:$S$10,0)),0,IF(U403="X",0,IFERROR(L403*50,0)))</f>
        <v>0</v>
      </c>
      <c r="Q403" s="642">
        <f>IF(I403&lt;INDEX(Lookup!$U$2:$U$10,MATCH($D$48,Lookup!$S$2:$S$10,0)),0,IF(U403="X",0,IFERROR(P403*K403,0)))</f>
        <v>0</v>
      </c>
      <c r="R403" s="642">
        <v>0</v>
      </c>
      <c r="S403" s="783">
        <v>0</v>
      </c>
      <c r="T403" s="636"/>
      <c r="U403" s="353"/>
      <c r="W403" s="833">
        <f t="shared" si="36"/>
        <v>0</v>
      </c>
      <c r="X403" s="833">
        <f t="shared" si="37"/>
        <v>0</v>
      </c>
    </row>
    <row r="404" spans="2:24" x14ac:dyDescent="0.35">
      <c r="B404" s="633"/>
      <c r="C404" s="357"/>
      <c r="D404" s="357"/>
      <c r="E404" s="634"/>
      <c r="F404" s="635"/>
      <c r="G404" s="360"/>
      <c r="H404" s="359"/>
      <c r="I404" s="359"/>
      <c r="J404" s="636"/>
      <c r="K404" s="638" t="str">
        <f>IFERROR(INDEX(Lookup!$G$3:$G$6,MATCH(J404,Lookup!$F$3:$F$6,0)),"")</f>
        <v/>
      </c>
      <c r="L404" s="637"/>
      <c r="M404" s="636"/>
      <c r="N404" s="639">
        <f t="shared" si="34"/>
        <v>0</v>
      </c>
      <c r="O404" s="640">
        <f t="shared" si="35"/>
        <v>0</v>
      </c>
      <c r="P404" s="641">
        <f>IF(I404&lt;INDEX(Lookup!$U$2:$U$10,MATCH($D$48,Lookup!$S$2:$S$10,0)),0,IF(U404="X",0,IFERROR(L404*50,0)))</f>
        <v>0</v>
      </c>
      <c r="Q404" s="642">
        <f>IF(I404&lt;INDEX(Lookup!$U$2:$U$10,MATCH($D$48,Lookup!$S$2:$S$10,0)),0,IF(U404="X",0,IFERROR(P404*K404,0)))</f>
        <v>0</v>
      </c>
      <c r="R404" s="642">
        <v>0</v>
      </c>
      <c r="S404" s="783">
        <v>0</v>
      </c>
      <c r="T404" s="636"/>
      <c r="U404" s="353"/>
      <c r="W404" s="833">
        <f t="shared" si="36"/>
        <v>0</v>
      </c>
      <c r="X404" s="833">
        <f t="shared" si="37"/>
        <v>0</v>
      </c>
    </row>
    <row r="405" spans="2:24" x14ac:dyDescent="0.35">
      <c r="B405" s="633"/>
      <c r="C405" s="357"/>
      <c r="D405" s="357"/>
      <c r="E405" s="634"/>
      <c r="F405" s="635"/>
      <c r="G405" s="360"/>
      <c r="H405" s="359"/>
      <c r="I405" s="359"/>
      <c r="J405" s="636"/>
      <c r="K405" s="638" t="str">
        <f>IFERROR(INDEX(Lookup!$G$3:$G$6,MATCH(J405,Lookup!$F$3:$F$6,0)),"")</f>
        <v/>
      </c>
      <c r="L405" s="637"/>
      <c r="M405" s="636"/>
      <c r="N405" s="639">
        <f t="shared" si="34"/>
        <v>0</v>
      </c>
      <c r="O405" s="640">
        <f t="shared" si="35"/>
        <v>0</v>
      </c>
      <c r="P405" s="641">
        <f>IF(I405&lt;INDEX(Lookup!$U$2:$U$10,MATCH($D$48,Lookup!$S$2:$S$10,0)),0,IF(U405="X",0,IFERROR(L405*50,0)))</f>
        <v>0</v>
      </c>
      <c r="Q405" s="642">
        <f>IF(I405&lt;INDEX(Lookup!$U$2:$U$10,MATCH($D$48,Lookup!$S$2:$S$10,0)),0,IF(U405="X",0,IFERROR(P405*K405,0)))</f>
        <v>0</v>
      </c>
      <c r="R405" s="642">
        <v>0</v>
      </c>
      <c r="S405" s="783">
        <v>0</v>
      </c>
      <c r="T405" s="636"/>
      <c r="U405" s="353"/>
      <c r="W405" s="833">
        <f t="shared" si="36"/>
        <v>0</v>
      </c>
      <c r="X405" s="833">
        <f t="shared" si="37"/>
        <v>0</v>
      </c>
    </row>
    <row r="406" spans="2:24" x14ac:dyDescent="0.35">
      <c r="B406" s="633"/>
      <c r="C406" s="357"/>
      <c r="D406" s="357"/>
      <c r="E406" s="634"/>
      <c r="F406" s="635"/>
      <c r="G406" s="360"/>
      <c r="H406" s="359"/>
      <c r="I406" s="359"/>
      <c r="J406" s="636"/>
      <c r="K406" s="638" t="str">
        <f>IFERROR(INDEX(Lookup!$G$3:$G$6,MATCH(J406,Lookup!$F$3:$F$6,0)),"")</f>
        <v/>
      </c>
      <c r="L406" s="637"/>
      <c r="M406" s="636"/>
      <c r="N406" s="639">
        <f t="shared" si="34"/>
        <v>0</v>
      </c>
      <c r="O406" s="640">
        <f t="shared" si="35"/>
        <v>0</v>
      </c>
      <c r="P406" s="641">
        <f>IF(I406&lt;INDEX(Lookup!$U$2:$U$10,MATCH($D$48,Lookup!$S$2:$S$10,0)),0,IF(U406="X",0,IFERROR(L406*50,0)))</f>
        <v>0</v>
      </c>
      <c r="Q406" s="642">
        <f>IF(I406&lt;INDEX(Lookup!$U$2:$U$10,MATCH($D$48,Lookup!$S$2:$S$10,0)),0,IF(U406="X",0,IFERROR(P406*K406,0)))</f>
        <v>0</v>
      </c>
      <c r="R406" s="642">
        <v>0</v>
      </c>
      <c r="S406" s="783">
        <v>0</v>
      </c>
      <c r="T406" s="636"/>
      <c r="U406" s="353"/>
      <c r="W406" s="833">
        <f t="shared" si="36"/>
        <v>0</v>
      </c>
      <c r="X406" s="833">
        <f t="shared" si="37"/>
        <v>0</v>
      </c>
    </row>
    <row r="407" spans="2:24" x14ac:dyDescent="0.35">
      <c r="B407" s="633"/>
      <c r="C407" s="357"/>
      <c r="D407" s="357"/>
      <c r="E407" s="634"/>
      <c r="F407" s="635"/>
      <c r="G407" s="360"/>
      <c r="H407" s="359"/>
      <c r="I407" s="359"/>
      <c r="J407" s="636"/>
      <c r="K407" s="638" t="str">
        <f>IFERROR(INDEX(Lookup!$G$3:$G$6,MATCH(J407,Lookup!$F$3:$F$6,0)),"")</f>
        <v/>
      </c>
      <c r="L407" s="637"/>
      <c r="M407" s="636"/>
      <c r="N407" s="639">
        <f t="shared" si="34"/>
        <v>0</v>
      </c>
      <c r="O407" s="640">
        <f t="shared" si="35"/>
        <v>0</v>
      </c>
      <c r="P407" s="641">
        <f>IF(I407&lt;INDEX(Lookup!$U$2:$U$10,MATCH($D$48,Lookup!$S$2:$S$10,0)),0,IF(U407="X",0,IFERROR(L407*50,0)))</f>
        <v>0</v>
      </c>
      <c r="Q407" s="642">
        <f>IF(I407&lt;INDEX(Lookup!$U$2:$U$10,MATCH($D$48,Lookup!$S$2:$S$10,0)),0,IF(U407="X",0,IFERROR(P407*K407,0)))</f>
        <v>0</v>
      </c>
      <c r="R407" s="642">
        <v>0</v>
      </c>
      <c r="S407" s="783">
        <v>0</v>
      </c>
      <c r="T407" s="636"/>
      <c r="U407" s="353"/>
      <c r="W407" s="833">
        <f t="shared" si="36"/>
        <v>0</v>
      </c>
      <c r="X407" s="833">
        <f t="shared" si="37"/>
        <v>0</v>
      </c>
    </row>
    <row r="408" spans="2:24" x14ac:dyDescent="0.35">
      <c r="B408" s="633"/>
      <c r="C408" s="357"/>
      <c r="D408" s="357"/>
      <c r="E408" s="634"/>
      <c r="F408" s="635"/>
      <c r="G408" s="360"/>
      <c r="H408" s="359"/>
      <c r="I408" s="359"/>
      <c r="J408" s="636"/>
      <c r="K408" s="638" t="str">
        <f>IFERROR(INDEX(Lookup!$G$3:$G$6,MATCH(J408,Lookup!$F$3:$F$6,0)),"")</f>
        <v/>
      </c>
      <c r="L408" s="637"/>
      <c r="M408" s="636"/>
      <c r="N408" s="639">
        <f t="shared" si="34"/>
        <v>0</v>
      </c>
      <c r="O408" s="640">
        <f t="shared" si="35"/>
        <v>0</v>
      </c>
      <c r="P408" s="641">
        <f>IF(I408&lt;INDEX(Lookup!$U$2:$U$10,MATCH($D$48,Lookup!$S$2:$S$10,0)),0,IF(U408="X",0,IFERROR(L408*50,0)))</f>
        <v>0</v>
      </c>
      <c r="Q408" s="642">
        <f>IF(I408&lt;INDEX(Lookup!$U$2:$U$10,MATCH($D$48,Lookup!$S$2:$S$10,0)),0,IF(U408="X",0,IFERROR(P408*K408,0)))</f>
        <v>0</v>
      </c>
      <c r="R408" s="642">
        <v>0</v>
      </c>
      <c r="S408" s="783">
        <v>0</v>
      </c>
      <c r="T408" s="636"/>
      <c r="U408" s="353"/>
      <c r="W408" s="833">
        <f t="shared" si="36"/>
        <v>0</v>
      </c>
      <c r="X408" s="833">
        <f t="shared" si="37"/>
        <v>0</v>
      </c>
    </row>
    <row r="409" spans="2:24" x14ac:dyDescent="0.35">
      <c r="B409" s="633"/>
      <c r="C409" s="357"/>
      <c r="D409" s="357"/>
      <c r="E409" s="634"/>
      <c r="F409" s="635"/>
      <c r="G409" s="360"/>
      <c r="H409" s="359"/>
      <c r="I409" s="359"/>
      <c r="J409" s="636"/>
      <c r="K409" s="638" t="str">
        <f>IFERROR(INDEX(Lookup!$G$3:$G$6,MATCH(J409,Lookup!$F$3:$F$6,0)),"")</f>
        <v/>
      </c>
      <c r="L409" s="637"/>
      <c r="M409" s="636"/>
      <c r="N409" s="639">
        <f t="shared" si="34"/>
        <v>0</v>
      </c>
      <c r="O409" s="640">
        <f t="shared" si="35"/>
        <v>0</v>
      </c>
      <c r="P409" s="641">
        <f>IF(I409&lt;INDEX(Lookup!$U$2:$U$10,MATCH($D$48,Lookup!$S$2:$S$10,0)),0,IF(U409="X",0,IFERROR(L409*50,0)))</f>
        <v>0</v>
      </c>
      <c r="Q409" s="642">
        <f>IF(I409&lt;INDEX(Lookup!$U$2:$U$10,MATCH($D$48,Lookup!$S$2:$S$10,0)),0,IF(U409="X",0,IFERROR(P409*K409,0)))</f>
        <v>0</v>
      </c>
      <c r="R409" s="642">
        <v>0</v>
      </c>
      <c r="S409" s="783">
        <v>0</v>
      </c>
      <c r="T409" s="636"/>
      <c r="U409" s="353"/>
      <c r="W409" s="833">
        <f t="shared" si="36"/>
        <v>0</v>
      </c>
      <c r="X409" s="833">
        <f t="shared" si="37"/>
        <v>0</v>
      </c>
    </row>
    <row r="410" spans="2:24" x14ac:dyDescent="0.35">
      <c r="B410" s="633"/>
      <c r="C410" s="357"/>
      <c r="D410" s="357"/>
      <c r="E410" s="634"/>
      <c r="F410" s="635"/>
      <c r="G410" s="360"/>
      <c r="H410" s="359"/>
      <c r="I410" s="359"/>
      <c r="J410" s="636"/>
      <c r="K410" s="638" t="str">
        <f>IFERROR(INDEX(Lookup!$G$3:$G$6,MATCH(J410,Lookup!$F$3:$F$6,0)),"")</f>
        <v/>
      </c>
      <c r="L410" s="637"/>
      <c r="M410" s="636"/>
      <c r="N410" s="639">
        <f t="shared" si="34"/>
        <v>0</v>
      </c>
      <c r="O410" s="640">
        <f t="shared" si="35"/>
        <v>0</v>
      </c>
      <c r="P410" s="641">
        <f>IF(I410&lt;INDEX(Lookup!$U$2:$U$10,MATCH($D$48,Lookup!$S$2:$S$10,0)),0,IF(U410="X",0,IFERROR(L410*50,0)))</f>
        <v>0</v>
      </c>
      <c r="Q410" s="642">
        <f>IF(I410&lt;INDEX(Lookup!$U$2:$U$10,MATCH($D$48,Lookup!$S$2:$S$10,0)),0,IF(U410="X",0,IFERROR(P410*K410,0)))</f>
        <v>0</v>
      </c>
      <c r="R410" s="642">
        <v>0</v>
      </c>
      <c r="S410" s="783">
        <v>0</v>
      </c>
      <c r="T410" s="636"/>
      <c r="U410" s="353"/>
      <c r="W410" s="833">
        <f t="shared" si="36"/>
        <v>0</v>
      </c>
      <c r="X410" s="833">
        <f t="shared" si="37"/>
        <v>0</v>
      </c>
    </row>
    <row r="411" spans="2:24" x14ac:dyDescent="0.35">
      <c r="B411" s="633"/>
      <c r="C411" s="357"/>
      <c r="D411" s="357"/>
      <c r="E411" s="634"/>
      <c r="F411" s="635"/>
      <c r="G411" s="360"/>
      <c r="H411" s="359"/>
      <c r="I411" s="359"/>
      <c r="J411" s="636"/>
      <c r="K411" s="638" t="str">
        <f>IFERROR(INDEX(Lookup!$G$3:$G$6,MATCH(J411,Lookup!$F$3:$F$6,0)),"")</f>
        <v/>
      </c>
      <c r="L411" s="637"/>
      <c r="M411" s="636"/>
      <c r="N411" s="639">
        <f t="shared" si="34"/>
        <v>0</v>
      </c>
      <c r="O411" s="640">
        <f t="shared" si="35"/>
        <v>0</v>
      </c>
      <c r="P411" s="641">
        <f>IF(I411&lt;INDEX(Lookup!$U$2:$U$10,MATCH($D$48,Lookup!$S$2:$S$10,0)),0,IF(U411="X",0,IFERROR(L411*50,0)))</f>
        <v>0</v>
      </c>
      <c r="Q411" s="642">
        <f>IF(I411&lt;INDEX(Lookup!$U$2:$U$10,MATCH($D$48,Lookup!$S$2:$S$10,0)),0,IF(U411="X",0,IFERROR(P411*K411,0)))</f>
        <v>0</v>
      </c>
      <c r="R411" s="642">
        <v>0</v>
      </c>
      <c r="S411" s="783">
        <v>0</v>
      </c>
      <c r="T411" s="636"/>
      <c r="U411" s="353"/>
      <c r="W411" s="833">
        <f t="shared" si="36"/>
        <v>0</v>
      </c>
      <c r="X411" s="833">
        <f t="shared" si="37"/>
        <v>0</v>
      </c>
    </row>
    <row r="412" spans="2:24" x14ac:dyDescent="0.35">
      <c r="B412" s="633"/>
      <c r="C412" s="357"/>
      <c r="D412" s="357"/>
      <c r="E412" s="634"/>
      <c r="F412" s="635"/>
      <c r="G412" s="360"/>
      <c r="H412" s="359"/>
      <c r="I412" s="359"/>
      <c r="J412" s="636"/>
      <c r="K412" s="638" t="str">
        <f>IFERROR(INDEX(Lookup!$G$3:$G$6,MATCH(J412,Lookup!$F$3:$F$6,0)),"")</f>
        <v/>
      </c>
      <c r="L412" s="637"/>
      <c r="M412" s="636"/>
      <c r="N412" s="639">
        <f t="shared" si="34"/>
        <v>0</v>
      </c>
      <c r="O412" s="640">
        <f t="shared" si="35"/>
        <v>0</v>
      </c>
      <c r="P412" s="641">
        <f>IF(I412&lt;INDEX(Lookup!$U$2:$U$10,MATCH($D$48,Lookup!$S$2:$S$10,0)),0,IF(U412="X",0,IFERROR(L412*50,0)))</f>
        <v>0</v>
      </c>
      <c r="Q412" s="642">
        <f>IF(I412&lt;INDEX(Lookup!$U$2:$U$10,MATCH($D$48,Lookup!$S$2:$S$10,0)),0,IF(U412="X",0,IFERROR(P412*K412,0)))</f>
        <v>0</v>
      </c>
      <c r="R412" s="642">
        <v>0</v>
      </c>
      <c r="S412" s="783">
        <v>0</v>
      </c>
      <c r="T412" s="636"/>
      <c r="U412" s="353"/>
      <c r="W412" s="833">
        <f t="shared" si="36"/>
        <v>0</v>
      </c>
      <c r="X412" s="833">
        <f t="shared" si="37"/>
        <v>0</v>
      </c>
    </row>
    <row r="413" spans="2:24" x14ac:dyDescent="0.35">
      <c r="B413" s="633"/>
      <c r="C413" s="357"/>
      <c r="D413" s="357"/>
      <c r="E413" s="634"/>
      <c r="F413" s="635"/>
      <c r="G413" s="360"/>
      <c r="H413" s="359"/>
      <c r="I413" s="359"/>
      <c r="J413" s="636"/>
      <c r="K413" s="638" t="str">
        <f>IFERROR(INDEX(Lookup!$G$3:$G$6,MATCH(J413,Lookup!$F$3:$F$6,0)),"")</f>
        <v/>
      </c>
      <c r="L413" s="637"/>
      <c r="M413" s="636"/>
      <c r="N413" s="639">
        <f t="shared" si="34"/>
        <v>0</v>
      </c>
      <c r="O413" s="640">
        <f t="shared" si="35"/>
        <v>0</v>
      </c>
      <c r="P413" s="641">
        <f>IF(I413&lt;INDEX(Lookup!$U$2:$U$10,MATCH($D$48,Lookup!$S$2:$S$10,0)),0,IF(U413="X",0,IFERROR(L413*50,0)))</f>
        <v>0</v>
      </c>
      <c r="Q413" s="642">
        <f>IF(I413&lt;INDEX(Lookup!$U$2:$U$10,MATCH($D$48,Lookup!$S$2:$S$10,0)),0,IF(U413="X",0,IFERROR(P413*K413,0)))</f>
        <v>0</v>
      </c>
      <c r="R413" s="642">
        <v>0</v>
      </c>
      <c r="S413" s="783">
        <v>0</v>
      </c>
      <c r="T413" s="636"/>
      <c r="U413" s="353"/>
      <c r="W413" s="833">
        <f t="shared" si="36"/>
        <v>0</v>
      </c>
      <c r="X413" s="833">
        <f t="shared" si="37"/>
        <v>0</v>
      </c>
    </row>
    <row r="414" spans="2:24" x14ac:dyDescent="0.35">
      <c r="B414" s="633"/>
      <c r="C414" s="357"/>
      <c r="D414" s="357"/>
      <c r="E414" s="634"/>
      <c r="F414" s="635"/>
      <c r="G414" s="360"/>
      <c r="H414" s="359"/>
      <c r="I414" s="359"/>
      <c r="J414" s="636"/>
      <c r="K414" s="638" t="str">
        <f>IFERROR(INDEX(Lookup!$G$3:$G$6,MATCH(J414,Lookup!$F$3:$F$6,0)),"")</f>
        <v/>
      </c>
      <c r="L414" s="637"/>
      <c r="M414" s="636"/>
      <c r="N414" s="639">
        <f t="shared" si="34"/>
        <v>0</v>
      </c>
      <c r="O414" s="640">
        <f t="shared" si="35"/>
        <v>0</v>
      </c>
      <c r="P414" s="641">
        <f>IF(I414&lt;INDEX(Lookup!$U$2:$U$10,MATCH($D$48,Lookup!$S$2:$S$10,0)),0,IF(U414="X",0,IFERROR(L414*50,0)))</f>
        <v>0</v>
      </c>
      <c r="Q414" s="642">
        <f>IF(I414&lt;INDEX(Lookup!$U$2:$U$10,MATCH($D$48,Lookup!$S$2:$S$10,0)),0,IF(U414="X",0,IFERROR(P414*K414,0)))</f>
        <v>0</v>
      </c>
      <c r="R414" s="642">
        <v>0</v>
      </c>
      <c r="S414" s="783">
        <v>0</v>
      </c>
      <c r="T414" s="636"/>
      <c r="U414" s="353"/>
      <c r="W414" s="833">
        <f t="shared" si="36"/>
        <v>0</v>
      </c>
      <c r="X414" s="833">
        <f t="shared" si="37"/>
        <v>0</v>
      </c>
    </row>
    <row r="415" spans="2:24" x14ac:dyDescent="0.35">
      <c r="B415" s="633"/>
      <c r="C415" s="357"/>
      <c r="D415" s="357"/>
      <c r="E415" s="634"/>
      <c r="F415" s="635"/>
      <c r="G415" s="360"/>
      <c r="H415" s="359"/>
      <c r="I415" s="359"/>
      <c r="J415" s="636"/>
      <c r="K415" s="638" t="str">
        <f>IFERROR(INDEX(Lookup!$G$3:$G$6,MATCH(J415,Lookup!$F$3:$F$6,0)),"")</f>
        <v/>
      </c>
      <c r="L415" s="637"/>
      <c r="M415" s="636"/>
      <c r="N415" s="639">
        <f t="shared" si="34"/>
        <v>0</v>
      </c>
      <c r="O415" s="640">
        <f t="shared" si="35"/>
        <v>0</v>
      </c>
      <c r="P415" s="641">
        <f>IF(I415&lt;INDEX(Lookup!$U$2:$U$10,MATCH($D$48,Lookup!$S$2:$S$10,0)),0,IF(U415="X",0,IFERROR(L415*50,0)))</f>
        <v>0</v>
      </c>
      <c r="Q415" s="642">
        <f>IF(I415&lt;INDEX(Lookup!$U$2:$U$10,MATCH($D$48,Lookup!$S$2:$S$10,0)),0,IF(U415="X",0,IFERROR(P415*K415,0)))</f>
        <v>0</v>
      </c>
      <c r="R415" s="642">
        <v>0</v>
      </c>
      <c r="S415" s="783">
        <v>0</v>
      </c>
      <c r="T415" s="636"/>
      <c r="U415" s="353"/>
      <c r="W415" s="833">
        <f t="shared" si="36"/>
        <v>0</v>
      </c>
      <c r="X415" s="833">
        <f t="shared" si="37"/>
        <v>0</v>
      </c>
    </row>
    <row r="416" spans="2:24" x14ac:dyDescent="0.35">
      <c r="B416" s="633"/>
      <c r="C416" s="357"/>
      <c r="D416" s="357"/>
      <c r="E416" s="634"/>
      <c r="F416" s="635"/>
      <c r="G416" s="360"/>
      <c r="H416" s="359"/>
      <c r="I416" s="359"/>
      <c r="J416" s="636"/>
      <c r="K416" s="638" t="str">
        <f>IFERROR(INDEX(Lookup!$G$3:$G$6,MATCH(J416,Lookup!$F$3:$F$6,0)),"")</f>
        <v/>
      </c>
      <c r="L416" s="637"/>
      <c r="M416" s="636"/>
      <c r="N416" s="639">
        <f t="shared" si="34"/>
        <v>0</v>
      </c>
      <c r="O416" s="640">
        <f t="shared" si="35"/>
        <v>0</v>
      </c>
      <c r="P416" s="641">
        <f>IF(I416&lt;INDEX(Lookup!$U$2:$U$10,MATCH($D$48,Lookup!$S$2:$S$10,0)),0,IF(U416="X",0,IFERROR(L416*50,0)))</f>
        <v>0</v>
      </c>
      <c r="Q416" s="642">
        <f>IF(I416&lt;INDEX(Lookup!$U$2:$U$10,MATCH($D$48,Lookup!$S$2:$S$10,0)),0,IF(U416="X",0,IFERROR(P416*K416,0)))</f>
        <v>0</v>
      </c>
      <c r="R416" s="642">
        <v>0</v>
      </c>
      <c r="S416" s="783">
        <v>0</v>
      </c>
      <c r="T416" s="636"/>
      <c r="U416" s="353"/>
      <c r="W416" s="833">
        <f t="shared" si="36"/>
        <v>0</v>
      </c>
      <c r="X416" s="833">
        <f t="shared" si="37"/>
        <v>0</v>
      </c>
    </row>
    <row r="417" spans="2:24" x14ac:dyDescent="0.35">
      <c r="B417" s="633"/>
      <c r="C417" s="357"/>
      <c r="D417" s="357"/>
      <c r="E417" s="634"/>
      <c r="F417" s="635"/>
      <c r="G417" s="360"/>
      <c r="H417" s="359"/>
      <c r="I417" s="359"/>
      <c r="J417" s="636"/>
      <c r="K417" s="638" t="str">
        <f>IFERROR(INDEX(Lookup!$G$3:$G$6,MATCH(J417,Lookup!$F$3:$F$6,0)),"")</f>
        <v/>
      </c>
      <c r="L417" s="637"/>
      <c r="M417" s="636"/>
      <c r="N417" s="639">
        <f t="shared" si="34"/>
        <v>0</v>
      </c>
      <c r="O417" s="640">
        <f t="shared" si="35"/>
        <v>0</v>
      </c>
      <c r="P417" s="641">
        <f>IF(I417&lt;INDEX(Lookup!$U$2:$U$10,MATCH($D$48,Lookup!$S$2:$S$10,0)),0,IF(U417="X",0,IFERROR(L417*50,0)))</f>
        <v>0</v>
      </c>
      <c r="Q417" s="642">
        <f>IF(I417&lt;INDEX(Lookup!$U$2:$U$10,MATCH($D$48,Lookup!$S$2:$S$10,0)),0,IF(U417="X",0,IFERROR(P417*K417,0)))</f>
        <v>0</v>
      </c>
      <c r="R417" s="642">
        <v>0</v>
      </c>
      <c r="S417" s="783">
        <v>0</v>
      </c>
      <c r="T417" s="636"/>
      <c r="U417" s="353"/>
      <c r="W417" s="833">
        <f t="shared" si="36"/>
        <v>0</v>
      </c>
      <c r="X417" s="833">
        <f t="shared" si="37"/>
        <v>0</v>
      </c>
    </row>
    <row r="418" spans="2:24" x14ac:dyDescent="0.35">
      <c r="B418" s="633"/>
      <c r="C418" s="357"/>
      <c r="D418" s="357"/>
      <c r="E418" s="634"/>
      <c r="F418" s="635"/>
      <c r="G418" s="360"/>
      <c r="H418" s="359"/>
      <c r="I418" s="359"/>
      <c r="J418" s="636"/>
      <c r="K418" s="638" t="str">
        <f>IFERROR(INDEX(Lookup!$G$3:$G$6,MATCH(J418,Lookup!$F$3:$F$6,0)),"")</f>
        <v/>
      </c>
      <c r="L418" s="637"/>
      <c r="M418" s="636"/>
      <c r="N418" s="639">
        <f t="shared" si="34"/>
        <v>0</v>
      </c>
      <c r="O418" s="640">
        <f t="shared" si="35"/>
        <v>0</v>
      </c>
      <c r="P418" s="641">
        <f>IF(I418&lt;INDEX(Lookup!$U$2:$U$10,MATCH($D$48,Lookup!$S$2:$S$10,0)),0,IF(U418="X",0,IFERROR(L418*50,0)))</f>
        <v>0</v>
      </c>
      <c r="Q418" s="642">
        <f>IF(I418&lt;INDEX(Lookup!$U$2:$U$10,MATCH($D$48,Lookup!$S$2:$S$10,0)),0,IF(U418="X",0,IFERROR(P418*K418,0)))</f>
        <v>0</v>
      </c>
      <c r="R418" s="642">
        <v>0</v>
      </c>
      <c r="S418" s="783">
        <v>0</v>
      </c>
      <c r="T418" s="636"/>
      <c r="U418" s="353"/>
      <c r="W418" s="833">
        <f t="shared" si="36"/>
        <v>0</v>
      </c>
      <c r="X418" s="833">
        <f t="shared" si="37"/>
        <v>0</v>
      </c>
    </row>
    <row r="419" spans="2:24" x14ac:dyDescent="0.35">
      <c r="B419" s="633"/>
      <c r="C419" s="357"/>
      <c r="D419" s="357"/>
      <c r="E419" s="634"/>
      <c r="F419" s="635"/>
      <c r="G419" s="360"/>
      <c r="H419" s="359"/>
      <c r="I419" s="359"/>
      <c r="J419" s="636"/>
      <c r="K419" s="638" t="str">
        <f>IFERROR(INDEX(Lookup!$G$3:$G$6,MATCH(J419,Lookup!$F$3:$F$6,0)),"")</f>
        <v/>
      </c>
      <c r="L419" s="637"/>
      <c r="M419" s="636"/>
      <c r="N419" s="639">
        <f t="shared" si="34"/>
        <v>0</v>
      </c>
      <c r="O419" s="640">
        <f t="shared" si="35"/>
        <v>0</v>
      </c>
      <c r="P419" s="641">
        <f>IF(I419&lt;INDEX(Lookup!$U$2:$U$10,MATCH($D$48,Lookup!$S$2:$S$10,0)),0,IF(U419="X",0,IFERROR(L419*50,0)))</f>
        <v>0</v>
      </c>
      <c r="Q419" s="642">
        <f>IF(I419&lt;INDEX(Lookup!$U$2:$U$10,MATCH($D$48,Lookup!$S$2:$S$10,0)),0,IF(U419="X",0,IFERROR(P419*K419,0)))</f>
        <v>0</v>
      </c>
      <c r="R419" s="642">
        <v>0</v>
      </c>
      <c r="S419" s="783">
        <v>0</v>
      </c>
      <c r="T419" s="636"/>
      <c r="U419" s="353"/>
      <c r="W419" s="833">
        <f t="shared" si="36"/>
        <v>0</v>
      </c>
      <c r="X419" s="833">
        <f t="shared" si="37"/>
        <v>0</v>
      </c>
    </row>
    <row r="420" spans="2:24" x14ac:dyDescent="0.35">
      <c r="B420" s="633"/>
      <c r="C420" s="357"/>
      <c r="D420" s="357"/>
      <c r="E420" s="634"/>
      <c r="F420" s="635"/>
      <c r="G420" s="360"/>
      <c r="H420" s="359"/>
      <c r="I420" s="359"/>
      <c r="J420" s="636"/>
      <c r="K420" s="638" t="str">
        <f>IFERROR(INDEX(Lookup!$G$3:$G$6,MATCH(J420,Lookup!$F$3:$F$6,0)),"")</f>
        <v/>
      </c>
      <c r="L420" s="637"/>
      <c r="M420" s="636"/>
      <c r="N420" s="639">
        <f t="shared" si="34"/>
        <v>0</v>
      </c>
      <c r="O420" s="640">
        <f t="shared" si="35"/>
        <v>0</v>
      </c>
      <c r="P420" s="641">
        <f>IF(I420&lt;INDEX(Lookup!$U$2:$U$10,MATCH($D$48,Lookup!$S$2:$S$10,0)),0,IF(U420="X",0,IFERROR(L420*50,0)))</f>
        <v>0</v>
      </c>
      <c r="Q420" s="642">
        <f>IF(I420&lt;INDEX(Lookup!$U$2:$U$10,MATCH($D$48,Lookup!$S$2:$S$10,0)),0,IF(U420="X",0,IFERROR(P420*K420,0)))</f>
        <v>0</v>
      </c>
      <c r="R420" s="642">
        <v>0</v>
      </c>
      <c r="S420" s="783">
        <v>0</v>
      </c>
      <c r="T420" s="636"/>
      <c r="U420" s="353"/>
      <c r="W420" s="833">
        <f t="shared" si="36"/>
        <v>0</v>
      </c>
      <c r="X420" s="833">
        <f t="shared" si="37"/>
        <v>0</v>
      </c>
    </row>
    <row r="421" spans="2:24" x14ac:dyDescent="0.35">
      <c r="B421" s="633"/>
      <c r="C421" s="357"/>
      <c r="D421" s="357"/>
      <c r="E421" s="634"/>
      <c r="F421" s="635"/>
      <c r="G421" s="360"/>
      <c r="H421" s="359"/>
      <c r="I421" s="359"/>
      <c r="J421" s="636"/>
      <c r="K421" s="638" t="str">
        <f>IFERROR(INDEX(Lookup!$G$3:$G$6,MATCH(J421,Lookup!$F$3:$F$6,0)),"")</f>
        <v/>
      </c>
      <c r="L421" s="637"/>
      <c r="M421" s="636"/>
      <c r="N421" s="639">
        <f t="shared" si="34"/>
        <v>0</v>
      </c>
      <c r="O421" s="640">
        <f t="shared" si="35"/>
        <v>0</v>
      </c>
      <c r="P421" s="641">
        <f>IF(I421&lt;INDEX(Lookup!$U$2:$U$10,MATCH($D$48,Lookup!$S$2:$S$10,0)),0,IF(U421="X",0,IFERROR(L421*50,0)))</f>
        <v>0</v>
      </c>
      <c r="Q421" s="642">
        <f>IF(I421&lt;INDEX(Lookup!$U$2:$U$10,MATCH($D$48,Lookup!$S$2:$S$10,0)),0,IF(U421="X",0,IFERROR(P421*K421,0)))</f>
        <v>0</v>
      </c>
      <c r="R421" s="642">
        <v>0</v>
      </c>
      <c r="S421" s="783">
        <v>0</v>
      </c>
      <c r="T421" s="636"/>
      <c r="U421" s="353"/>
      <c r="W421" s="833">
        <f t="shared" si="36"/>
        <v>0</v>
      </c>
      <c r="X421" s="833">
        <f t="shared" si="37"/>
        <v>0</v>
      </c>
    </row>
    <row r="422" spans="2:24" x14ac:dyDescent="0.35">
      <c r="B422" s="633"/>
      <c r="C422" s="357"/>
      <c r="D422" s="357"/>
      <c r="E422" s="634"/>
      <c r="F422" s="635"/>
      <c r="G422" s="360"/>
      <c r="H422" s="359"/>
      <c r="I422" s="359"/>
      <c r="J422" s="636"/>
      <c r="K422" s="638" t="str">
        <f>IFERROR(INDEX(Lookup!$G$3:$G$6,MATCH(J422,Lookup!$F$3:$F$6,0)),"")</f>
        <v/>
      </c>
      <c r="L422" s="637"/>
      <c r="M422" s="636"/>
      <c r="N422" s="639">
        <f t="shared" si="34"/>
        <v>0</v>
      </c>
      <c r="O422" s="640">
        <f t="shared" si="35"/>
        <v>0</v>
      </c>
      <c r="P422" s="641">
        <f>IF(I422&lt;INDEX(Lookup!$U$2:$U$10,MATCH($D$48,Lookup!$S$2:$S$10,0)),0,IF(U422="X",0,IFERROR(L422*50,0)))</f>
        <v>0</v>
      </c>
      <c r="Q422" s="642">
        <f>IF(I422&lt;INDEX(Lookup!$U$2:$U$10,MATCH($D$48,Lookup!$S$2:$S$10,0)),0,IF(U422="X",0,IFERROR(P422*K422,0)))</f>
        <v>0</v>
      </c>
      <c r="R422" s="642">
        <v>0</v>
      </c>
      <c r="S422" s="783">
        <v>0</v>
      </c>
      <c r="T422" s="636"/>
      <c r="U422" s="353"/>
      <c r="W422" s="833">
        <f t="shared" si="36"/>
        <v>0</v>
      </c>
      <c r="X422" s="833">
        <f t="shared" si="37"/>
        <v>0</v>
      </c>
    </row>
    <row r="423" spans="2:24" x14ac:dyDescent="0.35">
      <c r="B423" s="633"/>
      <c r="C423" s="357"/>
      <c r="D423" s="357"/>
      <c r="E423" s="634"/>
      <c r="F423" s="635"/>
      <c r="G423" s="360"/>
      <c r="H423" s="359"/>
      <c r="I423" s="359"/>
      <c r="J423" s="636"/>
      <c r="K423" s="638" t="str">
        <f>IFERROR(INDEX(Lookup!$G$3:$G$6,MATCH(J423,Lookup!$F$3:$F$6,0)),"")</f>
        <v/>
      </c>
      <c r="L423" s="637"/>
      <c r="M423" s="636"/>
      <c r="N423" s="639">
        <f t="shared" si="34"/>
        <v>0</v>
      </c>
      <c r="O423" s="640">
        <f t="shared" si="35"/>
        <v>0</v>
      </c>
      <c r="P423" s="641">
        <f>IF(I423&lt;INDEX(Lookup!$U$2:$U$10,MATCH($D$48,Lookup!$S$2:$S$10,0)),0,IF(U423="X",0,IFERROR(L423*50,0)))</f>
        <v>0</v>
      </c>
      <c r="Q423" s="642">
        <f>IF(I423&lt;INDEX(Lookup!$U$2:$U$10,MATCH($D$48,Lookup!$S$2:$S$10,0)),0,IF(U423="X",0,IFERROR(P423*K423,0)))</f>
        <v>0</v>
      </c>
      <c r="R423" s="642">
        <v>0</v>
      </c>
      <c r="S423" s="783">
        <v>0</v>
      </c>
      <c r="T423" s="636"/>
      <c r="U423" s="353"/>
      <c r="W423" s="833">
        <f t="shared" si="36"/>
        <v>0</v>
      </c>
      <c r="X423" s="833">
        <f t="shared" si="37"/>
        <v>0</v>
      </c>
    </row>
    <row r="424" spans="2:24" x14ac:dyDescent="0.35">
      <c r="B424" s="633"/>
      <c r="C424" s="357"/>
      <c r="D424" s="357"/>
      <c r="E424" s="634"/>
      <c r="F424" s="635"/>
      <c r="G424" s="360"/>
      <c r="H424" s="359"/>
      <c r="I424" s="359"/>
      <c r="J424" s="636"/>
      <c r="K424" s="638" t="str">
        <f>IFERROR(INDEX(Lookup!$G$3:$G$6,MATCH(J424,Lookup!$F$3:$F$6,0)),"")</f>
        <v/>
      </c>
      <c r="L424" s="637"/>
      <c r="M424" s="636"/>
      <c r="N424" s="639">
        <f t="shared" si="34"/>
        <v>0</v>
      </c>
      <c r="O424" s="640">
        <f t="shared" si="35"/>
        <v>0</v>
      </c>
      <c r="P424" s="641">
        <f>IF(I424&lt;INDEX(Lookup!$U$2:$U$10,MATCH($D$48,Lookup!$S$2:$S$10,0)),0,IF(U424="X",0,IFERROR(L424*50,0)))</f>
        <v>0</v>
      </c>
      <c r="Q424" s="642">
        <f>IF(I424&lt;INDEX(Lookup!$U$2:$U$10,MATCH($D$48,Lookup!$S$2:$S$10,0)),0,IF(U424="X",0,IFERROR(P424*K424,0)))</f>
        <v>0</v>
      </c>
      <c r="R424" s="642">
        <v>0</v>
      </c>
      <c r="S424" s="783">
        <v>0</v>
      </c>
      <c r="T424" s="636"/>
      <c r="U424" s="353"/>
      <c r="W424" s="833">
        <f t="shared" si="36"/>
        <v>0</v>
      </c>
      <c r="X424" s="833">
        <f t="shared" si="37"/>
        <v>0</v>
      </c>
    </row>
    <row r="425" spans="2:24" x14ac:dyDescent="0.35">
      <c r="B425" s="633"/>
      <c r="C425" s="357"/>
      <c r="D425" s="357"/>
      <c r="E425" s="634"/>
      <c r="F425" s="635"/>
      <c r="G425" s="360"/>
      <c r="H425" s="359"/>
      <c r="I425" s="359"/>
      <c r="J425" s="636"/>
      <c r="K425" s="638" t="str">
        <f>IFERROR(INDEX(Lookup!$G$3:$G$6,MATCH(J425,Lookup!$F$3:$F$6,0)),"")</f>
        <v/>
      </c>
      <c r="L425" s="637"/>
      <c r="M425" s="636"/>
      <c r="N425" s="639">
        <f t="shared" si="34"/>
        <v>0</v>
      </c>
      <c r="O425" s="640">
        <f t="shared" si="35"/>
        <v>0</v>
      </c>
      <c r="P425" s="641">
        <f>IF(I425&lt;INDEX(Lookup!$U$2:$U$10,MATCH($D$48,Lookup!$S$2:$S$10,0)),0,IF(U425="X",0,IFERROR(L425*50,0)))</f>
        <v>0</v>
      </c>
      <c r="Q425" s="642">
        <f>IF(I425&lt;INDEX(Lookup!$U$2:$U$10,MATCH($D$48,Lookup!$S$2:$S$10,0)),0,IF(U425="X",0,IFERROR(P425*K425,0)))</f>
        <v>0</v>
      </c>
      <c r="R425" s="642">
        <v>0</v>
      </c>
      <c r="S425" s="783">
        <v>0</v>
      </c>
      <c r="T425" s="636"/>
      <c r="U425" s="353"/>
      <c r="W425" s="833">
        <f t="shared" si="36"/>
        <v>0</v>
      </c>
      <c r="X425" s="833">
        <f t="shared" si="37"/>
        <v>0</v>
      </c>
    </row>
    <row r="426" spans="2:24" x14ac:dyDescent="0.35">
      <c r="B426" s="633"/>
      <c r="C426" s="357"/>
      <c r="D426" s="357"/>
      <c r="E426" s="634"/>
      <c r="F426" s="635"/>
      <c r="G426" s="360"/>
      <c r="H426" s="359"/>
      <c r="I426" s="359"/>
      <c r="J426" s="636"/>
      <c r="K426" s="638" t="str">
        <f>IFERROR(INDEX(Lookup!$G$3:$G$6,MATCH(J426,Lookup!$F$3:$F$6,0)),"")</f>
        <v/>
      </c>
      <c r="L426" s="637"/>
      <c r="M426" s="636"/>
      <c r="N426" s="639">
        <f t="shared" si="34"/>
        <v>0</v>
      </c>
      <c r="O426" s="640">
        <f t="shared" si="35"/>
        <v>0</v>
      </c>
      <c r="P426" s="641">
        <f>IF(I426&lt;INDEX(Lookup!$U$2:$U$10,MATCH($D$48,Lookup!$S$2:$S$10,0)),0,IF(U426="X",0,IFERROR(L426*50,0)))</f>
        <v>0</v>
      </c>
      <c r="Q426" s="642">
        <f>IF(I426&lt;INDEX(Lookup!$U$2:$U$10,MATCH($D$48,Lookup!$S$2:$S$10,0)),0,IF(U426="X",0,IFERROR(P426*K426,0)))</f>
        <v>0</v>
      </c>
      <c r="R426" s="642">
        <v>0</v>
      </c>
      <c r="S426" s="783">
        <v>0</v>
      </c>
      <c r="T426" s="636"/>
      <c r="U426" s="353"/>
      <c r="W426" s="833">
        <f t="shared" si="36"/>
        <v>0</v>
      </c>
      <c r="X426" s="833">
        <f t="shared" si="37"/>
        <v>0</v>
      </c>
    </row>
    <row r="427" spans="2:24" x14ac:dyDescent="0.35">
      <c r="B427" s="633"/>
      <c r="C427" s="357"/>
      <c r="D427" s="357"/>
      <c r="E427" s="634"/>
      <c r="F427" s="635"/>
      <c r="G427" s="360"/>
      <c r="H427" s="359"/>
      <c r="I427" s="359"/>
      <c r="J427" s="636"/>
      <c r="K427" s="638" t="str">
        <f>IFERROR(INDEX(Lookup!$G$3:$G$6,MATCH(J427,Lookup!$F$3:$F$6,0)),"")</f>
        <v/>
      </c>
      <c r="L427" s="637"/>
      <c r="M427" s="636"/>
      <c r="N427" s="639">
        <f t="shared" si="34"/>
        <v>0</v>
      </c>
      <c r="O427" s="640">
        <f t="shared" si="35"/>
        <v>0</v>
      </c>
      <c r="P427" s="641">
        <f>IF(I427&lt;INDEX(Lookup!$U$2:$U$10,MATCH($D$48,Lookup!$S$2:$S$10,0)),0,IF(U427="X",0,IFERROR(L427*50,0)))</f>
        <v>0</v>
      </c>
      <c r="Q427" s="642">
        <f>IF(I427&lt;INDEX(Lookup!$U$2:$U$10,MATCH($D$48,Lookup!$S$2:$S$10,0)),0,IF(U427="X",0,IFERROR(P427*K427,0)))</f>
        <v>0</v>
      </c>
      <c r="R427" s="642">
        <v>0</v>
      </c>
      <c r="S427" s="783">
        <v>0</v>
      </c>
      <c r="T427" s="636"/>
      <c r="U427" s="353"/>
      <c r="W427" s="833">
        <f t="shared" si="36"/>
        <v>0</v>
      </c>
      <c r="X427" s="833">
        <f t="shared" si="37"/>
        <v>0</v>
      </c>
    </row>
    <row r="428" spans="2:24" x14ac:dyDescent="0.35">
      <c r="B428" s="633"/>
      <c r="C428" s="357"/>
      <c r="D428" s="357"/>
      <c r="E428" s="634"/>
      <c r="F428" s="635"/>
      <c r="G428" s="360"/>
      <c r="H428" s="359"/>
      <c r="I428" s="359"/>
      <c r="J428" s="636"/>
      <c r="K428" s="638" t="str">
        <f>IFERROR(INDEX(Lookup!$G$3:$G$6,MATCH(J428,Lookup!$F$3:$F$6,0)),"")</f>
        <v/>
      </c>
      <c r="L428" s="637"/>
      <c r="M428" s="636"/>
      <c r="N428" s="639">
        <f t="shared" si="34"/>
        <v>0</v>
      </c>
      <c r="O428" s="640">
        <f t="shared" si="35"/>
        <v>0</v>
      </c>
      <c r="P428" s="641">
        <f>IF(I428&lt;INDEX(Lookup!$U$2:$U$10,MATCH($D$48,Lookup!$S$2:$S$10,0)),0,IF(U428="X",0,IFERROR(L428*50,0)))</f>
        <v>0</v>
      </c>
      <c r="Q428" s="642">
        <f>IF(I428&lt;INDEX(Lookup!$U$2:$U$10,MATCH($D$48,Lookup!$S$2:$S$10,0)),0,IF(U428="X",0,IFERROR(P428*K428,0)))</f>
        <v>0</v>
      </c>
      <c r="R428" s="642">
        <v>0</v>
      </c>
      <c r="S428" s="783">
        <v>0</v>
      </c>
      <c r="T428" s="636"/>
      <c r="U428" s="353"/>
      <c r="W428" s="833">
        <f t="shared" si="36"/>
        <v>0</v>
      </c>
      <c r="X428" s="833">
        <f t="shared" si="37"/>
        <v>0</v>
      </c>
    </row>
    <row r="429" spans="2:24" x14ac:dyDescent="0.35">
      <c r="B429" s="633"/>
      <c r="C429" s="357"/>
      <c r="D429" s="357"/>
      <c r="E429" s="634"/>
      <c r="F429" s="635"/>
      <c r="G429" s="360"/>
      <c r="H429" s="359"/>
      <c r="I429" s="359"/>
      <c r="J429" s="636"/>
      <c r="K429" s="638" t="str">
        <f>IFERROR(INDEX(Lookup!$G$3:$G$6,MATCH(J429,Lookup!$F$3:$F$6,0)),"")</f>
        <v/>
      </c>
      <c r="L429" s="637"/>
      <c r="M429" s="636"/>
      <c r="N429" s="639">
        <f t="shared" si="34"/>
        <v>0</v>
      </c>
      <c r="O429" s="640">
        <f t="shared" si="35"/>
        <v>0</v>
      </c>
      <c r="P429" s="641">
        <f>IF(I429&lt;INDEX(Lookup!$U$2:$U$10,MATCH($D$48,Lookup!$S$2:$S$10,0)),0,IF(U429="X",0,IFERROR(L429*50,0)))</f>
        <v>0</v>
      </c>
      <c r="Q429" s="642">
        <f>IF(I429&lt;INDEX(Lookup!$U$2:$U$10,MATCH($D$48,Lookup!$S$2:$S$10,0)),0,IF(U429="X",0,IFERROR(P429*K429,0)))</f>
        <v>0</v>
      </c>
      <c r="R429" s="642">
        <v>0</v>
      </c>
      <c r="S429" s="783">
        <v>0</v>
      </c>
      <c r="T429" s="636"/>
      <c r="U429" s="353"/>
      <c r="W429" s="833">
        <f t="shared" si="36"/>
        <v>0</v>
      </c>
      <c r="X429" s="833">
        <f t="shared" si="37"/>
        <v>0</v>
      </c>
    </row>
    <row r="430" spans="2:24" x14ac:dyDescent="0.35">
      <c r="B430" s="633"/>
      <c r="C430" s="357"/>
      <c r="D430" s="357"/>
      <c r="E430" s="634"/>
      <c r="F430" s="635"/>
      <c r="G430" s="360"/>
      <c r="H430" s="359"/>
      <c r="I430" s="359"/>
      <c r="J430" s="636"/>
      <c r="K430" s="638" t="str">
        <f>IFERROR(INDEX(Lookup!$G$3:$G$6,MATCH(J430,Lookup!$F$3:$F$6,0)),"")</f>
        <v/>
      </c>
      <c r="L430" s="637"/>
      <c r="M430" s="636"/>
      <c r="N430" s="639">
        <f t="shared" si="34"/>
        <v>0</v>
      </c>
      <c r="O430" s="640">
        <f t="shared" si="35"/>
        <v>0</v>
      </c>
      <c r="P430" s="641">
        <f>IF(I430&lt;INDEX(Lookup!$U$2:$U$10,MATCH($D$48,Lookup!$S$2:$S$10,0)),0,IF(U430="X",0,IFERROR(L430*50,0)))</f>
        <v>0</v>
      </c>
      <c r="Q430" s="642">
        <f>IF(I430&lt;INDEX(Lookup!$U$2:$U$10,MATCH($D$48,Lookup!$S$2:$S$10,0)),0,IF(U430="X",0,IFERROR(P430*K430,0)))</f>
        <v>0</v>
      </c>
      <c r="R430" s="642">
        <v>0</v>
      </c>
      <c r="S430" s="783">
        <v>0</v>
      </c>
      <c r="T430" s="636"/>
      <c r="U430" s="353"/>
      <c r="W430" s="833">
        <f t="shared" si="36"/>
        <v>0</v>
      </c>
      <c r="X430" s="833">
        <f t="shared" si="37"/>
        <v>0</v>
      </c>
    </row>
    <row r="431" spans="2:24" x14ac:dyDescent="0.35">
      <c r="B431" s="633"/>
      <c r="C431" s="357"/>
      <c r="D431" s="357"/>
      <c r="E431" s="634"/>
      <c r="F431" s="635"/>
      <c r="G431" s="360"/>
      <c r="H431" s="359"/>
      <c r="I431" s="359"/>
      <c r="J431" s="636"/>
      <c r="K431" s="638" t="str">
        <f>IFERROR(INDEX(Lookup!$G$3:$G$6,MATCH(J431,Lookup!$F$3:$F$6,0)),"")</f>
        <v/>
      </c>
      <c r="L431" s="637"/>
      <c r="M431" s="636"/>
      <c r="N431" s="639">
        <f t="shared" si="34"/>
        <v>0</v>
      </c>
      <c r="O431" s="640">
        <f t="shared" si="35"/>
        <v>0</v>
      </c>
      <c r="P431" s="641">
        <f>IF(I431&lt;INDEX(Lookup!$U$2:$U$10,MATCH($D$48,Lookup!$S$2:$S$10,0)),0,IF(U431="X",0,IFERROR(L431*50,0)))</f>
        <v>0</v>
      </c>
      <c r="Q431" s="642">
        <f>IF(I431&lt;INDEX(Lookup!$U$2:$U$10,MATCH($D$48,Lookup!$S$2:$S$10,0)),0,IF(U431="X",0,IFERROR(P431*K431,0)))</f>
        <v>0</v>
      </c>
      <c r="R431" s="642">
        <v>0</v>
      </c>
      <c r="S431" s="783">
        <v>0</v>
      </c>
      <c r="T431" s="636"/>
      <c r="U431" s="353"/>
      <c r="W431" s="833">
        <f t="shared" si="36"/>
        <v>0</v>
      </c>
      <c r="X431" s="833">
        <f t="shared" si="37"/>
        <v>0</v>
      </c>
    </row>
    <row r="432" spans="2:24" x14ac:dyDescent="0.35">
      <c r="B432" s="633"/>
      <c r="C432" s="357"/>
      <c r="D432" s="357"/>
      <c r="E432" s="634"/>
      <c r="F432" s="635"/>
      <c r="G432" s="360"/>
      <c r="H432" s="359"/>
      <c r="I432" s="359"/>
      <c r="J432" s="636"/>
      <c r="K432" s="638" t="str">
        <f>IFERROR(INDEX(Lookup!$G$3:$G$6,MATCH(J432,Lookup!$F$3:$F$6,0)),"")</f>
        <v/>
      </c>
      <c r="L432" s="637"/>
      <c r="M432" s="636"/>
      <c r="N432" s="639">
        <f t="shared" si="34"/>
        <v>0</v>
      </c>
      <c r="O432" s="640">
        <f t="shared" si="35"/>
        <v>0</v>
      </c>
      <c r="P432" s="641">
        <f>IF(I432&lt;INDEX(Lookup!$U$2:$U$10,MATCH($D$48,Lookup!$S$2:$S$10,0)),0,IF(U432="X",0,IFERROR(L432*50,0)))</f>
        <v>0</v>
      </c>
      <c r="Q432" s="642">
        <f>IF(I432&lt;INDEX(Lookup!$U$2:$U$10,MATCH($D$48,Lookup!$S$2:$S$10,0)),0,IF(U432="X",0,IFERROR(P432*K432,0)))</f>
        <v>0</v>
      </c>
      <c r="R432" s="642">
        <v>0</v>
      </c>
      <c r="S432" s="783">
        <v>0</v>
      </c>
      <c r="T432" s="636"/>
      <c r="U432" s="353"/>
      <c r="W432" s="833">
        <f t="shared" si="36"/>
        <v>0</v>
      </c>
      <c r="X432" s="833">
        <f t="shared" si="37"/>
        <v>0</v>
      </c>
    </row>
    <row r="433" spans="2:24" x14ac:dyDescent="0.35">
      <c r="B433" s="633"/>
      <c r="C433" s="357"/>
      <c r="D433" s="357"/>
      <c r="E433" s="634"/>
      <c r="F433" s="635"/>
      <c r="G433" s="360"/>
      <c r="H433" s="359"/>
      <c r="I433" s="359"/>
      <c r="J433" s="636"/>
      <c r="K433" s="638" t="str">
        <f>IFERROR(INDEX(Lookup!$G$3:$G$6,MATCH(J433,Lookup!$F$3:$F$6,0)),"")</f>
        <v/>
      </c>
      <c r="L433" s="637"/>
      <c r="M433" s="636"/>
      <c r="N433" s="639">
        <f t="shared" si="34"/>
        <v>0</v>
      </c>
      <c r="O433" s="640">
        <f t="shared" si="35"/>
        <v>0</v>
      </c>
      <c r="P433" s="641">
        <f>IF(I433&lt;INDEX(Lookup!$U$2:$U$10,MATCH($D$48,Lookup!$S$2:$S$10,0)),0,IF(U433="X",0,IFERROR(L433*50,0)))</f>
        <v>0</v>
      </c>
      <c r="Q433" s="642">
        <f>IF(I433&lt;INDEX(Lookup!$U$2:$U$10,MATCH($D$48,Lookup!$S$2:$S$10,0)),0,IF(U433="X",0,IFERROR(P433*K433,0)))</f>
        <v>0</v>
      </c>
      <c r="R433" s="642">
        <v>0</v>
      </c>
      <c r="S433" s="783">
        <v>0</v>
      </c>
      <c r="T433" s="636"/>
      <c r="U433" s="353"/>
      <c r="W433" s="833">
        <f t="shared" si="36"/>
        <v>0</v>
      </c>
      <c r="X433" s="833">
        <f t="shared" si="37"/>
        <v>0</v>
      </c>
    </row>
    <row r="434" spans="2:24" x14ac:dyDescent="0.35">
      <c r="B434" s="633"/>
      <c r="C434" s="357"/>
      <c r="D434" s="357"/>
      <c r="E434" s="634"/>
      <c r="F434" s="635"/>
      <c r="G434" s="360"/>
      <c r="H434" s="359"/>
      <c r="I434" s="359"/>
      <c r="J434" s="636"/>
      <c r="K434" s="638" t="str">
        <f>IFERROR(INDEX(Lookup!$G$3:$G$6,MATCH(J434,Lookup!$F$3:$F$6,0)),"")</f>
        <v/>
      </c>
      <c r="L434" s="637"/>
      <c r="M434" s="636"/>
      <c r="N434" s="639">
        <f t="shared" si="34"/>
        <v>0</v>
      </c>
      <c r="O434" s="640">
        <f t="shared" si="35"/>
        <v>0</v>
      </c>
      <c r="P434" s="641">
        <f>IF(I434&lt;INDEX(Lookup!$U$2:$U$10,MATCH($D$48,Lookup!$S$2:$S$10,0)),0,IF(U434="X",0,IFERROR(L434*50,0)))</f>
        <v>0</v>
      </c>
      <c r="Q434" s="642">
        <f>IF(I434&lt;INDEX(Lookup!$U$2:$U$10,MATCH($D$48,Lookup!$S$2:$S$10,0)),0,IF(U434="X",0,IFERROR(P434*K434,0)))</f>
        <v>0</v>
      </c>
      <c r="R434" s="642">
        <v>0</v>
      </c>
      <c r="S434" s="783">
        <v>0</v>
      </c>
      <c r="T434" s="636"/>
      <c r="U434" s="353"/>
      <c r="W434" s="833">
        <f t="shared" si="36"/>
        <v>0</v>
      </c>
      <c r="X434" s="833">
        <f t="shared" si="37"/>
        <v>0</v>
      </c>
    </row>
    <row r="435" spans="2:24" x14ac:dyDescent="0.35">
      <c r="B435" s="633"/>
      <c r="C435" s="357"/>
      <c r="D435" s="357"/>
      <c r="E435" s="634"/>
      <c r="F435" s="635"/>
      <c r="G435" s="360"/>
      <c r="H435" s="359"/>
      <c r="I435" s="359"/>
      <c r="J435" s="636"/>
      <c r="K435" s="638" t="str">
        <f>IFERROR(INDEX(Lookup!$G$3:$G$6,MATCH(J435,Lookup!$F$3:$F$6,0)),"")</f>
        <v/>
      </c>
      <c r="L435" s="637"/>
      <c r="M435" s="636"/>
      <c r="N435" s="639">
        <f t="shared" ref="N435:N498" si="38">L435*M435</f>
        <v>0</v>
      </c>
      <c r="O435" s="640">
        <f t="shared" si="35"/>
        <v>0</v>
      </c>
      <c r="P435" s="641">
        <f>IF(I435&lt;INDEX(Lookup!$U$2:$U$10,MATCH($D$48,Lookup!$S$2:$S$10,0)),0,IF(U435="X",0,IFERROR(L435*50,0)))</f>
        <v>0</v>
      </c>
      <c r="Q435" s="642">
        <f>IF(I435&lt;INDEX(Lookup!$U$2:$U$10,MATCH($D$48,Lookup!$S$2:$S$10,0)),0,IF(U435="X",0,IFERROR(P435*K435,0)))</f>
        <v>0</v>
      </c>
      <c r="R435" s="642">
        <v>0</v>
      </c>
      <c r="S435" s="783">
        <v>0</v>
      </c>
      <c r="T435" s="636"/>
      <c r="U435" s="353"/>
      <c r="W435" s="833">
        <f t="shared" si="36"/>
        <v>0</v>
      </c>
      <c r="X435" s="833">
        <f t="shared" si="37"/>
        <v>0</v>
      </c>
    </row>
    <row r="436" spans="2:24" x14ac:dyDescent="0.35">
      <c r="B436" s="633"/>
      <c r="C436" s="357"/>
      <c r="D436" s="357"/>
      <c r="E436" s="634"/>
      <c r="F436" s="635"/>
      <c r="G436" s="360"/>
      <c r="H436" s="359"/>
      <c r="I436" s="359"/>
      <c r="J436" s="636"/>
      <c r="K436" s="638" t="str">
        <f>IFERROR(INDEX(Lookup!$G$3:$G$6,MATCH(J436,Lookup!$F$3:$F$6,0)),"")</f>
        <v/>
      </c>
      <c r="L436" s="637"/>
      <c r="M436" s="636"/>
      <c r="N436" s="639">
        <f t="shared" si="38"/>
        <v>0</v>
      </c>
      <c r="O436" s="640">
        <f t="shared" ref="O436:O499" si="39">IFERROR(ROUND((N436*K436),2),0)</f>
        <v>0</v>
      </c>
      <c r="P436" s="641">
        <f>IF(I436&lt;INDEX(Lookup!$U$2:$U$10,MATCH($D$48,Lookup!$S$2:$S$10,0)),0,IF(U436="X",0,IFERROR(L436*50,0)))</f>
        <v>0</v>
      </c>
      <c r="Q436" s="642">
        <f>IF(I436&lt;INDEX(Lookup!$U$2:$U$10,MATCH($D$48,Lookup!$S$2:$S$10,0)),0,IF(U436="X",0,IFERROR(P436*K436,0)))</f>
        <v>0</v>
      </c>
      <c r="R436" s="642">
        <v>0</v>
      </c>
      <c r="S436" s="783">
        <v>0</v>
      </c>
      <c r="T436" s="636"/>
      <c r="U436" s="353"/>
      <c r="W436" s="833">
        <f t="shared" ref="W436:W499" si="40">O436*$I$30</f>
        <v>0</v>
      </c>
      <c r="X436" s="833">
        <f t="shared" ref="X436:X499" si="41">Q436*$I$30</f>
        <v>0</v>
      </c>
    </row>
    <row r="437" spans="2:24" x14ac:dyDescent="0.35">
      <c r="B437" s="633"/>
      <c r="C437" s="357"/>
      <c r="D437" s="357"/>
      <c r="E437" s="634"/>
      <c r="F437" s="635"/>
      <c r="G437" s="360"/>
      <c r="H437" s="359"/>
      <c r="I437" s="359"/>
      <c r="J437" s="636"/>
      <c r="K437" s="638" t="str">
        <f>IFERROR(INDEX(Lookup!$G$3:$G$6,MATCH(J437,Lookup!$F$3:$F$6,0)),"")</f>
        <v/>
      </c>
      <c r="L437" s="637"/>
      <c r="M437" s="636"/>
      <c r="N437" s="639">
        <f t="shared" si="38"/>
        <v>0</v>
      </c>
      <c r="O437" s="640">
        <f t="shared" si="39"/>
        <v>0</v>
      </c>
      <c r="P437" s="641">
        <f>IF(I437&lt;INDEX(Lookup!$U$2:$U$10,MATCH($D$48,Lookup!$S$2:$S$10,0)),0,IF(U437="X",0,IFERROR(L437*50,0)))</f>
        <v>0</v>
      </c>
      <c r="Q437" s="642">
        <f>IF(I437&lt;INDEX(Lookup!$U$2:$U$10,MATCH($D$48,Lookup!$S$2:$S$10,0)),0,IF(U437="X",0,IFERROR(P437*K437,0)))</f>
        <v>0</v>
      </c>
      <c r="R437" s="642">
        <v>0</v>
      </c>
      <c r="S437" s="783">
        <v>0</v>
      </c>
      <c r="T437" s="636"/>
      <c r="U437" s="353"/>
      <c r="W437" s="833">
        <f t="shared" si="40"/>
        <v>0</v>
      </c>
      <c r="X437" s="833">
        <f t="shared" si="41"/>
        <v>0</v>
      </c>
    </row>
    <row r="438" spans="2:24" x14ac:dyDescent="0.35">
      <c r="B438" s="633"/>
      <c r="C438" s="357"/>
      <c r="D438" s="357"/>
      <c r="E438" s="634"/>
      <c r="F438" s="635"/>
      <c r="G438" s="360"/>
      <c r="H438" s="359"/>
      <c r="I438" s="359"/>
      <c r="J438" s="636"/>
      <c r="K438" s="638" t="str">
        <f>IFERROR(INDEX(Lookup!$G$3:$G$6,MATCH(J438,Lookup!$F$3:$F$6,0)),"")</f>
        <v/>
      </c>
      <c r="L438" s="637"/>
      <c r="M438" s="636"/>
      <c r="N438" s="639">
        <f t="shared" si="38"/>
        <v>0</v>
      </c>
      <c r="O438" s="640">
        <f t="shared" si="39"/>
        <v>0</v>
      </c>
      <c r="P438" s="641">
        <f>IF(I438&lt;INDEX(Lookup!$U$2:$U$10,MATCH($D$48,Lookup!$S$2:$S$10,0)),0,IF(U438="X",0,IFERROR(L438*50,0)))</f>
        <v>0</v>
      </c>
      <c r="Q438" s="642">
        <f>IF(I438&lt;INDEX(Lookup!$U$2:$U$10,MATCH($D$48,Lookup!$S$2:$S$10,0)),0,IF(U438="X",0,IFERROR(P438*K438,0)))</f>
        <v>0</v>
      </c>
      <c r="R438" s="642">
        <v>0</v>
      </c>
      <c r="S438" s="783">
        <v>0</v>
      </c>
      <c r="T438" s="636"/>
      <c r="U438" s="353"/>
      <c r="W438" s="833">
        <f t="shared" si="40"/>
        <v>0</v>
      </c>
      <c r="X438" s="833">
        <f t="shared" si="41"/>
        <v>0</v>
      </c>
    </row>
    <row r="439" spans="2:24" x14ac:dyDescent="0.35">
      <c r="B439" s="633"/>
      <c r="C439" s="357"/>
      <c r="D439" s="357"/>
      <c r="E439" s="634"/>
      <c r="F439" s="635"/>
      <c r="G439" s="360"/>
      <c r="H439" s="359"/>
      <c r="I439" s="359"/>
      <c r="J439" s="636"/>
      <c r="K439" s="638" t="str">
        <f>IFERROR(INDEX(Lookup!$G$3:$G$6,MATCH(J439,Lookup!$F$3:$F$6,0)),"")</f>
        <v/>
      </c>
      <c r="L439" s="637"/>
      <c r="M439" s="636"/>
      <c r="N439" s="639">
        <f t="shared" si="38"/>
        <v>0</v>
      </c>
      <c r="O439" s="640">
        <f t="shared" si="39"/>
        <v>0</v>
      </c>
      <c r="P439" s="641">
        <f>IF(I439&lt;INDEX(Lookup!$U$2:$U$10,MATCH($D$48,Lookup!$S$2:$S$10,0)),0,IF(U439="X",0,IFERROR(L439*50,0)))</f>
        <v>0</v>
      </c>
      <c r="Q439" s="642">
        <f>IF(I439&lt;INDEX(Lookup!$U$2:$U$10,MATCH($D$48,Lookup!$S$2:$S$10,0)),0,IF(U439="X",0,IFERROR(P439*K439,0)))</f>
        <v>0</v>
      </c>
      <c r="R439" s="642">
        <v>0</v>
      </c>
      <c r="S439" s="783">
        <v>0</v>
      </c>
      <c r="T439" s="636"/>
      <c r="U439" s="353"/>
      <c r="W439" s="833">
        <f t="shared" si="40"/>
        <v>0</v>
      </c>
      <c r="X439" s="833">
        <f t="shared" si="41"/>
        <v>0</v>
      </c>
    </row>
    <row r="440" spans="2:24" x14ac:dyDescent="0.35">
      <c r="B440" s="633"/>
      <c r="C440" s="357"/>
      <c r="D440" s="357"/>
      <c r="E440" s="634"/>
      <c r="F440" s="635"/>
      <c r="G440" s="360"/>
      <c r="H440" s="359"/>
      <c r="I440" s="359"/>
      <c r="J440" s="636"/>
      <c r="K440" s="638" t="str">
        <f>IFERROR(INDEX(Lookup!$G$3:$G$6,MATCH(J440,Lookup!$F$3:$F$6,0)),"")</f>
        <v/>
      </c>
      <c r="L440" s="637"/>
      <c r="M440" s="636"/>
      <c r="N440" s="639">
        <f t="shared" si="38"/>
        <v>0</v>
      </c>
      <c r="O440" s="640">
        <f t="shared" si="39"/>
        <v>0</v>
      </c>
      <c r="P440" s="641">
        <f>IF(I440&lt;INDEX(Lookup!$U$2:$U$10,MATCH($D$48,Lookup!$S$2:$S$10,0)),0,IF(U440="X",0,IFERROR(L440*50,0)))</f>
        <v>0</v>
      </c>
      <c r="Q440" s="642">
        <f>IF(I440&lt;INDEX(Lookup!$U$2:$U$10,MATCH($D$48,Lookup!$S$2:$S$10,0)),0,IF(U440="X",0,IFERROR(P440*K440,0)))</f>
        <v>0</v>
      </c>
      <c r="R440" s="642">
        <v>0</v>
      </c>
      <c r="S440" s="783">
        <v>0</v>
      </c>
      <c r="T440" s="636"/>
      <c r="U440" s="353"/>
      <c r="W440" s="833">
        <f t="shared" si="40"/>
        <v>0</v>
      </c>
      <c r="X440" s="833">
        <f t="shared" si="41"/>
        <v>0</v>
      </c>
    </row>
    <row r="441" spans="2:24" x14ac:dyDescent="0.35">
      <c r="B441" s="633"/>
      <c r="C441" s="357"/>
      <c r="D441" s="357"/>
      <c r="E441" s="634"/>
      <c r="F441" s="635"/>
      <c r="G441" s="360"/>
      <c r="H441" s="359"/>
      <c r="I441" s="359"/>
      <c r="J441" s="636"/>
      <c r="K441" s="638" t="str">
        <f>IFERROR(INDEX(Lookup!$G$3:$G$6,MATCH(J441,Lookup!$F$3:$F$6,0)),"")</f>
        <v/>
      </c>
      <c r="L441" s="637"/>
      <c r="M441" s="636"/>
      <c r="N441" s="639">
        <f t="shared" si="38"/>
        <v>0</v>
      </c>
      <c r="O441" s="640">
        <f t="shared" si="39"/>
        <v>0</v>
      </c>
      <c r="P441" s="641">
        <f>IF(I441&lt;INDEX(Lookup!$U$2:$U$10,MATCH($D$48,Lookup!$S$2:$S$10,0)),0,IF(U441="X",0,IFERROR(L441*50,0)))</f>
        <v>0</v>
      </c>
      <c r="Q441" s="642">
        <f>IF(I441&lt;INDEX(Lookup!$U$2:$U$10,MATCH($D$48,Lookup!$S$2:$S$10,0)),0,IF(U441="X",0,IFERROR(P441*K441,0)))</f>
        <v>0</v>
      </c>
      <c r="R441" s="642">
        <v>0</v>
      </c>
      <c r="S441" s="783">
        <v>0</v>
      </c>
      <c r="T441" s="636"/>
      <c r="U441" s="353"/>
      <c r="W441" s="833">
        <f t="shared" si="40"/>
        <v>0</v>
      </c>
      <c r="X441" s="833">
        <f t="shared" si="41"/>
        <v>0</v>
      </c>
    </row>
    <row r="442" spans="2:24" x14ac:dyDescent="0.35">
      <c r="B442" s="633"/>
      <c r="C442" s="357"/>
      <c r="D442" s="357"/>
      <c r="E442" s="634"/>
      <c r="F442" s="635"/>
      <c r="G442" s="360"/>
      <c r="H442" s="359"/>
      <c r="I442" s="359"/>
      <c r="J442" s="636"/>
      <c r="K442" s="638" t="str">
        <f>IFERROR(INDEX(Lookup!$G$3:$G$6,MATCH(J442,Lookup!$F$3:$F$6,0)),"")</f>
        <v/>
      </c>
      <c r="L442" s="637"/>
      <c r="M442" s="636"/>
      <c r="N442" s="639">
        <f t="shared" si="38"/>
        <v>0</v>
      </c>
      <c r="O442" s="640">
        <f t="shared" si="39"/>
        <v>0</v>
      </c>
      <c r="P442" s="641">
        <f>IF(I442&lt;INDEX(Lookup!$U$2:$U$10,MATCH($D$48,Lookup!$S$2:$S$10,0)),0,IF(U442="X",0,IFERROR(L442*50,0)))</f>
        <v>0</v>
      </c>
      <c r="Q442" s="642">
        <f>IF(I442&lt;INDEX(Lookup!$U$2:$U$10,MATCH($D$48,Lookup!$S$2:$S$10,0)),0,IF(U442="X",0,IFERROR(P442*K442,0)))</f>
        <v>0</v>
      </c>
      <c r="R442" s="642">
        <v>0</v>
      </c>
      <c r="S442" s="783">
        <v>0</v>
      </c>
      <c r="T442" s="636"/>
      <c r="U442" s="353"/>
      <c r="W442" s="833">
        <f t="shared" si="40"/>
        <v>0</v>
      </c>
      <c r="X442" s="833">
        <f t="shared" si="41"/>
        <v>0</v>
      </c>
    </row>
    <row r="443" spans="2:24" x14ac:dyDescent="0.35">
      <c r="B443" s="633"/>
      <c r="C443" s="357"/>
      <c r="D443" s="357"/>
      <c r="E443" s="634"/>
      <c r="F443" s="635"/>
      <c r="G443" s="360"/>
      <c r="H443" s="359"/>
      <c r="I443" s="359"/>
      <c r="J443" s="636"/>
      <c r="K443" s="638" t="str">
        <f>IFERROR(INDEX(Lookup!$G$3:$G$6,MATCH(J443,Lookup!$F$3:$F$6,0)),"")</f>
        <v/>
      </c>
      <c r="L443" s="637"/>
      <c r="M443" s="636"/>
      <c r="N443" s="639">
        <f t="shared" si="38"/>
        <v>0</v>
      </c>
      <c r="O443" s="640">
        <f t="shared" si="39"/>
        <v>0</v>
      </c>
      <c r="P443" s="641">
        <f>IF(I443&lt;INDEX(Lookup!$U$2:$U$10,MATCH($D$48,Lookup!$S$2:$S$10,0)),0,IF(U443="X",0,IFERROR(L443*50,0)))</f>
        <v>0</v>
      </c>
      <c r="Q443" s="642">
        <f>IF(I443&lt;INDEX(Lookup!$U$2:$U$10,MATCH($D$48,Lookup!$S$2:$S$10,0)),0,IF(U443="X",0,IFERROR(P443*K443,0)))</f>
        <v>0</v>
      </c>
      <c r="R443" s="642">
        <v>0</v>
      </c>
      <c r="S443" s="783">
        <v>0</v>
      </c>
      <c r="T443" s="636"/>
      <c r="U443" s="353"/>
      <c r="W443" s="833">
        <f t="shared" si="40"/>
        <v>0</v>
      </c>
      <c r="X443" s="833">
        <f t="shared" si="41"/>
        <v>0</v>
      </c>
    </row>
    <row r="444" spans="2:24" x14ac:dyDescent="0.35">
      <c r="B444" s="633"/>
      <c r="C444" s="357"/>
      <c r="D444" s="357"/>
      <c r="E444" s="634"/>
      <c r="F444" s="635"/>
      <c r="G444" s="360"/>
      <c r="H444" s="359"/>
      <c r="I444" s="359"/>
      <c r="J444" s="636"/>
      <c r="K444" s="638" t="str">
        <f>IFERROR(INDEX(Lookup!$G$3:$G$6,MATCH(J444,Lookup!$F$3:$F$6,0)),"")</f>
        <v/>
      </c>
      <c r="L444" s="637"/>
      <c r="M444" s="636"/>
      <c r="N444" s="639">
        <f t="shared" si="38"/>
        <v>0</v>
      </c>
      <c r="O444" s="640">
        <f t="shared" si="39"/>
        <v>0</v>
      </c>
      <c r="P444" s="641">
        <f>IF(I444&lt;INDEX(Lookup!$U$2:$U$10,MATCH($D$48,Lookup!$S$2:$S$10,0)),0,IF(U444="X",0,IFERROR(L444*50,0)))</f>
        <v>0</v>
      </c>
      <c r="Q444" s="642">
        <f>IF(I444&lt;INDEX(Lookup!$U$2:$U$10,MATCH($D$48,Lookup!$S$2:$S$10,0)),0,IF(U444="X",0,IFERROR(P444*K444,0)))</f>
        <v>0</v>
      </c>
      <c r="R444" s="642">
        <v>0</v>
      </c>
      <c r="S444" s="783">
        <v>0</v>
      </c>
      <c r="T444" s="636"/>
      <c r="U444" s="353"/>
      <c r="W444" s="833">
        <f t="shared" si="40"/>
        <v>0</v>
      </c>
      <c r="X444" s="833">
        <f t="shared" si="41"/>
        <v>0</v>
      </c>
    </row>
    <row r="445" spans="2:24" x14ac:dyDescent="0.35">
      <c r="B445" s="633"/>
      <c r="C445" s="357"/>
      <c r="D445" s="357"/>
      <c r="E445" s="634"/>
      <c r="F445" s="635"/>
      <c r="G445" s="360"/>
      <c r="H445" s="359"/>
      <c r="I445" s="359"/>
      <c r="J445" s="636"/>
      <c r="K445" s="638" t="str">
        <f>IFERROR(INDEX(Lookup!$G$3:$G$6,MATCH(J445,Lookup!$F$3:$F$6,0)),"")</f>
        <v/>
      </c>
      <c r="L445" s="637"/>
      <c r="M445" s="636"/>
      <c r="N445" s="639">
        <f t="shared" si="38"/>
        <v>0</v>
      </c>
      <c r="O445" s="640">
        <f t="shared" si="39"/>
        <v>0</v>
      </c>
      <c r="P445" s="641">
        <f>IF(I445&lt;INDEX(Lookup!$U$2:$U$10,MATCH($D$48,Lookup!$S$2:$S$10,0)),0,IF(U445="X",0,IFERROR(L445*50,0)))</f>
        <v>0</v>
      </c>
      <c r="Q445" s="642">
        <f>IF(I445&lt;INDEX(Lookup!$U$2:$U$10,MATCH($D$48,Lookup!$S$2:$S$10,0)),0,IF(U445="X",0,IFERROR(P445*K445,0)))</f>
        <v>0</v>
      </c>
      <c r="R445" s="642">
        <v>0</v>
      </c>
      <c r="S445" s="783">
        <v>0</v>
      </c>
      <c r="T445" s="636"/>
      <c r="U445" s="353"/>
      <c r="W445" s="833">
        <f t="shared" si="40"/>
        <v>0</v>
      </c>
      <c r="X445" s="833">
        <f t="shared" si="41"/>
        <v>0</v>
      </c>
    </row>
    <row r="446" spans="2:24" x14ac:dyDescent="0.35">
      <c r="B446" s="633"/>
      <c r="C446" s="357"/>
      <c r="D446" s="357"/>
      <c r="E446" s="634"/>
      <c r="F446" s="635"/>
      <c r="G446" s="360"/>
      <c r="H446" s="359"/>
      <c r="I446" s="359"/>
      <c r="J446" s="636"/>
      <c r="K446" s="638" t="str">
        <f>IFERROR(INDEX(Lookup!$G$3:$G$6,MATCH(J446,Lookup!$F$3:$F$6,0)),"")</f>
        <v/>
      </c>
      <c r="L446" s="637"/>
      <c r="M446" s="636"/>
      <c r="N446" s="639">
        <f t="shared" si="38"/>
        <v>0</v>
      </c>
      <c r="O446" s="640">
        <f t="shared" si="39"/>
        <v>0</v>
      </c>
      <c r="P446" s="641">
        <f>IF(I446&lt;INDEX(Lookup!$U$2:$U$10,MATCH($D$48,Lookup!$S$2:$S$10,0)),0,IF(U446="X",0,IFERROR(L446*50,0)))</f>
        <v>0</v>
      </c>
      <c r="Q446" s="642">
        <f>IF(I446&lt;INDEX(Lookup!$U$2:$U$10,MATCH($D$48,Lookup!$S$2:$S$10,0)),0,IF(U446="X",0,IFERROR(P446*K446,0)))</f>
        <v>0</v>
      </c>
      <c r="R446" s="642">
        <v>0</v>
      </c>
      <c r="S446" s="783">
        <v>0</v>
      </c>
      <c r="T446" s="636"/>
      <c r="U446" s="353"/>
      <c r="W446" s="833">
        <f t="shared" si="40"/>
        <v>0</v>
      </c>
      <c r="X446" s="833">
        <f t="shared" si="41"/>
        <v>0</v>
      </c>
    </row>
    <row r="447" spans="2:24" x14ac:dyDescent="0.35">
      <c r="B447" s="633"/>
      <c r="C447" s="357"/>
      <c r="D447" s="357"/>
      <c r="E447" s="634"/>
      <c r="F447" s="635"/>
      <c r="G447" s="360"/>
      <c r="H447" s="359"/>
      <c r="I447" s="359"/>
      <c r="J447" s="636"/>
      <c r="K447" s="638" t="str">
        <f>IFERROR(INDEX(Lookup!$G$3:$G$6,MATCH(J447,Lookup!$F$3:$F$6,0)),"")</f>
        <v/>
      </c>
      <c r="L447" s="637"/>
      <c r="M447" s="636"/>
      <c r="N447" s="639">
        <f t="shared" si="38"/>
        <v>0</v>
      </c>
      <c r="O447" s="640">
        <f t="shared" si="39"/>
        <v>0</v>
      </c>
      <c r="P447" s="641">
        <f>IF(I447&lt;INDEX(Lookup!$U$2:$U$10,MATCH($D$48,Lookup!$S$2:$S$10,0)),0,IF(U447="X",0,IFERROR(L447*50,0)))</f>
        <v>0</v>
      </c>
      <c r="Q447" s="642">
        <f>IF(I447&lt;INDEX(Lookup!$U$2:$U$10,MATCH($D$48,Lookup!$S$2:$S$10,0)),0,IF(U447="X",0,IFERROR(P447*K447,0)))</f>
        <v>0</v>
      </c>
      <c r="R447" s="642">
        <v>0</v>
      </c>
      <c r="S447" s="783">
        <v>0</v>
      </c>
      <c r="T447" s="636"/>
      <c r="U447" s="353"/>
      <c r="W447" s="833">
        <f t="shared" si="40"/>
        <v>0</v>
      </c>
      <c r="X447" s="833">
        <f t="shared" si="41"/>
        <v>0</v>
      </c>
    </row>
    <row r="448" spans="2:24" x14ac:dyDescent="0.35">
      <c r="B448" s="633"/>
      <c r="C448" s="357"/>
      <c r="D448" s="357"/>
      <c r="E448" s="634"/>
      <c r="F448" s="635"/>
      <c r="G448" s="360"/>
      <c r="H448" s="359"/>
      <c r="I448" s="359"/>
      <c r="J448" s="636"/>
      <c r="K448" s="638" t="str">
        <f>IFERROR(INDEX(Lookup!$G$3:$G$6,MATCH(J448,Lookup!$F$3:$F$6,0)),"")</f>
        <v/>
      </c>
      <c r="L448" s="637"/>
      <c r="M448" s="636"/>
      <c r="N448" s="639">
        <f t="shared" si="38"/>
        <v>0</v>
      </c>
      <c r="O448" s="640">
        <f t="shared" si="39"/>
        <v>0</v>
      </c>
      <c r="P448" s="641">
        <f>IF(I448&lt;INDEX(Lookup!$U$2:$U$10,MATCH($D$48,Lookup!$S$2:$S$10,0)),0,IF(U448="X",0,IFERROR(L448*50,0)))</f>
        <v>0</v>
      </c>
      <c r="Q448" s="642">
        <f>IF(I448&lt;INDEX(Lookup!$U$2:$U$10,MATCH($D$48,Lookup!$S$2:$S$10,0)),0,IF(U448="X",0,IFERROR(P448*K448,0)))</f>
        <v>0</v>
      </c>
      <c r="R448" s="642">
        <v>0</v>
      </c>
      <c r="S448" s="783">
        <v>0</v>
      </c>
      <c r="T448" s="636"/>
      <c r="U448" s="353"/>
      <c r="W448" s="833">
        <f t="shared" si="40"/>
        <v>0</v>
      </c>
      <c r="X448" s="833">
        <f t="shared" si="41"/>
        <v>0</v>
      </c>
    </row>
    <row r="449" spans="2:24" x14ac:dyDescent="0.35">
      <c r="B449" s="633"/>
      <c r="C449" s="357"/>
      <c r="D449" s="357"/>
      <c r="E449" s="634"/>
      <c r="F449" s="635"/>
      <c r="G449" s="360"/>
      <c r="H449" s="359"/>
      <c r="I449" s="359"/>
      <c r="J449" s="636"/>
      <c r="K449" s="638" t="str">
        <f>IFERROR(INDEX(Lookup!$G$3:$G$6,MATCH(J449,Lookup!$F$3:$F$6,0)),"")</f>
        <v/>
      </c>
      <c r="L449" s="637"/>
      <c r="M449" s="636"/>
      <c r="N449" s="639">
        <f t="shared" si="38"/>
        <v>0</v>
      </c>
      <c r="O449" s="640">
        <f t="shared" si="39"/>
        <v>0</v>
      </c>
      <c r="P449" s="641">
        <f>IF(I449&lt;INDEX(Lookup!$U$2:$U$10,MATCH($D$48,Lookup!$S$2:$S$10,0)),0,IF(U449="X",0,IFERROR(L449*50,0)))</f>
        <v>0</v>
      </c>
      <c r="Q449" s="642">
        <f>IF(I449&lt;INDEX(Lookup!$U$2:$U$10,MATCH($D$48,Lookup!$S$2:$S$10,0)),0,IF(U449="X",0,IFERROR(P449*K449,0)))</f>
        <v>0</v>
      </c>
      <c r="R449" s="642">
        <v>0</v>
      </c>
      <c r="S449" s="783">
        <v>0</v>
      </c>
      <c r="T449" s="636"/>
      <c r="U449" s="353"/>
      <c r="W449" s="833">
        <f t="shared" si="40"/>
        <v>0</v>
      </c>
      <c r="X449" s="833">
        <f t="shared" si="41"/>
        <v>0</v>
      </c>
    </row>
    <row r="450" spans="2:24" x14ac:dyDescent="0.35">
      <c r="B450" s="633"/>
      <c r="C450" s="357"/>
      <c r="D450" s="357"/>
      <c r="E450" s="634"/>
      <c r="F450" s="635"/>
      <c r="G450" s="360"/>
      <c r="H450" s="359"/>
      <c r="I450" s="359"/>
      <c r="J450" s="636"/>
      <c r="K450" s="638" t="str">
        <f>IFERROR(INDEX(Lookup!$G$3:$G$6,MATCH(J450,Lookup!$F$3:$F$6,0)),"")</f>
        <v/>
      </c>
      <c r="L450" s="637"/>
      <c r="M450" s="636"/>
      <c r="N450" s="639">
        <f t="shared" si="38"/>
        <v>0</v>
      </c>
      <c r="O450" s="640">
        <f t="shared" si="39"/>
        <v>0</v>
      </c>
      <c r="P450" s="641">
        <f>IF(I450&lt;INDEX(Lookup!$U$2:$U$10,MATCH($D$48,Lookup!$S$2:$S$10,0)),0,IF(U450="X",0,IFERROR(L450*50,0)))</f>
        <v>0</v>
      </c>
      <c r="Q450" s="642">
        <f>IF(I450&lt;INDEX(Lookup!$U$2:$U$10,MATCH($D$48,Lookup!$S$2:$S$10,0)),0,IF(U450="X",0,IFERROR(P450*K450,0)))</f>
        <v>0</v>
      </c>
      <c r="R450" s="642">
        <v>0</v>
      </c>
      <c r="S450" s="783">
        <v>0</v>
      </c>
      <c r="T450" s="636"/>
      <c r="U450" s="353"/>
      <c r="W450" s="833">
        <f t="shared" si="40"/>
        <v>0</v>
      </c>
      <c r="X450" s="833">
        <f t="shared" si="41"/>
        <v>0</v>
      </c>
    </row>
    <row r="451" spans="2:24" x14ac:dyDescent="0.35">
      <c r="B451" s="633"/>
      <c r="C451" s="357"/>
      <c r="D451" s="357"/>
      <c r="E451" s="634"/>
      <c r="F451" s="635"/>
      <c r="G451" s="360"/>
      <c r="H451" s="359"/>
      <c r="I451" s="359"/>
      <c r="J451" s="636"/>
      <c r="K451" s="638" t="str">
        <f>IFERROR(INDEX(Lookup!$G$3:$G$6,MATCH(J451,Lookup!$F$3:$F$6,0)),"")</f>
        <v/>
      </c>
      <c r="L451" s="637"/>
      <c r="M451" s="636"/>
      <c r="N451" s="639">
        <f t="shared" si="38"/>
        <v>0</v>
      </c>
      <c r="O451" s="640">
        <f t="shared" si="39"/>
        <v>0</v>
      </c>
      <c r="P451" s="641">
        <f>IF(I451&lt;INDEX(Lookup!$U$2:$U$10,MATCH($D$48,Lookup!$S$2:$S$10,0)),0,IF(U451="X",0,IFERROR(L451*50,0)))</f>
        <v>0</v>
      </c>
      <c r="Q451" s="642">
        <f>IF(I451&lt;INDEX(Lookup!$U$2:$U$10,MATCH($D$48,Lookup!$S$2:$S$10,0)),0,IF(U451="X",0,IFERROR(P451*K451,0)))</f>
        <v>0</v>
      </c>
      <c r="R451" s="642">
        <v>0</v>
      </c>
      <c r="S451" s="783">
        <v>0</v>
      </c>
      <c r="T451" s="636"/>
      <c r="U451" s="353"/>
      <c r="W451" s="833">
        <f t="shared" si="40"/>
        <v>0</v>
      </c>
      <c r="X451" s="833">
        <f t="shared" si="41"/>
        <v>0</v>
      </c>
    </row>
    <row r="452" spans="2:24" x14ac:dyDescent="0.35">
      <c r="B452" s="633"/>
      <c r="C452" s="357"/>
      <c r="D452" s="357"/>
      <c r="E452" s="634"/>
      <c r="F452" s="635"/>
      <c r="G452" s="360"/>
      <c r="H452" s="359"/>
      <c r="I452" s="359"/>
      <c r="J452" s="636"/>
      <c r="K452" s="638" t="str">
        <f>IFERROR(INDEX(Lookup!$G$3:$G$6,MATCH(J452,Lookup!$F$3:$F$6,0)),"")</f>
        <v/>
      </c>
      <c r="L452" s="637"/>
      <c r="M452" s="636"/>
      <c r="N452" s="639">
        <f t="shared" si="38"/>
        <v>0</v>
      </c>
      <c r="O452" s="640">
        <f t="shared" si="39"/>
        <v>0</v>
      </c>
      <c r="P452" s="641">
        <f>IF(I452&lt;INDEX(Lookup!$U$2:$U$10,MATCH($D$48,Lookup!$S$2:$S$10,0)),0,IF(U452="X",0,IFERROR(L452*50,0)))</f>
        <v>0</v>
      </c>
      <c r="Q452" s="642">
        <f>IF(I452&lt;INDEX(Lookup!$U$2:$U$10,MATCH($D$48,Lookup!$S$2:$S$10,0)),0,IF(U452="X",0,IFERROR(P452*K452,0)))</f>
        <v>0</v>
      </c>
      <c r="R452" s="642">
        <v>0</v>
      </c>
      <c r="S452" s="783">
        <v>0</v>
      </c>
      <c r="T452" s="636"/>
      <c r="U452" s="353"/>
      <c r="W452" s="833">
        <f t="shared" si="40"/>
        <v>0</v>
      </c>
      <c r="X452" s="833">
        <f t="shared" si="41"/>
        <v>0</v>
      </c>
    </row>
    <row r="453" spans="2:24" x14ac:dyDescent="0.35">
      <c r="B453" s="633"/>
      <c r="C453" s="357"/>
      <c r="D453" s="357"/>
      <c r="E453" s="634"/>
      <c r="F453" s="635"/>
      <c r="G453" s="360"/>
      <c r="H453" s="359"/>
      <c r="I453" s="359"/>
      <c r="J453" s="636"/>
      <c r="K453" s="638" t="str">
        <f>IFERROR(INDEX(Lookup!$G$3:$G$6,MATCH(J453,Lookup!$F$3:$F$6,0)),"")</f>
        <v/>
      </c>
      <c r="L453" s="637"/>
      <c r="M453" s="636"/>
      <c r="N453" s="639">
        <f t="shared" si="38"/>
        <v>0</v>
      </c>
      <c r="O453" s="640">
        <f t="shared" si="39"/>
        <v>0</v>
      </c>
      <c r="P453" s="641">
        <f>IF(I453&lt;INDEX(Lookup!$U$2:$U$10,MATCH($D$48,Lookup!$S$2:$S$10,0)),0,IF(U453="X",0,IFERROR(L453*50,0)))</f>
        <v>0</v>
      </c>
      <c r="Q453" s="642">
        <f>IF(I453&lt;INDEX(Lookup!$U$2:$U$10,MATCH($D$48,Lookup!$S$2:$S$10,0)),0,IF(U453="X",0,IFERROR(P453*K453,0)))</f>
        <v>0</v>
      </c>
      <c r="R453" s="642">
        <v>0</v>
      </c>
      <c r="S453" s="783">
        <v>0</v>
      </c>
      <c r="T453" s="636"/>
      <c r="U453" s="353"/>
      <c r="W453" s="833">
        <f t="shared" si="40"/>
        <v>0</v>
      </c>
      <c r="X453" s="833">
        <f t="shared" si="41"/>
        <v>0</v>
      </c>
    </row>
    <row r="454" spans="2:24" x14ac:dyDescent="0.35">
      <c r="B454" s="633"/>
      <c r="C454" s="357"/>
      <c r="D454" s="357"/>
      <c r="E454" s="634"/>
      <c r="F454" s="635"/>
      <c r="G454" s="360"/>
      <c r="H454" s="359"/>
      <c r="I454" s="359"/>
      <c r="J454" s="636"/>
      <c r="K454" s="638" t="str">
        <f>IFERROR(INDEX(Lookup!$G$3:$G$6,MATCH(J454,Lookup!$F$3:$F$6,0)),"")</f>
        <v/>
      </c>
      <c r="L454" s="637"/>
      <c r="M454" s="636"/>
      <c r="N454" s="639">
        <f t="shared" si="38"/>
        <v>0</v>
      </c>
      <c r="O454" s="640">
        <f t="shared" si="39"/>
        <v>0</v>
      </c>
      <c r="P454" s="641">
        <f>IF(I454&lt;INDEX(Lookup!$U$2:$U$10,MATCH($D$48,Lookup!$S$2:$S$10,0)),0,IF(U454="X",0,IFERROR(L454*50,0)))</f>
        <v>0</v>
      </c>
      <c r="Q454" s="642">
        <f>IF(I454&lt;INDEX(Lookup!$U$2:$U$10,MATCH($D$48,Lookup!$S$2:$S$10,0)),0,IF(U454="X",0,IFERROR(P454*K454,0)))</f>
        <v>0</v>
      </c>
      <c r="R454" s="642">
        <v>0</v>
      </c>
      <c r="S454" s="783">
        <v>0</v>
      </c>
      <c r="T454" s="636"/>
      <c r="U454" s="353"/>
      <c r="W454" s="833">
        <f t="shared" si="40"/>
        <v>0</v>
      </c>
      <c r="X454" s="833">
        <f t="shared" si="41"/>
        <v>0</v>
      </c>
    </row>
    <row r="455" spans="2:24" x14ac:dyDescent="0.35">
      <c r="B455" s="633"/>
      <c r="C455" s="357"/>
      <c r="D455" s="357"/>
      <c r="E455" s="634"/>
      <c r="F455" s="635"/>
      <c r="G455" s="360"/>
      <c r="H455" s="359"/>
      <c r="I455" s="359"/>
      <c r="J455" s="636"/>
      <c r="K455" s="638" t="str">
        <f>IFERROR(INDEX(Lookup!$G$3:$G$6,MATCH(J455,Lookup!$F$3:$F$6,0)),"")</f>
        <v/>
      </c>
      <c r="L455" s="637"/>
      <c r="M455" s="636"/>
      <c r="N455" s="639">
        <f t="shared" si="38"/>
        <v>0</v>
      </c>
      <c r="O455" s="640">
        <f t="shared" si="39"/>
        <v>0</v>
      </c>
      <c r="P455" s="641">
        <f>IF(I455&lt;INDEX(Lookup!$U$2:$U$10,MATCH($D$48,Lookup!$S$2:$S$10,0)),0,IF(U455="X",0,IFERROR(L455*50,0)))</f>
        <v>0</v>
      </c>
      <c r="Q455" s="642">
        <f>IF(I455&lt;INDEX(Lookup!$U$2:$U$10,MATCH($D$48,Lookup!$S$2:$S$10,0)),0,IF(U455="X",0,IFERROR(P455*K455,0)))</f>
        <v>0</v>
      </c>
      <c r="R455" s="642">
        <v>0</v>
      </c>
      <c r="S455" s="783">
        <v>0</v>
      </c>
      <c r="T455" s="636"/>
      <c r="U455" s="353"/>
      <c r="W455" s="833">
        <f t="shared" si="40"/>
        <v>0</v>
      </c>
      <c r="X455" s="833">
        <f t="shared" si="41"/>
        <v>0</v>
      </c>
    </row>
    <row r="456" spans="2:24" x14ac:dyDescent="0.35">
      <c r="B456" s="633"/>
      <c r="C456" s="357"/>
      <c r="D456" s="357"/>
      <c r="E456" s="634"/>
      <c r="F456" s="635"/>
      <c r="G456" s="360"/>
      <c r="H456" s="359"/>
      <c r="I456" s="359"/>
      <c r="J456" s="636"/>
      <c r="K456" s="638" t="str">
        <f>IFERROR(INDEX(Lookup!$G$3:$G$6,MATCH(J456,Lookup!$F$3:$F$6,0)),"")</f>
        <v/>
      </c>
      <c r="L456" s="637"/>
      <c r="M456" s="636"/>
      <c r="N456" s="639">
        <f t="shared" si="38"/>
        <v>0</v>
      </c>
      <c r="O456" s="640">
        <f t="shared" si="39"/>
        <v>0</v>
      </c>
      <c r="P456" s="641">
        <f>IF(I456&lt;INDEX(Lookup!$U$2:$U$10,MATCH($D$48,Lookup!$S$2:$S$10,0)),0,IF(U456="X",0,IFERROR(L456*50,0)))</f>
        <v>0</v>
      </c>
      <c r="Q456" s="642">
        <f>IF(I456&lt;INDEX(Lookup!$U$2:$U$10,MATCH($D$48,Lookup!$S$2:$S$10,0)),0,IF(U456="X",0,IFERROR(P456*K456,0)))</f>
        <v>0</v>
      </c>
      <c r="R456" s="642">
        <v>0</v>
      </c>
      <c r="S456" s="783">
        <v>0</v>
      </c>
      <c r="T456" s="636"/>
      <c r="U456" s="353"/>
      <c r="W456" s="833">
        <f t="shared" si="40"/>
        <v>0</v>
      </c>
      <c r="X456" s="833">
        <f t="shared" si="41"/>
        <v>0</v>
      </c>
    </row>
    <row r="457" spans="2:24" x14ac:dyDescent="0.35">
      <c r="B457" s="633"/>
      <c r="C457" s="357"/>
      <c r="D457" s="357"/>
      <c r="E457" s="634"/>
      <c r="F457" s="635"/>
      <c r="G457" s="360"/>
      <c r="H457" s="359"/>
      <c r="I457" s="359"/>
      <c r="J457" s="636"/>
      <c r="K457" s="638" t="str">
        <f>IFERROR(INDEX(Lookup!$G$3:$G$6,MATCH(J457,Lookup!$F$3:$F$6,0)),"")</f>
        <v/>
      </c>
      <c r="L457" s="637"/>
      <c r="M457" s="636"/>
      <c r="N457" s="639">
        <f t="shared" si="38"/>
        <v>0</v>
      </c>
      <c r="O457" s="640">
        <f t="shared" si="39"/>
        <v>0</v>
      </c>
      <c r="P457" s="641">
        <f>IF(I457&lt;INDEX(Lookup!$U$2:$U$10,MATCH($D$48,Lookup!$S$2:$S$10,0)),0,IF(U457="X",0,IFERROR(L457*50,0)))</f>
        <v>0</v>
      </c>
      <c r="Q457" s="642">
        <f>IF(I457&lt;INDEX(Lookup!$U$2:$U$10,MATCH($D$48,Lookup!$S$2:$S$10,0)),0,IF(U457="X",0,IFERROR(P457*K457,0)))</f>
        <v>0</v>
      </c>
      <c r="R457" s="642">
        <v>0</v>
      </c>
      <c r="S457" s="783">
        <v>0</v>
      </c>
      <c r="T457" s="636"/>
      <c r="U457" s="353"/>
      <c r="W457" s="833">
        <f t="shared" si="40"/>
        <v>0</v>
      </c>
      <c r="X457" s="833">
        <f t="shared" si="41"/>
        <v>0</v>
      </c>
    </row>
    <row r="458" spans="2:24" x14ac:dyDescent="0.35">
      <c r="B458" s="633"/>
      <c r="C458" s="357"/>
      <c r="D458" s="357"/>
      <c r="E458" s="634"/>
      <c r="F458" s="635"/>
      <c r="G458" s="360"/>
      <c r="H458" s="359"/>
      <c r="I458" s="359"/>
      <c r="J458" s="636"/>
      <c r="K458" s="638" t="str">
        <f>IFERROR(INDEX(Lookup!$G$3:$G$6,MATCH(J458,Lookup!$F$3:$F$6,0)),"")</f>
        <v/>
      </c>
      <c r="L458" s="637"/>
      <c r="M458" s="636"/>
      <c r="N458" s="639">
        <f t="shared" si="38"/>
        <v>0</v>
      </c>
      <c r="O458" s="640">
        <f t="shared" si="39"/>
        <v>0</v>
      </c>
      <c r="P458" s="641">
        <f>IF(I458&lt;INDEX(Lookup!$U$2:$U$10,MATCH($D$48,Lookup!$S$2:$S$10,0)),0,IF(U458="X",0,IFERROR(L458*50,0)))</f>
        <v>0</v>
      </c>
      <c r="Q458" s="642">
        <f>IF(I458&lt;INDEX(Lookup!$U$2:$U$10,MATCH($D$48,Lookup!$S$2:$S$10,0)),0,IF(U458="X",0,IFERROR(P458*K458,0)))</f>
        <v>0</v>
      </c>
      <c r="R458" s="642">
        <v>0</v>
      </c>
      <c r="S458" s="783">
        <v>0</v>
      </c>
      <c r="T458" s="636"/>
      <c r="U458" s="353"/>
      <c r="W458" s="833">
        <f t="shared" si="40"/>
        <v>0</v>
      </c>
      <c r="X458" s="833">
        <f t="shared" si="41"/>
        <v>0</v>
      </c>
    </row>
    <row r="459" spans="2:24" x14ac:dyDescent="0.35">
      <c r="B459" s="633"/>
      <c r="C459" s="357"/>
      <c r="D459" s="357"/>
      <c r="E459" s="634"/>
      <c r="F459" s="635"/>
      <c r="G459" s="360"/>
      <c r="H459" s="359"/>
      <c r="I459" s="359"/>
      <c r="J459" s="636"/>
      <c r="K459" s="638" t="str">
        <f>IFERROR(INDEX(Lookup!$G$3:$G$6,MATCH(J459,Lookup!$F$3:$F$6,0)),"")</f>
        <v/>
      </c>
      <c r="L459" s="637"/>
      <c r="M459" s="636"/>
      <c r="N459" s="639">
        <f t="shared" si="38"/>
        <v>0</v>
      </c>
      <c r="O459" s="640">
        <f t="shared" si="39"/>
        <v>0</v>
      </c>
      <c r="P459" s="641">
        <f>IF(I459&lt;INDEX(Lookup!$U$2:$U$10,MATCH($D$48,Lookup!$S$2:$S$10,0)),0,IF(U459="X",0,IFERROR(L459*50,0)))</f>
        <v>0</v>
      </c>
      <c r="Q459" s="642">
        <f>IF(I459&lt;INDEX(Lookup!$U$2:$U$10,MATCH($D$48,Lookup!$S$2:$S$10,0)),0,IF(U459="X",0,IFERROR(P459*K459,0)))</f>
        <v>0</v>
      </c>
      <c r="R459" s="642">
        <v>0</v>
      </c>
      <c r="S459" s="783">
        <v>0</v>
      </c>
      <c r="T459" s="636"/>
      <c r="U459" s="353"/>
      <c r="W459" s="833">
        <f t="shared" si="40"/>
        <v>0</v>
      </c>
      <c r="X459" s="833">
        <f t="shared" si="41"/>
        <v>0</v>
      </c>
    </row>
    <row r="460" spans="2:24" x14ac:dyDescent="0.35">
      <c r="B460" s="633"/>
      <c r="C460" s="357"/>
      <c r="D460" s="357"/>
      <c r="E460" s="634"/>
      <c r="F460" s="635"/>
      <c r="G460" s="360"/>
      <c r="H460" s="359"/>
      <c r="I460" s="359"/>
      <c r="J460" s="636"/>
      <c r="K460" s="638" t="str">
        <f>IFERROR(INDEX(Lookup!$G$3:$G$6,MATCH(J460,Lookup!$F$3:$F$6,0)),"")</f>
        <v/>
      </c>
      <c r="L460" s="637"/>
      <c r="M460" s="636"/>
      <c r="N460" s="639">
        <f t="shared" si="38"/>
        <v>0</v>
      </c>
      <c r="O460" s="640">
        <f t="shared" si="39"/>
        <v>0</v>
      </c>
      <c r="P460" s="641">
        <f>IF(I460&lt;INDEX(Lookup!$U$2:$U$10,MATCH($D$48,Lookup!$S$2:$S$10,0)),0,IF(U460="X",0,IFERROR(L460*50,0)))</f>
        <v>0</v>
      </c>
      <c r="Q460" s="642">
        <f>IF(I460&lt;INDEX(Lookup!$U$2:$U$10,MATCH($D$48,Lookup!$S$2:$S$10,0)),0,IF(U460="X",0,IFERROR(P460*K460,0)))</f>
        <v>0</v>
      </c>
      <c r="R460" s="642">
        <v>0</v>
      </c>
      <c r="S460" s="783">
        <v>0</v>
      </c>
      <c r="T460" s="636"/>
      <c r="U460" s="353"/>
      <c r="W460" s="833">
        <f t="shared" si="40"/>
        <v>0</v>
      </c>
      <c r="X460" s="833">
        <f t="shared" si="41"/>
        <v>0</v>
      </c>
    </row>
    <row r="461" spans="2:24" x14ac:dyDescent="0.35">
      <c r="B461" s="633"/>
      <c r="C461" s="357"/>
      <c r="D461" s="357"/>
      <c r="E461" s="634"/>
      <c r="F461" s="635"/>
      <c r="G461" s="360"/>
      <c r="H461" s="359"/>
      <c r="I461" s="359"/>
      <c r="J461" s="636"/>
      <c r="K461" s="638" t="str">
        <f>IFERROR(INDEX(Lookup!$G$3:$G$6,MATCH(J461,Lookup!$F$3:$F$6,0)),"")</f>
        <v/>
      </c>
      <c r="L461" s="637"/>
      <c r="M461" s="636"/>
      <c r="N461" s="639">
        <f t="shared" si="38"/>
        <v>0</v>
      </c>
      <c r="O461" s="640">
        <f t="shared" si="39"/>
        <v>0</v>
      </c>
      <c r="P461" s="641">
        <f>IF(I461&lt;INDEX(Lookup!$U$2:$U$10,MATCH($D$48,Lookup!$S$2:$S$10,0)),0,IF(U461="X",0,IFERROR(L461*50,0)))</f>
        <v>0</v>
      </c>
      <c r="Q461" s="642">
        <f>IF(I461&lt;INDEX(Lookup!$U$2:$U$10,MATCH($D$48,Lookup!$S$2:$S$10,0)),0,IF(U461="X",0,IFERROR(P461*K461,0)))</f>
        <v>0</v>
      </c>
      <c r="R461" s="642">
        <v>0</v>
      </c>
      <c r="S461" s="783">
        <v>0</v>
      </c>
      <c r="T461" s="636"/>
      <c r="U461" s="353"/>
      <c r="W461" s="833">
        <f t="shared" si="40"/>
        <v>0</v>
      </c>
      <c r="X461" s="833">
        <f t="shared" si="41"/>
        <v>0</v>
      </c>
    </row>
    <row r="462" spans="2:24" x14ac:dyDescent="0.35">
      <c r="B462" s="633"/>
      <c r="C462" s="357"/>
      <c r="D462" s="357"/>
      <c r="E462" s="634"/>
      <c r="F462" s="635"/>
      <c r="G462" s="360"/>
      <c r="H462" s="359"/>
      <c r="I462" s="359"/>
      <c r="J462" s="636"/>
      <c r="K462" s="638" t="str">
        <f>IFERROR(INDEX(Lookup!$G$3:$G$6,MATCH(J462,Lookup!$F$3:$F$6,0)),"")</f>
        <v/>
      </c>
      <c r="L462" s="637"/>
      <c r="M462" s="636"/>
      <c r="N462" s="639">
        <f t="shared" si="38"/>
        <v>0</v>
      </c>
      <c r="O462" s="640">
        <f t="shared" si="39"/>
        <v>0</v>
      </c>
      <c r="P462" s="641">
        <f>IF(I462&lt;INDEX(Lookup!$U$2:$U$10,MATCH($D$48,Lookup!$S$2:$S$10,0)),0,IF(U462="X",0,IFERROR(L462*50,0)))</f>
        <v>0</v>
      </c>
      <c r="Q462" s="642">
        <f>IF(I462&lt;INDEX(Lookup!$U$2:$U$10,MATCH($D$48,Lookup!$S$2:$S$10,0)),0,IF(U462="X",0,IFERROR(P462*K462,0)))</f>
        <v>0</v>
      </c>
      <c r="R462" s="642">
        <v>0</v>
      </c>
      <c r="S462" s="783">
        <v>0</v>
      </c>
      <c r="T462" s="636"/>
      <c r="U462" s="353"/>
      <c r="W462" s="833">
        <f t="shared" si="40"/>
        <v>0</v>
      </c>
      <c r="X462" s="833">
        <f t="shared" si="41"/>
        <v>0</v>
      </c>
    </row>
    <row r="463" spans="2:24" x14ac:dyDescent="0.35">
      <c r="B463" s="633"/>
      <c r="C463" s="357"/>
      <c r="D463" s="357"/>
      <c r="E463" s="634"/>
      <c r="F463" s="635"/>
      <c r="G463" s="360"/>
      <c r="H463" s="359"/>
      <c r="I463" s="359"/>
      <c r="J463" s="636"/>
      <c r="K463" s="638" t="str">
        <f>IFERROR(INDEX(Lookup!$G$3:$G$6,MATCH(J463,Lookup!$F$3:$F$6,0)),"")</f>
        <v/>
      </c>
      <c r="L463" s="637"/>
      <c r="M463" s="636"/>
      <c r="N463" s="639">
        <f t="shared" si="38"/>
        <v>0</v>
      </c>
      <c r="O463" s="640">
        <f t="shared" si="39"/>
        <v>0</v>
      </c>
      <c r="P463" s="641">
        <f>IF(I463&lt;INDEX(Lookup!$U$2:$U$10,MATCH($D$48,Lookup!$S$2:$S$10,0)),0,IF(U463="X",0,IFERROR(L463*50,0)))</f>
        <v>0</v>
      </c>
      <c r="Q463" s="642">
        <f>IF(I463&lt;INDEX(Lookup!$U$2:$U$10,MATCH($D$48,Lookup!$S$2:$S$10,0)),0,IF(U463="X",0,IFERROR(P463*K463,0)))</f>
        <v>0</v>
      </c>
      <c r="R463" s="642">
        <v>0</v>
      </c>
      <c r="S463" s="783">
        <v>0</v>
      </c>
      <c r="T463" s="636"/>
      <c r="U463" s="353"/>
      <c r="W463" s="833">
        <f t="shared" si="40"/>
        <v>0</v>
      </c>
      <c r="X463" s="833">
        <f t="shared" si="41"/>
        <v>0</v>
      </c>
    </row>
    <row r="464" spans="2:24" x14ac:dyDescent="0.35">
      <c r="B464" s="633"/>
      <c r="C464" s="357"/>
      <c r="D464" s="357"/>
      <c r="E464" s="634"/>
      <c r="F464" s="635"/>
      <c r="G464" s="360"/>
      <c r="H464" s="359"/>
      <c r="I464" s="359"/>
      <c r="J464" s="636"/>
      <c r="K464" s="638" t="str">
        <f>IFERROR(INDEX(Lookup!$G$3:$G$6,MATCH(J464,Lookup!$F$3:$F$6,0)),"")</f>
        <v/>
      </c>
      <c r="L464" s="637"/>
      <c r="M464" s="636"/>
      <c r="N464" s="639">
        <f t="shared" si="38"/>
        <v>0</v>
      </c>
      <c r="O464" s="640">
        <f t="shared" si="39"/>
        <v>0</v>
      </c>
      <c r="P464" s="641">
        <f>IF(I464&lt;INDEX(Lookup!$U$2:$U$10,MATCH($D$48,Lookup!$S$2:$S$10,0)),0,IF(U464="X",0,IFERROR(L464*50,0)))</f>
        <v>0</v>
      </c>
      <c r="Q464" s="642">
        <f>IF(I464&lt;INDEX(Lookup!$U$2:$U$10,MATCH($D$48,Lookup!$S$2:$S$10,0)),0,IF(U464="X",0,IFERROR(P464*K464,0)))</f>
        <v>0</v>
      </c>
      <c r="R464" s="642">
        <v>0</v>
      </c>
      <c r="S464" s="783">
        <v>0</v>
      </c>
      <c r="T464" s="636"/>
      <c r="U464" s="353"/>
      <c r="W464" s="833">
        <f t="shared" si="40"/>
        <v>0</v>
      </c>
      <c r="X464" s="833">
        <f t="shared" si="41"/>
        <v>0</v>
      </c>
    </row>
    <row r="465" spans="2:24" x14ac:dyDescent="0.35">
      <c r="B465" s="633"/>
      <c r="C465" s="357"/>
      <c r="D465" s="357"/>
      <c r="E465" s="634"/>
      <c r="F465" s="635"/>
      <c r="G465" s="360"/>
      <c r="H465" s="359"/>
      <c r="I465" s="359"/>
      <c r="J465" s="636"/>
      <c r="K465" s="638" t="str">
        <f>IFERROR(INDEX(Lookup!$G$3:$G$6,MATCH(J465,Lookup!$F$3:$F$6,0)),"")</f>
        <v/>
      </c>
      <c r="L465" s="637"/>
      <c r="M465" s="636"/>
      <c r="N465" s="639">
        <f t="shared" si="38"/>
        <v>0</v>
      </c>
      <c r="O465" s="640">
        <f t="shared" si="39"/>
        <v>0</v>
      </c>
      <c r="P465" s="641">
        <f>IF(I465&lt;INDEX(Lookup!$U$2:$U$10,MATCH($D$48,Lookup!$S$2:$S$10,0)),0,IF(U465="X",0,IFERROR(L465*50,0)))</f>
        <v>0</v>
      </c>
      <c r="Q465" s="642">
        <f>IF(I465&lt;INDEX(Lookup!$U$2:$U$10,MATCH($D$48,Lookup!$S$2:$S$10,0)),0,IF(U465="X",0,IFERROR(P465*K465,0)))</f>
        <v>0</v>
      </c>
      <c r="R465" s="642">
        <v>0</v>
      </c>
      <c r="S465" s="783">
        <v>0</v>
      </c>
      <c r="T465" s="636"/>
      <c r="U465" s="353"/>
      <c r="W465" s="833">
        <f t="shared" si="40"/>
        <v>0</v>
      </c>
      <c r="X465" s="833">
        <f t="shared" si="41"/>
        <v>0</v>
      </c>
    </row>
    <row r="466" spans="2:24" x14ac:dyDescent="0.35">
      <c r="B466" s="633"/>
      <c r="C466" s="357"/>
      <c r="D466" s="357"/>
      <c r="E466" s="634"/>
      <c r="F466" s="635"/>
      <c r="G466" s="360"/>
      <c r="H466" s="359"/>
      <c r="I466" s="359"/>
      <c r="J466" s="636"/>
      <c r="K466" s="638" t="str">
        <f>IFERROR(INDEX(Lookup!$G$3:$G$6,MATCH(J466,Lookup!$F$3:$F$6,0)),"")</f>
        <v/>
      </c>
      <c r="L466" s="637"/>
      <c r="M466" s="636"/>
      <c r="N466" s="639">
        <f t="shared" si="38"/>
        <v>0</v>
      </c>
      <c r="O466" s="640">
        <f t="shared" si="39"/>
        <v>0</v>
      </c>
      <c r="P466" s="641">
        <f>IF(I466&lt;INDEX(Lookup!$U$2:$U$10,MATCH($D$48,Lookup!$S$2:$S$10,0)),0,IF(U466="X",0,IFERROR(L466*50,0)))</f>
        <v>0</v>
      </c>
      <c r="Q466" s="642">
        <f>IF(I466&lt;INDEX(Lookup!$U$2:$U$10,MATCH($D$48,Lookup!$S$2:$S$10,0)),0,IF(U466="X",0,IFERROR(P466*K466,0)))</f>
        <v>0</v>
      </c>
      <c r="R466" s="642">
        <v>0</v>
      </c>
      <c r="S466" s="783">
        <v>0</v>
      </c>
      <c r="T466" s="636"/>
      <c r="U466" s="353"/>
      <c r="W466" s="833">
        <f t="shared" si="40"/>
        <v>0</v>
      </c>
      <c r="X466" s="833">
        <f t="shared" si="41"/>
        <v>0</v>
      </c>
    </row>
    <row r="467" spans="2:24" x14ac:dyDescent="0.35">
      <c r="B467" s="633"/>
      <c r="C467" s="357"/>
      <c r="D467" s="357"/>
      <c r="E467" s="634"/>
      <c r="F467" s="635"/>
      <c r="G467" s="360"/>
      <c r="H467" s="359"/>
      <c r="I467" s="359"/>
      <c r="J467" s="636"/>
      <c r="K467" s="638" t="str">
        <f>IFERROR(INDEX(Lookup!$G$3:$G$6,MATCH(J467,Lookup!$F$3:$F$6,0)),"")</f>
        <v/>
      </c>
      <c r="L467" s="637"/>
      <c r="M467" s="636"/>
      <c r="N467" s="639">
        <f t="shared" si="38"/>
        <v>0</v>
      </c>
      <c r="O467" s="640">
        <f t="shared" si="39"/>
        <v>0</v>
      </c>
      <c r="P467" s="641">
        <f>IF(I467&lt;INDEX(Lookup!$U$2:$U$10,MATCH($D$48,Lookup!$S$2:$S$10,0)),0,IF(U467="X",0,IFERROR(L467*50,0)))</f>
        <v>0</v>
      </c>
      <c r="Q467" s="642">
        <f>IF(I467&lt;INDEX(Lookup!$U$2:$U$10,MATCH($D$48,Lookup!$S$2:$S$10,0)),0,IF(U467="X",0,IFERROR(P467*K467,0)))</f>
        <v>0</v>
      </c>
      <c r="R467" s="642">
        <v>0</v>
      </c>
      <c r="S467" s="783">
        <v>0</v>
      </c>
      <c r="T467" s="636"/>
      <c r="U467" s="353"/>
      <c r="W467" s="833">
        <f t="shared" si="40"/>
        <v>0</v>
      </c>
      <c r="X467" s="833">
        <f t="shared" si="41"/>
        <v>0</v>
      </c>
    </row>
    <row r="468" spans="2:24" x14ac:dyDescent="0.35">
      <c r="B468" s="633"/>
      <c r="C468" s="357"/>
      <c r="D468" s="357"/>
      <c r="E468" s="634"/>
      <c r="F468" s="635"/>
      <c r="G468" s="360"/>
      <c r="H468" s="359"/>
      <c r="I468" s="359"/>
      <c r="J468" s="636"/>
      <c r="K468" s="638" t="str">
        <f>IFERROR(INDEX(Lookup!$G$3:$G$6,MATCH(J468,Lookup!$F$3:$F$6,0)),"")</f>
        <v/>
      </c>
      <c r="L468" s="637"/>
      <c r="M468" s="636"/>
      <c r="N468" s="639">
        <f t="shared" si="38"/>
        <v>0</v>
      </c>
      <c r="O468" s="640">
        <f t="shared" si="39"/>
        <v>0</v>
      </c>
      <c r="P468" s="641">
        <f>IF(I468&lt;INDEX(Lookup!$U$2:$U$10,MATCH($D$48,Lookup!$S$2:$S$10,0)),0,IF(U468="X",0,IFERROR(L468*50,0)))</f>
        <v>0</v>
      </c>
      <c r="Q468" s="642">
        <f>IF(I468&lt;INDEX(Lookup!$U$2:$U$10,MATCH($D$48,Lookup!$S$2:$S$10,0)),0,IF(U468="X",0,IFERROR(P468*K468,0)))</f>
        <v>0</v>
      </c>
      <c r="R468" s="642">
        <v>0</v>
      </c>
      <c r="S468" s="783">
        <v>0</v>
      </c>
      <c r="T468" s="636"/>
      <c r="U468" s="353"/>
      <c r="W468" s="833">
        <f t="shared" si="40"/>
        <v>0</v>
      </c>
      <c r="X468" s="833">
        <f t="shared" si="41"/>
        <v>0</v>
      </c>
    </row>
    <row r="469" spans="2:24" x14ac:dyDescent="0.35">
      <c r="B469" s="633"/>
      <c r="C469" s="357"/>
      <c r="D469" s="357"/>
      <c r="E469" s="634"/>
      <c r="F469" s="635"/>
      <c r="G469" s="360"/>
      <c r="H469" s="359"/>
      <c r="I469" s="359"/>
      <c r="J469" s="636"/>
      <c r="K469" s="638" t="str">
        <f>IFERROR(INDEX(Lookup!$G$3:$G$6,MATCH(J469,Lookup!$F$3:$F$6,0)),"")</f>
        <v/>
      </c>
      <c r="L469" s="637"/>
      <c r="M469" s="636"/>
      <c r="N469" s="639">
        <f t="shared" si="38"/>
        <v>0</v>
      </c>
      <c r="O469" s="640">
        <f t="shared" si="39"/>
        <v>0</v>
      </c>
      <c r="P469" s="641">
        <f>IF(I469&lt;INDEX(Lookup!$U$2:$U$10,MATCH($D$48,Lookup!$S$2:$S$10,0)),0,IF(U469="X",0,IFERROR(L469*50,0)))</f>
        <v>0</v>
      </c>
      <c r="Q469" s="642">
        <f>IF(I469&lt;INDEX(Lookup!$U$2:$U$10,MATCH($D$48,Lookup!$S$2:$S$10,0)),0,IF(U469="X",0,IFERROR(P469*K469,0)))</f>
        <v>0</v>
      </c>
      <c r="R469" s="642">
        <v>0</v>
      </c>
      <c r="S469" s="783">
        <v>0</v>
      </c>
      <c r="T469" s="636"/>
      <c r="U469" s="353"/>
      <c r="W469" s="833">
        <f t="shared" si="40"/>
        <v>0</v>
      </c>
      <c r="X469" s="833">
        <f t="shared" si="41"/>
        <v>0</v>
      </c>
    </row>
    <row r="470" spans="2:24" x14ac:dyDescent="0.35">
      <c r="B470" s="633"/>
      <c r="C470" s="357"/>
      <c r="D470" s="357"/>
      <c r="E470" s="634"/>
      <c r="F470" s="635"/>
      <c r="G470" s="360"/>
      <c r="H470" s="359"/>
      <c r="I470" s="359"/>
      <c r="J470" s="636"/>
      <c r="K470" s="638" t="str">
        <f>IFERROR(INDEX(Lookup!$G$3:$G$6,MATCH(J470,Lookup!$F$3:$F$6,0)),"")</f>
        <v/>
      </c>
      <c r="L470" s="637"/>
      <c r="M470" s="636"/>
      <c r="N470" s="639">
        <f t="shared" si="38"/>
        <v>0</v>
      </c>
      <c r="O470" s="640">
        <f t="shared" si="39"/>
        <v>0</v>
      </c>
      <c r="P470" s="641">
        <f>IF(I470&lt;INDEX(Lookup!$U$2:$U$10,MATCH($D$48,Lookup!$S$2:$S$10,0)),0,IF(U470="X",0,IFERROR(L470*50,0)))</f>
        <v>0</v>
      </c>
      <c r="Q470" s="642">
        <f>IF(I470&lt;INDEX(Lookup!$U$2:$U$10,MATCH($D$48,Lookup!$S$2:$S$10,0)),0,IF(U470="X",0,IFERROR(P470*K470,0)))</f>
        <v>0</v>
      </c>
      <c r="R470" s="642">
        <v>0</v>
      </c>
      <c r="S470" s="783">
        <v>0</v>
      </c>
      <c r="T470" s="636"/>
      <c r="U470" s="353"/>
      <c r="W470" s="833">
        <f t="shared" si="40"/>
        <v>0</v>
      </c>
      <c r="X470" s="833">
        <f t="shared" si="41"/>
        <v>0</v>
      </c>
    </row>
    <row r="471" spans="2:24" x14ac:dyDescent="0.35">
      <c r="B471" s="633"/>
      <c r="C471" s="357"/>
      <c r="D471" s="357"/>
      <c r="E471" s="634"/>
      <c r="F471" s="635"/>
      <c r="G471" s="360"/>
      <c r="H471" s="359"/>
      <c r="I471" s="359"/>
      <c r="J471" s="636"/>
      <c r="K471" s="638" t="str">
        <f>IFERROR(INDEX(Lookup!$G$3:$G$6,MATCH(J471,Lookup!$F$3:$F$6,0)),"")</f>
        <v/>
      </c>
      <c r="L471" s="637"/>
      <c r="M471" s="636"/>
      <c r="N471" s="639">
        <f t="shared" si="38"/>
        <v>0</v>
      </c>
      <c r="O471" s="640">
        <f t="shared" si="39"/>
        <v>0</v>
      </c>
      <c r="P471" s="641">
        <f>IF(I471&lt;INDEX(Lookup!$U$2:$U$10,MATCH($D$48,Lookup!$S$2:$S$10,0)),0,IF(U471="X",0,IFERROR(L471*50,0)))</f>
        <v>0</v>
      </c>
      <c r="Q471" s="642">
        <f>IF(I471&lt;INDEX(Lookup!$U$2:$U$10,MATCH($D$48,Lookup!$S$2:$S$10,0)),0,IF(U471="X",0,IFERROR(P471*K471,0)))</f>
        <v>0</v>
      </c>
      <c r="R471" s="642">
        <v>0</v>
      </c>
      <c r="S471" s="783">
        <v>0</v>
      </c>
      <c r="T471" s="636"/>
      <c r="U471" s="353"/>
      <c r="W471" s="833">
        <f t="shared" si="40"/>
        <v>0</v>
      </c>
      <c r="X471" s="833">
        <f t="shared" si="41"/>
        <v>0</v>
      </c>
    </row>
    <row r="472" spans="2:24" x14ac:dyDescent="0.35">
      <c r="B472" s="633"/>
      <c r="C472" s="357"/>
      <c r="D472" s="357"/>
      <c r="E472" s="634"/>
      <c r="F472" s="635"/>
      <c r="G472" s="360"/>
      <c r="H472" s="359"/>
      <c r="I472" s="359"/>
      <c r="J472" s="636"/>
      <c r="K472" s="638" t="str">
        <f>IFERROR(INDEX(Lookup!$G$3:$G$6,MATCH(J472,Lookup!$F$3:$F$6,0)),"")</f>
        <v/>
      </c>
      <c r="L472" s="637"/>
      <c r="M472" s="636"/>
      <c r="N472" s="639">
        <f t="shared" si="38"/>
        <v>0</v>
      </c>
      <c r="O472" s="640">
        <f t="shared" si="39"/>
        <v>0</v>
      </c>
      <c r="P472" s="641">
        <f>IF(I472&lt;INDEX(Lookup!$U$2:$U$10,MATCH($D$48,Lookup!$S$2:$S$10,0)),0,IF(U472="X",0,IFERROR(L472*50,0)))</f>
        <v>0</v>
      </c>
      <c r="Q472" s="642">
        <f>IF(I472&lt;INDEX(Lookup!$U$2:$U$10,MATCH($D$48,Lookup!$S$2:$S$10,0)),0,IF(U472="X",0,IFERROR(P472*K472,0)))</f>
        <v>0</v>
      </c>
      <c r="R472" s="642">
        <v>0</v>
      </c>
      <c r="S472" s="783">
        <v>0</v>
      </c>
      <c r="T472" s="636"/>
      <c r="U472" s="353"/>
      <c r="W472" s="833">
        <f t="shared" si="40"/>
        <v>0</v>
      </c>
      <c r="X472" s="833">
        <f t="shared" si="41"/>
        <v>0</v>
      </c>
    </row>
    <row r="473" spans="2:24" x14ac:dyDescent="0.35">
      <c r="B473" s="633"/>
      <c r="C473" s="357"/>
      <c r="D473" s="357"/>
      <c r="E473" s="634"/>
      <c r="F473" s="635"/>
      <c r="G473" s="360"/>
      <c r="H473" s="359"/>
      <c r="I473" s="359"/>
      <c r="J473" s="636"/>
      <c r="K473" s="638" t="str">
        <f>IFERROR(INDEX(Lookup!$G$3:$G$6,MATCH(J473,Lookup!$F$3:$F$6,0)),"")</f>
        <v/>
      </c>
      <c r="L473" s="637"/>
      <c r="M473" s="636"/>
      <c r="N473" s="639">
        <f t="shared" si="38"/>
        <v>0</v>
      </c>
      <c r="O473" s="640">
        <f t="shared" si="39"/>
        <v>0</v>
      </c>
      <c r="P473" s="641">
        <f>IF(I473&lt;INDEX(Lookup!$U$2:$U$10,MATCH($D$48,Lookup!$S$2:$S$10,0)),0,IF(U473="X",0,IFERROR(L473*50,0)))</f>
        <v>0</v>
      </c>
      <c r="Q473" s="642">
        <f>IF(I473&lt;INDEX(Lookup!$U$2:$U$10,MATCH($D$48,Lookup!$S$2:$S$10,0)),0,IF(U473="X",0,IFERROR(P473*K473,0)))</f>
        <v>0</v>
      </c>
      <c r="R473" s="642">
        <v>0</v>
      </c>
      <c r="S473" s="783">
        <v>0</v>
      </c>
      <c r="T473" s="636"/>
      <c r="U473" s="353"/>
      <c r="W473" s="833">
        <f t="shared" si="40"/>
        <v>0</v>
      </c>
      <c r="X473" s="833">
        <f t="shared" si="41"/>
        <v>0</v>
      </c>
    </row>
    <row r="474" spans="2:24" x14ac:dyDescent="0.35">
      <c r="B474" s="633"/>
      <c r="C474" s="357"/>
      <c r="D474" s="357"/>
      <c r="E474" s="634"/>
      <c r="F474" s="635"/>
      <c r="G474" s="360"/>
      <c r="H474" s="359"/>
      <c r="I474" s="359"/>
      <c r="J474" s="636"/>
      <c r="K474" s="638" t="str">
        <f>IFERROR(INDEX(Lookup!$G$3:$G$6,MATCH(J474,Lookup!$F$3:$F$6,0)),"")</f>
        <v/>
      </c>
      <c r="L474" s="637"/>
      <c r="M474" s="636"/>
      <c r="N474" s="639">
        <f t="shared" si="38"/>
        <v>0</v>
      </c>
      <c r="O474" s="640">
        <f t="shared" si="39"/>
        <v>0</v>
      </c>
      <c r="P474" s="641">
        <f>IF(I474&lt;INDEX(Lookup!$U$2:$U$10,MATCH($D$48,Lookup!$S$2:$S$10,0)),0,IF(U474="X",0,IFERROR(L474*50,0)))</f>
        <v>0</v>
      </c>
      <c r="Q474" s="642">
        <f>IF(I474&lt;INDEX(Lookup!$U$2:$U$10,MATCH($D$48,Lookup!$S$2:$S$10,0)),0,IF(U474="X",0,IFERROR(P474*K474,0)))</f>
        <v>0</v>
      </c>
      <c r="R474" s="642">
        <v>0</v>
      </c>
      <c r="S474" s="783">
        <v>0</v>
      </c>
      <c r="T474" s="636"/>
      <c r="U474" s="353"/>
      <c r="W474" s="833">
        <f t="shared" si="40"/>
        <v>0</v>
      </c>
      <c r="X474" s="833">
        <f t="shared" si="41"/>
        <v>0</v>
      </c>
    </row>
    <row r="475" spans="2:24" x14ac:dyDescent="0.35">
      <c r="B475" s="633"/>
      <c r="C475" s="357"/>
      <c r="D475" s="357"/>
      <c r="E475" s="634"/>
      <c r="F475" s="635"/>
      <c r="G475" s="360"/>
      <c r="H475" s="359"/>
      <c r="I475" s="359"/>
      <c r="J475" s="636"/>
      <c r="K475" s="638" t="str">
        <f>IFERROR(INDEX(Lookup!$G$3:$G$6,MATCH(J475,Lookup!$F$3:$F$6,0)),"")</f>
        <v/>
      </c>
      <c r="L475" s="637"/>
      <c r="M475" s="636"/>
      <c r="N475" s="639">
        <f t="shared" si="38"/>
        <v>0</v>
      </c>
      <c r="O475" s="640">
        <f t="shared" si="39"/>
        <v>0</v>
      </c>
      <c r="P475" s="641">
        <f>IF(I475&lt;INDEX(Lookup!$U$2:$U$10,MATCH($D$48,Lookup!$S$2:$S$10,0)),0,IF(U475="X",0,IFERROR(L475*50,0)))</f>
        <v>0</v>
      </c>
      <c r="Q475" s="642">
        <f>IF(I475&lt;INDEX(Lookup!$U$2:$U$10,MATCH($D$48,Lookup!$S$2:$S$10,0)),0,IF(U475="X",0,IFERROR(P475*K475,0)))</f>
        <v>0</v>
      </c>
      <c r="R475" s="642">
        <v>0</v>
      </c>
      <c r="S475" s="783">
        <v>0</v>
      </c>
      <c r="T475" s="636"/>
      <c r="U475" s="353"/>
      <c r="W475" s="833">
        <f t="shared" si="40"/>
        <v>0</v>
      </c>
      <c r="X475" s="833">
        <f t="shared" si="41"/>
        <v>0</v>
      </c>
    </row>
    <row r="476" spans="2:24" x14ac:dyDescent="0.35">
      <c r="B476" s="633"/>
      <c r="C476" s="357"/>
      <c r="D476" s="357"/>
      <c r="E476" s="634"/>
      <c r="F476" s="635"/>
      <c r="G476" s="360"/>
      <c r="H476" s="359"/>
      <c r="I476" s="359"/>
      <c r="J476" s="636"/>
      <c r="K476" s="638" t="str">
        <f>IFERROR(INDEX(Lookup!$G$3:$G$6,MATCH(J476,Lookup!$F$3:$F$6,0)),"")</f>
        <v/>
      </c>
      <c r="L476" s="637"/>
      <c r="M476" s="636"/>
      <c r="N476" s="639">
        <f t="shared" si="38"/>
        <v>0</v>
      </c>
      <c r="O476" s="640">
        <f t="shared" si="39"/>
        <v>0</v>
      </c>
      <c r="P476" s="641">
        <f>IF(I476&lt;INDEX(Lookup!$U$2:$U$10,MATCH($D$48,Lookup!$S$2:$S$10,0)),0,IF(U476="X",0,IFERROR(L476*50,0)))</f>
        <v>0</v>
      </c>
      <c r="Q476" s="642">
        <f>IF(I476&lt;INDEX(Lookup!$U$2:$U$10,MATCH($D$48,Lookup!$S$2:$S$10,0)),0,IF(U476="X",0,IFERROR(P476*K476,0)))</f>
        <v>0</v>
      </c>
      <c r="R476" s="642">
        <v>0</v>
      </c>
      <c r="S476" s="783">
        <v>0</v>
      </c>
      <c r="T476" s="636"/>
      <c r="U476" s="353"/>
      <c r="W476" s="833">
        <f t="shared" si="40"/>
        <v>0</v>
      </c>
      <c r="X476" s="833">
        <f t="shared" si="41"/>
        <v>0</v>
      </c>
    </row>
    <row r="477" spans="2:24" x14ac:dyDescent="0.35">
      <c r="B477" s="633"/>
      <c r="C477" s="357"/>
      <c r="D477" s="357"/>
      <c r="E477" s="634"/>
      <c r="F477" s="635"/>
      <c r="G477" s="360"/>
      <c r="H477" s="359"/>
      <c r="I477" s="359"/>
      <c r="J477" s="636"/>
      <c r="K477" s="638" t="str">
        <f>IFERROR(INDEX(Lookup!$G$3:$G$6,MATCH(J477,Lookup!$F$3:$F$6,0)),"")</f>
        <v/>
      </c>
      <c r="L477" s="637"/>
      <c r="M477" s="636"/>
      <c r="N477" s="639">
        <f t="shared" si="38"/>
        <v>0</v>
      </c>
      <c r="O477" s="640">
        <f t="shared" si="39"/>
        <v>0</v>
      </c>
      <c r="P477" s="641">
        <f>IF(I477&lt;INDEX(Lookup!$U$2:$U$10,MATCH($D$48,Lookup!$S$2:$S$10,0)),0,IF(U477="X",0,IFERROR(L477*50,0)))</f>
        <v>0</v>
      </c>
      <c r="Q477" s="642">
        <f>IF(I477&lt;INDEX(Lookup!$U$2:$U$10,MATCH($D$48,Lookup!$S$2:$S$10,0)),0,IF(U477="X",0,IFERROR(P477*K477,0)))</f>
        <v>0</v>
      </c>
      <c r="R477" s="642">
        <v>0</v>
      </c>
      <c r="S477" s="783">
        <v>0</v>
      </c>
      <c r="T477" s="636"/>
      <c r="U477" s="353"/>
      <c r="W477" s="833">
        <f t="shared" si="40"/>
        <v>0</v>
      </c>
      <c r="X477" s="833">
        <f t="shared" si="41"/>
        <v>0</v>
      </c>
    </row>
    <row r="478" spans="2:24" x14ac:dyDescent="0.35">
      <c r="B478" s="633"/>
      <c r="C478" s="357"/>
      <c r="D478" s="357"/>
      <c r="E478" s="634"/>
      <c r="F478" s="635"/>
      <c r="G478" s="360"/>
      <c r="H478" s="359"/>
      <c r="I478" s="359"/>
      <c r="J478" s="636"/>
      <c r="K478" s="638" t="str">
        <f>IFERROR(INDEX(Lookup!$G$3:$G$6,MATCH(J478,Lookup!$F$3:$F$6,0)),"")</f>
        <v/>
      </c>
      <c r="L478" s="637"/>
      <c r="M478" s="636"/>
      <c r="N478" s="639">
        <f t="shared" si="38"/>
        <v>0</v>
      </c>
      <c r="O478" s="640">
        <f t="shared" si="39"/>
        <v>0</v>
      </c>
      <c r="P478" s="641">
        <f>IF(I478&lt;INDEX(Lookup!$U$2:$U$10,MATCH($D$48,Lookup!$S$2:$S$10,0)),0,IF(U478="X",0,IFERROR(L478*50,0)))</f>
        <v>0</v>
      </c>
      <c r="Q478" s="642">
        <f>IF(I478&lt;INDEX(Lookup!$U$2:$U$10,MATCH($D$48,Lookup!$S$2:$S$10,0)),0,IF(U478="X",0,IFERROR(P478*K478,0)))</f>
        <v>0</v>
      </c>
      <c r="R478" s="642">
        <v>0</v>
      </c>
      <c r="S478" s="783">
        <v>0</v>
      </c>
      <c r="T478" s="636"/>
      <c r="U478" s="353"/>
      <c r="W478" s="833">
        <f t="shared" si="40"/>
        <v>0</v>
      </c>
      <c r="X478" s="833">
        <f t="shared" si="41"/>
        <v>0</v>
      </c>
    </row>
    <row r="479" spans="2:24" x14ac:dyDescent="0.35">
      <c r="B479" s="633"/>
      <c r="C479" s="357"/>
      <c r="D479" s="357"/>
      <c r="E479" s="634"/>
      <c r="F479" s="635"/>
      <c r="G479" s="360"/>
      <c r="H479" s="359"/>
      <c r="I479" s="359"/>
      <c r="J479" s="636"/>
      <c r="K479" s="638" t="str">
        <f>IFERROR(INDEX(Lookup!$G$3:$G$6,MATCH(J479,Lookup!$F$3:$F$6,0)),"")</f>
        <v/>
      </c>
      <c r="L479" s="637"/>
      <c r="M479" s="636"/>
      <c r="N479" s="639">
        <f t="shared" si="38"/>
        <v>0</v>
      </c>
      <c r="O479" s="640">
        <f t="shared" si="39"/>
        <v>0</v>
      </c>
      <c r="P479" s="641">
        <f>IF(I479&lt;INDEX(Lookup!$U$2:$U$10,MATCH($D$48,Lookup!$S$2:$S$10,0)),0,IF(U479="X",0,IFERROR(L479*50,0)))</f>
        <v>0</v>
      </c>
      <c r="Q479" s="642">
        <f>IF(I479&lt;INDEX(Lookup!$U$2:$U$10,MATCH($D$48,Lookup!$S$2:$S$10,0)),0,IF(U479="X",0,IFERROR(P479*K479,0)))</f>
        <v>0</v>
      </c>
      <c r="R479" s="642">
        <v>0</v>
      </c>
      <c r="S479" s="783">
        <v>0</v>
      </c>
      <c r="T479" s="636"/>
      <c r="U479" s="353"/>
      <c r="W479" s="833">
        <f t="shared" si="40"/>
        <v>0</v>
      </c>
      <c r="X479" s="833">
        <f t="shared" si="41"/>
        <v>0</v>
      </c>
    </row>
    <row r="480" spans="2:24" x14ac:dyDescent="0.35">
      <c r="B480" s="633"/>
      <c r="C480" s="357"/>
      <c r="D480" s="357"/>
      <c r="E480" s="634"/>
      <c r="F480" s="635"/>
      <c r="G480" s="360"/>
      <c r="H480" s="359"/>
      <c r="I480" s="359"/>
      <c r="J480" s="636"/>
      <c r="K480" s="638" t="str">
        <f>IFERROR(INDEX(Lookup!$G$3:$G$6,MATCH(J480,Lookup!$F$3:$F$6,0)),"")</f>
        <v/>
      </c>
      <c r="L480" s="637"/>
      <c r="M480" s="636"/>
      <c r="N480" s="639">
        <f t="shared" si="38"/>
        <v>0</v>
      </c>
      <c r="O480" s="640">
        <f t="shared" si="39"/>
        <v>0</v>
      </c>
      <c r="P480" s="641">
        <f>IF(I480&lt;INDEX(Lookup!$U$2:$U$10,MATCH($D$48,Lookup!$S$2:$S$10,0)),0,IF(U480="X",0,IFERROR(L480*50,0)))</f>
        <v>0</v>
      </c>
      <c r="Q480" s="642">
        <f>IF(I480&lt;INDEX(Lookup!$U$2:$U$10,MATCH($D$48,Lookup!$S$2:$S$10,0)),0,IF(U480="X",0,IFERROR(P480*K480,0)))</f>
        <v>0</v>
      </c>
      <c r="R480" s="642">
        <v>0</v>
      </c>
      <c r="S480" s="783">
        <v>0</v>
      </c>
      <c r="T480" s="636"/>
      <c r="U480" s="353"/>
      <c r="W480" s="833">
        <f t="shared" si="40"/>
        <v>0</v>
      </c>
      <c r="X480" s="833">
        <f t="shared" si="41"/>
        <v>0</v>
      </c>
    </row>
    <row r="481" spans="2:24" x14ac:dyDescent="0.35">
      <c r="B481" s="633"/>
      <c r="C481" s="357"/>
      <c r="D481" s="357"/>
      <c r="E481" s="634"/>
      <c r="F481" s="635"/>
      <c r="G481" s="360"/>
      <c r="H481" s="359"/>
      <c r="I481" s="359"/>
      <c r="J481" s="636"/>
      <c r="K481" s="638" t="str">
        <f>IFERROR(INDEX(Lookup!$G$3:$G$6,MATCH(J481,Lookup!$F$3:$F$6,0)),"")</f>
        <v/>
      </c>
      <c r="L481" s="637"/>
      <c r="M481" s="636"/>
      <c r="N481" s="639">
        <f t="shared" si="38"/>
        <v>0</v>
      </c>
      <c r="O481" s="640">
        <f t="shared" si="39"/>
        <v>0</v>
      </c>
      <c r="P481" s="641">
        <f>IF(I481&lt;INDEX(Lookup!$U$2:$U$10,MATCH($D$48,Lookup!$S$2:$S$10,0)),0,IF(U481="X",0,IFERROR(L481*50,0)))</f>
        <v>0</v>
      </c>
      <c r="Q481" s="642">
        <f>IF(I481&lt;INDEX(Lookup!$U$2:$U$10,MATCH($D$48,Lookup!$S$2:$S$10,0)),0,IF(U481="X",0,IFERROR(P481*K481,0)))</f>
        <v>0</v>
      </c>
      <c r="R481" s="642">
        <v>0</v>
      </c>
      <c r="S481" s="783">
        <v>0</v>
      </c>
      <c r="T481" s="636"/>
      <c r="U481" s="353"/>
      <c r="W481" s="833">
        <f t="shared" si="40"/>
        <v>0</v>
      </c>
      <c r="X481" s="833">
        <f t="shared" si="41"/>
        <v>0</v>
      </c>
    </row>
    <row r="482" spans="2:24" x14ac:dyDescent="0.35">
      <c r="B482" s="633"/>
      <c r="C482" s="357"/>
      <c r="D482" s="357"/>
      <c r="E482" s="634"/>
      <c r="F482" s="635"/>
      <c r="G482" s="360"/>
      <c r="H482" s="359"/>
      <c r="I482" s="359"/>
      <c r="J482" s="636"/>
      <c r="K482" s="638" t="str">
        <f>IFERROR(INDEX(Lookup!$G$3:$G$6,MATCH(J482,Lookup!$F$3:$F$6,0)),"")</f>
        <v/>
      </c>
      <c r="L482" s="637"/>
      <c r="M482" s="636"/>
      <c r="N482" s="639">
        <f t="shared" si="38"/>
        <v>0</v>
      </c>
      <c r="O482" s="640">
        <f t="shared" si="39"/>
        <v>0</v>
      </c>
      <c r="P482" s="641">
        <f>IF(I482&lt;INDEX(Lookup!$U$2:$U$10,MATCH($D$48,Lookup!$S$2:$S$10,0)),0,IF(U482="X",0,IFERROR(L482*50,0)))</f>
        <v>0</v>
      </c>
      <c r="Q482" s="642">
        <f>IF(I482&lt;INDEX(Lookup!$U$2:$U$10,MATCH($D$48,Lookup!$S$2:$S$10,0)),0,IF(U482="X",0,IFERROR(P482*K482,0)))</f>
        <v>0</v>
      </c>
      <c r="R482" s="642">
        <v>0</v>
      </c>
      <c r="S482" s="783">
        <v>0</v>
      </c>
      <c r="T482" s="636"/>
      <c r="U482" s="353"/>
      <c r="W482" s="833">
        <f t="shared" si="40"/>
        <v>0</v>
      </c>
      <c r="X482" s="833">
        <f t="shared" si="41"/>
        <v>0</v>
      </c>
    </row>
    <row r="483" spans="2:24" x14ac:dyDescent="0.35">
      <c r="B483" s="633"/>
      <c r="C483" s="357"/>
      <c r="D483" s="357"/>
      <c r="E483" s="634"/>
      <c r="F483" s="635"/>
      <c r="G483" s="360"/>
      <c r="H483" s="359"/>
      <c r="I483" s="359"/>
      <c r="J483" s="636"/>
      <c r="K483" s="638" t="str">
        <f>IFERROR(INDEX(Lookup!$G$3:$G$6,MATCH(J483,Lookup!$F$3:$F$6,0)),"")</f>
        <v/>
      </c>
      <c r="L483" s="637"/>
      <c r="M483" s="636"/>
      <c r="N483" s="639">
        <f t="shared" si="38"/>
        <v>0</v>
      </c>
      <c r="O483" s="640">
        <f t="shared" si="39"/>
        <v>0</v>
      </c>
      <c r="P483" s="641">
        <f>IF(I483&lt;INDEX(Lookup!$U$2:$U$10,MATCH($D$48,Lookup!$S$2:$S$10,0)),0,IF(U483="X",0,IFERROR(L483*50,0)))</f>
        <v>0</v>
      </c>
      <c r="Q483" s="642">
        <f>IF(I483&lt;INDEX(Lookup!$U$2:$U$10,MATCH($D$48,Lookup!$S$2:$S$10,0)),0,IF(U483="X",0,IFERROR(P483*K483,0)))</f>
        <v>0</v>
      </c>
      <c r="R483" s="642">
        <v>0</v>
      </c>
      <c r="S483" s="783">
        <v>0</v>
      </c>
      <c r="T483" s="636"/>
      <c r="U483" s="353"/>
      <c r="W483" s="833">
        <f t="shared" si="40"/>
        <v>0</v>
      </c>
      <c r="X483" s="833">
        <f t="shared" si="41"/>
        <v>0</v>
      </c>
    </row>
    <row r="484" spans="2:24" x14ac:dyDescent="0.35">
      <c r="B484" s="633"/>
      <c r="C484" s="357"/>
      <c r="D484" s="357"/>
      <c r="E484" s="634"/>
      <c r="F484" s="635"/>
      <c r="G484" s="360"/>
      <c r="H484" s="359"/>
      <c r="I484" s="359"/>
      <c r="J484" s="636"/>
      <c r="K484" s="638" t="str">
        <f>IFERROR(INDEX(Lookup!$G$3:$G$6,MATCH(J484,Lookup!$F$3:$F$6,0)),"")</f>
        <v/>
      </c>
      <c r="L484" s="637"/>
      <c r="M484" s="636"/>
      <c r="N484" s="639">
        <f t="shared" si="38"/>
        <v>0</v>
      </c>
      <c r="O484" s="640">
        <f t="shared" si="39"/>
        <v>0</v>
      </c>
      <c r="P484" s="641">
        <f>IF(I484&lt;INDEX(Lookup!$U$2:$U$10,MATCH($D$48,Lookup!$S$2:$S$10,0)),0,IF(U484="X",0,IFERROR(L484*50,0)))</f>
        <v>0</v>
      </c>
      <c r="Q484" s="642">
        <f>IF(I484&lt;INDEX(Lookup!$U$2:$U$10,MATCH($D$48,Lookup!$S$2:$S$10,0)),0,IF(U484="X",0,IFERROR(P484*K484,0)))</f>
        <v>0</v>
      </c>
      <c r="R484" s="642">
        <v>0</v>
      </c>
      <c r="S484" s="783">
        <v>0</v>
      </c>
      <c r="T484" s="636"/>
      <c r="U484" s="353"/>
      <c r="W484" s="833">
        <f t="shared" si="40"/>
        <v>0</v>
      </c>
      <c r="X484" s="833">
        <f t="shared" si="41"/>
        <v>0</v>
      </c>
    </row>
    <row r="485" spans="2:24" x14ac:dyDescent="0.35">
      <c r="B485" s="633"/>
      <c r="C485" s="357"/>
      <c r="D485" s="357"/>
      <c r="E485" s="634"/>
      <c r="F485" s="635"/>
      <c r="G485" s="360"/>
      <c r="H485" s="359"/>
      <c r="I485" s="359"/>
      <c r="J485" s="636"/>
      <c r="K485" s="638" t="str">
        <f>IFERROR(INDEX(Lookup!$G$3:$G$6,MATCH(J485,Lookup!$F$3:$F$6,0)),"")</f>
        <v/>
      </c>
      <c r="L485" s="637"/>
      <c r="M485" s="636"/>
      <c r="N485" s="639">
        <f t="shared" si="38"/>
        <v>0</v>
      </c>
      <c r="O485" s="640">
        <f t="shared" si="39"/>
        <v>0</v>
      </c>
      <c r="P485" s="641">
        <f>IF(I485&lt;INDEX(Lookup!$U$2:$U$10,MATCH($D$48,Lookup!$S$2:$S$10,0)),0,IF(U485="X",0,IFERROR(L485*50,0)))</f>
        <v>0</v>
      </c>
      <c r="Q485" s="642">
        <f>IF(I485&lt;INDEX(Lookup!$U$2:$U$10,MATCH($D$48,Lookup!$S$2:$S$10,0)),0,IF(U485="X",0,IFERROR(P485*K485,0)))</f>
        <v>0</v>
      </c>
      <c r="R485" s="642">
        <v>0</v>
      </c>
      <c r="S485" s="783">
        <v>0</v>
      </c>
      <c r="T485" s="636"/>
      <c r="U485" s="353"/>
      <c r="W485" s="833">
        <f t="shared" si="40"/>
        <v>0</v>
      </c>
      <c r="X485" s="833">
        <f t="shared" si="41"/>
        <v>0</v>
      </c>
    </row>
    <row r="486" spans="2:24" x14ac:dyDescent="0.35">
      <c r="B486" s="633"/>
      <c r="C486" s="357"/>
      <c r="D486" s="357"/>
      <c r="E486" s="634"/>
      <c r="F486" s="635"/>
      <c r="G486" s="360"/>
      <c r="H486" s="359"/>
      <c r="I486" s="359"/>
      <c r="J486" s="636"/>
      <c r="K486" s="638" t="str">
        <f>IFERROR(INDEX(Lookup!$G$3:$G$6,MATCH(J486,Lookup!$F$3:$F$6,0)),"")</f>
        <v/>
      </c>
      <c r="L486" s="637"/>
      <c r="M486" s="636"/>
      <c r="N486" s="639">
        <f t="shared" si="38"/>
        <v>0</v>
      </c>
      <c r="O486" s="640">
        <f t="shared" si="39"/>
        <v>0</v>
      </c>
      <c r="P486" s="641">
        <f>IF(I486&lt;INDEX(Lookup!$U$2:$U$10,MATCH($D$48,Lookup!$S$2:$S$10,0)),0,IF(U486="X",0,IFERROR(L486*50,0)))</f>
        <v>0</v>
      </c>
      <c r="Q486" s="642">
        <f>IF(I486&lt;INDEX(Lookup!$U$2:$U$10,MATCH($D$48,Lookup!$S$2:$S$10,0)),0,IF(U486="X",0,IFERROR(P486*K486,0)))</f>
        <v>0</v>
      </c>
      <c r="R486" s="642">
        <v>0</v>
      </c>
      <c r="S486" s="783">
        <v>0</v>
      </c>
      <c r="T486" s="636"/>
      <c r="U486" s="353"/>
      <c r="W486" s="833">
        <f t="shared" si="40"/>
        <v>0</v>
      </c>
      <c r="X486" s="833">
        <f t="shared" si="41"/>
        <v>0</v>
      </c>
    </row>
    <row r="487" spans="2:24" x14ac:dyDescent="0.35">
      <c r="B487" s="633"/>
      <c r="C487" s="357"/>
      <c r="D487" s="357"/>
      <c r="E487" s="634"/>
      <c r="F487" s="635"/>
      <c r="G487" s="360"/>
      <c r="H487" s="359"/>
      <c r="I487" s="359"/>
      <c r="J487" s="636"/>
      <c r="K487" s="638" t="str">
        <f>IFERROR(INDEX(Lookup!$G$3:$G$6,MATCH(J487,Lookup!$F$3:$F$6,0)),"")</f>
        <v/>
      </c>
      <c r="L487" s="637"/>
      <c r="M487" s="636"/>
      <c r="N487" s="639">
        <f t="shared" si="38"/>
        <v>0</v>
      </c>
      <c r="O487" s="640">
        <f t="shared" si="39"/>
        <v>0</v>
      </c>
      <c r="P487" s="641">
        <f>IF(I487&lt;INDEX(Lookup!$U$2:$U$10,MATCH($D$48,Lookup!$S$2:$S$10,0)),0,IF(U487="X",0,IFERROR(L487*50,0)))</f>
        <v>0</v>
      </c>
      <c r="Q487" s="642">
        <f>IF(I487&lt;INDEX(Lookup!$U$2:$U$10,MATCH($D$48,Lookup!$S$2:$S$10,0)),0,IF(U487="X",0,IFERROR(P487*K487,0)))</f>
        <v>0</v>
      </c>
      <c r="R487" s="642">
        <v>0</v>
      </c>
      <c r="S487" s="783">
        <v>0</v>
      </c>
      <c r="T487" s="636"/>
      <c r="U487" s="353"/>
      <c r="W487" s="833">
        <f t="shared" si="40"/>
        <v>0</v>
      </c>
      <c r="X487" s="833">
        <f t="shared" si="41"/>
        <v>0</v>
      </c>
    </row>
    <row r="488" spans="2:24" x14ac:dyDescent="0.35">
      <c r="B488" s="633"/>
      <c r="C488" s="357"/>
      <c r="D488" s="357"/>
      <c r="E488" s="634"/>
      <c r="F488" s="635"/>
      <c r="G488" s="360"/>
      <c r="H488" s="359"/>
      <c r="I488" s="359"/>
      <c r="J488" s="636"/>
      <c r="K488" s="638" t="str">
        <f>IFERROR(INDEX(Lookup!$G$3:$G$6,MATCH(J488,Lookup!$F$3:$F$6,0)),"")</f>
        <v/>
      </c>
      <c r="L488" s="637"/>
      <c r="M488" s="636"/>
      <c r="N488" s="639">
        <f t="shared" si="38"/>
        <v>0</v>
      </c>
      <c r="O488" s="640">
        <f t="shared" si="39"/>
        <v>0</v>
      </c>
      <c r="P488" s="641">
        <f>IF(I488&lt;INDEX(Lookup!$U$2:$U$10,MATCH($D$48,Lookup!$S$2:$S$10,0)),0,IF(U488="X",0,IFERROR(L488*50,0)))</f>
        <v>0</v>
      </c>
      <c r="Q488" s="642">
        <f>IF(I488&lt;INDEX(Lookup!$U$2:$U$10,MATCH($D$48,Lookup!$S$2:$S$10,0)),0,IF(U488="X",0,IFERROR(P488*K488,0)))</f>
        <v>0</v>
      </c>
      <c r="R488" s="642">
        <v>0</v>
      </c>
      <c r="S488" s="783">
        <v>0</v>
      </c>
      <c r="T488" s="636"/>
      <c r="U488" s="353"/>
      <c r="W488" s="833">
        <f t="shared" si="40"/>
        <v>0</v>
      </c>
      <c r="X488" s="833">
        <f t="shared" si="41"/>
        <v>0</v>
      </c>
    </row>
    <row r="489" spans="2:24" x14ac:dyDescent="0.35">
      <c r="B489" s="633"/>
      <c r="C489" s="357"/>
      <c r="D489" s="357"/>
      <c r="E489" s="634"/>
      <c r="F489" s="635"/>
      <c r="G489" s="360"/>
      <c r="H489" s="359"/>
      <c r="I489" s="359"/>
      <c r="J489" s="636"/>
      <c r="K489" s="638" t="str">
        <f>IFERROR(INDEX(Lookup!$G$3:$G$6,MATCH(J489,Lookup!$F$3:$F$6,0)),"")</f>
        <v/>
      </c>
      <c r="L489" s="637"/>
      <c r="M489" s="636"/>
      <c r="N489" s="639">
        <f t="shared" si="38"/>
        <v>0</v>
      </c>
      <c r="O489" s="640">
        <f t="shared" si="39"/>
        <v>0</v>
      </c>
      <c r="P489" s="641">
        <f>IF(I489&lt;INDEX(Lookup!$U$2:$U$10,MATCH($D$48,Lookup!$S$2:$S$10,0)),0,IF(U489="X",0,IFERROR(L489*50,0)))</f>
        <v>0</v>
      </c>
      <c r="Q489" s="642">
        <f>IF(I489&lt;INDEX(Lookup!$U$2:$U$10,MATCH($D$48,Lookup!$S$2:$S$10,0)),0,IF(U489="X",0,IFERROR(P489*K489,0)))</f>
        <v>0</v>
      </c>
      <c r="R489" s="642">
        <v>0</v>
      </c>
      <c r="S489" s="783">
        <v>0</v>
      </c>
      <c r="T489" s="636"/>
      <c r="U489" s="353"/>
      <c r="W489" s="833">
        <f t="shared" si="40"/>
        <v>0</v>
      </c>
      <c r="X489" s="833">
        <f t="shared" si="41"/>
        <v>0</v>
      </c>
    </row>
    <row r="490" spans="2:24" x14ac:dyDescent="0.35">
      <c r="B490" s="633"/>
      <c r="C490" s="357"/>
      <c r="D490" s="357"/>
      <c r="E490" s="634"/>
      <c r="F490" s="635"/>
      <c r="G490" s="360"/>
      <c r="H490" s="359"/>
      <c r="I490" s="359"/>
      <c r="J490" s="636"/>
      <c r="K490" s="638" t="str">
        <f>IFERROR(INDEX(Lookup!$G$3:$G$6,MATCH(J490,Lookup!$F$3:$F$6,0)),"")</f>
        <v/>
      </c>
      <c r="L490" s="637"/>
      <c r="M490" s="636"/>
      <c r="N490" s="639">
        <f t="shared" si="38"/>
        <v>0</v>
      </c>
      <c r="O490" s="640">
        <f t="shared" si="39"/>
        <v>0</v>
      </c>
      <c r="P490" s="641">
        <f>IF(I490&lt;INDEX(Lookup!$U$2:$U$10,MATCH($D$48,Lookup!$S$2:$S$10,0)),0,IF(U490="X",0,IFERROR(L490*50,0)))</f>
        <v>0</v>
      </c>
      <c r="Q490" s="642">
        <f>IF(I490&lt;INDEX(Lookup!$U$2:$U$10,MATCH($D$48,Lookup!$S$2:$S$10,0)),0,IF(U490="X",0,IFERROR(P490*K490,0)))</f>
        <v>0</v>
      </c>
      <c r="R490" s="642">
        <v>0</v>
      </c>
      <c r="S490" s="783">
        <v>0</v>
      </c>
      <c r="T490" s="636"/>
      <c r="U490" s="353"/>
      <c r="W490" s="833">
        <f t="shared" si="40"/>
        <v>0</v>
      </c>
      <c r="X490" s="833">
        <f t="shared" si="41"/>
        <v>0</v>
      </c>
    </row>
    <row r="491" spans="2:24" x14ac:dyDescent="0.35">
      <c r="B491" s="633"/>
      <c r="C491" s="357"/>
      <c r="D491" s="357"/>
      <c r="E491" s="634"/>
      <c r="F491" s="635"/>
      <c r="G491" s="360"/>
      <c r="H491" s="359"/>
      <c r="I491" s="359"/>
      <c r="J491" s="636"/>
      <c r="K491" s="638" t="str">
        <f>IFERROR(INDEX(Lookup!$G$3:$G$6,MATCH(J491,Lookup!$F$3:$F$6,0)),"")</f>
        <v/>
      </c>
      <c r="L491" s="637"/>
      <c r="M491" s="636"/>
      <c r="N491" s="639">
        <f t="shared" si="38"/>
        <v>0</v>
      </c>
      <c r="O491" s="640">
        <f t="shared" si="39"/>
        <v>0</v>
      </c>
      <c r="P491" s="641">
        <f>IF(I491&lt;INDEX(Lookup!$U$2:$U$10,MATCH($D$48,Lookup!$S$2:$S$10,0)),0,IF(U491="X",0,IFERROR(L491*50,0)))</f>
        <v>0</v>
      </c>
      <c r="Q491" s="642">
        <f>IF(I491&lt;INDEX(Lookup!$U$2:$U$10,MATCH($D$48,Lookup!$S$2:$S$10,0)),0,IF(U491="X",0,IFERROR(P491*K491,0)))</f>
        <v>0</v>
      </c>
      <c r="R491" s="642">
        <v>0</v>
      </c>
      <c r="S491" s="783">
        <v>0</v>
      </c>
      <c r="T491" s="636"/>
      <c r="U491" s="353"/>
      <c r="W491" s="833">
        <f t="shared" si="40"/>
        <v>0</v>
      </c>
      <c r="X491" s="833">
        <f t="shared" si="41"/>
        <v>0</v>
      </c>
    </row>
    <row r="492" spans="2:24" x14ac:dyDescent="0.35">
      <c r="B492" s="633"/>
      <c r="C492" s="357"/>
      <c r="D492" s="357"/>
      <c r="E492" s="634"/>
      <c r="F492" s="635"/>
      <c r="G492" s="360"/>
      <c r="H492" s="359"/>
      <c r="I492" s="359"/>
      <c r="J492" s="636"/>
      <c r="K492" s="638" t="str">
        <f>IFERROR(INDEX(Lookup!$G$3:$G$6,MATCH(J492,Lookup!$F$3:$F$6,0)),"")</f>
        <v/>
      </c>
      <c r="L492" s="637"/>
      <c r="M492" s="636"/>
      <c r="N492" s="639">
        <f t="shared" si="38"/>
        <v>0</v>
      </c>
      <c r="O492" s="640">
        <f t="shared" si="39"/>
        <v>0</v>
      </c>
      <c r="P492" s="641">
        <f>IF(I492&lt;INDEX(Lookup!$U$2:$U$10,MATCH($D$48,Lookup!$S$2:$S$10,0)),0,IF(U492="X",0,IFERROR(L492*50,0)))</f>
        <v>0</v>
      </c>
      <c r="Q492" s="642">
        <f>IF(I492&lt;INDEX(Lookup!$U$2:$U$10,MATCH($D$48,Lookup!$S$2:$S$10,0)),0,IF(U492="X",0,IFERROR(P492*K492,0)))</f>
        <v>0</v>
      </c>
      <c r="R492" s="642">
        <v>0</v>
      </c>
      <c r="S492" s="783">
        <v>0</v>
      </c>
      <c r="T492" s="636"/>
      <c r="U492" s="353"/>
      <c r="W492" s="833">
        <f t="shared" si="40"/>
        <v>0</v>
      </c>
      <c r="X492" s="833">
        <f t="shared" si="41"/>
        <v>0</v>
      </c>
    </row>
    <row r="493" spans="2:24" x14ac:dyDescent="0.35">
      <c r="B493" s="633"/>
      <c r="C493" s="357"/>
      <c r="D493" s="357"/>
      <c r="E493" s="634"/>
      <c r="F493" s="635"/>
      <c r="G493" s="360"/>
      <c r="H493" s="359"/>
      <c r="I493" s="359"/>
      <c r="J493" s="636"/>
      <c r="K493" s="638" t="str">
        <f>IFERROR(INDEX(Lookup!$G$3:$G$6,MATCH(J493,Lookup!$F$3:$F$6,0)),"")</f>
        <v/>
      </c>
      <c r="L493" s="637"/>
      <c r="M493" s="636"/>
      <c r="N493" s="639">
        <f t="shared" si="38"/>
        <v>0</v>
      </c>
      <c r="O493" s="640">
        <f t="shared" si="39"/>
        <v>0</v>
      </c>
      <c r="P493" s="641">
        <f>IF(I493&lt;INDEX(Lookup!$U$2:$U$10,MATCH($D$48,Lookup!$S$2:$S$10,0)),0,IF(U493="X",0,IFERROR(L493*50,0)))</f>
        <v>0</v>
      </c>
      <c r="Q493" s="642">
        <f>IF(I493&lt;INDEX(Lookup!$U$2:$U$10,MATCH($D$48,Lookup!$S$2:$S$10,0)),0,IF(U493="X",0,IFERROR(P493*K493,0)))</f>
        <v>0</v>
      </c>
      <c r="R493" s="642">
        <v>0</v>
      </c>
      <c r="S493" s="783">
        <v>0</v>
      </c>
      <c r="T493" s="636"/>
      <c r="U493" s="353"/>
      <c r="W493" s="833">
        <f t="shared" si="40"/>
        <v>0</v>
      </c>
      <c r="X493" s="833">
        <f t="shared" si="41"/>
        <v>0</v>
      </c>
    </row>
    <row r="494" spans="2:24" x14ac:dyDescent="0.35">
      <c r="B494" s="633"/>
      <c r="C494" s="357"/>
      <c r="D494" s="357"/>
      <c r="E494" s="634"/>
      <c r="F494" s="635"/>
      <c r="G494" s="360"/>
      <c r="H494" s="359"/>
      <c r="I494" s="359"/>
      <c r="J494" s="636"/>
      <c r="K494" s="638" t="str">
        <f>IFERROR(INDEX(Lookup!$G$3:$G$6,MATCH(J494,Lookup!$F$3:$F$6,0)),"")</f>
        <v/>
      </c>
      <c r="L494" s="637"/>
      <c r="M494" s="636"/>
      <c r="N494" s="639">
        <f t="shared" si="38"/>
        <v>0</v>
      </c>
      <c r="O494" s="640">
        <f t="shared" si="39"/>
        <v>0</v>
      </c>
      <c r="P494" s="641">
        <f>IF(I494&lt;INDEX(Lookup!$U$2:$U$10,MATCH($D$48,Lookup!$S$2:$S$10,0)),0,IF(U494="X",0,IFERROR(L494*50,0)))</f>
        <v>0</v>
      </c>
      <c r="Q494" s="642">
        <f>IF(I494&lt;INDEX(Lookup!$U$2:$U$10,MATCH($D$48,Lookup!$S$2:$S$10,0)),0,IF(U494="X",0,IFERROR(P494*K494,0)))</f>
        <v>0</v>
      </c>
      <c r="R494" s="642">
        <v>0</v>
      </c>
      <c r="S494" s="783">
        <v>0</v>
      </c>
      <c r="T494" s="636"/>
      <c r="U494" s="353"/>
      <c r="W494" s="833">
        <f t="shared" si="40"/>
        <v>0</v>
      </c>
      <c r="X494" s="833">
        <f t="shared" si="41"/>
        <v>0</v>
      </c>
    </row>
    <row r="495" spans="2:24" x14ac:dyDescent="0.35">
      <c r="B495" s="633"/>
      <c r="C495" s="357"/>
      <c r="D495" s="357"/>
      <c r="E495" s="634"/>
      <c r="F495" s="635"/>
      <c r="G495" s="360"/>
      <c r="H495" s="359"/>
      <c r="I495" s="359"/>
      <c r="J495" s="636"/>
      <c r="K495" s="638" t="str">
        <f>IFERROR(INDEX(Lookup!$G$3:$G$6,MATCH(J495,Lookup!$F$3:$F$6,0)),"")</f>
        <v/>
      </c>
      <c r="L495" s="637"/>
      <c r="M495" s="636"/>
      <c r="N495" s="639">
        <f t="shared" si="38"/>
        <v>0</v>
      </c>
      <c r="O495" s="640">
        <f t="shared" si="39"/>
        <v>0</v>
      </c>
      <c r="P495" s="641">
        <f>IF(I495&lt;INDEX(Lookup!$U$2:$U$10,MATCH($D$48,Lookup!$S$2:$S$10,0)),0,IF(U495="X",0,IFERROR(L495*50,0)))</f>
        <v>0</v>
      </c>
      <c r="Q495" s="642">
        <f>IF(I495&lt;INDEX(Lookup!$U$2:$U$10,MATCH($D$48,Lookup!$S$2:$S$10,0)),0,IF(U495="X",0,IFERROR(P495*K495,0)))</f>
        <v>0</v>
      </c>
      <c r="R495" s="642">
        <v>0</v>
      </c>
      <c r="S495" s="783">
        <v>0</v>
      </c>
      <c r="T495" s="636"/>
      <c r="U495" s="353"/>
      <c r="W495" s="833">
        <f t="shared" si="40"/>
        <v>0</v>
      </c>
      <c r="X495" s="833">
        <f t="shared" si="41"/>
        <v>0</v>
      </c>
    </row>
    <row r="496" spans="2:24" x14ac:dyDescent="0.35">
      <c r="B496" s="633"/>
      <c r="C496" s="357"/>
      <c r="D496" s="357"/>
      <c r="E496" s="634"/>
      <c r="F496" s="635"/>
      <c r="G496" s="360"/>
      <c r="H496" s="359"/>
      <c r="I496" s="359"/>
      <c r="J496" s="636"/>
      <c r="K496" s="638" t="str">
        <f>IFERROR(INDEX(Lookup!$G$3:$G$6,MATCH(J496,Lookup!$F$3:$F$6,0)),"")</f>
        <v/>
      </c>
      <c r="L496" s="637"/>
      <c r="M496" s="636"/>
      <c r="N496" s="639">
        <f t="shared" si="38"/>
        <v>0</v>
      </c>
      <c r="O496" s="640">
        <f t="shared" si="39"/>
        <v>0</v>
      </c>
      <c r="P496" s="641">
        <f>IF(I496&lt;INDEX(Lookup!$U$2:$U$10,MATCH($D$48,Lookup!$S$2:$S$10,0)),0,IF(U496="X",0,IFERROR(L496*50,0)))</f>
        <v>0</v>
      </c>
      <c r="Q496" s="642">
        <f>IF(I496&lt;INDEX(Lookup!$U$2:$U$10,MATCH($D$48,Lookup!$S$2:$S$10,0)),0,IF(U496="X",0,IFERROR(P496*K496,0)))</f>
        <v>0</v>
      </c>
      <c r="R496" s="642">
        <v>0</v>
      </c>
      <c r="S496" s="783">
        <v>0</v>
      </c>
      <c r="T496" s="636"/>
      <c r="U496" s="353"/>
      <c r="W496" s="833">
        <f t="shared" si="40"/>
        <v>0</v>
      </c>
      <c r="X496" s="833">
        <f t="shared" si="41"/>
        <v>0</v>
      </c>
    </row>
    <row r="497" spans="2:24" x14ac:dyDescent="0.35">
      <c r="B497" s="633"/>
      <c r="C497" s="357"/>
      <c r="D497" s="357"/>
      <c r="E497" s="634"/>
      <c r="F497" s="635"/>
      <c r="G497" s="360"/>
      <c r="H497" s="359"/>
      <c r="I497" s="359"/>
      <c r="J497" s="636"/>
      <c r="K497" s="638" t="str">
        <f>IFERROR(INDEX(Lookup!$G$3:$G$6,MATCH(J497,Lookup!$F$3:$F$6,0)),"")</f>
        <v/>
      </c>
      <c r="L497" s="637"/>
      <c r="M497" s="636"/>
      <c r="N497" s="639">
        <f t="shared" si="38"/>
        <v>0</v>
      </c>
      <c r="O497" s="640">
        <f t="shared" si="39"/>
        <v>0</v>
      </c>
      <c r="P497" s="641">
        <f>IF(I497&lt;INDEX(Lookup!$U$2:$U$10,MATCH($D$48,Lookup!$S$2:$S$10,0)),0,IF(U497="X",0,IFERROR(L497*50,0)))</f>
        <v>0</v>
      </c>
      <c r="Q497" s="642">
        <f>IF(I497&lt;INDEX(Lookup!$U$2:$U$10,MATCH($D$48,Lookup!$S$2:$S$10,0)),0,IF(U497="X",0,IFERROR(P497*K497,0)))</f>
        <v>0</v>
      </c>
      <c r="R497" s="642">
        <v>0</v>
      </c>
      <c r="S497" s="783">
        <v>0</v>
      </c>
      <c r="T497" s="636"/>
      <c r="U497" s="353"/>
      <c r="W497" s="833">
        <f t="shared" si="40"/>
        <v>0</v>
      </c>
      <c r="X497" s="833">
        <f t="shared" si="41"/>
        <v>0</v>
      </c>
    </row>
    <row r="498" spans="2:24" x14ac:dyDescent="0.35">
      <c r="B498" s="633"/>
      <c r="C498" s="357"/>
      <c r="D498" s="357"/>
      <c r="E498" s="634"/>
      <c r="F498" s="635"/>
      <c r="G498" s="360"/>
      <c r="H498" s="359"/>
      <c r="I498" s="359"/>
      <c r="J498" s="636"/>
      <c r="K498" s="638" t="str">
        <f>IFERROR(INDEX(Lookup!$G$3:$G$6,MATCH(J498,Lookup!$F$3:$F$6,0)),"")</f>
        <v/>
      </c>
      <c r="L498" s="637"/>
      <c r="M498" s="636"/>
      <c r="N498" s="639">
        <f t="shared" si="38"/>
        <v>0</v>
      </c>
      <c r="O498" s="640">
        <f t="shared" si="39"/>
        <v>0</v>
      </c>
      <c r="P498" s="641">
        <f>IF(I498&lt;INDEX(Lookup!$U$2:$U$10,MATCH($D$48,Lookup!$S$2:$S$10,0)),0,IF(U498="X",0,IFERROR(L498*50,0)))</f>
        <v>0</v>
      </c>
      <c r="Q498" s="642">
        <f>IF(I498&lt;INDEX(Lookup!$U$2:$U$10,MATCH($D$48,Lookup!$S$2:$S$10,0)),0,IF(U498="X",0,IFERROR(P498*K498,0)))</f>
        <v>0</v>
      </c>
      <c r="R498" s="642">
        <v>0</v>
      </c>
      <c r="S498" s="783">
        <v>0</v>
      </c>
      <c r="T498" s="636"/>
      <c r="U498" s="353"/>
      <c r="W498" s="833">
        <f t="shared" si="40"/>
        <v>0</v>
      </c>
      <c r="X498" s="833">
        <f t="shared" si="41"/>
        <v>0</v>
      </c>
    </row>
    <row r="499" spans="2:24" x14ac:dyDescent="0.35">
      <c r="B499" s="633"/>
      <c r="C499" s="357"/>
      <c r="D499" s="357"/>
      <c r="E499" s="634"/>
      <c r="F499" s="635"/>
      <c r="G499" s="360"/>
      <c r="H499" s="359"/>
      <c r="I499" s="359"/>
      <c r="J499" s="636"/>
      <c r="K499" s="638" t="str">
        <f>IFERROR(INDEX(Lookup!$G$3:$G$6,MATCH(J499,Lookup!$F$3:$F$6,0)),"")</f>
        <v/>
      </c>
      <c r="L499" s="637"/>
      <c r="M499" s="636"/>
      <c r="N499" s="639">
        <f t="shared" ref="N499:N562" si="42">L499*M499</f>
        <v>0</v>
      </c>
      <c r="O499" s="640">
        <f t="shared" si="39"/>
        <v>0</v>
      </c>
      <c r="P499" s="641">
        <f>IF(I499&lt;INDEX(Lookup!$U$2:$U$10,MATCH($D$48,Lookup!$S$2:$S$10,0)),0,IF(U499="X",0,IFERROR(L499*50,0)))</f>
        <v>0</v>
      </c>
      <c r="Q499" s="642">
        <f>IF(I499&lt;INDEX(Lookup!$U$2:$U$10,MATCH($D$48,Lookup!$S$2:$S$10,0)),0,IF(U499="X",0,IFERROR(P499*K499,0)))</f>
        <v>0</v>
      </c>
      <c r="R499" s="642">
        <v>0</v>
      </c>
      <c r="S499" s="783">
        <v>0</v>
      </c>
      <c r="T499" s="636"/>
      <c r="U499" s="353"/>
      <c r="W499" s="833">
        <f t="shared" si="40"/>
        <v>0</v>
      </c>
      <c r="X499" s="833">
        <f t="shared" si="41"/>
        <v>0</v>
      </c>
    </row>
    <row r="500" spans="2:24" x14ac:dyDescent="0.35">
      <c r="B500" s="633"/>
      <c r="C500" s="357"/>
      <c r="D500" s="357"/>
      <c r="E500" s="634"/>
      <c r="F500" s="635"/>
      <c r="G500" s="360"/>
      <c r="H500" s="359"/>
      <c r="I500" s="359"/>
      <c r="J500" s="636"/>
      <c r="K500" s="638" t="str">
        <f>IFERROR(INDEX(Lookup!$G$3:$G$6,MATCH(J500,Lookup!$F$3:$F$6,0)),"")</f>
        <v/>
      </c>
      <c r="L500" s="637"/>
      <c r="M500" s="636"/>
      <c r="N500" s="639">
        <f t="shared" si="42"/>
        <v>0</v>
      </c>
      <c r="O500" s="640">
        <f t="shared" ref="O500:O563" si="43">IFERROR(ROUND((N500*K500),2),0)</f>
        <v>0</v>
      </c>
      <c r="P500" s="641">
        <f>IF(I500&lt;INDEX(Lookup!$U$2:$U$10,MATCH($D$48,Lookup!$S$2:$S$10,0)),0,IF(U500="X",0,IFERROR(L500*50,0)))</f>
        <v>0</v>
      </c>
      <c r="Q500" s="642">
        <f>IF(I500&lt;INDEX(Lookup!$U$2:$U$10,MATCH($D$48,Lookup!$S$2:$S$10,0)),0,IF(U500="X",0,IFERROR(P500*K500,0)))</f>
        <v>0</v>
      </c>
      <c r="R500" s="642">
        <v>0</v>
      </c>
      <c r="S500" s="783">
        <v>0</v>
      </c>
      <c r="T500" s="636"/>
      <c r="U500" s="353"/>
      <c r="W500" s="833">
        <f t="shared" ref="W500:W563" si="44">O500*$I$30</f>
        <v>0</v>
      </c>
      <c r="X500" s="833">
        <f t="shared" ref="X500:X563" si="45">Q500*$I$30</f>
        <v>0</v>
      </c>
    </row>
    <row r="501" spans="2:24" x14ac:dyDescent="0.35">
      <c r="B501" s="633"/>
      <c r="C501" s="357"/>
      <c r="D501" s="357"/>
      <c r="E501" s="634"/>
      <c r="F501" s="635"/>
      <c r="G501" s="360"/>
      <c r="H501" s="359"/>
      <c r="I501" s="359"/>
      <c r="J501" s="636"/>
      <c r="K501" s="638" t="str">
        <f>IFERROR(INDEX(Lookup!$G$3:$G$6,MATCH(J501,Lookup!$F$3:$F$6,0)),"")</f>
        <v/>
      </c>
      <c r="L501" s="637"/>
      <c r="M501" s="636"/>
      <c r="N501" s="639">
        <f t="shared" si="42"/>
        <v>0</v>
      </c>
      <c r="O501" s="640">
        <f t="shared" si="43"/>
        <v>0</v>
      </c>
      <c r="P501" s="641">
        <f>IF(I501&lt;INDEX(Lookup!$U$2:$U$10,MATCH($D$48,Lookup!$S$2:$S$10,0)),0,IF(U501="X",0,IFERROR(L501*50,0)))</f>
        <v>0</v>
      </c>
      <c r="Q501" s="642">
        <f>IF(I501&lt;INDEX(Lookup!$U$2:$U$10,MATCH($D$48,Lookup!$S$2:$S$10,0)),0,IF(U501="X",0,IFERROR(P501*K501,0)))</f>
        <v>0</v>
      </c>
      <c r="R501" s="642">
        <v>0</v>
      </c>
      <c r="S501" s="783">
        <v>0</v>
      </c>
      <c r="T501" s="636"/>
      <c r="U501" s="353"/>
      <c r="W501" s="833">
        <f t="shared" si="44"/>
        <v>0</v>
      </c>
      <c r="X501" s="833">
        <f t="shared" si="45"/>
        <v>0</v>
      </c>
    </row>
    <row r="502" spans="2:24" x14ac:dyDescent="0.35">
      <c r="B502" s="633"/>
      <c r="C502" s="357"/>
      <c r="D502" s="357"/>
      <c r="E502" s="634"/>
      <c r="F502" s="635"/>
      <c r="G502" s="360"/>
      <c r="H502" s="359"/>
      <c r="I502" s="359"/>
      <c r="J502" s="636"/>
      <c r="K502" s="638" t="str">
        <f>IFERROR(INDEX(Lookup!$G$3:$G$6,MATCH(J502,Lookup!$F$3:$F$6,0)),"")</f>
        <v/>
      </c>
      <c r="L502" s="637"/>
      <c r="M502" s="636"/>
      <c r="N502" s="639">
        <f t="shared" si="42"/>
        <v>0</v>
      </c>
      <c r="O502" s="640">
        <f t="shared" si="43"/>
        <v>0</v>
      </c>
      <c r="P502" s="641">
        <f>IF(I502&lt;INDEX(Lookup!$U$2:$U$10,MATCH($D$48,Lookup!$S$2:$S$10,0)),0,IF(U502="X",0,IFERROR(L502*50,0)))</f>
        <v>0</v>
      </c>
      <c r="Q502" s="642">
        <f>IF(I502&lt;INDEX(Lookup!$U$2:$U$10,MATCH($D$48,Lookup!$S$2:$S$10,0)),0,IF(U502="X",0,IFERROR(P502*K502,0)))</f>
        <v>0</v>
      </c>
      <c r="R502" s="642">
        <v>0</v>
      </c>
      <c r="S502" s="783">
        <v>0</v>
      </c>
      <c r="T502" s="636"/>
      <c r="U502" s="353"/>
      <c r="W502" s="833">
        <f t="shared" si="44"/>
        <v>0</v>
      </c>
      <c r="X502" s="833">
        <f t="shared" si="45"/>
        <v>0</v>
      </c>
    </row>
    <row r="503" spans="2:24" x14ac:dyDescent="0.35">
      <c r="B503" s="633"/>
      <c r="C503" s="357"/>
      <c r="D503" s="357"/>
      <c r="E503" s="634"/>
      <c r="F503" s="635"/>
      <c r="G503" s="360"/>
      <c r="H503" s="359"/>
      <c r="I503" s="359"/>
      <c r="J503" s="636"/>
      <c r="K503" s="638" t="str">
        <f>IFERROR(INDEX(Lookup!$G$3:$G$6,MATCH(J503,Lookup!$F$3:$F$6,0)),"")</f>
        <v/>
      </c>
      <c r="L503" s="637"/>
      <c r="M503" s="636"/>
      <c r="N503" s="639">
        <f t="shared" si="42"/>
        <v>0</v>
      </c>
      <c r="O503" s="640">
        <f t="shared" si="43"/>
        <v>0</v>
      </c>
      <c r="P503" s="641">
        <f>IF(I503&lt;INDEX(Lookup!$U$2:$U$10,MATCH($D$48,Lookup!$S$2:$S$10,0)),0,IF(U503="X",0,IFERROR(L503*50,0)))</f>
        <v>0</v>
      </c>
      <c r="Q503" s="642">
        <f>IF(I503&lt;INDEX(Lookup!$U$2:$U$10,MATCH($D$48,Lookup!$S$2:$S$10,0)),0,IF(U503="X",0,IFERROR(P503*K503,0)))</f>
        <v>0</v>
      </c>
      <c r="R503" s="642">
        <v>0</v>
      </c>
      <c r="S503" s="783">
        <v>0</v>
      </c>
      <c r="T503" s="636"/>
      <c r="U503" s="353"/>
      <c r="W503" s="833">
        <f t="shared" si="44"/>
        <v>0</v>
      </c>
      <c r="X503" s="833">
        <f t="shared" si="45"/>
        <v>0</v>
      </c>
    </row>
    <row r="504" spans="2:24" x14ac:dyDescent="0.35">
      <c r="B504" s="633"/>
      <c r="C504" s="357"/>
      <c r="D504" s="357"/>
      <c r="E504" s="634"/>
      <c r="F504" s="635"/>
      <c r="G504" s="360"/>
      <c r="H504" s="359"/>
      <c r="I504" s="359"/>
      <c r="J504" s="636"/>
      <c r="K504" s="638" t="str">
        <f>IFERROR(INDEX(Lookup!$G$3:$G$6,MATCH(J504,Lookup!$F$3:$F$6,0)),"")</f>
        <v/>
      </c>
      <c r="L504" s="637"/>
      <c r="M504" s="636"/>
      <c r="N504" s="639">
        <f t="shared" si="42"/>
        <v>0</v>
      </c>
      <c r="O504" s="640">
        <f t="shared" si="43"/>
        <v>0</v>
      </c>
      <c r="P504" s="641">
        <f>IF(I504&lt;INDEX(Lookup!$U$2:$U$10,MATCH($D$48,Lookup!$S$2:$S$10,0)),0,IF(U504="X",0,IFERROR(L504*50,0)))</f>
        <v>0</v>
      </c>
      <c r="Q504" s="642">
        <f>IF(I504&lt;INDEX(Lookup!$U$2:$U$10,MATCH($D$48,Lookup!$S$2:$S$10,0)),0,IF(U504="X",0,IFERROR(P504*K504,0)))</f>
        <v>0</v>
      </c>
      <c r="R504" s="642">
        <v>0</v>
      </c>
      <c r="S504" s="783">
        <v>0</v>
      </c>
      <c r="T504" s="636"/>
      <c r="U504" s="353"/>
      <c r="W504" s="833">
        <f t="shared" si="44"/>
        <v>0</v>
      </c>
      <c r="X504" s="833">
        <f t="shared" si="45"/>
        <v>0</v>
      </c>
    </row>
    <row r="505" spans="2:24" x14ac:dyDescent="0.35">
      <c r="B505" s="633"/>
      <c r="C505" s="357"/>
      <c r="D505" s="357"/>
      <c r="E505" s="634"/>
      <c r="F505" s="635"/>
      <c r="G505" s="360"/>
      <c r="H505" s="359"/>
      <c r="I505" s="359"/>
      <c r="J505" s="636"/>
      <c r="K505" s="638" t="str">
        <f>IFERROR(INDEX(Lookup!$G$3:$G$6,MATCH(J505,Lookup!$F$3:$F$6,0)),"")</f>
        <v/>
      </c>
      <c r="L505" s="637"/>
      <c r="M505" s="636"/>
      <c r="N505" s="639">
        <f t="shared" si="42"/>
        <v>0</v>
      </c>
      <c r="O505" s="640">
        <f t="shared" si="43"/>
        <v>0</v>
      </c>
      <c r="P505" s="641">
        <f>IF(I505&lt;INDEX(Lookup!$U$2:$U$10,MATCH($D$48,Lookup!$S$2:$S$10,0)),0,IF(U505="X",0,IFERROR(L505*50,0)))</f>
        <v>0</v>
      </c>
      <c r="Q505" s="642">
        <f>IF(I505&lt;INDEX(Lookup!$U$2:$U$10,MATCH($D$48,Lookup!$S$2:$S$10,0)),0,IF(U505="X",0,IFERROR(P505*K505,0)))</f>
        <v>0</v>
      </c>
      <c r="R505" s="642">
        <v>0</v>
      </c>
      <c r="S505" s="783">
        <v>0</v>
      </c>
      <c r="T505" s="636"/>
      <c r="U505" s="353"/>
      <c r="W505" s="833">
        <f t="shared" si="44"/>
        <v>0</v>
      </c>
      <c r="X505" s="833">
        <f t="shared" si="45"/>
        <v>0</v>
      </c>
    </row>
    <row r="506" spans="2:24" x14ac:dyDescent="0.35">
      <c r="B506" s="633"/>
      <c r="C506" s="357"/>
      <c r="D506" s="357"/>
      <c r="E506" s="634"/>
      <c r="F506" s="635"/>
      <c r="G506" s="360"/>
      <c r="H506" s="359"/>
      <c r="I506" s="359"/>
      <c r="J506" s="636"/>
      <c r="K506" s="638" t="str">
        <f>IFERROR(INDEX(Lookup!$G$3:$G$6,MATCH(J506,Lookup!$F$3:$F$6,0)),"")</f>
        <v/>
      </c>
      <c r="L506" s="637"/>
      <c r="M506" s="636"/>
      <c r="N506" s="639">
        <f t="shared" si="42"/>
        <v>0</v>
      </c>
      <c r="O506" s="640">
        <f t="shared" si="43"/>
        <v>0</v>
      </c>
      <c r="P506" s="641">
        <f>IF(I506&lt;INDEX(Lookup!$U$2:$U$10,MATCH($D$48,Lookup!$S$2:$S$10,0)),0,IF(U506="X",0,IFERROR(L506*50,0)))</f>
        <v>0</v>
      </c>
      <c r="Q506" s="642">
        <f>IF(I506&lt;INDEX(Lookup!$U$2:$U$10,MATCH($D$48,Lookup!$S$2:$S$10,0)),0,IF(U506="X",0,IFERROR(P506*K506,0)))</f>
        <v>0</v>
      </c>
      <c r="R506" s="642">
        <v>0</v>
      </c>
      <c r="S506" s="783">
        <v>0</v>
      </c>
      <c r="T506" s="636"/>
      <c r="U506" s="353"/>
      <c r="W506" s="833">
        <f t="shared" si="44"/>
        <v>0</v>
      </c>
      <c r="X506" s="833">
        <f t="shared" si="45"/>
        <v>0</v>
      </c>
    </row>
    <row r="507" spans="2:24" x14ac:dyDescent="0.35">
      <c r="B507" s="633"/>
      <c r="C507" s="357"/>
      <c r="D507" s="357"/>
      <c r="E507" s="634"/>
      <c r="F507" s="635"/>
      <c r="G507" s="360"/>
      <c r="H507" s="359"/>
      <c r="I507" s="359"/>
      <c r="J507" s="636"/>
      <c r="K507" s="638" t="str">
        <f>IFERROR(INDEX(Lookup!$G$3:$G$6,MATCH(J507,Lookup!$F$3:$F$6,0)),"")</f>
        <v/>
      </c>
      <c r="L507" s="637"/>
      <c r="M507" s="636"/>
      <c r="N507" s="639">
        <f t="shared" si="42"/>
        <v>0</v>
      </c>
      <c r="O507" s="640">
        <f t="shared" si="43"/>
        <v>0</v>
      </c>
      <c r="P507" s="641">
        <f>IF(I507&lt;INDEX(Lookup!$U$2:$U$10,MATCH($D$48,Lookup!$S$2:$S$10,0)),0,IF(U507="X",0,IFERROR(L507*50,0)))</f>
        <v>0</v>
      </c>
      <c r="Q507" s="642">
        <f>IF(I507&lt;INDEX(Lookup!$U$2:$U$10,MATCH($D$48,Lookup!$S$2:$S$10,0)),0,IF(U507="X",0,IFERROR(P507*K507,0)))</f>
        <v>0</v>
      </c>
      <c r="R507" s="642">
        <v>0</v>
      </c>
      <c r="S507" s="783">
        <v>0</v>
      </c>
      <c r="T507" s="636"/>
      <c r="U507" s="353"/>
      <c r="W507" s="833">
        <f t="shared" si="44"/>
        <v>0</v>
      </c>
      <c r="X507" s="833">
        <f t="shared" si="45"/>
        <v>0</v>
      </c>
    </row>
    <row r="508" spans="2:24" x14ac:dyDescent="0.35">
      <c r="B508" s="633"/>
      <c r="C508" s="357"/>
      <c r="D508" s="357"/>
      <c r="E508" s="634"/>
      <c r="F508" s="635"/>
      <c r="G508" s="360"/>
      <c r="H508" s="359"/>
      <c r="I508" s="359"/>
      <c r="J508" s="636"/>
      <c r="K508" s="638" t="str">
        <f>IFERROR(INDEX(Lookup!$G$3:$G$6,MATCH(J508,Lookup!$F$3:$F$6,0)),"")</f>
        <v/>
      </c>
      <c r="L508" s="637"/>
      <c r="M508" s="636"/>
      <c r="N508" s="639">
        <f t="shared" si="42"/>
        <v>0</v>
      </c>
      <c r="O508" s="640">
        <f t="shared" si="43"/>
        <v>0</v>
      </c>
      <c r="P508" s="641">
        <f>IF(I508&lt;INDEX(Lookup!$U$2:$U$10,MATCH($D$48,Lookup!$S$2:$S$10,0)),0,IF(U508="X",0,IFERROR(L508*50,0)))</f>
        <v>0</v>
      </c>
      <c r="Q508" s="642">
        <f>IF(I508&lt;INDEX(Lookup!$U$2:$U$10,MATCH($D$48,Lookup!$S$2:$S$10,0)),0,IF(U508="X",0,IFERROR(P508*K508,0)))</f>
        <v>0</v>
      </c>
      <c r="R508" s="642">
        <v>0</v>
      </c>
      <c r="S508" s="783">
        <v>0</v>
      </c>
      <c r="T508" s="636"/>
      <c r="U508" s="353"/>
      <c r="W508" s="833">
        <f t="shared" si="44"/>
        <v>0</v>
      </c>
      <c r="X508" s="833">
        <f t="shared" si="45"/>
        <v>0</v>
      </c>
    </row>
    <row r="509" spans="2:24" x14ac:dyDescent="0.35">
      <c r="B509" s="633"/>
      <c r="C509" s="357"/>
      <c r="D509" s="357"/>
      <c r="E509" s="634"/>
      <c r="F509" s="635"/>
      <c r="G509" s="360"/>
      <c r="H509" s="359"/>
      <c r="I509" s="359"/>
      <c r="J509" s="636"/>
      <c r="K509" s="638" t="str">
        <f>IFERROR(INDEX(Lookup!$G$3:$G$6,MATCH(J509,Lookup!$F$3:$F$6,0)),"")</f>
        <v/>
      </c>
      <c r="L509" s="637"/>
      <c r="M509" s="636"/>
      <c r="N509" s="639">
        <f t="shared" si="42"/>
        <v>0</v>
      </c>
      <c r="O509" s="640">
        <f t="shared" si="43"/>
        <v>0</v>
      </c>
      <c r="P509" s="641">
        <f>IF(I509&lt;INDEX(Lookup!$U$2:$U$10,MATCH($D$48,Lookup!$S$2:$S$10,0)),0,IF(U509="X",0,IFERROR(L509*50,0)))</f>
        <v>0</v>
      </c>
      <c r="Q509" s="642">
        <f>IF(I509&lt;INDEX(Lookup!$U$2:$U$10,MATCH($D$48,Lookup!$S$2:$S$10,0)),0,IF(U509="X",0,IFERROR(P509*K509,0)))</f>
        <v>0</v>
      </c>
      <c r="R509" s="642">
        <v>0</v>
      </c>
      <c r="S509" s="783">
        <v>0</v>
      </c>
      <c r="T509" s="636"/>
      <c r="U509" s="353"/>
      <c r="W509" s="833">
        <f t="shared" si="44"/>
        <v>0</v>
      </c>
      <c r="X509" s="833">
        <f t="shared" si="45"/>
        <v>0</v>
      </c>
    </row>
    <row r="510" spans="2:24" x14ac:dyDescent="0.35">
      <c r="B510" s="633"/>
      <c r="C510" s="357"/>
      <c r="D510" s="357"/>
      <c r="E510" s="634"/>
      <c r="F510" s="635"/>
      <c r="G510" s="360"/>
      <c r="H510" s="359"/>
      <c r="I510" s="359"/>
      <c r="J510" s="636"/>
      <c r="K510" s="638" t="str">
        <f>IFERROR(INDEX(Lookup!$G$3:$G$6,MATCH(J510,Lookup!$F$3:$F$6,0)),"")</f>
        <v/>
      </c>
      <c r="L510" s="637"/>
      <c r="M510" s="636"/>
      <c r="N510" s="639">
        <f t="shared" si="42"/>
        <v>0</v>
      </c>
      <c r="O510" s="640">
        <f t="shared" si="43"/>
        <v>0</v>
      </c>
      <c r="P510" s="641">
        <f>IF(I510&lt;INDEX(Lookup!$U$2:$U$10,MATCH($D$48,Lookup!$S$2:$S$10,0)),0,IF(U510="X",0,IFERROR(L510*50,0)))</f>
        <v>0</v>
      </c>
      <c r="Q510" s="642">
        <f>IF(I510&lt;INDEX(Lookup!$U$2:$U$10,MATCH($D$48,Lookup!$S$2:$S$10,0)),0,IF(U510="X",0,IFERROR(P510*K510,0)))</f>
        <v>0</v>
      </c>
      <c r="R510" s="642">
        <v>0</v>
      </c>
      <c r="S510" s="783">
        <v>0</v>
      </c>
      <c r="T510" s="636"/>
      <c r="U510" s="353"/>
      <c r="W510" s="833">
        <f t="shared" si="44"/>
        <v>0</v>
      </c>
      <c r="X510" s="833">
        <f t="shared" si="45"/>
        <v>0</v>
      </c>
    </row>
    <row r="511" spans="2:24" x14ac:dyDescent="0.35">
      <c r="B511" s="633"/>
      <c r="C511" s="357"/>
      <c r="D511" s="357"/>
      <c r="E511" s="634"/>
      <c r="F511" s="635"/>
      <c r="G511" s="360"/>
      <c r="H511" s="359"/>
      <c r="I511" s="359"/>
      <c r="J511" s="636"/>
      <c r="K511" s="638" t="str">
        <f>IFERROR(INDEX(Lookup!$G$3:$G$6,MATCH(J511,Lookup!$F$3:$F$6,0)),"")</f>
        <v/>
      </c>
      <c r="L511" s="637"/>
      <c r="M511" s="636"/>
      <c r="N511" s="639">
        <f t="shared" si="42"/>
        <v>0</v>
      </c>
      <c r="O511" s="640">
        <f t="shared" si="43"/>
        <v>0</v>
      </c>
      <c r="P511" s="641">
        <f>IF(I511&lt;INDEX(Lookup!$U$2:$U$10,MATCH($D$48,Lookup!$S$2:$S$10,0)),0,IF(U511="X",0,IFERROR(L511*50,0)))</f>
        <v>0</v>
      </c>
      <c r="Q511" s="642">
        <f>IF(I511&lt;INDEX(Lookup!$U$2:$U$10,MATCH($D$48,Lookup!$S$2:$S$10,0)),0,IF(U511="X",0,IFERROR(P511*K511,0)))</f>
        <v>0</v>
      </c>
      <c r="R511" s="642">
        <v>0</v>
      </c>
      <c r="S511" s="783">
        <v>0</v>
      </c>
      <c r="T511" s="636"/>
      <c r="U511" s="353"/>
      <c r="W511" s="833">
        <f t="shared" si="44"/>
        <v>0</v>
      </c>
      <c r="X511" s="833">
        <f t="shared" si="45"/>
        <v>0</v>
      </c>
    </row>
    <row r="512" spans="2:24" x14ac:dyDescent="0.35">
      <c r="B512" s="633"/>
      <c r="C512" s="357"/>
      <c r="D512" s="357"/>
      <c r="E512" s="634"/>
      <c r="F512" s="635"/>
      <c r="G512" s="360"/>
      <c r="H512" s="359"/>
      <c r="I512" s="359"/>
      <c r="J512" s="636"/>
      <c r="K512" s="638" t="str">
        <f>IFERROR(INDEX(Lookup!$G$3:$G$6,MATCH(J512,Lookup!$F$3:$F$6,0)),"")</f>
        <v/>
      </c>
      <c r="L512" s="637"/>
      <c r="M512" s="636"/>
      <c r="N512" s="639">
        <f t="shared" si="42"/>
        <v>0</v>
      </c>
      <c r="O512" s="640">
        <f t="shared" si="43"/>
        <v>0</v>
      </c>
      <c r="P512" s="641">
        <f>IF(I512&lt;INDEX(Lookup!$U$2:$U$10,MATCH($D$48,Lookup!$S$2:$S$10,0)),0,IF(U512="X",0,IFERROR(L512*50,0)))</f>
        <v>0</v>
      </c>
      <c r="Q512" s="642">
        <f>IF(I512&lt;INDEX(Lookup!$U$2:$U$10,MATCH($D$48,Lookup!$S$2:$S$10,0)),0,IF(U512="X",0,IFERROR(P512*K512,0)))</f>
        <v>0</v>
      </c>
      <c r="R512" s="642">
        <v>0</v>
      </c>
      <c r="S512" s="783">
        <v>0</v>
      </c>
      <c r="T512" s="636"/>
      <c r="U512" s="353"/>
      <c r="W512" s="833">
        <f t="shared" si="44"/>
        <v>0</v>
      </c>
      <c r="X512" s="833">
        <f t="shared" si="45"/>
        <v>0</v>
      </c>
    </row>
    <row r="513" spans="2:24" x14ac:dyDescent="0.35">
      <c r="B513" s="633"/>
      <c r="C513" s="357"/>
      <c r="D513" s="357"/>
      <c r="E513" s="634"/>
      <c r="F513" s="635"/>
      <c r="G513" s="360"/>
      <c r="H513" s="359"/>
      <c r="I513" s="359"/>
      <c r="J513" s="636"/>
      <c r="K513" s="638" t="str">
        <f>IFERROR(INDEX(Lookup!$G$3:$G$6,MATCH(J513,Lookup!$F$3:$F$6,0)),"")</f>
        <v/>
      </c>
      <c r="L513" s="637"/>
      <c r="M513" s="636"/>
      <c r="N513" s="639">
        <f t="shared" si="42"/>
        <v>0</v>
      </c>
      <c r="O513" s="640">
        <f t="shared" si="43"/>
        <v>0</v>
      </c>
      <c r="P513" s="641">
        <f>IF(I513&lt;INDEX(Lookup!$U$2:$U$10,MATCH($D$48,Lookup!$S$2:$S$10,0)),0,IF(U513="X",0,IFERROR(L513*50,0)))</f>
        <v>0</v>
      </c>
      <c r="Q513" s="642">
        <f>IF(I513&lt;INDEX(Lookup!$U$2:$U$10,MATCH($D$48,Lookup!$S$2:$S$10,0)),0,IF(U513="X",0,IFERROR(P513*K513,0)))</f>
        <v>0</v>
      </c>
      <c r="R513" s="642">
        <v>0</v>
      </c>
      <c r="S513" s="783">
        <v>0</v>
      </c>
      <c r="T513" s="636"/>
      <c r="U513" s="353"/>
      <c r="W513" s="833">
        <f t="shared" si="44"/>
        <v>0</v>
      </c>
      <c r="X513" s="833">
        <f t="shared" si="45"/>
        <v>0</v>
      </c>
    </row>
    <row r="514" spans="2:24" x14ac:dyDescent="0.35">
      <c r="B514" s="633"/>
      <c r="C514" s="357"/>
      <c r="D514" s="357"/>
      <c r="E514" s="634"/>
      <c r="F514" s="635"/>
      <c r="G514" s="360"/>
      <c r="H514" s="359"/>
      <c r="I514" s="359"/>
      <c r="J514" s="636"/>
      <c r="K514" s="638" t="str">
        <f>IFERROR(INDEX(Lookup!$G$3:$G$6,MATCH(J514,Lookup!$F$3:$F$6,0)),"")</f>
        <v/>
      </c>
      <c r="L514" s="637"/>
      <c r="M514" s="636"/>
      <c r="N514" s="639">
        <f t="shared" si="42"/>
        <v>0</v>
      </c>
      <c r="O514" s="640">
        <f t="shared" si="43"/>
        <v>0</v>
      </c>
      <c r="P514" s="641">
        <f>IF(I514&lt;INDEX(Lookup!$U$2:$U$10,MATCH($D$48,Lookup!$S$2:$S$10,0)),0,IF(U514="X",0,IFERROR(L514*50,0)))</f>
        <v>0</v>
      </c>
      <c r="Q514" s="642">
        <f>IF(I514&lt;INDEX(Lookup!$U$2:$U$10,MATCH($D$48,Lookup!$S$2:$S$10,0)),0,IF(U514="X",0,IFERROR(P514*K514,0)))</f>
        <v>0</v>
      </c>
      <c r="R514" s="642">
        <v>0</v>
      </c>
      <c r="S514" s="783">
        <v>0</v>
      </c>
      <c r="T514" s="636"/>
      <c r="U514" s="353"/>
      <c r="W514" s="833">
        <f t="shared" si="44"/>
        <v>0</v>
      </c>
      <c r="X514" s="833">
        <f t="shared" si="45"/>
        <v>0</v>
      </c>
    </row>
    <row r="515" spans="2:24" x14ac:dyDescent="0.35">
      <c r="B515" s="633"/>
      <c r="C515" s="357"/>
      <c r="D515" s="357"/>
      <c r="E515" s="634"/>
      <c r="F515" s="635"/>
      <c r="G515" s="360"/>
      <c r="H515" s="359"/>
      <c r="I515" s="359"/>
      <c r="J515" s="636"/>
      <c r="K515" s="638" t="str">
        <f>IFERROR(INDEX(Lookup!$G$3:$G$6,MATCH(J515,Lookup!$F$3:$F$6,0)),"")</f>
        <v/>
      </c>
      <c r="L515" s="637"/>
      <c r="M515" s="636"/>
      <c r="N515" s="639">
        <f t="shared" si="42"/>
        <v>0</v>
      </c>
      <c r="O515" s="640">
        <f t="shared" si="43"/>
        <v>0</v>
      </c>
      <c r="P515" s="641">
        <f>IF(I515&lt;INDEX(Lookup!$U$2:$U$10,MATCH($D$48,Lookup!$S$2:$S$10,0)),0,IF(U515="X",0,IFERROR(L515*50,0)))</f>
        <v>0</v>
      </c>
      <c r="Q515" s="642">
        <f>IF(I515&lt;INDEX(Lookup!$U$2:$U$10,MATCH($D$48,Lookup!$S$2:$S$10,0)),0,IF(U515="X",0,IFERROR(P515*K515,0)))</f>
        <v>0</v>
      </c>
      <c r="R515" s="642">
        <v>0</v>
      </c>
      <c r="S515" s="783">
        <v>0</v>
      </c>
      <c r="T515" s="636"/>
      <c r="U515" s="353"/>
      <c r="W515" s="833">
        <f t="shared" si="44"/>
        <v>0</v>
      </c>
      <c r="X515" s="833">
        <f t="shared" si="45"/>
        <v>0</v>
      </c>
    </row>
    <row r="516" spans="2:24" x14ac:dyDescent="0.35">
      <c r="B516" s="633"/>
      <c r="C516" s="357"/>
      <c r="D516" s="357"/>
      <c r="E516" s="634"/>
      <c r="F516" s="635"/>
      <c r="G516" s="360"/>
      <c r="H516" s="359"/>
      <c r="I516" s="359"/>
      <c r="J516" s="636"/>
      <c r="K516" s="638" t="str">
        <f>IFERROR(INDEX(Lookup!$G$3:$G$6,MATCH(J516,Lookup!$F$3:$F$6,0)),"")</f>
        <v/>
      </c>
      <c r="L516" s="637"/>
      <c r="M516" s="636"/>
      <c r="N516" s="639">
        <f t="shared" si="42"/>
        <v>0</v>
      </c>
      <c r="O516" s="640">
        <f t="shared" si="43"/>
        <v>0</v>
      </c>
      <c r="P516" s="641">
        <f>IF(I516&lt;INDEX(Lookup!$U$2:$U$10,MATCH($D$48,Lookup!$S$2:$S$10,0)),0,IF(U516="X",0,IFERROR(L516*50,0)))</f>
        <v>0</v>
      </c>
      <c r="Q516" s="642">
        <f>IF(I516&lt;INDEX(Lookup!$U$2:$U$10,MATCH($D$48,Lookup!$S$2:$S$10,0)),0,IF(U516="X",0,IFERROR(P516*K516,0)))</f>
        <v>0</v>
      </c>
      <c r="R516" s="642">
        <v>0</v>
      </c>
      <c r="S516" s="783">
        <v>0</v>
      </c>
      <c r="T516" s="636"/>
      <c r="U516" s="353"/>
      <c r="W516" s="833">
        <f t="shared" si="44"/>
        <v>0</v>
      </c>
      <c r="X516" s="833">
        <f t="shared" si="45"/>
        <v>0</v>
      </c>
    </row>
    <row r="517" spans="2:24" x14ac:dyDescent="0.35">
      <c r="B517" s="633"/>
      <c r="C517" s="357"/>
      <c r="D517" s="357"/>
      <c r="E517" s="634"/>
      <c r="F517" s="635"/>
      <c r="G517" s="360"/>
      <c r="H517" s="359"/>
      <c r="I517" s="359"/>
      <c r="J517" s="636"/>
      <c r="K517" s="638" t="str">
        <f>IFERROR(INDEX(Lookup!$G$3:$G$6,MATCH(J517,Lookup!$F$3:$F$6,0)),"")</f>
        <v/>
      </c>
      <c r="L517" s="637"/>
      <c r="M517" s="636"/>
      <c r="N517" s="639">
        <f t="shared" si="42"/>
        <v>0</v>
      </c>
      <c r="O517" s="640">
        <f t="shared" si="43"/>
        <v>0</v>
      </c>
      <c r="P517" s="641">
        <f>IF(I517&lt;INDEX(Lookup!$U$2:$U$10,MATCH($D$48,Lookup!$S$2:$S$10,0)),0,IF(U517="X",0,IFERROR(L517*50,0)))</f>
        <v>0</v>
      </c>
      <c r="Q517" s="642">
        <f>IF(I517&lt;INDEX(Lookup!$U$2:$U$10,MATCH($D$48,Lookup!$S$2:$S$10,0)),0,IF(U517="X",0,IFERROR(P517*K517,0)))</f>
        <v>0</v>
      </c>
      <c r="R517" s="642">
        <v>0</v>
      </c>
      <c r="S517" s="783">
        <v>0</v>
      </c>
      <c r="T517" s="636"/>
      <c r="U517" s="353"/>
      <c r="W517" s="833">
        <f t="shared" si="44"/>
        <v>0</v>
      </c>
      <c r="X517" s="833">
        <f t="shared" si="45"/>
        <v>0</v>
      </c>
    </row>
    <row r="518" spans="2:24" x14ac:dyDescent="0.35">
      <c r="B518" s="633"/>
      <c r="C518" s="357"/>
      <c r="D518" s="357"/>
      <c r="E518" s="634"/>
      <c r="F518" s="635"/>
      <c r="G518" s="360"/>
      <c r="H518" s="359"/>
      <c r="I518" s="359"/>
      <c r="J518" s="636"/>
      <c r="K518" s="638" t="str">
        <f>IFERROR(INDEX(Lookup!$G$3:$G$6,MATCH(J518,Lookup!$F$3:$F$6,0)),"")</f>
        <v/>
      </c>
      <c r="L518" s="637"/>
      <c r="M518" s="636"/>
      <c r="N518" s="639">
        <f t="shared" si="42"/>
        <v>0</v>
      </c>
      <c r="O518" s="640">
        <f t="shared" si="43"/>
        <v>0</v>
      </c>
      <c r="P518" s="641">
        <f>IF(I518&lt;INDEX(Lookup!$U$2:$U$10,MATCH($D$48,Lookup!$S$2:$S$10,0)),0,IF(U518="X",0,IFERROR(L518*50,0)))</f>
        <v>0</v>
      </c>
      <c r="Q518" s="642">
        <f>IF(I518&lt;INDEX(Lookup!$U$2:$U$10,MATCH($D$48,Lookup!$S$2:$S$10,0)),0,IF(U518="X",0,IFERROR(P518*K518,0)))</f>
        <v>0</v>
      </c>
      <c r="R518" s="642">
        <v>0</v>
      </c>
      <c r="S518" s="783">
        <v>0</v>
      </c>
      <c r="T518" s="636"/>
      <c r="U518" s="353"/>
      <c r="W518" s="833">
        <f t="shared" si="44"/>
        <v>0</v>
      </c>
      <c r="X518" s="833">
        <f t="shared" si="45"/>
        <v>0</v>
      </c>
    </row>
    <row r="519" spans="2:24" x14ac:dyDescent="0.35">
      <c r="B519" s="633"/>
      <c r="C519" s="357"/>
      <c r="D519" s="357"/>
      <c r="E519" s="634"/>
      <c r="F519" s="635"/>
      <c r="G519" s="360"/>
      <c r="H519" s="359"/>
      <c r="I519" s="359"/>
      <c r="J519" s="636"/>
      <c r="K519" s="638" t="str">
        <f>IFERROR(INDEX(Lookup!$G$3:$G$6,MATCH(J519,Lookup!$F$3:$F$6,0)),"")</f>
        <v/>
      </c>
      <c r="L519" s="637"/>
      <c r="M519" s="636"/>
      <c r="N519" s="639">
        <f t="shared" si="42"/>
        <v>0</v>
      </c>
      <c r="O519" s="640">
        <f t="shared" si="43"/>
        <v>0</v>
      </c>
      <c r="P519" s="641">
        <f>IF(I519&lt;INDEX(Lookup!$U$2:$U$10,MATCH($D$48,Lookup!$S$2:$S$10,0)),0,IF(U519="X",0,IFERROR(L519*50,0)))</f>
        <v>0</v>
      </c>
      <c r="Q519" s="642">
        <f>IF(I519&lt;INDEX(Lookup!$U$2:$U$10,MATCH($D$48,Lookup!$S$2:$S$10,0)),0,IF(U519="X",0,IFERROR(P519*K519,0)))</f>
        <v>0</v>
      </c>
      <c r="R519" s="642">
        <v>0</v>
      </c>
      <c r="S519" s="783">
        <v>0</v>
      </c>
      <c r="T519" s="636"/>
      <c r="U519" s="353"/>
      <c r="W519" s="833">
        <f t="shared" si="44"/>
        <v>0</v>
      </c>
      <c r="X519" s="833">
        <f t="shared" si="45"/>
        <v>0</v>
      </c>
    </row>
    <row r="520" spans="2:24" x14ac:dyDescent="0.35">
      <c r="B520" s="633"/>
      <c r="C520" s="357"/>
      <c r="D520" s="357"/>
      <c r="E520" s="634"/>
      <c r="F520" s="635"/>
      <c r="G520" s="360"/>
      <c r="H520" s="359"/>
      <c r="I520" s="359"/>
      <c r="J520" s="636"/>
      <c r="K520" s="638" t="str">
        <f>IFERROR(INDEX(Lookup!$G$3:$G$6,MATCH(J520,Lookup!$F$3:$F$6,0)),"")</f>
        <v/>
      </c>
      <c r="L520" s="637"/>
      <c r="M520" s="636"/>
      <c r="N520" s="639">
        <f t="shared" si="42"/>
        <v>0</v>
      </c>
      <c r="O520" s="640">
        <f t="shared" si="43"/>
        <v>0</v>
      </c>
      <c r="P520" s="641">
        <f>IF(I520&lt;INDEX(Lookup!$U$2:$U$10,MATCH($D$48,Lookup!$S$2:$S$10,0)),0,IF(U520="X",0,IFERROR(L520*50,0)))</f>
        <v>0</v>
      </c>
      <c r="Q520" s="642">
        <f>IF(I520&lt;INDEX(Lookup!$U$2:$U$10,MATCH($D$48,Lookup!$S$2:$S$10,0)),0,IF(U520="X",0,IFERROR(P520*K520,0)))</f>
        <v>0</v>
      </c>
      <c r="R520" s="642">
        <v>0</v>
      </c>
      <c r="S520" s="783">
        <v>0</v>
      </c>
      <c r="T520" s="636"/>
      <c r="U520" s="353"/>
      <c r="W520" s="833">
        <f t="shared" si="44"/>
        <v>0</v>
      </c>
      <c r="X520" s="833">
        <f t="shared" si="45"/>
        <v>0</v>
      </c>
    </row>
    <row r="521" spans="2:24" x14ac:dyDescent="0.35">
      <c r="B521" s="633"/>
      <c r="C521" s="357"/>
      <c r="D521" s="357"/>
      <c r="E521" s="634"/>
      <c r="F521" s="635"/>
      <c r="G521" s="360"/>
      <c r="H521" s="359"/>
      <c r="I521" s="359"/>
      <c r="J521" s="636"/>
      <c r="K521" s="638" t="str">
        <f>IFERROR(INDEX(Lookup!$G$3:$G$6,MATCH(J521,Lookup!$F$3:$F$6,0)),"")</f>
        <v/>
      </c>
      <c r="L521" s="637"/>
      <c r="M521" s="636"/>
      <c r="N521" s="639">
        <f t="shared" si="42"/>
        <v>0</v>
      </c>
      <c r="O521" s="640">
        <f t="shared" si="43"/>
        <v>0</v>
      </c>
      <c r="P521" s="641">
        <f>IF(I521&lt;INDEX(Lookup!$U$2:$U$10,MATCH($D$48,Lookup!$S$2:$S$10,0)),0,IF(U521="X",0,IFERROR(L521*50,0)))</f>
        <v>0</v>
      </c>
      <c r="Q521" s="642">
        <f>IF(I521&lt;INDEX(Lookup!$U$2:$U$10,MATCH($D$48,Lookup!$S$2:$S$10,0)),0,IF(U521="X",0,IFERROR(P521*K521,0)))</f>
        <v>0</v>
      </c>
      <c r="R521" s="642">
        <v>0</v>
      </c>
      <c r="S521" s="783">
        <v>0</v>
      </c>
      <c r="T521" s="636"/>
      <c r="U521" s="353"/>
      <c r="W521" s="833">
        <f t="shared" si="44"/>
        <v>0</v>
      </c>
      <c r="X521" s="833">
        <f t="shared" si="45"/>
        <v>0</v>
      </c>
    </row>
    <row r="522" spans="2:24" x14ac:dyDescent="0.35">
      <c r="B522" s="633"/>
      <c r="C522" s="357"/>
      <c r="D522" s="357"/>
      <c r="E522" s="634"/>
      <c r="F522" s="635"/>
      <c r="G522" s="360"/>
      <c r="H522" s="359"/>
      <c r="I522" s="359"/>
      <c r="J522" s="636"/>
      <c r="K522" s="638" t="str">
        <f>IFERROR(INDEX(Lookup!$G$3:$G$6,MATCH(J522,Lookup!$F$3:$F$6,0)),"")</f>
        <v/>
      </c>
      <c r="L522" s="637"/>
      <c r="M522" s="636"/>
      <c r="N522" s="639">
        <f t="shared" si="42"/>
        <v>0</v>
      </c>
      <c r="O522" s="640">
        <f t="shared" si="43"/>
        <v>0</v>
      </c>
      <c r="P522" s="641">
        <f>IF(I522&lt;INDEX(Lookup!$U$2:$U$10,MATCH($D$48,Lookup!$S$2:$S$10,0)),0,IF(U522="X",0,IFERROR(L522*50,0)))</f>
        <v>0</v>
      </c>
      <c r="Q522" s="642">
        <f>IF(I522&lt;INDEX(Lookup!$U$2:$U$10,MATCH($D$48,Lookup!$S$2:$S$10,0)),0,IF(U522="X",0,IFERROR(P522*K522,0)))</f>
        <v>0</v>
      </c>
      <c r="R522" s="642">
        <v>0</v>
      </c>
      <c r="S522" s="783">
        <v>0</v>
      </c>
      <c r="T522" s="636"/>
      <c r="U522" s="353"/>
      <c r="W522" s="833">
        <f t="shared" si="44"/>
        <v>0</v>
      </c>
      <c r="X522" s="833">
        <f t="shared" si="45"/>
        <v>0</v>
      </c>
    </row>
    <row r="523" spans="2:24" x14ac:dyDescent="0.35">
      <c r="B523" s="633"/>
      <c r="C523" s="357"/>
      <c r="D523" s="357"/>
      <c r="E523" s="634"/>
      <c r="F523" s="635"/>
      <c r="G523" s="360"/>
      <c r="H523" s="359"/>
      <c r="I523" s="359"/>
      <c r="J523" s="636"/>
      <c r="K523" s="638" t="str">
        <f>IFERROR(INDEX(Lookup!$G$3:$G$6,MATCH(J523,Lookup!$F$3:$F$6,0)),"")</f>
        <v/>
      </c>
      <c r="L523" s="637"/>
      <c r="M523" s="636"/>
      <c r="N523" s="639">
        <f t="shared" si="42"/>
        <v>0</v>
      </c>
      <c r="O523" s="640">
        <f t="shared" si="43"/>
        <v>0</v>
      </c>
      <c r="P523" s="641">
        <f>IF(I523&lt;INDEX(Lookup!$U$2:$U$10,MATCH($D$48,Lookup!$S$2:$S$10,0)),0,IF(U523="X",0,IFERROR(L523*50,0)))</f>
        <v>0</v>
      </c>
      <c r="Q523" s="642">
        <f>IF(I523&lt;INDEX(Lookup!$U$2:$U$10,MATCH($D$48,Lookup!$S$2:$S$10,0)),0,IF(U523="X",0,IFERROR(P523*K523,0)))</f>
        <v>0</v>
      </c>
      <c r="R523" s="642">
        <v>0</v>
      </c>
      <c r="S523" s="783">
        <v>0</v>
      </c>
      <c r="T523" s="636"/>
      <c r="U523" s="353"/>
      <c r="W523" s="833">
        <f t="shared" si="44"/>
        <v>0</v>
      </c>
      <c r="X523" s="833">
        <f t="shared" si="45"/>
        <v>0</v>
      </c>
    </row>
    <row r="524" spans="2:24" x14ac:dyDescent="0.35">
      <c r="B524" s="633"/>
      <c r="C524" s="357"/>
      <c r="D524" s="357"/>
      <c r="E524" s="634"/>
      <c r="F524" s="635"/>
      <c r="G524" s="360"/>
      <c r="H524" s="359"/>
      <c r="I524" s="359"/>
      <c r="J524" s="636"/>
      <c r="K524" s="638" t="str">
        <f>IFERROR(INDEX(Lookup!$G$3:$G$6,MATCH(J524,Lookup!$F$3:$F$6,0)),"")</f>
        <v/>
      </c>
      <c r="L524" s="637"/>
      <c r="M524" s="636"/>
      <c r="N524" s="639">
        <f t="shared" si="42"/>
        <v>0</v>
      </c>
      <c r="O524" s="640">
        <f t="shared" si="43"/>
        <v>0</v>
      </c>
      <c r="P524" s="641">
        <f>IF(I524&lt;INDEX(Lookup!$U$2:$U$10,MATCH($D$48,Lookup!$S$2:$S$10,0)),0,IF(U524="X",0,IFERROR(L524*50,0)))</f>
        <v>0</v>
      </c>
      <c r="Q524" s="642">
        <f>IF(I524&lt;INDEX(Lookup!$U$2:$U$10,MATCH($D$48,Lookup!$S$2:$S$10,0)),0,IF(U524="X",0,IFERROR(P524*K524,0)))</f>
        <v>0</v>
      </c>
      <c r="R524" s="642">
        <v>0</v>
      </c>
      <c r="S524" s="783">
        <v>0</v>
      </c>
      <c r="T524" s="636"/>
      <c r="U524" s="353"/>
      <c r="W524" s="833">
        <f t="shared" si="44"/>
        <v>0</v>
      </c>
      <c r="X524" s="833">
        <f t="shared" si="45"/>
        <v>0</v>
      </c>
    </row>
    <row r="525" spans="2:24" x14ac:dyDescent="0.35">
      <c r="B525" s="633"/>
      <c r="C525" s="357"/>
      <c r="D525" s="357"/>
      <c r="E525" s="634"/>
      <c r="F525" s="635"/>
      <c r="G525" s="360"/>
      <c r="H525" s="359"/>
      <c r="I525" s="359"/>
      <c r="J525" s="636"/>
      <c r="K525" s="638" t="str">
        <f>IFERROR(INDEX(Lookup!$G$3:$G$6,MATCH(J525,Lookup!$F$3:$F$6,0)),"")</f>
        <v/>
      </c>
      <c r="L525" s="637"/>
      <c r="M525" s="636"/>
      <c r="N525" s="639">
        <f t="shared" si="42"/>
        <v>0</v>
      </c>
      <c r="O525" s="640">
        <f t="shared" si="43"/>
        <v>0</v>
      </c>
      <c r="P525" s="641">
        <f>IF(I525&lt;INDEX(Lookup!$U$2:$U$10,MATCH($D$48,Lookup!$S$2:$S$10,0)),0,IF(U525="X",0,IFERROR(L525*50,0)))</f>
        <v>0</v>
      </c>
      <c r="Q525" s="642">
        <f>IF(I525&lt;INDEX(Lookup!$U$2:$U$10,MATCH($D$48,Lookup!$S$2:$S$10,0)),0,IF(U525="X",0,IFERROR(P525*K525,0)))</f>
        <v>0</v>
      </c>
      <c r="R525" s="642">
        <v>0</v>
      </c>
      <c r="S525" s="783">
        <v>0</v>
      </c>
      <c r="T525" s="636"/>
      <c r="U525" s="353"/>
      <c r="W525" s="833">
        <f t="shared" si="44"/>
        <v>0</v>
      </c>
      <c r="X525" s="833">
        <f t="shared" si="45"/>
        <v>0</v>
      </c>
    </row>
    <row r="526" spans="2:24" x14ac:dyDescent="0.35">
      <c r="B526" s="633"/>
      <c r="C526" s="357"/>
      <c r="D526" s="357"/>
      <c r="E526" s="634"/>
      <c r="F526" s="635"/>
      <c r="G526" s="360"/>
      <c r="H526" s="359"/>
      <c r="I526" s="359"/>
      <c r="J526" s="636"/>
      <c r="K526" s="638" t="str">
        <f>IFERROR(INDEX(Lookup!$G$3:$G$6,MATCH(J526,Lookup!$F$3:$F$6,0)),"")</f>
        <v/>
      </c>
      <c r="L526" s="637"/>
      <c r="M526" s="636"/>
      <c r="N526" s="639">
        <f t="shared" si="42"/>
        <v>0</v>
      </c>
      <c r="O526" s="640">
        <f t="shared" si="43"/>
        <v>0</v>
      </c>
      <c r="P526" s="641">
        <f>IF(I526&lt;INDEX(Lookup!$U$2:$U$10,MATCH($D$48,Lookup!$S$2:$S$10,0)),0,IF(U526="X",0,IFERROR(L526*50,0)))</f>
        <v>0</v>
      </c>
      <c r="Q526" s="642">
        <f>IF(I526&lt;INDEX(Lookup!$U$2:$U$10,MATCH($D$48,Lookup!$S$2:$S$10,0)),0,IF(U526="X",0,IFERROR(P526*K526,0)))</f>
        <v>0</v>
      </c>
      <c r="R526" s="642">
        <v>0</v>
      </c>
      <c r="S526" s="783">
        <v>0</v>
      </c>
      <c r="T526" s="636"/>
      <c r="U526" s="353"/>
      <c r="W526" s="833">
        <f t="shared" si="44"/>
        <v>0</v>
      </c>
      <c r="X526" s="833">
        <f t="shared" si="45"/>
        <v>0</v>
      </c>
    </row>
    <row r="527" spans="2:24" x14ac:dyDescent="0.35">
      <c r="B527" s="633"/>
      <c r="C527" s="357"/>
      <c r="D527" s="357"/>
      <c r="E527" s="634"/>
      <c r="F527" s="635"/>
      <c r="G527" s="360"/>
      <c r="H527" s="359"/>
      <c r="I527" s="359"/>
      <c r="J527" s="636"/>
      <c r="K527" s="638" t="str">
        <f>IFERROR(INDEX(Lookup!$G$3:$G$6,MATCH(J527,Lookup!$F$3:$F$6,0)),"")</f>
        <v/>
      </c>
      <c r="L527" s="637"/>
      <c r="M527" s="636"/>
      <c r="N527" s="639">
        <f t="shared" si="42"/>
        <v>0</v>
      </c>
      <c r="O527" s="640">
        <f t="shared" si="43"/>
        <v>0</v>
      </c>
      <c r="P527" s="641">
        <f>IF(I527&lt;INDEX(Lookup!$U$2:$U$10,MATCH($D$48,Lookup!$S$2:$S$10,0)),0,IF(U527="X",0,IFERROR(L527*50,0)))</f>
        <v>0</v>
      </c>
      <c r="Q527" s="642">
        <f>IF(I527&lt;INDEX(Lookup!$U$2:$U$10,MATCH($D$48,Lookup!$S$2:$S$10,0)),0,IF(U527="X",0,IFERROR(P527*K527,0)))</f>
        <v>0</v>
      </c>
      <c r="R527" s="642">
        <v>0</v>
      </c>
      <c r="S527" s="783">
        <v>0</v>
      </c>
      <c r="T527" s="636"/>
      <c r="U527" s="353"/>
      <c r="W527" s="833">
        <f t="shared" si="44"/>
        <v>0</v>
      </c>
      <c r="X527" s="833">
        <f t="shared" si="45"/>
        <v>0</v>
      </c>
    </row>
    <row r="528" spans="2:24" x14ac:dyDescent="0.35">
      <c r="B528" s="633"/>
      <c r="C528" s="357"/>
      <c r="D528" s="357"/>
      <c r="E528" s="634"/>
      <c r="F528" s="635"/>
      <c r="G528" s="360"/>
      <c r="H528" s="359"/>
      <c r="I528" s="359"/>
      <c r="J528" s="636"/>
      <c r="K528" s="638" t="str">
        <f>IFERROR(INDEX(Lookup!$G$3:$G$6,MATCH(J528,Lookup!$F$3:$F$6,0)),"")</f>
        <v/>
      </c>
      <c r="L528" s="637"/>
      <c r="M528" s="636"/>
      <c r="N528" s="639">
        <f t="shared" si="42"/>
        <v>0</v>
      </c>
      <c r="O528" s="640">
        <f t="shared" si="43"/>
        <v>0</v>
      </c>
      <c r="P528" s="641">
        <f>IF(I528&lt;INDEX(Lookup!$U$2:$U$10,MATCH($D$48,Lookup!$S$2:$S$10,0)),0,IF(U528="X",0,IFERROR(L528*50,0)))</f>
        <v>0</v>
      </c>
      <c r="Q528" s="642">
        <f>IF(I528&lt;INDEX(Lookup!$U$2:$U$10,MATCH($D$48,Lookup!$S$2:$S$10,0)),0,IF(U528="X",0,IFERROR(P528*K528,0)))</f>
        <v>0</v>
      </c>
      <c r="R528" s="642">
        <v>0</v>
      </c>
      <c r="S528" s="783">
        <v>0</v>
      </c>
      <c r="T528" s="636"/>
      <c r="U528" s="353"/>
      <c r="W528" s="833">
        <f t="shared" si="44"/>
        <v>0</v>
      </c>
      <c r="X528" s="833">
        <f t="shared" si="45"/>
        <v>0</v>
      </c>
    </row>
    <row r="529" spans="2:24" x14ac:dyDescent="0.35">
      <c r="B529" s="633"/>
      <c r="C529" s="357"/>
      <c r="D529" s="357"/>
      <c r="E529" s="634"/>
      <c r="F529" s="635"/>
      <c r="G529" s="360"/>
      <c r="H529" s="359"/>
      <c r="I529" s="359"/>
      <c r="J529" s="636"/>
      <c r="K529" s="638" t="str">
        <f>IFERROR(INDEX(Lookup!$G$3:$G$6,MATCH(J529,Lookup!$F$3:$F$6,0)),"")</f>
        <v/>
      </c>
      <c r="L529" s="637"/>
      <c r="M529" s="636"/>
      <c r="N529" s="639">
        <f t="shared" si="42"/>
        <v>0</v>
      </c>
      <c r="O529" s="640">
        <f t="shared" si="43"/>
        <v>0</v>
      </c>
      <c r="P529" s="641">
        <f>IF(I529&lt;INDEX(Lookup!$U$2:$U$10,MATCH($D$48,Lookup!$S$2:$S$10,0)),0,IF(U529="X",0,IFERROR(L529*50,0)))</f>
        <v>0</v>
      </c>
      <c r="Q529" s="642">
        <f>IF(I529&lt;INDEX(Lookup!$U$2:$U$10,MATCH($D$48,Lookup!$S$2:$S$10,0)),0,IF(U529="X",0,IFERROR(P529*K529,0)))</f>
        <v>0</v>
      </c>
      <c r="R529" s="642">
        <v>0</v>
      </c>
      <c r="S529" s="783">
        <v>0</v>
      </c>
      <c r="T529" s="636"/>
      <c r="U529" s="353"/>
      <c r="W529" s="833">
        <f t="shared" si="44"/>
        <v>0</v>
      </c>
      <c r="X529" s="833">
        <f t="shared" si="45"/>
        <v>0</v>
      </c>
    </row>
    <row r="530" spans="2:24" x14ac:dyDescent="0.35">
      <c r="B530" s="633"/>
      <c r="C530" s="357"/>
      <c r="D530" s="357"/>
      <c r="E530" s="634"/>
      <c r="F530" s="635"/>
      <c r="G530" s="360"/>
      <c r="H530" s="359"/>
      <c r="I530" s="359"/>
      <c r="J530" s="636"/>
      <c r="K530" s="638" t="str">
        <f>IFERROR(INDEX(Lookup!$G$3:$G$6,MATCH(J530,Lookup!$F$3:$F$6,0)),"")</f>
        <v/>
      </c>
      <c r="L530" s="637"/>
      <c r="M530" s="636"/>
      <c r="N530" s="639">
        <f t="shared" si="42"/>
        <v>0</v>
      </c>
      <c r="O530" s="640">
        <f t="shared" si="43"/>
        <v>0</v>
      </c>
      <c r="P530" s="641">
        <f>IF(I530&lt;INDEX(Lookup!$U$2:$U$10,MATCH($D$48,Lookup!$S$2:$S$10,0)),0,IF(U530="X",0,IFERROR(L530*50,0)))</f>
        <v>0</v>
      </c>
      <c r="Q530" s="642">
        <f>IF(I530&lt;INDEX(Lookup!$U$2:$U$10,MATCH($D$48,Lookup!$S$2:$S$10,0)),0,IF(U530="X",0,IFERROR(P530*K530,0)))</f>
        <v>0</v>
      </c>
      <c r="R530" s="642">
        <v>0</v>
      </c>
      <c r="S530" s="783">
        <v>0</v>
      </c>
      <c r="T530" s="636"/>
      <c r="U530" s="353"/>
      <c r="W530" s="833">
        <f t="shared" si="44"/>
        <v>0</v>
      </c>
      <c r="X530" s="833">
        <f t="shared" si="45"/>
        <v>0</v>
      </c>
    </row>
    <row r="531" spans="2:24" x14ac:dyDescent="0.35">
      <c r="B531" s="633"/>
      <c r="C531" s="357"/>
      <c r="D531" s="357"/>
      <c r="E531" s="634"/>
      <c r="F531" s="635"/>
      <c r="G531" s="360"/>
      <c r="H531" s="359"/>
      <c r="I531" s="359"/>
      <c r="J531" s="636"/>
      <c r="K531" s="638" t="str">
        <f>IFERROR(INDEX(Lookup!$G$3:$G$6,MATCH(J531,Lookup!$F$3:$F$6,0)),"")</f>
        <v/>
      </c>
      <c r="L531" s="637"/>
      <c r="M531" s="636"/>
      <c r="N531" s="639">
        <f t="shared" si="42"/>
        <v>0</v>
      </c>
      <c r="O531" s="640">
        <f t="shared" si="43"/>
        <v>0</v>
      </c>
      <c r="P531" s="641">
        <f>IF(I531&lt;INDEX(Lookup!$U$2:$U$10,MATCH($D$48,Lookup!$S$2:$S$10,0)),0,IF(U531="X",0,IFERROR(L531*50,0)))</f>
        <v>0</v>
      </c>
      <c r="Q531" s="642">
        <f>IF(I531&lt;INDEX(Lookup!$U$2:$U$10,MATCH($D$48,Lookup!$S$2:$S$10,0)),0,IF(U531="X",0,IFERROR(P531*K531,0)))</f>
        <v>0</v>
      </c>
      <c r="R531" s="642">
        <v>0</v>
      </c>
      <c r="S531" s="783">
        <v>0</v>
      </c>
      <c r="T531" s="636"/>
      <c r="U531" s="353"/>
      <c r="W531" s="833">
        <f t="shared" si="44"/>
        <v>0</v>
      </c>
      <c r="X531" s="833">
        <f t="shared" si="45"/>
        <v>0</v>
      </c>
    </row>
    <row r="532" spans="2:24" x14ac:dyDescent="0.35">
      <c r="B532" s="633"/>
      <c r="C532" s="357"/>
      <c r="D532" s="357"/>
      <c r="E532" s="634"/>
      <c r="F532" s="635"/>
      <c r="G532" s="360"/>
      <c r="H532" s="359"/>
      <c r="I532" s="359"/>
      <c r="J532" s="636"/>
      <c r="K532" s="638" t="str">
        <f>IFERROR(INDEX(Lookup!$G$3:$G$6,MATCH(J532,Lookup!$F$3:$F$6,0)),"")</f>
        <v/>
      </c>
      <c r="L532" s="637"/>
      <c r="M532" s="636"/>
      <c r="N532" s="639">
        <f t="shared" si="42"/>
        <v>0</v>
      </c>
      <c r="O532" s="640">
        <f t="shared" si="43"/>
        <v>0</v>
      </c>
      <c r="P532" s="641">
        <f>IF(I532&lt;INDEX(Lookup!$U$2:$U$10,MATCH($D$48,Lookup!$S$2:$S$10,0)),0,IF(U532="X",0,IFERROR(L532*50,0)))</f>
        <v>0</v>
      </c>
      <c r="Q532" s="642">
        <f>IF(I532&lt;INDEX(Lookup!$U$2:$U$10,MATCH($D$48,Lookup!$S$2:$S$10,0)),0,IF(U532="X",0,IFERROR(P532*K532,0)))</f>
        <v>0</v>
      </c>
      <c r="R532" s="642">
        <v>0</v>
      </c>
      <c r="S532" s="783">
        <v>0</v>
      </c>
      <c r="T532" s="636"/>
      <c r="U532" s="353"/>
      <c r="W532" s="833">
        <f t="shared" si="44"/>
        <v>0</v>
      </c>
      <c r="X532" s="833">
        <f t="shared" si="45"/>
        <v>0</v>
      </c>
    </row>
    <row r="533" spans="2:24" x14ac:dyDescent="0.35">
      <c r="B533" s="633"/>
      <c r="C533" s="357"/>
      <c r="D533" s="357"/>
      <c r="E533" s="634"/>
      <c r="F533" s="635"/>
      <c r="G533" s="360"/>
      <c r="H533" s="359"/>
      <c r="I533" s="359"/>
      <c r="J533" s="636"/>
      <c r="K533" s="638" t="str">
        <f>IFERROR(INDEX(Lookup!$G$3:$G$6,MATCH(J533,Lookup!$F$3:$F$6,0)),"")</f>
        <v/>
      </c>
      <c r="L533" s="637"/>
      <c r="M533" s="636"/>
      <c r="N533" s="639">
        <f t="shared" si="42"/>
        <v>0</v>
      </c>
      <c r="O533" s="640">
        <f t="shared" si="43"/>
        <v>0</v>
      </c>
      <c r="P533" s="641">
        <f>IF(I533&lt;INDEX(Lookup!$U$2:$U$10,MATCH($D$48,Lookup!$S$2:$S$10,0)),0,IF(U533="X",0,IFERROR(L533*50,0)))</f>
        <v>0</v>
      </c>
      <c r="Q533" s="642">
        <f>IF(I533&lt;INDEX(Lookup!$U$2:$U$10,MATCH($D$48,Lookup!$S$2:$S$10,0)),0,IF(U533="X",0,IFERROR(P533*K533,0)))</f>
        <v>0</v>
      </c>
      <c r="R533" s="642">
        <v>0</v>
      </c>
      <c r="S533" s="783">
        <v>0</v>
      </c>
      <c r="T533" s="636"/>
      <c r="U533" s="353"/>
      <c r="W533" s="833">
        <f t="shared" si="44"/>
        <v>0</v>
      </c>
      <c r="X533" s="833">
        <f t="shared" si="45"/>
        <v>0</v>
      </c>
    </row>
    <row r="534" spans="2:24" x14ac:dyDescent="0.35">
      <c r="B534" s="633"/>
      <c r="C534" s="357"/>
      <c r="D534" s="357"/>
      <c r="E534" s="634"/>
      <c r="F534" s="635"/>
      <c r="G534" s="360"/>
      <c r="H534" s="359"/>
      <c r="I534" s="359"/>
      <c r="J534" s="636"/>
      <c r="K534" s="638" t="str">
        <f>IFERROR(INDEX(Lookup!$G$3:$G$6,MATCH(J534,Lookup!$F$3:$F$6,0)),"")</f>
        <v/>
      </c>
      <c r="L534" s="637"/>
      <c r="M534" s="636"/>
      <c r="N534" s="639">
        <f t="shared" si="42"/>
        <v>0</v>
      </c>
      <c r="O534" s="640">
        <f t="shared" si="43"/>
        <v>0</v>
      </c>
      <c r="P534" s="641">
        <f>IF(I534&lt;INDEX(Lookup!$U$2:$U$10,MATCH($D$48,Lookup!$S$2:$S$10,0)),0,IF(U534="X",0,IFERROR(L534*50,0)))</f>
        <v>0</v>
      </c>
      <c r="Q534" s="642">
        <f>IF(I534&lt;INDEX(Lookup!$U$2:$U$10,MATCH($D$48,Lookup!$S$2:$S$10,0)),0,IF(U534="X",0,IFERROR(P534*K534,0)))</f>
        <v>0</v>
      </c>
      <c r="R534" s="642">
        <v>0</v>
      </c>
      <c r="S534" s="783">
        <v>0</v>
      </c>
      <c r="T534" s="636"/>
      <c r="U534" s="353"/>
      <c r="W534" s="833">
        <f t="shared" si="44"/>
        <v>0</v>
      </c>
      <c r="X534" s="833">
        <f t="shared" si="45"/>
        <v>0</v>
      </c>
    </row>
    <row r="535" spans="2:24" x14ac:dyDescent="0.35">
      <c r="B535" s="633"/>
      <c r="C535" s="357"/>
      <c r="D535" s="357"/>
      <c r="E535" s="634"/>
      <c r="F535" s="635"/>
      <c r="G535" s="360"/>
      <c r="H535" s="359"/>
      <c r="I535" s="359"/>
      <c r="J535" s="636"/>
      <c r="K535" s="638" t="str">
        <f>IFERROR(INDEX(Lookup!$G$3:$G$6,MATCH(J535,Lookup!$F$3:$F$6,0)),"")</f>
        <v/>
      </c>
      <c r="L535" s="637"/>
      <c r="M535" s="636"/>
      <c r="N535" s="639">
        <f t="shared" si="42"/>
        <v>0</v>
      </c>
      <c r="O535" s="640">
        <f t="shared" si="43"/>
        <v>0</v>
      </c>
      <c r="P535" s="641">
        <f>IF(I535&lt;INDEX(Lookup!$U$2:$U$10,MATCH($D$48,Lookup!$S$2:$S$10,0)),0,IF(U535="X",0,IFERROR(L535*50,0)))</f>
        <v>0</v>
      </c>
      <c r="Q535" s="642">
        <f>IF(I535&lt;INDEX(Lookup!$U$2:$U$10,MATCH($D$48,Lookup!$S$2:$S$10,0)),0,IF(U535="X",0,IFERROR(P535*K535,0)))</f>
        <v>0</v>
      </c>
      <c r="R535" s="642">
        <v>0</v>
      </c>
      <c r="S535" s="783">
        <v>0</v>
      </c>
      <c r="T535" s="636"/>
      <c r="U535" s="353"/>
      <c r="W535" s="833">
        <f t="shared" si="44"/>
        <v>0</v>
      </c>
      <c r="X535" s="833">
        <f t="shared" si="45"/>
        <v>0</v>
      </c>
    </row>
    <row r="536" spans="2:24" x14ac:dyDescent="0.35">
      <c r="B536" s="633"/>
      <c r="C536" s="357"/>
      <c r="D536" s="357"/>
      <c r="E536" s="634"/>
      <c r="F536" s="635"/>
      <c r="G536" s="360"/>
      <c r="H536" s="359"/>
      <c r="I536" s="359"/>
      <c r="J536" s="636"/>
      <c r="K536" s="638" t="str">
        <f>IFERROR(INDEX(Lookup!$G$3:$G$6,MATCH(J536,Lookup!$F$3:$F$6,0)),"")</f>
        <v/>
      </c>
      <c r="L536" s="637"/>
      <c r="M536" s="636"/>
      <c r="N536" s="639">
        <f t="shared" si="42"/>
        <v>0</v>
      </c>
      <c r="O536" s="640">
        <f t="shared" si="43"/>
        <v>0</v>
      </c>
      <c r="P536" s="641">
        <f>IF(I536&lt;INDEX(Lookup!$U$2:$U$10,MATCH($D$48,Lookup!$S$2:$S$10,0)),0,IF(U536="X",0,IFERROR(L536*50,0)))</f>
        <v>0</v>
      </c>
      <c r="Q536" s="642">
        <f>IF(I536&lt;INDEX(Lookup!$U$2:$U$10,MATCH($D$48,Lookup!$S$2:$S$10,0)),0,IF(U536="X",0,IFERROR(P536*K536,0)))</f>
        <v>0</v>
      </c>
      <c r="R536" s="642">
        <v>0</v>
      </c>
      <c r="S536" s="783">
        <v>0</v>
      </c>
      <c r="T536" s="636"/>
      <c r="U536" s="353"/>
      <c r="W536" s="833">
        <f t="shared" si="44"/>
        <v>0</v>
      </c>
      <c r="X536" s="833">
        <f t="shared" si="45"/>
        <v>0</v>
      </c>
    </row>
    <row r="537" spans="2:24" x14ac:dyDescent="0.35">
      <c r="B537" s="633"/>
      <c r="C537" s="357"/>
      <c r="D537" s="357"/>
      <c r="E537" s="634"/>
      <c r="F537" s="635"/>
      <c r="G537" s="360"/>
      <c r="H537" s="359"/>
      <c r="I537" s="359"/>
      <c r="J537" s="636"/>
      <c r="K537" s="638" t="str">
        <f>IFERROR(INDEX(Lookup!$G$3:$G$6,MATCH(J537,Lookup!$F$3:$F$6,0)),"")</f>
        <v/>
      </c>
      <c r="L537" s="637"/>
      <c r="M537" s="636"/>
      <c r="N537" s="639">
        <f t="shared" si="42"/>
        <v>0</v>
      </c>
      <c r="O537" s="640">
        <f t="shared" si="43"/>
        <v>0</v>
      </c>
      <c r="P537" s="641">
        <f>IF(I537&lt;INDEX(Lookup!$U$2:$U$10,MATCH($D$48,Lookup!$S$2:$S$10,0)),0,IF(U537="X",0,IFERROR(L537*50,0)))</f>
        <v>0</v>
      </c>
      <c r="Q537" s="642">
        <f>IF(I537&lt;INDEX(Lookup!$U$2:$U$10,MATCH($D$48,Lookup!$S$2:$S$10,0)),0,IF(U537="X",0,IFERROR(P537*K537,0)))</f>
        <v>0</v>
      </c>
      <c r="R537" s="642">
        <v>0</v>
      </c>
      <c r="S537" s="783">
        <v>0</v>
      </c>
      <c r="T537" s="636"/>
      <c r="U537" s="353"/>
      <c r="W537" s="833">
        <f t="shared" si="44"/>
        <v>0</v>
      </c>
      <c r="X537" s="833">
        <f t="shared" si="45"/>
        <v>0</v>
      </c>
    </row>
    <row r="538" spans="2:24" x14ac:dyDescent="0.35">
      <c r="B538" s="633"/>
      <c r="C538" s="357"/>
      <c r="D538" s="357"/>
      <c r="E538" s="634"/>
      <c r="F538" s="635"/>
      <c r="G538" s="360"/>
      <c r="H538" s="359"/>
      <c r="I538" s="359"/>
      <c r="J538" s="636"/>
      <c r="K538" s="638" t="str">
        <f>IFERROR(INDEX(Lookup!$G$3:$G$6,MATCH(J538,Lookup!$F$3:$F$6,0)),"")</f>
        <v/>
      </c>
      <c r="L538" s="637"/>
      <c r="M538" s="636"/>
      <c r="N538" s="639">
        <f t="shared" si="42"/>
        <v>0</v>
      </c>
      <c r="O538" s="640">
        <f t="shared" si="43"/>
        <v>0</v>
      </c>
      <c r="P538" s="641">
        <f>IF(I538&lt;INDEX(Lookup!$U$2:$U$10,MATCH($D$48,Lookup!$S$2:$S$10,0)),0,IF(U538="X",0,IFERROR(L538*50,0)))</f>
        <v>0</v>
      </c>
      <c r="Q538" s="642">
        <f>IF(I538&lt;INDEX(Lookup!$U$2:$U$10,MATCH($D$48,Lookup!$S$2:$S$10,0)),0,IF(U538="X",0,IFERROR(P538*K538,0)))</f>
        <v>0</v>
      </c>
      <c r="R538" s="642">
        <v>0</v>
      </c>
      <c r="S538" s="783">
        <v>0</v>
      </c>
      <c r="T538" s="636"/>
      <c r="U538" s="353"/>
      <c r="W538" s="833">
        <f t="shared" si="44"/>
        <v>0</v>
      </c>
      <c r="X538" s="833">
        <f t="shared" si="45"/>
        <v>0</v>
      </c>
    </row>
    <row r="539" spans="2:24" x14ac:dyDescent="0.35">
      <c r="B539" s="633"/>
      <c r="C539" s="357"/>
      <c r="D539" s="357"/>
      <c r="E539" s="634"/>
      <c r="F539" s="635"/>
      <c r="G539" s="360"/>
      <c r="H539" s="359"/>
      <c r="I539" s="359"/>
      <c r="J539" s="636"/>
      <c r="K539" s="638" t="str">
        <f>IFERROR(INDEX(Lookup!$G$3:$G$6,MATCH(J539,Lookup!$F$3:$F$6,0)),"")</f>
        <v/>
      </c>
      <c r="L539" s="637"/>
      <c r="M539" s="636"/>
      <c r="N539" s="639">
        <f t="shared" si="42"/>
        <v>0</v>
      </c>
      <c r="O539" s="640">
        <f t="shared" si="43"/>
        <v>0</v>
      </c>
      <c r="P539" s="641">
        <f>IF(I539&lt;INDEX(Lookup!$U$2:$U$10,MATCH($D$48,Lookup!$S$2:$S$10,0)),0,IF(U539="X",0,IFERROR(L539*50,0)))</f>
        <v>0</v>
      </c>
      <c r="Q539" s="642">
        <f>IF(I539&lt;INDEX(Lookup!$U$2:$U$10,MATCH($D$48,Lookup!$S$2:$S$10,0)),0,IF(U539="X",0,IFERROR(P539*K539,0)))</f>
        <v>0</v>
      </c>
      <c r="R539" s="642">
        <v>0</v>
      </c>
      <c r="S539" s="783">
        <v>0</v>
      </c>
      <c r="T539" s="636"/>
      <c r="U539" s="353"/>
      <c r="W539" s="833">
        <f t="shared" si="44"/>
        <v>0</v>
      </c>
      <c r="X539" s="833">
        <f t="shared" si="45"/>
        <v>0</v>
      </c>
    </row>
    <row r="540" spans="2:24" x14ac:dyDescent="0.35">
      <c r="B540" s="633"/>
      <c r="C540" s="357"/>
      <c r="D540" s="357"/>
      <c r="E540" s="634"/>
      <c r="F540" s="635"/>
      <c r="G540" s="360"/>
      <c r="H540" s="359"/>
      <c r="I540" s="359"/>
      <c r="J540" s="636"/>
      <c r="K540" s="638" t="str">
        <f>IFERROR(INDEX(Lookup!$G$3:$G$6,MATCH(J540,Lookup!$F$3:$F$6,0)),"")</f>
        <v/>
      </c>
      <c r="L540" s="637"/>
      <c r="M540" s="636"/>
      <c r="N540" s="639">
        <f t="shared" si="42"/>
        <v>0</v>
      </c>
      <c r="O540" s="640">
        <f t="shared" si="43"/>
        <v>0</v>
      </c>
      <c r="P540" s="641">
        <f>IF(I540&lt;INDEX(Lookup!$U$2:$U$10,MATCH($D$48,Lookup!$S$2:$S$10,0)),0,IF(U540="X",0,IFERROR(L540*50,0)))</f>
        <v>0</v>
      </c>
      <c r="Q540" s="642">
        <f>IF(I540&lt;INDEX(Lookup!$U$2:$U$10,MATCH($D$48,Lookup!$S$2:$S$10,0)),0,IF(U540="X",0,IFERROR(P540*K540,0)))</f>
        <v>0</v>
      </c>
      <c r="R540" s="642">
        <v>0</v>
      </c>
      <c r="S540" s="783">
        <v>0</v>
      </c>
      <c r="T540" s="636"/>
      <c r="U540" s="353"/>
      <c r="W540" s="833">
        <f t="shared" si="44"/>
        <v>0</v>
      </c>
      <c r="X540" s="833">
        <f t="shared" si="45"/>
        <v>0</v>
      </c>
    </row>
    <row r="541" spans="2:24" x14ac:dyDescent="0.35">
      <c r="B541" s="633"/>
      <c r="C541" s="357"/>
      <c r="D541" s="357"/>
      <c r="E541" s="634"/>
      <c r="F541" s="635"/>
      <c r="G541" s="360"/>
      <c r="H541" s="359"/>
      <c r="I541" s="359"/>
      <c r="J541" s="636"/>
      <c r="K541" s="638" t="str">
        <f>IFERROR(INDEX(Lookup!$G$3:$G$6,MATCH(J541,Lookup!$F$3:$F$6,0)),"")</f>
        <v/>
      </c>
      <c r="L541" s="637"/>
      <c r="M541" s="636"/>
      <c r="N541" s="639">
        <f t="shared" si="42"/>
        <v>0</v>
      </c>
      <c r="O541" s="640">
        <f t="shared" si="43"/>
        <v>0</v>
      </c>
      <c r="P541" s="641">
        <f>IF(I541&lt;INDEX(Lookup!$U$2:$U$10,MATCH($D$48,Lookup!$S$2:$S$10,0)),0,IF(U541="X",0,IFERROR(L541*50,0)))</f>
        <v>0</v>
      </c>
      <c r="Q541" s="642">
        <f>IF(I541&lt;INDEX(Lookup!$U$2:$U$10,MATCH($D$48,Lookup!$S$2:$S$10,0)),0,IF(U541="X",0,IFERROR(P541*K541,0)))</f>
        <v>0</v>
      </c>
      <c r="R541" s="642">
        <v>0</v>
      </c>
      <c r="S541" s="783">
        <v>0</v>
      </c>
      <c r="T541" s="636"/>
      <c r="U541" s="353"/>
      <c r="W541" s="833">
        <f t="shared" si="44"/>
        <v>0</v>
      </c>
      <c r="X541" s="833">
        <f t="shared" si="45"/>
        <v>0</v>
      </c>
    </row>
    <row r="542" spans="2:24" x14ac:dyDescent="0.35">
      <c r="B542" s="633"/>
      <c r="C542" s="357"/>
      <c r="D542" s="357"/>
      <c r="E542" s="634"/>
      <c r="F542" s="635"/>
      <c r="G542" s="360"/>
      <c r="H542" s="359"/>
      <c r="I542" s="359"/>
      <c r="J542" s="636"/>
      <c r="K542" s="638" t="str">
        <f>IFERROR(INDEX(Lookup!$G$3:$G$6,MATCH(J542,Lookup!$F$3:$F$6,0)),"")</f>
        <v/>
      </c>
      <c r="L542" s="637"/>
      <c r="M542" s="636"/>
      <c r="N542" s="639">
        <f t="shared" si="42"/>
        <v>0</v>
      </c>
      <c r="O542" s="640">
        <f t="shared" si="43"/>
        <v>0</v>
      </c>
      <c r="P542" s="641">
        <f>IF(I542&lt;INDEX(Lookup!$U$2:$U$10,MATCH($D$48,Lookup!$S$2:$S$10,0)),0,IF(U542="X",0,IFERROR(L542*50,0)))</f>
        <v>0</v>
      </c>
      <c r="Q542" s="642">
        <f>IF(I542&lt;INDEX(Lookup!$U$2:$U$10,MATCH($D$48,Lookup!$S$2:$S$10,0)),0,IF(U542="X",0,IFERROR(P542*K542,0)))</f>
        <v>0</v>
      </c>
      <c r="R542" s="642">
        <v>0</v>
      </c>
      <c r="S542" s="783">
        <v>0</v>
      </c>
      <c r="T542" s="636"/>
      <c r="U542" s="353"/>
      <c r="W542" s="833">
        <f t="shared" si="44"/>
        <v>0</v>
      </c>
      <c r="X542" s="833">
        <f t="shared" si="45"/>
        <v>0</v>
      </c>
    </row>
    <row r="543" spans="2:24" x14ac:dyDescent="0.35">
      <c r="B543" s="633"/>
      <c r="C543" s="357"/>
      <c r="D543" s="357"/>
      <c r="E543" s="634"/>
      <c r="F543" s="635"/>
      <c r="G543" s="360"/>
      <c r="H543" s="359"/>
      <c r="I543" s="359"/>
      <c r="J543" s="636"/>
      <c r="K543" s="638" t="str">
        <f>IFERROR(INDEX(Lookup!$G$3:$G$6,MATCH(J543,Lookup!$F$3:$F$6,0)),"")</f>
        <v/>
      </c>
      <c r="L543" s="637"/>
      <c r="M543" s="636"/>
      <c r="N543" s="639">
        <f t="shared" si="42"/>
        <v>0</v>
      </c>
      <c r="O543" s="640">
        <f t="shared" si="43"/>
        <v>0</v>
      </c>
      <c r="P543" s="641">
        <f>IF(I543&lt;INDEX(Lookup!$U$2:$U$10,MATCH($D$48,Lookup!$S$2:$S$10,0)),0,IF(U543="X",0,IFERROR(L543*50,0)))</f>
        <v>0</v>
      </c>
      <c r="Q543" s="642">
        <f>IF(I543&lt;INDEX(Lookup!$U$2:$U$10,MATCH($D$48,Lookup!$S$2:$S$10,0)),0,IF(U543="X",0,IFERROR(P543*K543,0)))</f>
        <v>0</v>
      </c>
      <c r="R543" s="642">
        <v>0</v>
      </c>
      <c r="S543" s="783">
        <v>0</v>
      </c>
      <c r="T543" s="636"/>
      <c r="U543" s="353"/>
      <c r="W543" s="833">
        <f t="shared" si="44"/>
        <v>0</v>
      </c>
      <c r="X543" s="833">
        <f t="shared" si="45"/>
        <v>0</v>
      </c>
    </row>
    <row r="544" spans="2:24" x14ac:dyDescent="0.35">
      <c r="B544" s="633"/>
      <c r="C544" s="357"/>
      <c r="D544" s="357"/>
      <c r="E544" s="634"/>
      <c r="F544" s="635"/>
      <c r="G544" s="360"/>
      <c r="H544" s="359"/>
      <c r="I544" s="359"/>
      <c r="J544" s="636"/>
      <c r="K544" s="638" t="str">
        <f>IFERROR(INDEX(Lookup!$G$3:$G$6,MATCH(J544,Lookup!$F$3:$F$6,0)),"")</f>
        <v/>
      </c>
      <c r="L544" s="637"/>
      <c r="M544" s="636"/>
      <c r="N544" s="639">
        <f t="shared" si="42"/>
        <v>0</v>
      </c>
      <c r="O544" s="640">
        <f t="shared" si="43"/>
        <v>0</v>
      </c>
      <c r="P544" s="641">
        <f>IF(I544&lt;INDEX(Lookup!$U$2:$U$10,MATCH($D$48,Lookup!$S$2:$S$10,0)),0,IF(U544="X",0,IFERROR(L544*50,0)))</f>
        <v>0</v>
      </c>
      <c r="Q544" s="642">
        <f>IF(I544&lt;INDEX(Lookup!$U$2:$U$10,MATCH($D$48,Lookup!$S$2:$S$10,0)),0,IF(U544="X",0,IFERROR(P544*K544,0)))</f>
        <v>0</v>
      </c>
      <c r="R544" s="642">
        <v>0</v>
      </c>
      <c r="S544" s="783">
        <v>0</v>
      </c>
      <c r="T544" s="636"/>
      <c r="U544" s="353"/>
      <c r="W544" s="833">
        <f t="shared" si="44"/>
        <v>0</v>
      </c>
      <c r="X544" s="833">
        <f t="shared" si="45"/>
        <v>0</v>
      </c>
    </row>
    <row r="545" spans="2:24" x14ac:dyDescent="0.35">
      <c r="B545" s="633"/>
      <c r="C545" s="357"/>
      <c r="D545" s="357"/>
      <c r="E545" s="634"/>
      <c r="F545" s="635"/>
      <c r="G545" s="360"/>
      <c r="H545" s="359"/>
      <c r="I545" s="359"/>
      <c r="J545" s="636"/>
      <c r="K545" s="638" t="str">
        <f>IFERROR(INDEX(Lookup!$G$3:$G$6,MATCH(J545,Lookup!$F$3:$F$6,0)),"")</f>
        <v/>
      </c>
      <c r="L545" s="637"/>
      <c r="M545" s="636"/>
      <c r="N545" s="639">
        <f t="shared" si="42"/>
        <v>0</v>
      </c>
      <c r="O545" s="640">
        <f t="shared" si="43"/>
        <v>0</v>
      </c>
      <c r="P545" s="641">
        <f>IF(I545&lt;INDEX(Lookup!$U$2:$U$10,MATCH($D$48,Lookup!$S$2:$S$10,0)),0,IF(U545="X",0,IFERROR(L545*50,0)))</f>
        <v>0</v>
      </c>
      <c r="Q545" s="642">
        <f>IF(I545&lt;INDEX(Lookup!$U$2:$U$10,MATCH($D$48,Lookup!$S$2:$S$10,0)),0,IF(U545="X",0,IFERROR(P545*K545,0)))</f>
        <v>0</v>
      </c>
      <c r="R545" s="642">
        <v>0</v>
      </c>
      <c r="S545" s="783">
        <v>0</v>
      </c>
      <c r="T545" s="636"/>
      <c r="U545" s="353"/>
      <c r="W545" s="833">
        <f t="shared" si="44"/>
        <v>0</v>
      </c>
      <c r="X545" s="833">
        <f t="shared" si="45"/>
        <v>0</v>
      </c>
    </row>
    <row r="546" spans="2:24" x14ac:dyDescent="0.35">
      <c r="B546" s="633"/>
      <c r="C546" s="357"/>
      <c r="D546" s="357"/>
      <c r="E546" s="634"/>
      <c r="F546" s="635"/>
      <c r="G546" s="360"/>
      <c r="H546" s="359"/>
      <c r="I546" s="359"/>
      <c r="J546" s="636"/>
      <c r="K546" s="638" t="str">
        <f>IFERROR(INDEX(Lookup!$G$3:$G$6,MATCH(J546,Lookup!$F$3:$F$6,0)),"")</f>
        <v/>
      </c>
      <c r="L546" s="637"/>
      <c r="M546" s="636"/>
      <c r="N546" s="639">
        <f t="shared" si="42"/>
        <v>0</v>
      </c>
      <c r="O546" s="640">
        <f t="shared" si="43"/>
        <v>0</v>
      </c>
      <c r="P546" s="641">
        <f>IF(I546&lt;INDEX(Lookup!$U$2:$U$10,MATCH($D$48,Lookup!$S$2:$S$10,0)),0,IF(U546="X",0,IFERROR(L546*50,0)))</f>
        <v>0</v>
      </c>
      <c r="Q546" s="642">
        <f>IF(I546&lt;INDEX(Lookup!$U$2:$U$10,MATCH($D$48,Lookup!$S$2:$S$10,0)),0,IF(U546="X",0,IFERROR(P546*K546,0)))</f>
        <v>0</v>
      </c>
      <c r="R546" s="642">
        <v>0</v>
      </c>
      <c r="S546" s="783">
        <v>0</v>
      </c>
      <c r="T546" s="636"/>
      <c r="U546" s="353"/>
      <c r="W546" s="833">
        <f t="shared" si="44"/>
        <v>0</v>
      </c>
      <c r="X546" s="833">
        <f t="shared" si="45"/>
        <v>0</v>
      </c>
    </row>
    <row r="547" spans="2:24" x14ac:dyDescent="0.35">
      <c r="B547" s="633"/>
      <c r="C547" s="357"/>
      <c r="D547" s="357"/>
      <c r="E547" s="634"/>
      <c r="F547" s="635"/>
      <c r="G547" s="360"/>
      <c r="H547" s="359"/>
      <c r="I547" s="359"/>
      <c r="J547" s="636"/>
      <c r="K547" s="638" t="str">
        <f>IFERROR(INDEX(Lookup!$G$3:$G$6,MATCH(J547,Lookup!$F$3:$F$6,0)),"")</f>
        <v/>
      </c>
      <c r="L547" s="637"/>
      <c r="M547" s="636"/>
      <c r="N547" s="639">
        <f t="shared" si="42"/>
        <v>0</v>
      </c>
      <c r="O547" s="640">
        <f t="shared" si="43"/>
        <v>0</v>
      </c>
      <c r="P547" s="641">
        <f>IF(I547&lt;INDEX(Lookup!$U$2:$U$10,MATCH($D$48,Lookup!$S$2:$S$10,0)),0,IF(U547="X",0,IFERROR(L547*50,0)))</f>
        <v>0</v>
      </c>
      <c r="Q547" s="642">
        <f>IF(I547&lt;INDEX(Lookup!$U$2:$U$10,MATCH($D$48,Lookup!$S$2:$S$10,0)),0,IF(U547="X",0,IFERROR(P547*K547,0)))</f>
        <v>0</v>
      </c>
      <c r="R547" s="642">
        <v>0</v>
      </c>
      <c r="S547" s="783">
        <v>0</v>
      </c>
      <c r="T547" s="636"/>
      <c r="U547" s="353"/>
      <c r="W547" s="833">
        <f t="shared" si="44"/>
        <v>0</v>
      </c>
      <c r="X547" s="833">
        <f t="shared" si="45"/>
        <v>0</v>
      </c>
    </row>
    <row r="548" spans="2:24" x14ac:dyDescent="0.35">
      <c r="B548" s="633"/>
      <c r="C548" s="357"/>
      <c r="D548" s="357"/>
      <c r="E548" s="634"/>
      <c r="F548" s="635"/>
      <c r="G548" s="360"/>
      <c r="H548" s="359"/>
      <c r="I548" s="359"/>
      <c r="J548" s="636"/>
      <c r="K548" s="638" t="str">
        <f>IFERROR(INDEX(Lookup!$G$3:$G$6,MATCH(J548,Lookup!$F$3:$F$6,0)),"")</f>
        <v/>
      </c>
      <c r="L548" s="637"/>
      <c r="M548" s="636"/>
      <c r="N548" s="639">
        <f t="shared" si="42"/>
        <v>0</v>
      </c>
      <c r="O548" s="640">
        <f t="shared" si="43"/>
        <v>0</v>
      </c>
      <c r="P548" s="641">
        <f>IF(I548&lt;INDEX(Lookup!$U$2:$U$10,MATCH($D$48,Lookup!$S$2:$S$10,0)),0,IF(U548="X",0,IFERROR(L548*50,0)))</f>
        <v>0</v>
      </c>
      <c r="Q548" s="642">
        <f>IF(I548&lt;INDEX(Lookup!$U$2:$U$10,MATCH($D$48,Lookup!$S$2:$S$10,0)),0,IF(U548="X",0,IFERROR(P548*K548,0)))</f>
        <v>0</v>
      </c>
      <c r="R548" s="642">
        <v>0</v>
      </c>
      <c r="S548" s="783">
        <v>0</v>
      </c>
      <c r="T548" s="636"/>
      <c r="U548" s="353"/>
      <c r="W548" s="833">
        <f t="shared" si="44"/>
        <v>0</v>
      </c>
      <c r="X548" s="833">
        <f t="shared" si="45"/>
        <v>0</v>
      </c>
    </row>
    <row r="549" spans="2:24" x14ac:dyDescent="0.35">
      <c r="B549" s="633"/>
      <c r="C549" s="357"/>
      <c r="D549" s="357"/>
      <c r="E549" s="634"/>
      <c r="F549" s="635"/>
      <c r="G549" s="360"/>
      <c r="H549" s="359"/>
      <c r="I549" s="359"/>
      <c r="J549" s="636"/>
      <c r="K549" s="638" t="str">
        <f>IFERROR(INDEX(Lookup!$G$3:$G$6,MATCH(J549,Lookup!$F$3:$F$6,0)),"")</f>
        <v/>
      </c>
      <c r="L549" s="637"/>
      <c r="M549" s="636"/>
      <c r="N549" s="639">
        <f t="shared" si="42"/>
        <v>0</v>
      </c>
      <c r="O549" s="640">
        <f t="shared" si="43"/>
        <v>0</v>
      </c>
      <c r="P549" s="641">
        <f>IF(I549&lt;INDEX(Lookup!$U$2:$U$10,MATCH($D$48,Lookup!$S$2:$S$10,0)),0,IF(U549="X",0,IFERROR(L549*50,0)))</f>
        <v>0</v>
      </c>
      <c r="Q549" s="642">
        <f>IF(I549&lt;INDEX(Lookup!$U$2:$U$10,MATCH($D$48,Lookup!$S$2:$S$10,0)),0,IF(U549="X",0,IFERROR(P549*K549,0)))</f>
        <v>0</v>
      </c>
      <c r="R549" s="642">
        <v>0</v>
      </c>
      <c r="S549" s="783">
        <v>0</v>
      </c>
      <c r="T549" s="636"/>
      <c r="U549" s="353"/>
      <c r="W549" s="833">
        <f t="shared" si="44"/>
        <v>0</v>
      </c>
      <c r="X549" s="833">
        <f t="shared" si="45"/>
        <v>0</v>
      </c>
    </row>
    <row r="550" spans="2:24" x14ac:dyDescent="0.35">
      <c r="B550" s="633"/>
      <c r="C550" s="357"/>
      <c r="D550" s="357"/>
      <c r="E550" s="634"/>
      <c r="F550" s="635"/>
      <c r="G550" s="360"/>
      <c r="H550" s="359"/>
      <c r="I550" s="359"/>
      <c r="J550" s="636"/>
      <c r="K550" s="638" t="str">
        <f>IFERROR(INDEX(Lookup!$G$3:$G$6,MATCH(J550,Lookup!$F$3:$F$6,0)),"")</f>
        <v/>
      </c>
      <c r="L550" s="637"/>
      <c r="M550" s="636"/>
      <c r="N550" s="639">
        <f t="shared" si="42"/>
        <v>0</v>
      </c>
      <c r="O550" s="640">
        <f t="shared" si="43"/>
        <v>0</v>
      </c>
      <c r="P550" s="641">
        <f>IF(I550&lt;INDEX(Lookup!$U$2:$U$10,MATCH($D$48,Lookup!$S$2:$S$10,0)),0,IF(U550="X",0,IFERROR(L550*50,0)))</f>
        <v>0</v>
      </c>
      <c r="Q550" s="642">
        <f>IF(I550&lt;INDEX(Lookup!$U$2:$U$10,MATCH($D$48,Lookup!$S$2:$S$10,0)),0,IF(U550="X",0,IFERROR(P550*K550,0)))</f>
        <v>0</v>
      </c>
      <c r="R550" s="642">
        <v>0</v>
      </c>
      <c r="S550" s="783">
        <v>0</v>
      </c>
      <c r="T550" s="636"/>
      <c r="U550" s="353"/>
      <c r="W550" s="833">
        <f t="shared" si="44"/>
        <v>0</v>
      </c>
      <c r="X550" s="833">
        <f t="shared" si="45"/>
        <v>0</v>
      </c>
    </row>
    <row r="551" spans="2:24" x14ac:dyDescent="0.35">
      <c r="B551" s="633"/>
      <c r="C551" s="357"/>
      <c r="D551" s="357"/>
      <c r="E551" s="634"/>
      <c r="F551" s="635"/>
      <c r="G551" s="360"/>
      <c r="H551" s="359"/>
      <c r="I551" s="359"/>
      <c r="J551" s="636"/>
      <c r="K551" s="638" t="str">
        <f>IFERROR(INDEX(Lookup!$G$3:$G$6,MATCH(J551,Lookup!$F$3:$F$6,0)),"")</f>
        <v/>
      </c>
      <c r="L551" s="637"/>
      <c r="M551" s="636"/>
      <c r="N551" s="639">
        <f t="shared" si="42"/>
        <v>0</v>
      </c>
      <c r="O551" s="640">
        <f t="shared" si="43"/>
        <v>0</v>
      </c>
      <c r="P551" s="641">
        <f>IF(I551&lt;INDEX(Lookup!$U$2:$U$10,MATCH($D$48,Lookup!$S$2:$S$10,0)),0,IF(U551="X",0,IFERROR(L551*50,0)))</f>
        <v>0</v>
      </c>
      <c r="Q551" s="642">
        <f>IF(I551&lt;INDEX(Lookup!$U$2:$U$10,MATCH($D$48,Lookup!$S$2:$S$10,0)),0,IF(U551="X",0,IFERROR(P551*K551,0)))</f>
        <v>0</v>
      </c>
      <c r="R551" s="642">
        <v>0</v>
      </c>
      <c r="S551" s="783">
        <v>0</v>
      </c>
      <c r="T551" s="636"/>
      <c r="U551" s="353"/>
      <c r="W551" s="833">
        <f t="shared" si="44"/>
        <v>0</v>
      </c>
      <c r="X551" s="833">
        <f t="shared" si="45"/>
        <v>0</v>
      </c>
    </row>
    <row r="552" spans="2:24" x14ac:dyDescent="0.35">
      <c r="B552" s="633"/>
      <c r="C552" s="357"/>
      <c r="D552" s="357"/>
      <c r="E552" s="634"/>
      <c r="F552" s="635"/>
      <c r="G552" s="360"/>
      <c r="H552" s="359"/>
      <c r="I552" s="359"/>
      <c r="J552" s="636"/>
      <c r="K552" s="638" t="str">
        <f>IFERROR(INDEX(Lookup!$G$3:$G$6,MATCH(J552,Lookup!$F$3:$F$6,0)),"")</f>
        <v/>
      </c>
      <c r="L552" s="637"/>
      <c r="M552" s="636"/>
      <c r="N552" s="639">
        <f t="shared" si="42"/>
        <v>0</v>
      </c>
      <c r="O552" s="640">
        <f t="shared" si="43"/>
        <v>0</v>
      </c>
      <c r="P552" s="641">
        <f>IF(I552&lt;INDEX(Lookup!$U$2:$U$10,MATCH($D$48,Lookup!$S$2:$S$10,0)),0,IF(U552="X",0,IFERROR(L552*50,0)))</f>
        <v>0</v>
      </c>
      <c r="Q552" s="642">
        <f>IF(I552&lt;INDEX(Lookup!$U$2:$U$10,MATCH($D$48,Lookup!$S$2:$S$10,0)),0,IF(U552="X",0,IFERROR(P552*K552,0)))</f>
        <v>0</v>
      </c>
      <c r="R552" s="642">
        <v>0</v>
      </c>
      <c r="S552" s="783">
        <v>0</v>
      </c>
      <c r="T552" s="636"/>
      <c r="U552" s="353"/>
      <c r="W552" s="833">
        <f t="shared" si="44"/>
        <v>0</v>
      </c>
      <c r="X552" s="833">
        <f t="shared" si="45"/>
        <v>0</v>
      </c>
    </row>
    <row r="553" spans="2:24" x14ac:dyDescent="0.35">
      <c r="B553" s="633"/>
      <c r="C553" s="357"/>
      <c r="D553" s="357"/>
      <c r="E553" s="634"/>
      <c r="F553" s="635"/>
      <c r="G553" s="360"/>
      <c r="H553" s="359"/>
      <c r="I553" s="359"/>
      <c r="J553" s="636"/>
      <c r="K553" s="638" t="str">
        <f>IFERROR(INDEX(Lookup!$G$3:$G$6,MATCH(J553,Lookup!$F$3:$F$6,0)),"")</f>
        <v/>
      </c>
      <c r="L553" s="637"/>
      <c r="M553" s="636"/>
      <c r="N553" s="639">
        <f t="shared" si="42"/>
        <v>0</v>
      </c>
      <c r="O553" s="640">
        <f t="shared" si="43"/>
        <v>0</v>
      </c>
      <c r="P553" s="641">
        <f>IF(I553&lt;INDEX(Lookup!$U$2:$U$10,MATCH($D$48,Lookup!$S$2:$S$10,0)),0,IF(U553="X",0,IFERROR(L553*50,0)))</f>
        <v>0</v>
      </c>
      <c r="Q553" s="642">
        <f>IF(I553&lt;INDEX(Lookup!$U$2:$U$10,MATCH($D$48,Lookup!$S$2:$S$10,0)),0,IF(U553="X",0,IFERROR(P553*K553,0)))</f>
        <v>0</v>
      </c>
      <c r="R553" s="642">
        <v>0</v>
      </c>
      <c r="S553" s="783">
        <v>0</v>
      </c>
      <c r="T553" s="636"/>
      <c r="U553" s="353"/>
      <c r="W553" s="833">
        <f t="shared" si="44"/>
        <v>0</v>
      </c>
      <c r="X553" s="833">
        <f t="shared" si="45"/>
        <v>0</v>
      </c>
    </row>
    <row r="554" spans="2:24" x14ac:dyDescent="0.35">
      <c r="B554" s="633"/>
      <c r="C554" s="357"/>
      <c r="D554" s="357"/>
      <c r="E554" s="634"/>
      <c r="F554" s="635"/>
      <c r="G554" s="360"/>
      <c r="H554" s="359"/>
      <c r="I554" s="359"/>
      <c r="J554" s="636"/>
      <c r="K554" s="638" t="str">
        <f>IFERROR(INDEX(Lookup!$G$3:$G$6,MATCH(J554,Lookup!$F$3:$F$6,0)),"")</f>
        <v/>
      </c>
      <c r="L554" s="637"/>
      <c r="M554" s="636"/>
      <c r="N554" s="639">
        <f t="shared" si="42"/>
        <v>0</v>
      </c>
      <c r="O554" s="640">
        <f t="shared" si="43"/>
        <v>0</v>
      </c>
      <c r="P554" s="641">
        <f>IF(I554&lt;INDEX(Lookup!$U$2:$U$10,MATCH($D$48,Lookup!$S$2:$S$10,0)),0,IF(U554="X",0,IFERROR(L554*50,0)))</f>
        <v>0</v>
      </c>
      <c r="Q554" s="642">
        <f>IF(I554&lt;INDEX(Lookup!$U$2:$U$10,MATCH($D$48,Lookup!$S$2:$S$10,0)),0,IF(U554="X",0,IFERROR(P554*K554,0)))</f>
        <v>0</v>
      </c>
      <c r="R554" s="642">
        <v>0</v>
      </c>
      <c r="S554" s="783">
        <v>0</v>
      </c>
      <c r="T554" s="636"/>
      <c r="U554" s="353"/>
      <c r="W554" s="833">
        <f t="shared" si="44"/>
        <v>0</v>
      </c>
      <c r="X554" s="833">
        <f t="shared" si="45"/>
        <v>0</v>
      </c>
    </row>
    <row r="555" spans="2:24" x14ac:dyDescent="0.35">
      <c r="B555" s="633"/>
      <c r="C555" s="357"/>
      <c r="D555" s="357"/>
      <c r="E555" s="634"/>
      <c r="F555" s="635"/>
      <c r="G555" s="360"/>
      <c r="H555" s="359"/>
      <c r="I555" s="359"/>
      <c r="J555" s="636"/>
      <c r="K555" s="638" t="str">
        <f>IFERROR(INDEX(Lookup!$G$3:$G$6,MATCH(J555,Lookup!$F$3:$F$6,0)),"")</f>
        <v/>
      </c>
      <c r="L555" s="637"/>
      <c r="M555" s="636"/>
      <c r="N555" s="639">
        <f t="shared" si="42"/>
        <v>0</v>
      </c>
      <c r="O555" s="640">
        <f t="shared" si="43"/>
        <v>0</v>
      </c>
      <c r="P555" s="641">
        <f>IF(I555&lt;INDEX(Lookup!$U$2:$U$10,MATCH($D$48,Lookup!$S$2:$S$10,0)),0,IF(U555="X",0,IFERROR(L555*50,0)))</f>
        <v>0</v>
      </c>
      <c r="Q555" s="642">
        <f>IF(I555&lt;INDEX(Lookup!$U$2:$U$10,MATCH($D$48,Lookup!$S$2:$S$10,0)),0,IF(U555="X",0,IFERROR(P555*K555,0)))</f>
        <v>0</v>
      </c>
      <c r="R555" s="642">
        <v>0</v>
      </c>
      <c r="S555" s="783">
        <v>0</v>
      </c>
      <c r="T555" s="636"/>
      <c r="U555" s="353"/>
      <c r="W555" s="833">
        <f t="shared" si="44"/>
        <v>0</v>
      </c>
      <c r="X555" s="833">
        <f t="shared" si="45"/>
        <v>0</v>
      </c>
    </row>
    <row r="556" spans="2:24" x14ac:dyDescent="0.35">
      <c r="B556" s="633"/>
      <c r="C556" s="357"/>
      <c r="D556" s="357"/>
      <c r="E556" s="634"/>
      <c r="F556" s="635"/>
      <c r="G556" s="360"/>
      <c r="H556" s="359"/>
      <c r="I556" s="359"/>
      <c r="J556" s="636"/>
      <c r="K556" s="638" t="str">
        <f>IFERROR(INDEX(Lookup!$G$3:$G$6,MATCH(J556,Lookup!$F$3:$F$6,0)),"")</f>
        <v/>
      </c>
      <c r="L556" s="637"/>
      <c r="M556" s="636"/>
      <c r="N556" s="639">
        <f t="shared" si="42"/>
        <v>0</v>
      </c>
      <c r="O556" s="640">
        <f t="shared" si="43"/>
        <v>0</v>
      </c>
      <c r="P556" s="641">
        <f>IF(I556&lt;INDEX(Lookup!$U$2:$U$10,MATCH($D$48,Lookup!$S$2:$S$10,0)),0,IF(U556="X",0,IFERROR(L556*50,0)))</f>
        <v>0</v>
      </c>
      <c r="Q556" s="642">
        <f>IF(I556&lt;INDEX(Lookup!$U$2:$U$10,MATCH($D$48,Lookup!$S$2:$S$10,0)),0,IF(U556="X",0,IFERROR(P556*K556,0)))</f>
        <v>0</v>
      </c>
      <c r="R556" s="642">
        <v>0</v>
      </c>
      <c r="S556" s="783">
        <v>0</v>
      </c>
      <c r="T556" s="636"/>
      <c r="U556" s="353"/>
      <c r="W556" s="833">
        <f t="shared" si="44"/>
        <v>0</v>
      </c>
      <c r="X556" s="833">
        <f t="shared" si="45"/>
        <v>0</v>
      </c>
    </row>
    <row r="557" spans="2:24" x14ac:dyDescent="0.35">
      <c r="B557" s="633"/>
      <c r="C557" s="357"/>
      <c r="D557" s="357"/>
      <c r="E557" s="634"/>
      <c r="F557" s="635"/>
      <c r="G557" s="360"/>
      <c r="H557" s="359"/>
      <c r="I557" s="359"/>
      <c r="J557" s="636"/>
      <c r="K557" s="638" t="str">
        <f>IFERROR(INDEX(Lookup!$G$3:$G$6,MATCH(J557,Lookup!$F$3:$F$6,0)),"")</f>
        <v/>
      </c>
      <c r="L557" s="637"/>
      <c r="M557" s="636"/>
      <c r="N557" s="639">
        <f t="shared" si="42"/>
        <v>0</v>
      </c>
      <c r="O557" s="640">
        <f t="shared" si="43"/>
        <v>0</v>
      </c>
      <c r="P557" s="641">
        <f>IF(I557&lt;INDEX(Lookup!$U$2:$U$10,MATCH($D$48,Lookup!$S$2:$S$10,0)),0,IF(U557="X",0,IFERROR(L557*50,0)))</f>
        <v>0</v>
      </c>
      <c r="Q557" s="642">
        <f>IF(I557&lt;INDEX(Lookup!$U$2:$U$10,MATCH($D$48,Lookup!$S$2:$S$10,0)),0,IF(U557="X",0,IFERROR(P557*K557,0)))</f>
        <v>0</v>
      </c>
      <c r="R557" s="642">
        <v>0</v>
      </c>
      <c r="S557" s="783">
        <v>0</v>
      </c>
      <c r="T557" s="636"/>
      <c r="U557" s="353"/>
      <c r="W557" s="833">
        <f t="shared" si="44"/>
        <v>0</v>
      </c>
      <c r="X557" s="833">
        <f t="shared" si="45"/>
        <v>0</v>
      </c>
    </row>
    <row r="558" spans="2:24" x14ac:dyDescent="0.35">
      <c r="B558" s="633"/>
      <c r="C558" s="357"/>
      <c r="D558" s="357"/>
      <c r="E558" s="634"/>
      <c r="F558" s="635"/>
      <c r="G558" s="360"/>
      <c r="H558" s="359"/>
      <c r="I558" s="359"/>
      <c r="J558" s="636"/>
      <c r="K558" s="638" t="str">
        <f>IFERROR(INDEX(Lookup!$G$3:$G$6,MATCH(J558,Lookup!$F$3:$F$6,0)),"")</f>
        <v/>
      </c>
      <c r="L558" s="637"/>
      <c r="M558" s="636"/>
      <c r="N558" s="639">
        <f t="shared" si="42"/>
        <v>0</v>
      </c>
      <c r="O558" s="640">
        <f t="shared" si="43"/>
        <v>0</v>
      </c>
      <c r="P558" s="641">
        <f>IF(I558&lt;INDEX(Lookup!$U$2:$U$10,MATCH($D$48,Lookup!$S$2:$S$10,0)),0,IF(U558="X",0,IFERROR(L558*50,0)))</f>
        <v>0</v>
      </c>
      <c r="Q558" s="642">
        <f>IF(I558&lt;INDEX(Lookup!$U$2:$U$10,MATCH($D$48,Lookup!$S$2:$S$10,0)),0,IF(U558="X",0,IFERROR(P558*K558,0)))</f>
        <v>0</v>
      </c>
      <c r="R558" s="642">
        <v>0</v>
      </c>
      <c r="S558" s="783">
        <v>0</v>
      </c>
      <c r="T558" s="636"/>
      <c r="U558" s="353"/>
      <c r="W558" s="833">
        <f t="shared" si="44"/>
        <v>0</v>
      </c>
      <c r="X558" s="833">
        <f t="shared" si="45"/>
        <v>0</v>
      </c>
    </row>
    <row r="559" spans="2:24" x14ac:dyDescent="0.35">
      <c r="B559" s="633"/>
      <c r="C559" s="357"/>
      <c r="D559" s="357"/>
      <c r="E559" s="634"/>
      <c r="F559" s="635"/>
      <c r="G559" s="360"/>
      <c r="H559" s="359"/>
      <c r="I559" s="359"/>
      <c r="J559" s="636"/>
      <c r="K559" s="638" t="str">
        <f>IFERROR(INDEX(Lookup!$G$3:$G$6,MATCH(J559,Lookup!$F$3:$F$6,0)),"")</f>
        <v/>
      </c>
      <c r="L559" s="637"/>
      <c r="M559" s="636"/>
      <c r="N559" s="639">
        <f t="shared" si="42"/>
        <v>0</v>
      </c>
      <c r="O559" s="640">
        <f t="shared" si="43"/>
        <v>0</v>
      </c>
      <c r="P559" s="641">
        <f>IF(I559&lt;INDEX(Lookup!$U$2:$U$10,MATCH($D$48,Lookup!$S$2:$S$10,0)),0,IF(U559="X",0,IFERROR(L559*50,0)))</f>
        <v>0</v>
      </c>
      <c r="Q559" s="642">
        <f>IF(I559&lt;INDEX(Lookup!$U$2:$U$10,MATCH($D$48,Lookup!$S$2:$S$10,0)),0,IF(U559="X",0,IFERROR(P559*K559,0)))</f>
        <v>0</v>
      </c>
      <c r="R559" s="642">
        <v>0</v>
      </c>
      <c r="S559" s="783">
        <v>0</v>
      </c>
      <c r="T559" s="636"/>
      <c r="U559" s="353"/>
      <c r="W559" s="833">
        <f t="shared" si="44"/>
        <v>0</v>
      </c>
      <c r="X559" s="833">
        <f t="shared" si="45"/>
        <v>0</v>
      </c>
    </row>
    <row r="560" spans="2:24" x14ac:dyDescent="0.35">
      <c r="B560" s="633"/>
      <c r="C560" s="357"/>
      <c r="D560" s="357"/>
      <c r="E560" s="634"/>
      <c r="F560" s="635"/>
      <c r="G560" s="360"/>
      <c r="H560" s="359"/>
      <c r="I560" s="359"/>
      <c r="J560" s="636"/>
      <c r="K560" s="638" t="str">
        <f>IFERROR(INDEX(Lookup!$G$3:$G$6,MATCH(J560,Lookup!$F$3:$F$6,0)),"")</f>
        <v/>
      </c>
      <c r="L560" s="637"/>
      <c r="M560" s="636"/>
      <c r="N560" s="639">
        <f t="shared" si="42"/>
        <v>0</v>
      </c>
      <c r="O560" s="640">
        <f t="shared" si="43"/>
        <v>0</v>
      </c>
      <c r="P560" s="641">
        <f>IF(I560&lt;INDEX(Lookup!$U$2:$U$10,MATCH($D$48,Lookup!$S$2:$S$10,0)),0,IF(U560="X",0,IFERROR(L560*50,0)))</f>
        <v>0</v>
      </c>
      <c r="Q560" s="642">
        <f>IF(I560&lt;INDEX(Lookup!$U$2:$U$10,MATCH($D$48,Lookup!$S$2:$S$10,0)),0,IF(U560="X",0,IFERROR(P560*K560,0)))</f>
        <v>0</v>
      </c>
      <c r="R560" s="642">
        <v>0</v>
      </c>
      <c r="S560" s="783">
        <v>0</v>
      </c>
      <c r="T560" s="636"/>
      <c r="U560" s="353"/>
      <c r="W560" s="833">
        <f t="shared" si="44"/>
        <v>0</v>
      </c>
      <c r="X560" s="833">
        <f t="shared" si="45"/>
        <v>0</v>
      </c>
    </row>
    <row r="561" spans="2:24" x14ac:dyDescent="0.35">
      <c r="B561" s="633"/>
      <c r="C561" s="357"/>
      <c r="D561" s="357"/>
      <c r="E561" s="634"/>
      <c r="F561" s="635"/>
      <c r="G561" s="360"/>
      <c r="H561" s="359"/>
      <c r="I561" s="359"/>
      <c r="J561" s="636"/>
      <c r="K561" s="638" t="str">
        <f>IFERROR(INDEX(Lookup!$G$3:$G$6,MATCH(J561,Lookup!$F$3:$F$6,0)),"")</f>
        <v/>
      </c>
      <c r="L561" s="637"/>
      <c r="M561" s="636"/>
      <c r="N561" s="639">
        <f t="shared" si="42"/>
        <v>0</v>
      </c>
      <c r="O561" s="640">
        <f t="shared" si="43"/>
        <v>0</v>
      </c>
      <c r="P561" s="641">
        <f>IF(I561&lt;INDEX(Lookup!$U$2:$U$10,MATCH($D$48,Lookup!$S$2:$S$10,0)),0,IF(U561="X",0,IFERROR(L561*50,0)))</f>
        <v>0</v>
      </c>
      <c r="Q561" s="642">
        <f>IF(I561&lt;INDEX(Lookup!$U$2:$U$10,MATCH($D$48,Lookup!$S$2:$S$10,0)),0,IF(U561="X",0,IFERROR(P561*K561,0)))</f>
        <v>0</v>
      </c>
      <c r="R561" s="642">
        <v>0</v>
      </c>
      <c r="S561" s="783">
        <v>0</v>
      </c>
      <c r="T561" s="636"/>
      <c r="U561" s="353"/>
      <c r="W561" s="833">
        <f t="shared" si="44"/>
        <v>0</v>
      </c>
      <c r="X561" s="833">
        <f t="shared" si="45"/>
        <v>0</v>
      </c>
    </row>
    <row r="562" spans="2:24" x14ac:dyDescent="0.35">
      <c r="B562" s="633"/>
      <c r="C562" s="357"/>
      <c r="D562" s="357"/>
      <c r="E562" s="634"/>
      <c r="F562" s="635"/>
      <c r="G562" s="360"/>
      <c r="H562" s="359"/>
      <c r="I562" s="359"/>
      <c r="J562" s="636"/>
      <c r="K562" s="638" t="str">
        <f>IFERROR(INDEX(Lookup!$G$3:$G$6,MATCH(J562,Lookup!$F$3:$F$6,0)),"")</f>
        <v/>
      </c>
      <c r="L562" s="637"/>
      <c r="M562" s="636"/>
      <c r="N562" s="639">
        <f t="shared" si="42"/>
        <v>0</v>
      </c>
      <c r="O562" s="640">
        <f t="shared" si="43"/>
        <v>0</v>
      </c>
      <c r="P562" s="641">
        <f>IF(I562&lt;INDEX(Lookup!$U$2:$U$10,MATCH($D$48,Lookup!$S$2:$S$10,0)),0,IF(U562="X",0,IFERROR(L562*50,0)))</f>
        <v>0</v>
      </c>
      <c r="Q562" s="642">
        <f>IF(I562&lt;INDEX(Lookup!$U$2:$U$10,MATCH($D$48,Lookup!$S$2:$S$10,0)),0,IF(U562="X",0,IFERROR(P562*K562,0)))</f>
        <v>0</v>
      </c>
      <c r="R562" s="642">
        <v>0</v>
      </c>
      <c r="S562" s="783">
        <v>0</v>
      </c>
      <c r="T562" s="636"/>
      <c r="U562" s="353"/>
      <c r="W562" s="833">
        <f t="shared" si="44"/>
        <v>0</v>
      </c>
      <c r="X562" s="833">
        <f t="shared" si="45"/>
        <v>0</v>
      </c>
    </row>
    <row r="563" spans="2:24" x14ac:dyDescent="0.35">
      <c r="B563" s="633"/>
      <c r="C563" s="357"/>
      <c r="D563" s="357"/>
      <c r="E563" s="634"/>
      <c r="F563" s="635"/>
      <c r="G563" s="360"/>
      <c r="H563" s="359"/>
      <c r="I563" s="359"/>
      <c r="J563" s="636"/>
      <c r="K563" s="638" t="str">
        <f>IFERROR(INDEX(Lookup!$G$3:$G$6,MATCH(J563,Lookup!$F$3:$F$6,0)),"")</f>
        <v/>
      </c>
      <c r="L563" s="637"/>
      <c r="M563" s="636"/>
      <c r="N563" s="639">
        <f t="shared" ref="N563:N626" si="46">L563*M563</f>
        <v>0</v>
      </c>
      <c r="O563" s="640">
        <f t="shared" si="43"/>
        <v>0</v>
      </c>
      <c r="P563" s="641">
        <f>IF(I563&lt;INDEX(Lookup!$U$2:$U$10,MATCH($D$48,Lookup!$S$2:$S$10,0)),0,IF(U563="X",0,IFERROR(L563*50,0)))</f>
        <v>0</v>
      </c>
      <c r="Q563" s="642">
        <f>IF(I563&lt;INDEX(Lookup!$U$2:$U$10,MATCH($D$48,Lookup!$S$2:$S$10,0)),0,IF(U563="X",0,IFERROR(P563*K563,0)))</f>
        <v>0</v>
      </c>
      <c r="R563" s="642">
        <v>0</v>
      </c>
      <c r="S563" s="783">
        <v>0</v>
      </c>
      <c r="T563" s="636"/>
      <c r="U563" s="353"/>
      <c r="W563" s="833">
        <f t="shared" si="44"/>
        <v>0</v>
      </c>
      <c r="X563" s="833">
        <f t="shared" si="45"/>
        <v>0</v>
      </c>
    </row>
    <row r="564" spans="2:24" x14ac:dyDescent="0.35">
      <c r="B564" s="633"/>
      <c r="C564" s="357"/>
      <c r="D564" s="357"/>
      <c r="E564" s="634"/>
      <c r="F564" s="635"/>
      <c r="G564" s="360"/>
      <c r="H564" s="359"/>
      <c r="I564" s="359"/>
      <c r="J564" s="636"/>
      <c r="K564" s="638" t="str">
        <f>IFERROR(INDEX(Lookup!$G$3:$G$6,MATCH(J564,Lookup!$F$3:$F$6,0)),"")</f>
        <v/>
      </c>
      <c r="L564" s="637"/>
      <c r="M564" s="636"/>
      <c r="N564" s="639">
        <f t="shared" si="46"/>
        <v>0</v>
      </c>
      <c r="O564" s="640">
        <f t="shared" ref="O564:O627" si="47">IFERROR(ROUND((N564*K564),2),0)</f>
        <v>0</v>
      </c>
      <c r="P564" s="641">
        <f>IF(I564&lt;INDEX(Lookup!$U$2:$U$10,MATCH($D$48,Lookup!$S$2:$S$10,0)),0,IF(U564="X",0,IFERROR(L564*50,0)))</f>
        <v>0</v>
      </c>
      <c r="Q564" s="642">
        <f>IF(I564&lt;INDEX(Lookup!$U$2:$U$10,MATCH($D$48,Lookup!$S$2:$S$10,0)),0,IF(U564="X",0,IFERROR(P564*K564,0)))</f>
        <v>0</v>
      </c>
      <c r="R564" s="642">
        <v>0</v>
      </c>
      <c r="S564" s="783">
        <v>0</v>
      </c>
      <c r="T564" s="636"/>
      <c r="U564" s="353"/>
      <c r="W564" s="833">
        <f t="shared" ref="W564:W627" si="48">O564*$I$30</f>
        <v>0</v>
      </c>
      <c r="X564" s="833">
        <f t="shared" ref="X564:X627" si="49">Q564*$I$30</f>
        <v>0</v>
      </c>
    </row>
    <row r="565" spans="2:24" x14ac:dyDescent="0.35">
      <c r="B565" s="633"/>
      <c r="C565" s="357"/>
      <c r="D565" s="357"/>
      <c r="E565" s="634"/>
      <c r="F565" s="635"/>
      <c r="G565" s="360"/>
      <c r="H565" s="359"/>
      <c r="I565" s="359"/>
      <c r="J565" s="636"/>
      <c r="K565" s="638" t="str">
        <f>IFERROR(INDEX(Lookup!$G$3:$G$6,MATCH(J565,Lookup!$F$3:$F$6,0)),"")</f>
        <v/>
      </c>
      <c r="L565" s="637"/>
      <c r="M565" s="636"/>
      <c r="N565" s="639">
        <f t="shared" si="46"/>
        <v>0</v>
      </c>
      <c r="O565" s="640">
        <f t="shared" si="47"/>
        <v>0</v>
      </c>
      <c r="P565" s="641">
        <f>IF(I565&lt;INDEX(Lookup!$U$2:$U$10,MATCH($D$48,Lookup!$S$2:$S$10,0)),0,IF(U565="X",0,IFERROR(L565*50,0)))</f>
        <v>0</v>
      </c>
      <c r="Q565" s="642">
        <f>IF(I565&lt;INDEX(Lookup!$U$2:$U$10,MATCH($D$48,Lookup!$S$2:$S$10,0)),0,IF(U565="X",0,IFERROR(P565*K565,0)))</f>
        <v>0</v>
      </c>
      <c r="R565" s="642">
        <v>0</v>
      </c>
      <c r="S565" s="783">
        <v>0</v>
      </c>
      <c r="T565" s="636"/>
      <c r="U565" s="353"/>
      <c r="W565" s="833">
        <f t="shared" si="48"/>
        <v>0</v>
      </c>
      <c r="X565" s="833">
        <f t="shared" si="49"/>
        <v>0</v>
      </c>
    </row>
    <row r="566" spans="2:24" x14ac:dyDescent="0.35">
      <c r="B566" s="633"/>
      <c r="C566" s="357"/>
      <c r="D566" s="357"/>
      <c r="E566" s="634"/>
      <c r="F566" s="635"/>
      <c r="G566" s="360"/>
      <c r="H566" s="359"/>
      <c r="I566" s="359"/>
      <c r="J566" s="636"/>
      <c r="K566" s="638" t="str">
        <f>IFERROR(INDEX(Lookup!$G$3:$G$6,MATCH(J566,Lookup!$F$3:$F$6,0)),"")</f>
        <v/>
      </c>
      <c r="L566" s="637"/>
      <c r="M566" s="636"/>
      <c r="N566" s="639">
        <f t="shared" si="46"/>
        <v>0</v>
      </c>
      <c r="O566" s="640">
        <f t="shared" si="47"/>
        <v>0</v>
      </c>
      <c r="P566" s="641">
        <f>IF(I566&lt;INDEX(Lookup!$U$2:$U$10,MATCH($D$48,Lookup!$S$2:$S$10,0)),0,IF(U566="X",0,IFERROR(L566*50,0)))</f>
        <v>0</v>
      </c>
      <c r="Q566" s="642">
        <f>IF(I566&lt;INDEX(Lookup!$U$2:$U$10,MATCH($D$48,Lookup!$S$2:$S$10,0)),0,IF(U566="X",0,IFERROR(P566*K566,0)))</f>
        <v>0</v>
      </c>
      <c r="R566" s="642">
        <v>0</v>
      </c>
      <c r="S566" s="783">
        <v>0</v>
      </c>
      <c r="T566" s="636"/>
      <c r="U566" s="353"/>
      <c r="W566" s="833">
        <f t="shared" si="48"/>
        <v>0</v>
      </c>
      <c r="X566" s="833">
        <f t="shared" si="49"/>
        <v>0</v>
      </c>
    </row>
    <row r="567" spans="2:24" x14ac:dyDescent="0.35">
      <c r="B567" s="633"/>
      <c r="C567" s="357"/>
      <c r="D567" s="357"/>
      <c r="E567" s="634"/>
      <c r="F567" s="635"/>
      <c r="G567" s="360"/>
      <c r="H567" s="359"/>
      <c r="I567" s="359"/>
      <c r="J567" s="636"/>
      <c r="K567" s="638" t="str">
        <f>IFERROR(INDEX(Lookup!$G$3:$G$6,MATCH(J567,Lookup!$F$3:$F$6,0)),"")</f>
        <v/>
      </c>
      <c r="L567" s="637"/>
      <c r="M567" s="636"/>
      <c r="N567" s="639">
        <f t="shared" si="46"/>
        <v>0</v>
      </c>
      <c r="O567" s="640">
        <f t="shared" si="47"/>
        <v>0</v>
      </c>
      <c r="P567" s="641">
        <f>IF(I567&lt;INDEX(Lookup!$U$2:$U$10,MATCH($D$48,Lookup!$S$2:$S$10,0)),0,IF(U567="X",0,IFERROR(L567*50,0)))</f>
        <v>0</v>
      </c>
      <c r="Q567" s="642">
        <f>IF(I567&lt;INDEX(Lookup!$U$2:$U$10,MATCH($D$48,Lookup!$S$2:$S$10,0)),0,IF(U567="X",0,IFERROR(P567*K567,0)))</f>
        <v>0</v>
      </c>
      <c r="R567" s="642">
        <v>0</v>
      </c>
      <c r="S567" s="783">
        <v>0</v>
      </c>
      <c r="T567" s="636"/>
      <c r="U567" s="353"/>
      <c r="W567" s="833">
        <f t="shared" si="48"/>
        <v>0</v>
      </c>
      <c r="X567" s="833">
        <f t="shared" si="49"/>
        <v>0</v>
      </c>
    </row>
    <row r="568" spans="2:24" x14ac:dyDescent="0.35">
      <c r="B568" s="633"/>
      <c r="C568" s="357"/>
      <c r="D568" s="357"/>
      <c r="E568" s="634"/>
      <c r="F568" s="635"/>
      <c r="G568" s="360"/>
      <c r="H568" s="359"/>
      <c r="I568" s="359"/>
      <c r="J568" s="636"/>
      <c r="K568" s="638" t="str">
        <f>IFERROR(INDEX(Lookup!$G$3:$G$6,MATCH(J568,Lookup!$F$3:$F$6,0)),"")</f>
        <v/>
      </c>
      <c r="L568" s="637"/>
      <c r="M568" s="636"/>
      <c r="N568" s="639">
        <f t="shared" si="46"/>
        <v>0</v>
      </c>
      <c r="O568" s="640">
        <f t="shared" si="47"/>
        <v>0</v>
      </c>
      <c r="P568" s="641">
        <f>IF(I568&lt;INDEX(Lookup!$U$2:$U$10,MATCH($D$48,Lookup!$S$2:$S$10,0)),0,IF(U568="X",0,IFERROR(L568*50,0)))</f>
        <v>0</v>
      </c>
      <c r="Q568" s="642">
        <f>IF(I568&lt;INDEX(Lookup!$U$2:$U$10,MATCH($D$48,Lookup!$S$2:$S$10,0)),0,IF(U568="X",0,IFERROR(P568*K568,0)))</f>
        <v>0</v>
      </c>
      <c r="R568" s="642">
        <v>0</v>
      </c>
      <c r="S568" s="783">
        <v>0</v>
      </c>
      <c r="T568" s="636"/>
      <c r="U568" s="353"/>
      <c r="W568" s="833">
        <f t="shared" si="48"/>
        <v>0</v>
      </c>
      <c r="X568" s="833">
        <f t="shared" si="49"/>
        <v>0</v>
      </c>
    </row>
    <row r="569" spans="2:24" x14ac:dyDescent="0.35">
      <c r="B569" s="633"/>
      <c r="C569" s="357"/>
      <c r="D569" s="357"/>
      <c r="E569" s="634"/>
      <c r="F569" s="635"/>
      <c r="G569" s="360"/>
      <c r="H569" s="359"/>
      <c r="I569" s="359"/>
      <c r="J569" s="636"/>
      <c r="K569" s="638" t="str">
        <f>IFERROR(INDEX(Lookup!$G$3:$G$6,MATCH(J569,Lookup!$F$3:$F$6,0)),"")</f>
        <v/>
      </c>
      <c r="L569" s="637"/>
      <c r="M569" s="636"/>
      <c r="N569" s="639">
        <f t="shared" si="46"/>
        <v>0</v>
      </c>
      <c r="O569" s="640">
        <f t="shared" si="47"/>
        <v>0</v>
      </c>
      <c r="P569" s="641">
        <f>IF(I569&lt;INDEX(Lookup!$U$2:$U$10,MATCH($D$48,Lookup!$S$2:$S$10,0)),0,IF(U569="X",0,IFERROR(L569*50,0)))</f>
        <v>0</v>
      </c>
      <c r="Q569" s="642">
        <f>IF(I569&lt;INDEX(Lookup!$U$2:$U$10,MATCH($D$48,Lookup!$S$2:$S$10,0)),0,IF(U569="X",0,IFERROR(P569*K569,0)))</f>
        <v>0</v>
      </c>
      <c r="R569" s="642">
        <v>0</v>
      </c>
      <c r="S569" s="783">
        <v>0</v>
      </c>
      <c r="T569" s="636"/>
      <c r="U569" s="353"/>
      <c r="W569" s="833">
        <f t="shared" si="48"/>
        <v>0</v>
      </c>
      <c r="X569" s="833">
        <f t="shared" si="49"/>
        <v>0</v>
      </c>
    </row>
    <row r="570" spans="2:24" x14ac:dyDescent="0.35">
      <c r="B570" s="633"/>
      <c r="C570" s="357"/>
      <c r="D570" s="357"/>
      <c r="E570" s="634"/>
      <c r="F570" s="635"/>
      <c r="G570" s="360"/>
      <c r="H570" s="359"/>
      <c r="I570" s="359"/>
      <c r="J570" s="636"/>
      <c r="K570" s="638" t="str">
        <f>IFERROR(INDEX(Lookup!$G$3:$G$6,MATCH(J570,Lookup!$F$3:$F$6,0)),"")</f>
        <v/>
      </c>
      <c r="L570" s="637"/>
      <c r="M570" s="636"/>
      <c r="N570" s="639">
        <f t="shared" si="46"/>
        <v>0</v>
      </c>
      <c r="O570" s="640">
        <f t="shared" si="47"/>
        <v>0</v>
      </c>
      <c r="P570" s="641">
        <f>IF(I570&lt;INDEX(Lookup!$U$2:$U$10,MATCH($D$48,Lookup!$S$2:$S$10,0)),0,IF(U570="X",0,IFERROR(L570*50,0)))</f>
        <v>0</v>
      </c>
      <c r="Q570" s="642">
        <f>IF(I570&lt;INDEX(Lookup!$U$2:$U$10,MATCH($D$48,Lookup!$S$2:$S$10,0)),0,IF(U570="X",0,IFERROR(P570*K570,0)))</f>
        <v>0</v>
      </c>
      <c r="R570" s="642">
        <v>0</v>
      </c>
      <c r="S570" s="783">
        <v>0</v>
      </c>
      <c r="T570" s="636"/>
      <c r="U570" s="353"/>
      <c r="W570" s="833">
        <f t="shared" si="48"/>
        <v>0</v>
      </c>
      <c r="X570" s="833">
        <f t="shared" si="49"/>
        <v>0</v>
      </c>
    </row>
    <row r="571" spans="2:24" x14ac:dyDescent="0.35">
      <c r="B571" s="633"/>
      <c r="C571" s="357"/>
      <c r="D571" s="357"/>
      <c r="E571" s="634"/>
      <c r="F571" s="635"/>
      <c r="G571" s="360"/>
      <c r="H571" s="359"/>
      <c r="I571" s="359"/>
      <c r="J571" s="636"/>
      <c r="K571" s="638" t="str">
        <f>IFERROR(INDEX(Lookup!$G$3:$G$6,MATCH(J571,Lookup!$F$3:$F$6,0)),"")</f>
        <v/>
      </c>
      <c r="L571" s="637"/>
      <c r="M571" s="636"/>
      <c r="N571" s="639">
        <f t="shared" si="46"/>
        <v>0</v>
      </c>
      <c r="O571" s="640">
        <f t="shared" si="47"/>
        <v>0</v>
      </c>
      <c r="P571" s="641">
        <f>IF(I571&lt;INDEX(Lookup!$U$2:$U$10,MATCH($D$48,Lookup!$S$2:$S$10,0)),0,IF(U571="X",0,IFERROR(L571*50,0)))</f>
        <v>0</v>
      </c>
      <c r="Q571" s="642">
        <f>IF(I571&lt;INDEX(Lookup!$U$2:$U$10,MATCH($D$48,Lookup!$S$2:$S$10,0)),0,IF(U571="X",0,IFERROR(P571*K571,0)))</f>
        <v>0</v>
      </c>
      <c r="R571" s="642">
        <v>0</v>
      </c>
      <c r="S571" s="783">
        <v>0</v>
      </c>
      <c r="T571" s="636"/>
      <c r="U571" s="353"/>
      <c r="W571" s="833">
        <f t="shared" si="48"/>
        <v>0</v>
      </c>
      <c r="X571" s="833">
        <f t="shared" si="49"/>
        <v>0</v>
      </c>
    </row>
    <row r="572" spans="2:24" x14ac:dyDescent="0.35">
      <c r="B572" s="633"/>
      <c r="C572" s="357"/>
      <c r="D572" s="357"/>
      <c r="E572" s="634"/>
      <c r="F572" s="635"/>
      <c r="G572" s="360"/>
      <c r="H572" s="359"/>
      <c r="I572" s="359"/>
      <c r="J572" s="636"/>
      <c r="K572" s="638" t="str">
        <f>IFERROR(INDEX(Lookup!$G$3:$G$6,MATCH(J572,Lookup!$F$3:$F$6,0)),"")</f>
        <v/>
      </c>
      <c r="L572" s="637"/>
      <c r="M572" s="636"/>
      <c r="N572" s="639">
        <f t="shared" si="46"/>
        <v>0</v>
      </c>
      <c r="O572" s="640">
        <f t="shared" si="47"/>
        <v>0</v>
      </c>
      <c r="P572" s="641">
        <f>IF(I572&lt;INDEX(Lookup!$U$2:$U$10,MATCH($D$48,Lookup!$S$2:$S$10,0)),0,IF(U572="X",0,IFERROR(L572*50,0)))</f>
        <v>0</v>
      </c>
      <c r="Q572" s="642">
        <f>IF(I572&lt;INDEX(Lookup!$U$2:$U$10,MATCH($D$48,Lookup!$S$2:$S$10,0)),0,IF(U572="X",0,IFERROR(P572*K572,0)))</f>
        <v>0</v>
      </c>
      <c r="R572" s="642">
        <v>0</v>
      </c>
      <c r="S572" s="783">
        <v>0</v>
      </c>
      <c r="T572" s="636"/>
      <c r="U572" s="353"/>
      <c r="W572" s="833">
        <f t="shared" si="48"/>
        <v>0</v>
      </c>
      <c r="X572" s="833">
        <f t="shared" si="49"/>
        <v>0</v>
      </c>
    </row>
    <row r="573" spans="2:24" x14ac:dyDescent="0.35">
      <c r="B573" s="633"/>
      <c r="C573" s="357"/>
      <c r="D573" s="357"/>
      <c r="E573" s="634"/>
      <c r="F573" s="635"/>
      <c r="G573" s="360"/>
      <c r="H573" s="359"/>
      <c r="I573" s="359"/>
      <c r="J573" s="636"/>
      <c r="K573" s="638" t="str">
        <f>IFERROR(INDEX(Lookup!$G$3:$G$6,MATCH(J573,Lookup!$F$3:$F$6,0)),"")</f>
        <v/>
      </c>
      <c r="L573" s="637"/>
      <c r="M573" s="636"/>
      <c r="N573" s="639">
        <f t="shared" si="46"/>
        <v>0</v>
      </c>
      <c r="O573" s="640">
        <f t="shared" si="47"/>
        <v>0</v>
      </c>
      <c r="P573" s="641">
        <f>IF(I573&lt;INDEX(Lookup!$U$2:$U$10,MATCH($D$48,Lookup!$S$2:$S$10,0)),0,IF(U573="X",0,IFERROR(L573*50,0)))</f>
        <v>0</v>
      </c>
      <c r="Q573" s="642">
        <f>IF(I573&lt;INDEX(Lookup!$U$2:$U$10,MATCH($D$48,Lookup!$S$2:$S$10,0)),0,IF(U573="X",0,IFERROR(P573*K573,0)))</f>
        <v>0</v>
      </c>
      <c r="R573" s="642">
        <v>0</v>
      </c>
      <c r="S573" s="783">
        <v>0</v>
      </c>
      <c r="T573" s="636"/>
      <c r="U573" s="353"/>
      <c r="W573" s="833">
        <f t="shared" si="48"/>
        <v>0</v>
      </c>
      <c r="X573" s="833">
        <f t="shared" si="49"/>
        <v>0</v>
      </c>
    </row>
    <row r="574" spans="2:24" x14ac:dyDescent="0.35">
      <c r="B574" s="633"/>
      <c r="C574" s="357"/>
      <c r="D574" s="357"/>
      <c r="E574" s="634"/>
      <c r="F574" s="635"/>
      <c r="G574" s="360"/>
      <c r="H574" s="359"/>
      <c r="I574" s="359"/>
      <c r="J574" s="636"/>
      <c r="K574" s="638" t="str">
        <f>IFERROR(INDEX(Lookup!$G$3:$G$6,MATCH(J574,Lookup!$F$3:$F$6,0)),"")</f>
        <v/>
      </c>
      <c r="L574" s="637"/>
      <c r="M574" s="636"/>
      <c r="N574" s="639">
        <f t="shared" si="46"/>
        <v>0</v>
      </c>
      <c r="O574" s="640">
        <f t="shared" si="47"/>
        <v>0</v>
      </c>
      <c r="P574" s="641">
        <f>IF(I574&lt;INDEX(Lookup!$U$2:$U$10,MATCH($D$48,Lookup!$S$2:$S$10,0)),0,IF(U574="X",0,IFERROR(L574*50,0)))</f>
        <v>0</v>
      </c>
      <c r="Q574" s="642">
        <f>IF(I574&lt;INDEX(Lookup!$U$2:$U$10,MATCH($D$48,Lookup!$S$2:$S$10,0)),0,IF(U574="X",0,IFERROR(P574*K574,0)))</f>
        <v>0</v>
      </c>
      <c r="R574" s="642">
        <v>0</v>
      </c>
      <c r="S574" s="783">
        <v>0</v>
      </c>
      <c r="T574" s="636"/>
      <c r="U574" s="353"/>
      <c r="W574" s="833">
        <f t="shared" si="48"/>
        <v>0</v>
      </c>
      <c r="X574" s="833">
        <f t="shared" si="49"/>
        <v>0</v>
      </c>
    </row>
    <row r="575" spans="2:24" x14ac:dyDescent="0.35">
      <c r="B575" s="633"/>
      <c r="C575" s="357"/>
      <c r="D575" s="357"/>
      <c r="E575" s="634"/>
      <c r="F575" s="635"/>
      <c r="G575" s="360"/>
      <c r="H575" s="359"/>
      <c r="I575" s="359"/>
      <c r="J575" s="636"/>
      <c r="K575" s="638" t="str">
        <f>IFERROR(INDEX(Lookup!$G$3:$G$6,MATCH(J575,Lookup!$F$3:$F$6,0)),"")</f>
        <v/>
      </c>
      <c r="L575" s="637"/>
      <c r="M575" s="636"/>
      <c r="N575" s="639">
        <f t="shared" si="46"/>
        <v>0</v>
      </c>
      <c r="O575" s="640">
        <f t="shared" si="47"/>
        <v>0</v>
      </c>
      <c r="P575" s="641">
        <f>IF(I575&lt;INDEX(Lookup!$U$2:$U$10,MATCH($D$48,Lookup!$S$2:$S$10,0)),0,IF(U575="X",0,IFERROR(L575*50,0)))</f>
        <v>0</v>
      </c>
      <c r="Q575" s="642">
        <f>IF(I575&lt;INDEX(Lookup!$U$2:$U$10,MATCH($D$48,Lookup!$S$2:$S$10,0)),0,IF(U575="X",0,IFERROR(P575*K575,0)))</f>
        <v>0</v>
      </c>
      <c r="R575" s="642">
        <v>0</v>
      </c>
      <c r="S575" s="783">
        <v>0</v>
      </c>
      <c r="T575" s="636"/>
      <c r="U575" s="353"/>
      <c r="W575" s="833">
        <f t="shared" si="48"/>
        <v>0</v>
      </c>
      <c r="X575" s="833">
        <f t="shared" si="49"/>
        <v>0</v>
      </c>
    </row>
    <row r="576" spans="2:24" x14ac:dyDescent="0.35">
      <c r="B576" s="633"/>
      <c r="C576" s="357"/>
      <c r="D576" s="357"/>
      <c r="E576" s="634"/>
      <c r="F576" s="635"/>
      <c r="G576" s="360"/>
      <c r="H576" s="359"/>
      <c r="I576" s="359"/>
      <c r="J576" s="636"/>
      <c r="K576" s="638" t="str">
        <f>IFERROR(INDEX(Lookup!$G$3:$G$6,MATCH(J576,Lookup!$F$3:$F$6,0)),"")</f>
        <v/>
      </c>
      <c r="L576" s="637"/>
      <c r="M576" s="636"/>
      <c r="N576" s="639">
        <f t="shared" si="46"/>
        <v>0</v>
      </c>
      <c r="O576" s="640">
        <f t="shared" si="47"/>
        <v>0</v>
      </c>
      <c r="P576" s="641">
        <f>IF(I576&lt;INDEX(Lookup!$U$2:$U$10,MATCH($D$48,Lookup!$S$2:$S$10,0)),0,IF(U576="X",0,IFERROR(L576*50,0)))</f>
        <v>0</v>
      </c>
      <c r="Q576" s="642">
        <f>IF(I576&lt;INDEX(Lookup!$U$2:$U$10,MATCH($D$48,Lookup!$S$2:$S$10,0)),0,IF(U576="X",0,IFERROR(P576*K576,0)))</f>
        <v>0</v>
      </c>
      <c r="R576" s="642">
        <v>0</v>
      </c>
      <c r="S576" s="783">
        <v>0</v>
      </c>
      <c r="T576" s="636"/>
      <c r="U576" s="353"/>
      <c r="W576" s="833">
        <f t="shared" si="48"/>
        <v>0</v>
      </c>
      <c r="X576" s="833">
        <f t="shared" si="49"/>
        <v>0</v>
      </c>
    </row>
    <row r="577" spans="2:24" x14ac:dyDescent="0.35">
      <c r="B577" s="633"/>
      <c r="C577" s="357"/>
      <c r="D577" s="357"/>
      <c r="E577" s="634"/>
      <c r="F577" s="635"/>
      <c r="G577" s="360"/>
      <c r="H577" s="359"/>
      <c r="I577" s="359"/>
      <c r="J577" s="636"/>
      <c r="K577" s="638" t="str">
        <f>IFERROR(INDEX(Lookup!$G$3:$G$6,MATCH(J577,Lookup!$F$3:$F$6,0)),"")</f>
        <v/>
      </c>
      <c r="L577" s="637"/>
      <c r="M577" s="636"/>
      <c r="N577" s="639">
        <f t="shared" si="46"/>
        <v>0</v>
      </c>
      <c r="O577" s="640">
        <f t="shared" si="47"/>
        <v>0</v>
      </c>
      <c r="P577" s="641">
        <f>IF(I577&lt;INDEX(Lookup!$U$2:$U$10,MATCH($D$48,Lookup!$S$2:$S$10,0)),0,IF(U577="X",0,IFERROR(L577*50,0)))</f>
        <v>0</v>
      </c>
      <c r="Q577" s="642">
        <f>IF(I577&lt;INDEX(Lookup!$U$2:$U$10,MATCH($D$48,Lookup!$S$2:$S$10,0)),0,IF(U577="X",0,IFERROR(P577*K577,0)))</f>
        <v>0</v>
      </c>
      <c r="R577" s="642">
        <v>0</v>
      </c>
      <c r="S577" s="783">
        <v>0</v>
      </c>
      <c r="T577" s="636"/>
      <c r="U577" s="353"/>
      <c r="W577" s="833">
        <f t="shared" si="48"/>
        <v>0</v>
      </c>
      <c r="X577" s="833">
        <f t="shared" si="49"/>
        <v>0</v>
      </c>
    </row>
    <row r="578" spans="2:24" x14ac:dyDescent="0.35">
      <c r="B578" s="633"/>
      <c r="C578" s="357"/>
      <c r="D578" s="357"/>
      <c r="E578" s="634"/>
      <c r="F578" s="635"/>
      <c r="G578" s="360"/>
      <c r="H578" s="359"/>
      <c r="I578" s="359"/>
      <c r="J578" s="636"/>
      <c r="K578" s="638" t="str">
        <f>IFERROR(INDEX(Lookup!$G$3:$G$6,MATCH(J578,Lookup!$F$3:$F$6,0)),"")</f>
        <v/>
      </c>
      <c r="L578" s="637"/>
      <c r="M578" s="636"/>
      <c r="N578" s="639">
        <f t="shared" si="46"/>
        <v>0</v>
      </c>
      <c r="O578" s="640">
        <f t="shared" si="47"/>
        <v>0</v>
      </c>
      <c r="P578" s="641">
        <f>IF(I578&lt;INDEX(Lookup!$U$2:$U$10,MATCH($D$48,Lookup!$S$2:$S$10,0)),0,IF(U578="X",0,IFERROR(L578*50,0)))</f>
        <v>0</v>
      </c>
      <c r="Q578" s="642">
        <f>IF(I578&lt;INDEX(Lookup!$U$2:$U$10,MATCH($D$48,Lookup!$S$2:$S$10,0)),0,IF(U578="X",0,IFERROR(P578*K578,0)))</f>
        <v>0</v>
      </c>
      <c r="R578" s="642">
        <v>0</v>
      </c>
      <c r="S578" s="783">
        <v>0</v>
      </c>
      <c r="T578" s="636"/>
      <c r="U578" s="353"/>
      <c r="W578" s="833">
        <f t="shared" si="48"/>
        <v>0</v>
      </c>
      <c r="X578" s="833">
        <f t="shared" si="49"/>
        <v>0</v>
      </c>
    </row>
    <row r="579" spans="2:24" x14ac:dyDescent="0.35">
      <c r="B579" s="633"/>
      <c r="C579" s="357"/>
      <c r="D579" s="357"/>
      <c r="E579" s="634"/>
      <c r="F579" s="635"/>
      <c r="G579" s="360"/>
      <c r="H579" s="359"/>
      <c r="I579" s="359"/>
      <c r="J579" s="636"/>
      <c r="K579" s="638" t="str">
        <f>IFERROR(INDEX(Lookup!$G$3:$G$6,MATCH(J579,Lookup!$F$3:$F$6,0)),"")</f>
        <v/>
      </c>
      <c r="L579" s="637"/>
      <c r="M579" s="636"/>
      <c r="N579" s="639">
        <f t="shared" si="46"/>
        <v>0</v>
      </c>
      <c r="O579" s="640">
        <f t="shared" si="47"/>
        <v>0</v>
      </c>
      <c r="P579" s="641">
        <f>IF(I579&lt;INDEX(Lookup!$U$2:$U$10,MATCH($D$48,Lookup!$S$2:$S$10,0)),0,IF(U579="X",0,IFERROR(L579*50,0)))</f>
        <v>0</v>
      </c>
      <c r="Q579" s="642">
        <f>IF(I579&lt;INDEX(Lookup!$U$2:$U$10,MATCH($D$48,Lookup!$S$2:$S$10,0)),0,IF(U579="X",0,IFERROR(P579*K579,0)))</f>
        <v>0</v>
      </c>
      <c r="R579" s="642">
        <v>0</v>
      </c>
      <c r="S579" s="783">
        <v>0</v>
      </c>
      <c r="T579" s="636"/>
      <c r="U579" s="353"/>
      <c r="W579" s="833">
        <f t="shared" si="48"/>
        <v>0</v>
      </c>
      <c r="X579" s="833">
        <f t="shared" si="49"/>
        <v>0</v>
      </c>
    </row>
    <row r="580" spans="2:24" x14ac:dyDescent="0.35">
      <c r="B580" s="633"/>
      <c r="C580" s="357"/>
      <c r="D580" s="357"/>
      <c r="E580" s="634"/>
      <c r="F580" s="635"/>
      <c r="G580" s="360"/>
      <c r="H580" s="359"/>
      <c r="I580" s="359"/>
      <c r="J580" s="636"/>
      <c r="K580" s="638" t="str">
        <f>IFERROR(INDEX(Lookup!$G$3:$G$6,MATCH(J580,Lookup!$F$3:$F$6,0)),"")</f>
        <v/>
      </c>
      <c r="L580" s="637"/>
      <c r="M580" s="636"/>
      <c r="N580" s="639">
        <f t="shared" si="46"/>
        <v>0</v>
      </c>
      <c r="O580" s="640">
        <f t="shared" si="47"/>
        <v>0</v>
      </c>
      <c r="P580" s="641">
        <f>IF(I580&lt;INDEX(Lookup!$U$2:$U$10,MATCH($D$48,Lookup!$S$2:$S$10,0)),0,IF(U580="X",0,IFERROR(L580*50,0)))</f>
        <v>0</v>
      </c>
      <c r="Q580" s="642">
        <f>IF(I580&lt;INDEX(Lookup!$U$2:$U$10,MATCH($D$48,Lookup!$S$2:$S$10,0)),0,IF(U580="X",0,IFERROR(P580*K580,0)))</f>
        <v>0</v>
      </c>
      <c r="R580" s="642">
        <v>0</v>
      </c>
      <c r="S580" s="783">
        <v>0</v>
      </c>
      <c r="T580" s="636"/>
      <c r="U580" s="353"/>
      <c r="W580" s="833">
        <f t="shared" si="48"/>
        <v>0</v>
      </c>
      <c r="X580" s="833">
        <f t="shared" si="49"/>
        <v>0</v>
      </c>
    </row>
    <row r="581" spans="2:24" x14ac:dyDescent="0.35">
      <c r="B581" s="633"/>
      <c r="C581" s="357"/>
      <c r="D581" s="357"/>
      <c r="E581" s="634"/>
      <c r="F581" s="635"/>
      <c r="G581" s="360"/>
      <c r="H581" s="359"/>
      <c r="I581" s="359"/>
      <c r="J581" s="636"/>
      <c r="K581" s="638" t="str">
        <f>IFERROR(INDEX(Lookup!$G$3:$G$6,MATCH(J581,Lookup!$F$3:$F$6,0)),"")</f>
        <v/>
      </c>
      <c r="L581" s="637"/>
      <c r="M581" s="636"/>
      <c r="N581" s="639">
        <f t="shared" si="46"/>
        <v>0</v>
      </c>
      <c r="O581" s="640">
        <f t="shared" si="47"/>
        <v>0</v>
      </c>
      <c r="P581" s="641">
        <f>IF(I581&lt;INDEX(Lookup!$U$2:$U$10,MATCH($D$48,Lookup!$S$2:$S$10,0)),0,IF(U581="X",0,IFERROR(L581*50,0)))</f>
        <v>0</v>
      </c>
      <c r="Q581" s="642">
        <f>IF(I581&lt;INDEX(Lookup!$U$2:$U$10,MATCH($D$48,Lookup!$S$2:$S$10,0)),0,IF(U581="X",0,IFERROR(P581*K581,0)))</f>
        <v>0</v>
      </c>
      <c r="R581" s="642">
        <v>0</v>
      </c>
      <c r="S581" s="783">
        <v>0</v>
      </c>
      <c r="T581" s="636"/>
      <c r="U581" s="353"/>
      <c r="W581" s="833">
        <f t="shared" si="48"/>
        <v>0</v>
      </c>
      <c r="X581" s="833">
        <f t="shared" si="49"/>
        <v>0</v>
      </c>
    </row>
    <row r="582" spans="2:24" x14ac:dyDescent="0.35">
      <c r="B582" s="633"/>
      <c r="C582" s="357"/>
      <c r="D582" s="357"/>
      <c r="E582" s="634"/>
      <c r="F582" s="635"/>
      <c r="G582" s="360"/>
      <c r="H582" s="359"/>
      <c r="I582" s="359"/>
      <c r="J582" s="636"/>
      <c r="K582" s="638" t="str">
        <f>IFERROR(INDEX(Lookup!$G$3:$G$6,MATCH(J582,Lookup!$F$3:$F$6,0)),"")</f>
        <v/>
      </c>
      <c r="L582" s="637"/>
      <c r="M582" s="636"/>
      <c r="N582" s="639">
        <f t="shared" si="46"/>
        <v>0</v>
      </c>
      <c r="O582" s="640">
        <f t="shared" si="47"/>
        <v>0</v>
      </c>
      <c r="P582" s="641">
        <f>IF(I582&lt;INDEX(Lookup!$U$2:$U$10,MATCH($D$48,Lookup!$S$2:$S$10,0)),0,IF(U582="X",0,IFERROR(L582*50,0)))</f>
        <v>0</v>
      </c>
      <c r="Q582" s="642">
        <f>IF(I582&lt;INDEX(Lookup!$U$2:$U$10,MATCH($D$48,Lookup!$S$2:$S$10,0)),0,IF(U582="X",0,IFERROR(P582*K582,0)))</f>
        <v>0</v>
      </c>
      <c r="R582" s="642">
        <v>0</v>
      </c>
      <c r="S582" s="783">
        <v>0</v>
      </c>
      <c r="T582" s="636"/>
      <c r="U582" s="353"/>
      <c r="W582" s="833">
        <f t="shared" si="48"/>
        <v>0</v>
      </c>
      <c r="X582" s="833">
        <f t="shared" si="49"/>
        <v>0</v>
      </c>
    </row>
    <row r="583" spans="2:24" x14ac:dyDescent="0.35">
      <c r="B583" s="633"/>
      <c r="C583" s="357"/>
      <c r="D583" s="357"/>
      <c r="E583" s="634"/>
      <c r="F583" s="635"/>
      <c r="G583" s="360"/>
      <c r="H583" s="359"/>
      <c r="I583" s="359"/>
      <c r="J583" s="636"/>
      <c r="K583" s="638" t="str">
        <f>IFERROR(INDEX(Lookup!$G$3:$G$6,MATCH(J583,Lookup!$F$3:$F$6,0)),"")</f>
        <v/>
      </c>
      <c r="L583" s="637"/>
      <c r="M583" s="636"/>
      <c r="N583" s="639">
        <f t="shared" si="46"/>
        <v>0</v>
      </c>
      <c r="O583" s="640">
        <f t="shared" si="47"/>
        <v>0</v>
      </c>
      <c r="P583" s="641">
        <f>IF(I583&lt;INDEX(Lookup!$U$2:$U$10,MATCH($D$48,Lookup!$S$2:$S$10,0)),0,IF(U583="X",0,IFERROR(L583*50,0)))</f>
        <v>0</v>
      </c>
      <c r="Q583" s="642">
        <f>IF(I583&lt;INDEX(Lookup!$U$2:$U$10,MATCH($D$48,Lookup!$S$2:$S$10,0)),0,IF(U583="X",0,IFERROR(P583*K583,0)))</f>
        <v>0</v>
      </c>
      <c r="R583" s="642">
        <v>0</v>
      </c>
      <c r="S583" s="783">
        <v>0</v>
      </c>
      <c r="T583" s="636"/>
      <c r="U583" s="353"/>
      <c r="W583" s="833">
        <f t="shared" si="48"/>
        <v>0</v>
      </c>
      <c r="X583" s="833">
        <f t="shared" si="49"/>
        <v>0</v>
      </c>
    </row>
    <row r="584" spans="2:24" x14ac:dyDescent="0.35">
      <c r="B584" s="633"/>
      <c r="C584" s="357"/>
      <c r="D584" s="357"/>
      <c r="E584" s="634"/>
      <c r="F584" s="635"/>
      <c r="G584" s="360"/>
      <c r="H584" s="359"/>
      <c r="I584" s="359"/>
      <c r="J584" s="636"/>
      <c r="K584" s="638" t="str">
        <f>IFERROR(INDEX(Lookup!$G$3:$G$6,MATCH(J584,Lookup!$F$3:$F$6,0)),"")</f>
        <v/>
      </c>
      <c r="L584" s="637"/>
      <c r="M584" s="636"/>
      <c r="N584" s="639">
        <f t="shared" si="46"/>
        <v>0</v>
      </c>
      <c r="O584" s="640">
        <f t="shared" si="47"/>
        <v>0</v>
      </c>
      <c r="P584" s="641">
        <f>IF(I584&lt;INDEX(Lookup!$U$2:$U$10,MATCH($D$48,Lookup!$S$2:$S$10,0)),0,IF(U584="X",0,IFERROR(L584*50,0)))</f>
        <v>0</v>
      </c>
      <c r="Q584" s="642">
        <f>IF(I584&lt;INDEX(Lookup!$U$2:$U$10,MATCH($D$48,Lookup!$S$2:$S$10,0)),0,IF(U584="X",0,IFERROR(P584*K584,0)))</f>
        <v>0</v>
      </c>
      <c r="R584" s="642">
        <v>0</v>
      </c>
      <c r="S584" s="783">
        <v>0</v>
      </c>
      <c r="T584" s="636"/>
      <c r="U584" s="353"/>
      <c r="W584" s="833">
        <f t="shared" si="48"/>
        <v>0</v>
      </c>
      <c r="X584" s="833">
        <f t="shared" si="49"/>
        <v>0</v>
      </c>
    </row>
    <row r="585" spans="2:24" x14ac:dyDescent="0.35">
      <c r="B585" s="633"/>
      <c r="C585" s="357"/>
      <c r="D585" s="357"/>
      <c r="E585" s="634"/>
      <c r="F585" s="635"/>
      <c r="G585" s="360"/>
      <c r="H585" s="359"/>
      <c r="I585" s="359"/>
      <c r="J585" s="636"/>
      <c r="K585" s="638" t="str">
        <f>IFERROR(INDEX(Lookup!$G$3:$G$6,MATCH(J585,Lookup!$F$3:$F$6,0)),"")</f>
        <v/>
      </c>
      <c r="L585" s="637"/>
      <c r="M585" s="636"/>
      <c r="N585" s="639">
        <f t="shared" si="46"/>
        <v>0</v>
      </c>
      <c r="O585" s="640">
        <f t="shared" si="47"/>
        <v>0</v>
      </c>
      <c r="P585" s="641">
        <f>IF(I585&lt;INDEX(Lookup!$U$2:$U$10,MATCH($D$48,Lookup!$S$2:$S$10,0)),0,IF(U585="X",0,IFERROR(L585*50,0)))</f>
        <v>0</v>
      </c>
      <c r="Q585" s="642">
        <f>IF(I585&lt;INDEX(Lookup!$U$2:$U$10,MATCH($D$48,Lookup!$S$2:$S$10,0)),0,IF(U585="X",0,IFERROR(P585*K585,0)))</f>
        <v>0</v>
      </c>
      <c r="R585" s="642">
        <v>0</v>
      </c>
      <c r="S585" s="783">
        <v>0</v>
      </c>
      <c r="T585" s="636"/>
      <c r="U585" s="353"/>
      <c r="W585" s="833">
        <f t="shared" si="48"/>
        <v>0</v>
      </c>
      <c r="X585" s="833">
        <f t="shared" si="49"/>
        <v>0</v>
      </c>
    </row>
    <row r="586" spans="2:24" x14ac:dyDescent="0.35">
      <c r="B586" s="633"/>
      <c r="C586" s="357"/>
      <c r="D586" s="357"/>
      <c r="E586" s="634"/>
      <c r="F586" s="635"/>
      <c r="G586" s="360"/>
      <c r="H586" s="359"/>
      <c r="I586" s="359"/>
      <c r="J586" s="636"/>
      <c r="K586" s="638" t="str">
        <f>IFERROR(INDEX(Lookup!$G$3:$G$6,MATCH(J586,Lookup!$F$3:$F$6,0)),"")</f>
        <v/>
      </c>
      <c r="L586" s="637"/>
      <c r="M586" s="636"/>
      <c r="N586" s="639">
        <f t="shared" si="46"/>
        <v>0</v>
      </c>
      <c r="O586" s="640">
        <f t="shared" si="47"/>
        <v>0</v>
      </c>
      <c r="P586" s="641">
        <f>IF(I586&lt;INDEX(Lookup!$U$2:$U$10,MATCH($D$48,Lookup!$S$2:$S$10,0)),0,IF(U586="X",0,IFERROR(L586*50,0)))</f>
        <v>0</v>
      </c>
      <c r="Q586" s="642">
        <f>IF(I586&lt;INDEX(Lookup!$U$2:$U$10,MATCH($D$48,Lookup!$S$2:$S$10,0)),0,IF(U586="X",0,IFERROR(P586*K586,0)))</f>
        <v>0</v>
      </c>
      <c r="R586" s="642">
        <v>0</v>
      </c>
      <c r="S586" s="783">
        <v>0</v>
      </c>
      <c r="T586" s="636"/>
      <c r="U586" s="353"/>
      <c r="W586" s="833">
        <f t="shared" si="48"/>
        <v>0</v>
      </c>
      <c r="X586" s="833">
        <f t="shared" si="49"/>
        <v>0</v>
      </c>
    </row>
    <row r="587" spans="2:24" x14ac:dyDescent="0.35">
      <c r="B587" s="633"/>
      <c r="C587" s="357"/>
      <c r="D587" s="357"/>
      <c r="E587" s="634"/>
      <c r="F587" s="635"/>
      <c r="G587" s="360"/>
      <c r="H587" s="359"/>
      <c r="I587" s="359"/>
      <c r="J587" s="636"/>
      <c r="K587" s="638" t="str">
        <f>IFERROR(INDEX(Lookup!$G$3:$G$6,MATCH(J587,Lookup!$F$3:$F$6,0)),"")</f>
        <v/>
      </c>
      <c r="L587" s="637"/>
      <c r="M587" s="636"/>
      <c r="N587" s="639">
        <f t="shared" si="46"/>
        <v>0</v>
      </c>
      <c r="O587" s="640">
        <f t="shared" si="47"/>
        <v>0</v>
      </c>
      <c r="P587" s="641">
        <f>IF(I587&lt;INDEX(Lookup!$U$2:$U$10,MATCH($D$48,Lookup!$S$2:$S$10,0)),0,IF(U587="X",0,IFERROR(L587*50,0)))</f>
        <v>0</v>
      </c>
      <c r="Q587" s="642">
        <f>IF(I587&lt;INDEX(Lookup!$U$2:$U$10,MATCH($D$48,Lookup!$S$2:$S$10,0)),0,IF(U587="X",0,IFERROR(P587*K587,0)))</f>
        <v>0</v>
      </c>
      <c r="R587" s="642">
        <v>0</v>
      </c>
      <c r="S587" s="783">
        <v>0</v>
      </c>
      <c r="T587" s="636"/>
      <c r="U587" s="353"/>
      <c r="W587" s="833">
        <f t="shared" si="48"/>
        <v>0</v>
      </c>
      <c r="X587" s="833">
        <f t="shared" si="49"/>
        <v>0</v>
      </c>
    </row>
    <row r="588" spans="2:24" x14ac:dyDescent="0.35">
      <c r="B588" s="633"/>
      <c r="C588" s="357"/>
      <c r="D588" s="357"/>
      <c r="E588" s="634"/>
      <c r="F588" s="635"/>
      <c r="G588" s="360"/>
      <c r="H588" s="359"/>
      <c r="I588" s="359"/>
      <c r="J588" s="636"/>
      <c r="K588" s="638" t="str">
        <f>IFERROR(INDEX(Lookup!$G$3:$G$6,MATCH(J588,Lookup!$F$3:$F$6,0)),"")</f>
        <v/>
      </c>
      <c r="L588" s="637"/>
      <c r="M588" s="636"/>
      <c r="N588" s="639">
        <f t="shared" si="46"/>
        <v>0</v>
      </c>
      <c r="O588" s="640">
        <f t="shared" si="47"/>
        <v>0</v>
      </c>
      <c r="P588" s="641">
        <f>IF(I588&lt;INDEX(Lookup!$U$2:$U$10,MATCH($D$48,Lookup!$S$2:$S$10,0)),0,IF(U588="X",0,IFERROR(L588*50,0)))</f>
        <v>0</v>
      </c>
      <c r="Q588" s="642">
        <f>IF(I588&lt;INDEX(Lookup!$U$2:$U$10,MATCH($D$48,Lookup!$S$2:$S$10,0)),0,IF(U588="X",0,IFERROR(P588*K588,0)))</f>
        <v>0</v>
      </c>
      <c r="R588" s="642">
        <v>0</v>
      </c>
      <c r="S588" s="783">
        <v>0</v>
      </c>
      <c r="T588" s="636"/>
      <c r="U588" s="353"/>
      <c r="W588" s="833">
        <f t="shared" si="48"/>
        <v>0</v>
      </c>
      <c r="X588" s="833">
        <f t="shared" si="49"/>
        <v>0</v>
      </c>
    </row>
    <row r="589" spans="2:24" x14ac:dyDescent="0.35">
      <c r="B589" s="633"/>
      <c r="C589" s="357"/>
      <c r="D589" s="357"/>
      <c r="E589" s="634"/>
      <c r="F589" s="635"/>
      <c r="G589" s="360"/>
      <c r="H589" s="359"/>
      <c r="I589" s="359"/>
      <c r="J589" s="636"/>
      <c r="K589" s="638" t="str">
        <f>IFERROR(INDEX(Lookup!$G$3:$G$6,MATCH(J589,Lookup!$F$3:$F$6,0)),"")</f>
        <v/>
      </c>
      <c r="L589" s="637"/>
      <c r="M589" s="636"/>
      <c r="N589" s="639">
        <f t="shared" si="46"/>
        <v>0</v>
      </c>
      <c r="O589" s="640">
        <f t="shared" si="47"/>
        <v>0</v>
      </c>
      <c r="P589" s="641">
        <f>IF(I589&lt;INDEX(Lookup!$U$2:$U$10,MATCH($D$48,Lookup!$S$2:$S$10,0)),0,IF(U589="X",0,IFERROR(L589*50,0)))</f>
        <v>0</v>
      </c>
      <c r="Q589" s="642">
        <f>IF(I589&lt;INDEX(Lookup!$U$2:$U$10,MATCH($D$48,Lookup!$S$2:$S$10,0)),0,IF(U589="X",0,IFERROR(P589*K589,0)))</f>
        <v>0</v>
      </c>
      <c r="R589" s="642">
        <v>0</v>
      </c>
      <c r="S589" s="783">
        <v>0</v>
      </c>
      <c r="T589" s="636"/>
      <c r="U589" s="353"/>
      <c r="W589" s="833">
        <f t="shared" si="48"/>
        <v>0</v>
      </c>
      <c r="X589" s="833">
        <f t="shared" si="49"/>
        <v>0</v>
      </c>
    </row>
    <row r="590" spans="2:24" x14ac:dyDescent="0.35">
      <c r="B590" s="633"/>
      <c r="C590" s="357"/>
      <c r="D590" s="357"/>
      <c r="E590" s="634"/>
      <c r="F590" s="635"/>
      <c r="G590" s="360"/>
      <c r="H590" s="359"/>
      <c r="I590" s="359"/>
      <c r="J590" s="636"/>
      <c r="K590" s="638" t="str">
        <f>IFERROR(INDEX(Lookup!$G$3:$G$6,MATCH(J590,Lookup!$F$3:$F$6,0)),"")</f>
        <v/>
      </c>
      <c r="L590" s="637"/>
      <c r="M590" s="636"/>
      <c r="N590" s="639">
        <f t="shared" si="46"/>
        <v>0</v>
      </c>
      <c r="O590" s="640">
        <f t="shared" si="47"/>
        <v>0</v>
      </c>
      <c r="P590" s="641">
        <f>IF(I590&lt;INDEX(Lookup!$U$2:$U$10,MATCH($D$48,Lookup!$S$2:$S$10,0)),0,IF(U590="X",0,IFERROR(L590*50,0)))</f>
        <v>0</v>
      </c>
      <c r="Q590" s="642">
        <f>IF(I590&lt;INDEX(Lookup!$U$2:$U$10,MATCH($D$48,Lookup!$S$2:$S$10,0)),0,IF(U590="X",0,IFERROR(P590*K590,0)))</f>
        <v>0</v>
      </c>
      <c r="R590" s="642">
        <v>0</v>
      </c>
      <c r="S590" s="783">
        <v>0</v>
      </c>
      <c r="T590" s="636"/>
      <c r="U590" s="353"/>
      <c r="W590" s="833">
        <f t="shared" si="48"/>
        <v>0</v>
      </c>
      <c r="X590" s="833">
        <f t="shared" si="49"/>
        <v>0</v>
      </c>
    </row>
    <row r="591" spans="2:24" x14ac:dyDescent="0.35">
      <c r="B591" s="633"/>
      <c r="C591" s="357"/>
      <c r="D591" s="357"/>
      <c r="E591" s="634"/>
      <c r="F591" s="635"/>
      <c r="G591" s="360"/>
      <c r="H591" s="359"/>
      <c r="I591" s="359"/>
      <c r="J591" s="636"/>
      <c r="K591" s="638" t="str">
        <f>IFERROR(INDEX(Lookup!$G$3:$G$6,MATCH(J591,Lookup!$F$3:$F$6,0)),"")</f>
        <v/>
      </c>
      <c r="L591" s="637"/>
      <c r="M591" s="636"/>
      <c r="N591" s="639">
        <f t="shared" si="46"/>
        <v>0</v>
      </c>
      <c r="O591" s="640">
        <f t="shared" si="47"/>
        <v>0</v>
      </c>
      <c r="P591" s="641">
        <f>IF(I591&lt;INDEX(Lookup!$U$2:$U$10,MATCH($D$48,Lookup!$S$2:$S$10,0)),0,IF(U591="X",0,IFERROR(L591*50,0)))</f>
        <v>0</v>
      </c>
      <c r="Q591" s="642">
        <f>IF(I591&lt;INDEX(Lookup!$U$2:$U$10,MATCH($D$48,Lookup!$S$2:$S$10,0)),0,IF(U591="X",0,IFERROR(P591*K591,0)))</f>
        <v>0</v>
      </c>
      <c r="R591" s="642">
        <v>0</v>
      </c>
      <c r="S591" s="783">
        <v>0</v>
      </c>
      <c r="T591" s="636"/>
      <c r="U591" s="353"/>
      <c r="W591" s="833">
        <f t="shared" si="48"/>
        <v>0</v>
      </c>
      <c r="X591" s="833">
        <f t="shared" si="49"/>
        <v>0</v>
      </c>
    </row>
    <row r="592" spans="2:24" x14ac:dyDescent="0.35">
      <c r="B592" s="633"/>
      <c r="C592" s="357"/>
      <c r="D592" s="357"/>
      <c r="E592" s="634"/>
      <c r="F592" s="635"/>
      <c r="G592" s="360"/>
      <c r="H592" s="359"/>
      <c r="I592" s="359"/>
      <c r="J592" s="636"/>
      <c r="K592" s="638" t="str">
        <f>IFERROR(INDEX(Lookup!$G$3:$G$6,MATCH(J592,Lookup!$F$3:$F$6,0)),"")</f>
        <v/>
      </c>
      <c r="L592" s="637"/>
      <c r="M592" s="636"/>
      <c r="N592" s="639">
        <f t="shared" si="46"/>
        <v>0</v>
      </c>
      <c r="O592" s="640">
        <f t="shared" si="47"/>
        <v>0</v>
      </c>
      <c r="P592" s="641">
        <f>IF(I592&lt;INDEX(Lookup!$U$2:$U$10,MATCH($D$48,Lookup!$S$2:$S$10,0)),0,IF(U592="X",0,IFERROR(L592*50,0)))</f>
        <v>0</v>
      </c>
      <c r="Q592" s="642">
        <f>IF(I592&lt;INDEX(Lookup!$U$2:$U$10,MATCH($D$48,Lookup!$S$2:$S$10,0)),0,IF(U592="X",0,IFERROR(P592*K592,0)))</f>
        <v>0</v>
      </c>
      <c r="R592" s="642">
        <v>0</v>
      </c>
      <c r="S592" s="783">
        <v>0</v>
      </c>
      <c r="T592" s="636"/>
      <c r="U592" s="353"/>
      <c r="W592" s="833">
        <f t="shared" si="48"/>
        <v>0</v>
      </c>
      <c r="X592" s="833">
        <f t="shared" si="49"/>
        <v>0</v>
      </c>
    </row>
    <row r="593" spans="2:24" x14ac:dyDescent="0.35">
      <c r="B593" s="633"/>
      <c r="C593" s="357"/>
      <c r="D593" s="357"/>
      <c r="E593" s="634"/>
      <c r="F593" s="635"/>
      <c r="G593" s="360"/>
      <c r="H593" s="359"/>
      <c r="I593" s="359"/>
      <c r="J593" s="636"/>
      <c r="K593" s="638" t="str">
        <f>IFERROR(INDEX(Lookup!$G$3:$G$6,MATCH(J593,Lookup!$F$3:$F$6,0)),"")</f>
        <v/>
      </c>
      <c r="L593" s="637"/>
      <c r="M593" s="636"/>
      <c r="N593" s="639">
        <f t="shared" si="46"/>
        <v>0</v>
      </c>
      <c r="O593" s="640">
        <f t="shared" si="47"/>
        <v>0</v>
      </c>
      <c r="P593" s="641">
        <f>IF(I593&lt;INDEX(Lookup!$U$2:$U$10,MATCH($D$48,Lookup!$S$2:$S$10,0)),0,IF(U593="X",0,IFERROR(L593*50,0)))</f>
        <v>0</v>
      </c>
      <c r="Q593" s="642">
        <f>IF(I593&lt;INDEX(Lookup!$U$2:$U$10,MATCH($D$48,Lookup!$S$2:$S$10,0)),0,IF(U593="X",0,IFERROR(P593*K593,0)))</f>
        <v>0</v>
      </c>
      <c r="R593" s="642">
        <v>0</v>
      </c>
      <c r="S593" s="783">
        <v>0</v>
      </c>
      <c r="T593" s="636"/>
      <c r="U593" s="353"/>
      <c r="W593" s="833">
        <f t="shared" si="48"/>
        <v>0</v>
      </c>
      <c r="X593" s="833">
        <f t="shared" si="49"/>
        <v>0</v>
      </c>
    </row>
    <row r="594" spans="2:24" x14ac:dyDescent="0.35">
      <c r="B594" s="633"/>
      <c r="C594" s="357"/>
      <c r="D594" s="357"/>
      <c r="E594" s="634"/>
      <c r="F594" s="635"/>
      <c r="G594" s="360"/>
      <c r="H594" s="359"/>
      <c r="I594" s="359"/>
      <c r="J594" s="636"/>
      <c r="K594" s="638" t="str">
        <f>IFERROR(INDEX(Lookup!$G$3:$G$6,MATCH(J594,Lookup!$F$3:$F$6,0)),"")</f>
        <v/>
      </c>
      <c r="L594" s="637"/>
      <c r="M594" s="636"/>
      <c r="N594" s="639">
        <f t="shared" si="46"/>
        <v>0</v>
      </c>
      <c r="O594" s="640">
        <f t="shared" si="47"/>
        <v>0</v>
      </c>
      <c r="P594" s="641">
        <f>IF(I594&lt;INDEX(Lookup!$U$2:$U$10,MATCH($D$48,Lookup!$S$2:$S$10,0)),0,IF(U594="X",0,IFERROR(L594*50,0)))</f>
        <v>0</v>
      </c>
      <c r="Q594" s="642">
        <f>IF(I594&lt;INDEX(Lookup!$U$2:$U$10,MATCH($D$48,Lookup!$S$2:$S$10,0)),0,IF(U594="X",0,IFERROR(P594*K594,0)))</f>
        <v>0</v>
      </c>
      <c r="R594" s="642">
        <v>0</v>
      </c>
      <c r="S594" s="783">
        <v>0</v>
      </c>
      <c r="T594" s="636"/>
      <c r="U594" s="353"/>
      <c r="W594" s="833">
        <f t="shared" si="48"/>
        <v>0</v>
      </c>
      <c r="X594" s="833">
        <f t="shared" si="49"/>
        <v>0</v>
      </c>
    </row>
    <row r="595" spans="2:24" x14ac:dyDescent="0.35">
      <c r="B595" s="633"/>
      <c r="C595" s="357"/>
      <c r="D595" s="357"/>
      <c r="E595" s="634"/>
      <c r="F595" s="635"/>
      <c r="G595" s="360"/>
      <c r="H595" s="359"/>
      <c r="I595" s="359"/>
      <c r="J595" s="636"/>
      <c r="K595" s="638" t="str">
        <f>IFERROR(INDEX(Lookup!$G$3:$G$6,MATCH(J595,Lookup!$F$3:$F$6,0)),"")</f>
        <v/>
      </c>
      <c r="L595" s="637"/>
      <c r="M595" s="636"/>
      <c r="N595" s="639">
        <f t="shared" si="46"/>
        <v>0</v>
      </c>
      <c r="O595" s="640">
        <f t="shared" si="47"/>
        <v>0</v>
      </c>
      <c r="P595" s="641">
        <f>IF(I595&lt;INDEX(Lookup!$U$2:$U$10,MATCH($D$48,Lookup!$S$2:$S$10,0)),0,IF(U595="X",0,IFERROR(L595*50,0)))</f>
        <v>0</v>
      </c>
      <c r="Q595" s="642">
        <f>IF(I595&lt;INDEX(Lookup!$U$2:$U$10,MATCH($D$48,Lookup!$S$2:$S$10,0)),0,IF(U595="X",0,IFERROR(P595*K595,0)))</f>
        <v>0</v>
      </c>
      <c r="R595" s="642">
        <v>0</v>
      </c>
      <c r="S595" s="783">
        <v>0</v>
      </c>
      <c r="T595" s="636"/>
      <c r="U595" s="353"/>
      <c r="W595" s="833">
        <f t="shared" si="48"/>
        <v>0</v>
      </c>
      <c r="X595" s="833">
        <f t="shared" si="49"/>
        <v>0</v>
      </c>
    </row>
    <row r="596" spans="2:24" x14ac:dyDescent="0.35">
      <c r="B596" s="633"/>
      <c r="C596" s="357"/>
      <c r="D596" s="357"/>
      <c r="E596" s="634"/>
      <c r="F596" s="635"/>
      <c r="G596" s="360"/>
      <c r="H596" s="359"/>
      <c r="I596" s="359"/>
      <c r="J596" s="636"/>
      <c r="K596" s="638" t="str">
        <f>IFERROR(INDEX(Lookup!$G$3:$G$6,MATCH(J596,Lookup!$F$3:$F$6,0)),"")</f>
        <v/>
      </c>
      <c r="L596" s="637"/>
      <c r="M596" s="636"/>
      <c r="N596" s="639">
        <f t="shared" si="46"/>
        <v>0</v>
      </c>
      <c r="O596" s="640">
        <f t="shared" si="47"/>
        <v>0</v>
      </c>
      <c r="P596" s="641">
        <f>IF(I596&lt;INDEX(Lookup!$U$2:$U$10,MATCH($D$48,Lookup!$S$2:$S$10,0)),0,IF(U596="X",0,IFERROR(L596*50,0)))</f>
        <v>0</v>
      </c>
      <c r="Q596" s="642">
        <f>IF(I596&lt;INDEX(Lookup!$U$2:$U$10,MATCH($D$48,Lookup!$S$2:$S$10,0)),0,IF(U596="X",0,IFERROR(P596*K596,0)))</f>
        <v>0</v>
      </c>
      <c r="R596" s="642">
        <v>0</v>
      </c>
      <c r="S596" s="783">
        <v>0</v>
      </c>
      <c r="T596" s="636"/>
      <c r="U596" s="353"/>
      <c r="W596" s="833">
        <f t="shared" si="48"/>
        <v>0</v>
      </c>
      <c r="X596" s="833">
        <f t="shared" si="49"/>
        <v>0</v>
      </c>
    </row>
    <row r="597" spans="2:24" x14ac:dyDescent="0.35">
      <c r="B597" s="633"/>
      <c r="C597" s="357"/>
      <c r="D597" s="357"/>
      <c r="E597" s="634"/>
      <c r="F597" s="635"/>
      <c r="G597" s="360"/>
      <c r="H597" s="359"/>
      <c r="I597" s="359"/>
      <c r="J597" s="636"/>
      <c r="K597" s="638" t="str">
        <f>IFERROR(INDEX(Lookup!$G$3:$G$6,MATCH(J597,Lookup!$F$3:$F$6,0)),"")</f>
        <v/>
      </c>
      <c r="L597" s="637"/>
      <c r="M597" s="636"/>
      <c r="N597" s="639">
        <f t="shared" si="46"/>
        <v>0</v>
      </c>
      <c r="O597" s="640">
        <f t="shared" si="47"/>
        <v>0</v>
      </c>
      <c r="P597" s="641">
        <f>IF(I597&lt;INDEX(Lookup!$U$2:$U$10,MATCH($D$48,Lookup!$S$2:$S$10,0)),0,IF(U597="X",0,IFERROR(L597*50,0)))</f>
        <v>0</v>
      </c>
      <c r="Q597" s="642">
        <f>IF(I597&lt;INDEX(Lookup!$U$2:$U$10,MATCH($D$48,Lookup!$S$2:$S$10,0)),0,IF(U597="X",0,IFERROR(P597*K597,0)))</f>
        <v>0</v>
      </c>
      <c r="R597" s="642">
        <v>0</v>
      </c>
      <c r="S597" s="783">
        <v>0</v>
      </c>
      <c r="T597" s="636"/>
      <c r="U597" s="353"/>
      <c r="W597" s="833">
        <f t="shared" si="48"/>
        <v>0</v>
      </c>
      <c r="X597" s="833">
        <f t="shared" si="49"/>
        <v>0</v>
      </c>
    </row>
    <row r="598" spans="2:24" x14ac:dyDescent="0.35">
      <c r="B598" s="633"/>
      <c r="C598" s="357"/>
      <c r="D598" s="357"/>
      <c r="E598" s="634"/>
      <c r="F598" s="635"/>
      <c r="G598" s="360"/>
      <c r="H598" s="359"/>
      <c r="I598" s="359"/>
      <c r="J598" s="636"/>
      <c r="K598" s="638" t="str">
        <f>IFERROR(INDEX(Lookup!$G$3:$G$6,MATCH(J598,Lookup!$F$3:$F$6,0)),"")</f>
        <v/>
      </c>
      <c r="L598" s="637"/>
      <c r="M598" s="636"/>
      <c r="N598" s="639">
        <f t="shared" si="46"/>
        <v>0</v>
      </c>
      <c r="O598" s="640">
        <f t="shared" si="47"/>
        <v>0</v>
      </c>
      <c r="P598" s="641">
        <f>IF(I598&lt;INDEX(Lookup!$U$2:$U$10,MATCH($D$48,Lookup!$S$2:$S$10,0)),0,IF(U598="X",0,IFERROR(L598*50,0)))</f>
        <v>0</v>
      </c>
      <c r="Q598" s="642">
        <f>IF(I598&lt;INDEX(Lookup!$U$2:$U$10,MATCH($D$48,Lookup!$S$2:$S$10,0)),0,IF(U598="X",0,IFERROR(P598*K598,0)))</f>
        <v>0</v>
      </c>
      <c r="R598" s="642">
        <v>0</v>
      </c>
      <c r="S598" s="783">
        <v>0</v>
      </c>
      <c r="T598" s="636"/>
      <c r="U598" s="353"/>
      <c r="W598" s="833">
        <f t="shared" si="48"/>
        <v>0</v>
      </c>
      <c r="X598" s="833">
        <f t="shared" si="49"/>
        <v>0</v>
      </c>
    </row>
    <row r="599" spans="2:24" x14ac:dyDescent="0.35">
      <c r="B599" s="633"/>
      <c r="C599" s="357"/>
      <c r="D599" s="357"/>
      <c r="E599" s="634"/>
      <c r="F599" s="635"/>
      <c r="G599" s="360"/>
      <c r="H599" s="359"/>
      <c r="I599" s="359"/>
      <c r="J599" s="636"/>
      <c r="K599" s="638" t="str">
        <f>IFERROR(INDEX(Lookup!$G$3:$G$6,MATCH(J599,Lookup!$F$3:$F$6,0)),"")</f>
        <v/>
      </c>
      <c r="L599" s="637"/>
      <c r="M599" s="636"/>
      <c r="N599" s="639">
        <f t="shared" si="46"/>
        <v>0</v>
      </c>
      <c r="O599" s="640">
        <f t="shared" si="47"/>
        <v>0</v>
      </c>
      <c r="P599" s="641">
        <f>IF(I599&lt;INDEX(Lookup!$U$2:$U$10,MATCH($D$48,Lookup!$S$2:$S$10,0)),0,IF(U599="X",0,IFERROR(L599*50,0)))</f>
        <v>0</v>
      </c>
      <c r="Q599" s="642">
        <f>IF(I599&lt;INDEX(Lookup!$U$2:$U$10,MATCH($D$48,Lookup!$S$2:$S$10,0)),0,IF(U599="X",0,IFERROR(P599*K599,0)))</f>
        <v>0</v>
      </c>
      <c r="R599" s="642">
        <v>0</v>
      </c>
      <c r="S599" s="783">
        <v>0</v>
      </c>
      <c r="T599" s="636"/>
      <c r="U599" s="353"/>
      <c r="W599" s="833">
        <f t="shared" si="48"/>
        <v>0</v>
      </c>
      <c r="X599" s="833">
        <f t="shared" si="49"/>
        <v>0</v>
      </c>
    </row>
    <row r="600" spans="2:24" x14ac:dyDescent="0.35">
      <c r="B600" s="633"/>
      <c r="C600" s="357"/>
      <c r="D600" s="357"/>
      <c r="E600" s="634"/>
      <c r="F600" s="635"/>
      <c r="G600" s="360"/>
      <c r="H600" s="359"/>
      <c r="I600" s="359"/>
      <c r="J600" s="636"/>
      <c r="K600" s="638" t="str">
        <f>IFERROR(INDEX(Lookup!$G$3:$G$6,MATCH(J600,Lookup!$F$3:$F$6,0)),"")</f>
        <v/>
      </c>
      <c r="L600" s="637"/>
      <c r="M600" s="636"/>
      <c r="N600" s="639">
        <f t="shared" si="46"/>
        <v>0</v>
      </c>
      <c r="O600" s="640">
        <f t="shared" si="47"/>
        <v>0</v>
      </c>
      <c r="P600" s="641">
        <f>IF(I600&lt;INDEX(Lookup!$U$2:$U$10,MATCH($D$48,Lookup!$S$2:$S$10,0)),0,IF(U600="X",0,IFERROR(L600*50,0)))</f>
        <v>0</v>
      </c>
      <c r="Q600" s="642">
        <f>IF(I600&lt;INDEX(Lookup!$U$2:$U$10,MATCH($D$48,Lookup!$S$2:$S$10,0)),0,IF(U600="X",0,IFERROR(P600*K600,0)))</f>
        <v>0</v>
      </c>
      <c r="R600" s="642">
        <v>0</v>
      </c>
      <c r="S600" s="783">
        <v>0</v>
      </c>
      <c r="T600" s="636"/>
      <c r="U600" s="353"/>
      <c r="W600" s="833">
        <f t="shared" si="48"/>
        <v>0</v>
      </c>
      <c r="X600" s="833">
        <f t="shared" si="49"/>
        <v>0</v>
      </c>
    </row>
    <row r="601" spans="2:24" x14ac:dyDescent="0.35">
      <c r="B601" s="633"/>
      <c r="C601" s="357"/>
      <c r="D601" s="357"/>
      <c r="E601" s="634"/>
      <c r="F601" s="635"/>
      <c r="G601" s="360"/>
      <c r="H601" s="359"/>
      <c r="I601" s="359"/>
      <c r="J601" s="636"/>
      <c r="K601" s="638" t="str">
        <f>IFERROR(INDEX(Lookup!$G$3:$G$6,MATCH(J601,Lookup!$F$3:$F$6,0)),"")</f>
        <v/>
      </c>
      <c r="L601" s="637"/>
      <c r="M601" s="636"/>
      <c r="N601" s="639">
        <f t="shared" si="46"/>
        <v>0</v>
      </c>
      <c r="O601" s="640">
        <f t="shared" si="47"/>
        <v>0</v>
      </c>
      <c r="P601" s="641">
        <f>IF(I601&lt;INDEX(Lookup!$U$2:$U$10,MATCH($D$48,Lookup!$S$2:$S$10,0)),0,IF(U601="X",0,IFERROR(L601*50,0)))</f>
        <v>0</v>
      </c>
      <c r="Q601" s="642">
        <f>IF(I601&lt;INDEX(Lookup!$U$2:$U$10,MATCH($D$48,Lookup!$S$2:$S$10,0)),0,IF(U601="X",0,IFERROR(P601*K601,0)))</f>
        <v>0</v>
      </c>
      <c r="R601" s="642">
        <v>0</v>
      </c>
      <c r="S601" s="783">
        <v>0</v>
      </c>
      <c r="T601" s="636"/>
      <c r="U601" s="353"/>
      <c r="W601" s="833">
        <f t="shared" si="48"/>
        <v>0</v>
      </c>
      <c r="X601" s="833">
        <f t="shared" si="49"/>
        <v>0</v>
      </c>
    </row>
    <row r="602" spans="2:24" x14ac:dyDescent="0.35">
      <c r="B602" s="633"/>
      <c r="C602" s="357"/>
      <c r="D602" s="357"/>
      <c r="E602" s="634"/>
      <c r="F602" s="635"/>
      <c r="G602" s="360"/>
      <c r="H602" s="359"/>
      <c r="I602" s="359"/>
      <c r="J602" s="636"/>
      <c r="K602" s="638" t="str">
        <f>IFERROR(INDEX(Lookup!$G$3:$G$6,MATCH(J602,Lookup!$F$3:$F$6,0)),"")</f>
        <v/>
      </c>
      <c r="L602" s="637"/>
      <c r="M602" s="636"/>
      <c r="N602" s="639">
        <f t="shared" si="46"/>
        <v>0</v>
      </c>
      <c r="O602" s="640">
        <f t="shared" si="47"/>
        <v>0</v>
      </c>
      <c r="P602" s="641">
        <f>IF(I602&lt;INDEX(Lookup!$U$2:$U$10,MATCH($D$48,Lookup!$S$2:$S$10,0)),0,IF(U602="X",0,IFERROR(L602*50,0)))</f>
        <v>0</v>
      </c>
      <c r="Q602" s="642">
        <f>IF(I602&lt;INDEX(Lookup!$U$2:$U$10,MATCH($D$48,Lookup!$S$2:$S$10,0)),0,IF(U602="X",0,IFERROR(P602*K602,0)))</f>
        <v>0</v>
      </c>
      <c r="R602" s="642">
        <v>0</v>
      </c>
      <c r="S602" s="783">
        <v>0</v>
      </c>
      <c r="T602" s="636"/>
      <c r="U602" s="353"/>
      <c r="W602" s="833">
        <f t="shared" si="48"/>
        <v>0</v>
      </c>
      <c r="X602" s="833">
        <f t="shared" si="49"/>
        <v>0</v>
      </c>
    </row>
    <row r="603" spans="2:24" x14ac:dyDescent="0.35">
      <c r="B603" s="633"/>
      <c r="C603" s="357"/>
      <c r="D603" s="357"/>
      <c r="E603" s="634"/>
      <c r="F603" s="635"/>
      <c r="G603" s="360"/>
      <c r="H603" s="359"/>
      <c r="I603" s="359"/>
      <c r="J603" s="636"/>
      <c r="K603" s="638" t="str">
        <f>IFERROR(INDEX(Lookup!$G$3:$G$6,MATCH(J603,Lookup!$F$3:$F$6,0)),"")</f>
        <v/>
      </c>
      <c r="L603" s="637"/>
      <c r="M603" s="636"/>
      <c r="N603" s="639">
        <f t="shared" si="46"/>
        <v>0</v>
      </c>
      <c r="O603" s="640">
        <f t="shared" si="47"/>
        <v>0</v>
      </c>
      <c r="P603" s="641">
        <f>IF(I603&lt;INDEX(Lookup!$U$2:$U$10,MATCH($D$48,Lookup!$S$2:$S$10,0)),0,IF(U603="X",0,IFERROR(L603*50,0)))</f>
        <v>0</v>
      </c>
      <c r="Q603" s="642">
        <f>IF(I603&lt;INDEX(Lookup!$U$2:$U$10,MATCH($D$48,Lookup!$S$2:$S$10,0)),0,IF(U603="X",0,IFERROR(P603*K603,0)))</f>
        <v>0</v>
      </c>
      <c r="R603" s="642">
        <v>0</v>
      </c>
      <c r="S603" s="783">
        <v>0</v>
      </c>
      <c r="T603" s="636"/>
      <c r="U603" s="353"/>
      <c r="W603" s="833">
        <f t="shared" si="48"/>
        <v>0</v>
      </c>
      <c r="X603" s="833">
        <f t="shared" si="49"/>
        <v>0</v>
      </c>
    </row>
    <row r="604" spans="2:24" x14ac:dyDescent="0.35">
      <c r="B604" s="633"/>
      <c r="C604" s="357"/>
      <c r="D604" s="357"/>
      <c r="E604" s="634"/>
      <c r="F604" s="635"/>
      <c r="G604" s="360"/>
      <c r="H604" s="359"/>
      <c r="I604" s="359"/>
      <c r="J604" s="636"/>
      <c r="K604" s="638" t="str">
        <f>IFERROR(INDEX(Lookup!$G$3:$G$6,MATCH(J604,Lookup!$F$3:$F$6,0)),"")</f>
        <v/>
      </c>
      <c r="L604" s="637"/>
      <c r="M604" s="636"/>
      <c r="N604" s="639">
        <f t="shared" si="46"/>
        <v>0</v>
      </c>
      <c r="O604" s="640">
        <f t="shared" si="47"/>
        <v>0</v>
      </c>
      <c r="P604" s="641">
        <f>IF(I604&lt;INDEX(Lookup!$U$2:$U$10,MATCH($D$48,Lookup!$S$2:$S$10,0)),0,IF(U604="X",0,IFERROR(L604*50,0)))</f>
        <v>0</v>
      </c>
      <c r="Q604" s="642">
        <f>IF(I604&lt;INDEX(Lookup!$U$2:$U$10,MATCH($D$48,Lookup!$S$2:$S$10,0)),0,IF(U604="X",0,IFERROR(P604*K604,0)))</f>
        <v>0</v>
      </c>
      <c r="R604" s="642">
        <v>0</v>
      </c>
      <c r="S604" s="783">
        <v>0</v>
      </c>
      <c r="T604" s="636"/>
      <c r="U604" s="353"/>
      <c r="W604" s="833">
        <f t="shared" si="48"/>
        <v>0</v>
      </c>
      <c r="X604" s="833">
        <f t="shared" si="49"/>
        <v>0</v>
      </c>
    </row>
    <row r="605" spans="2:24" x14ac:dyDescent="0.35">
      <c r="B605" s="633"/>
      <c r="C605" s="357"/>
      <c r="D605" s="357"/>
      <c r="E605" s="634"/>
      <c r="F605" s="635"/>
      <c r="G605" s="360"/>
      <c r="H605" s="359"/>
      <c r="I605" s="359"/>
      <c r="J605" s="636"/>
      <c r="K605" s="638" t="str">
        <f>IFERROR(INDEX(Lookup!$G$3:$G$6,MATCH(J605,Lookup!$F$3:$F$6,0)),"")</f>
        <v/>
      </c>
      <c r="L605" s="637"/>
      <c r="M605" s="636"/>
      <c r="N605" s="639">
        <f t="shared" si="46"/>
        <v>0</v>
      </c>
      <c r="O605" s="640">
        <f t="shared" si="47"/>
        <v>0</v>
      </c>
      <c r="P605" s="641">
        <f>IF(I605&lt;INDEX(Lookup!$U$2:$U$10,MATCH($D$48,Lookup!$S$2:$S$10,0)),0,IF(U605="X",0,IFERROR(L605*50,0)))</f>
        <v>0</v>
      </c>
      <c r="Q605" s="642">
        <f>IF(I605&lt;INDEX(Lookup!$U$2:$U$10,MATCH($D$48,Lookup!$S$2:$S$10,0)),0,IF(U605="X",0,IFERROR(P605*K605,0)))</f>
        <v>0</v>
      </c>
      <c r="R605" s="642">
        <v>0</v>
      </c>
      <c r="S605" s="783">
        <v>0</v>
      </c>
      <c r="T605" s="636"/>
      <c r="U605" s="353"/>
      <c r="W605" s="833">
        <f t="shared" si="48"/>
        <v>0</v>
      </c>
      <c r="X605" s="833">
        <f t="shared" si="49"/>
        <v>0</v>
      </c>
    </row>
    <row r="606" spans="2:24" x14ac:dyDescent="0.35">
      <c r="B606" s="633"/>
      <c r="C606" s="357"/>
      <c r="D606" s="357"/>
      <c r="E606" s="634"/>
      <c r="F606" s="635"/>
      <c r="G606" s="360"/>
      <c r="H606" s="359"/>
      <c r="I606" s="359"/>
      <c r="J606" s="636"/>
      <c r="K606" s="638" t="str">
        <f>IFERROR(INDEX(Lookup!$G$3:$G$6,MATCH(J606,Lookup!$F$3:$F$6,0)),"")</f>
        <v/>
      </c>
      <c r="L606" s="637"/>
      <c r="M606" s="636"/>
      <c r="N606" s="639">
        <f t="shared" si="46"/>
        <v>0</v>
      </c>
      <c r="O606" s="640">
        <f t="shared" si="47"/>
        <v>0</v>
      </c>
      <c r="P606" s="641">
        <f>IF(I606&lt;INDEX(Lookup!$U$2:$U$10,MATCH($D$48,Lookup!$S$2:$S$10,0)),0,IF(U606="X",0,IFERROR(L606*50,0)))</f>
        <v>0</v>
      </c>
      <c r="Q606" s="642">
        <f>IF(I606&lt;INDEX(Lookup!$U$2:$U$10,MATCH($D$48,Lookup!$S$2:$S$10,0)),0,IF(U606="X",0,IFERROR(P606*K606,0)))</f>
        <v>0</v>
      </c>
      <c r="R606" s="642">
        <v>0</v>
      </c>
      <c r="S606" s="783">
        <v>0</v>
      </c>
      <c r="T606" s="636"/>
      <c r="U606" s="353"/>
      <c r="W606" s="833">
        <f t="shared" si="48"/>
        <v>0</v>
      </c>
      <c r="X606" s="833">
        <f t="shared" si="49"/>
        <v>0</v>
      </c>
    </row>
    <row r="607" spans="2:24" x14ac:dyDescent="0.35">
      <c r="B607" s="633"/>
      <c r="C607" s="357"/>
      <c r="D607" s="357"/>
      <c r="E607" s="634"/>
      <c r="F607" s="635"/>
      <c r="G607" s="360"/>
      <c r="H607" s="359"/>
      <c r="I607" s="359"/>
      <c r="J607" s="636"/>
      <c r="K607" s="638" t="str">
        <f>IFERROR(INDEX(Lookup!$G$3:$G$6,MATCH(J607,Lookup!$F$3:$F$6,0)),"")</f>
        <v/>
      </c>
      <c r="L607" s="637"/>
      <c r="M607" s="636"/>
      <c r="N607" s="639">
        <f t="shared" si="46"/>
        <v>0</v>
      </c>
      <c r="O607" s="640">
        <f t="shared" si="47"/>
        <v>0</v>
      </c>
      <c r="P607" s="641">
        <f>IF(I607&lt;INDEX(Lookup!$U$2:$U$10,MATCH($D$48,Lookup!$S$2:$S$10,0)),0,IF(U607="X",0,IFERROR(L607*50,0)))</f>
        <v>0</v>
      </c>
      <c r="Q607" s="642">
        <f>IF(I607&lt;INDEX(Lookup!$U$2:$U$10,MATCH($D$48,Lookup!$S$2:$S$10,0)),0,IF(U607="X",0,IFERROR(P607*K607,0)))</f>
        <v>0</v>
      </c>
      <c r="R607" s="642">
        <v>0</v>
      </c>
      <c r="S607" s="783">
        <v>0</v>
      </c>
      <c r="T607" s="636"/>
      <c r="U607" s="353"/>
      <c r="W607" s="833">
        <f t="shared" si="48"/>
        <v>0</v>
      </c>
      <c r="X607" s="833">
        <f t="shared" si="49"/>
        <v>0</v>
      </c>
    </row>
    <row r="608" spans="2:24" x14ac:dyDescent="0.35">
      <c r="B608" s="633"/>
      <c r="C608" s="357"/>
      <c r="D608" s="357"/>
      <c r="E608" s="634"/>
      <c r="F608" s="635"/>
      <c r="G608" s="360"/>
      <c r="H608" s="359"/>
      <c r="I608" s="359"/>
      <c r="J608" s="636"/>
      <c r="K608" s="638" t="str">
        <f>IFERROR(INDEX(Lookup!$G$3:$G$6,MATCH(J608,Lookup!$F$3:$F$6,0)),"")</f>
        <v/>
      </c>
      <c r="L608" s="637"/>
      <c r="M608" s="636"/>
      <c r="N608" s="639">
        <f t="shared" si="46"/>
        <v>0</v>
      </c>
      <c r="O608" s="640">
        <f t="shared" si="47"/>
        <v>0</v>
      </c>
      <c r="P608" s="641">
        <f>IF(I608&lt;INDEX(Lookup!$U$2:$U$10,MATCH($D$48,Lookup!$S$2:$S$10,0)),0,IF(U608="X",0,IFERROR(L608*50,0)))</f>
        <v>0</v>
      </c>
      <c r="Q608" s="642">
        <f>IF(I608&lt;INDEX(Lookup!$U$2:$U$10,MATCH($D$48,Lookup!$S$2:$S$10,0)),0,IF(U608="X",0,IFERROR(P608*K608,0)))</f>
        <v>0</v>
      </c>
      <c r="R608" s="642">
        <v>0</v>
      </c>
      <c r="S608" s="783">
        <v>0</v>
      </c>
      <c r="T608" s="636"/>
      <c r="U608" s="353"/>
      <c r="W608" s="833">
        <f t="shared" si="48"/>
        <v>0</v>
      </c>
      <c r="X608" s="833">
        <f t="shared" si="49"/>
        <v>0</v>
      </c>
    </row>
    <row r="609" spans="2:24" x14ac:dyDescent="0.35">
      <c r="B609" s="633"/>
      <c r="C609" s="357"/>
      <c r="D609" s="357"/>
      <c r="E609" s="634"/>
      <c r="F609" s="635"/>
      <c r="G609" s="360"/>
      <c r="H609" s="359"/>
      <c r="I609" s="359"/>
      <c r="J609" s="636"/>
      <c r="K609" s="638" t="str">
        <f>IFERROR(INDEX(Lookup!$G$3:$G$6,MATCH(J609,Lookup!$F$3:$F$6,0)),"")</f>
        <v/>
      </c>
      <c r="L609" s="637"/>
      <c r="M609" s="636"/>
      <c r="N609" s="639">
        <f t="shared" si="46"/>
        <v>0</v>
      </c>
      <c r="O609" s="640">
        <f t="shared" si="47"/>
        <v>0</v>
      </c>
      <c r="P609" s="641">
        <f>IF(I609&lt;INDEX(Lookup!$U$2:$U$10,MATCH($D$48,Lookup!$S$2:$S$10,0)),0,IF(U609="X",0,IFERROR(L609*50,0)))</f>
        <v>0</v>
      </c>
      <c r="Q609" s="642">
        <f>IF(I609&lt;INDEX(Lookup!$U$2:$U$10,MATCH($D$48,Lookup!$S$2:$S$10,0)),0,IF(U609="X",0,IFERROR(P609*K609,0)))</f>
        <v>0</v>
      </c>
      <c r="R609" s="642">
        <v>0</v>
      </c>
      <c r="S609" s="783">
        <v>0</v>
      </c>
      <c r="T609" s="636"/>
      <c r="U609" s="353"/>
      <c r="W609" s="833">
        <f t="shared" si="48"/>
        <v>0</v>
      </c>
      <c r="X609" s="833">
        <f t="shared" si="49"/>
        <v>0</v>
      </c>
    </row>
    <row r="610" spans="2:24" x14ac:dyDescent="0.35">
      <c r="B610" s="633"/>
      <c r="C610" s="357"/>
      <c r="D610" s="357"/>
      <c r="E610" s="634"/>
      <c r="F610" s="635"/>
      <c r="G610" s="360"/>
      <c r="H610" s="359"/>
      <c r="I610" s="359"/>
      <c r="J610" s="636"/>
      <c r="K610" s="638" t="str">
        <f>IFERROR(INDEX(Lookup!$G$3:$G$6,MATCH(J610,Lookup!$F$3:$F$6,0)),"")</f>
        <v/>
      </c>
      <c r="L610" s="637"/>
      <c r="M610" s="636"/>
      <c r="N610" s="639">
        <f t="shared" si="46"/>
        <v>0</v>
      </c>
      <c r="O610" s="640">
        <f t="shared" si="47"/>
        <v>0</v>
      </c>
      <c r="P610" s="641">
        <f>IF(I610&lt;INDEX(Lookup!$U$2:$U$10,MATCH($D$48,Lookup!$S$2:$S$10,0)),0,IF(U610="X",0,IFERROR(L610*50,0)))</f>
        <v>0</v>
      </c>
      <c r="Q610" s="642">
        <f>IF(I610&lt;INDEX(Lookup!$U$2:$U$10,MATCH($D$48,Lookup!$S$2:$S$10,0)),0,IF(U610="X",0,IFERROR(P610*K610,0)))</f>
        <v>0</v>
      </c>
      <c r="R610" s="642">
        <v>0</v>
      </c>
      <c r="S610" s="783">
        <v>0</v>
      </c>
      <c r="T610" s="636"/>
      <c r="U610" s="353"/>
      <c r="W610" s="833">
        <f t="shared" si="48"/>
        <v>0</v>
      </c>
      <c r="X610" s="833">
        <f t="shared" si="49"/>
        <v>0</v>
      </c>
    </row>
    <row r="611" spans="2:24" x14ac:dyDescent="0.35">
      <c r="B611" s="633"/>
      <c r="C611" s="357"/>
      <c r="D611" s="357"/>
      <c r="E611" s="634"/>
      <c r="F611" s="635"/>
      <c r="G611" s="360"/>
      <c r="H611" s="359"/>
      <c r="I611" s="359"/>
      <c r="J611" s="636"/>
      <c r="K611" s="638" t="str">
        <f>IFERROR(INDEX(Lookup!$G$3:$G$6,MATCH(J611,Lookup!$F$3:$F$6,0)),"")</f>
        <v/>
      </c>
      <c r="L611" s="637"/>
      <c r="M611" s="636"/>
      <c r="N611" s="639">
        <f t="shared" si="46"/>
        <v>0</v>
      </c>
      <c r="O611" s="640">
        <f t="shared" si="47"/>
        <v>0</v>
      </c>
      <c r="P611" s="641">
        <f>IF(I611&lt;INDEX(Lookup!$U$2:$U$10,MATCH($D$48,Lookup!$S$2:$S$10,0)),0,IF(U611="X",0,IFERROR(L611*50,0)))</f>
        <v>0</v>
      </c>
      <c r="Q611" s="642">
        <f>IF(I611&lt;INDEX(Lookup!$U$2:$U$10,MATCH($D$48,Lookup!$S$2:$S$10,0)),0,IF(U611="X",0,IFERROR(P611*K611,0)))</f>
        <v>0</v>
      </c>
      <c r="R611" s="642">
        <v>0</v>
      </c>
      <c r="S611" s="783">
        <v>0</v>
      </c>
      <c r="T611" s="636"/>
      <c r="U611" s="353"/>
      <c r="W611" s="833">
        <f t="shared" si="48"/>
        <v>0</v>
      </c>
      <c r="X611" s="833">
        <f t="shared" si="49"/>
        <v>0</v>
      </c>
    </row>
    <row r="612" spans="2:24" x14ac:dyDescent="0.35">
      <c r="B612" s="633"/>
      <c r="C612" s="357"/>
      <c r="D612" s="357"/>
      <c r="E612" s="634"/>
      <c r="F612" s="635"/>
      <c r="G612" s="360"/>
      <c r="H612" s="359"/>
      <c r="I612" s="359"/>
      <c r="J612" s="636"/>
      <c r="K612" s="638" t="str">
        <f>IFERROR(INDEX(Lookup!$G$3:$G$6,MATCH(J612,Lookup!$F$3:$F$6,0)),"")</f>
        <v/>
      </c>
      <c r="L612" s="637"/>
      <c r="M612" s="636"/>
      <c r="N612" s="639">
        <f t="shared" si="46"/>
        <v>0</v>
      </c>
      <c r="O612" s="640">
        <f t="shared" si="47"/>
        <v>0</v>
      </c>
      <c r="P612" s="641">
        <f>IF(I612&lt;INDEX(Lookup!$U$2:$U$10,MATCH($D$48,Lookup!$S$2:$S$10,0)),0,IF(U612="X",0,IFERROR(L612*50,0)))</f>
        <v>0</v>
      </c>
      <c r="Q612" s="642">
        <f>IF(I612&lt;INDEX(Lookup!$U$2:$U$10,MATCH($D$48,Lookup!$S$2:$S$10,0)),0,IF(U612="X",0,IFERROR(P612*K612,0)))</f>
        <v>0</v>
      </c>
      <c r="R612" s="642">
        <v>0</v>
      </c>
      <c r="S612" s="783">
        <v>0</v>
      </c>
      <c r="T612" s="636"/>
      <c r="U612" s="353"/>
      <c r="W612" s="833">
        <f t="shared" si="48"/>
        <v>0</v>
      </c>
      <c r="X612" s="833">
        <f t="shared" si="49"/>
        <v>0</v>
      </c>
    </row>
    <row r="613" spans="2:24" x14ac:dyDescent="0.35">
      <c r="B613" s="633"/>
      <c r="C613" s="357"/>
      <c r="D613" s="357"/>
      <c r="E613" s="634"/>
      <c r="F613" s="635"/>
      <c r="G613" s="360"/>
      <c r="H613" s="359"/>
      <c r="I613" s="359"/>
      <c r="J613" s="636"/>
      <c r="K613" s="638" t="str">
        <f>IFERROR(INDEX(Lookup!$G$3:$G$6,MATCH(J613,Lookup!$F$3:$F$6,0)),"")</f>
        <v/>
      </c>
      <c r="L613" s="637"/>
      <c r="M613" s="636"/>
      <c r="N613" s="639">
        <f t="shared" si="46"/>
        <v>0</v>
      </c>
      <c r="O613" s="640">
        <f t="shared" si="47"/>
        <v>0</v>
      </c>
      <c r="P613" s="641">
        <f>IF(I613&lt;INDEX(Lookup!$U$2:$U$10,MATCH($D$48,Lookup!$S$2:$S$10,0)),0,IF(U613="X",0,IFERROR(L613*50,0)))</f>
        <v>0</v>
      </c>
      <c r="Q613" s="642">
        <f>IF(I613&lt;INDEX(Lookup!$U$2:$U$10,MATCH($D$48,Lookup!$S$2:$S$10,0)),0,IF(U613="X",0,IFERROR(P613*K613,0)))</f>
        <v>0</v>
      </c>
      <c r="R613" s="642">
        <v>0</v>
      </c>
      <c r="S613" s="783">
        <v>0</v>
      </c>
      <c r="T613" s="636"/>
      <c r="U613" s="353"/>
      <c r="W613" s="833">
        <f t="shared" si="48"/>
        <v>0</v>
      </c>
      <c r="X613" s="833">
        <f t="shared" si="49"/>
        <v>0</v>
      </c>
    </row>
    <row r="614" spans="2:24" x14ac:dyDescent="0.35">
      <c r="B614" s="633"/>
      <c r="C614" s="357"/>
      <c r="D614" s="357"/>
      <c r="E614" s="634"/>
      <c r="F614" s="635"/>
      <c r="G614" s="360"/>
      <c r="H614" s="359"/>
      <c r="I614" s="359"/>
      <c r="J614" s="636"/>
      <c r="K614" s="638" t="str">
        <f>IFERROR(INDEX(Lookup!$G$3:$G$6,MATCH(J614,Lookup!$F$3:$F$6,0)),"")</f>
        <v/>
      </c>
      <c r="L614" s="637"/>
      <c r="M614" s="636"/>
      <c r="N614" s="639">
        <f t="shared" si="46"/>
        <v>0</v>
      </c>
      <c r="O614" s="640">
        <f t="shared" si="47"/>
        <v>0</v>
      </c>
      <c r="P614" s="641">
        <f>IF(I614&lt;INDEX(Lookup!$U$2:$U$10,MATCH($D$48,Lookup!$S$2:$S$10,0)),0,IF(U614="X",0,IFERROR(L614*50,0)))</f>
        <v>0</v>
      </c>
      <c r="Q614" s="642">
        <f>IF(I614&lt;INDEX(Lookup!$U$2:$U$10,MATCH($D$48,Lookup!$S$2:$S$10,0)),0,IF(U614="X",0,IFERROR(P614*K614,0)))</f>
        <v>0</v>
      </c>
      <c r="R614" s="642">
        <v>0</v>
      </c>
      <c r="S614" s="783">
        <v>0</v>
      </c>
      <c r="T614" s="636"/>
      <c r="U614" s="353"/>
      <c r="W614" s="833">
        <f t="shared" si="48"/>
        <v>0</v>
      </c>
      <c r="X614" s="833">
        <f t="shared" si="49"/>
        <v>0</v>
      </c>
    </row>
    <row r="615" spans="2:24" x14ac:dyDescent="0.35">
      <c r="B615" s="633"/>
      <c r="C615" s="357"/>
      <c r="D615" s="357"/>
      <c r="E615" s="634"/>
      <c r="F615" s="635"/>
      <c r="G615" s="360"/>
      <c r="H615" s="359"/>
      <c r="I615" s="359"/>
      <c r="J615" s="636"/>
      <c r="K615" s="638" t="str">
        <f>IFERROR(INDEX(Lookup!$G$3:$G$6,MATCH(J615,Lookup!$F$3:$F$6,0)),"")</f>
        <v/>
      </c>
      <c r="L615" s="637"/>
      <c r="M615" s="636"/>
      <c r="N615" s="639">
        <f t="shared" si="46"/>
        <v>0</v>
      </c>
      <c r="O615" s="640">
        <f t="shared" si="47"/>
        <v>0</v>
      </c>
      <c r="P615" s="641">
        <f>IF(I615&lt;INDEX(Lookup!$U$2:$U$10,MATCH($D$48,Lookup!$S$2:$S$10,0)),0,IF(U615="X",0,IFERROR(L615*50,0)))</f>
        <v>0</v>
      </c>
      <c r="Q615" s="642">
        <f>IF(I615&lt;INDEX(Lookup!$U$2:$U$10,MATCH($D$48,Lookup!$S$2:$S$10,0)),0,IF(U615="X",0,IFERROR(P615*K615,0)))</f>
        <v>0</v>
      </c>
      <c r="R615" s="642">
        <v>0</v>
      </c>
      <c r="S615" s="783">
        <v>0</v>
      </c>
      <c r="T615" s="636"/>
      <c r="U615" s="353"/>
      <c r="W615" s="833">
        <f t="shared" si="48"/>
        <v>0</v>
      </c>
      <c r="X615" s="833">
        <f t="shared" si="49"/>
        <v>0</v>
      </c>
    </row>
    <row r="616" spans="2:24" x14ac:dyDescent="0.35">
      <c r="B616" s="633"/>
      <c r="C616" s="357"/>
      <c r="D616" s="357"/>
      <c r="E616" s="634"/>
      <c r="F616" s="635"/>
      <c r="G616" s="360"/>
      <c r="H616" s="359"/>
      <c r="I616" s="359"/>
      <c r="J616" s="636"/>
      <c r="K616" s="638" t="str">
        <f>IFERROR(INDEX(Lookup!$G$3:$G$6,MATCH(J616,Lookup!$F$3:$F$6,0)),"")</f>
        <v/>
      </c>
      <c r="L616" s="637"/>
      <c r="M616" s="636"/>
      <c r="N616" s="639">
        <f t="shared" si="46"/>
        <v>0</v>
      </c>
      <c r="O616" s="640">
        <f t="shared" si="47"/>
        <v>0</v>
      </c>
      <c r="P616" s="641">
        <f>IF(I616&lt;INDEX(Lookup!$U$2:$U$10,MATCH($D$48,Lookup!$S$2:$S$10,0)),0,IF(U616="X",0,IFERROR(L616*50,0)))</f>
        <v>0</v>
      </c>
      <c r="Q616" s="642">
        <f>IF(I616&lt;INDEX(Lookup!$U$2:$U$10,MATCH($D$48,Lookup!$S$2:$S$10,0)),0,IF(U616="X",0,IFERROR(P616*K616,0)))</f>
        <v>0</v>
      </c>
      <c r="R616" s="642">
        <v>0</v>
      </c>
      <c r="S616" s="783">
        <v>0</v>
      </c>
      <c r="T616" s="636"/>
      <c r="U616" s="353"/>
      <c r="W616" s="833">
        <f t="shared" si="48"/>
        <v>0</v>
      </c>
      <c r="X616" s="833">
        <f t="shared" si="49"/>
        <v>0</v>
      </c>
    </row>
    <row r="617" spans="2:24" x14ac:dyDescent="0.35">
      <c r="B617" s="633"/>
      <c r="C617" s="357"/>
      <c r="D617" s="357"/>
      <c r="E617" s="634"/>
      <c r="F617" s="635"/>
      <c r="G617" s="360"/>
      <c r="H617" s="359"/>
      <c r="I617" s="359"/>
      <c r="J617" s="636"/>
      <c r="K617" s="638" t="str">
        <f>IFERROR(INDEX(Lookup!$G$3:$G$6,MATCH(J617,Lookup!$F$3:$F$6,0)),"")</f>
        <v/>
      </c>
      <c r="L617" s="637"/>
      <c r="M617" s="636"/>
      <c r="N617" s="639">
        <f t="shared" si="46"/>
        <v>0</v>
      </c>
      <c r="O617" s="640">
        <f t="shared" si="47"/>
        <v>0</v>
      </c>
      <c r="P617" s="641">
        <f>IF(I617&lt;INDEX(Lookup!$U$2:$U$10,MATCH($D$48,Lookup!$S$2:$S$10,0)),0,IF(U617="X",0,IFERROR(L617*50,0)))</f>
        <v>0</v>
      </c>
      <c r="Q617" s="642">
        <f>IF(I617&lt;INDEX(Lookup!$U$2:$U$10,MATCH($D$48,Lookup!$S$2:$S$10,0)),0,IF(U617="X",0,IFERROR(P617*K617,0)))</f>
        <v>0</v>
      </c>
      <c r="R617" s="642">
        <v>0</v>
      </c>
      <c r="S617" s="783">
        <v>0</v>
      </c>
      <c r="T617" s="636"/>
      <c r="U617" s="353"/>
      <c r="W617" s="833">
        <f t="shared" si="48"/>
        <v>0</v>
      </c>
      <c r="X617" s="833">
        <f t="shared" si="49"/>
        <v>0</v>
      </c>
    </row>
    <row r="618" spans="2:24" x14ac:dyDescent="0.35">
      <c r="B618" s="633"/>
      <c r="C618" s="357"/>
      <c r="D618" s="357"/>
      <c r="E618" s="634"/>
      <c r="F618" s="635"/>
      <c r="G618" s="360"/>
      <c r="H618" s="359"/>
      <c r="I618" s="359"/>
      <c r="J618" s="636"/>
      <c r="K618" s="638" t="str">
        <f>IFERROR(INDEX(Lookup!$G$3:$G$6,MATCH(J618,Lookup!$F$3:$F$6,0)),"")</f>
        <v/>
      </c>
      <c r="L618" s="637"/>
      <c r="M618" s="636"/>
      <c r="N618" s="639">
        <f t="shared" si="46"/>
        <v>0</v>
      </c>
      <c r="O618" s="640">
        <f t="shared" si="47"/>
        <v>0</v>
      </c>
      <c r="P618" s="641">
        <f>IF(I618&lt;INDEX(Lookup!$U$2:$U$10,MATCH($D$48,Lookup!$S$2:$S$10,0)),0,IF(U618="X",0,IFERROR(L618*50,0)))</f>
        <v>0</v>
      </c>
      <c r="Q618" s="642">
        <f>IF(I618&lt;INDEX(Lookup!$U$2:$U$10,MATCH($D$48,Lookup!$S$2:$S$10,0)),0,IF(U618="X",0,IFERROR(P618*K618,0)))</f>
        <v>0</v>
      </c>
      <c r="R618" s="642">
        <v>0</v>
      </c>
      <c r="S618" s="783">
        <v>0</v>
      </c>
      <c r="T618" s="636"/>
      <c r="U618" s="353"/>
      <c r="W618" s="833">
        <f t="shared" si="48"/>
        <v>0</v>
      </c>
      <c r="X618" s="833">
        <f t="shared" si="49"/>
        <v>0</v>
      </c>
    </row>
    <row r="619" spans="2:24" x14ac:dyDescent="0.35">
      <c r="B619" s="633"/>
      <c r="C619" s="357"/>
      <c r="D619" s="357"/>
      <c r="E619" s="634"/>
      <c r="F619" s="635"/>
      <c r="G619" s="360"/>
      <c r="H619" s="359"/>
      <c r="I619" s="359"/>
      <c r="J619" s="636"/>
      <c r="K619" s="638" t="str">
        <f>IFERROR(INDEX(Lookup!$G$3:$G$6,MATCH(J619,Lookup!$F$3:$F$6,0)),"")</f>
        <v/>
      </c>
      <c r="L619" s="637"/>
      <c r="M619" s="636"/>
      <c r="N619" s="639">
        <f t="shared" si="46"/>
        <v>0</v>
      </c>
      <c r="O619" s="640">
        <f t="shared" si="47"/>
        <v>0</v>
      </c>
      <c r="P619" s="641">
        <f>IF(I619&lt;INDEX(Lookup!$U$2:$U$10,MATCH($D$48,Lookup!$S$2:$S$10,0)),0,IF(U619="X",0,IFERROR(L619*50,0)))</f>
        <v>0</v>
      </c>
      <c r="Q619" s="642">
        <f>IF(I619&lt;INDEX(Lookup!$U$2:$U$10,MATCH($D$48,Lookup!$S$2:$S$10,0)),0,IF(U619="X",0,IFERROR(P619*K619,0)))</f>
        <v>0</v>
      </c>
      <c r="R619" s="642">
        <v>0</v>
      </c>
      <c r="S619" s="783">
        <v>0</v>
      </c>
      <c r="T619" s="636"/>
      <c r="U619" s="353"/>
      <c r="W619" s="833">
        <f t="shared" si="48"/>
        <v>0</v>
      </c>
      <c r="X619" s="833">
        <f t="shared" si="49"/>
        <v>0</v>
      </c>
    </row>
    <row r="620" spans="2:24" x14ac:dyDescent="0.35">
      <c r="B620" s="633"/>
      <c r="C620" s="357"/>
      <c r="D620" s="357"/>
      <c r="E620" s="634"/>
      <c r="F620" s="635"/>
      <c r="G620" s="360"/>
      <c r="H620" s="359"/>
      <c r="I620" s="359"/>
      <c r="J620" s="636"/>
      <c r="K620" s="638" t="str">
        <f>IFERROR(INDEX(Lookup!$G$3:$G$6,MATCH(J620,Lookup!$F$3:$F$6,0)),"")</f>
        <v/>
      </c>
      <c r="L620" s="637"/>
      <c r="M620" s="636"/>
      <c r="N620" s="639">
        <f t="shared" si="46"/>
        <v>0</v>
      </c>
      <c r="O620" s="640">
        <f t="shared" si="47"/>
        <v>0</v>
      </c>
      <c r="P620" s="641">
        <f>IF(I620&lt;INDEX(Lookup!$U$2:$U$10,MATCH($D$48,Lookup!$S$2:$S$10,0)),0,IF(U620="X",0,IFERROR(L620*50,0)))</f>
        <v>0</v>
      </c>
      <c r="Q620" s="642">
        <f>IF(I620&lt;INDEX(Lookup!$U$2:$U$10,MATCH($D$48,Lookup!$S$2:$S$10,0)),0,IF(U620="X",0,IFERROR(P620*K620,0)))</f>
        <v>0</v>
      </c>
      <c r="R620" s="642">
        <v>0</v>
      </c>
      <c r="S620" s="783">
        <v>0</v>
      </c>
      <c r="T620" s="636"/>
      <c r="U620" s="353"/>
      <c r="W620" s="833">
        <f t="shared" si="48"/>
        <v>0</v>
      </c>
      <c r="X620" s="833">
        <f t="shared" si="49"/>
        <v>0</v>
      </c>
    </row>
    <row r="621" spans="2:24" x14ac:dyDescent="0.35">
      <c r="B621" s="633"/>
      <c r="C621" s="357"/>
      <c r="D621" s="357"/>
      <c r="E621" s="634"/>
      <c r="F621" s="635"/>
      <c r="G621" s="360"/>
      <c r="H621" s="359"/>
      <c r="I621" s="359"/>
      <c r="J621" s="636"/>
      <c r="K621" s="638" t="str">
        <f>IFERROR(INDEX(Lookup!$G$3:$G$6,MATCH(J621,Lookup!$F$3:$F$6,0)),"")</f>
        <v/>
      </c>
      <c r="L621" s="637"/>
      <c r="M621" s="636"/>
      <c r="N621" s="639">
        <f t="shared" si="46"/>
        <v>0</v>
      </c>
      <c r="O621" s="640">
        <f t="shared" si="47"/>
        <v>0</v>
      </c>
      <c r="P621" s="641">
        <f>IF(I621&lt;INDEX(Lookup!$U$2:$U$10,MATCH($D$48,Lookup!$S$2:$S$10,0)),0,IF(U621="X",0,IFERROR(L621*50,0)))</f>
        <v>0</v>
      </c>
      <c r="Q621" s="642">
        <f>IF(I621&lt;INDEX(Lookup!$U$2:$U$10,MATCH($D$48,Lookup!$S$2:$S$10,0)),0,IF(U621="X",0,IFERROR(P621*K621,0)))</f>
        <v>0</v>
      </c>
      <c r="R621" s="642">
        <v>0</v>
      </c>
      <c r="S621" s="783">
        <v>0</v>
      </c>
      <c r="T621" s="636"/>
      <c r="U621" s="353"/>
      <c r="W621" s="833">
        <f t="shared" si="48"/>
        <v>0</v>
      </c>
      <c r="X621" s="833">
        <f t="shared" si="49"/>
        <v>0</v>
      </c>
    </row>
    <row r="622" spans="2:24" x14ac:dyDescent="0.35">
      <c r="B622" s="633"/>
      <c r="C622" s="357"/>
      <c r="D622" s="357"/>
      <c r="E622" s="634"/>
      <c r="F622" s="635"/>
      <c r="G622" s="360"/>
      <c r="H622" s="359"/>
      <c r="I622" s="359"/>
      <c r="J622" s="636"/>
      <c r="K622" s="638" t="str">
        <f>IFERROR(INDEX(Lookup!$G$3:$G$6,MATCH(J622,Lookup!$F$3:$F$6,0)),"")</f>
        <v/>
      </c>
      <c r="L622" s="637"/>
      <c r="M622" s="636"/>
      <c r="N622" s="639">
        <f t="shared" si="46"/>
        <v>0</v>
      </c>
      <c r="O622" s="640">
        <f t="shared" si="47"/>
        <v>0</v>
      </c>
      <c r="P622" s="641">
        <f>IF(I622&lt;INDEX(Lookup!$U$2:$U$10,MATCH($D$48,Lookup!$S$2:$S$10,0)),0,IF(U622="X",0,IFERROR(L622*50,0)))</f>
        <v>0</v>
      </c>
      <c r="Q622" s="642">
        <f>IF(I622&lt;INDEX(Lookup!$U$2:$U$10,MATCH($D$48,Lookup!$S$2:$S$10,0)),0,IF(U622="X",0,IFERROR(P622*K622,0)))</f>
        <v>0</v>
      </c>
      <c r="R622" s="642">
        <v>0</v>
      </c>
      <c r="S622" s="783">
        <v>0</v>
      </c>
      <c r="T622" s="636"/>
      <c r="U622" s="353"/>
      <c r="W622" s="833">
        <f t="shared" si="48"/>
        <v>0</v>
      </c>
      <c r="X622" s="833">
        <f t="shared" si="49"/>
        <v>0</v>
      </c>
    </row>
    <row r="623" spans="2:24" x14ac:dyDescent="0.35">
      <c r="B623" s="633"/>
      <c r="C623" s="357"/>
      <c r="D623" s="357"/>
      <c r="E623" s="634"/>
      <c r="F623" s="635"/>
      <c r="G623" s="360"/>
      <c r="H623" s="359"/>
      <c r="I623" s="359"/>
      <c r="J623" s="636"/>
      <c r="K623" s="638" t="str">
        <f>IFERROR(INDEX(Lookup!$G$3:$G$6,MATCH(J623,Lookup!$F$3:$F$6,0)),"")</f>
        <v/>
      </c>
      <c r="L623" s="637"/>
      <c r="M623" s="636"/>
      <c r="N623" s="639">
        <f t="shared" si="46"/>
        <v>0</v>
      </c>
      <c r="O623" s="640">
        <f t="shared" si="47"/>
        <v>0</v>
      </c>
      <c r="P623" s="641">
        <f>IF(I623&lt;INDEX(Lookup!$U$2:$U$10,MATCH($D$48,Lookup!$S$2:$S$10,0)),0,IF(U623="X",0,IFERROR(L623*50,0)))</f>
        <v>0</v>
      </c>
      <c r="Q623" s="642">
        <f>IF(I623&lt;INDEX(Lookup!$U$2:$U$10,MATCH($D$48,Lookup!$S$2:$S$10,0)),0,IF(U623="X",0,IFERROR(P623*K623,0)))</f>
        <v>0</v>
      </c>
      <c r="R623" s="642">
        <v>0</v>
      </c>
      <c r="S623" s="783">
        <v>0</v>
      </c>
      <c r="T623" s="636"/>
      <c r="U623" s="353"/>
      <c r="W623" s="833">
        <f t="shared" si="48"/>
        <v>0</v>
      </c>
      <c r="X623" s="833">
        <f t="shared" si="49"/>
        <v>0</v>
      </c>
    </row>
    <row r="624" spans="2:24" x14ac:dyDescent="0.35">
      <c r="B624" s="633"/>
      <c r="C624" s="357"/>
      <c r="D624" s="357"/>
      <c r="E624" s="634"/>
      <c r="F624" s="635"/>
      <c r="G624" s="360"/>
      <c r="H624" s="359"/>
      <c r="I624" s="359"/>
      <c r="J624" s="636"/>
      <c r="K624" s="638" t="str">
        <f>IFERROR(INDEX(Lookup!$G$3:$G$6,MATCH(J624,Lookup!$F$3:$F$6,0)),"")</f>
        <v/>
      </c>
      <c r="L624" s="637"/>
      <c r="M624" s="636"/>
      <c r="N624" s="639">
        <f t="shared" si="46"/>
        <v>0</v>
      </c>
      <c r="O624" s="640">
        <f t="shared" si="47"/>
        <v>0</v>
      </c>
      <c r="P624" s="641">
        <f>IF(I624&lt;INDEX(Lookup!$U$2:$U$10,MATCH($D$48,Lookup!$S$2:$S$10,0)),0,IF(U624="X",0,IFERROR(L624*50,0)))</f>
        <v>0</v>
      </c>
      <c r="Q624" s="642">
        <f>IF(I624&lt;INDEX(Lookup!$U$2:$U$10,MATCH($D$48,Lookup!$S$2:$S$10,0)),0,IF(U624="X",0,IFERROR(P624*K624,0)))</f>
        <v>0</v>
      </c>
      <c r="R624" s="642">
        <v>0</v>
      </c>
      <c r="S624" s="783">
        <v>0</v>
      </c>
      <c r="T624" s="636"/>
      <c r="U624" s="353"/>
      <c r="W624" s="833">
        <f t="shared" si="48"/>
        <v>0</v>
      </c>
      <c r="X624" s="833">
        <f t="shared" si="49"/>
        <v>0</v>
      </c>
    </row>
    <row r="625" spans="2:24" x14ac:dyDescent="0.35">
      <c r="B625" s="633"/>
      <c r="C625" s="357"/>
      <c r="D625" s="357"/>
      <c r="E625" s="634"/>
      <c r="F625" s="635"/>
      <c r="G625" s="360"/>
      <c r="H625" s="359"/>
      <c r="I625" s="359"/>
      <c r="J625" s="636"/>
      <c r="K625" s="638" t="str">
        <f>IFERROR(INDEX(Lookup!$G$3:$G$6,MATCH(J625,Lookup!$F$3:$F$6,0)),"")</f>
        <v/>
      </c>
      <c r="L625" s="637"/>
      <c r="M625" s="636"/>
      <c r="N625" s="639">
        <f t="shared" si="46"/>
        <v>0</v>
      </c>
      <c r="O625" s="640">
        <f t="shared" si="47"/>
        <v>0</v>
      </c>
      <c r="P625" s="641">
        <f>IF(I625&lt;INDEX(Lookup!$U$2:$U$10,MATCH($D$48,Lookup!$S$2:$S$10,0)),0,IF(U625="X",0,IFERROR(L625*50,0)))</f>
        <v>0</v>
      </c>
      <c r="Q625" s="642">
        <f>IF(I625&lt;INDEX(Lookup!$U$2:$U$10,MATCH($D$48,Lookup!$S$2:$S$10,0)),0,IF(U625="X",0,IFERROR(P625*K625,0)))</f>
        <v>0</v>
      </c>
      <c r="R625" s="642">
        <v>0</v>
      </c>
      <c r="S625" s="783">
        <v>0</v>
      </c>
      <c r="T625" s="636"/>
      <c r="U625" s="353"/>
      <c r="W625" s="833">
        <f t="shared" si="48"/>
        <v>0</v>
      </c>
      <c r="X625" s="833">
        <f t="shared" si="49"/>
        <v>0</v>
      </c>
    </row>
    <row r="626" spans="2:24" x14ac:dyDescent="0.35">
      <c r="B626" s="633"/>
      <c r="C626" s="357"/>
      <c r="D626" s="357"/>
      <c r="E626" s="634"/>
      <c r="F626" s="635"/>
      <c r="G626" s="360"/>
      <c r="H626" s="359"/>
      <c r="I626" s="359"/>
      <c r="J626" s="636"/>
      <c r="K626" s="638" t="str">
        <f>IFERROR(INDEX(Lookup!$G$3:$G$6,MATCH(J626,Lookup!$F$3:$F$6,0)),"")</f>
        <v/>
      </c>
      <c r="L626" s="637"/>
      <c r="M626" s="636"/>
      <c r="N626" s="639">
        <f t="shared" si="46"/>
        <v>0</v>
      </c>
      <c r="O626" s="640">
        <f t="shared" si="47"/>
        <v>0</v>
      </c>
      <c r="P626" s="641">
        <f>IF(I626&lt;INDEX(Lookup!$U$2:$U$10,MATCH($D$48,Lookup!$S$2:$S$10,0)),0,IF(U626="X",0,IFERROR(L626*50,0)))</f>
        <v>0</v>
      </c>
      <c r="Q626" s="642">
        <f>IF(I626&lt;INDEX(Lookup!$U$2:$U$10,MATCH($D$48,Lookup!$S$2:$S$10,0)),0,IF(U626="X",0,IFERROR(P626*K626,0)))</f>
        <v>0</v>
      </c>
      <c r="R626" s="642">
        <v>0</v>
      </c>
      <c r="S626" s="783">
        <v>0</v>
      </c>
      <c r="T626" s="636"/>
      <c r="U626" s="353"/>
      <c r="W626" s="833">
        <f t="shared" si="48"/>
        <v>0</v>
      </c>
      <c r="X626" s="833">
        <f t="shared" si="49"/>
        <v>0</v>
      </c>
    </row>
    <row r="627" spans="2:24" x14ac:dyDescent="0.35">
      <c r="B627" s="633"/>
      <c r="C627" s="357"/>
      <c r="D627" s="357"/>
      <c r="E627" s="634"/>
      <c r="F627" s="635"/>
      <c r="G627" s="360"/>
      <c r="H627" s="359"/>
      <c r="I627" s="359"/>
      <c r="J627" s="636"/>
      <c r="K627" s="638" t="str">
        <f>IFERROR(INDEX(Lookup!$G$3:$G$6,MATCH(J627,Lookup!$F$3:$F$6,0)),"")</f>
        <v/>
      </c>
      <c r="L627" s="637"/>
      <c r="M627" s="636"/>
      <c r="N627" s="639">
        <f t="shared" ref="N627:N690" si="50">L627*M627</f>
        <v>0</v>
      </c>
      <c r="O627" s="640">
        <f t="shared" si="47"/>
        <v>0</v>
      </c>
      <c r="P627" s="641">
        <f>IF(I627&lt;INDEX(Lookup!$U$2:$U$10,MATCH($D$48,Lookup!$S$2:$S$10,0)),0,IF(U627="X",0,IFERROR(L627*50,0)))</f>
        <v>0</v>
      </c>
      <c r="Q627" s="642">
        <f>IF(I627&lt;INDEX(Lookup!$U$2:$U$10,MATCH($D$48,Lookup!$S$2:$S$10,0)),0,IF(U627="X",0,IFERROR(P627*K627,0)))</f>
        <v>0</v>
      </c>
      <c r="R627" s="642">
        <v>0</v>
      </c>
      <c r="S627" s="783">
        <v>0</v>
      </c>
      <c r="T627" s="636"/>
      <c r="U627" s="353"/>
      <c r="W627" s="833">
        <f t="shared" si="48"/>
        <v>0</v>
      </c>
      <c r="X627" s="833">
        <f t="shared" si="49"/>
        <v>0</v>
      </c>
    </row>
    <row r="628" spans="2:24" x14ac:dyDescent="0.35">
      <c r="B628" s="633"/>
      <c r="C628" s="357"/>
      <c r="D628" s="357"/>
      <c r="E628" s="634"/>
      <c r="F628" s="635"/>
      <c r="G628" s="360"/>
      <c r="H628" s="359"/>
      <c r="I628" s="359"/>
      <c r="J628" s="636"/>
      <c r="K628" s="638" t="str">
        <f>IFERROR(INDEX(Lookup!$G$3:$G$6,MATCH(J628,Lookup!$F$3:$F$6,0)),"")</f>
        <v/>
      </c>
      <c r="L628" s="637"/>
      <c r="M628" s="636"/>
      <c r="N628" s="639">
        <f t="shared" si="50"/>
        <v>0</v>
      </c>
      <c r="O628" s="640">
        <f t="shared" ref="O628:O691" si="51">IFERROR(ROUND((N628*K628),2),0)</f>
        <v>0</v>
      </c>
      <c r="P628" s="641">
        <f>IF(I628&lt;INDEX(Lookup!$U$2:$U$10,MATCH($D$48,Lookup!$S$2:$S$10,0)),0,IF(U628="X",0,IFERROR(L628*50,0)))</f>
        <v>0</v>
      </c>
      <c r="Q628" s="642">
        <f>IF(I628&lt;INDEX(Lookup!$U$2:$U$10,MATCH($D$48,Lookup!$S$2:$S$10,0)),0,IF(U628="X",0,IFERROR(P628*K628,0)))</f>
        <v>0</v>
      </c>
      <c r="R628" s="642">
        <v>0</v>
      </c>
      <c r="S628" s="783">
        <v>0</v>
      </c>
      <c r="T628" s="636"/>
      <c r="U628" s="353"/>
      <c r="W628" s="833">
        <f t="shared" ref="W628:W691" si="52">O628*$I$30</f>
        <v>0</v>
      </c>
      <c r="X628" s="833">
        <f t="shared" ref="X628:X691" si="53">Q628*$I$30</f>
        <v>0</v>
      </c>
    </row>
    <row r="629" spans="2:24" x14ac:dyDescent="0.35">
      <c r="B629" s="633"/>
      <c r="C629" s="357"/>
      <c r="D629" s="357"/>
      <c r="E629" s="634"/>
      <c r="F629" s="635"/>
      <c r="G629" s="360"/>
      <c r="H629" s="359"/>
      <c r="I629" s="359"/>
      <c r="J629" s="636"/>
      <c r="K629" s="638" t="str">
        <f>IFERROR(INDEX(Lookup!$G$3:$G$6,MATCH(J629,Lookup!$F$3:$F$6,0)),"")</f>
        <v/>
      </c>
      <c r="L629" s="637"/>
      <c r="M629" s="636"/>
      <c r="N629" s="639">
        <f t="shared" si="50"/>
        <v>0</v>
      </c>
      <c r="O629" s="640">
        <f t="shared" si="51"/>
        <v>0</v>
      </c>
      <c r="P629" s="641">
        <f>IF(I629&lt;INDEX(Lookup!$U$2:$U$10,MATCH($D$48,Lookup!$S$2:$S$10,0)),0,IF(U629="X",0,IFERROR(L629*50,0)))</f>
        <v>0</v>
      </c>
      <c r="Q629" s="642">
        <f>IF(I629&lt;INDEX(Lookup!$U$2:$U$10,MATCH($D$48,Lookup!$S$2:$S$10,0)),0,IF(U629="X",0,IFERROR(P629*K629,0)))</f>
        <v>0</v>
      </c>
      <c r="R629" s="642">
        <v>0</v>
      </c>
      <c r="S629" s="783">
        <v>0</v>
      </c>
      <c r="T629" s="636"/>
      <c r="U629" s="353"/>
      <c r="W629" s="833">
        <f t="shared" si="52"/>
        <v>0</v>
      </c>
      <c r="X629" s="833">
        <f t="shared" si="53"/>
        <v>0</v>
      </c>
    </row>
    <row r="630" spans="2:24" x14ac:dyDescent="0.35">
      <c r="B630" s="633"/>
      <c r="C630" s="357"/>
      <c r="D630" s="357"/>
      <c r="E630" s="634"/>
      <c r="F630" s="635"/>
      <c r="G630" s="360"/>
      <c r="H630" s="359"/>
      <c r="I630" s="359"/>
      <c r="J630" s="636"/>
      <c r="K630" s="638" t="str">
        <f>IFERROR(INDEX(Lookup!$G$3:$G$6,MATCH(J630,Lookup!$F$3:$F$6,0)),"")</f>
        <v/>
      </c>
      <c r="L630" s="637"/>
      <c r="M630" s="636"/>
      <c r="N630" s="639">
        <f t="shared" si="50"/>
        <v>0</v>
      </c>
      <c r="O630" s="640">
        <f t="shared" si="51"/>
        <v>0</v>
      </c>
      <c r="P630" s="641">
        <f>IF(I630&lt;INDEX(Lookup!$U$2:$U$10,MATCH($D$48,Lookup!$S$2:$S$10,0)),0,IF(U630="X",0,IFERROR(L630*50,0)))</f>
        <v>0</v>
      </c>
      <c r="Q630" s="642">
        <f>IF(I630&lt;INDEX(Lookup!$U$2:$U$10,MATCH($D$48,Lookup!$S$2:$S$10,0)),0,IF(U630="X",0,IFERROR(P630*K630,0)))</f>
        <v>0</v>
      </c>
      <c r="R630" s="642">
        <v>0</v>
      </c>
      <c r="S630" s="783">
        <v>0</v>
      </c>
      <c r="T630" s="636"/>
      <c r="U630" s="353"/>
      <c r="W630" s="833">
        <f t="shared" si="52"/>
        <v>0</v>
      </c>
      <c r="X630" s="833">
        <f t="shared" si="53"/>
        <v>0</v>
      </c>
    </row>
    <row r="631" spans="2:24" x14ac:dyDescent="0.35">
      <c r="B631" s="633"/>
      <c r="C631" s="357"/>
      <c r="D631" s="357"/>
      <c r="E631" s="634"/>
      <c r="F631" s="635"/>
      <c r="G631" s="360"/>
      <c r="H631" s="359"/>
      <c r="I631" s="359"/>
      <c r="J631" s="636"/>
      <c r="K631" s="638" t="str">
        <f>IFERROR(INDEX(Lookup!$G$3:$G$6,MATCH(J631,Lookup!$F$3:$F$6,0)),"")</f>
        <v/>
      </c>
      <c r="L631" s="637"/>
      <c r="M631" s="636"/>
      <c r="N631" s="639">
        <f t="shared" si="50"/>
        <v>0</v>
      </c>
      <c r="O631" s="640">
        <f t="shared" si="51"/>
        <v>0</v>
      </c>
      <c r="P631" s="641">
        <f>IF(I631&lt;INDEX(Lookup!$U$2:$U$10,MATCH($D$48,Lookup!$S$2:$S$10,0)),0,IF(U631="X",0,IFERROR(L631*50,0)))</f>
        <v>0</v>
      </c>
      <c r="Q631" s="642">
        <f>IF(I631&lt;INDEX(Lookup!$U$2:$U$10,MATCH($D$48,Lookup!$S$2:$S$10,0)),0,IF(U631="X",0,IFERROR(P631*K631,0)))</f>
        <v>0</v>
      </c>
      <c r="R631" s="642">
        <v>0</v>
      </c>
      <c r="S631" s="783">
        <v>0</v>
      </c>
      <c r="T631" s="636"/>
      <c r="U631" s="353"/>
      <c r="W631" s="833">
        <f t="shared" si="52"/>
        <v>0</v>
      </c>
      <c r="X631" s="833">
        <f t="shared" si="53"/>
        <v>0</v>
      </c>
    </row>
    <row r="632" spans="2:24" x14ac:dyDescent="0.35">
      <c r="B632" s="633"/>
      <c r="C632" s="357"/>
      <c r="D632" s="357"/>
      <c r="E632" s="634"/>
      <c r="F632" s="635"/>
      <c r="G632" s="360"/>
      <c r="H632" s="359"/>
      <c r="I632" s="359"/>
      <c r="J632" s="636"/>
      <c r="K632" s="638" t="str">
        <f>IFERROR(INDEX(Lookup!$G$3:$G$6,MATCH(J632,Lookup!$F$3:$F$6,0)),"")</f>
        <v/>
      </c>
      <c r="L632" s="637"/>
      <c r="M632" s="636"/>
      <c r="N632" s="639">
        <f t="shared" si="50"/>
        <v>0</v>
      </c>
      <c r="O632" s="640">
        <f t="shared" si="51"/>
        <v>0</v>
      </c>
      <c r="P632" s="641">
        <f>IF(I632&lt;INDEX(Lookup!$U$2:$U$10,MATCH($D$48,Lookup!$S$2:$S$10,0)),0,IF(U632="X",0,IFERROR(L632*50,0)))</f>
        <v>0</v>
      </c>
      <c r="Q632" s="642">
        <f>IF(I632&lt;INDEX(Lookup!$U$2:$U$10,MATCH($D$48,Lookup!$S$2:$S$10,0)),0,IF(U632="X",0,IFERROR(P632*K632,0)))</f>
        <v>0</v>
      </c>
      <c r="R632" s="642">
        <v>0</v>
      </c>
      <c r="S632" s="783">
        <v>0</v>
      </c>
      <c r="T632" s="636"/>
      <c r="U632" s="353"/>
      <c r="W632" s="833">
        <f t="shared" si="52"/>
        <v>0</v>
      </c>
      <c r="X632" s="833">
        <f t="shared" si="53"/>
        <v>0</v>
      </c>
    </row>
    <row r="633" spans="2:24" x14ac:dyDescent="0.35">
      <c r="B633" s="633"/>
      <c r="C633" s="357"/>
      <c r="D633" s="357"/>
      <c r="E633" s="634"/>
      <c r="F633" s="635"/>
      <c r="G633" s="360"/>
      <c r="H633" s="359"/>
      <c r="I633" s="359"/>
      <c r="J633" s="636"/>
      <c r="K633" s="638" t="str">
        <f>IFERROR(INDEX(Lookup!$G$3:$G$6,MATCH(J633,Lookup!$F$3:$F$6,0)),"")</f>
        <v/>
      </c>
      <c r="L633" s="637"/>
      <c r="M633" s="636"/>
      <c r="N633" s="639">
        <f t="shared" si="50"/>
        <v>0</v>
      </c>
      <c r="O633" s="640">
        <f t="shared" si="51"/>
        <v>0</v>
      </c>
      <c r="P633" s="641">
        <f>IF(I633&lt;INDEX(Lookup!$U$2:$U$10,MATCH($D$48,Lookup!$S$2:$S$10,0)),0,IF(U633="X",0,IFERROR(L633*50,0)))</f>
        <v>0</v>
      </c>
      <c r="Q633" s="642">
        <f>IF(I633&lt;INDEX(Lookup!$U$2:$U$10,MATCH($D$48,Lookup!$S$2:$S$10,0)),0,IF(U633="X",0,IFERROR(P633*K633,0)))</f>
        <v>0</v>
      </c>
      <c r="R633" s="642">
        <v>0</v>
      </c>
      <c r="S633" s="783">
        <v>0</v>
      </c>
      <c r="T633" s="636"/>
      <c r="U633" s="353"/>
      <c r="W633" s="833">
        <f t="shared" si="52"/>
        <v>0</v>
      </c>
      <c r="X633" s="833">
        <f t="shared" si="53"/>
        <v>0</v>
      </c>
    </row>
    <row r="634" spans="2:24" x14ac:dyDescent="0.35">
      <c r="B634" s="633"/>
      <c r="C634" s="357"/>
      <c r="D634" s="357"/>
      <c r="E634" s="634"/>
      <c r="F634" s="635"/>
      <c r="G634" s="360"/>
      <c r="H634" s="359"/>
      <c r="I634" s="359"/>
      <c r="J634" s="636"/>
      <c r="K634" s="638" t="str">
        <f>IFERROR(INDEX(Lookup!$G$3:$G$6,MATCH(J634,Lookup!$F$3:$F$6,0)),"")</f>
        <v/>
      </c>
      <c r="L634" s="637"/>
      <c r="M634" s="636"/>
      <c r="N634" s="639">
        <f t="shared" si="50"/>
        <v>0</v>
      </c>
      <c r="O634" s="640">
        <f t="shared" si="51"/>
        <v>0</v>
      </c>
      <c r="P634" s="641">
        <f>IF(I634&lt;INDEX(Lookup!$U$2:$U$10,MATCH($D$48,Lookup!$S$2:$S$10,0)),0,IF(U634="X",0,IFERROR(L634*50,0)))</f>
        <v>0</v>
      </c>
      <c r="Q634" s="642">
        <f>IF(I634&lt;INDEX(Lookup!$U$2:$U$10,MATCH($D$48,Lookup!$S$2:$S$10,0)),0,IF(U634="X",0,IFERROR(P634*K634,0)))</f>
        <v>0</v>
      </c>
      <c r="R634" s="642">
        <v>0</v>
      </c>
      <c r="S634" s="783">
        <v>0</v>
      </c>
      <c r="T634" s="636"/>
      <c r="U634" s="353"/>
      <c r="W634" s="833">
        <f t="shared" si="52"/>
        <v>0</v>
      </c>
      <c r="X634" s="833">
        <f t="shared" si="53"/>
        <v>0</v>
      </c>
    </row>
    <row r="635" spans="2:24" x14ac:dyDescent="0.35">
      <c r="B635" s="633"/>
      <c r="C635" s="357"/>
      <c r="D635" s="357"/>
      <c r="E635" s="634"/>
      <c r="F635" s="635"/>
      <c r="G635" s="360"/>
      <c r="H635" s="359"/>
      <c r="I635" s="359"/>
      <c r="J635" s="636"/>
      <c r="K635" s="638" t="str">
        <f>IFERROR(INDEX(Lookup!$G$3:$G$6,MATCH(J635,Lookup!$F$3:$F$6,0)),"")</f>
        <v/>
      </c>
      <c r="L635" s="637"/>
      <c r="M635" s="636"/>
      <c r="N635" s="639">
        <f t="shared" si="50"/>
        <v>0</v>
      </c>
      <c r="O635" s="640">
        <f t="shared" si="51"/>
        <v>0</v>
      </c>
      <c r="P635" s="641">
        <f>IF(I635&lt;INDEX(Lookup!$U$2:$U$10,MATCH($D$48,Lookup!$S$2:$S$10,0)),0,IF(U635="X",0,IFERROR(L635*50,0)))</f>
        <v>0</v>
      </c>
      <c r="Q635" s="642">
        <f>IF(I635&lt;INDEX(Lookup!$U$2:$U$10,MATCH($D$48,Lookup!$S$2:$S$10,0)),0,IF(U635="X",0,IFERROR(P635*K635,0)))</f>
        <v>0</v>
      </c>
      <c r="R635" s="642">
        <v>0</v>
      </c>
      <c r="S635" s="783">
        <v>0</v>
      </c>
      <c r="T635" s="636"/>
      <c r="U635" s="353"/>
      <c r="W635" s="833">
        <f t="shared" si="52"/>
        <v>0</v>
      </c>
      <c r="X635" s="833">
        <f t="shared" si="53"/>
        <v>0</v>
      </c>
    </row>
    <row r="636" spans="2:24" x14ac:dyDescent="0.35">
      <c r="B636" s="633"/>
      <c r="C636" s="357"/>
      <c r="D636" s="357"/>
      <c r="E636" s="634"/>
      <c r="F636" s="635"/>
      <c r="G636" s="360"/>
      <c r="H636" s="359"/>
      <c r="I636" s="359"/>
      <c r="J636" s="636"/>
      <c r="K636" s="638" t="str">
        <f>IFERROR(INDEX(Lookup!$G$3:$G$6,MATCH(J636,Lookup!$F$3:$F$6,0)),"")</f>
        <v/>
      </c>
      <c r="L636" s="637"/>
      <c r="M636" s="636"/>
      <c r="N636" s="639">
        <f t="shared" si="50"/>
        <v>0</v>
      </c>
      <c r="O636" s="640">
        <f t="shared" si="51"/>
        <v>0</v>
      </c>
      <c r="P636" s="641">
        <f>IF(I636&lt;INDEX(Lookup!$U$2:$U$10,MATCH($D$48,Lookup!$S$2:$S$10,0)),0,IF(U636="X",0,IFERROR(L636*50,0)))</f>
        <v>0</v>
      </c>
      <c r="Q636" s="642">
        <f>IF(I636&lt;INDEX(Lookup!$U$2:$U$10,MATCH($D$48,Lookup!$S$2:$S$10,0)),0,IF(U636="X",0,IFERROR(P636*K636,0)))</f>
        <v>0</v>
      </c>
      <c r="R636" s="642">
        <v>0</v>
      </c>
      <c r="S636" s="783">
        <v>0</v>
      </c>
      <c r="T636" s="636"/>
      <c r="U636" s="353"/>
      <c r="W636" s="833">
        <f t="shared" si="52"/>
        <v>0</v>
      </c>
      <c r="X636" s="833">
        <f t="shared" si="53"/>
        <v>0</v>
      </c>
    </row>
    <row r="637" spans="2:24" x14ac:dyDescent="0.35">
      <c r="B637" s="633"/>
      <c r="C637" s="357"/>
      <c r="D637" s="357"/>
      <c r="E637" s="634"/>
      <c r="F637" s="635"/>
      <c r="G637" s="360"/>
      <c r="H637" s="359"/>
      <c r="I637" s="359"/>
      <c r="J637" s="636"/>
      <c r="K637" s="638" t="str">
        <f>IFERROR(INDEX(Lookup!$G$3:$G$6,MATCH(J637,Lookup!$F$3:$F$6,0)),"")</f>
        <v/>
      </c>
      <c r="L637" s="637"/>
      <c r="M637" s="636"/>
      <c r="N637" s="639">
        <f t="shared" si="50"/>
        <v>0</v>
      </c>
      <c r="O637" s="640">
        <f t="shared" si="51"/>
        <v>0</v>
      </c>
      <c r="P637" s="641">
        <f>IF(I637&lt;INDEX(Lookup!$U$2:$U$10,MATCH($D$48,Lookup!$S$2:$S$10,0)),0,IF(U637="X",0,IFERROR(L637*50,0)))</f>
        <v>0</v>
      </c>
      <c r="Q637" s="642">
        <f>IF(I637&lt;INDEX(Lookup!$U$2:$U$10,MATCH($D$48,Lookup!$S$2:$S$10,0)),0,IF(U637="X",0,IFERROR(P637*K637,0)))</f>
        <v>0</v>
      </c>
      <c r="R637" s="642">
        <v>0</v>
      </c>
      <c r="S637" s="783">
        <v>0</v>
      </c>
      <c r="T637" s="636"/>
      <c r="U637" s="353"/>
      <c r="W637" s="833">
        <f t="shared" si="52"/>
        <v>0</v>
      </c>
      <c r="X637" s="833">
        <f t="shared" si="53"/>
        <v>0</v>
      </c>
    </row>
    <row r="638" spans="2:24" x14ac:dyDescent="0.35">
      <c r="B638" s="633"/>
      <c r="C638" s="357"/>
      <c r="D638" s="357"/>
      <c r="E638" s="634"/>
      <c r="F638" s="635"/>
      <c r="G638" s="360"/>
      <c r="H638" s="359"/>
      <c r="I638" s="359"/>
      <c r="J638" s="636"/>
      <c r="K638" s="638" t="str">
        <f>IFERROR(INDEX(Lookup!$G$3:$G$6,MATCH(J638,Lookup!$F$3:$F$6,0)),"")</f>
        <v/>
      </c>
      <c r="L638" s="637"/>
      <c r="M638" s="636"/>
      <c r="N638" s="639">
        <f t="shared" si="50"/>
        <v>0</v>
      </c>
      <c r="O638" s="640">
        <f t="shared" si="51"/>
        <v>0</v>
      </c>
      <c r="P638" s="641">
        <f>IF(I638&lt;INDEX(Lookup!$U$2:$U$10,MATCH($D$48,Lookup!$S$2:$S$10,0)),0,IF(U638="X",0,IFERROR(L638*50,0)))</f>
        <v>0</v>
      </c>
      <c r="Q638" s="642">
        <f>IF(I638&lt;INDEX(Lookup!$U$2:$U$10,MATCH($D$48,Lookup!$S$2:$S$10,0)),0,IF(U638="X",0,IFERROR(P638*K638,0)))</f>
        <v>0</v>
      </c>
      <c r="R638" s="642">
        <v>0</v>
      </c>
      <c r="S638" s="783">
        <v>0</v>
      </c>
      <c r="T638" s="636"/>
      <c r="U638" s="353"/>
      <c r="W638" s="833">
        <f t="shared" si="52"/>
        <v>0</v>
      </c>
      <c r="X638" s="833">
        <f t="shared" si="53"/>
        <v>0</v>
      </c>
    </row>
    <row r="639" spans="2:24" x14ac:dyDescent="0.35">
      <c r="B639" s="633"/>
      <c r="C639" s="357"/>
      <c r="D639" s="357"/>
      <c r="E639" s="634"/>
      <c r="F639" s="635"/>
      <c r="G639" s="360"/>
      <c r="H639" s="359"/>
      <c r="I639" s="359"/>
      <c r="J639" s="636"/>
      <c r="K639" s="638" t="str">
        <f>IFERROR(INDEX(Lookup!$G$3:$G$6,MATCH(J639,Lookup!$F$3:$F$6,0)),"")</f>
        <v/>
      </c>
      <c r="L639" s="637"/>
      <c r="M639" s="636"/>
      <c r="N639" s="639">
        <f t="shared" si="50"/>
        <v>0</v>
      </c>
      <c r="O639" s="640">
        <f t="shared" si="51"/>
        <v>0</v>
      </c>
      <c r="P639" s="641">
        <f>IF(I639&lt;INDEX(Lookup!$U$2:$U$10,MATCH($D$48,Lookup!$S$2:$S$10,0)),0,IF(U639="X",0,IFERROR(L639*50,0)))</f>
        <v>0</v>
      </c>
      <c r="Q639" s="642">
        <f>IF(I639&lt;INDEX(Lookup!$U$2:$U$10,MATCH($D$48,Lookup!$S$2:$S$10,0)),0,IF(U639="X",0,IFERROR(P639*K639,0)))</f>
        <v>0</v>
      </c>
      <c r="R639" s="642">
        <v>0</v>
      </c>
      <c r="S639" s="783">
        <v>0</v>
      </c>
      <c r="T639" s="636"/>
      <c r="U639" s="353"/>
      <c r="W639" s="833">
        <f t="shared" si="52"/>
        <v>0</v>
      </c>
      <c r="X639" s="833">
        <f t="shared" si="53"/>
        <v>0</v>
      </c>
    </row>
    <row r="640" spans="2:24" x14ac:dyDescent="0.35">
      <c r="B640" s="633"/>
      <c r="C640" s="357"/>
      <c r="D640" s="357"/>
      <c r="E640" s="634"/>
      <c r="F640" s="635"/>
      <c r="G640" s="360"/>
      <c r="H640" s="359"/>
      <c r="I640" s="359"/>
      <c r="J640" s="636"/>
      <c r="K640" s="638" t="str">
        <f>IFERROR(INDEX(Lookup!$G$3:$G$6,MATCH(J640,Lookup!$F$3:$F$6,0)),"")</f>
        <v/>
      </c>
      <c r="L640" s="637"/>
      <c r="M640" s="636"/>
      <c r="N640" s="639">
        <f t="shared" si="50"/>
        <v>0</v>
      </c>
      <c r="O640" s="640">
        <f t="shared" si="51"/>
        <v>0</v>
      </c>
      <c r="P640" s="641">
        <f>IF(I640&lt;INDEX(Lookup!$U$2:$U$10,MATCH($D$48,Lookup!$S$2:$S$10,0)),0,IF(U640="X",0,IFERROR(L640*50,0)))</f>
        <v>0</v>
      </c>
      <c r="Q640" s="642">
        <f>IF(I640&lt;INDEX(Lookup!$U$2:$U$10,MATCH($D$48,Lookup!$S$2:$S$10,0)),0,IF(U640="X",0,IFERROR(P640*K640,0)))</f>
        <v>0</v>
      </c>
      <c r="R640" s="642">
        <v>0</v>
      </c>
      <c r="S640" s="783">
        <v>0</v>
      </c>
      <c r="T640" s="636"/>
      <c r="U640" s="353"/>
      <c r="W640" s="833">
        <f t="shared" si="52"/>
        <v>0</v>
      </c>
      <c r="X640" s="833">
        <f t="shared" si="53"/>
        <v>0</v>
      </c>
    </row>
    <row r="641" spans="2:24" x14ac:dyDescent="0.35">
      <c r="B641" s="633"/>
      <c r="C641" s="357"/>
      <c r="D641" s="357"/>
      <c r="E641" s="634"/>
      <c r="F641" s="635"/>
      <c r="G641" s="360"/>
      <c r="H641" s="359"/>
      <c r="I641" s="359"/>
      <c r="J641" s="636"/>
      <c r="K641" s="638" t="str">
        <f>IFERROR(INDEX(Lookup!$G$3:$G$6,MATCH(J641,Lookup!$F$3:$F$6,0)),"")</f>
        <v/>
      </c>
      <c r="L641" s="637"/>
      <c r="M641" s="636"/>
      <c r="N641" s="639">
        <f t="shared" si="50"/>
        <v>0</v>
      </c>
      <c r="O641" s="640">
        <f t="shared" si="51"/>
        <v>0</v>
      </c>
      <c r="P641" s="641">
        <f>IF(I641&lt;INDEX(Lookup!$U$2:$U$10,MATCH($D$48,Lookup!$S$2:$S$10,0)),0,IF(U641="X",0,IFERROR(L641*50,0)))</f>
        <v>0</v>
      </c>
      <c r="Q641" s="642">
        <f>IF(I641&lt;INDEX(Lookup!$U$2:$U$10,MATCH($D$48,Lookup!$S$2:$S$10,0)),0,IF(U641="X",0,IFERROR(P641*K641,0)))</f>
        <v>0</v>
      </c>
      <c r="R641" s="642">
        <v>0</v>
      </c>
      <c r="S641" s="783">
        <v>0</v>
      </c>
      <c r="T641" s="636"/>
      <c r="U641" s="353"/>
      <c r="W641" s="833">
        <f t="shared" si="52"/>
        <v>0</v>
      </c>
      <c r="X641" s="833">
        <f t="shared" si="53"/>
        <v>0</v>
      </c>
    </row>
    <row r="642" spans="2:24" x14ac:dyDescent="0.35">
      <c r="B642" s="633"/>
      <c r="C642" s="357"/>
      <c r="D642" s="357"/>
      <c r="E642" s="634"/>
      <c r="F642" s="635"/>
      <c r="G642" s="360"/>
      <c r="H642" s="359"/>
      <c r="I642" s="359"/>
      <c r="J642" s="636"/>
      <c r="K642" s="638" t="str">
        <f>IFERROR(INDEX(Lookup!$G$3:$G$6,MATCH(J642,Lookup!$F$3:$F$6,0)),"")</f>
        <v/>
      </c>
      <c r="L642" s="637"/>
      <c r="M642" s="636"/>
      <c r="N642" s="639">
        <f t="shared" si="50"/>
        <v>0</v>
      </c>
      <c r="O642" s="640">
        <f t="shared" si="51"/>
        <v>0</v>
      </c>
      <c r="P642" s="641">
        <f>IF(I642&lt;INDEX(Lookup!$U$2:$U$10,MATCH($D$48,Lookup!$S$2:$S$10,0)),0,IF(U642="X",0,IFERROR(L642*50,0)))</f>
        <v>0</v>
      </c>
      <c r="Q642" s="642">
        <f>IF(I642&lt;INDEX(Lookup!$U$2:$U$10,MATCH($D$48,Lookup!$S$2:$S$10,0)),0,IF(U642="X",0,IFERROR(P642*K642,0)))</f>
        <v>0</v>
      </c>
      <c r="R642" s="642">
        <v>0</v>
      </c>
      <c r="S642" s="783">
        <v>0</v>
      </c>
      <c r="T642" s="636"/>
      <c r="U642" s="353"/>
      <c r="W642" s="833">
        <f t="shared" si="52"/>
        <v>0</v>
      </c>
      <c r="X642" s="833">
        <f t="shared" si="53"/>
        <v>0</v>
      </c>
    </row>
    <row r="643" spans="2:24" x14ac:dyDescent="0.35">
      <c r="B643" s="633"/>
      <c r="C643" s="357"/>
      <c r="D643" s="357"/>
      <c r="E643" s="634"/>
      <c r="F643" s="635"/>
      <c r="G643" s="360"/>
      <c r="H643" s="359"/>
      <c r="I643" s="359"/>
      <c r="J643" s="636"/>
      <c r="K643" s="638" t="str">
        <f>IFERROR(INDEX(Lookup!$G$3:$G$6,MATCH(J643,Lookup!$F$3:$F$6,0)),"")</f>
        <v/>
      </c>
      <c r="L643" s="637"/>
      <c r="M643" s="636"/>
      <c r="N643" s="639">
        <f t="shared" si="50"/>
        <v>0</v>
      </c>
      <c r="O643" s="640">
        <f t="shared" si="51"/>
        <v>0</v>
      </c>
      <c r="P643" s="641">
        <f>IF(I643&lt;INDEX(Lookup!$U$2:$U$10,MATCH($D$48,Lookup!$S$2:$S$10,0)),0,IF(U643="X",0,IFERROR(L643*50,0)))</f>
        <v>0</v>
      </c>
      <c r="Q643" s="642">
        <f>IF(I643&lt;INDEX(Lookup!$U$2:$U$10,MATCH($D$48,Lookup!$S$2:$S$10,0)),0,IF(U643="X",0,IFERROR(P643*K643,0)))</f>
        <v>0</v>
      </c>
      <c r="R643" s="642">
        <v>0</v>
      </c>
      <c r="S643" s="783">
        <v>0</v>
      </c>
      <c r="T643" s="636"/>
      <c r="U643" s="353"/>
      <c r="W643" s="833">
        <f t="shared" si="52"/>
        <v>0</v>
      </c>
      <c r="X643" s="833">
        <f t="shared" si="53"/>
        <v>0</v>
      </c>
    </row>
    <row r="644" spans="2:24" x14ac:dyDescent="0.35">
      <c r="B644" s="633"/>
      <c r="C644" s="357"/>
      <c r="D644" s="357"/>
      <c r="E644" s="634"/>
      <c r="F644" s="635"/>
      <c r="G644" s="360"/>
      <c r="H644" s="359"/>
      <c r="I644" s="359"/>
      <c r="J644" s="636"/>
      <c r="K644" s="638" t="str">
        <f>IFERROR(INDEX(Lookup!$G$3:$G$6,MATCH(J644,Lookup!$F$3:$F$6,0)),"")</f>
        <v/>
      </c>
      <c r="L644" s="637"/>
      <c r="M644" s="636"/>
      <c r="N644" s="639">
        <f t="shared" si="50"/>
        <v>0</v>
      </c>
      <c r="O644" s="640">
        <f t="shared" si="51"/>
        <v>0</v>
      </c>
      <c r="P644" s="641">
        <f>IF(I644&lt;INDEX(Lookup!$U$2:$U$10,MATCH($D$48,Lookup!$S$2:$S$10,0)),0,IF(U644="X",0,IFERROR(L644*50,0)))</f>
        <v>0</v>
      </c>
      <c r="Q644" s="642">
        <f>IF(I644&lt;INDEX(Lookup!$U$2:$U$10,MATCH($D$48,Lookup!$S$2:$S$10,0)),0,IF(U644="X",0,IFERROR(P644*K644,0)))</f>
        <v>0</v>
      </c>
      <c r="R644" s="642">
        <v>0</v>
      </c>
      <c r="S644" s="783">
        <v>0</v>
      </c>
      <c r="T644" s="636"/>
      <c r="U644" s="353"/>
      <c r="W644" s="833">
        <f t="shared" si="52"/>
        <v>0</v>
      </c>
      <c r="X644" s="833">
        <f t="shared" si="53"/>
        <v>0</v>
      </c>
    </row>
    <row r="645" spans="2:24" x14ac:dyDescent="0.35">
      <c r="B645" s="633"/>
      <c r="C645" s="357"/>
      <c r="D645" s="357"/>
      <c r="E645" s="634"/>
      <c r="F645" s="635"/>
      <c r="G645" s="360"/>
      <c r="H645" s="359"/>
      <c r="I645" s="359"/>
      <c r="J645" s="636"/>
      <c r="K645" s="638" t="str">
        <f>IFERROR(INDEX(Lookup!$G$3:$G$6,MATCH(J645,Lookup!$F$3:$F$6,0)),"")</f>
        <v/>
      </c>
      <c r="L645" s="637"/>
      <c r="M645" s="636"/>
      <c r="N645" s="639">
        <f t="shared" si="50"/>
        <v>0</v>
      </c>
      <c r="O645" s="640">
        <f t="shared" si="51"/>
        <v>0</v>
      </c>
      <c r="P645" s="641">
        <f>IF(I645&lt;INDEX(Lookup!$U$2:$U$10,MATCH($D$48,Lookup!$S$2:$S$10,0)),0,IF(U645="X",0,IFERROR(L645*50,0)))</f>
        <v>0</v>
      </c>
      <c r="Q645" s="642">
        <f>IF(I645&lt;INDEX(Lookup!$U$2:$U$10,MATCH($D$48,Lookup!$S$2:$S$10,0)),0,IF(U645="X",0,IFERROR(P645*K645,0)))</f>
        <v>0</v>
      </c>
      <c r="R645" s="642">
        <v>0</v>
      </c>
      <c r="S645" s="783">
        <v>0</v>
      </c>
      <c r="T645" s="636"/>
      <c r="U645" s="353"/>
      <c r="W645" s="833">
        <f t="shared" si="52"/>
        <v>0</v>
      </c>
      <c r="X645" s="833">
        <f t="shared" si="53"/>
        <v>0</v>
      </c>
    </row>
    <row r="646" spans="2:24" x14ac:dyDescent="0.35">
      <c r="B646" s="633"/>
      <c r="C646" s="357"/>
      <c r="D646" s="357"/>
      <c r="E646" s="634"/>
      <c r="F646" s="635"/>
      <c r="G646" s="360"/>
      <c r="H646" s="359"/>
      <c r="I646" s="359"/>
      <c r="J646" s="636"/>
      <c r="K646" s="638" t="str">
        <f>IFERROR(INDEX(Lookup!$G$3:$G$6,MATCH(J646,Lookup!$F$3:$F$6,0)),"")</f>
        <v/>
      </c>
      <c r="L646" s="637"/>
      <c r="M646" s="636"/>
      <c r="N646" s="639">
        <f t="shared" si="50"/>
        <v>0</v>
      </c>
      <c r="O646" s="640">
        <f t="shared" si="51"/>
        <v>0</v>
      </c>
      <c r="P646" s="641">
        <f>IF(I646&lt;INDEX(Lookup!$U$2:$U$10,MATCH($D$48,Lookup!$S$2:$S$10,0)),0,IF(U646="X",0,IFERROR(L646*50,0)))</f>
        <v>0</v>
      </c>
      <c r="Q646" s="642">
        <f>IF(I646&lt;INDEX(Lookup!$U$2:$U$10,MATCH($D$48,Lookup!$S$2:$S$10,0)),0,IF(U646="X",0,IFERROR(P646*K646,0)))</f>
        <v>0</v>
      </c>
      <c r="R646" s="642">
        <v>0</v>
      </c>
      <c r="S646" s="783">
        <v>0</v>
      </c>
      <c r="T646" s="636"/>
      <c r="U646" s="353"/>
      <c r="W646" s="833">
        <f t="shared" si="52"/>
        <v>0</v>
      </c>
      <c r="X646" s="833">
        <f t="shared" si="53"/>
        <v>0</v>
      </c>
    </row>
    <row r="647" spans="2:24" x14ac:dyDescent="0.35">
      <c r="B647" s="633"/>
      <c r="C647" s="357"/>
      <c r="D647" s="357"/>
      <c r="E647" s="634"/>
      <c r="F647" s="635"/>
      <c r="G647" s="360"/>
      <c r="H647" s="359"/>
      <c r="I647" s="359"/>
      <c r="J647" s="636"/>
      <c r="K647" s="638" t="str">
        <f>IFERROR(INDEX(Lookup!$G$3:$G$6,MATCH(J647,Lookup!$F$3:$F$6,0)),"")</f>
        <v/>
      </c>
      <c r="L647" s="637"/>
      <c r="M647" s="636"/>
      <c r="N647" s="639">
        <f t="shared" si="50"/>
        <v>0</v>
      </c>
      <c r="O647" s="640">
        <f t="shared" si="51"/>
        <v>0</v>
      </c>
      <c r="P647" s="641">
        <f>IF(I647&lt;INDEX(Lookup!$U$2:$U$10,MATCH($D$48,Lookup!$S$2:$S$10,0)),0,IF(U647="X",0,IFERROR(L647*50,0)))</f>
        <v>0</v>
      </c>
      <c r="Q647" s="642">
        <f>IF(I647&lt;INDEX(Lookup!$U$2:$U$10,MATCH($D$48,Lookup!$S$2:$S$10,0)),0,IF(U647="X",0,IFERROR(P647*K647,0)))</f>
        <v>0</v>
      </c>
      <c r="R647" s="642">
        <v>0</v>
      </c>
      <c r="S647" s="783">
        <v>0</v>
      </c>
      <c r="T647" s="636"/>
      <c r="U647" s="353"/>
      <c r="W647" s="833">
        <f t="shared" si="52"/>
        <v>0</v>
      </c>
      <c r="X647" s="833">
        <f t="shared" si="53"/>
        <v>0</v>
      </c>
    </row>
    <row r="648" spans="2:24" x14ac:dyDescent="0.35">
      <c r="B648" s="633"/>
      <c r="C648" s="357"/>
      <c r="D648" s="357"/>
      <c r="E648" s="634"/>
      <c r="F648" s="635"/>
      <c r="G648" s="360"/>
      <c r="H648" s="359"/>
      <c r="I648" s="359"/>
      <c r="J648" s="636"/>
      <c r="K648" s="638" t="str">
        <f>IFERROR(INDEX(Lookup!$G$3:$G$6,MATCH(J648,Lookup!$F$3:$F$6,0)),"")</f>
        <v/>
      </c>
      <c r="L648" s="637"/>
      <c r="M648" s="636"/>
      <c r="N648" s="639">
        <f t="shared" si="50"/>
        <v>0</v>
      </c>
      <c r="O648" s="640">
        <f t="shared" si="51"/>
        <v>0</v>
      </c>
      <c r="P648" s="641">
        <f>IF(I648&lt;INDEX(Lookup!$U$2:$U$10,MATCH($D$48,Lookup!$S$2:$S$10,0)),0,IF(U648="X",0,IFERROR(L648*50,0)))</f>
        <v>0</v>
      </c>
      <c r="Q648" s="642">
        <f>IF(I648&lt;INDEX(Lookup!$U$2:$U$10,MATCH($D$48,Lookup!$S$2:$S$10,0)),0,IF(U648="X",0,IFERROR(P648*K648,0)))</f>
        <v>0</v>
      </c>
      <c r="R648" s="642">
        <v>0</v>
      </c>
      <c r="S648" s="783">
        <v>0</v>
      </c>
      <c r="T648" s="636"/>
      <c r="U648" s="353"/>
      <c r="W648" s="833">
        <f t="shared" si="52"/>
        <v>0</v>
      </c>
      <c r="X648" s="833">
        <f t="shared" si="53"/>
        <v>0</v>
      </c>
    </row>
    <row r="649" spans="2:24" x14ac:dyDescent="0.35">
      <c r="B649" s="633"/>
      <c r="C649" s="357"/>
      <c r="D649" s="357"/>
      <c r="E649" s="634"/>
      <c r="F649" s="635"/>
      <c r="G649" s="360"/>
      <c r="H649" s="359"/>
      <c r="I649" s="359"/>
      <c r="J649" s="636"/>
      <c r="K649" s="638" t="str">
        <f>IFERROR(INDEX(Lookup!$G$3:$G$6,MATCH(J649,Lookup!$F$3:$F$6,0)),"")</f>
        <v/>
      </c>
      <c r="L649" s="637"/>
      <c r="M649" s="636"/>
      <c r="N649" s="639">
        <f t="shared" si="50"/>
        <v>0</v>
      </c>
      <c r="O649" s="640">
        <f t="shared" si="51"/>
        <v>0</v>
      </c>
      <c r="P649" s="641">
        <f>IF(I649&lt;INDEX(Lookup!$U$2:$U$10,MATCH($D$48,Lookup!$S$2:$S$10,0)),0,IF(U649="X",0,IFERROR(L649*50,0)))</f>
        <v>0</v>
      </c>
      <c r="Q649" s="642">
        <f>IF(I649&lt;INDEX(Lookup!$U$2:$U$10,MATCH($D$48,Lookup!$S$2:$S$10,0)),0,IF(U649="X",0,IFERROR(P649*K649,0)))</f>
        <v>0</v>
      </c>
      <c r="R649" s="642">
        <v>0</v>
      </c>
      <c r="S649" s="783">
        <v>0</v>
      </c>
      <c r="T649" s="636"/>
      <c r="U649" s="353"/>
      <c r="W649" s="833">
        <f t="shared" si="52"/>
        <v>0</v>
      </c>
      <c r="X649" s="833">
        <f t="shared" si="53"/>
        <v>0</v>
      </c>
    </row>
    <row r="650" spans="2:24" x14ac:dyDescent="0.35">
      <c r="B650" s="633"/>
      <c r="C650" s="357"/>
      <c r="D650" s="357"/>
      <c r="E650" s="634"/>
      <c r="F650" s="635"/>
      <c r="G650" s="360"/>
      <c r="H650" s="359"/>
      <c r="I650" s="359"/>
      <c r="J650" s="636"/>
      <c r="K650" s="638" t="str">
        <f>IFERROR(INDEX(Lookup!$G$3:$G$6,MATCH(J650,Lookup!$F$3:$F$6,0)),"")</f>
        <v/>
      </c>
      <c r="L650" s="637"/>
      <c r="M650" s="636"/>
      <c r="N650" s="639">
        <f t="shared" si="50"/>
        <v>0</v>
      </c>
      <c r="O650" s="640">
        <f t="shared" si="51"/>
        <v>0</v>
      </c>
      <c r="P650" s="641">
        <f>IF(I650&lt;INDEX(Lookup!$U$2:$U$10,MATCH($D$48,Lookup!$S$2:$S$10,0)),0,IF(U650="X",0,IFERROR(L650*50,0)))</f>
        <v>0</v>
      </c>
      <c r="Q650" s="642">
        <f>IF(I650&lt;INDEX(Lookup!$U$2:$U$10,MATCH($D$48,Lookup!$S$2:$S$10,0)),0,IF(U650="X",0,IFERROR(P650*K650,0)))</f>
        <v>0</v>
      </c>
      <c r="R650" s="642">
        <v>0</v>
      </c>
      <c r="S650" s="783">
        <v>0</v>
      </c>
      <c r="T650" s="636"/>
      <c r="U650" s="353"/>
      <c r="W650" s="833">
        <f t="shared" si="52"/>
        <v>0</v>
      </c>
      <c r="X650" s="833">
        <f t="shared" si="53"/>
        <v>0</v>
      </c>
    </row>
    <row r="651" spans="2:24" x14ac:dyDescent="0.35">
      <c r="B651" s="633"/>
      <c r="C651" s="357"/>
      <c r="D651" s="357"/>
      <c r="E651" s="634"/>
      <c r="F651" s="635"/>
      <c r="G651" s="360"/>
      <c r="H651" s="359"/>
      <c r="I651" s="359"/>
      <c r="J651" s="636"/>
      <c r="K651" s="638" t="str">
        <f>IFERROR(INDEX(Lookup!$G$3:$G$6,MATCH(J651,Lookup!$F$3:$F$6,0)),"")</f>
        <v/>
      </c>
      <c r="L651" s="637"/>
      <c r="M651" s="636"/>
      <c r="N651" s="639">
        <f t="shared" si="50"/>
        <v>0</v>
      </c>
      <c r="O651" s="640">
        <f t="shared" si="51"/>
        <v>0</v>
      </c>
      <c r="P651" s="641">
        <f>IF(I651&lt;INDEX(Lookup!$U$2:$U$10,MATCH($D$48,Lookup!$S$2:$S$10,0)),0,IF(U651="X",0,IFERROR(L651*50,0)))</f>
        <v>0</v>
      </c>
      <c r="Q651" s="642">
        <f>IF(I651&lt;INDEX(Lookup!$U$2:$U$10,MATCH($D$48,Lookup!$S$2:$S$10,0)),0,IF(U651="X",0,IFERROR(P651*K651,0)))</f>
        <v>0</v>
      </c>
      <c r="R651" s="642">
        <v>0</v>
      </c>
      <c r="S651" s="783">
        <v>0</v>
      </c>
      <c r="T651" s="636"/>
      <c r="U651" s="353"/>
      <c r="W651" s="833">
        <f t="shared" si="52"/>
        <v>0</v>
      </c>
      <c r="X651" s="833">
        <f t="shared" si="53"/>
        <v>0</v>
      </c>
    </row>
    <row r="652" spans="2:24" x14ac:dyDescent="0.35">
      <c r="B652" s="633"/>
      <c r="C652" s="357"/>
      <c r="D652" s="357"/>
      <c r="E652" s="634"/>
      <c r="F652" s="635"/>
      <c r="G652" s="360"/>
      <c r="H652" s="359"/>
      <c r="I652" s="359"/>
      <c r="J652" s="636"/>
      <c r="K652" s="638" t="str">
        <f>IFERROR(INDEX(Lookup!$G$3:$G$6,MATCH(J652,Lookup!$F$3:$F$6,0)),"")</f>
        <v/>
      </c>
      <c r="L652" s="637"/>
      <c r="M652" s="636"/>
      <c r="N652" s="639">
        <f t="shared" si="50"/>
        <v>0</v>
      </c>
      <c r="O652" s="640">
        <f t="shared" si="51"/>
        <v>0</v>
      </c>
      <c r="P652" s="641">
        <f>IF(I652&lt;INDEX(Lookup!$U$2:$U$10,MATCH($D$48,Lookup!$S$2:$S$10,0)),0,IF(U652="X",0,IFERROR(L652*50,0)))</f>
        <v>0</v>
      </c>
      <c r="Q652" s="642">
        <f>IF(I652&lt;INDEX(Lookup!$U$2:$U$10,MATCH($D$48,Lookup!$S$2:$S$10,0)),0,IF(U652="X",0,IFERROR(P652*K652,0)))</f>
        <v>0</v>
      </c>
      <c r="R652" s="642">
        <v>0</v>
      </c>
      <c r="S652" s="783">
        <v>0</v>
      </c>
      <c r="T652" s="636"/>
      <c r="U652" s="353"/>
      <c r="W652" s="833">
        <f t="shared" si="52"/>
        <v>0</v>
      </c>
      <c r="X652" s="833">
        <f t="shared" si="53"/>
        <v>0</v>
      </c>
    </row>
    <row r="653" spans="2:24" x14ac:dyDescent="0.35">
      <c r="B653" s="633"/>
      <c r="C653" s="357"/>
      <c r="D653" s="357"/>
      <c r="E653" s="634"/>
      <c r="F653" s="635"/>
      <c r="G653" s="360"/>
      <c r="H653" s="359"/>
      <c r="I653" s="359"/>
      <c r="J653" s="636"/>
      <c r="K653" s="638" t="str">
        <f>IFERROR(INDEX(Lookup!$G$3:$G$6,MATCH(J653,Lookup!$F$3:$F$6,0)),"")</f>
        <v/>
      </c>
      <c r="L653" s="637"/>
      <c r="M653" s="636"/>
      <c r="N653" s="639">
        <f t="shared" si="50"/>
        <v>0</v>
      </c>
      <c r="O653" s="640">
        <f t="shared" si="51"/>
        <v>0</v>
      </c>
      <c r="P653" s="641">
        <f>IF(I653&lt;INDEX(Lookup!$U$2:$U$10,MATCH($D$48,Lookup!$S$2:$S$10,0)),0,IF(U653="X",0,IFERROR(L653*50,0)))</f>
        <v>0</v>
      </c>
      <c r="Q653" s="642">
        <f>IF(I653&lt;INDEX(Lookup!$U$2:$U$10,MATCH($D$48,Lookup!$S$2:$S$10,0)),0,IF(U653="X",0,IFERROR(P653*K653,0)))</f>
        <v>0</v>
      </c>
      <c r="R653" s="642">
        <v>0</v>
      </c>
      <c r="S653" s="783">
        <v>0</v>
      </c>
      <c r="T653" s="636"/>
      <c r="U653" s="353"/>
      <c r="W653" s="833">
        <f t="shared" si="52"/>
        <v>0</v>
      </c>
      <c r="X653" s="833">
        <f t="shared" si="53"/>
        <v>0</v>
      </c>
    </row>
    <row r="654" spans="2:24" x14ac:dyDescent="0.35">
      <c r="B654" s="633"/>
      <c r="C654" s="357"/>
      <c r="D654" s="357"/>
      <c r="E654" s="634"/>
      <c r="F654" s="635"/>
      <c r="G654" s="360"/>
      <c r="H654" s="359"/>
      <c r="I654" s="359"/>
      <c r="J654" s="636"/>
      <c r="K654" s="638" t="str">
        <f>IFERROR(INDEX(Lookup!$G$3:$G$6,MATCH(J654,Lookup!$F$3:$F$6,0)),"")</f>
        <v/>
      </c>
      <c r="L654" s="637"/>
      <c r="M654" s="636"/>
      <c r="N654" s="639">
        <f t="shared" si="50"/>
        <v>0</v>
      </c>
      <c r="O654" s="640">
        <f t="shared" si="51"/>
        <v>0</v>
      </c>
      <c r="P654" s="641">
        <f>IF(I654&lt;INDEX(Lookup!$U$2:$U$10,MATCH($D$48,Lookup!$S$2:$S$10,0)),0,IF(U654="X",0,IFERROR(L654*50,0)))</f>
        <v>0</v>
      </c>
      <c r="Q654" s="642">
        <f>IF(I654&lt;INDEX(Lookup!$U$2:$U$10,MATCH($D$48,Lookup!$S$2:$S$10,0)),0,IF(U654="X",0,IFERROR(P654*K654,0)))</f>
        <v>0</v>
      </c>
      <c r="R654" s="642">
        <v>0</v>
      </c>
      <c r="S654" s="783">
        <v>0</v>
      </c>
      <c r="T654" s="636"/>
      <c r="U654" s="353"/>
      <c r="W654" s="833">
        <f t="shared" si="52"/>
        <v>0</v>
      </c>
      <c r="X654" s="833">
        <f t="shared" si="53"/>
        <v>0</v>
      </c>
    </row>
    <row r="655" spans="2:24" x14ac:dyDescent="0.35">
      <c r="B655" s="633"/>
      <c r="C655" s="357"/>
      <c r="D655" s="357"/>
      <c r="E655" s="634"/>
      <c r="F655" s="635"/>
      <c r="G655" s="360"/>
      <c r="H655" s="359"/>
      <c r="I655" s="359"/>
      <c r="J655" s="636"/>
      <c r="K655" s="638" t="str">
        <f>IFERROR(INDEX(Lookup!$G$3:$G$6,MATCH(J655,Lookup!$F$3:$F$6,0)),"")</f>
        <v/>
      </c>
      <c r="L655" s="637"/>
      <c r="M655" s="636"/>
      <c r="N655" s="639">
        <f t="shared" si="50"/>
        <v>0</v>
      </c>
      <c r="O655" s="640">
        <f t="shared" si="51"/>
        <v>0</v>
      </c>
      <c r="P655" s="641">
        <f>IF(I655&lt;INDEX(Lookup!$U$2:$U$10,MATCH($D$48,Lookup!$S$2:$S$10,0)),0,IF(U655="X",0,IFERROR(L655*50,0)))</f>
        <v>0</v>
      </c>
      <c r="Q655" s="642">
        <f>IF(I655&lt;INDEX(Lookup!$U$2:$U$10,MATCH($D$48,Lookup!$S$2:$S$10,0)),0,IF(U655="X",0,IFERROR(P655*K655,0)))</f>
        <v>0</v>
      </c>
      <c r="R655" s="642">
        <v>0</v>
      </c>
      <c r="S655" s="783">
        <v>0</v>
      </c>
      <c r="T655" s="636"/>
      <c r="U655" s="353"/>
      <c r="W655" s="833">
        <f t="shared" si="52"/>
        <v>0</v>
      </c>
      <c r="X655" s="833">
        <f t="shared" si="53"/>
        <v>0</v>
      </c>
    </row>
    <row r="656" spans="2:24" x14ac:dyDescent="0.35">
      <c r="B656" s="633"/>
      <c r="C656" s="357"/>
      <c r="D656" s="357"/>
      <c r="E656" s="634"/>
      <c r="F656" s="635"/>
      <c r="G656" s="360"/>
      <c r="H656" s="359"/>
      <c r="I656" s="359"/>
      <c r="J656" s="636"/>
      <c r="K656" s="638" t="str">
        <f>IFERROR(INDEX(Lookup!$G$3:$G$6,MATCH(J656,Lookup!$F$3:$F$6,0)),"")</f>
        <v/>
      </c>
      <c r="L656" s="637"/>
      <c r="M656" s="636"/>
      <c r="N656" s="639">
        <f t="shared" si="50"/>
        <v>0</v>
      </c>
      <c r="O656" s="640">
        <f t="shared" si="51"/>
        <v>0</v>
      </c>
      <c r="P656" s="641">
        <f>IF(I656&lt;INDEX(Lookup!$U$2:$U$10,MATCH($D$48,Lookup!$S$2:$S$10,0)),0,IF(U656="X",0,IFERROR(L656*50,0)))</f>
        <v>0</v>
      </c>
      <c r="Q656" s="642">
        <f>IF(I656&lt;INDEX(Lookup!$U$2:$U$10,MATCH($D$48,Lookup!$S$2:$S$10,0)),0,IF(U656="X",0,IFERROR(P656*K656,0)))</f>
        <v>0</v>
      </c>
      <c r="R656" s="642">
        <v>0</v>
      </c>
      <c r="S656" s="783">
        <v>0</v>
      </c>
      <c r="T656" s="636"/>
      <c r="U656" s="353"/>
      <c r="W656" s="833">
        <f t="shared" si="52"/>
        <v>0</v>
      </c>
      <c r="X656" s="833">
        <f t="shared" si="53"/>
        <v>0</v>
      </c>
    </row>
    <row r="657" spans="2:24" x14ac:dyDescent="0.35">
      <c r="B657" s="633"/>
      <c r="C657" s="357"/>
      <c r="D657" s="357"/>
      <c r="E657" s="634"/>
      <c r="F657" s="635"/>
      <c r="G657" s="360"/>
      <c r="H657" s="359"/>
      <c r="I657" s="359"/>
      <c r="J657" s="636"/>
      <c r="K657" s="638" t="str">
        <f>IFERROR(INDEX(Lookup!$G$3:$G$6,MATCH(J657,Lookup!$F$3:$F$6,0)),"")</f>
        <v/>
      </c>
      <c r="L657" s="637"/>
      <c r="M657" s="636"/>
      <c r="N657" s="639">
        <f t="shared" si="50"/>
        <v>0</v>
      </c>
      <c r="O657" s="640">
        <f t="shared" si="51"/>
        <v>0</v>
      </c>
      <c r="P657" s="641">
        <f>IF(I657&lt;INDEX(Lookup!$U$2:$U$10,MATCH($D$48,Lookup!$S$2:$S$10,0)),0,IF(U657="X",0,IFERROR(L657*50,0)))</f>
        <v>0</v>
      </c>
      <c r="Q657" s="642">
        <f>IF(I657&lt;INDEX(Lookup!$U$2:$U$10,MATCH($D$48,Lookup!$S$2:$S$10,0)),0,IF(U657="X",0,IFERROR(P657*K657,0)))</f>
        <v>0</v>
      </c>
      <c r="R657" s="642">
        <v>0</v>
      </c>
      <c r="S657" s="783">
        <v>0</v>
      </c>
      <c r="T657" s="636"/>
      <c r="U657" s="353"/>
      <c r="W657" s="833">
        <f t="shared" si="52"/>
        <v>0</v>
      </c>
      <c r="X657" s="833">
        <f t="shared" si="53"/>
        <v>0</v>
      </c>
    </row>
    <row r="658" spans="2:24" x14ac:dyDescent="0.35">
      <c r="B658" s="633"/>
      <c r="C658" s="357"/>
      <c r="D658" s="357"/>
      <c r="E658" s="634"/>
      <c r="F658" s="635"/>
      <c r="G658" s="360"/>
      <c r="H658" s="359"/>
      <c r="I658" s="359"/>
      <c r="J658" s="636"/>
      <c r="K658" s="638" t="str">
        <f>IFERROR(INDEX(Lookup!$G$3:$G$6,MATCH(J658,Lookup!$F$3:$F$6,0)),"")</f>
        <v/>
      </c>
      <c r="L658" s="637"/>
      <c r="M658" s="636"/>
      <c r="N658" s="639">
        <f t="shared" si="50"/>
        <v>0</v>
      </c>
      <c r="O658" s="640">
        <f t="shared" si="51"/>
        <v>0</v>
      </c>
      <c r="P658" s="641">
        <f>IF(I658&lt;INDEX(Lookup!$U$2:$U$10,MATCH($D$48,Lookup!$S$2:$S$10,0)),0,IF(U658="X",0,IFERROR(L658*50,0)))</f>
        <v>0</v>
      </c>
      <c r="Q658" s="642">
        <f>IF(I658&lt;INDEX(Lookup!$U$2:$U$10,MATCH($D$48,Lookup!$S$2:$S$10,0)),0,IF(U658="X",0,IFERROR(P658*K658,0)))</f>
        <v>0</v>
      </c>
      <c r="R658" s="642">
        <v>0</v>
      </c>
      <c r="S658" s="783">
        <v>0</v>
      </c>
      <c r="T658" s="636"/>
      <c r="U658" s="353"/>
      <c r="W658" s="833">
        <f t="shared" si="52"/>
        <v>0</v>
      </c>
      <c r="X658" s="833">
        <f t="shared" si="53"/>
        <v>0</v>
      </c>
    </row>
    <row r="659" spans="2:24" x14ac:dyDescent="0.35">
      <c r="B659" s="633"/>
      <c r="C659" s="357"/>
      <c r="D659" s="357"/>
      <c r="E659" s="634"/>
      <c r="F659" s="635"/>
      <c r="G659" s="360"/>
      <c r="H659" s="359"/>
      <c r="I659" s="359"/>
      <c r="J659" s="636"/>
      <c r="K659" s="638" t="str">
        <f>IFERROR(INDEX(Lookup!$G$3:$G$6,MATCH(J659,Lookup!$F$3:$F$6,0)),"")</f>
        <v/>
      </c>
      <c r="L659" s="637"/>
      <c r="M659" s="636"/>
      <c r="N659" s="639">
        <f t="shared" si="50"/>
        <v>0</v>
      </c>
      <c r="O659" s="640">
        <f t="shared" si="51"/>
        <v>0</v>
      </c>
      <c r="P659" s="641">
        <f>IF(I659&lt;INDEX(Lookup!$U$2:$U$10,MATCH($D$48,Lookup!$S$2:$S$10,0)),0,IF(U659="X",0,IFERROR(L659*50,0)))</f>
        <v>0</v>
      </c>
      <c r="Q659" s="642">
        <f>IF(I659&lt;INDEX(Lookup!$U$2:$U$10,MATCH($D$48,Lookup!$S$2:$S$10,0)),0,IF(U659="X",0,IFERROR(P659*K659,0)))</f>
        <v>0</v>
      </c>
      <c r="R659" s="642">
        <v>0</v>
      </c>
      <c r="S659" s="783">
        <v>0</v>
      </c>
      <c r="T659" s="636"/>
      <c r="U659" s="353"/>
      <c r="W659" s="833">
        <f t="shared" si="52"/>
        <v>0</v>
      </c>
      <c r="X659" s="833">
        <f t="shared" si="53"/>
        <v>0</v>
      </c>
    </row>
    <row r="660" spans="2:24" x14ac:dyDescent="0.35">
      <c r="B660" s="633"/>
      <c r="C660" s="357"/>
      <c r="D660" s="357"/>
      <c r="E660" s="634"/>
      <c r="F660" s="635"/>
      <c r="G660" s="360"/>
      <c r="H660" s="359"/>
      <c r="I660" s="359"/>
      <c r="J660" s="636"/>
      <c r="K660" s="638" t="str">
        <f>IFERROR(INDEX(Lookup!$G$3:$G$6,MATCH(J660,Lookup!$F$3:$F$6,0)),"")</f>
        <v/>
      </c>
      <c r="L660" s="637"/>
      <c r="M660" s="636"/>
      <c r="N660" s="639">
        <f t="shared" si="50"/>
        <v>0</v>
      </c>
      <c r="O660" s="640">
        <f t="shared" si="51"/>
        <v>0</v>
      </c>
      <c r="P660" s="641">
        <f>IF(I660&lt;INDEX(Lookup!$U$2:$U$10,MATCH($D$48,Lookup!$S$2:$S$10,0)),0,IF(U660="X",0,IFERROR(L660*50,0)))</f>
        <v>0</v>
      </c>
      <c r="Q660" s="642">
        <f>IF(I660&lt;INDEX(Lookup!$U$2:$U$10,MATCH($D$48,Lookup!$S$2:$S$10,0)),0,IF(U660="X",0,IFERROR(P660*K660,0)))</f>
        <v>0</v>
      </c>
      <c r="R660" s="642">
        <v>0</v>
      </c>
      <c r="S660" s="783">
        <v>0</v>
      </c>
      <c r="T660" s="636"/>
      <c r="U660" s="353"/>
      <c r="W660" s="833">
        <f t="shared" si="52"/>
        <v>0</v>
      </c>
      <c r="X660" s="833">
        <f t="shared" si="53"/>
        <v>0</v>
      </c>
    </row>
    <row r="661" spans="2:24" x14ac:dyDescent="0.35">
      <c r="B661" s="633"/>
      <c r="C661" s="357"/>
      <c r="D661" s="357"/>
      <c r="E661" s="634"/>
      <c r="F661" s="635"/>
      <c r="G661" s="360"/>
      <c r="H661" s="359"/>
      <c r="I661" s="359"/>
      <c r="J661" s="636"/>
      <c r="K661" s="638" t="str">
        <f>IFERROR(INDEX(Lookup!$G$3:$G$6,MATCH(J661,Lookup!$F$3:$F$6,0)),"")</f>
        <v/>
      </c>
      <c r="L661" s="637"/>
      <c r="M661" s="636"/>
      <c r="N661" s="639">
        <f t="shared" si="50"/>
        <v>0</v>
      </c>
      <c r="O661" s="640">
        <f t="shared" si="51"/>
        <v>0</v>
      </c>
      <c r="P661" s="641">
        <f>IF(I661&lt;INDEX(Lookup!$U$2:$U$10,MATCH($D$48,Lookup!$S$2:$S$10,0)),0,IF(U661="X",0,IFERROR(L661*50,0)))</f>
        <v>0</v>
      </c>
      <c r="Q661" s="642">
        <f>IF(I661&lt;INDEX(Lookup!$U$2:$U$10,MATCH($D$48,Lookup!$S$2:$S$10,0)),0,IF(U661="X",0,IFERROR(P661*K661,0)))</f>
        <v>0</v>
      </c>
      <c r="R661" s="642">
        <v>0</v>
      </c>
      <c r="S661" s="783">
        <v>0</v>
      </c>
      <c r="T661" s="636"/>
      <c r="U661" s="353"/>
      <c r="W661" s="833">
        <f t="shared" si="52"/>
        <v>0</v>
      </c>
      <c r="X661" s="833">
        <f t="shared" si="53"/>
        <v>0</v>
      </c>
    </row>
    <row r="662" spans="2:24" x14ac:dyDescent="0.35">
      <c r="B662" s="633"/>
      <c r="C662" s="357"/>
      <c r="D662" s="357"/>
      <c r="E662" s="634"/>
      <c r="F662" s="635"/>
      <c r="G662" s="360"/>
      <c r="H662" s="359"/>
      <c r="I662" s="359"/>
      <c r="J662" s="636"/>
      <c r="K662" s="638" t="str">
        <f>IFERROR(INDEX(Lookup!$G$3:$G$6,MATCH(J662,Lookup!$F$3:$F$6,0)),"")</f>
        <v/>
      </c>
      <c r="L662" s="637"/>
      <c r="M662" s="636"/>
      <c r="N662" s="639">
        <f t="shared" si="50"/>
        <v>0</v>
      </c>
      <c r="O662" s="640">
        <f t="shared" si="51"/>
        <v>0</v>
      </c>
      <c r="P662" s="641">
        <f>IF(I662&lt;INDEX(Lookup!$U$2:$U$10,MATCH($D$48,Lookup!$S$2:$S$10,0)),0,IF(U662="X",0,IFERROR(L662*50,0)))</f>
        <v>0</v>
      </c>
      <c r="Q662" s="642">
        <f>IF(I662&lt;INDEX(Lookup!$U$2:$U$10,MATCH($D$48,Lookup!$S$2:$S$10,0)),0,IF(U662="X",0,IFERROR(P662*K662,0)))</f>
        <v>0</v>
      </c>
      <c r="R662" s="642">
        <v>0</v>
      </c>
      <c r="S662" s="783">
        <v>0</v>
      </c>
      <c r="T662" s="636"/>
      <c r="U662" s="353"/>
      <c r="W662" s="833">
        <f t="shared" si="52"/>
        <v>0</v>
      </c>
      <c r="X662" s="833">
        <f t="shared" si="53"/>
        <v>0</v>
      </c>
    </row>
    <row r="663" spans="2:24" x14ac:dyDescent="0.35">
      <c r="B663" s="633"/>
      <c r="C663" s="357"/>
      <c r="D663" s="357"/>
      <c r="E663" s="634"/>
      <c r="F663" s="635"/>
      <c r="G663" s="360"/>
      <c r="H663" s="359"/>
      <c r="I663" s="359"/>
      <c r="J663" s="636"/>
      <c r="K663" s="638" t="str">
        <f>IFERROR(INDEX(Lookup!$G$3:$G$6,MATCH(J663,Lookup!$F$3:$F$6,0)),"")</f>
        <v/>
      </c>
      <c r="L663" s="637"/>
      <c r="M663" s="636"/>
      <c r="N663" s="639">
        <f t="shared" si="50"/>
        <v>0</v>
      </c>
      <c r="O663" s="640">
        <f t="shared" si="51"/>
        <v>0</v>
      </c>
      <c r="P663" s="641">
        <f>IF(I663&lt;INDEX(Lookup!$U$2:$U$10,MATCH($D$48,Lookup!$S$2:$S$10,0)),0,IF(U663="X",0,IFERROR(L663*50,0)))</f>
        <v>0</v>
      </c>
      <c r="Q663" s="642">
        <f>IF(I663&lt;INDEX(Lookup!$U$2:$U$10,MATCH($D$48,Lookup!$S$2:$S$10,0)),0,IF(U663="X",0,IFERROR(P663*K663,0)))</f>
        <v>0</v>
      </c>
      <c r="R663" s="642">
        <v>0</v>
      </c>
      <c r="S663" s="783">
        <v>0</v>
      </c>
      <c r="T663" s="636"/>
      <c r="U663" s="353"/>
      <c r="W663" s="833">
        <f t="shared" si="52"/>
        <v>0</v>
      </c>
      <c r="X663" s="833">
        <f t="shared" si="53"/>
        <v>0</v>
      </c>
    </row>
    <row r="664" spans="2:24" x14ac:dyDescent="0.35">
      <c r="B664" s="633"/>
      <c r="C664" s="357"/>
      <c r="D664" s="357"/>
      <c r="E664" s="634"/>
      <c r="F664" s="635"/>
      <c r="G664" s="360"/>
      <c r="H664" s="359"/>
      <c r="I664" s="359"/>
      <c r="J664" s="636"/>
      <c r="K664" s="638" t="str">
        <f>IFERROR(INDEX(Lookup!$G$3:$G$6,MATCH(J664,Lookup!$F$3:$F$6,0)),"")</f>
        <v/>
      </c>
      <c r="L664" s="637"/>
      <c r="M664" s="636"/>
      <c r="N664" s="639">
        <f t="shared" si="50"/>
        <v>0</v>
      </c>
      <c r="O664" s="640">
        <f t="shared" si="51"/>
        <v>0</v>
      </c>
      <c r="P664" s="641">
        <f>IF(I664&lt;INDEX(Lookup!$U$2:$U$10,MATCH($D$48,Lookup!$S$2:$S$10,0)),0,IF(U664="X",0,IFERROR(L664*50,0)))</f>
        <v>0</v>
      </c>
      <c r="Q664" s="642">
        <f>IF(I664&lt;INDEX(Lookup!$U$2:$U$10,MATCH($D$48,Lookup!$S$2:$S$10,0)),0,IF(U664="X",0,IFERROR(P664*K664,0)))</f>
        <v>0</v>
      </c>
      <c r="R664" s="642">
        <v>0</v>
      </c>
      <c r="S664" s="783">
        <v>0</v>
      </c>
      <c r="T664" s="636"/>
      <c r="U664" s="353"/>
      <c r="W664" s="833">
        <f t="shared" si="52"/>
        <v>0</v>
      </c>
      <c r="X664" s="833">
        <f t="shared" si="53"/>
        <v>0</v>
      </c>
    </row>
    <row r="665" spans="2:24" x14ac:dyDescent="0.35">
      <c r="B665" s="633"/>
      <c r="C665" s="357"/>
      <c r="D665" s="357"/>
      <c r="E665" s="634"/>
      <c r="F665" s="635"/>
      <c r="G665" s="360"/>
      <c r="H665" s="359"/>
      <c r="I665" s="359"/>
      <c r="J665" s="636"/>
      <c r="K665" s="638" t="str">
        <f>IFERROR(INDEX(Lookup!$G$3:$G$6,MATCH(J665,Lookup!$F$3:$F$6,0)),"")</f>
        <v/>
      </c>
      <c r="L665" s="637"/>
      <c r="M665" s="636"/>
      <c r="N665" s="639">
        <f t="shared" si="50"/>
        <v>0</v>
      </c>
      <c r="O665" s="640">
        <f t="shared" si="51"/>
        <v>0</v>
      </c>
      <c r="P665" s="641">
        <f>IF(I665&lt;INDEX(Lookup!$U$2:$U$10,MATCH($D$48,Lookup!$S$2:$S$10,0)),0,IF(U665="X",0,IFERROR(L665*50,0)))</f>
        <v>0</v>
      </c>
      <c r="Q665" s="642">
        <f>IF(I665&lt;INDEX(Lookup!$U$2:$U$10,MATCH($D$48,Lookup!$S$2:$S$10,0)),0,IF(U665="X",0,IFERROR(P665*K665,0)))</f>
        <v>0</v>
      </c>
      <c r="R665" s="642">
        <v>0</v>
      </c>
      <c r="S665" s="783">
        <v>0</v>
      </c>
      <c r="T665" s="636"/>
      <c r="U665" s="353"/>
      <c r="W665" s="833">
        <f t="shared" si="52"/>
        <v>0</v>
      </c>
      <c r="X665" s="833">
        <f t="shared" si="53"/>
        <v>0</v>
      </c>
    </row>
    <row r="666" spans="2:24" x14ac:dyDescent="0.35">
      <c r="B666" s="633"/>
      <c r="C666" s="357"/>
      <c r="D666" s="357"/>
      <c r="E666" s="634"/>
      <c r="F666" s="635"/>
      <c r="G666" s="360"/>
      <c r="H666" s="359"/>
      <c r="I666" s="359"/>
      <c r="J666" s="636"/>
      <c r="K666" s="638" t="str">
        <f>IFERROR(INDEX(Lookup!$G$3:$G$6,MATCH(J666,Lookup!$F$3:$F$6,0)),"")</f>
        <v/>
      </c>
      <c r="L666" s="637"/>
      <c r="M666" s="636"/>
      <c r="N666" s="639">
        <f t="shared" si="50"/>
        <v>0</v>
      </c>
      <c r="O666" s="640">
        <f t="shared" si="51"/>
        <v>0</v>
      </c>
      <c r="P666" s="641">
        <f>IF(I666&lt;INDEX(Lookup!$U$2:$U$10,MATCH($D$48,Lookup!$S$2:$S$10,0)),0,IF(U666="X",0,IFERROR(L666*50,0)))</f>
        <v>0</v>
      </c>
      <c r="Q666" s="642">
        <f>IF(I666&lt;INDEX(Lookup!$U$2:$U$10,MATCH($D$48,Lookup!$S$2:$S$10,0)),0,IF(U666="X",0,IFERROR(P666*K666,0)))</f>
        <v>0</v>
      </c>
      <c r="R666" s="642">
        <v>0</v>
      </c>
      <c r="S666" s="783">
        <v>0</v>
      </c>
      <c r="T666" s="636"/>
      <c r="U666" s="353"/>
      <c r="W666" s="833">
        <f t="shared" si="52"/>
        <v>0</v>
      </c>
      <c r="X666" s="833">
        <f t="shared" si="53"/>
        <v>0</v>
      </c>
    </row>
    <row r="667" spans="2:24" x14ac:dyDescent="0.35">
      <c r="B667" s="633"/>
      <c r="C667" s="357"/>
      <c r="D667" s="357"/>
      <c r="E667" s="634"/>
      <c r="F667" s="635"/>
      <c r="G667" s="360"/>
      <c r="H667" s="359"/>
      <c r="I667" s="359"/>
      <c r="J667" s="636"/>
      <c r="K667" s="638" t="str">
        <f>IFERROR(INDEX(Lookup!$G$3:$G$6,MATCH(J667,Lookup!$F$3:$F$6,0)),"")</f>
        <v/>
      </c>
      <c r="L667" s="637"/>
      <c r="M667" s="636"/>
      <c r="N667" s="639">
        <f t="shared" si="50"/>
        <v>0</v>
      </c>
      <c r="O667" s="640">
        <f t="shared" si="51"/>
        <v>0</v>
      </c>
      <c r="P667" s="641">
        <f>IF(I667&lt;INDEX(Lookup!$U$2:$U$10,MATCH($D$48,Lookup!$S$2:$S$10,0)),0,IF(U667="X",0,IFERROR(L667*50,0)))</f>
        <v>0</v>
      </c>
      <c r="Q667" s="642">
        <f>IF(I667&lt;INDEX(Lookup!$U$2:$U$10,MATCH($D$48,Lookup!$S$2:$S$10,0)),0,IF(U667="X",0,IFERROR(P667*K667,0)))</f>
        <v>0</v>
      </c>
      <c r="R667" s="642">
        <v>0</v>
      </c>
      <c r="S667" s="783">
        <v>0</v>
      </c>
      <c r="T667" s="636"/>
      <c r="U667" s="353"/>
      <c r="W667" s="833">
        <f t="shared" si="52"/>
        <v>0</v>
      </c>
      <c r="X667" s="833">
        <f t="shared" si="53"/>
        <v>0</v>
      </c>
    </row>
    <row r="668" spans="2:24" x14ac:dyDescent="0.35">
      <c r="B668" s="633"/>
      <c r="C668" s="357"/>
      <c r="D668" s="357"/>
      <c r="E668" s="634"/>
      <c r="F668" s="635"/>
      <c r="G668" s="360"/>
      <c r="H668" s="359"/>
      <c r="I668" s="359"/>
      <c r="J668" s="636"/>
      <c r="K668" s="638" t="str">
        <f>IFERROR(INDEX(Lookup!$G$3:$G$6,MATCH(J668,Lookup!$F$3:$F$6,0)),"")</f>
        <v/>
      </c>
      <c r="L668" s="637"/>
      <c r="M668" s="636"/>
      <c r="N668" s="639">
        <f t="shared" si="50"/>
        <v>0</v>
      </c>
      <c r="O668" s="640">
        <f t="shared" si="51"/>
        <v>0</v>
      </c>
      <c r="P668" s="641">
        <f>IF(I668&lt;INDEX(Lookup!$U$2:$U$10,MATCH($D$48,Lookup!$S$2:$S$10,0)),0,IF(U668="X",0,IFERROR(L668*50,0)))</f>
        <v>0</v>
      </c>
      <c r="Q668" s="642">
        <f>IF(I668&lt;INDEX(Lookup!$U$2:$U$10,MATCH($D$48,Lookup!$S$2:$S$10,0)),0,IF(U668="X",0,IFERROR(P668*K668,0)))</f>
        <v>0</v>
      </c>
      <c r="R668" s="642">
        <v>0</v>
      </c>
      <c r="S668" s="783">
        <v>0</v>
      </c>
      <c r="T668" s="636"/>
      <c r="U668" s="353"/>
      <c r="W668" s="833">
        <f t="shared" si="52"/>
        <v>0</v>
      </c>
      <c r="X668" s="833">
        <f t="shared" si="53"/>
        <v>0</v>
      </c>
    </row>
    <row r="669" spans="2:24" x14ac:dyDescent="0.35">
      <c r="B669" s="633"/>
      <c r="C669" s="357"/>
      <c r="D669" s="357"/>
      <c r="E669" s="634"/>
      <c r="F669" s="635"/>
      <c r="G669" s="360"/>
      <c r="H669" s="359"/>
      <c r="I669" s="359"/>
      <c r="J669" s="636"/>
      <c r="K669" s="638" t="str">
        <f>IFERROR(INDEX(Lookup!$G$3:$G$6,MATCH(J669,Lookup!$F$3:$F$6,0)),"")</f>
        <v/>
      </c>
      <c r="L669" s="637"/>
      <c r="M669" s="636"/>
      <c r="N669" s="639">
        <f t="shared" si="50"/>
        <v>0</v>
      </c>
      <c r="O669" s="640">
        <f t="shared" si="51"/>
        <v>0</v>
      </c>
      <c r="P669" s="641">
        <f>IF(I669&lt;INDEX(Lookup!$U$2:$U$10,MATCH($D$48,Lookup!$S$2:$S$10,0)),0,IF(U669="X",0,IFERROR(L669*50,0)))</f>
        <v>0</v>
      </c>
      <c r="Q669" s="642">
        <f>IF(I669&lt;INDEX(Lookup!$U$2:$U$10,MATCH($D$48,Lookup!$S$2:$S$10,0)),0,IF(U669="X",0,IFERROR(P669*K669,0)))</f>
        <v>0</v>
      </c>
      <c r="R669" s="642">
        <v>0</v>
      </c>
      <c r="S669" s="783">
        <v>0</v>
      </c>
      <c r="T669" s="636"/>
      <c r="U669" s="353"/>
      <c r="W669" s="833">
        <f t="shared" si="52"/>
        <v>0</v>
      </c>
      <c r="X669" s="833">
        <f t="shared" si="53"/>
        <v>0</v>
      </c>
    </row>
    <row r="670" spans="2:24" x14ac:dyDescent="0.35">
      <c r="B670" s="633"/>
      <c r="C670" s="357"/>
      <c r="D670" s="357"/>
      <c r="E670" s="634"/>
      <c r="F670" s="635"/>
      <c r="G670" s="360"/>
      <c r="H670" s="359"/>
      <c r="I670" s="359"/>
      <c r="J670" s="636"/>
      <c r="K670" s="638" t="str">
        <f>IFERROR(INDEX(Lookup!$G$3:$G$6,MATCH(J670,Lookup!$F$3:$F$6,0)),"")</f>
        <v/>
      </c>
      <c r="L670" s="637"/>
      <c r="M670" s="636"/>
      <c r="N670" s="639">
        <f t="shared" si="50"/>
        <v>0</v>
      </c>
      <c r="O670" s="640">
        <f t="shared" si="51"/>
        <v>0</v>
      </c>
      <c r="P670" s="641">
        <f>IF(I670&lt;INDEX(Lookup!$U$2:$U$10,MATCH($D$48,Lookup!$S$2:$S$10,0)),0,IF(U670="X",0,IFERROR(L670*50,0)))</f>
        <v>0</v>
      </c>
      <c r="Q670" s="642">
        <f>IF(I670&lt;INDEX(Lookup!$U$2:$U$10,MATCH($D$48,Lookup!$S$2:$S$10,0)),0,IF(U670="X",0,IFERROR(P670*K670,0)))</f>
        <v>0</v>
      </c>
      <c r="R670" s="642">
        <v>0</v>
      </c>
      <c r="S670" s="783">
        <v>0</v>
      </c>
      <c r="T670" s="636"/>
      <c r="U670" s="353"/>
      <c r="W670" s="833">
        <f t="shared" si="52"/>
        <v>0</v>
      </c>
      <c r="X670" s="833">
        <f t="shared" si="53"/>
        <v>0</v>
      </c>
    </row>
    <row r="671" spans="2:24" x14ac:dyDescent="0.35">
      <c r="B671" s="633"/>
      <c r="C671" s="357"/>
      <c r="D671" s="357"/>
      <c r="E671" s="634"/>
      <c r="F671" s="635"/>
      <c r="G671" s="360"/>
      <c r="H671" s="359"/>
      <c r="I671" s="359"/>
      <c r="J671" s="636"/>
      <c r="K671" s="638" t="str">
        <f>IFERROR(INDEX(Lookup!$G$3:$G$6,MATCH(J671,Lookup!$F$3:$F$6,0)),"")</f>
        <v/>
      </c>
      <c r="L671" s="637"/>
      <c r="M671" s="636"/>
      <c r="N671" s="639">
        <f t="shared" si="50"/>
        <v>0</v>
      </c>
      <c r="O671" s="640">
        <f t="shared" si="51"/>
        <v>0</v>
      </c>
      <c r="P671" s="641">
        <f>IF(I671&lt;INDEX(Lookup!$U$2:$U$10,MATCH($D$48,Lookup!$S$2:$S$10,0)),0,IF(U671="X",0,IFERROR(L671*50,0)))</f>
        <v>0</v>
      </c>
      <c r="Q671" s="642">
        <f>IF(I671&lt;INDEX(Lookup!$U$2:$U$10,MATCH($D$48,Lookup!$S$2:$S$10,0)),0,IF(U671="X",0,IFERROR(P671*K671,0)))</f>
        <v>0</v>
      </c>
      <c r="R671" s="642">
        <v>0</v>
      </c>
      <c r="S671" s="783">
        <v>0</v>
      </c>
      <c r="T671" s="636"/>
      <c r="U671" s="353"/>
      <c r="W671" s="833">
        <f t="shared" si="52"/>
        <v>0</v>
      </c>
      <c r="X671" s="833">
        <f t="shared" si="53"/>
        <v>0</v>
      </c>
    </row>
    <row r="672" spans="2:24" x14ac:dyDescent="0.35">
      <c r="B672" s="633"/>
      <c r="C672" s="357"/>
      <c r="D672" s="357"/>
      <c r="E672" s="634"/>
      <c r="F672" s="635"/>
      <c r="G672" s="360"/>
      <c r="H672" s="359"/>
      <c r="I672" s="359"/>
      <c r="J672" s="636"/>
      <c r="K672" s="638" t="str">
        <f>IFERROR(INDEX(Lookup!$G$3:$G$6,MATCH(J672,Lookup!$F$3:$F$6,0)),"")</f>
        <v/>
      </c>
      <c r="L672" s="637"/>
      <c r="M672" s="636"/>
      <c r="N672" s="639">
        <f t="shared" si="50"/>
        <v>0</v>
      </c>
      <c r="O672" s="640">
        <f t="shared" si="51"/>
        <v>0</v>
      </c>
      <c r="P672" s="641">
        <f>IF(I672&lt;INDEX(Lookup!$U$2:$U$10,MATCH($D$48,Lookup!$S$2:$S$10,0)),0,IF(U672="X",0,IFERROR(L672*50,0)))</f>
        <v>0</v>
      </c>
      <c r="Q672" s="642">
        <f>IF(I672&lt;INDEX(Lookup!$U$2:$U$10,MATCH($D$48,Lookup!$S$2:$S$10,0)),0,IF(U672="X",0,IFERROR(P672*K672,0)))</f>
        <v>0</v>
      </c>
      <c r="R672" s="642">
        <v>0</v>
      </c>
      <c r="S672" s="783">
        <v>0</v>
      </c>
      <c r="T672" s="636"/>
      <c r="U672" s="353"/>
      <c r="W672" s="833">
        <f t="shared" si="52"/>
        <v>0</v>
      </c>
      <c r="X672" s="833">
        <f t="shared" si="53"/>
        <v>0</v>
      </c>
    </row>
    <row r="673" spans="2:24" x14ac:dyDescent="0.35">
      <c r="B673" s="633"/>
      <c r="C673" s="357"/>
      <c r="D673" s="357"/>
      <c r="E673" s="634"/>
      <c r="F673" s="635"/>
      <c r="G673" s="360"/>
      <c r="H673" s="359"/>
      <c r="I673" s="359"/>
      <c r="J673" s="636"/>
      <c r="K673" s="638" t="str">
        <f>IFERROR(INDEX(Lookup!$G$3:$G$6,MATCH(J673,Lookup!$F$3:$F$6,0)),"")</f>
        <v/>
      </c>
      <c r="L673" s="637"/>
      <c r="M673" s="636"/>
      <c r="N673" s="639">
        <f t="shared" si="50"/>
        <v>0</v>
      </c>
      <c r="O673" s="640">
        <f t="shared" si="51"/>
        <v>0</v>
      </c>
      <c r="P673" s="641">
        <f>IF(I673&lt;INDEX(Lookup!$U$2:$U$10,MATCH($D$48,Lookup!$S$2:$S$10,0)),0,IF(U673="X",0,IFERROR(L673*50,0)))</f>
        <v>0</v>
      </c>
      <c r="Q673" s="642">
        <f>IF(I673&lt;INDEX(Lookup!$U$2:$U$10,MATCH($D$48,Lookup!$S$2:$S$10,0)),0,IF(U673="X",0,IFERROR(P673*K673,0)))</f>
        <v>0</v>
      </c>
      <c r="R673" s="642">
        <v>0</v>
      </c>
      <c r="S673" s="783">
        <v>0</v>
      </c>
      <c r="T673" s="636"/>
      <c r="U673" s="353"/>
      <c r="W673" s="833">
        <f t="shared" si="52"/>
        <v>0</v>
      </c>
      <c r="X673" s="833">
        <f t="shared" si="53"/>
        <v>0</v>
      </c>
    </row>
    <row r="674" spans="2:24" x14ac:dyDescent="0.35">
      <c r="B674" s="633"/>
      <c r="C674" s="357"/>
      <c r="D674" s="357"/>
      <c r="E674" s="634"/>
      <c r="F674" s="635"/>
      <c r="G674" s="360"/>
      <c r="H674" s="359"/>
      <c r="I674" s="359"/>
      <c r="J674" s="636"/>
      <c r="K674" s="638" t="str">
        <f>IFERROR(INDEX(Lookup!$G$3:$G$6,MATCH(J674,Lookup!$F$3:$F$6,0)),"")</f>
        <v/>
      </c>
      <c r="L674" s="637"/>
      <c r="M674" s="636"/>
      <c r="N674" s="639">
        <f t="shared" si="50"/>
        <v>0</v>
      </c>
      <c r="O674" s="640">
        <f t="shared" si="51"/>
        <v>0</v>
      </c>
      <c r="P674" s="641">
        <f>IF(I674&lt;INDEX(Lookup!$U$2:$U$10,MATCH($D$48,Lookup!$S$2:$S$10,0)),0,IF(U674="X",0,IFERROR(L674*50,0)))</f>
        <v>0</v>
      </c>
      <c r="Q674" s="642">
        <f>IF(I674&lt;INDEX(Lookup!$U$2:$U$10,MATCH($D$48,Lookup!$S$2:$S$10,0)),0,IF(U674="X",0,IFERROR(P674*K674,0)))</f>
        <v>0</v>
      </c>
      <c r="R674" s="642">
        <v>0</v>
      </c>
      <c r="S674" s="783">
        <v>0</v>
      </c>
      <c r="T674" s="636"/>
      <c r="U674" s="353"/>
      <c r="W674" s="833">
        <f t="shared" si="52"/>
        <v>0</v>
      </c>
      <c r="X674" s="833">
        <f t="shared" si="53"/>
        <v>0</v>
      </c>
    </row>
    <row r="675" spans="2:24" x14ac:dyDescent="0.35">
      <c r="B675" s="633"/>
      <c r="C675" s="357"/>
      <c r="D675" s="357"/>
      <c r="E675" s="634"/>
      <c r="F675" s="635"/>
      <c r="G675" s="360"/>
      <c r="H675" s="359"/>
      <c r="I675" s="359"/>
      <c r="J675" s="636"/>
      <c r="K675" s="638" t="str">
        <f>IFERROR(INDEX(Lookup!$G$3:$G$6,MATCH(J675,Lookup!$F$3:$F$6,0)),"")</f>
        <v/>
      </c>
      <c r="L675" s="637"/>
      <c r="M675" s="636"/>
      <c r="N675" s="639">
        <f t="shared" si="50"/>
        <v>0</v>
      </c>
      <c r="O675" s="640">
        <f t="shared" si="51"/>
        <v>0</v>
      </c>
      <c r="P675" s="641">
        <f>IF(I675&lt;INDEX(Lookup!$U$2:$U$10,MATCH($D$48,Lookup!$S$2:$S$10,0)),0,IF(U675="X",0,IFERROR(L675*50,0)))</f>
        <v>0</v>
      </c>
      <c r="Q675" s="642">
        <f>IF(I675&lt;INDEX(Lookup!$U$2:$U$10,MATCH($D$48,Lookup!$S$2:$S$10,0)),0,IF(U675="X",0,IFERROR(P675*K675,0)))</f>
        <v>0</v>
      </c>
      <c r="R675" s="642">
        <v>0</v>
      </c>
      <c r="S675" s="783">
        <v>0</v>
      </c>
      <c r="T675" s="636"/>
      <c r="U675" s="353"/>
      <c r="W675" s="833">
        <f t="shared" si="52"/>
        <v>0</v>
      </c>
      <c r="X675" s="833">
        <f t="shared" si="53"/>
        <v>0</v>
      </c>
    </row>
    <row r="676" spans="2:24" x14ac:dyDescent="0.35">
      <c r="B676" s="633"/>
      <c r="C676" s="357"/>
      <c r="D676" s="357"/>
      <c r="E676" s="634"/>
      <c r="F676" s="635"/>
      <c r="G676" s="360"/>
      <c r="H676" s="359"/>
      <c r="I676" s="359"/>
      <c r="J676" s="636"/>
      <c r="K676" s="638" t="str">
        <f>IFERROR(INDEX(Lookup!$G$3:$G$6,MATCH(J676,Lookup!$F$3:$F$6,0)),"")</f>
        <v/>
      </c>
      <c r="L676" s="637"/>
      <c r="M676" s="636"/>
      <c r="N676" s="639">
        <f t="shared" si="50"/>
        <v>0</v>
      </c>
      <c r="O676" s="640">
        <f t="shared" si="51"/>
        <v>0</v>
      </c>
      <c r="P676" s="641">
        <f>IF(I676&lt;INDEX(Lookup!$U$2:$U$10,MATCH($D$48,Lookup!$S$2:$S$10,0)),0,IF(U676="X",0,IFERROR(L676*50,0)))</f>
        <v>0</v>
      </c>
      <c r="Q676" s="642">
        <f>IF(I676&lt;INDEX(Lookup!$U$2:$U$10,MATCH($D$48,Lookup!$S$2:$S$10,0)),0,IF(U676="X",0,IFERROR(P676*K676,0)))</f>
        <v>0</v>
      </c>
      <c r="R676" s="642">
        <v>0</v>
      </c>
      <c r="S676" s="783">
        <v>0</v>
      </c>
      <c r="T676" s="636"/>
      <c r="U676" s="353"/>
      <c r="W676" s="833">
        <f t="shared" si="52"/>
        <v>0</v>
      </c>
      <c r="X676" s="833">
        <f t="shared" si="53"/>
        <v>0</v>
      </c>
    </row>
    <row r="677" spans="2:24" x14ac:dyDescent="0.35">
      <c r="B677" s="633"/>
      <c r="C677" s="357"/>
      <c r="D677" s="357"/>
      <c r="E677" s="634"/>
      <c r="F677" s="635"/>
      <c r="G677" s="360"/>
      <c r="H677" s="359"/>
      <c r="I677" s="359"/>
      <c r="J677" s="636"/>
      <c r="K677" s="638" t="str">
        <f>IFERROR(INDEX(Lookup!$G$3:$G$6,MATCH(J677,Lookup!$F$3:$F$6,0)),"")</f>
        <v/>
      </c>
      <c r="L677" s="637"/>
      <c r="M677" s="636"/>
      <c r="N677" s="639">
        <f t="shared" si="50"/>
        <v>0</v>
      </c>
      <c r="O677" s="640">
        <f t="shared" si="51"/>
        <v>0</v>
      </c>
      <c r="P677" s="641">
        <f>IF(I677&lt;INDEX(Lookup!$U$2:$U$10,MATCH($D$48,Lookup!$S$2:$S$10,0)),0,IF(U677="X",0,IFERROR(L677*50,0)))</f>
        <v>0</v>
      </c>
      <c r="Q677" s="642">
        <f>IF(I677&lt;INDEX(Lookup!$U$2:$U$10,MATCH($D$48,Lookup!$S$2:$S$10,0)),0,IF(U677="X",0,IFERROR(P677*K677,0)))</f>
        <v>0</v>
      </c>
      <c r="R677" s="642">
        <v>0</v>
      </c>
      <c r="S677" s="783">
        <v>0</v>
      </c>
      <c r="T677" s="636"/>
      <c r="U677" s="353"/>
      <c r="W677" s="833">
        <f t="shared" si="52"/>
        <v>0</v>
      </c>
      <c r="X677" s="833">
        <f t="shared" si="53"/>
        <v>0</v>
      </c>
    </row>
    <row r="678" spans="2:24" x14ac:dyDescent="0.35">
      <c r="B678" s="633"/>
      <c r="C678" s="357"/>
      <c r="D678" s="357"/>
      <c r="E678" s="634"/>
      <c r="F678" s="635"/>
      <c r="G678" s="360"/>
      <c r="H678" s="359"/>
      <c r="I678" s="359"/>
      <c r="J678" s="636"/>
      <c r="K678" s="638" t="str">
        <f>IFERROR(INDEX(Lookup!$G$3:$G$6,MATCH(J678,Lookup!$F$3:$F$6,0)),"")</f>
        <v/>
      </c>
      <c r="L678" s="637"/>
      <c r="M678" s="636"/>
      <c r="N678" s="639">
        <f t="shared" si="50"/>
        <v>0</v>
      </c>
      <c r="O678" s="640">
        <f t="shared" si="51"/>
        <v>0</v>
      </c>
      <c r="P678" s="641">
        <f>IF(I678&lt;INDEX(Lookup!$U$2:$U$10,MATCH($D$48,Lookup!$S$2:$S$10,0)),0,IF(U678="X",0,IFERROR(L678*50,0)))</f>
        <v>0</v>
      </c>
      <c r="Q678" s="642">
        <f>IF(I678&lt;INDEX(Lookup!$U$2:$U$10,MATCH($D$48,Lookup!$S$2:$S$10,0)),0,IF(U678="X",0,IFERROR(P678*K678,0)))</f>
        <v>0</v>
      </c>
      <c r="R678" s="642">
        <v>0</v>
      </c>
      <c r="S678" s="783">
        <v>0</v>
      </c>
      <c r="T678" s="636"/>
      <c r="U678" s="353"/>
      <c r="W678" s="833">
        <f t="shared" si="52"/>
        <v>0</v>
      </c>
      <c r="X678" s="833">
        <f t="shared" si="53"/>
        <v>0</v>
      </c>
    </row>
    <row r="679" spans="2:24" x14ac:dyDescent="0.35">
      <c r="B679" s="633"/>
      <c r="C679" s="357"/>
      <c r="D679" s="357"/>
      <c r="E679" s="634"/>
      <c r="F679" s="635"/>
      <c r="G679" s="360"/>
      <c r="H679" s="359"/>
      <c r="I679" s="359"/>
      <c r="J679" s="636"/>
      <c r="K679" s="638" t="str">
        <f>IFERROR(INDEX(Lookup!$G$3:$G$6,MATCH(J679,Lookup!$F$3:$F$6,0)),"")</f>
        <v/>
      </c>
      <c r="L679" s="637"/>
      <c r="M679" s="636"/>
      <c r="N679" s="639">
        <f t="shared" si="50"/>
        <v>0</v>
      </c>
      <c r="O679" s="640">
        <f t="shared" si="51"/>
        <v>0</v>
      </c>
      <c r="P679" s="641">
        <f>IF(I679&lt;INDEX(Lookup!$U$2:$U$10,MATCH($D$48,Lookup!$S$2:$S$10,0)),0,IF(U679="X",0,IFERROR(L679*50,0)))</f>
        <v>0</v>
      </c>
      <c r="Q679" s="642">
        <f>IF(I679&lt;INDEX(Lookup!$U$2:$U$10,MATCH($D$48,Lookup!$S$2:$S$10,0)),0,IF(U679="X",0,IFERROR(P679*K679,0)))</f>
        <v>0</v>
      </c>
      <c r="R679" s="642">
        <v>0</v>
      </c>
      <c r="S679" s="783">
        <v>0</v>
      </c>
      <c r="T679" s="636"/>
      <c r="U679" s="353"/>
      <c r="W679" s="833">
        <f t="shared" si="52"/>
        <v>0</v>
      </c>
      <c r="X679" s="833">
        <f t="shared" si="53"/>
        <v>0</v>
      </c>
    </row>
    <row r="680" spans="2:24" x14ac:dyDescent="0.35">
      <c r="B680" s="633"/>
      <c r="C680" s="357"/>
      <c r="D680" s="357"/>
      <c r="E680" s="634"/>
      <c r="F680" s="635"/>
      <c r="G680" s="360"/>
      <c r="H680" s="359"/>
      <c r="I680" s="359"/>
      <c r="J680" s="636"/>
      <c r="K680" s="638" t="str">
        <f>IFERROR(INDEX(Lookup!$G$3:$G$6,MATCH(J680,Lookup!$F$3:$F$6,0)),"")</f>
        <v/>
      </c>
      <c r="L680" s="637"/>
      <c r="M680" s="636"/>
      <c r="N680" s="639">
        <f t="shared" si="50"/>
        <v>0</v>
      </c>
      <c r="O680" s="640">
        <f t="shared" si="51"/>
        <v>0</v>
      </c>
      <c r="P680" s="641">
        <f>IF(I680&lt;INDEX(Lookup!$U$2:$U$10,MATCH($D$48,Lookup!$S$2:$S$10,0)),0,IF(U680="X",0,IFERROR(L680*50,0)))</f>
        <v>0</v>
      </c>
      <c r="Q680" s="642">
        <f>IF(I680&lt;INDEX(Lookup!$U$2:$U$10,MATCH($D$48,Lookup!$S$2:$S$10,0)),0,IF(U680="X",0,IFERROR(P680*K680,0)))</f>
        <v>0</v>
      </c>
      <c r="R680" s="642">
        <v>0</v>
      </c>
      <c r="S680" s="783">
        <v>0</v>
      </c>
      <c r="T680" s="636"/>
      <c r="U680" s="353"/>
      <c r="W680" s="833">
        <f t="shared" si="52"/>
        <v>0</v>
      </c>
      <c r="X680" s="833">
        <f t="shared" si="53"/>
        <v>0</v>
      </c>
    </row>
    <row r="681" spans="2:24" x14ac:dyDescent="0.35">
      <c r="B681" s="633"/>
      <c r="C681" s="357"/>
      <c r="D681" s="357"/>
      <c r="E681" s="634"/>
      <c r="F681" s="635"/>
      <c r="G681" s="360"/>
      <c r="H681" s="359"/>
      <c r="I681" s="359"/>
      <c r="J681" s="636"/>
      <c r="K681" s="638" t="str">
        <f>IFERROR(INDEX(Lookup!$G$3:$G$6,MATCH(J681,Lookup!$F$3:$F$6,0)),"")</f>
        <v/>
      </c>
      <c r="L681" s="637"/>
      <c r="M681" s="636"/>
      <c r="N681" s="639">
        <f t="shared" si="50"/>
        <v>0</v>
      </c>
      <c r="O681" s="640">
        <f t="shared" si="51"/>
        <v>0</v>
      </c>
      <c r="P681" s="641">
        <f>IF(I681&lt;INDEX(Lookup!$U$2:$U$10,MATCH($D$48,Lookup!$S$2:$S$10,0)),0,IF(U681="X",0,IFERROR(L681*50,0)))</f>
        <v>0</v>
      </c>
      <c r="Q681" s="642">
        <f>IF(I681&lt;INDEX(Lookup!$U$2:$U$10,MATCH($D$48,Lookup!$S$2:$S$10,0)),0,IF(U681="X",0,IFERROR(P681*K681,0)))</f>
        <v>0</v>
      </c>
      <c r="R681" s="642">
        <v>0</v>
      </c>
      <c r="S681" s="783">
        <v>0</v>
      </c>
      <c r="T681" s="636"/>
      <c r="U681" s="353"/>
      <c r="W681" s="833">
        <f t="shared" si="52"/>
        <v>0</v>
      </c>
      <c r="X681" s="833">
        <f t="shared" si="53"/>
        <v>0</v>
      </c>
    </row>
    <row r="682" spans="2:24" x14ac:dyDescent="0.35">
      <c r="B682" s="633"/>
      <c r="C682" s="357"/>
      <c r="D682" s="357"/>
      <c r="E682" s="634"/>
      <c r="F682" s="635"/>
      <c r="G682" s="360"/>
      <c r="H682" s="359"/>
      <c r="I682" s="359"/>
      <c r="J682" s="636"/>
      <c r="K682" s="638" t="str">
        <f>IFERROR(INDEX(Lookup!$G$3:$G$6,MATCH(J682,Lookup!$F$3:$F$6,0)),"")</f>
        <v/>
      </c>
      <c r="L682" s="637"/>
      <c r="M682" s="636"/>
      <c r="N682" s="639">
        <f t="shared" si="50"/>
        <v>0</v>
      </c>
      <c r="O682" s="640">
        <f t="shared" si="51"/>
        <v>0</v>
      </c>
      <c r="P682" s="641">
        <f>IF(I682&lt;INDEX(Lookup!$U$2:$U$10,MATCH($D$48,Lookup!$S$2:$S$10,0)),0,IF(U682="X",0,IFERROR(L682*50,0)))</f>
        <v>0</v>
      </c>
      <c r="Q682" s="642">
        <f>IF(I682&lt;INDEX(Lookup!$U$2:$U$10,MATCH($D$48,Lookup!$S$2:$S$10,0)),0,IF(U682="X",0,IFERROR(P682*K682,0)))</f>
        <v>0</v>
      </c>
      <c r="R682" s="642">
        <v>0</v>
      </c>
      <c r="S682" s="783">
        <v>0</v>
      </c>
      <c r="T682" s="636"/>
      <c r="U682" s="353"/>
      <c r="W682" s="833">
        <f t="shared" si="52"/>
        <v>0</v>
      </c>
      <c r="X682" s="833">
        <f t="shared" si="53"/>
        <v>0</v>
      </c>
    </row>
    <row r="683" spans="2:24" x14ac:dyDescent="0.35">
      <c r="B683" s="633"/>
      <c r="C683" s="357"/>
      <c r="D683" s="357"/>
      <c r="E683" s="634"/>
      <c r="F683" s="635"/>
      <c r="G683" s="360"/>
      <c r="H683" s="359"/>
      <c r="I683" s="359"/>
      <c r="J683" s="636"/>
      <c r="K683" s="638" t="str">
        <f>IFERROR(INDEX(Lookup!$G$3:$G$6,MATCH(J683,Lookup!$F$3:$F$6,0)),"")</f>
        <v/>
      </c>
      <c r="L683" s="637"/>
      <c r="M683" s="636"/>
      <c r="N683" s="639">
        <f t="shared" si="50"/>
        <v>0</v>
      </c>
      <c r="O683" s="640">
        <f t="shared" si="51"/>
        <v>0</v>
      </c>
      <c r="P683" s="641">
        <f>IF(I683&lt;INDEX(Lookup!$U$2:$U$10,MATCH($D$48,Lookup!$S$2:$S$10,0)),0,IF(U683="X",0,IFERROR(L683*50,0)))</f>
        <v>0</v>
      </c>
      <c r="Q683" s="642">
        <f>IF(I683&lt;INDEX(Lookup!$U$2:$U$10,MATCH($D$48,Lookup!$S$2:$S$10,0)),0,IF(U683="X",0,IFERROR(P683*K683,0)))</f>
        <v>0</v>
      </c>
      <c r="R683" s="642">
        <v>0</v>
      </c>
      <c r="S683" s="783">
        <v>0</v>
      </c>
      <c r="T683" s="636"/>
      <c r="U683" s="353"/>
      <c r="W683" s="833">
        <f t="shared" si="52"/>
        <v>0</v>
      </c>
      <c r="X683" s="833">
        <f t="shared" si="53"/>
        <v>0</v>
      </c>
    </row>
    <row r="684" spans="2:24" x14ac:dyDescent="0.35">
      <c r="B684" s="633"/>
      <c r="C684" s="357"/>
      <c r="D684" s="357"/>
      <c r="E684" s="634"/>
      <c r="F684" s="635"/>
      <c r="G684" s="360"/>
      <c r="H684" s="359"/>
      <c r="I684" s="359"/>
      <c r="J684" s="636"/>
      <c r="K684" s="638" t="str">
        <f>IFERROR(INDEX(Lookup!$G$3:$G$6,MATCH(J684,Lookup!$F$3:$F$6,0)),"")</f>
        <v/>
      </c>
      <c r="L684" s="637"/>
      <c r="M684" s="636"/>
      <c r="N684" s="639">
        <f t="shared" si="50"/>
        <v>0</v>
      </c>
      <c r="O684" s="640">
        <f t="shared" si="51"/>
        <v>0</v>
      </c>
      <c r="P684" s="641">
        <f>IF(I684&lt;INDEX(Lookup!$U$2:$U$10,MATCH($D$48,Lookup!$S$2:$S$10,0)),0,IF(U684="X",0,IFERROR(L684*50,0)))</f>
        <v>0</v>
      </c>
      <c r="Q684" s="642">
        <f>IF(I684&lt;INDEX(Lookup!$U$2:$U$10,MATCH($D$48,Lookup!$S$2:$S$10,0)),0,IF(U684="X",0,IFERROR(P684*K684,0)))</f>
        <v>0</v>
      </c>
      <c r="R684" s="642">
        <v>0</v>
      </c>
      <c r="S684" s="783">
        <v>0</v>
      </c>
      <c r="T684" s="636"/>
      <c r="U684" s="353"/>
      <c r="W684" s="833">
        <f t="shared" si="52"/>
        <v>0</v>
      </c>
      <c r="X684" s="833">
        <f t="shared" si="53"/>
        <v>0</v>
      </c>
    </row>
    <row r="685" spans="2:24" x14ac:dyDescent="0.35">
      <c r="B685" s="633"/>
      <c r="C685" s="357"/>
      <c r="D685" s="357"/>
      <c r="E685" s="634"/>
      <c r="F685" s="635"/>
      <c r="G685" s="360"/>
      <c r="H685" s="359"/>
      <c r="I685" s="359"/>
      <c r="J685" s="636"/>
      <c r="K685" s="638" t="str">
        <f>IFERROR(INDEX(Lookup!$G$3:$G$6,MATCH(J685,Lookup!$F$3:$F$6,0)),"")</f>
        <v/>
      </c>
      <c r="L685" s="637"/>
      <c r="M685" s="636"/>
      <c r="N685" s="639">
        <f t="shared" si="50"/>
        <v>0</v>
      </c>
      <c r="O685" s="640">
        <f t="shared" si="51"/>
        <v>0</v>
      </c>
      <c r="P685" s="641">
        <f>IF(I685&lt;INDEX(Lookup!$U$2:$U$10,MATCH($D$48,Lookup!$S$2:$S$10,0)),0,IF(U685="X",0,IFERROR(L685*50,0)))</f>
        <v>0</v>
      </c>
      <c r="Q685" s="642">
        <f>IF(I685&lt;INDEX(Lookup!$U$2:$U$10,MATCH($D$48,Lookup!$S$2:$S$10,0)),0,IF(U685="X",0,IFERROR(P685*K685,0)))</f>
        <v>0</v>
      </c>
      <c r="R685" s="642">
        <v>0</v>
      </c>
      <c r="S685" s="783">
        <v>0</v>
      </c>
      <c r="T685" s="636"/>
      <c r="U685" s="353"/>
      <c r="W685" s="833">
        <f t="shared" si="52"/>
        <v>0</v>
      </c>
      <c r="X685" s="833">
        <f t="shared" si="53"/>
        <v>0</v>
      </c>
    </row>
    <row r="686" spans="2:24" x14ac:dyDescent="0.35">
      <c r="B686" s="633"/>
      <c r="C686" s="357"/>
      <c r="D686" s="357"/>
      <c r="E686" s="634"/>
      <c r="F686" s="635"/>
      <c r="G686" s="360"/>
      <c r="H686" s="359"/>
      <c r="I686" s="359"/>
      <c r="J686" s="636"/>
      <c r="K686" s="638" t="str">
        <f>IFERROR(INDEX(Lookup!$G$3:$G$6,MATCH(J686,Lookup!$F$3:$F$6,0)),"")</f>
        <v/>
      </c>
      <c r="L686" s="637"/>
      <c r="M686" s="636"/>
      <c r="N686" s="639">
        <f t="shared" si="50"/>
        <v>0</v>
      </c>
      <c r="O686" s="640">
        <f t="shared" si="51"/>
        <v>0</v>
      </c>
      <c r="P686" s="641">
        <f>IF(I686&lt;INDEX(Lookup!$U$2:$U$10,MATCH($D$48,Lookup!$S$2:$S$10,0)),0,IF(U686="X",0,IFERROR(L686*50,0)))</f>
        <v>0</v>
      </c>
      <c r="Q686" s="642">
        <f>IF(I686&lt;INDEX(Lookup!$U$2:$U$10,MATCH($D$48,Lookup!$S$2:$S$10,0)),0,IF(U686="X",0,IFERROR(P686*K686,0)))</f>
        <v>0</v>
      </c>
      <c r="R686" s="642">
        <v>0</v>
      </c>
      <c r="S686" s="783">
        <v>0</v>
      </c>
      <c r="T686" s="636"/>
      <c r="U686" s="353"/>
      <c r="W686" s="833">
        <f t="shared" si="52"/>
        <v>0</v>
      </c>
      <c r="X686" s="833">
        <f t="shared" si="53"/>
        <v>0</v>
      </c>
    </row>
    <row r="687" spans="2:24" x14ac:dyDescent="0.35">
      <c r="B687" s="633"/>
      <c r="C687" s="357"/>
      <c r="D687" s="357"/>
      <c r="E687" s="634"/>
      <c r="F687" s="635"/>
      <c r="G687" s="360"/>
      <c r="H687" s="359"/>
      <c r="I687" s="359"/>
      <c r="J687" s="636"/>
      <c r="K687" s="638" t="str">
        <f>IFERROR(INDEX(Lookup!$G$3:$G$6,MATCH(J687,Lookup!$F$3:$F$6,0)),"")</f>
        <v/>
      </c>
      <c r="L687" s="637"/>
      <c r="M687" s="636"/>
      <c r="N687" s="639">
        <f t="shared" si="50"/>
        <v>0</v>
      </c>
      <c r="O687" s="640">
        <f t="shared" si="51"/>
        <v>0</v>
      </c>
      <c r="P687" s="641">
        <f>IF(I687&lt;INDEX(Lookup!$U$2:$U$10,MATCH($D$48,Lookup!$S$2:$S$10,0)),0,IF(U687="X",0,IFERROR(L687*50,0)))</f>
        <v>0</v>
      </c>
      <c r="Q687" s="642">
        <f>IF(I687&lt;INDEX(Lookup!$U$2:$U$10,MATCH($D$48,Lookup!$S$2:$S$10,0)),0,IF(U687="X",0,IFERROR(P687*K687,0)))</f>
        <v>0</v>
      </c>
      <c r="R687" s="642">
        <v>0</v>
      </c>
      <c r="S687" s="783">
        <v>0</v>
      </c>
      <c r="T687" s="636"/>
      <c r="U687" s="353"/>
      <c r="W687" s="833">
        <f t="shared" si="52"/>
        <v>0</v>
      </c>
      <c r="X687" s="833">
        <f t="shared" si="53"/>
        <v>0</v>
      </c>
    </row>
    <row r="688" spans="2:24" x14ac:dyDescent="0.35">
      <c r="B688" s="633"/>
      <c r="C688" s="357"/>
      <c r="D688" s="357"/>
      <c r="E688" s="634"/>
      <c r="F688" s="635"/>
      <c r="G688" s="360"/>
      <c r="H688" s="359"/>
      <c r="I688" s="359"/>
      <c r="J688" s="636"/>
      <c r="K688" s="638" t="str">
        <f>IFERROR(INDEX(Lookup!$G$3:$G$6,MATCH(J688,Lookup!$F$3:$F$6,0)),"")</f>
        <v/>
      </c>
      <c r="L688" s="637"/>
      <c r="M688" s="636"/>
      <c r="N688" s="639">
        <f t="shared" si="50"/>
        <v>0</v>
      </c>
      <c r="O688" s="640">
        <f t="shared" si="51"/>
        <v>0</v>
      </c>
      <c r="P688" s="641">
        <f>IF(I688&lt;INDEX(Lookup!$U$2:$U$10,MATCH($D$48,Lookup!$S$2:$S$10,0)),0,IF(U688="X",0,IFERROR(L688*50,0)))</f>
        <v>0</v>
      </c>
      <c r="Q688" s="642">
        <f>IF(I688&lt;INDEX(Lookup!$U$2:$U$10,MATCH($D$48,Lookup!$S$2:$S$10,0)),0,IF(U688="X",0,IFERROR(P688*K688,0)))</f>
        <v>0</v>
      </c>
      <c r="R688" s="642">
        <v>0</v>
      </c>
      <c r="S688" s="783">
        <v>0</v>
      </c>
      <c r="T688" s="636"/>
      <c r="U688" s="353"/>
      <c r="W688" s="833">
        <f t="shared" si="52"/>
        <v>0</v>
      </c>
      <c r="X688" s="833">
        <f t="shared" si="53"/>
        <v>0</v>
      </c>
    </row>
    <row r="689" spans="2:24" x14ac:dyDescent="0.35">
      <c r="B689" s="633"/>
      <c r="C689" s="357"/>
      <c r="D689" s="357"/>
      <c r="E689" s="634"/>
      <c r="F689" s="635"/>
      <c r="G689" s="360"/>
      <c r="H689" s="359"/>
      <c r="I689" s="359"/>
      <c r="J689" s="636"/>
      <c r="K689" s="638" t="str">
        <f>IFERROR(INDEX(Lookup!$G$3:$G$6,MATCH(J689,Lookup!$F$3:$F$6,0)),"")</f>
        <v/>
      </c>
      <c r="L689" s="637"/>
      <c r="M689" s="636"/>
      <c r="N689" s="639">
        <f t="shared" si="50"/>
        <v>0</v>
      </c>
      <c r="O689" s="640">
        <f t="shared" si="51"/>
        <v>0</v>
      </c>
      <c r="P689" s="641">
        <f>IF(I689&lt;INDEX(Lookup!$U$2:$U$10,MATCH($D$48,Lookup!$S$2:$S$10,0)),0,IF(U689="X",0,IFERROR(L689*50,0)))</f>
        <v>0</v>
      </c>
      <c r="Q689" s="642">
        <f>IF(I689&lt;INDEX(Lookup!$U$2:$U$10,MATCH($D$48,Lookup!$S$2:$S$10,0)),0,IF(U689="X",0,IFERROR(P689*K689,0)))</f>
        <v>0</v>
      </c>
      <c r="R689" s="642">
        <v>0</v>
      </c>
      <c r="S689" s="783">
        <v>0</v>
      </c>
      <c r="T689" s="636"/>
      <c r="U689" s="353"/>
      <c r="W689" s="833">
        <f t="shared" si="52"/>
        <v>0</v>
      </c>
      <c r="X689" s="833">
        <f t="shared" si="53"/>
        <v>0</v>
      </c>
    </row>
    <row r="690" spans="2:24" x14ac:dyDescent="0.35">
      <c r="B690" s="633"/>
      <c r="C690" s="357"/>
      <c r="D690" s="357"/>
      <c r="E690" s="634"/>
      <c r="F690" s="635"/>
      <c r="G690" s="360"/>
      <c r="H690" s="359"/>
      <c r="I690" s="359"/>
      <c r="J690" s="636"/>
      <c r="K690" s="638" t="str">
        <f>IFERROR(INDEX(Lookup!$G$3:$G$6,MATCH(J690,Lookup!$F$3:$F$6,0)),"")</f>
        <v/>
      </c>
      <c r="L690" s="637"/>
      <c r="M690" s="636"/>
      <c r="N690" s="639">
        <f t="shared" si="50"/>
        <v>0</v>
      </c>
      <c r="O690" s="640">
        <f t="shared" si="51"/>
        <v>0</v>
      </c>
      <c r="P690" s="641">
        <f>IF(I690&lt;INDEX(Lookup!$U$2:$U$10,MATCH($D$48,Lookup!$S$2:$S$10,0)),0,IF(U690="X",0,IFERROR(L690*50,0)))</f>
        <v>0</v>
      </c>
      <c r="Q690" s="642">
        <f>IF(I690&lt;INDEX(Lookup!$U$2:$U$10,MATCH($D$48,Lookup!$S$2:$S$10,0)),0,IF(U690="X",0,IFERROR(P690*K690,0)))</f>
        <v>0</v>
      </c>
      <c r="R690" s="642">
        <v>0</v>
      </c>
      <c r="S690" s="783">
        <v>0</v>
      </c>
      <c r="T690" s="636"/>
      <c r="U690" s="353"/>
      <c r="W690" s="833">
        <f t="shared" si="52"/>
        <v>0</v>
      </c>
      <c r="X690" s="833">
        <f t="shared" si="53"/>
        <v>0</v>
      </c>
    </row>
    <row r="691" spans="2:24" x14ac:dyDescent="0.35">
      <c r="B691" s="633"/>
      <c r="C691" s="357"/>
      <c r="D691" s="357"/>
      <c r="E691" s="634"/>
      <c r="F691" s="635"/>
      <c r="G691" s="360"/>
      <c r="H691" s="359"/>
      <c r="I691" s="359"/>
      <c r="J691" s="636"/>
      <c r="K691" s="638" t="str">
        <f>IFERROR(INDEX(Lookup!$G$3:$G$6,MATCH(J691,Lookup!$F$3:$F$6,0)),"")</f>
        <v/>
      </c>
      <c r="L691" s="637"/>
      <c r="M691" s="636"/>
      <c r="N691" s="639">
        <f t="shared" ref="N691:N754" si="54">L691*M691</f>
        <v>0</v>
      </c>
      <c r="O691" s="640">
        <f t="shared" si="51"/>
        <v>0</v>
      </c>
      <c r="P691" s="641">
        <f>IF(I691&lt;INDEX(Lookup!$U$2:$U$10,MATCH($D$48,Lookup!$S$2:$S$10,0)),0,IF(U691="X",0,IFERROR(L691*50,0)))</f>
        <v>0</v>
      </c>
      <c r="Q691" s="642">
        <f>IF(I691&lt;INDEX(Lookup!$U$2:$U$10,MATCH($D$48,Lookup!$S$2:$S$10,0)),0,IF(U691="X",0,IFERROR(P691*K691,0)))</f>
        <v>0</v>
      </c>
      <c r="R691" s="642">
        <v>0</v>
      </c>
      <c r="S691" s="783">
        <v>0</v>
      </c>
      <c r="T691" s="636"/>
      <c r="U691" s="353"/>
      <c r="W691" s="833">
        <f t="shared" si="52"/>
        <v>0</v>
      </c>
      <c r="X691" s="833">
        <f t="shared" si="53"/>
        <v>0</v>
      </c>
    </row>
    <row r="692" spans="2:24" x14ac:dyDescent="0.35">
      <c r="B692" s="633"/>
      <c r="C692" s="357"/>
      <c r="D692" s="357"/>
      <c r="E692" s="634"/>
      <c r="F692" s="635"/>
      <c r="G692" s="360"/>
      <c r="H692" s="359"/>
      <c r="I692" s="359"/>
      <c r="J692" s="636"/>
      <c r="K692" s="638" t="str">
        <f>IFERROR(INDEX(Lookup!$G$3:$G$6,MATCH(J692,Lookup!$F$3:$F$6,0)),"")</f>
        <v/>
      </c>
      <c r="L692" s="637"/>
      <c r="M692" s="636"/>
      <c r="N692" s="639">
        <f t="shared" si="54"/>
        <v>0</v>
      </c>
      <c r="O692" s="640">
        <f t="shared" ref="O692:O755" si="55">IFERROR(ROUND((N692*K692),2),0)</f>
        <v>0</v>
      </c>
      <c r="P692" s="641">
        <f>IF(I692&lt;INDEX(Lookup!$U$2:$U$10,MATCH($D$48,Lookup!$S$2:$S$10,0)),0,IF(U692="X",0,IFERROR(L692*50,0)))</f>
        <v>0</v>
      </c>
      <c r="Q692" s="642">
        <f>IF(I692&lt;INDEX(Lookup!$U$2:$U$10,MATCH($D$48,Lookup!$S$2:$S$10,0)),0,IF(U692="X",0,IFERROR(P692*K692,0)))</f>
        <v>0</v>
      </c>
      <c r="R692" s="642">
        <v>0</v>
      </c>
      <c r="S692" s="783">
        <v>0</v>
      </c>
      <c r="T692" s="636"/>
      <c r="U692" s="353"/>
      <c r="W692" s="833">
        <f t="shared" ref="W692:W755" si="56">O692*$I$30</f>
        <v>0</v>
      </c>
      <c r="X692" s="833">
        <f t="shared" ref="X692:X755" si="57">Q692*$I$30</f>
        <v>0</v>
      </c>
    </row>
    <row r="693" spans="2:24" x14ac:dyDescent="0.35">
      <c r="B693" s="633"/>
      <c r="C693" s="357"/>
      <c r="D693" s="357"/>
      <c r="E693" s="634"/>
      <c r="F693" s="635"/>
      <c r="G693" s="360"/>
      <c r="H693" s="359"/>
      <c r="I693" s="359"/>
      <c r="J693" s="636"/>
      <c r="K693" s="638" t="str">
        <f>IFERROR(INDEX(Lookup!$G$3:$G$6,MATCH(J693,Lookup!$F$3:$F$6,0)),"")</f>
        <v/>
      </c>
      <c r="L693" s="637"/>
      <c r="M693" s="636"/>
      <c r="N693" s="639">
        <f t="shared" si="54"/>
        <v>0</v>
      </c>
      <c r="O693" s="640">
        <f t="shared" si="55"/>
        <v>0</v>
      </c>
      <c r="P693" s="641">
        <f>IF(I693&lt;INDEX(Lookup!$U$2:$U$10,MATCH($D$48,Lookup!$S$2:$S$10,0)),0,IF(U693="X",0,IFERROR(L693*50,0)))</f>
        <v>0</v>
      </c>
      <c r="Q693" s="642">
        <f>IF(I693&lt;INDEX(Lookup!$U$2:$U$10,MATCH($D$48,Lookup!$S$2:$S$10,0)),0,IF(U693="X",0,IFERROR(P693*K693,0)))</f>
        <v>0</v>
      </c>
      <c r="R693" s="642">
        <v>0</v>
      </c>
      <c r="S693" s="783">
        <v>0</v>
      </c>
      <c r="T693" s="636"/>
      <c r="U693" s="353"/>
      <c r="W693" s="833">
        <f t="shared" si="56"/>
        <v>0</v>
      </c>
      <c r="X693" s="833">
        <f t="shared" si="57"/>
        <v>0</v>
      </c>
    </row>
    <row r="694" spans="2:24" x14ac:dyDescent="0.35">
      <c r="B694" s="633"/>
      <c r="C694" s="357"/>
      <c r="D694" s="357"/>
      <c r="E694" s="634"/>
      <c r="F694" s="635"/>
      <c r="G694" s="360"/>
      <c r="H694" s="359"/>
      <c r="I694" s="359"/>
      <c r="J694" s="636"/>
      <c r="K694" s="638" t="str">
        <f>IFERROR(INDEX(Lookup!$G$3:$G$6,MATCH(J694,Lookup!$F$3:$F$6,0)),"")</f>
        <v/>
      </c>
      <c r="L694" s="637"/>
      <c r="M694" s="636"/>
      <c r="N694" s="639">
        <f t="shared" si="54"/>
        <v>0</v>
      </c>
      <c r="O694" s="640">
        <f t="shared" si="55"/>
        <v>0</v>
      </c>
      <c r="P694" s="641">
        <f>IF(I694&lt;INDEX(Lookup!$U$2:$U$10,MATCH($D$48,Lookup!$S$2:$S$10,0)),0,IF(U694="X",0,IFERROR(L694*50,0)))</f>
        <v>0</v>
      </c>
      <c r="Q694" s="642">
        <f>IF(I694&lt;INDEX(Lookup!$U$2:$U$10,MATCH($D$48,Lookup!$S$2:$S$10,0)),0,IF(U694="X",0,IFERROR(P694*K694,0)))</f>
        <v>0</v>
      </c>
      <c r="R694" s="642">
        <v>0</v>
      </c>
      <c r="S694" s="783">
        <v>0</v>
      </c>
      <c r="T694" s="636"/>
      <c r="U694" s="353"/>
      <c r="W694" s="833">
        <f t="shared" si="56"/>
        <v>0</v>
      </c>
      <c r="X694" s="833">
        <f t="shared" si="57"/>
        <v>0</v>
      </c>
    </row>
    <row r="695" spans="2:24" x14ac:dyDescent="0.35">
      <c r="B695" s="633"/>
      <c r="C695" s="357"/>
      <c r="D695" s="357"/>
      <c r="E695" s="634"/>
      <c r="F695" s="635"/>
      <c r="G695" s="360"/>
      <c r="H695" s="359"/>
      <c r="I695" s="359"/>
      <c r="J695" s="636"/>
      <c r="K695" s="638" t="str">
        <f>IFERROR(INDEX(Lookup!$G$3:$G$6,MATCH(J695,Lookup!$F$3:$F$6,0)),"")</f>
        <v/>
      </c>
      <c r="L695" s="637"/>
      <c r="M695" s="636"/>
      <c r="N695" s="639">
        <f t="shared" si="54"/>
        <v>0</v>
      </c>
      <c r="O695" s="640">
        <f t="shared" si="55"/>
        <v>0</v>
      </c>
      <c r="P695" s="641">
        <f>IF(I695&lt;INDEX(Lookup!$U$2:$U$10,MATCH($D$48,Lookup!$S$2:$S$10,0)),0,IF(U695="X",0,IFERROR(L695*50,0)))</f>
        <v>0</v>
      </c>
      <c r="Q695" s="642">
        <f>IF(I695&lt;INDEX(Lookup!$U$2:$U$10,MATCH($D$48,Lookup!$S$2:$S$10,0)),0,IF(U695="X",0,IFERROR(P695*K695,0)))</f>
        <v>0</v>
      </c>
      <c r="R695" s="642">
        <v>0</v>
      </c>
      <c r="S695" s="783">
        <v>0</v>
      </c>
      <c r="T695" s="636"/>
      <c r="U695" s="353"/>
      <c r="W695" s="833">
        <f t="shared" si="56"/>
        <v>0</v>
      </c>
      <c r="X695" s="833">
        <f t="shared" si="57"/>
        <v>0</v>
      </c>
    </row>
    <row r="696" spans="2:24" x14ac:dyDescent="0.35">
      <c r="B696" s="633"/>
      <c r="C696" s="357"/>
      <c r="D696" s="357"/>
      <c r="E696" s="634"/>
      <c r="F696" s="635"/>
      <c r="G696" s="360"/>
      <c r="H696" s="359"/>
      <c r="I696" s="359"/>
      <c r="J696" s="636"/>
      <c r="K696" s="638" t="str">
        <f>IFERROR(INDEX(Lookup!$G$3:$G$6,MATCH(J696,Lookup!$F$3:$F$6,0)),"")</f>
        <v/>
      </c>
      <c r="L696" s="637"/>
      <c r="M696" s="636"/>
      <c r="N696" s="639">
        <f t="shared" si="54"/>
        <v>0</v>
      </c>
      <c r="O696" s="640">
        <f t="shared" si="55"/>
        <v>0</v>
      </c>
      <c r="P696" s="641">
        <f>IF(I696&lt;INDEX(Lookup!$U$2:$U$10,MATCH($D$48,Lookup!$S$2:$S$10,0)),0,IF(U696="X",0,IFERROR(L696*50,0)))</f>
        <v>0</v>
      </c>
      <c r="Q696" s="642">
        <f>IF(I696&lt;INDEX(Lookup!$U$2:$U$10,MATCH($D$48,Lookup!$S$2:$S$10,0)),0,IF(U696="X",0,IFERROR(P696*K696,0)))</f>
        <v>0</v>
      </c>
      <c r="R696" s="642">
        <v>0</v>
      </c>
      <c r="S696" s="783">
        <v>0</v>
      </c>
      <c r="T696" s="636"/>
      <c r="U696" s="353"/>
      <c r="W696" s="833">
        <f t="shared" si="56"/>
        <v>0</v>
      </c>
      <c r="X696" s="833">
        <f t="shared" si="57"/>
        <v>0</v>
      </c>
    </row>
    <row r="697" spans="2:24" x14ac:dyDescent="0.35">
      <c r="B697" s="633"/>
      <c r="C697" s="357"/>
      <c r="D697" s="357"/>
      <c r="E697" s="634"/>
      <c r="F697" s="635"/>
      <c r="G697" s="360"/>
      <c r="H697" s="359"/>
      <c r="I697" s="359"/>
      <c r="J697" s="636"/>
      <c r="K697" s="638" t="str">
        <f>IFERROR(INDEX(Lookup!$G$3:$G$6,MATCH(J697,Lookup!$F$3:$F$6,0)),"")</f>
        <v/>
      </c>
      <c r="L697" s="637"/>
      <c r="M697" s="636"/>
      <c r="N697" s="639">
        <f t="shared" si="54"/>
        <v>0</v>
      </c>
      <c r="O697" s="640">
        <f t="shared" si="55"/>
        <v>0</v>
      </c>
      <c r="P697" s="641">
        <f>IF(I697&lt;INDEX(Lookup!$U$2:$U$10,MATCH($D$48,Lookup!$S$2:$S$10,0)),0,IF(U697="X",0,IFERROR(L697*50,0)))</f>
        <v>0</v>
      </c>
      <c r="Q697" s="642">
        <f>IF(I697&lt;INDEX(Lookup!$U$2:$U$10,MATCH($D$48,Lookup!$S$2:$S$10,0)),0,IF(U697="X",0,IFERROR(P697*K697,0)))</f>
        <v>0</v>
      </c>
      <c r="R697" s="642">
        <v>0</v>
      </c>
      <c r="S697" s="783">
        <v>0</v>
      </c>
      <c r="T697" s="636"/>
      <c r="U697" s="353"/>
      <c r="W697" s="833">
        <f t="shared" si="56"/>
        <v>0</v>
      </c>
      <c r="X697" s="833">
        <f t="shared" si="57"/>
        <v>0</v>
      </c>
    </row>
    <row r="698" spans="2:24" x14ac:dyDescent="0.35">
      <c r="B698" s="633"/>
      <c r="C698" s="357"/>
      <c r="D698" s="357"/>
      <c r="E698" s="634"/>
      <c r="F698" s="635"/>
      <c r="G698" s="360"/>
      <c r="H698" s="359"/>
      <c r="I698" s="359"/>
      <c r="J698" s="636"/>
      <c r="K698" s="638" t="str">
        <f>IFERROR(INDEX(Lookup!$G$3:$G$6,MATCH(J698,Lookup!$F$3:$F$6,0)),"")</f>
        <v/>
      </c>
      <c r="L698" s="637"/>
      <c r="M698" s="636"/>
      <c r="N698" s="639">
        <f t="shared" si="54"/>
        <v>0</v>
      </c>
      <c r="O698" s="640">
        <f t="shared" si="55"/>
        <v>0</v>
      </c>
      <c r="P698" s="641">
        <f>IF(I698&lt;INDEX(Lookup!$U$2:$U$10,MATCH($D$48,Lookup!$S$2:$S$10,0)),0,IF(U698="X",0,IFERROR(L698*50,0)))</f>
        <v>0</v>
      </c>
      <c r="Q698" s="642">
        <f>IF(I698&lt;INDEX(Lookup!$U$2:$U$10,MATCH($D$48,Lookup!$S$2:$S$10,0)),0,IF(U698="X",0,IFERROR(P698*K698,0)))</f>
        <v>0</v>
      </c>
      <c r="R698" s="642">
        <v>0</v>
      </c>
      <c r="S698" s="783">
        <v>0</v>
      </c>
      <c r="T698" s="636"/>
      <c r="U698" s="353"/>
      <c r="W698" s="833">
        <f t="shared" si="56"/>
        <v>0</v>
      </c>
      <c r="X698" s="833">
        <f t="shared" si="57"/>
        <v>0</v>
      </c>
    </row>
    <row r="699" spans="2:24" x14ac:dyDescent="0.35">
      <c r="B699" s="633"/>
      <c r="C699" s="357"/>
      <c r="D699" s="357"/>
      <c r="E699" s="634"/>
      <c r="F699" s="635"/>
      <c r="G699" s="360"/>
      <c r="H699" s="359"/>
      <c r="I699" s="359"/>
      <c r="J699" s="636"/>
      <c r="K699" s="638" t="str">
        <f>IFERROR(INDEX(Lookup!$G$3:$G$6,MATCH(J699,Lookup!$F$3:$F$6,0)),"")</f>
        <v/>
      </c>
      <c r="L699" s="637"/>
      <c r="M699" s="636"/>
      <c r="N699" s="639">
        <f t="shared" si="54"/>
        <v>0</v>
      </c>
      <c r="O699" s="640">
        <f t="shared" si="55"/>
        <v>0</v>
      </c>
      <c r="P699" s="641">
        <f>IF(I699&lt;INDEX(Lookup!$U$2:$U$10,MATCH($D$48,Lookup!$S$2:$S$10,0)),0,IF(U699="X",0,IFERROR(L699*50,0)))</f>
        <v>0</v>
      </c>
      <c r="Q699" s="642">
        <f>IF(I699&lt;INDEX(Lookup!$U$2:$U$10,MATCH($D$48,Lookup!$S$2:$S$10,0)),0,IF(U699="X",0,IFERROR(P699*K699,0)))</f>
        <v>0</v>
      </c>
      <c r="R699" s="642">
        <v>0</v>
      </c>
      <c r="S699" s="783">
        <v>0</v>
      </c>
      <c r="T699" s="636"/>
      <c r="U699" s="353"/>
      <c r="W699" s="833">
        <f t="shared" si="56"/>
        <v>0</v>
      </c>
      <c r="X699" s="833">
        <f t="shared" si="57"/>
        <v>0</v>
      </c>
    </row>
    <row r="700" spans="2:24" x14ac:dyDescent="0.35">
      <c r="B700" s="633"/>
      <c r="C700" s="357"/>
      <c r="D700" s="357"/>
      <c r="E700" s="634"/>
      <c r="F700" s="635"/>
      <c r="G700" s="360"/>
      <c r="H700" s="359"/>
      <c r="I700" s="359"/>
      <c r="J700" s="636"/>
      <c r="K700" s="638" t="str">
        <f>IFERROR(INDEX(Lookup!$G$3:$G$6,MATCH(J700,Lookup!$F$3:$F$6,0)),"")</f>
        <v/>
      </c>
      <c r="L700" s="637"/>
      <c r="M700" s="636"/>
      <c r="N700" s="639">
        <f t="shared" si="54"/>
        <v>0</v>
      </c>
      <c r="O700" s="640">
        <f t="shared" si="55"/>
        <v>0</v>
      </c>
      <c r="P700" s="641">
        <f>IF(I700&lt;INDEX(Lookup!$U$2:$U$10,MATCH($D$48,Lookup!$S$2:$S$10,0)),0,IF(U700="X",0,IFERROR(L700*50,0)))</f>
        <v>0</v>
      </c>
      <c r="Q700" s="642">
        <f>IF(I700&lt;INDEX(Lookup!$U$2:$U$10,MATCH($D$48,Lookup!$S$2:$S$10,0)),0,IF(U700="X",0,IFERROR(P700*K700,0)))</f>
        <v>0</v>
      </c>
      <c r="R700" s="642">
        <v>0</v>
      </c>
      <c r="S700" s="783">
        <v>0</v>
      </c>
      <c r="T700" s="636"/>
      <c r="U700" s="353"/>
      <c r="W700" s="833">
        <f t="shared" si="56"/>
        <v>0</v>
      </c>
      <c r="X700" s="833">
        <f t="shared" si="57"/>
        <v>0</v>
      </c>
    </row>
    <row r="701" spans="2:24" x14ac:dyDescent="0.35">
      <c r="B701" s="633"/>
      <c r="C701" s="357"/>
      <c r="D701" s="357"/>
      <c r="E701" s="634"/>
      <c r="F701" s="635"/>
      <c r="G701" s="360"/>
      <c r="H701" s="359"/>
      <c r="I701" s="359"/>
      <c r="J701" s="636"/>
      <c r="K701" s="638" t="str">
        <f>IFERROR(INDEX(Lookup!$G$3:$G$6,MATCH(J701,Lookup!$F$3:$F$6,0)),"")</f>
        <v/>
      </c>
      <c r="L701" s="637"/>
      <c r="M701" s="636"/>
      <c r="N701" s="639">
        <f t="shared" si="54"/>
        <v>0</v>
      </c>
      <c r="O701" s="640">
        <f t="shared" si="55"/>
        <v>0</v>
      </c>
      <c r="P701" s="641">
        <f>IF(I701&lt;INDEX(Lookup!$U$2:$U$10,MATCH($D$48,Lookup!$S$2:$S$10,0)),0,IF(U701="X",0,IFERROR(L701*50,0)))</f>
        <v>0</v>
      </c>
      <c r="Q701" s="642">
        <f>IF(I701&lt;INDEX(Lookup!$U$2:$U$10,MATCH($D$48,Lookup!$S$2:$S$10,0)),0,IF(U701="X",0,IFERROR(P701*K701,0)))</f>
        <v>0</v>
      </c>
      <c r="R701" s="642">
        <v>0</v>
      </c>
      <c r="S701" s="783">
        <v>0</v>
      </c>
      <c r="T701" s="636"/>
      <c r="U701" s="353"/>
      <c r="W701" s="833">
        <f t="shared" si="56"/>
        <v>0</v>
      </c>
      <c r="X701" s="833">
        <f t="shared" si="57"/>
        <v>0</v>
      </c>
    </row>
    <row r="702" spans="2:24" x14ac:dyDescent="0.35">
      <c r="B702" s="633"/>
      <c r="C702" s="357"/>
      <c r="D702" s="357"/>
      <c r="E702" s="634"/>
      <c r="F702" s="635"/>
      <c r="G702" s="360"/>
      <c r="H702" s="359"/>
      <c r="I702" s="359"/>
      <c r="J702" s="636"/>
      <c r="K702" s="638" t="str">
        <f>IFERROR(INDEX(Lookup!$G$3:$G$6,MATCH(J702,Lookup!$F$3:$F$6,0)),"")</f>
        <v/>
      </c>
      <c r="L702" s="637"/>
      <c r="M702" s="636"/>
      <c r="N702" s="639">
        <f t="shared" si="54"/>
        <v>0</v>
      </c>
      <c r="O702" s="640">
        <f t="shared" si="55"/>
        <v>0</v>
      </c>
      <c r="P702" s="641">
        <f>IF(I702&lt;INDEX(Lookup!$U$2:$U$10,MATCH($D$48,Lookup!$S$2:$S$10,0)),0,IF(U702="X",0,IFERROR(L702*50,0)))</f>
        <v>0</v>
      </c>
      <c r="Q702" s="642">
        <f>IF(I702&lt;INDEX(Lookup!$U$2:$U$10,MATCH($D$48,Lookup!$S$2:$S$10,0)),0,IF(U702="X",0,IFERROR(P702*K702,0)))</f>
        <v>0</v>
      </c>
      <c r="R702" s="642">
        <v>0</v>
      </c>
      <c r="S702" s="783">
        <v>0</v>
      </c>
      <c r="T702" s="636"/>
      <c r="U702" s="353"/>
      <c r="W702" s="833">
        <f t="shared" si="56"/>
        <v>0</v>
      </c>
      <c r="X702" s="833">
        <f t="shared" si="57"/>
        <v>0</v>
      </c>
    </row>
    <row r="703" spans="2:24" x14ac:dyDescent="0.35">
      <c r="B703" s="633"/>
      <c r="C703" s="357"/>
      <c r="D703" s="357"/>
      <c r="E703" s="634"/>
      <c r="F703" s="635"/>
      <c r="G703" s="360"/>
      <c r="H703" s="359"/>
      <c r="I703" s="359"/>
      <c r="J703" s="636"/>
      <c r="K703" s="638" t="str">
        <f>IFERROR(INDEX(Lookup!$G$3:$G$6,MATCH(J703,Lookup!$F$3:$F$6,0)),"")</f>
        <v/>
      </c>
      <c r="L703" s="637"/>
      <c r="M703" s="636"/>
      <c r="N703" s="639">
        <f t="shared" si="54"/>
        <v>0</v>
      </c>
      <c r="O703" s="640">
        <f t="shared" si="55"/>
        <v>0</v>
      </c>
      <c r="P703" s="641">
        <f>IF(I703&lt;INDEX(Lookup!$U$2:$U$10,MATCH($D$48,Lookup!$S$2:$S$10,0)),0,IF(U703="X",0,IFERROR(L703*50,0)))</f>
        <v>0</v>
      </c>
      <c r="Q703" s="642">
        <f>IF(I703&lt;INDEX(Lookup!$U$2:$U$10,MATCH($D$48,Lookup!$S$2:$S$10,0)),0,IF(U703="X",0,IFERROR(P703*K703,0)))</f>
        <v>0</v>
      </c>
      <c r="R703" s="642">
        <v>0</v>
      </c>
      <c r="S703" s="783">
        <v>0</v>
      </c>
      <c r="T703" s="636"/>
      <c r="U703" s="353"/>
      <c r="W703" s="833">
        <f t="shared" si="56"/>
        <v>0</v>
      </c>
      <c r="X703" s="833">
        <f t="shared" si="57"/>
        <v>0</v>
      </c>
    </row>
    <row r="704" spans="2:24" x14ac:dyDescent="0.35">
      <c r="B704" s="633"/>
      <c r="C704" s="357"/>
      <c r="D704" s="357"/>
      <c r="E704" s="634"/>
      <c r="F704" s="635"/>
      <c r="G704" s="360"/>
      <c r="H704" s="359"/>
      <c r="I704" s="359"/>
      <c r="J704" s="636"/>
      <c r="K704" s="638" t="str">
        <f>IFERROR(INDEX(Lookup!$G$3:$G$6,MATCH(J704,Lookup!$F$3:$F$6,0)),"")</f>
        <v/>
      </c>
      <c r="L704" s="637"/>
      <c r="M704" s="636"/>
      <c r="N704" s="639">
        <f t="shared" si="54"/>
        <v>0</v>
      </c>
      <c r="O704" s="640">
        <f t="shared" si="55"/>
        <v>0</v>
      </c>
      <c r="P704" s="641">
        <f>IF(I704&lt;INDEX(Lookup!$U$2:$U$10,MATCH($D$48,Lookup!$S$2:$S$10,0)),0,IF(U704="X",0,IFERROR(L704*50,0)))</f>
        <v>0</v>
      </c>
      <c r="Q704" s="642">
        <f>IF(I704&lt;INDEX(Lookup!$U$2:$U$10,MATCH($D$48,Lookup!$S$2:$S$10,0)),0,IF(U704="X",0,IFERROR(P704*K704,0)))</f>
        <v>0</v>
      </c>
      <c r="R704" s="642">
        <v>0</v>
      </c>
      <c r="S704" s="783">
        <v>0</v>
      </c>
      <c r="T704" s="636"/>
      <c r="U704" s="353"/>
      <c r="W704" s="833">
        <f t="shared" si="56"/>
        <v>0</v>
      </c>
      <c r="X704" s="833">
        <f t="shared" si="57"/>
        <v>0</v>
      </c>
    </row>
    <row r="705" spans="2:24" x14ac:dyDescent="0.35">
      <c r="B705" s="633"/>
      <c r="C705" s="357"/>
      <c r="D705" s="357"/>
      <c r="E705" s="634"/>
      <c r="F705" s="635"/>
      <c r="G705" s="360"/>
      <c r="H705" s="359"/>
      <c r="I705" s="359"/>
      <c r="J705" s="636"/>
      <c r="K705" s="638" t="str">
        <f>IFERROR(INDEX(Lookup!$G$3:$G$6,MATCH(J705,Lookup!$F$3:$F$6,0)),"")</f>
        <v/>
      </c>
      <c r="L705" s="637"/>
      <c r="M705" s="636"/>
      <c r="N705" s="639">
        <f t="shared" si="54"/>
        <v>0</v>
      </c>
      <c r="O705" s="640">
        <f t="shared" si="55"/>
        <v>0</v>
      </c>
      <c r="P705" s="641">
        <f>IF(I705&lt;INDEX(Lookup!$U$2:$U$10,MATCH($D$48,Lookup!$S$2:$S$10,0)),0,IF(U705="X",0,IFERROR(L705*50,0)))</f>
        <v>0</v>
      </c>
      <c r="Q705" s="642">
        <f>IF(I705&lt;INDEX(Lookup!$U$2:$U$10,MATCH($D$48,Lookup!$S$2:$S$10,0)),0,IF(U705="X",0,IFERROR(P705*K705,0)))</f>
        <v>0</v>
      </c>
      <c r="R705" s="642">
        <v>0</v>
      </c>
      <c r="S705" s="783">
        <v>0</v>
      </c>
      <c r="T705" s="636"/>
      <c r="U705" s="353"/>
      <c r="W705" s="833">
        <f t="shared" si="56"/>
        <v>0</v>
      </c>
      <c r="X705" s="833">
        <f t="shared" si="57"/>
        <v>0</v>
      </c>
    </row>
    <row r="706" spans="2:24" x14ac:dyDescent="0.35">
      <c r="B706" s="633"/>
      <c r="C706" s="357"/>
      <c r="D706" s="357"/>
      <c r="E706" s="634"/>
      <c r="F706" s="635"/>
      <c r="G706" s="360"/>
      <c r="H706" s="359"/>
      <c r="I706" s="359"/>
      <c r="J706" s="636"/>
      <c r="K706" s="638" t="str">
        <f>IFERROR(INDEX(Lookup!$G$3:$G$6,MATCH(J706,Lookup!$F$3:$F$6,0)),"")</f>
        <v/>
      </c>
      <c r="L706" s="637"/>
      <c r="M706" s="636"/>
      <c r="N706" s="639">
        <f t="shared" si="54"/>
        <v>0</v>
      </c>
      <c r="O706" s="640">
        <f t="shared" si="55"/>
        <v>0</v>
      </c>
      <c r="P706" s="641">
        <f>IF(I706&lt;INDEX(Lookup!$U$2:$U$10,MATCH($D$48,Lookup!$S$2:$S$10,0)),0,IF(U706="X",0,IFERROR(L706*50,0)))</f>
        <v>0</v>
      </c>
      <c r="Q706" s="642">
        <f>IF(I706&lt;INDEX(Lookup!$U$2:$U$10,MATCH($D$48,Lookup!$S$2:$S$10,0)),0,IF(U706="X",0,IFERROR(P706*K706,0)))</f>
        <v>0</v>
      </c>
      <c r="R706" s="642">
        <v>0</v>
      </c>
      <c r="S706" s="783">
        <v>0</v>
      </c>
      <c r="T706" s="636"/>
      <c r="U706" s="353"/>
      <c r="W706" s="833">
        <f t="shared" si="56"/>
        <v>0</v>
      </c>
      <c r="X706" s="833">
        <f t="shared" si="57"/>
        <v>0</v>
      </c>
    </row>
    <row r="707" spans="2:24" x14ac:dyDescent="0.35">
      <c r="B707" s="633"/>
      <c r="C707" s="357"/>
      <c r="D707" s="357"/>
      <c r="E707" s="634"/>
      <c r="F707" s="635"/>
      <c r="G707" s="360"/>
      <c r="H707" s="359"/>
      <c r="I707" s="359"/>
      <c r="J707" s="636"/>
      <c r="K707" s="638" t="str">
        <f>IFERROR(INDEX(Lookup!$G$3:$G$6,MATCH(J707,Lookup!$F$3:$F$6,0)),"")</f>
        <v/>
      </c>
      <c r="L707" s="637"/>
      <c r="M707" s="636"/>
      <c r="N707" s="639">
        <f t="shared" si="54"/>
        <v>0</v>
      </c>
      <c r="O707" s="640">
        <f t="shared" si="55"/>
        <v>0</v>
      </c>
      <c r="P707" s="641">
        <f>IF(I707&lt;INDEX(Lookup!$U$2:$U$10,MATCH($D$48,Lookup!$S$2:$S$10,0)),0,IF(U707="X",0,IFERROR(L707*50,0)))</f>
        <v>0</v>
      </c>
      <c r="Q707" s="642">
        <f>IF(I707&lt;INDEX(Lookup!$U$2:$U$10,MATCH($D$48,Lookup!$S$2:$S$10,0)),0,IF(U707="X",0,IFERROR(P707*K707,0)))</f>
        <v>0</v>
      </c>
      <c r="R707" s="642">
        <v>0</v>
      </c>
      <c r="S707" s="783">
        <v>0</v>
      </c>
      <c r="T707" s="636"/>
      <c r="U707" s="353"/>
      <c r="W707" s="833">
        <f t="shared" si="56"/>
        <v>0</v>
      </c>
      <c r="X707" s="833">
        <f t="shared" si="57"/>
        <v>0</v>
      </c>
    </row>
    <row r="708" spans="2:24" x14ac:dyDescent="0.35">
      <c r="B708" s="633"/>
      <c r="C708" s="357"/>
      <c r="D708" s="357"/>
      <c r="E708" s="634"/>
      <c r="F708" s="635"/>
      <c r="G708" s="360"/>
      <c r="H708" s="359"/>
      <c r="I708" s="359"/>
      <c r="J708" s="636"/>
      <c r="K708" s="638" t="str">
        <f>IFERROR(INDEX(Lookup!$G$3:$G$6,MATCH(J708,Lookup!$F$3:$F$6,0)),"")</f>
        <v/>
      </c>
      <c r="L708" s="637"/>
      <c r="M708" s="636"/>
      <c r="N708" s="639">
        <f t="shared" si="54"/>
        <v>0</v>
      </c>
      <c r="O708" s="640">
        <f t="shared" si="55"/>
        <v>0</v>
      </c>
      <c r="P708" s="641">
        <f>IF(I708&lt;INDEX(Lookup!$U$2:$U$10,MATCH($D$48,Lookup!$S$2:$S$10,0)),0,IF(U708="X",0,IFERROR(L708*50,0)))</f>
        <v>0</v>
      </c>
      <c r="Q708" s="642">
        <f>IF(I708&lt;INDEX(Lookup!$U$2:$U$10,MATCH($D$48,Lookup!$S$2:$S$10,0)),0,IF(U708="X",0,IFERROR(P708*K708,0)))</f>
        <v>0</v>
      </c>
      <c r="R708" s="642">
        <v>0</v>
      </c>
      <c r="S708" s="783">
        <v>0</v>
      </c>
      <c r="T708" s="636"/>
      <c r="U708" s="353"/>
      <c r="W708" s="833">
        <f t="shared" si="56"/>
        <v>0</v>
      </c>
      <c r="X708" s="833">
        <f t="shared" si="57"/>
        <v>0</v>
      </c>
    </row>
    <row r="709" spans="2:24" x14ac:dyDescent="0.35">
      <c r="B709" s="633"/>
      <c r="C709" s="357"/>
      <c r="D709" s="357"/>
      <c r="E709" s="634"/>
      <c r="F709" s="635"/>
      <c r="G709" s="360"/>
      <c r="H709" s="359"/>
      <c r="I709" s="359"/>
      <c r="J709" s="636"/>
      <c r="K709" s="638" t="str">
        <f>IFERROR(INDEX(Lookup!$G$3:$G$6,MATCH(J709,Lookup!$F$3:$F$6,0)),"")</f>
        <v/>
      </c>
      <c r="L709" s="637"/>
      <c r="M709" s="636"/>
      <c r="N709" s="639">
        <f t="shared" si="54"/>
        <v>0</v>
      </c>
      <c r="O709" s="640">
        <f t="shared" si="55"/>
        <v>0</v>
      </c>
      <c r="P709" s="641">
        <f>IF(I709&lt;INDEX(Lookup!$U$2:$U$10,MATCH($D$48,Lookup!$S$2:$S$10,0)),0,IF(U709="X",0,IFERROR(L709*50,0)))</f>
        <v>0</v>
      </c>
      <c r="Q709" s="642">
        <f>IF(I709&lt;INDEX(Lookup!$U$2:$U$10,MATCH($D$48,Lookup!$S$2:$S$10,0)),0,IF(U709="X",0,IFERROR(P709*K709,0)))</f>
        <v>0</v>
      </c>
      <c r="R709" s="642">
        <v>0</v>
      </c>
      <c r="S709" s="783">
        <v>0</v>
      </c>
      <c r="T709" s="636"/>
      <c r="U709" s="353"/>
      <c r="W709" s="833">
        <f t="shared" si="56"/>
        <v>0</v>
      </c>
      <c r="X709" s="833">
        <f t="shared" si="57"/>
        <v>0</v>
      </c>
    </row>
    <row r="710" spans="2:24" x14ac:dyDescent="0.35">
      <c r="B710" s="633"/>
      <c r="C710" s="357"/>
      <c r="D710" s="357"/>
      <c r="E710" s="634"/>
      <c r="F710" s="635"/>
      <c r="G710" s="360"/>
      <c r="H710" s="359"/>
      <c r="I710" s="359"/>
      <c r="J710" s="636"/>
      <c r="K710" s="638" t="str">
        <f>IFERROR(INDEX(Lookup!$G$3:$G$6,MATCH(J710,Lookup!$F$3:$F$6,0)),"")</f>
        <v/>
      </c>
      <c r="L710" s="637"/>
      <c r="M710" s="636"/>
      <c r="N710" s="639">
        <f t="shared" si="54"/>
        <v>0</v>
      </c>
      <c r="O710" s="640">
        <f t="shared" si="55"/>
        <v>0</v>
      </c>
      <c r="P710" s="641">
        <f>IF(I710&lt;INDEX(Lookup!$U$2:$U$10,MATCH($D$48,Lookup!$S$2:$S$10,0)),0,IF(U710="X",0,IFERROR(L710*50,0)))</f>
        <v>0</v>
      </c>
      <c r="Q710" s="642">
        <f>IF(I710&lt;INDEX(Lookup!$U$2:$U$10,MATCH($D$48,Lookup!$S$2:$S$10,0)),0,IF(U710="X",0,IFERROR(P710*K710,0)))</f>
        <v>0</v>
      </c>
      <c r="R710" s="642">
        <v>0</v>
      </c>
      <c r="S710" s="783">
        <v>0</v>
      </c>
      <c r="T710" s="636"/>
      <c r="U710" s="353"/>
      <c r="W710" s="833">
        <f t="shared" si="56"/>
        <v>0</v>
      </c>
      <c r="X710" s="833">
        <f t="shared" si="57"/>
        <v>0</v>
      </c>
    </row>
    <row r="711" spans="2:24" x14ac:dyDescent="0.35">
      <c r="B711" s="633"/>
      <c r="C711" s="357"/>
      <c r="D711" s="357"/>
      <c r="E711" s="634"/>
      <c r="F711" s="635"/>
      <c r="G711" s="360"/>
      <c r="H711" s="359"/>
      <c r="I711" s="359"/>
      <c r="J711" s="636"/>
      <c r="K711" s="638" t="str">
        <f>IFERROR(INDEX(Lookup!$G$3:$G$6,MATCH(J711,Lookup!$F$3:$F$6,0)),"")</f>
        <v/>
      </c>
      <c r="L711" s="637"/>
      <c r="M711" s="636"/>
      <c r="N711" s="639">
        <f t="shared" si="54"/>
        <v>0</v>
      </c>
      <c r="O711" s="640">
        <f t="shared" si="55"/>
        <v>0</v>
      </c>
      <c r="P711" s="641">
        <f>IF(I711&lt;INDEX(Lookup!$U$2:$U$10,MATCH($D$48,Lookup!$S$2:$S$10,0)),0,IF(U711="X",0,IFERROR(L711*50,0)))</f>
        <v>0</v>
      </c>
      <c r="Q711" s="642">
        <f>IF(I711&lt;INDEX(Lookup!$U$2:$U$10,MATCH($D$48,Lookup!$S$2:$S$10,0)),0,IF(U711="X",0,IFERROR(P711*K711,0)))</f>
        <v>0</v>
      </c>
      <c r="R711" s="642">
        <v>0</v>
      </c>
      <c r="S711" s="783">
        <v>0</v>
      </c>
      <c r="T711" s="636"/>
      <c r="U711" s="353"/>
      <c r="W711" s="833">
        <f t="shared" si="56"/>
        <v>0</v>
      </c>
      <c r="X711" s="833">
        <f t="shared" si="57"/>
        <v>0</v>
      </c>
    </row>
    <row r="712" spans="2:24" x14ac:dyDescent="0.35">
      <c r="B712" s="633"/>
      <c r="C712" s="357"/>
      <c r="D712" s="357"/>
      <c r="E712" s="634"/>
      <c r="F712" s="635"/>
      <c r="G712" s="360"/>
      <c r="H712" s="359"/>
      <c r="I712" s="359"/>
      <c r="J712" s="636"/>
      <c r="K712" s="638" t="str">
        <f>IFERROR(INDEX(Lookup!$G$3:$G$6,MATCH(J712,Lookup!$F$3:$F$6,0)),"")</f>
        <v/>
      </c>
      <c r="L712" s="637"/>
      <c r="M712" s="636"/>
      <c r="N712" s="639">
        <f t="shared" si="54"/>
        <v>0</v>
      </c>
      <c r="O712" s="640">
        <f t="shared" si="55"/>
        <v>0</v>
      </c>
      <c r="P712" s="641">
        <f>IF(I712&lt;INDEX(Lookup!$U$2:$U$10,MATCH($D$48,Lookup!$S$2:$S$10,0)),0,IF(U712="X",0,IFERROR(L712*50,0)))</f>
        <v>0</v>
      </c>
      <c r="Q712" s="642">
        <f>IF(I712&lt;INDEX(Lookup!$U$2:$U$10,MATCH($D$48,Lookup!$S$2:$S$10,0)),0,IF(U712="X",0,IFERROR(P712*K712,0)))</f>
        <v>0</v>
      </c>
      <c r="R712" s="642">
        <v>0</v>
      </c>
      <c r="S712" s="783">
        <v>0</v>
      </c>
      <c r="T712" s="636"/>
      <c r="U712" s="353"/>
      <c r="W712" s="833">
        <f t="shared" si="56"/>
        <v>0</v>
      </c>
      <c r="X712" s="833">
        <f t="shared" si="57"/>
        <v>0</v>
      </c>
    </row>
    <row r="713" spans="2:24" x14ac:dyDescent="0.35">
      <c r="B713" s="633"/>
      <c r="C713" s="357"/>
      <c r="D713" s="357"/>
      <c r="E713" s="634"/>
      <c r="F713" s="635"/>
      <c r="G713" s="360"/>
      <c r="H713" s="359"/>
      <c r="I713" s="359"/>
      <c r="J713" s="636"/>
      <c r="K713" s="638" t="str">
        <f>IFERROR(INDEX(Lookup!$G$3:$G$6,MATCH(J713,Lookup!$F$3:$F$6,0)),"")</f>
        <v/>
      </c>
      <c r="L713" s="637"/>
      <c r="M713" s="636"/>
      <c r="N713" s="639">
        <f t="shared" si="54"/>
        <v>0</v>
      </c>
      <c r="O713" s="640">
        <f t="shared" si="55"/>
        <v>0</v>
      </c>
      <c r="P713" s="641">
        <f>IF(I713&lt;INDEX(Lookup!$U$2:$U$10,MATCH($D$48,Lookup!$S$2:$S$10,0)),0,IF(U713="X",0,IFERROR(L713*50,0)))</f>
        <v>0</v>
      </c>
      <c r="Q713" s="642">
        <f>IF(I713&lt;INDEX(Lookup!$U$2:$U$10,MATCH($D$48,Lookup!$S$2:$S$10,0)),0,IF(U713="X",0,IFERROR(P713*K713,0)))</f>
        <v>0</v>
      </c>
      <c r="R713" s="642">
        <v>0</v>
      </c>
      <c r="S713" s="783">
        <v>0</v>
      </c>
      <c r="T713" s="636"/>
      <c r="U713" s="353"/>
      <c r="W713" s="833">
        <f t="shared" si="56"/>
        <v>0</v>
      </c>
      <c r="X713" s="833">
        <f t="shared" si="57"/>
        <v>0</v>
      </c>
    </row>
    <row r="714" spans="2:24" x14ac:dyDescent="0.35">
      <c r="B714" s="633"/>
      <c r="C714" s="357"/>
      <c r="D714" s="357"/>
      <c r="E714" s="634"/>
      <c r="F714" s="635"/>
      <c r="G714" s="360"/>
      <c r="H714" s="359"/>
      <c r="I714" s="359"/>
      <c r="J714" s="636"/>
      <c r="K714" s="638" t="str">
        <f>IFERROR(INDEX(Lookup!$G$3:$G$6,MATCH(J714,Lookup!$F$3:$F$6,0)),"")</f>
        <v/>
      </c>
      <c r="L714" s="637"/>
      <c r="M714" s="636"/>
      <c r="N714" s="639">
        <f t="shared" si="54"/>
        <v>0</v>
      </c>
      <c r="O714" s="640">
        <f t="shared" si="55"/>
        <v>0</v>
      </c>
      <c r="P714" s="641">
        <f>IF(I714&lt;INDEX(Lookup!$U$2:$U$10,MATCH($D$48,Lookup!$S$2:$S$10,0)),0,IF(U714="X",0,IFERROR(L714*50,0)))</f>
        <v>0</v>
      </c>
      <c r="Q714" s="642">
        <f>IF(I714&lt;INDEX(Lookup!$U$2:$U$10,MATCH($D$48,Lookup!$S$2:$S$10,0)),0,IF(U714="X",0,IFERROR(P714*K714,0)))</f>
        <v>0</v>
      </c>
      <c r="R714" s="642">
        <v>0</v>
      </c>
      <c r="S714" s="783">
        <v>0</v>
      </c>
      <c r="T714" s="636"/>
      <c r="U714" s="353"/>
      <c r="W714" s="833">
        <f t="shared" si="56"/>
        <v>0</v>
      </c>
      <c r="X714" s="833">
        <f t="shared" si="57"/>
        <v>0</v>
      </c>
    </row>
    <row r="715" spans="2:24" x14ac:dyDescent="0.35">
      <c r="B715" s="633"/>
      <c r="C715" s="357"/>
      <c r="D715" s="357"/>
      <c r="E715" s="634"/>
      <c r="F715" s="635"/>
      <c r="G715" s="360"/>
      <c r="H715" s="359"/>
      <c r="I715" s="359"/>
      <c r="J715" s="636"/>
      <c r="K715" s="638" t="str">
        <f>IFERROR(INDEX(Lookup!$G$3:$G$6,MATCH(J715,Lookup!$F$3:$F$6,0)),"")</f>
        <v/>
      </c>
      <c r="L715" s="637"/>
      <c r="M715" s="636"/>
      <c r="N715" s="639">
        <f t="shared" si="54"/>
        <v>0</v>
      </c>
      <c r="O715" s="640">
        <f t="shared" si="55"/>
        <v>0</v>
      </c>
      <c r="P715" s="641">
        <f>IF(I715&lt;INDEX(Lookup!$U$2:$U$10,MATCH($D$48,Lookup!$S$2:$S$10,0)),0,IF(U715="X",0,IFERROR(L715*50,0)))</f>
        <v>0</v>
      </c>
      <c r="Q715" s="642">
        <f>IF(I715&lt;INDEX(Lookup!$U$2:$U$10,MATCH($D$48,Lookup!$S$2:$S$10,0)),0,IF(U715="X",0,IFERROR(P715*K715,0)))</f>
        <v>0</v>
      </c>
      <c r="R715" s="642">
        <v>0</v>
      </c>
      <c r="S715" s="783">
        <v>0</v>
      </c>
      <c r="T715" s="636"/>
      <c r="U715" s="353"/>
      <c r="W715" s="833">
        <f t="shared" si="56"/>
        <v>0</v>
      </c>
      <c r="X715" s="833">
        <f t="shared" si="57"/>
        <v>0</v>
      </c>
    </row>
    <row r="716" spans="2:24" x14ac:dyDescent="0.35">
      <c r="B716" s="633"/>
      <c r="C716" s="357"/>
      <c r="D716" s="357"/>
      <c r="E716" s="634"/>
      <c r="F716" s="635"/>
      <c r="G716" s="360"/>
      <c r="H716" s="359"/>
      <c r="I716" s="359"/>
      <c r="J716" s="636"/>
      <c r="K716" s="638" t="str">
        <f>IFERROR(INDEX(Lookup!$G$3:$G$6,MATCH(J716,Lookup!$F$3:$F$6,0)),"")</f>
        <v/>
      </c>
      <c r="L716" s="637"/>
      <c r="M716" s="636"/>
      <c r="N716" s="639">
        <f t="shared" si="54"/>
        <v>0</v>
      </c>
      <c r="O716" s="640">
        <f t="shared" si="55"/>
        <v>0</v>
      </c>
      <c r="P716" s="641">
        <f>IF(I716&lt;INDEX(Lookup!$U$2:$U$10,MATCH($D$48,Lookup!$S$2:$S$10,0)),0,IF(U716="X",0,IFERROR(L716*50,0)))</f>
        <v>0</v>
      </c>
      <c r="Q716" s="642">
        <f>IF(I716&lt;INDEX(Lookup!$U$2:$U$10,MATCH($D$48,Lookup!$S$2:$S$10,0)),0,IF(U716="X",0,IFERROR(P716*K716,0)))</f>
        <v>0</v>
      </c>
      <c r="R716" s="642">
        <v>0</v>
      </c>
      <c r="S716" s="783">
        <v>0</v>
      </c>
      <c r="T716" s="636"/>
      <c r="U716" s="353"/>
      <c r="W716" s="833">
        <f t="shared" si="56"/>
        <v>0</v>
      </c>
      <c r="X716" s="833">
        <f t="shared" si="57"/>
        <v>0</v>
      </c>
    </row>
    <row r="717" spans="2:24" x14ac:dyDescent="0.35">
      <c r="B717" s="633"/>
      <c r="C717" s="357"/>
      <c r="D717" s="357"/>
      <c r="E717" s="634"/>
      <c r="F717" s="635"/>
      <c r="G717" s="360"/>
      <c r="H717" s="359"/>
      <c r="I717" s="359"/>
      <c r="J717" s="636"/>
      <c r="K717" s="638" t="str">
        <f>IFERROR(INDEX(Lookup!$G$3:$G$6,MATCH(J717,Lookup!$F$3:$F$6,0)),"")</f>
        <v/>
      </c>
      <c r="L717" s="637"/>
      <c r="M717" s="636"/>
      <c r="N717" s="639">
        <f t="shared" si="54"/>
        <v>0</v>
      </c>
      <c r="O717" s="640">
        <f t="shared" si="55"/>
        <v>0</v>
      </c>
      <c r="P717" s="641">
        <f>IF(I717&lt;INDEX(Lookup!$U$2:$U$10,MATCH($D$48,Lookup!$S$2:$S$10,0)),0,IF(U717="X",0,IFERROR(L717*50,0)))</f>
        <v>0</v>
      </c>
      <c r="Q717" s="642">
        <f>IF(I717&lt;INDEX(Lookup!$U$2:$U$10,MATCH($D$48,Lookup!$S$2:$S$10,0)),0,IF(U717="X",0,IFERROR(P717*K717,0)))</f>
        <v>0</v>
      </c>
      <c r="R717" s="642">
        <v>0</v>
      </c>
      <c r="S717" s="783">
        <v>0</v>
      </c>
      <c r="T717" s="636"/>
      <c r="U717" s="353"/>
      <c r="W717" s="833">
        <f t="shared" si="56"/>
        <v>0</v>
      </c>
      <c r="X717" s="833">
        <f t="shared" si="57"/>
        <v>0</v>
      </c>
    </row>
    <row r="718" spans="2:24" x14ac:dyDescent="0.35">
      <c r="B718" s="633"/>
      <c r="C718" s="357"/>
      <c r="D718" s="357"/>
      <c r="E718" s="634"/>
      <c r="F718" s="635"/>
      <c r="G718" s="360"/>
      <c r="H718" s="359"/>
      <c r="I718" s="359"/>
      <c r="J718" s="636"/>
      <c r="K718" s="638" t="str">
        <f>IFERROR(INDEX(Lookup!$G$3:$G$6,MATCH(J718,Lookup!$F$3:$F$6,0)),"")</f>
        <v/>
      </c>
      <c r="L718" s="637"/>
      <c r="M718" s="636"/>
      <c r="N718" s="639">
        <f t="shared" si="54"/>
        <v>0</v>
      </c>
      <c r="O718" s="640">
        <f t="shared" si="55"/>
        <v>0</v>
      </c>
      <c r="P718" s="641">
        <f>IF(I718&lt;INDEX(Lookup!$U$2:$U$10,MATCH($D$48,Lookup!$S$2:$S$10,0)),0,IF(U718="X",0,IFERROR(L718*50,0)))</f>
        <v>0</v>
      </c>
      <c r="Q718" s="642">
        <f>IF(I718&lt;INDEX(Lookup!$U$2:$U$10,MATCH($D$48,Lookup!$S$2:$S$10,0)),0,IF(U718="X",0,IFERROR(P718*K718,0)))</f>
        <v>0</v>
      </c>
      <c r="R718" s="642">
        <v>0</v>
      </c>
      <c r="S718" s="783">
        <v>0</v>
      </c>
      <c r="T718" s="636"/>
      <c r="U718" s="353"/>
      <c r="W718" s="833">
        <f t="shared" si="56"/>
        <v>0</v>
      </c>
      <c r="X718" s="833">
        <f t="shared" si="57"/>
        <v>0</v>
      </c>
    </row>
    <row r="719" spans="2:24" x14ac:dyDescent="0.35">
      <c r="B719" s="633"/>
      <c r="C719" s="357"/>
      <c r="D719" s="357"/>
      <c r="E719" s="634"/>
      <c r="F719" s="635"/>
      <c r="G719" s="360"/>
      <c r="H719" s="359"/>
      <c r="I719" s="359"/>
      <c r="J719" s="636"/>
      <c r="K719" s="638" t="str">
        <f>IFERROR(INDEX(Lookup!$G$3:$G$6,MATCH(J719,Lookup!$F$3:$F$6,0)),"")</f>
        <v/>
      </c>
      <c r="L719" s="637"/>
      <c r="M719" s="636"/>
      <c r="N719" s="639">
        <f t="shared" si="54"/>
        <v>0</v>
      </c>
      <c r="O719" s="640">
        <f t="shared" si="55"/>
        <v>0</v>
      </c>
      <c r="P719" s="641">
        <f>IF(I719&lt;INDEX(Lookup!$U$2:$U$10,MATCH($D$48,Lookup!$S$2:$S$10,0)),0,IF(U719="X",0,IFERROR(L719*50,0)))</f>
        <v>0</v>
      </c>
      <c r="Q719" s="642">
        <f>IF(I719&lt;INDEX(Lookup!$U$2:$U$10,MATCH($D$48,Lookup!$S$2:$S$10,0)),0,IF(U719="X",0,IFERROR(P719*K719,0)))</f>
        <v>0</v>
      </c>
      <c r="R719" s="642">
        <v>0</v>
      </c>
      <c r="S719" s="783">
        <v>0</v>
      </c>
      <c r="T719" s="636"/>
      <c r="U719" s="353"/>
      <c r="W719" s="833">
        <f t="shared" si="56"/>
        <v>0</v>
      </c>
      <c r="X719" s="833">
        <f t="shared" si="57"/>
        <v>0</v>
      </c>
    </row>
    <row r="720" spans="2:24" x14ac:dyDescent="0.35">
      <c r="B720" s="633"/>
      <c r="C720" s="357"/>
      <c r="D720" s="357"/>
      <c r="E720" s="634"/>
      <c r="F720" s="635"/>
      <c r="G720" s="360"/>
      <c r="H720" s="359"/>
      <c r="I720" s="359"/>
      <c r="J720" s="636"/>
      <c r="K720" s="638" t="str">
        <f>IFERROR(INDEX(Lookup!$G$3:$G$6,MATCH(J720,Lookup!$F$3:$F$6,0)),"")</f>
        <v/>
      </c>
      <c r="L720" s="637"/>
      <c r="M720" s="636"/>
      <c r="N720" s="639">
        <f t="shared" si="54"/>
        <v>0</v>
      </c>
      <c r="O720" s="640">
        <f t="shared" si="55"/>
        <v>0</v>
      </c>
      <c r="P720" s="641">
        <f>IF(I720&lt;INDEX(Lookup!$U$2:$U$10,MATCH($D$48,Lookup!$S$2:$S$10,0)),0,IF(U720="X",0,IFERROR(L720*50,0)))</f>
        <v>0</v>
      </c>
      <c r="Q720" s="642">
        <f>IF(I720&lt;INDEX(Lookup!$U$2:$U$10,MATCH($D$48,Lookup!$S$2:$S$10,0)),0,IF(U720="X",0,IFERROR(P720*K720,0)))</f>
        <v>0</v>
      </c>
      <c r="R720" s="642">
        <v>0</v>
      </c>
      <c r="S720" s="783">
        <v>0</v>
      </c>
      <c r="T720" s="636"/>
      <c r="U720" s="353"/>
      <c r="W720" s="833">
        <f t="shared" si="56"/>
        <v>0</v>
      </c>
      <c r="X720" s="833">
        <f t="shared" si="57"/>
        <v>0</v>
      </c>
    </row>
    <row r="721" spans="2:24" x14ac:dyDescent="0.35">
      <c r="B721" s="633"/>
      <c r="C721" s="357"/>
      <c r="D721" s="357"/>
      <c r="E721" s="634"/>
      <c r="F721" s="635"/>
      <c r="G721" s="360"/>
      <c r="H721" s="359"/>
      <c r="I721" s="359"/>
      <c r="J721" s="636"/>
      <c r="K721" s="638" t="str">
        <f>IFERROR(INDEX(Lookup!$G$3:$G$6,MATCH(J721,Lookup!$F$3:$F$6,0)),"")</f>
        <v/>
      </c>
      <c r="L721" s="637"/>
      <c r="M721" s="636"/>
      <c r="N721" s="639">
        <f t="shared" si="54"/>
        <v>0</v>
      </c>
      <c r="O721" s="640">
        <f t="shared" si="55"/>
        <v>0</v>
      </c>
      <c r="P721" s="641">
        <f>IF(I721&lt;INDEX(Lookup!$U$2:$U$10,MATCH($D$48,Lookup!$S$2:$S$10,0)),0,IF(U721="X",0,IFERROR(L721*50,0)))</f>
        <v>0</v>
      </c>
      <c r="Q721" s="642">
        <f>IF(I721&lt;INDEX(Lookup!$U$2:$U$10,MATCH($D$48,Lookup!$S$2:$S$10,0)),0,IF(U721="X",0,IFERROR(P721*K721,0)))</f>
        <v>0</v>
      </c>
      <c r="R721" s="642">
        <v>0</v>
      </c>
      <c r="S721" s="783">
        <v>0</v>
      </c>
      <c r="T721" s="636"/>
      <c r="U721" s="353"/>
      <c r="W721" s="833">
        <f t="shared" si="56"/>
        <v>0</v>
      </c>
      <c r="X721" s="833">
        <f t="shared" si="57"/>
        <v>0</v>
      </c>
    </row>
    <row r="722" spans="2:24" x14ac:dyDescent="0.35">
      <c r="B722" s="633"/>
      <c r="C722" s="357"/>
      <c r="D722" s="357"/>
      <c r="E722" s="634"/>
      <c r="F722" s="635"/>
      <c r="G722" s="360"/>
      <c r="H722" s="359"/>
      <c r="I722" s="359"/>
      <c r="J722" s="636"/>
      <c r="K722" s="638" t="str">
        <f>IFERROR(INDEX(Lookup!$G$3:$G$6,MATCH(J722,Lookup!$F$3:$F$6,0)),"")</f>
        <v/>
      </c>
      <c r="L722" s="637"/>
      <c r="M722" s="636"/>
      <c r="N722" s="639">
        <f t="shared" si="54"/>
        <v>0</v>
      </c>
      <c r="O722" s="640">
        <f t="shared" si="55"/>
        <v>0</v>
      </c>
      <c r="P722" s="641">
        <f>IF(I722&lt;INDEX(Lookup!$U$2:$U$10,MATCH($D$48,Lookup!$S$2:$S$10,0)),0,IF(U722="X",0,IFERROR(L722*50,0)))</f>
        <v>0</v>
      </c>
      <c r="Q722" s="642">
        <f>IF(I722&lt;INDEX(Lookup!$U$2:$U$10,MATCH($D$48,Lookup!$S$2:$S$10,0)),0,IF(U722="X",0,IFERROR(P722*K722,0)))</f>
        <v>0</v>
      </c>
      <c r="R722" s="642">
        <v>0</v>
      </c>
      <c r="S722" s="783">
        <v>0</v>
      </c>
      <c r="T722" s="636"/>
      <c r="U722" s="353"/>
      <c r="W722" s="833">
        <f t="shared" si="56"/>
        <v>0</v>
      </c>
      <c r="X722" s="833">
        <f t="shared" si="57"/>
        <v>0</v>
      </c>
    </row>
    <row r="723" spans="2:24" x14ac:dyDescent="0.35">
      <c r="B723" s="633"/>
      <c r="C723" s="357"/>
      <c r="D723" s="357"/>
      <c r="E723" s="634"/>
      <c r="F723" s="635"/>
      <c r="G723" s="360"/>
      <c r="H723" s="359"/>
      <c r="I723" s="359"/>
      <c r="J723" s="636"/>
      <c r="K723" s="638" t="str">
        <f>IFERROR(INDEX(Lookup!$G$3:$G$6,MATCH(J723,Lookup!$F$3:$F$6,0)),"")</f>
        <v/>
      </c>
      <c r="L723" s="637"/>
      <c r="M723" s="636"/>
      <c r="N723" s="639">
        <f t="shared" si="54"/>
        <v>0</v>
      </c>
      <c r="O723" s="640">
        <f t="shared" si="55"/>
        <v>0</v>
      </c>
      <c r="P723" s="641">
        <f>IF(I723&lt;INDEX(Lookup!$U$2:$U$10,MATCH($D$48,Lookup!$S$2:$S$10,0)),0,IF(U723="X",0,IFERROR(L723*50,0)))</f>
        <v>0</v>
      </c>
      <c r="Q723" s="642">
        <f>IF(I723&lt;INDEX(Lookup!$U$2:$U$10,MATCH($D$48,Lookup!$S$2:$S$10,0)),0,IF(U723="X",0,IFERROR(P723*K723,0)))</f>
        <v>0</v>
      </c>
      <c r="R723" s="642">
        <v>0</v>
      </c>
      <c r="S723" s="783">
        <v>0</v>
      </c>
      <c r="T723" s="636"/>
      <c r="U723" s="353"/>
      <c r="W723" s="833">
        <f t="shared" si="56"/>
        <v>0</v>
      </c>
      <c r="X723" s="833">
        <f t="shared" si="57"/>
        <v>0</v>
      </c>
    </row>
    <row r="724" spans="2:24" x14ac:dyDescent="0.35">
      <c r="B724" s="633"/>
      <c r="C724" s="357"/>
      <c r="D724" s="357"/>
      <c r="E724" s="634"/>
      <c r="F724" s="635"/>
      <c r="G724" s="360"/>
      <c r="H724" s="359"/>
      <c r="I724" s="359"/>
      <c r="J724" s="636"/>
      <c r="K724" s="638" t="str">
        <f>IFERROR(INDEX(Lookup!$G$3:$G$6,MATCH(J724,Lookup!$F$3:$F$6,0)),"")</f>
        <v/>
      </c>
      <c r="L724" s="637"/>
      <c r="M724" s="636"/>
      <c r="N724" s="639">
        <f t="shared" si="54"/>
        <v>0</v>
      </c>
      <c r="O724" s="640">
        <f t="shared" si="55"/>
        <v>0</v>
      </c>
      <c r="P724" s="641">
        <f>IF(I724&lt;INDEX(Lookup!$U$2:$U$10,MATCH($D$48,Lookup!$S$2:$S$10,0)),0,IF(U724="X",0,IFERROR(L724*50,0)))</f>
        <v>0</v>
      </c>
      <c r="Q724" s="642">
        <f>IF(I724&lt;INDEX(Lookup!$U$2:$U$10,MATCH($D$48,Lookup!$S$2:$S$10,0)),0,IF(U724="X",0,IFERROR(P724*K724,0)))</f>
        <v>0</v>
      </c>
      <c r="R724" s="642">
        <v>0</v>
      </c>
      <c r="S724" s="783">
        <v>0</v>
      </c>
      <c r="T724" s="636"/>
      <c r="U724" s="353"/>
      <c r="W724" s="833">
        <f t="shared" si="56"/>
        <v>0</v>
      </c>
      <c r="X724" s="833">
        <f t="shared" si="57"/>
        <v>0</v>
      </c>
    </row>
    <row r="725" spans="2:24" x14ac:dyDescent="0.35">
      <c r="B725" s="633"/>
      <c r="C725" s="357"/>
      <c r="D725" s="357"/>
      <c r="E725" s="634"/>
      <c r="F725" s="635"/>
      <c r="G725" s="360"/>
      <c r="H725" s="359"/>
      <c r="I725" s="359"/>
      <c r="J725" s="636"/>
      <c r="K725" s="638" t="str">
        <f>IFERROR(INDEX(Lookup!$G$3:$G$6,MATCH(J725,Lookup!$F$3:$F$6,0)),"")</f>
        <v/>
      </c>
      <c r="L725" s="637"/>
      <c r="M725" s="636"/>
      <c r="N725" s="639">
        <f t="shared" si="54"/>
        <v>0</v>
      </c>
      <c r="O725" s="640">
        <f t="shared" si="55"/>
        <v>0</v>
      </c>
      <c r="P725" s="641">
        <f>IF(I725&lt;INDEX(Lookup!$U$2:$U$10,MATCH($D$48,Lookup!$S$2:$S$10,0)),0,IF(U725="X",0,IFERROR(L725*50,0)))</f>
        <v>0</v>
      </c>
      <c r="Q725" s="642">
        <f>IF(I725&lt;INDEX(Lookup!$U$2:$U$10,MATCH($D$48,Lookup!$S$2:$S$10,0)),0,IF(U725="X",0,IFERROR(P725*K725,0)))</f>
        <v>0</v>
      </c>
      <c r="R725" s="642">
        <v>0</v>
      </c>
      <c r="S725" s="783">
        <v>0</v>
      </c>
      <c r="T725" s="636"/>
      <c r="U725" s="353"/>
      <c r="W725" s="833">
        <f t="shared" si="56"/>
        <v>0</v>
      </c>
      <c r="X725" s="833">
        <f t="shared" si="57"/>
        <v>0</v>
      </c>
    </row>
    <row r="726" spans="2:24" x14ac:dyDescent="0.35">
      <c r="B726" s="633"/>
      <c r="C726" s="357"/>
      <c r="D726" s="357"/>
      <c r="E726" s="634"/>
      <c r="F726" s="635"/>
      <c r="G726" s="360"/>
      <c r="H726" s="359"/>
      <c r="I726" s="359"/>
      <c r="J726" s="636"/>
      <c r="K726" s="638" t="str">
        <f>IFERROR(INDEX(Lookup!$G$3:$G$6,MATCH(J726,Lookup!$F$3:$F$6,0)),"")</f>
        <v/>
      </c>
      <c r="L726" s="637"/>
      <c r="M726" s="636"/>
      <c r="N726" s="639">
        <f t="shared" si="54"/>
        <v>0</v>
      </c>
      <c r="O726" s="640">
        <f t="shared" si="55"/>
        <v>0</v>
      </c>
      <c r="P726" s="641">
        <f>IF(I726&lt;INDEX(Lookup!$U$2:$U$10,MATCH($D$48,Lookup!$S$2:$S$10,0)),0,IF(U726="X",0,IFERROR(L726*50,0)))</f>
        <v>0</v>
      </c>
      <c r="Q726" s="642">
        <f>IF(I726&lt;INDEX(Lookup!$U$2:$U$10,MATCH($D$48,Lookup!$S$2:$S$10,0)),0,IF(U726="X",0,IFERROR(P726*K726,0)))</f>
        <v>0</v>
      </c>
      <c r="R726" s="642">
        <v>0</v>
      </c>
      <c r="S726" s="783">
        <v>0</v>
      </c>
      <c r="T726" s="636"/>
      <c r="U726" s="353"/>
      <c r="W726" s="833">
        <f t="shared" si="56"/>
        <v>0</v>
      </c>
      <c r="X726" s="833">
        <f t="shared" si="57"/>
        <v>0</v>
      </c>
    </row>
    <row r="727" spans="2:24" x14ac:dyDescent="0.35">
      <c r="B727" s="633"/>
      <c r="C727" s="357"/>
      <c r="D727" s="357"/>
      <c r="E727" s="634"/>
      <c r="F727" s="635"/>
      <c r="G727" s="360"/>
      <c r="H727" s="359"/>
      <c r="I727" s="359"/>
      <c r="J727" s="636"/>
      <c r="K727" s="638" t="str">
        <f>IFERROR(INDEX(Lookup!$G$3:$G$6,MATCH(J727,Lookup!$F$3:$F$6,0)),"")</f>
        <v/>
      </c>
      <c r="L727" s="637"/>
      <c r="M727" s="636"/>
      <c r="N727" s="639">
        <f t="shared" si="54"/>
        <v>0</v>
      </c>
      <c r="O727" s="640">
        <f t="shared" si="55"/>
        <v>0</v>
      </c>
      <c r="P727" s="641">
        <f>IF(I727&lt;INDEX(Lookup!$U$2:$U$10,MATCH($D$48,Lookup!$S$2:$S$10,0)),0,IF(U727="X",0,IFERROR(L727*50,0)))</f>
        <v>0</v>
      </c>
      <c r="Q727" s="642">
        <f>IF(I727&lt;INDEX(Lookup!$U$2:$U$10,MATCH($D$48,Lookup!$S$2:$S$10,0)),0,IF(U727="X",0,IFERROR(P727*K727,0)))</f>
        <v>0</v>
      </c>
      <c r="R727" s="642">
        <v>0</v>
      </c>
      <c r="S727" s="783">
        <v>0</v>
      </c>
      <c r="T727" s="636"/>
      <c r="U727" s="353"/>
      <c r="W727" s="833">
        <f t="shared" si="56"/>
        <v>0</v>
      </c>
      <c r="X727" s="833">
        <f t="shared" si="57"/>
        <v>0</v>
      </c>
    </row>
    <row r="728" spans="2:24" x14ac:dyDescent="0.35">
      <c r="B728" s="633"/>
      <c r="C728" s="357"/>
      <c r="D728" s="357"/>
      <c r="E728" s="634"/>
      <c r="F728" s="635"/>
      <c r="G728" s="360"/>
      <c r="H728" s="359"/>
      <c r="I728" s="359"/>
      <c r="J728" s="636"/>
      <c r="K728" s="638" t="str">
        <f>IFERROR(INDEX(Lookup!$G$3:$G$6,MATCH(J728,Lookup!$F$3:$F$6,0)),"")</f>
        <v/>
      </c>
      <c r="L728" s="637"/>
      <c r="M728" s="636"/>
      <c r="N728" s="639">
        <f t="shared" si="54"/>
        <v>0</v>
      </c>
      <c r="O728" s="640">
        <f t="shared" si="55"/>
        <v>0</v>
      </c>
      <c r="P728" s="641">
        <f>IF(I728&lt;INDEX(Lookup!$U$2:$U$10,MATCH($D$48,Lookup!$S$2:$S$10,0)),0,IF(U728="X",0,IFERROR(L728*50,0)))</f>
        <v>0</v>
      </c>
      <c r="Q728" s="642">
        <f>IF(I728&lt;INDEX(Lookup!$U$2:$U$10,MATCH($D$48,Lookup!$S$2:$S$10,0)),0,IF(U728="X",0,IFERROR(P728*K728,0)))</f>
        <v>0</v>
      </c>
      <c r="R728" s="642">
        <v>0</v>
      </c>
      <c r="S728" s="783">
        <v>0</v>
      </c>
      <c r="T728" s="636"/>
      <c r="U728" s="353"/>
      <c r="W728" s="833">
        <f t="shared" si="56"/>
        <v>0</v>
      </c>
      <c r="X728" s="833">
        <f t="shared" si="57"/>
        <v>0</v>
      </c>
    </row>
    <row r="729" spans="2:24" x14ac:dyDescent="0.35">
      <c r="B729" s="633"/>
      <c r="C729" s="357"/>
      <c r="D729" s="357"/>
      <c r="E729" s="634"/>
      <c r="F729" s="635"/>
      <c r="G729" s="360"/>
      <c r="H729" s="359"/>
      <c r="I729" s="359"/>
      <c r="J729" s="636"/>
      <c r="K729" s="638" t="str">
        <f>IFERROR(INDEX(Lookup!$G$3:$G$6,MATCH(J729,Lookup!$F$3:$F$6,0)),"")</f>
        <v/>
      </c>
      <c r="L729" s="637"/>
      <c r="M729" s="636"/>
      <c r="N729" s="639">
        <f t="shared" si="54"/>
        <v>0</v>
      </c>
      <c r="O729" s="640">
        <f t="shared" si="55"/>
        <v>0</v>
      </c>
      <c r="P729" s="641">
        <f>IF(I729&lt;INDEX(Lookup!$U$2:$U$10,MATCH($D$48,Lookup!$S$2:$S$10,0)),0,IF(U729="X",0,IFERROR(L729*50,0)))</f>
        <v>0</v>
      </c>
      <c r="Q729" s="642">
        <f>IF(I729&lt;INDEX(Lookup!$U$2:$U$10,MATCH($D$48,Lookup!$S$2:$S$10,0)),0,IF(U729="X",0,IFERROR(P729*K729,0)))</f>
        <v>0</v>
      </c>
      <c r="R729" s="642">
        <v>0</v>
      </c>
      <c r="S729" s="783">
        <v>0</v>
      </c>
      <c r="T729" s="636"/>
      <c r="U729" s="353"/>
      <c r="W729" s="833">
        <f t="shared" si="56"/>
        <v>0</v>
      </c>
      <c r="X729" s="833">
        <f t="shared" si="57"/>
        <v>0</v>
      </c>
    </row>
    <row r="730" spans="2:24" x14ac:dyDescent="0.35">
      <c r="B730" s="633"/>
      <c r="C730" s="357"/>
      <c r="D730" s="357"/>
      <c r="E730" s="634"/>
      <c r="F730" s="635"/>
      <c r="G730" s="360"/>
      <c r="H730" s="359"/>
      <c r="I730" s="359"/>
      <c r="J730" s="636"/>
      <c r="K730" s="638" t="str">
        <f>IFERROR(INDEX(Lookup!$G$3:$G$6,MATCH(J730,Lookup!$F$3:$F$6,0)),"")</f>
        <v/>
      </c>
      <c r="L730" s="637"/>
      <c r="M730" s="636"/>
      <c r="N730" s="639">
        <f t="shared" si="54"/>
        <v>0</v>
      </c>
      <c r="O730" s="640">
        <f t="shared" si="55"/>
        <v>0</v>
      </c>
      <c r="P730" s="641">
        <f>IF(I730&lt;INDEX(Lookup!$U$2:$U$10,MATCH($D$48,Lookup!$S$2:$S$10,0)),0,IF(U730="X",0,IFERROR(L730*50,0)))</f>
        <v>0</v>
      </c>
      <c r="Q730" s="642">
        <f>IF(I730&lt;INDEX(Lookup!$U$2:$U$10,MATCH($D$48,Lookup!$S$2:$S$10,0)),0,IF(U730="X",0,IFERROR(P730*K730,0)))</f>
        <v>0</v>
      </c>
      <c r="R730" s="642">
        <v>0</v>
      </c>
      <c r="S730" s="783">
        <v>0</v>
      </c>
      <c r="T730" s="636"/>
      <c r="U730" s="353"/>
      <c r="W730" s="833">
        <f t="shared" si="56"/>
        <v>0</v>
      </c>
      <c r="X730" s="833">
        <f t="shared" si="57"/>
        <v>0</v>
      </c>
    </row>
    <row r="731" spans="2:24" x14ac:dyDescent="0.35">
      <c r="B731" s="633"/>
      <c r="C731" s="357"/>
      <c r="D731" s="357"/>
      <c r="E731" s="634"/>
      <c r="F731" s="635"/>
      <c r="G731" s="360"/>
      <c r="H731" s="359"/>
      <c r="I731" s="359"/>
      <c r="J731" s="636"/>
      <c r="K731" s="638" t="str">
        <f>IFERROR(INDEX(Lookup!$G$3:$G$6,MATCH(J731,Lookup!$F$3:$F$6,0)),"")</f>
        <v/>
      </c>
      <c r="L731" s="637"/>
      <c r="M731" s="636"/>
      <c r="N731" s="639">
        <f t="shared" si="54"/>
        <v>0</v>
      </c>
      <c r="O731" s="640">
        <f t="shared" si="55"/>
        <v>0</v>
      </c>
      <c r="P731" s="641">
        <f>IF(I731&lt;INDEX(Lookup!$U$2:$U$10,MATCH($D$48,Lookup!$S$2:$S$10,0)),0,IF(U731="X",0,IFERROR(L731*50,0)))</f>
        <v>0</v>
      </c>
      <c r="Q731" s="642">
        <f>IF(I731&lt;INDEX(Lookup!$U$2:$U$10,MATCH($D$48,Lookup!$S$2:$S$10,0)),0,IF(U731="X",0,IFERROR(P731*K731,0)))</f>
        <v>0</v>
      </c>
      <c r="R731" s="642">
        <v>0</v>
      </c>
      <c r="S731" s="783">
        <v>0</v>
      </c>
      <c r="T731" s="636"/>
      <c r="U731" s="353"/>
      <c r="W731" s="833">
        <f t="shared" si="56"/>
        <v>0</v>
      </c>
      <c r="X731" s="833">
        <f t="shared" si="57"/>
        <v>0</v>
      </c>
    </row>
    <row r="732" spans="2:24" x14ac:dyDescent="0.35">
      <c r="B732" s="633"/>
      <c r="C732" s="357"/>
      <c r="D732" s="357"/>
      <c r="E732" s="634"/>
      <c r="F732" s="635"/>
      <c r="G732" s="360"/>
      <c r="H732" s="359"/>
      <c r="I732" s="359"/>
      <c r="J732" s="636"/>
      <c r="K732" s="638" t="str">
        <f>IFERROR(INDEX(Lookup!$G$3:$G$6,MATCH(J732,Lookup!$F$3:$F$6,0)),"")</f>
        <v/>
      </c>
      <c r="L732" s="637"/>
      <c r="M732" s="636"/>
      <c r="N732" s="639">
        <f t="shared" si="54"/>
        <v>0</v>
      </c>
      <c r="O732" s="640">
        <f t="shared" si="55"/>
        <v>0</v>
      </c>
      <c r="P732" s="641">
        <f>IF(I732&lt;INDEX(Lookup!$U$2:$U$10,MATCH($D$48,Lookup!$S$2:$S$10,0)),0,IF(U732="X",0,IFERROR(L732*50,0)))</f>
        <v>0</v>
      </c>
      <c r="Q732" s="642">
        <f>IF(I732&lt;INDEX(Lookup!$U$2:$U$10,MATCH($D$48,Lookup!$S$2:$S$10,0)),0,IF(U732="X",0,IFERROR(P732*K732,0)))</f>
        <v>0</v>
      </c>
      <c r="R732" s="642">
        <v>0</v>
      </c>
      <c r="S732" s="783">
        <v>0</v>
      </c>
      <c r="T732" s="636"/>
      <c r="U732" s="353"/>
      <c r="W732" s="833">
        <f t="shared" si="56"/>
        <v>0</v>
      </c>
      <c r="X732" s="833">
        <f t="shared" si="57"/>
        <v>0</v>
      </c>
    </row>
    <row r="733" spans="2:24" x14ac:dyDescent="0.35">
      <c r="B733" s="633"/>
      <c r="C733" s="357"/>
      <c r="D733" s="357"/>
      <c r="E733" s="634"/>
      <c r="F733" s="635"/>
      <c r="G733" s="360"/>
      <c r="H733" s="359"/>
      <c r="I733" s="359"/>
      <c r="J733" s="636"/>
      <c r="K733" s="638" t="str">
        <f>IFERROR(INDEX(Lookup!$G$3:$G$6,MATCH(J733,Lookup!$F$3:$F$6,0)),"")</f>
        <v/>
      </c>
      <c r="L733" s="637"/>
      <c r="M733" s="636"/>
      <c r="N733" s="639">
        <f t="shared" si="54"/>
        <v>0</v>
      </c>
      <c r="O733" s="640">
        <f t="shared" si="55"/>
        <v>0</v>
      </c>
      <c r="P733" s="641">
        <f>IF(I733&lt;INDEX(Lookup!$U$2:$U$10,MATCH($D$48,Lookup!$S$2:$S$10,0)),0,IF(U733="X",0,IFERROR(L733*50,0)))</f>
        <v>0</v>
      </c>
      <c r="Q733" s="642">
        <f>IF(I733&lt;INDEX(Lookup!$U$2:$U$10,MATCH($D$48,Lookup!$S$2:$S$10,0)),0,IF(U733="X",0,IFERROR(P733*K733,0)))</f>
        <v>0</v>
      </c>
      <c r="R733" s="642">
        <v>0</v>
      </c>
      <c r="S733" s="783">
        <v>0</v>
      </c>
      <c r="T733" s="636"/>
      <c r="U733" s="353"/>
      <c r="W733" s="833">
        <f t="shared" si="56"/>
        <v>0</v>
      </c>
      <c r="X733" s="833">
        <f t="shared" si="57"/>
        <v>0</v>
      </c>
    </row>
    <row r="734" spans="2:24" x14ac:dyDescent="0.35">
      <c r="B734" s="633"/>
      <c r="C734" s="357"/>
      <c r="D734" s="357"/>
      <c r="E734" s="634"/>
      <c r="F734" s="635"/>
      <c r="G734" s="360"/>
      <c r="H734" s="359"/>
      <c r="I734" s="359"/>
      <c r="J734" s="636"/>
      <c r="K734" s="638" t="str">
        <f>IFERROR(INDEX(Lookup!$G$3:$G$6,MATCH(J734,Lookup!$F$3:$F$6,0)),"")</f>
        <v/>
      </c>
      <c r="L734" s="637"/>
      <c r="M734" s="636"/>
      <c r="N734" s="639">
        <f t="shared" si="54"/>
        <v>0</v>
      </c>
      <c r="O734" s="640">
        <f t="shared" si="55"/>
        <v>0</v>
      </c>
      <c r="P734" s="641">
        <f>IF(I734&lt;INDEX(Lookup!$U$2:$U$10,MATCH($D$48,Lookup!$S$2:$S$10,0)),0,IF(U734="X",0,IFERROR(L734*50,0)))</f>
        <v>0</v>
      </c>
      <c r="Q734" s="642">
        <f>IF(I734&lt;INDEX(Lookup!$U$2:$U$10,MATCH($D$48,Lookup!$S$2:$S$10,0)),0,IF(U734="X",0,IFERROR(P734*K734,0)))</f>
        <v>0</v>
      </c>
      <c r="R734" s="642">
        <v>0</v>
      </c>
      <c r="S734" s="783">
        <v>0</v>
      </c>
      <c r="T734" s="636"/>
      <c r="U734" s="353"/>
      <c r="W734" s="833">
        <f t="shared" si="56"/>
        <v>0</v>
      </c>
      <c r="X734" s="833">
        <f t="shared" si="57"/>
        <v>0</v>
      </c>
    </row>
    <row r="735" spans="2:24" x14ac:dyDescent="0.35">
      <c r="B735" s="633"/>
      <c r="C735" s="357"/>
      <c r="D735" s="357"/>
      <c r="E735" s="634"/>
      <c r="F735" s="635"/>
      <c r="G735" s="360"/>
      <c r="H735" s="359"/>
      <c r="I735" s="359"/>
      <c r="J735" s="636"/>
      <c r="K735" s="638" t="str">
        <f>IFERROR(INDEX(Lookup!$G$3:$G$6,MATCH(J735,Lookup!$F$3:$F$6,0)),"")</f>
        <v/>
      </c>
      <c r="L735" s="637"/>
      <c r="M735" s="636"/>
      <c r="N735" s="639">
        <f t="shared" si="54"/>
        <v>0</v>
      </c>
      <c r="O735" s="640">
        <f t="shared" si="55"/>
        <v>0</v>
      </c>
      <c r="P735" s="641">
        <f>IF(I735&lt;INDEX(Lookup!$U$2:$U$10,MATCH($D$48,Lookup!$S$2:$S$10,0)),0,IF(U735="X",0,IFERROR(L735*50,0)))</f>
        <v>0</v>
      </c>
      <c r="Q735" s="642">
        <f>IF(I735&lt;INDEX(Lookup!$U$2:$U$10,MATCH($D$48,Lookup!$S$2:$S$10,0)),0,IF(U735="X",0,IFERROR(P735*K735,0)))</f>
        <v>0</v>
      </c>
      <c r="R735" s="642">
        <v>0</v>
      </c>
      <c r="S735" s="783">
        <v>0</v>
      </c>
      <c r="T735" s="636"/>
      <c r="U735" s="353"/>
      <c r="W735" s="833">
        <f t="shared" si="56"/>
        <v>0</v>
      </c>
      <c r="X735" s="833">
        <f t="shared" si="57"/>
        <v>0</v>
      </c>
    </row>
    <row r="736" spans="2:24" x14ac:dyDescent="0.35">
      <c r="B736" s="633"/>
      <c r="C736" s="357"/>
      <c r="D736" s="357"/>
      <c r="E736" s="634"/>
      <c r="F736" s="635"/>
      <c r="G736" s="360"/>
      <c r="H736" s="359"/>
      <c r="I736" s="359"/>
      <c r="J736" s="636"/>
      <c r="K736" s="638" t="str">
        <f>IFERROR(INDEX(Lookup!$G$3:$G$6,MATCH(J736,Lookup!$F$3:$F$6,0)),"")</f>
        <v/>
      </c>
      <c r="L736" s="637"/>
      <c r="M736" s="636"/>
      <c r="N736" s="639">
        <f t="shared" si="54"/>
        <v>0</v>
      </c>
      <c r="O736" s="640">
        <f t="shared" si="55"/>
        <v>0</v>
      </c>
      <c r="P736" s="641">
        <f>IF(I736&lt;INDEX(Lookup!$U$2:$U$10,MATCH($D$48,Lookup!$S$2:$S$10,0)),0,IF(U736="X",0,IFERROR(L736*50,0)))</f>
        <v>0</v>
      </c>
      <c r="Q736" s="642">
        <f>IF(I736&lt;INDEX(Lookup!$U$2:$U$10,MATCH($D$48,Lookup!$S$2:$S$10,0)),0,IF(U736="X",0,IFERROR(P736*K736,0)))</f>
        <v>0</v>
      </c>
      <c r="R736" s="642">
        <v>0</v>
      </c>
      <c r="S736" s="783">
        <v>0</v>
      </c>
      <c r="T736" s="636"/>
      <c r="U736" s="353"/>
      <c r="W736" s="833">
        <f t="shared" si="56"/>
        <v>0</v>
      </c>
      <c r="X736" s="833">
        <f t="shared" si="57"/>
        <v>0</v>
      </c>
    </row>
    <row r="737" spans="2:24" x14ac:dyDescent="0.35">
      <c r="B737" s="633"/>
      <c r="C737" s="357"/>
      <c r="D737" s="357"/>
      <c r="E737" s="634"/>
      <c r="F737" s="635"/>
      <c r="G737" s="360"/>
      <c r="H737" s="359"/>
      <c r="I737" s="359"/>
      <c r="J737" s="636"/>
      <c r="K737" s="638" t="str">
        <f>IFERROR(INDEX(Lookup!$G$3:$G$6,MATCH(J737,Lookup!$F$3:$F$6,0)),"")</f>
        <v/>
      </c>
      <c r="L737" s="637"/>
      <c r="M737" s="636"/>
      <c r="N737" s="639">
        <f t="shared" si="54"/>
        <v>0</v>
      </c>
      <c r="O737" s="640">
        <f t="shared" si="55"/>
        <v>0</v>
      </c>
      <c r="P737" s="641">
        <f>IF(I737&lt;INDEX(Lookup!$U$2:$U$10,MATCH($D$48,Lookup!$S$2:$S$10,0)),0,IF(U737="X",0,IFERROR(L737*50,0)))</f>
        <v>0</v>
      </c>
      <c r="Q737" s="642">
        <f>IF(I737&lt;INDEX(Lookup!$U$2:$U$10,MATCH($D$48,Lookup!$S$2:$S$10,0)),0,IF(U737="X",0,IFERROR(P737*K737,0)))</f>
        <v>0</v>
      </c>
      <c r="R737" s="642">
        <v>0</v>
      </c>
      <c r="S737" s="783">
        <v>0</v>
      </c>
      <c r="T737" s="636"/>
      <c r="U737" s="353"/>
      <c r="W737" s="833">
        <f t="shared" si="56"/>
        <v>0</v>
      </c>
      <c r="X737" s="833">
        <f t="shared" si="57"/>
        <v>0</v>
      </c>
    </row>
    <row r="738" spans="2:24" x14ac:dyDescent="0.35">
      <c r="B738" s="633"/>
      <c r="C738" s="357"/>
      <c r="D738" s="357"/>
      <c r="E738" s="634"/>
      <c r="F738" s="635"/>
      <c r="G738" s="360"/>
      <c r="H738" s="359"/>
      <c r="I738" s="359"/>
      <c r="J738" s="636"/>
      <c r="K738" s="638" t="str">
        <f>IFERROR(INDEX(Lookup!$G$3:$G$6,MATCH(J738,Lookup!$F$3:$F$6,0)),"")</f>
        <v/>
      </c>
      <c r="L738" s="637"/>
      <c r="M738" s="636"/>
      <c r="N738" s="639">
        <f t="shared" si="54"/>
        <v>0</v>
      </c>
      <c r="O738" s="640">
        <f t="shared" si="55"/>
        <v>0</v>
      </c>
      <c r="P738" s="641">
        <f>IF(I738&lt;INDEX(Lookup!$U$2:$U$10,MATCH($D$48,Lookup!$S$2:$S$10,0)),0,IF(U738="X",0,IFERROR(L738*50,0)))</f>
        <v>0</v>
      </c>
      <c r="Q738" s="642">
        <f>IF(I738&lt;INDEX(Lookup!$U$2:$U$10,MATCH($D$48,Lookup!$S$2:$S$10,0)),0,IF(U738="X",0,IFERROR(P738*K738,0)))</f>
        <v>0</v>
      </c>
      <c r="R738" s="642">
        <v>0</v>
      </c>
      <c r="S738" s="783">
        <v>0</v>
      </c>
      <c r="T738" s="636"/>
      <c r="U738" s="353"/>
      <c r="W738" s="833">
        <f t="shared" si="56"/>
        <v>0</v>
      </c>
      <c r="X738" s="833">
        <f t="shared" si="57"/>
        <v>0</v>
      </c>
    </row>
    <row r="739" spans="2:24" x14ac:dyDescent="0.35">
      <c r="B739" s="633"/>
      <c r="C739" s="357"/>
      <c r="D739" s="357"/>
      <c r="E739" s="634"/>
      <c r="F739" s="635"/>
      <c r="G739" s="360"/>
      <c r="H739" s="359"/>
      <c r="I739" s="359"/>
      <c r="J739" s="636"/>
      <c r="K739" s="638" t="str">
        <f>IFERROR(INDEX(Lookup!$G$3:$G$6,MATCH(J739,Lookup!$F$3:$F$6,0)),"")</f>
        <v/>
      </c>
      <c r="L739" s="637"/>
      <c r="M739" s="636"/>
      <c r="N739" s="639">
        <f t="shared" si="54"/>
        <v>0</v>
      </c>
      <c r="O739" s="640">
        <f t="shared" si="55"/>
        <v>0</v>
      </c>
      <c r="P739" s="641">
        <f>IF(I739&lt;INDEX(Lookup!$U$2:$U$10,MATCH($D$48,Lookup!$S$2:$S$10,0)),0,IF(U739="X",0,IFERROR(L739*50,0)))</f>
        <v>0</v>
      </c>
      <c r="Q739" s="642">
        <f>IF(I739&lt;INDEX(Lookup!$U$2:$U$10,MATCH($D$48,Lookup!$S$2:$S$10,0)),0,IF(U739="X",0,IFERROR(P739*K739,0)))</f>
        <v>0</v>
      </c>
      <c r="R739" s="642">
        <v>0</v>
      </c>
      <c r="S739" s="783">
        <v>0</v>
      </c>
      <c r="T739" s="636"/>
      <c r="U739" s="353"/>
      <c r="W739" s="833">
        <f t="shared" si="56"/>
        <v>0</v>
      </c>
      <c r="X739" s="833">
        <f t="shared" si="57"/>
        <v>0</v>
      </c>
    </row>
    <row r="740" spans="2:24" x14ac:dyDescent="0.35">
      <c r="B740" s="633"/>
      <c r="C740" s="357"/>
      <c r="D740" s="357"/>
      <c r="E740" s="634"/>
      <c r="F740" s="635"/>
      <c r="G740" s="360"/>
      <c r="H740" s="359"/>
      <c r="I740" s="359"/>
      <c r="J740" s="636"/>
      <c r="K740" s="638" t="str">
        <f>IFERROR(INDEX(Lookup!$G$3:$G$6,MATCH(J740,Lookup!$F$3:$F$6,0)),"")</f>
        <v/>
      </c>
      <c r="L740" s="637"/>
      <c r="M740" s="636"/>
      <c r="N740" s="639">
        <f t="shared" si="54"/>
        <v>0</v>
      </c>
      <c r="O740" s="640">
        <f t="shared" si="55"/>
        <v>0</v>
      </c>
      <c r="P740" s="641">
        <f>IF(I740&lt;INDEX(Lookup!$U$2:$U$10,MATCH($D$48,Lookup!$S$2:$S$10,0)),0,IF(U740="X",0,IFERROR(L740*50,0)))</f>
        <v>0</v>
      </c>
      <c r="Q740" s="642">
        <f>IF(I740&lt;INDEX(Lookup!$U$2:$U$10,MATCH($D$48,Lookup!$S$2:$S$10,0)),0,IF(U740="X",0,IFERROR(P740*K740,0)))</f>
        <v>0</v>
      </c>
      <c r="R740" s="642">
        <v>0</v>
      </c>
      <c r="S740" s="783">
        <v>0</v>
      </c>
      <c r="T740" s="636"/>
      <c r="U740" s="353"/>
      <c r="W740" s="833">
        <f t="shared" si="56"/>
        <v>0</v>
      </c>
      <c r="X740" s="833">
        <f t="shared" si="57"/>
        <v>0</v>
      </c>
    </row>
    <row r="741" spans="2:24" x14ac:dyDescent="0.35">
      <c r="B741" s="633"/>
      <c r="C741" s="357"/>
      <c r="D741" s="357"/>
      <c r="E741" s="634"/>
      <c r="F741" s="635"/>
      <c r="G741" s="360"/>
      <c r="H741" s="359"/>
      <c r="I741" s="359"/>
      <c r="J741" s="636"/>
      <c r="K741" s="638" t="str">
        <f>IFERROR(INDEX(Lookup!$G$3:$G$6,MATCH(J741,Lookup!$F$3:$F$6,0)),"")</f>
        <v/>
      </c>
      <c r="L741" s="637"/>
      <c r="M741" s="636"/>
      <c r="N741" s="639">
        <f t="shared" si="54"/>
        <v>0</v>
      </c>
      <c r="O741" s="640">
        <f t="shared" si="55"/>
        <v>0</v>
      </c>
      <c r="P741" s="641">
        <f>IF(I741&lt;INDEX(Lookup!$U$2:$U$10,MATCH($D$48,Lookup!$S$2:$S$10,0)),0,IF(U741="X",0,IFERROR(L741*50,0)))</f>
        <v>0</v>
      </c>
      <c r="Q741" s="642">
        <f>IF(I741&lt;INDEX(Lookup!$U$2:$U$10,MATCH($D$48,Lookup!$S$2:$S$10,0)),0,IF(U741="X",0,IFERROR(P741*K741,0)))</f>
        <v>0</v>
      </c>
      <c r="R741" s="642">
        <v>0</v>
      </c>
      <c r="S741" s="783">
        <v>0</v>
      </c>
      <c r="T741" s="636"/>
      <c r="U741" s="353"/>
      <c r="W741" s="833">
        <f t="shared" si="56"/>
        <v>0</v>
      </c>
      <c r="X741" s="833">
        <f t="shared" si="57"/>
        <v>0</v>
      </c>
    </row>
    <row r="742" spans="2:24" x14ac:dyDescent="0.35">
      <c r="B742" s="633"/>
      <c r="C742" s="357"/>
      <c r="D742" s="357"/>
      <c r="E742" s="634"/>
      <c r="F742" s="635"/>
      <c r="G742" s="360"/>
      <c r="H742" s="359"/>
      <c r="I742" s="359"/>
      <c r="J742" s="636"/>
      <c r="K742" s="638" t="str">
        <f>IFERROR(INDEX(Lookup!$G$3:$G$6,MATCH(J742,Lookup!$F$3:$F$6,0)),"")</f>
        <v/>
      </c>
      <c r="L742" s="637"/>
      <c r="M742" s="636"/>
      <c r="N742" s="639">
        <f t="shared" si="54"/>
        <v>0</v>
      </c>
      <c r="O742" s="640">
        <f t="shared" si="55"/>
        <v>0</v>
      </c>
      <c r="P742" s="641">
        <f>IF(I742&lt;INDEX(Lookup!$U$2:$U$10,MATCH($D$48,Lookup!$S$2:$S$10,0)),0,IF(U742="X",0,IFERROR(L742*50,0)))</f>
        <v>0</v>
      </c>
      <c r="Q742" s="642">
        <f>IF(I742&lt;INDEX(Lookup!$U$2:$U$10,MATCH($D$48,Lookup!$S$2:$S$10,0)),0,IF(U742="X",0,IFERROR(P742*K742,0)))</f>
        <v>0</v>
      </c>
      <c r="R742" s="642">
        <v>0</v>
      </c>
      <c r="S742" s="783">
        <v>0</v>
      </c>
      <c r="T742" s="636"/>
      <c r="U742" s="353"/>
      <c r="W742" s="833">
        <f t="shared" si="56"/>
        <v>0</v>
      </c>
      <c r="X742" s="833">
        <f t="shared" si="57"/>
        <v>0</v>
      </c>
    </row>
    <row r="743" spans="2:24" x14ac:dyDescent="0.35">
      <c r="B743" s="633"/>
      <c r="C743" s="357"/>
      <c r="D743" s="357"/>
      <c r="E743" s="634"/>
      <c r="F743" s="635"/>
      <c r="G743" s="360"/>
      <c r="H743" s="359"/>
      <c r="I743" s="359"/>
      <c r="J743" s="636"/>
      <c r="K743" s="638" t="str">
        <f>IFERROR(INDEX(Lookup!$G$3:$G$6,MATCH(J743,Lookup!$F$3:$F$6,0)),"")</f>
        <v/>
      </c>
      <c r="L743" s="637"/>
      <c r="M743" s="636"/>
      <c r="N743" s="639">
        <f t="shared" si="54"/>
        <v>0</v>
      </c>
      <c r="O743" s="640">
        <f t="shared" si="55"/>
        <v>0</v>
      </c>
      <c r="P743" s="641">
        <f>IF(I743&lt;INDEX(Lookup!$U$2:$U$10,MATCH($D$48,Lookup!$S$2:$S$10,0)),0,IF(U743="X",0,IFERROR(L743*50,0)))</f>
        <v>0</v>
      </c>
      <c r="Q743" s="642">
        <f>IF(I743&lt;INDEX(Lookup!$U$2:$U$10,MATCH($D$48,Lookup!$S$2:$S$10,0)),0,IF(U743="X",0,IFERROR(P743*K743,0)))</f>
        <v>0</v>
      </c>
      <c r="R743" s="642">
        <v>0</v>
      </c>
      <c r="S743" s="783">
        <v>0</v>
      </c>
      <c r="T743" s="636"/>
      <c r="U743" s="353"/>
      <c r="W743" s="833">
        <f t="shared" si="56"/>
        <v>0</v>
      </c>
      <c r="X743" s="833">
        <f t="shared" si="57"/>
        <v>0</v>
      </c>
    </row>
    <row r="744" spans="2:24" x14ac:dyDescent="0.35">
      <c r="B744" s="633"/>
      <c r="C744" s="357"/>
      <c r="D744" s="357"/>
      <c r="E744" s="634"/>
      <c r="F744" s="635"/>
      <c r="G744" s="360"/>
      <c r="H744" s="359"/>
      <c r="I744" s="359"/>
      <c r="J744" s="636"/>
      <c r="K744" s="638" t="str">
        <f>IFERROR(INDEX(Lookup!$G$3:$G$6,MATCH(J744,Lookup!$F$3:$F$6,0)),"")</f>
        <v/>
      </c>
      <c r="L744" s="637"/>
      <c r="M744" s="636"/>
      <c r="N744" s="639">
        <f t="shared" si="54"/>
        <v>0</v>
      </c>
      <c r="O744" s="640">
        <f t="shared" si="55"/>
        <v>0</v>
      </c>
      <c r="P744" s="641">
        <f>IF(I744&lt;INDEX(Lookup!$U$2:$U$10,MATCH($D$48,Lookup!$S$2:$S$10,0)),0,IF(U744="X",0,IFERROR(L744*50,0)))</f>
        <v>0</v>
      </c>
      <c r="Q744" s="642">
        <f>IF(I744&lt;INDEX(Lookup!$U$2:$U$10,MATCH($D$48,Lookup!$S$2:$S$10,0)),0,IF(U744="X",0,IFERROR(P744*K744,0)))</f>
        <v>0</v>
      </c>
      <c r="R744" s="642">
        <v>0</v>
      </c>
      <c r="S744" s="783">
        <v>0</v>
      </c>
      <c r="T744" s="636"/>
      <c r="U744" s="353"/>
      <c r="W744" s="833">
        <f t="shared" si="56"/>
        <v>0</v>
      </c>
      <c r="X744" s="833">
        <f t="shared" si="57"/>
        <v>0</v>
      </c>
    </row>
    <row r="745" spans="2:24" x14ac:dyDescent="0.35">
      <c r="B745" s="633"/>
      <c r="C745" s="357"/>
      <c r="D745" s="357"/>
      <c r="E745" s="634"/>
      <c r="F745" s="635"/>
      <c r="G745" s="360"/>
      <c r="H745" s="359"/>
      <c r="I745" s="359"/>
      <c r="J745" s="636"/>
      <c r="K745" s="638" t="str">
        <f>IFERROR(INDEX(Lookup!$G$3:$G$6,MATCH(J745,Lookup!$F$3:$F$6,0)),"")</f>
        <v/>
      </c>
      <c r="L745" s="637"/>
      <c r="M745" s="636"/>
      <c r="N745" s="639">
        <f t="shared" si="54"/>
        <v>0</v>
      </c>
      <c r="O745" s="640">
        <f t="shared" si="55"/>
        <v>0</v>
      </c>
      <c r="P745" s="641">
        <f>IF(I745&lt;INDEX(Lookup!$U$2:$U$10,MATCH($D$48,Lookup!$S$2:$S$10,0)),0,IF(U745="X",0,IFERROR(L745*50,0)))</f>
        <v>0</v>
      </c>
      <c r="Q745" s="642">
        <f>IF(I745&lt;INDEX(Lookup!$U$2:$U$10,MATCH($D$48,Lookup!$S$2:$S$10,0)),0,IF(U745="X",0,IFERROR(P745*K745,0)))</f>
        <v>0</v>
      </c>
      <c r="R745" s="642">
        <v>0</v>
      </c>
      <c r="S745" s="783">
        <v>0</v>
      </c>
      <c r="T745" s="636"/>
      <c r="U745" s="353"/>
      <c r="W745" s="833">
        <f t="shared" si="56"/>
        <v>0</v>
      </c>
      <c r="X745" s="833">
        <f t="shared" si="57"/>
        <v>0</v>
      </c>
    </row>
    <row r="746" spans="2:24" x14ac:dyDescent="0.35">
      <c r="B746" s="633"/>
      <c r="C746" s="357"/>
      <c r="D746" s="357"/>
      <c r="E746" s="634"/>
      <c r="F746" s="635"/>
      <c r="G746" s="360"/>
      <c r="H746" s="359"/>
      <c r="I746" s="359"/>
      <c r="J746" s="636"/>
      <c r="K746" s="638" t="str">
        <f>IFERROR(INDEX(Lookup!$G$3:$G$6,MATCH(J746,Lookup!$F$3:$F$6,0)),"")</f>
        <v/>
      </c>
      <c r="L746" s="637"/>
      <c r="M746" s="636"/>
      <c r="N746" s="639">
        <f t="shared" si="54"/>
        <v>0</v>
      </c>
      <c r="O746" s="640">
        <f t="shared" si="55"/>
        <v>0</v>
      </c>
      <c r="P746" s="641">
        <f>IF(I746&lt;INDEX(Lookup!$U$2:$U$10,MATCH($D$48,Lookup!$S$2:$S$10,0)),0,IF(U746="X",0,IFERROR(L746*50,0)))</f>
        <v>0</v>
      </c>
      <c r="Q746" s="642">
        <f>IF(I746&lt;INDEX(Lookup!$U$2:$U$10,MATCH($D$48,Lookup!$S$2:$S$10,0)),0,IF(U746="X",0,IFERROR(P746*K746,0)))</f>
        <v>0</v>
      </c>
      <c r="R746" s="642">
        <v>0</v>
      </c>
      <c r="S746" s="783">
        <v>0</v>
      </c>
      <c r="T746" s="636"/>
      <c r="U746" s="353"/>
      <c r="W746" s="833">
        <f t="shared" si="56"/>
        <v>0</v>
      </c>
      <c r="X746" s="833">
        <f t="shared" si="57"/>
        <v>0</v>
      </c>
    </row>
    <row r="747" spans="2:24" x14ac:dyDescent="0.35">
      <c r="B747" s="633"/>
      <c r="C747" s="357"/>
      <c r="D747" s="357"/>
      <c r="E747" s="634"/>
      <c r="F747" s="635"/>
      <c r="G747" s="360"/>
      <c r="H747" s="359"/>
      <c r="I747" s="359"/>
      <c r="J747" s="636"/>
      <c r="K747" s="638" t="str">
        <f>IFERROR(INDEX(Lookup!$G$3:$G$6,MATCH(J747,Lookup!$F$3:$F$6,0)),"")</f>
        <v/>
      </c>
      <c r="L747" s="637"/>
      <c r="M747" s="636"/>
      <c r="N747" s="639">
        <f t="shared" si="54"/>
        <v>0</v>
      </c>
      <c r="O747" s="640">
        <f t="shared" si="55"/>
        <v>0</v>
      </c>
      <c r="P747" s="641">
        <f>IF(I747&lt;INDEX(Lookup!$U$2:$U$10,MATCH($D$48,Lookup!$S$2:$S$10,0)),0,IF(U747="X",0,IFERROR(L747*50,0)))</f>
        <v>0</v>
      </c>
      <c r="Q747" s="642">
        <f>IF(I747&lt;INDEX(Lookup!$U$2:$U$10,MATCH($D$48,Lookup!$S$2:$S$10,0)),0,IF(U747="X",0,IFERROR(P747*K747,0)))</f>
        <v>0</v>
      </c>
      <c r="R747" s="642">
        <v>0</v>
      </c>
      <c r="S747" s="783">
        <v>0</v>
      </c>
      <c r="T747" s="636"/>
      <c r="U747" s="353"/>
      <c r="W747" s="833">
        <f t="shared" si="56"/>
        <v>0</v>
      </c>
      <c r="X747" s="833">
        <f t="shared" si="57"/>
        <v>0</v>
      </c>
    </row>
    <row r="748" spans="2:24" x14ac:dyDescent="0.35">
      <c r="B748" s="633"/>
      <c r="C748" s="357"/>
      <c r="D748" s="357"/>
      <c r="E748" s="634"/>
      <c r="F748" s="635"/>
      <c r="G748" s="360"/>
      <c r="H748" s="359"/>
      <c r="I748" s="359"/>
      <c r="J748" s="636"/>
      <c r="K748" s="638" t="str">
        <f>IFERROR(INDEX(Lookup!$G$3:$G$6,MATCH(J748,Lookup!$F$3:$F$6,0)),"")</f>
        <v/>
      </c>
      <c r="L748" s="637"/>
      <c r="M748" s="636"/>
      <c r="N748" s="639">
        <f t="shared" si="54"/>
        <v>0</v>
      </c>
      <c r="O748" s="640">
        <f t="shared" si="55"/>
        <v>0</v>
      </c>
      <c r="P748" s="641">
        <f>IF(I748&lt;INDEX(Lookup!$U$2:$U$10,MATCH($D$48,Lookup!$S$2:$S$10,0)),0,IF(U748="X",0,IFERROR(L748*50,0)))</f>
        <v>0</v>
      </c>
      <c r="Q748" s="642">
        <f>IF(I748&lt;INDEX(Lookup!$U$2:$U$10,MATCH($D$48,Lookup!$S$2:$S$10,0)),0,IF(U748="X",0,IFERROR(P748*K748,0)))</f>
        <v>0</v>
      </c>
      <c r="R748" s="642">
        <v>0</v>
      </c>
      <c r="S748" s="783">
        <v>0</v>
      </c>
      <c r="T748" s="636"/>
      <c r="U748" s="353"/>
      <c r="W748" s="833">
        <f t="shared" si="56"/>
        <v>0</v>
      </c>
      <c r="X748" s="833">
        <f t="shared" si="57"/>
        <v>0</v>
      </c>
    </row>
    <row r="749" spans="2:24" x14ac:dyDescent="0.35">
      <c r="B749" s="633"/>
      <c r="C749" s="357"/>
      <c r="D749" s="357"/>
      <c r="E749" s="634"/>
      <c r="F749" s="635"/>
      <c r="G749" s="360"/>
      <c r="H749" s="359"/>
      <c r="I749" s="359"/>
      <c r="J749" s="636"/>
      <c r="K749" s="638" t="str">
        <f>IFERROR(INDEX(Lookup!$G$3:$G$6,MATCH(J749,Lookup!$F$3:$F$6,0)),"")</f>
        <v/>
      </c>
      <c r="L749" s="637"/>
      <c r="M749" s="636"/>
      <c r="N749" s="639">
        <f t="shared" si="54"/>
        <v>0</v>
      </c>
      <c r="O749" s="640">
        <f t="shared" si="55"/>
        <v>0</v>
      </c>
      <c r="P749" s="641">
        <f>IF(I749&lt;INDEX(Lookup!$U$2:$U$10,MATCH($D$48,Lookup!$S$2:$S$10,0)),0,IF(U749="X",0,IFERROR(L749*50,0)))</f>
        <v>0</v>
      </c>
      <c r="Q749" s="642">
        <f>IF(I749&lt;INDEX(Lookup!$U$2:$U$10,MATCH($D$48,Lookup!$S$2:$S$10,0)),0,IF(U749="X",0,IFERROR(P749*K749,0)))</f>
        <v>0</v>
      </c>
      <c r="R749" s="642">
        <v>0</v>
      </c>
      <c r="S749" s="783">
        <v>0</v>
      </c>
      <c r="T749" s="636"/>
      <c r="U749" s="353"/>
      <c r="W749" s="833">
        <f t="shared" si="56"/>
        <v>0</v>
      </c>
      <c r="X749" s="833">
        <f t="shared" si="57"/>
        <v>0</v>
      </c>
    </row>
    <row r="750" spans="2:24" x14ac:dyDescent="0.35">
      <c r="B750" s="633"/>
      <c r="C750" s="357"/>
      <c r="D750" s="357"/>
      <c r="E750" s="634"/>
      <c r="F750" s="635"/>
      <c r="G750" s="360"/>
      <c r="H750" s="359"/>
      <c r="I750" s="359"/>
      <c r="J750" s="636"/>
      <c r="K750" s="638" t="str">
        <f>IFERROR(INDEX(Lookup!$G$3:$G$6,MATCH(J750,Lookup!$F$3:$F$6,0)),"")</f>
        <v/>
      </c>
      <c r="L750" s="637"/>
      <c r="M750" s="636"/>
      <c r="N750" s="639">
        <f t="shared" si="54"/>
        <v>0</v>
      </c>
      <c r="O750" s="640">
        <f t="shared" si="55"/>
        <v>0</v>
      </c>
      <c r="P750" s="641">
        <f>IF(I750&lt;INDEX(Lookup!$U$2:$U$10,MATCH($D$48,Lookup!$S$2:$S$10,0)),0,IF(U750="X",0,IFERROR(L750*50,0)))</f>
        <v>0</v>
      </c>
      <c r="Q750" s="642">
        <f>IF(I750&lt;INDEX(Lookup!$U$2:$U$10,MATCH($D$48,Lookup!$S$2:$S$10,0)),0,IF(U750="X",0,IFERROR(P750*K750,0)))</f>
        <v>0</v>
      </c>
      <c r="R750" s="642">
        <v>0</v>
      </c>
      <c r="S750" s="783">
        <v>0</v>
      </c>
      <c r="T750" s="636"/>
      <c r="U750" s="353"/>
      <c r="W750" s="833">
        <f t="shared" si="56"/>
        <v>0</v>
      </c>
      <c r="X750" s="833">
        <f t="shared" si="57"/>
        <v>0</v>
      </c>
    </row>
    <row r="751" spans="2:24" x14ac:dyDescent="0.35">
      <c r="B751" s="633"/>
      <c r="C751" s="357"/>
      <c r="D751" s="357"/>
      <c r="E751" s="634"/>
      <c r="F751" s="635"/>
      <c r="G751" s="360"/>
      <c r="H751" s="359"/>
      <c r="I751" s="359"/>
      <c r="J751" s="636"/>
      <c r="K751" s="638" t="str">
        <f>IFERROR(INDEX(Lookup!$G$3:$G$6,MATCH(J751,Lookup!$F$3:$F$6,0)),"")</f>
        <v/>
      </c>
      <c r="L751" s="637"/>
      <c r="M751" s="636"/>
      <c r="N751" s="639">
        <f t="shared" si="54"/>
        <v>0</v>
      </c>
      <c r="O751" s="640">
        <f t="shared" si="55"/>
        <v>0</v>
      </c>
      <c r="P751" s="641">
        <f>IF(I751&lt;INDEX(Lookup!$U$2:$U$10,MATCH($D$48,Lookup!$S$2:$S$10,0)),0,IF(U751="X",0,IFERROR(L751*50,0)))</f>
        <v>0</v>
      </c>
      <c r="Q751" s="642">
        <f>IF(I751&lt;INDEX(Lookup!$U$2:$U$10,MATCH($D$48,Lookup!$S$2:$S$10,0)),0,IF(U751="X",0,IFERROR(P751*K751,0)))</f>
        <v>0</v>
      </c>
      <c r="R751" s="642">
        <v>0</v>
      </c>
      <c r="S751" s="783">
        <v>0</v>
      </c>
      <c r="T751" s="636"/>
      <c r="U751" s="353"/>
      <c r="W751" s="833">
        <f t="shared" si="56"/>
        <v>0</v>
      </c>
      <c r="X751" s="833">
        <f t="shared" si="57"/>
        <v>0</v>
      </c>
    </row>
    <row r="752" spans="2:24" x14ac:dyDescent="0.35">
      <c r="B752" s="633"/>
      <c r="C752" s="357"/>
      <c r="D752" s="357"/>
      <c r="E752" s="634"/>
      <c r="F752" s="635"/>
      <c r="G752" s="360"/>
      <c r="H752" s="359"/>
      <c r="I752" s="359"/>
      <c r="J752" s="636"/>
      <c r="K752" s="638" t="str">
        <f>IFERROR(INDEX(Lookup!$G$3:$G$6,MATCH(J752,Lookup!$F$3:$F$6,0)),"")</f>
        <v/>
      </c>
      <c r="L752" s="637"/>
      <c r="M752" s="636"/>
      <c r="N752" s="639">
        <f t="shared" si="54"/>
        <v>0</v>
      </c>
      <c r="O752" s="640">
        <f t="shared" si="55"/>
        <v>0</v>
      </c>
      <c r="P752" s="641">
        <f>IF(I752&lt;INDEX(Lookup!$U$2:$U$10,MATCH($D$48,Lookup!$S$2:$S$10,0)),0,IF(U752="X",0,IFERROR(L752*50,0)))</f>
        <v>0</v>
      </c>
      <c r="Q752" s="642">
        <f>IF(I752&lt;INDEX(Lookup!$U$2:$U$10,MATCH($D$48,Lookup!$S$2:$S$10,0)),0,IF(U752="X",0,IFERROR(P752*K752,0)))</f>
        <v>0</v>
      </c>
      <c r="R752" s="642">
        <v>0</v>
      </c>
      <c r="S752" s="783">
        <v>0</v>
      </c>
      <c r="T752" s="636"/>
      <c r="U752" s="353"/>
      <c r="W752" s="833">
        <f t="shared" si="56"/>
        <v>0</v>
      </c>
      <c r="X752" s="833">
        <f t="shared" si="57"/>
        <v>0</v>
      </c>
    </row>
    <row r="753" spans="2:24" x14ac:dyDescent="0.35">
      <c r="B753" s="633"/>
      <c r="C753" s="357"/>
      <c r="D753" s="357"/>
      <c r="E753" s="634"/>
      <c r="F753" s="635"/>
      <c r="G753" s="360"/>
      <c r="H753" s="359"/>
      <c r="I753" s="359"/>
      <c r="J753" s="636"/>
      <c r="K753" s="638" t="str">
        <f>IFERROR(INDEX(Lookup!$G$3:$G$6,MATCH(J753,Lookup!$F$3:$F$6,0)),"")</f>
        <v/>
      </c>
      <c r="L753" s="637"/>
      <c r="M753" s="636"/>
      <c r="N753" s="639">
        <f t="shared" si="54"/>
        <v>0</v>
      </c>
      <c r="O753" s="640">
        <f t="shared" si="55"/>
        <v>0</v>
      </c>
      <c r="P753" s="641">
        <f>IF(I753&lt;INDEX(Lookup!$U$2:$U$10,MATCH($D$48,Lookup!$S$2:$S$10,0)),0,IF(U753="X",0,IFERROR(L753*50,0)))</f>
        <v>0</v>
      </c>
      <c r="Q753" s="642">
        <f>IF(I753&lt;INDEX(Lookup!$U$2:$U$10,MATCH($D$48,Lookup!$S$2:$S$10,0)),0,IF(U753="X",0,IFERROR(P753*K753,0)))</f>
        <v>0</v>
      </c>
      <c r="R753" s="642">
        <v>0</v>
      </c>
      <c r="S753" s="783">
        <v>0</v>
      </c>
      <c r="T753" s="636"/>
      <c r="U753" s="353"/>
      <c r="W753" s="833">
        <f t="shared" si="56"/>
        <v>0</v>
      </c>
      <c r="X753" s="833">
        <f t="shared" si="57"/>
        <v>0</v>
      </c>
    </row>
    <row r="754" spans="2:24" x14ac:dyDescent="0.35">
      <c r="B754" s="633"/>
      <c r="C754" s="357"/>
      <c r="D754" s="357"/>
      <c r="E754" s="634"/>
      <c r="F754" s="635"/>
      <c r="G754" s="360"/>
      <c r="H754" s="359"/>
      <c r="I754" s="359"/>
      <c r="J754" s="636"/>
      <c r="K754" s="638" t="str">
        <f>IFERROR(INDEX(Lookup!$G$3:$G$6,MATCH(J754,Lookup!$F$3:$F$6,0)),"")</f>
        <v/>
      </c>
      <c r="L754" s="637"/>
      <c r="M754" s="636"/>
      <c r="N754" s="639">
        <f t="shared" si="54"/>
        <v>0</v>
      </c>
      <c r="O754" s="640">
        <f t="shared" si="55"/>
        <v>0</v>
      </c>
      <c r="P754" s="641">
        <f>IF(I754&lt;INDEX(Lookup!$U$2:$U$10,MATCH($D$48,Lookup!$S$2:$S$10,0)),0,IF(U754="X",0,IFERROR(L754*50,0)))</f>
        <v>0</v>
      </c>
      <c r="Q754" s="642">
        <f>IF(I754&lt;INDEX(Lookup!$U$2:$U$10,MATCH($D$48,Lookup!$S$2:$S$10,0)),0,IF(U754="X",0,IFERROR(P754*K754,0)))</f>
        <v>0</v>
      </c>
      <c r="R754" s="642">
        <v>0</v>
      </c>
      <c r="S754" s="783">
        <v>0</v>
      </c>
      <c r="T754" s="636"/>
      <c r="U754" s="353"/>
      <c r="W754" s="833">
        <f t="shared" si="56"/>
        <v>0</v>
      </c>
      <c r="X754" s="833">
        <f t="shared" si="57"/>
        <v>0</v>
      </c>
    </row>
    <row r="755" spans="2:24" x14ac:dyDescent="0.35">
      <c r="B755" s="633"/>
      <c r="C755" s="357"/>
      <c r="D755" s="357"/>
      <c r="E755" s="634"/>
      <c r="F755" s="635"/>
      <c r="G755" s="360"/>
      <c r="H755" s="359"/>
      <c r="I755" s="359"/>
      <c r="J755" s="636"/>
      <c r="K755" s="638" t="str">
        <f>IFERROR(INDEX(Lookup!$G$3:$G$6,MATCH(J755,Lookup!$F$3:$F$6,0)),"")</f>
        <v/>
      </c>
      <c r="L755" s="637"/>
      <c r="M755" s="636"/>
      <c r="N755" s="639">
        <f t="shared" ref="N755:N818" si="58">L755*M755</f>
        <v>0</v>
      </c>
      <c r="O755" s="640">
        <f t="shared" si="55"/>
        <v>0</v>
      </c>
      <c r="P755" s="641">
        <f>IF(I755&lt;INDEX(Lookup!$U$2:$U$10,MATCH($D$48,Lookup!$S$2:$S$10,0)),0,IF(U755="X",0,IFERROR(L755*50,0)))</f>
        <v>0</v>
      </c>
      <c r="Q755" s="642">
        <f>IF(I755&lt;INDEX(Lookup!$U$2:$U$10,MATCH($D$48,Lookup!$S$2:$S$10,0)),0,IF(U755="X",0,IFERROR(P755*K755,0)))</f>
        <v>0</v>
      </c>
      <c r="R755" s="642">
        <v>0</v>
      </c>
      <c r="S755" s="783">
        <v>0</v>
      </c>
      <c r="T755" s="636"/>
      <c r="U755" s="353"/>
      <c r="W755" s="833">
        <f t="shared" si="56"/>
        <v>0</v>
      </c>
      <c r="X755" s="833">
        <f t="shared" si="57"/>
        <v>0</v>
      </c>
    </row>
    <row r="756" spans="2:24" x14ac:dyDescent="0.35">
      <c r="B756" s="633"/>
      <c r="C756" s="357"/>
      <c r="D756" s="357"/>
      <c r="E756" s="634"/>
      <c r="F756" s="635"/>
      <c r="G756" s="360"/>
      <c r="H756" s="359"/>
      <c r="I756" s="359"/>
      <c r="J756" s="636"/>
      <c r="K756" s="638" t="str">
        <f>IFERROR(INDEX(Lookup!$G$3:$G$6,MATCH(J756,Lookup!$F$3:$F$6,0)),"")</f>
        <v/>
      </c>
      <c r="L756" s="637"/>
      <c r="M756" s="636"/>
      <c r="N756" s="639">
        <f t="shared" si="58"/>
        <v>0</v>
      </c>
      <c r="O756" s="640">
        <f t="shared" ref="O756:O819" si="59">IFERROR(ROUND((N756*K756),2),0)</f>
        <v>0</v>
      </c>
      <c r="P756" s="641">
        <f>IF(I756&lt;INDEX(Lookup!$U$2:$U$10,MATCH($D$48,Lookup!$S$2:$S$10,0)),0,IF(U756="X",0,IFERROR(L756*50,0)))</f>
        <v>0</v>
      </c>
      <c r="Q756" s="642">
        <f>IF(I756&lt;INDEX(Lookup!$U$2:$U$10,MATCH($D$48,Lookup!$S$2:$S$10,0)),0,IF(U756="X",0,IFERROR(P756*K756,0)))</f>
        <v>0</v>
      </c>
      <c r="R756" s="642">
        <v>0</v>
      </c>
      <c r="S756" s="783">
        <v>0</v>
      </c>
      <c r="T756" s="636"/>
      <c r="U756" s="353"/>
      <c r="W756" s="833">
        <f t="shared" ref="W756:W819" si="60">O756*$I$30</f>
        <v>0</v>
      </c>
      <c r="X756" s="833">
        <f t="shared" ref="X756:X819" si="61">Q756*$I$30</f>
        <v>0</v>
      </c>
    </row>
    <row r="757" spans="2:24" x14ac:dyDescent="0.35">
      <c r="B757" s="633"/>
      <c r="C757" s="357"/>
      <c r="D757" s="357"/>
      <c r="E757" s="634"/>
      <c r="F757" s="635"/>
      <c r="G757" s="360"/>
      <c r="H757" s="359"/>
      <c r="I757" s="359"/>
      <c r="J757" s="636"/>
      <c r="K757" s="638" t="str">
        <f>IFERROR(INDEX(Lookup!$G$3:$G$6,MATCH(J757,Lookup!$F$3:$F$6,0)),"")</f>
        <v/>
      </c>
      <c r="L757" s="637"/>
      <c r="M757" s="636"/>
      <c r="N757" s="639">
        <f t="shared" si="58"/>
        <v>0</v>
      </c>
      <c r="O757" s="640">
        <f t="shared" si="59"/>
        <v>0</v>
      </c>
      <c r="P757" s="641">
        <f>IF(I757&lt;INDEX(Lookup!$U$2:$U$10,MATCH($D$48,Lookup!$S$2:$S$10,0)),0,IF(U757="X",0,IFERROR(L757*50,0)))</f>
        <v>0</v>
      </c>
      <c r="Q757" s="642">
        <f>IF(I757&lt;INDEX(Lookup!$U$2:$U$10,MATCH($D$48,Lookup!$S$2:$S$10,0)),0,IF(U757="X",0,IFERROR(P757*K757,0)))</f>
        <v>0</v>
      </c>
      <c r="R757" s="642">
        <v>0</v>
      </c>
      <c r="S757" s="783">
        <v>0</v>
      </c>
      <c r="T757" s="636"/>
      <c r="U757" s="353"/>
      <c r="W757" s="833">
        <f t="shared" si="60"/>
        <v>0</v>
      </c>
      <c r="X757" s="833">
        <f t="shared" si="61"/>
        <v>0</v>
      </c>
    </row>
    <row r="758" spans="2:24" x14ac:dyDescent="0.35">
      <c r="B758" s="633"/>
      <c r="C758" s="357"/>
      <c r="D758" s="357"/>
      <c r="E758" s="634"/>
      <c r="F758" s="635"/>
      <c r="G758" s="360"/>
      <c r="H758" s="359"/>
      <c r="I758" s="359"/>
      <c r="J758" s="636"/>
      <c r="K758" s="638" t="str">
        <f>IFERROR(INDEX(Lookup!$G$3:$G$6,MATCH(J758,Lookup!$F$3:$F$6,0)),"")</f>
        <v/>
      </c>
      <c r="L758" s="637"/>
      <c r="M758" s="636"/>
      <c r="N758" s="639">
        <f t="shared" si="58"/>
        <v>0</v>
      </c>
      <c r="O758" s="640">
        <f t="shared" si="59"/>
        <v>0</v>
      </c>
      <c r="P758" s="641">
        <f>IF(I758&lt;INDEX(Lookup!$U$2:$U$10,MATCH($D$48,Lookup!$S$2:$S$10,0)),0,IF(U758="X",0,IFERROR(L758*50,0)))</f>
        <v>0</v>
      </c>
      <c r="Q758" s="642">
        <f>IF(I758&lt;INDEX(Lookup!$U$2:$U$10,MATCH($D$48,Lookup!$S$2:$S$10,0)),0,IF(U758="X",0,IFERROR(P758*K758,0)))</f>
        <v>0</v>
      </c>
      <c r="R758" s="642">
        <v>0</v>
      </c>
      <c r="S758" s="783">
        <v>0</v>
      </c>
      <c r="T758" s="636"/>
      <c r="U758" s="353"/>
      <c r="W758" s="833">
        <f t="shared" si="60"/>
        <v>0</v>
      </c>
      <c r="X758" s="833">
        <f t="shared" si="61"/>
        <v>0</v>
      </c>
    </row>
    <row r="759" spans="2:24" x14ac:dyDescent="0.35">
      <c r="B759" s="633"/>
      <c r="C759" s="357"/>
      <c r="D759" s="357"/>
      <c r="E759" s="634"/>
      <c r="F759" s="635"/>
      <c r="G759" s="360"/>
      <c r="H759" s="359"/>
      <c r="I759" s="359"/>
      <c r="J759" s="636"/>
      <c r="K759" s="638" t="str">
        <f>IFERROR(INDEX(Lookup!$G$3:$G$6,MATCH(J759,Lookup!$F$3:$F$6,0)),"")</f>
        <v/>
      </c>
      <c r="L759" s="637"/>
      <c r="M759" s="636"/>
      <c r="N759" s="639">
        <f t="shared" si="58"/>
        <v>0</v>
      </c>
      <c r="O759" s="640">
        <f t="shared" si="59"/>
        <v>0</v>
      </c>
      <c r="P759" s="641">
        <f>IF(I759&lt;INDEX(Lookup!$U$2:$U$10,MATCH($D$48,Lookup!$S$2:$S$10,0)),0,IF(U759="X",0,IFERROR(L759*50,0)))</f>
        <v>0</v>
      </c>
      <c r="Q759" s="642">
        <f>IF(I759&lt;INDEX(Lookup!$U$2:$U$10,MATCH($D$48,Lookup!$S$2:$S$10,0)),0,IF(U759="X",0,IFERROR(P759*K759,0)))</f>
        <v>0</v>
      </c>
      <c r="R759" s="642">
        <v>0</v>
      </c>
      <c r="S759" s="783">
        <v>0</v>
      </c>
      <c r="T759" s="636"/>
      <c r="U759" s="353"/>
      <c r="W759" s="833">
        <f t="shared" si="60"/>
        <v>0</v>
      </c>
      <c r="X759" s="833">
        <f t="shared" si="61"/>
        <v>0</v>
      </c>
    </row>
    <row r="760" spans="2:24" x14ac:dyDescent="0.35">
      <c r="B760" s="633"/>
      <c r="C760" s="357"/>
      <c r="D760" s="357"/>
      <c r="E760" s="634"/>
      <c r="F760" s="635"/>
      <c r="G760" s="360"/>
      <c r="H760" s="359"/>
      <c r="I760" s="359"/>
      <c r="J760" s="636"/>
      <c r="K760" s="638" t="str">
        <f>IFERROR(INDEX(Lookup!$G$3:$G$6,MATCH(J760,Lookup!$F$3:$F$6,0)),"")</f>
        <v/>
      </c>
      <c r="L760" s="637"/>
      <c r="M760" s="636"/>
      <c r="N760" s="639">
        <f t="shared" si="58"/>
        <v>0</v>
      </c>
      <c r="O760" s="640">
        <f t="shared" si="59"/>
        <v>0</v>
      </c>
      <c r="P760" s="641">
        <f>IF(I760&lt;INDEX(Lookup!$U$2:$U$10,MATCH($D$48,Lookup!$S$2:$S$10,0)),0,IF(U760="X",0,IFERROR(L760*50,0)))</f>
        <v>0</v>
      </c>
      <c r="Q760" s="642">
        <f>IF(I760&lt;INDEX(Lookup!$U$2:$U$10,MATCH($D$48,Lookup!$S$2:$S$10,0)),0,IF(U760="X",0,IFERROR(P760*K760,0)))</f>
        <v>0</v>
      </c>
      <c r="R760" s="642">
        <v>0</v>
      </c>
      <c r="S760" s="783">
        <v>0</v>
      </c>
      <c r="T760" s="636"/>
      <c r="U760" s="353"/>
      <c r="W760" s="833">
        <f t="shared" si="60"/>
        <v>0</v>
      </c>
      <c r="X760" s="833">
        <f t="shared" si="61"/>
        <v>0</v>
      </c>
    </row>
    <row r="761" spans="2:24" x14ac:dyDescent="0.35">
      <c r="B761" s="633"/>
      <c r="C761" s="357"/>
      <c r="D761" s="357"/>
      <c r="E761" s="634"/>
      <c r="F761" s="635"/>
      <c r="G761" s="360"/>
      <c r="H761" s="359"/>
      <c r="I761" s="359"/>
      <c r="J761" s="636"/>
      <c r="K761" s="638" t="str">
        <f>IFERROR(INDEX(Lookup!$G$3:$G$6,MATCH(J761,Lookup!$F$3:$F$6,0)),"")</f>
        <v/>
      </c>
      <c r="L761" s="637"/>
      <c r="M761" s="636"/>
      <c r="N761" s="639">
        <f t="shared" si="58"/>
        <v>0</v>
      </c>
      <c r="O761" s="640">
        <f t="shared" si="59"/>
        <v>0</v>
      </c>
      <c r="P761" s="641">
        <f>IF(I761&lt;INDEX(Lookup!$U$2:$U$10,MATCH($D$48,Lookup!$S$2:$S$10,0)),0,IF(U761="X",0,IFERROR(L761*50,0)))</f>
        <v>0</v>
      </c>
      <c r="Q761" s="642">
        <f>IF(I761&lt;INDEX(Lookup!$U$2:$U$10,MATCH($D$48,Lookup!$S$2:$S$10,0)),0,IF(U761="X",0,IFERROR(P761*K761,0)))</f>
        <v>0</v>
      </c>
      <c r="R761" s="642">
        <v>0</v>
      </c>
      <c r="S761" s="783">
        <v>0</v>
      </c>
      <c r="T761" s="636"/>
      <c r="U761" s="353"/>
      <c r="W761" s="833">
        <f t="shared" si="60"/>
        <v>0</v>
      </c>
      <c r="X761" s="833">
        <f t="shared" si="61"/>
        <v>0</v>
      </c>
    </row>
    <row r="762" spans="2:24" x14ac:dyDescent="0.35">
      <c r="B762" s="633"/>
      <c r="C762" s="357"/>
      <c r="D762" s="357"/>
      <c r="E762" s="634"/>
      <c r="F762" s="635"/>
      <c r="G762" s="360"/>
      <c r="H762" s="359"/>
      <c r="I762" s="359"/>
      <c r="J762" s="636"/>
      <c r="K762" s="638" t="str">
        <f>IFERROR(INDEX(Lookup!$G$3:$G$6,MATCH(J762,Lookup!$F$3:$F$6,0)),"")</f>
        <v/>
      </c>
      <c r="L762" s="637"/>
      <c r="M762" s="636"/>
      <c r="N762" s="639">
        <f t="shared" si="58"/>
        <v>0</v>
      </c>
      <c r="O762" s="640">
        <f t="shared" si="59"/>
        <v>0</v>
      </c>
      <c r="P762" s="641">
        <f>IF(I762&lt;INDEX(Lookup!$U$2:$U$10,MATCH($D$48,Lookup!$S$2:$S$10,0)),0,IF(U762="X",0,IFERROR(L762*50,0)))</f>
        <v>0</v>
      </c>
      <c r="Q762" s="642">
        <f>IF(I762&lt;INDEX(Lookup!$U$2:$U$10,MATCH($D$48,Lookup!$S$2:$S$10,0)),0,IF(U762="X",0,IFERROR(P762*K762,0)))</f>
        <v>0</v>
      </c>
      <c r="R762" s="642">
        <v>0</v>
      </c>
      <c r="S762" s="783">
        <v>0</v>
      </c>
      <c r="T762" s="636"/>
      <c r="U762" s="353"/>
      <c r="W762" s="833">
        <f t="shared" si="60"/>
        <v>0</v>
      </c>
      <c r="X762" s="833">
        <f t="shared" si="61"/>
        <v>0</v>
      </c>
    </row>
    <row r="763" spans="2:24" x14ac:dyDescent="0.35">
      <c r="B763" s="633"/>
      <c r="C763" s="357"/>
      <c r="D763" s="357"/>
      <c r="E763" s="634"/>
      <c r="F763" s="635"/>
      <c r="G763" s="360"/>
      <c r="H763" s="359"/>
      <c r="I763" s="359"/>
      <c r="J763" s="636"/>
      <c r="K763" s="638" t="str">
        <f>IFERROR(INDEX(Lookup!$G$3:$G$6,MATCH(J763,Lookup!$F$3:$F$6,0)),"")</f>
        <v/>
      </c>
      <c r="L763" s="637"/>
      <c r="M763" s="636"/>
      <c r="N763" s="639">
        <f t="shared" si="58"/>
        <v>0</v>
      </c>
      <c r="O763" s="640">
        <f t="shared" si="59"/>
        <v>0</v>
      </c>
      <c r="P763" s="641">
        <f>IF(I763&lt;INDEX(Lookup!$U$2:$U$10,MATCH($D$48,Lookup!$S$2:$S$10,0)),0,IF(U763="X",0,IFERROR(L763*50,0)))</f>
        <v>0</v>
      </c>
      <c r="Q763" s="642">
        <f>IF(I763&lt;INDEX(Lookup!$U$2:$U$10,MATCH($D$48,Lookup!$S$2:$S$10,0)),0,IF(U763="X",0,IFERROR(P763*K763,0)))</f>
        <v>0</v>
      </c>
      <c r="R763" s="642">
        <v>0</v>
      </c>
      <c r="S763" s="783">
        <v>0</v>
      </c>
      <c r="T763" s="636"/>
      <c r="U763" s="353"/>
      <c r="W763" s="833">
        <f t="shared" si="60"/>
        <v>0</v>
      </c>
      <c r="X763" s="833">
        <f t="shared" si="61"/>
        <v>0</v>
      </c>
    </row>
    <row r="764" spans="2:24" x14ac:dyDescent="0.35">
      <c r="B764" s="633"/>
      <c r="C764" s="357"/>
      <c r="D764" s="357"/>
      <c r="E764" s="634"/>
      <c r="F764" s="635"/>
      <c r="G764" s="360"/>
      <c r="H764" s="359"/>
      <c r="I764" s="359"/>
      <c r="J764" s="636"/>
      <c r="K764" s="638" t="str">
        <f>IFERROR(INDEX(Lookup!$G$3:$G$6,MATCH(J764,Lookup!$F$3:$F$6,0)),"")</f>
        <v/>
      </c>
      <c r="L764" s="637"/>
      <c r="M764" s="636"/>
      <c r="N764" s="639">
        <f t="shared" si="58"/>
        <v>0</v>
      </c>
      <c r="O764" s="640">
        <f t="shared" si="59"/>
        <v>0</v>
      </c>
      <c r="P764" s="641">
        <f>IF(I764&lt;INDEX(Lookup!$U$2:$U$10,MATCH($D$48,Lookup!$S$2:$S$10,0)),0,IF(U764="X",0,IFERROR(L764*50,0)))</f>
        <v>0</v>
      </c>
      <c r="Q764" s="642">
        <f>IF(I764&lt;INDEX(Lookup!$U$2:$U$10,MATCH($D$48,Lookup!$S$2:$S$10,0)),0,IF(U764="X",0,IFERROR(P764*K764,0)))</f>
        <v>0</v>
      </c>
      <c r="R764" s="642">
        <v>0</v>
      </c>
      <c r="S764" s="783">
        <v>0</v>
      </c>
      <c r="T764" s="636"/>
      <c r="U764" s="353"/>
      <c r="W764" s="833">
        <f t="shared" si="60"/>
        <v>0</v>
      </c>
      <c r="X764" s="833">
        <f t="shared" si="61"/>
        <v>0</v>
      </c>
    </row>
    <row r="765" spans="2:24" x14ac:dyDescent="0.35">
      <c r="B765" s="633"/>
      <c r="C765" s="357"/>
      <c r="D765" s="357"/>
      <c r="E765" s="634"/>
      <c r="F765" s="635"/>
      <c r="G765" s="360"/>
      <c r="H765" s="359"/>
      <c r="I765" s="359"/>
      <c r="J765" s="636"/>
      <c r="K765" s="638" t="str">
        <f>IFERROR(INDEX(Lookup!$G$3:$G$6,MATCH(J765,Lookup!$F$3:$F$6,0)),"")</f>
        <v/>
      </c>
      <c r="L765" s="637"/>
      <c r="M765" s="636"/>
      <c r="N765" s="639">
        <f t="shared" si="58"/>
        <v>0</v>
      </c>
      <c r="O765" s="640">
        <f t="shared" si="59"/>
        <v>0</v>
      </c>
      <c r="P765" s="641">
        <f>IF(I765&lt;INDEX(Lookup!$U$2:$U$10,MATCH($D$48,Lookup!$S$2:$S$10,0)),0,IF(U765="X",0,IFERROR(L765*50,0)))</f>
        <v>0</v>
      </c>
      <c r="Q765" s="642">
        <f>IF(I765&lt;INDEX(Lookup!$U$2:$U$10,MATCH($D$48,Lookup!$S$2:$S$10,0)),0,IF(U765="X",0,IFERROR(P765*K765,0)))</f>
        <v>0</v>
      </c>
      <c r="R765" s="642">
        <v>0</v>
      </c>
      <c r="S765" s="783">
        <v>0</v>
      </c>
      <c r="T765" s="636"/>
      <c r="U765" s="353"/>
      <c r="W765" s="833">
        <f t="shared" si="60"/>
        <v>0</v>
      </c>
      <c r="X765" s="833">
        <f t="shared" si="61"/>
        <v>0</v>
      </c>
    </row>
    <row r="766" spans="2:24" x14ac:dyDescent="0.35">
      <c r="B766" s="633"/>
      <c r="C766" s="357"/>
      <c r="D766" s="357"/>
      <c r="E766" s="634"/>
      <c r="F766" s="635"/>
      <c r="G766" s="360"/>
      <c r="H766" s="359"/>
      <c r="I766" s="359"/>
      <c r="J766" s="636"/>
      <c r="K766" s="638" t="str">
        <f>IFERROR(INDEX(Lookup!$G$3:$G$6,MATCH(J766,Lookup!$F$3:$F$6,0)),"")</f>
        <v/>
      </c>
      <c r="L766" s="637"/>
      <c r="M766" s="636"/>
      <c r="N766" s="639">
        <f t="shared" si="58"/>
        <v>0</v>
      </c>
      <c r="O766" s="640">
        <f t="shared" si="59"/>
        <v>0</v>
      </c>
      <c r="P766" s="641">
        <f>IF(I766&lt;INDEX(Lookup!$U$2:$U$10,MATCH($D$48,Lookup!$S$2:$S$10,0)),0,IF(U766="X",0,IFERROR(L766*50,0)))</f>
        <v>0</v>
      </c>
      <c r="Q766" s="642">
        <f>IF(I766&lt;INDEX(Lookup!$U$2:$U$10,MATCH($D$48,Lookup!$S$2:$S$10,0)),0,IF(U766="X",0,IFERROR(P766*K766,0)))</f>
        <v>0</v>
      </c>
      <c r="R766" s="642">
        <v>0</v>
      </c>
      <c r="S766" s="783">
        <v>0</v>
      </c>
      <c r="T766" s="636"/>
      <c r="U766" s="353"/>
      <c r="W766" s="833">
        <f t="shared" si="60"/>
        <v>0</v>
      </c>
      <c r="X766" s="833">
        <f t="shared" si="61"/>
        <v>0</v>
      </c>
    </row>
    <row r="767" spans="2:24" x14ac:dyDescent="0.35">
      <c r="B767" s="633"/>
      <c r="C767" s="357"/>
      <c r="D767" s="357"/>
      <c r="E767" s="634"/>
      <c r="F767" s="635"/>
      <c r="G767" s="360"/>
      <c r="H767" s="359"/>
      <c r="I767" s="359"/>
      <c r="J767" s="636"/>
      <c r="K767" s="638" t="str">
        <f>IFERROR(INDEX(Lookup!$G$3:$G$6,MATCH(J767,Lookup!$F$3:$F$6,0)),"")</f>
        <v/>
      </c>
      <c r="L767" s="637"/>
      <c r="M767" s="636"/>
      <c r="N767" s="639">
        <f t="shared" si="58"/>
        <v>0</v>
      </c>
      <c r="O767" s="640">
        <f t="shared" si="59"/>
        <v>0</v>
      </c>
      <c r="P767" s="641">
        <f>IF(I767&lt;INDEX(Lookup!$U$2:$U$10,MATCH($D$48,Lookup!$S$2:$S$10,0)),0,IF(U767="X",0,IFERROR(L767*50,0)))</f>
        <v>0</v>
      </c>
      <c r="Q767" s="642">
        <f>IF(I767&lt;INDEX(Lookup!$U$2:$U$10,MATCH($D$48,Lookup!$S$2:$S$10,0)),0,IF(U767="X",0,IFERROR(P767*K767,0)))</f>
        <v>0</v>
      </c>
      <c r="R767" s="642">
        <v>0</v>
      </c>
      <c r="S767" s="783">
        <v>0</v>
      </c>
      <c r="T767" s="636"/>
      <c r="U767" s="353"/>
      <c r="W767" s="833">
        <f t="shared" si="60"/>
        <v>0</v>
      </c>
      <c r="X767" s="833">
        <f t="shared" si="61"/>
        <v>0</v>
      </c>
    </row>
    <row r="768" spans="2:24" x14ac:dyDescent="0.35">
      <c r="B768" s="633"/>
      <c r="C768" s="357"/>
      <c r="D768" s="357"/>
      <c r="E768" s="634"/>
      <c r="F768" s="635"/>
      <c r="G768" s="360"/>
      <c r="H768" s="359"/>
      <c r="I768" s="359"/>
      <c r="J768" s="636"/>
      <c r="K768" s="638" t="str">
        <f>IFERROR(INDEX(Lookup!$G$3:$G$6,MATCH(J768,Lookup!$F$3:$F$6,0)),"")</f>
        <v/>
      </c>
      <c r="L768" s="637"/>
      <c r="M768" s="636"/>
      <c r="N768" s="639">
        <f t="shared" si="58"/>
        <v>0</v>
      </c>
      <c r="O768" s="640">
        <f t="shared" si="59"/>
        <v>0</v>
      </c>
      <c r="P768" s="641">
        <f>IF(I768&lt;INDEX(Lookup!$U$2:$U$10,MATCH($D$48,Lookup!$S$2:$S$10,0)),0,IF(U768="X",0,IFERROR(L768*50,0)))</f>
        <v>0</v>
      </c>
      <c r="Q768" s="642">
        <f>IF(I768&lt;INDEX(Lookup!$U$2:$U$10,MATCH($D$48,Lookup!$S$2:$S$10,0)),0,IF(U768="X",0,IFERROR(P768*K768,0)))</f>
        <v>0</v>
      </c>
      <c r="R768" s="642">
        <v>0</v>
      </c>
      <c r="S768" s="783">
        <v>0</v>
      </c>
      <c r="T768" s="636"/>
      <c r="U768" s="353"/>
      <c r="W768" s="833">
        <f t="shared" si="60"/>
        <v>0</v>
      </c>
      <c r="X768" s="833">
        <f t="shared" si="61"/>
        <v>0</v>
      </c>
    </row>
    <row r="769" spans="2:24" x14ac:dyDescent="0.35">
      <c r="B769" s="633"/>
      <c r="C769" s="357"/>
      <c r="D769" s="357"/>
      <c r="E769" s="634"/>
      <c r="F769" s="635"/>
      <c r="G769" s="360"/>
      <c r="H769" s="359"/>
      <c r="I769" s="359"/>
      <c r="J769" s="636"/>
      <c r="K769" s="638" t="str">
        <f>IFERROR(INDEX(Lookup!$G$3:$G$6,MATCH(J769,Lookup!$F$3:$F$6,0)),"")</f>
        <v/>
      </c>
      <c r="L769" s="637"/>
      <c r="M769" s="636"/>
      <c r="N769" s="639">
        <f t="shared" si="58"/>
        <v>0</v>
      </c>
      <c r="O769" s="640">
        <f t="shared" si="59"/>
        <v>0</v>
      </c>
      <c r="P769" s="641">
        <f>IF(I769&lt;INDEX(Lookup!$U$2:$U$10,MATCH($D$48,Lookup!$S$2:$S$10,0)),0,IF(U769="X",0,IFERROR(L769*50,0)))</f>
        <v>0</v>
      </c>
      <c r="Q769" s="642">
        <f>IF(I769&lt;INDEX(Lookup!$U$2:$U$10,MATCH($D$48,Lookup!$S$2:$S$10,0)),0,IF(U769="X",0,IFERROR(P769*K769,0)))</f>
        <v>0</v>
      </c>
      <c r="R769" s="642">
        <v>0</v>
      </c>
      <c r="S769" s="783">
        <v>0</v>
      </c>
      <c r="T769" s="636"/>
      <c r="U769" s="353"/>
      <c r="W769" s="833">
        <f t="shared" si="60"/>
        <v>0</v>
      </c>
      <c r="X769" s="833">
        <f t="shared" si="61"/>
        <v>0</v>
      </c>
    </row>
    <row r="770" spans="2:24" x14ac:dyDescent="0.35">
      <c r="B770" s="633"/>
      <c r="C770" s="357"/>
      <c r="D770" s="357"/>
      <c r="E770" s="634"/>
      <c r="F770" s="635"/>
      <c r="G770" s="360"/>
      <c r="H770" s="359"/>
      <c r="I770" s="359"/>
      <c r="J770" s="636"/>
      <c r="K770" s="638" t="str">
        <f>IFERROR(INDEX(Lookup!$G$3:$G$6,MATCH(J770,Lookup!$F$3:$F$6,0)),"")</f>
        <v/>
      </c>
      <c r="L770" s="637"/>
      <c r="M770" s="636"/>
      <c r="N770" s="639">
        <f t="shared" si="58"/>
        <v>0</v>
      </c>
      <c r="O770" s="640">
        <f t="shared" si="59"/>
        <v>0</v>
      </c>
      <c r="P770" s="641">
        <f>IF(I770&lt;INDEX(Lookup!$U$2:$U$10,MATCH($D$48,Lookup!$S$2:$S$10,0)),0,IF(U770="X",0,IFERROR(L770*50,0)))</f>
        <v>0</v>
      </c>
      <c r="Q770" s="642">
        <f>IF(I770&lt;INDEX(Lookup!$U$2:$U$10,MATCH($D$48,Lookup!$S$2:$S$10,0)),0,IF(U770="X",0,IFERROR(P770*K770,0)))</f>
        <v>0</v>
      </c>
      <c r="R770" s="642">
        <v>0</v>
      </c>
      <c r="S770" s="783">
        <v>0</v>
      </c>
      <c r="T770" s="636"/>
      <c r="U770" s="353"/>
      <c r="W770" s="833">
        <f t="shared" si="60"/>
        <v>0</v>
      </c>
      <c r="X770" s="833">
        <f t="shared" si="61"/>
        <v>0</v>
      </c>
    </row>
    <row r="771" spans="2:24" x14ac:dyDescent="0.35">
      <c r="B771" s="633"/>
      <c r="C771" s="357"/>
      <c r="D771" s="357"/>
      <c r="E771" s="634"/>
      <c r="F771" s="635"/>
      <c r="G771" s="360"/>
      <c r="H771" s="359"/>
      <c r="I771" s="359"/>
      <c r="J771" s="636"/>
      <c r="K771" s="638" t="str">
        <f>IFERROR(INDEX(Lookup!$G$3:$G$6,MATCH(J771,Lookup!$F$3:$F$6,0)),"")</f>
        <v/>
      </c>
      <c r="L771" s="637"/>
      <c r="M771" s="636"/>
      <c r="N771" s="639">
        <f t="shared" si="58"/>
        <v>0</v>
      </c>
      <c r="O771" s="640">
        <f t="shared" si="59"/>
        <v>0</v>
      </c>
      <c r="P771" s="641">
        <f>IF(I771&lt;INDEX(Lookup!$U$2:$U$10,MATCH($D$48,Lookup!$S$2:$S$10,0)),0,IF(U771="X",0,IFERROR(L771*50,0)))</f>
        <v>0</v>
      </c>
      <c r="Q771" s="642">
        <f>IF(I771&lt;INDEX(Lookup!$U$2:$U$10,MATCH($D$48,Lookup!$S$2:$S$10,0)),0,IF(U771="X",0,IFERROR(P771*K771,0)))</f>
        <v>0</v>
      </c>
      <c r="R771" s="642">
        <v>0</v>
      </c>
      <c r="S771" s="783">
        <v>0</v>
      </c>
      <c r="T771" s="636"/>
      <c r="U771" s="353"/>
      <c r="W771" s="833">
        <f t="shared" si="60"/>
        <v>0</v>
      </c>
      <c r="X771" s="833">
        <f t="shared" si="61"/>
        <v>0</v>
      </c>
    </row>
    <row r="772" spans="2:24" x14ac:dyDescent="0.35">
      <c r="B772" s="633"/>
      <c r="C772" s="357"/>
      <c r="D772" s="357"/>
      <c r="E772" s="634"/>
      <c r="F772" s="635"/>
      <c r="G772" s="360"/>
      <c r="H772" s="359"/>
      <c r="I772" s="359"/>
      <c r="J772" s="636"/>
      <c r="K772" s="638" t="str">
        <f>IFERROR(INDEX(Lookup!$G$3:$G$6,MATCH(J772,Lookup!$F$3:$F$6,0)),"")</f>
        <v/>
      </c>
      <c r="L772" s="637"/>
      <c r="M772" s="636"/>
      <c r="N772" s="639">
        <f t="shared" si="58"/>
        <v>0</v>
      </c>
      <c r="O772" s="640">
        <f t="shared" si="59"/>
        <v>0</v>
      </c>
      <c r="P772" s="641">
        <f>IF(I772&lt;INDEX(Lookup!$U$2:$U$10,MATCH($D$48,Lookup!$S$2:$S$10,0)),0,IF(U772="X",0,IFERROR(L772*50,0)))</f>
        <v>0</v>
      </c>
      <c r="Q772" s="642">
        <f>IF(I772&lt;INDEX(Lookup!$U$2:$U$10,MATCH($D$48,Lookup!$S$2:$S$10,0)),0,IF(U772="X",0,IFERROR(P772*K772,0)))</f>
        <v>0</v>
      </c>
      <c r="R772" s="642">
        <v>0</v>
      </c>
      <c r="S772" s="783">
        <v>0</v>
      </c>
      <c r="T772" s="636"/>
      <c r="U772" s="353"/>
      <c r="W772" s="833">
        <f t="shared" si="60"/>
        <v>0</v>
      </c>
      <c r="X772" s="833">
        <f t="shared" si="61"/>
        <v>0</v>
      </c>
    </row>
    <row r="773" spans="2:24" x14ac:dyDescent="0.35">
      <c r="B773" s="633"/>
      <c r="C773" s="357"/>
      <c r="D773" s="357"/>
      <c r="E773" s="634"/>
      <c r="F773" s="635"/>
      <c r="G773" s="360"/>
      <c r="H773" s="359"/>
      <c r="I773" s="359"/>
      <c r="J773" s="636"/>
      <c r="K773" s="638" t="str">
        <f>IFERROR(INDEX(Lookup!$G$3:$G$6,MATCH(J773,Lookup!$F$3:$F$6,0)),"")</f>
        <v/>
      </c>
      <c r="L773" s="637"/>
      <c r="M773" s="636"/>
      <c r="N773" s="639">
        <f t="shared" si="58"/>
        <v>0</v>
      </c>
      <c r="O773" s="640">
        <f t="shared" si="59"/>
        <v>0</v>
      </c>
      <c r="P773" s="641">
        <f>IF(I773&lt;INDEX(Lookup!$U$2:$U$10,MATCH($D$48,Lookup!$S$2:$S$10,0)),0,IF(U773="X",0,IFERROR(L773*50,0)))</f>
        <v>0</v>
      </c>
      <c r="Q773" s="642">
        <f>IF(I773&lt;INDEX(Lookup!$U$2:$U$10,MATCH($D$48,Lookup!$S$2:$S$10,0)),0,IF(U773="X",0,IFERROR(P773*K773,0)))</f>
        <v>0</v>
      </c>
      <c r="R773" s="642">
        <v>0</v>
      </c>
      <c r="S773" s="783">
        <v>0</v>
      </c>
      <c r="T773" s="636"/>
      <c r="U773" s="353"/>
      <c r="W773" s="833">
        <f t="shared" si="60"/>
        <v>0</v>
      </c>
      <c r="X773" s="833">
        <f t="shared" si="61"/>
        <v>0</v>
      </c>
    </row>
    <row r="774" spans="2:24" x14ac:dyDescent="0.35">
      <c r="B774" s="633"/>
      <c r="C774" s="357"/>
      <c r="D774" s="357"/>
      <c r="E774" s="634"/>
      <c r="F774" s="635"/>
      <c r="G774" s="360"/>
      <c r="H774" s="359"/>
      <c r="I774" s="359"/>
      <c r="J774" s="636"/>
      <c r="K774" s="638" t="str">
        <f>IFERROR(INDEX(Lookup!$G$3:$G$6,MATCH(J774,Lookup!$F$3:$F$6,0)),"")</f>
        <v/>
      </c>
      <c r="L774" s="637"/>
      <c r="M774" s="636"/>
      <c r="N774" s="639">
        <f t="shared" si="58"/>
        <v>0</v>
      </c>
      <c r="O774" s="640">
        <f t="shared" si="59"/>
        <v>0</v>
      </c>
      <c r="P774" s="641">
        <f>IF(I774&lt;INDEX(Lookup!$U$2:$U$10,MATCH($D$48,Lookup!$S$2:$S$10,0)),0,IF(U774="X",0,IFERROR(L774*50,0)))</f>
        <v>0</v>
      </c>
      <c r="Q774" s="642">
        <f>IF(I774&lt;INDEX(Lookup!$U$2:$U$10,MATCH($D$48,Lookup!$S$2:$S$10,0)),0,IF(U774="X",0,IFERROR(P774*K774,0)))</f>
        <v>0</v>
      </c>
      <c r="R774" s="642">
        <v>0</v>
      </c>
      <c r="S774" s="783">
        <v>0</v>
      </c>
      <c r="T774" s="636"/>
      <c r="U774" s="353"/>
      <c r="W774" s="833">
        <f t="shared" si="60"/>
        <v>0</v>
      </c>
      <c r="X774" s="833">
        <f t="shared" si="61"/>
        <v>0</v>
      </c>
    </row>
    <row r="775" spans="2:24" x14ac:dyDescent="0.35">
      <c r="B775" s="633"/>
      <c r="C775" s="357"/>
      <c r="D775" s="357"/>
      <c r="E775" s="634"/>
      <c r="F775" s="635"/>
      <c r="G775" s="360"/>
      <c r="H775" s="359"/>
      <c r="I775" s="359"/>
      <c r="J775" s="636"/>
      <c r="K775" s="638" t="str">
        <f>IFERROR(INDEX(Lookup!$G$3:$G$6,MATCH(J775,Lookup!$F$3:$F$6,0)),"")</f>
        <v/>
      </c>
      <c r="L775" s="637"/>
      <c r="M775" s="636"/>
      <c r="N775" s="639">
        <f t="shared" si="58"/>
        <v>0</v>
      </c>
      <c r="O775" s="640">
        <f t="shared" si="59"/>
        <v>0</v>
      </c>
      <c r="P775" s="641">
        <f>IF(I775&lt;INDEX(Lookup!$U$2:$U$10,MATCH($D$48,Lookup!$S$2:$S$10,0)),0,IF(U775="X",0,IFERROR(L775*50,0)))</f>
        <v>0</v>
      </c>
      <c r="Q775" s="642">
        <f>IF(I775&lt;INDEX(Lookup!$U$2:$U$10,MATCH($D$48,Lookup!$S$2:$S$10,0)),0,IF(U775="X",0,IFERROR(P775*K775,0)))</f>
        <v>0</v>
      </c>
      <c r="R775" s="642">
        <v>0</v>
      </c>
      <c r="S775" s="783">
        <v>0</v>
      </c>
      <c r="T775" s="636"/>
      <c r="U775" s="353"/>
      <c r="W775" s="833">
        <f t="shared" si="60"/>
        <v>0</v>
      </c>
      <c r="X775" s="833">
        <f t="shared" si="61"/>
        <v>0</v>
      </c>
    </row>
    <row r="776" spans="2:24" x14ac:dyDescent="0.35">
      <c r="B776" s="633"/>
      <c r="C776" s="357"/>
      <c r="D776" s="357"/>
      <c r="E776" s="634"/>
      <c r="F776" s="635"/>
      <c r="G776" s="360"/>
      <c r="H776" s="359"/>
      <c r="I776" s="359"/>
      <c r="J776" s="636"/>
      <c r="K776" s="638" t="str">
        <f>IFERROR(INDEX(Lookup!$G$3:$G$6,MATCH(J776,Lookup!$F$3:$F$6,0)),"")</f>
        <v/>
      </c>
      <c r="L776" s="637"/>
      <c r="M776" s="636"/>
      <c r="N776" s="639">
        <f t="shared" si="58"/>
        <v>0</v>
      </c>
      <c r="O776" s="640">
        <f t="shared" si="59"/>
        <v>0</v>
      </c>
      <c r="P776" s="641">
        <f>IF(I776&lt;INDEX(Lookup!$U$2:$U$10,MATCH($D$48,Lookup!$S$2:$S$10,0)),0,IF(U776="X",0,IFERROR(L776*50,0)))</f>
        <v>0</v>
      </c>
      <c r="Q776" s="642">
        <f>IF(I776&lt;INDEX(Lookup!$U$2:$U$10,MATCH($D$48,Lookup!$S$2:$S$10,0)),0,IF(U776="X",0,IFERROR(P776*K776,0)))</f>
        <v>0</v>
      </c>
      <c r="R776" s="642">
        <v>0</v>
      </c>
      <c r="S776" s="783">
        <v>0</v>
      </c>
      <c r="T776" s="636"/>
      <c r="U776" s="353"/>
      <c r="W776" s="833">
        <f t="shared" si="60"/>
        <v>0</v>
      </c>
      <c r="X776" s="833">
        <f t="shared" si="61"/>
        <v>0</v>
      </c>
    </row>
    <row r="777" spans="2:24" x14ac:dyDescent="0.35">
      <c r="B777" s="633"/>
      <c r="C777" s="357"/>
      <c r="D777" s="357"/>
      <c r="E777" s="634"/>
      <c r="F777" s="635"/>
      <c r="G777" s="360"/>
      <c r="H777" s="359"/>
      <c r="I777" s="359"/>
      <c r="J777" s="636"/>
      <c r="K777" s="638" t="str">
        <f>IFERROR(INDEX(Lookup!$G$3:$G$6,MATCH(J777,Lookup!$F$3:$F$6,0)),"")</f>
        <v/>
      </c>
      <c r="L777" s="637"/>
      <c r="M777" s="636"/>
      <c r="N777" s="639">
        <f t="shared" si="58"/>
        <v>0</v>
      </c>
      <c r="O777" s="640">
        <f t="shared" si="59"/>
        <v>0</v>
      </c>
      <c r="P777" s="641">
        <f>IF(I777&lt;INDEX(Lookup!$U$2:$U$10,MATCH($D$48,Lookup!$S$2:$S$10,0)),0,IF(U777="X",0,IFERROR(L777*50,0)))</f>
        <v>0</v>
      </c>
      <c r="Q777" s="642">
        <f>IF(I777&lt;INDEX(Lookup!$U$2:$U$10,MATCH($D$48,Lookup!$S$2:$S$10,0)),0,IF(U777="X",0,IFERROR(P777*K777,0)))</f>
        <v>0</v>
      </c>
      <c r="R777" s="642">
        <v>0</v>
      </c>
      <c r="S777" s="783">
        <v>0</v>
      </c>
      <c r="T777" s="636"/>
      <c r="U777" s="353"/>
      <c r="W777" s="833">
        <f t="shared" si="60"/>
        <v>0</v>
      </c>
      <c r="X777" s="833">
        <f t="shared" si="61"/>
        <v>0</v>
      </c>
    </row>
    <row r="778" spans="2:24" x14ac:dyDescent="0.35">
      <c r="B778" s="633"/>
      <c r="C778" s="357"/>
      <c r="D778" s="357"/>
      <c r="E778" s="634"/>
      <c r="F778" s="635"/>
      <c r="G778" s="360"/>
      <c r="H778" s="359"/>
      <c r="I778" s="359"/>
      <c r="J778" s="636"/>
      <c r="K778" s="638" t="str">
        <f>IFERROR(INDEX(Lookup!$G$3:$G$6,MATCH(J778,Lookup!$F$3:$F$6,0)),"")</f>
        <v/>
      </c>
      <c r="L778" s="637"/>
      <c r="M778" s="636"/>
      <c r="N778" s="639">
        <f t="shared" si="58"/>
        <v>0</v>
      </c>
      <c r="O778" s="640">
        <f t="shared" si="59"/>
        <v>0</v>
      </c>
      <c r="P778" s="641">
        <f>IF(I778&lt;INDEX(Lookup!$U$2:$U$10,MATCH($D$48,Lookup!$S$2:$S$10,0)),0,IF(U778="X",0,IFERROR(L778*50,0)))</f>
        <v>0</v>
      </c>
      <c r="Q778" s="642">
        <f>IF(I778&lt;INDEX(Lookup!$U$2:$U$10,MATCH($D$48,Lookup!$S$2:$S$10,0)),0,IF(U778="X",0,IFERROR(P778*K778,0)))</f>
        <v>0</v>
      </c>
      <c r="R778" s="642">
        <v>0</v>
      </c>
      <c r="S778" s="783">
        <v>0</v>
      </c>
      <c r="T778" s="636"/>
      <c r="U778" s="353"/>
      <c r="W778" s="833">
        <f t="shared" si="60"/>
        <v>0</v>
      </c>
      <c r="X778" s="833">
        <f t="shared" si="61"/>
        <v>0</v>
      </c>
    </row>
    <row r="779" spans="2:24" x14ac:dyDescent="0.35">
      <c r="B779" s="633"/>
      <c r="C779" s="357"/>
      <c r="D779" s="357"/>
      <c r="E779" s="634"/>
      <c r="F779" s="635"/>
      <c r="G779" s="360"/>
      <c r="H779" s="359"/>
      <c r="I779" s="359"/>
      <c r="J779" s="636"/>
      <c r="K779" s="638" t="str">
        <f>IFERROR(INDEX(Lookup!$G$3:$G$6,MATCH(J779,Lookup!$F$3:$F$6,0)),"")</f>
        <v/>
      </c>
      <c r="L779" s="637"/>
      <c r="M779" s="636"/>
      <c r="N779" s="639">
        <f t="shared" si="58"/>
        <v>0</v>
      </c>
      <c r="O779" s="640">
        <f t="shared" si="59"/>
        <v>0</v>
      </c>
      <c r="P779" s="641">
        <f>IF(I779&lt;INDEX(Lookup!$U$2:$U$10,MATCH($D$48,Lookup!$S$2:$S$10,0)),0,IF(U779="X",0,IFERROR(L779*50,0)))</f>
        <v>0</v>
      </c>
      <c r="Q779" s="642">
        <f>IF(I779&lt;INDEX(Lookup!$U$2:$U$10,MATCH($D$48,Lookup!$S$2:$S$10,0)),0,IF(U779="X",0,IFERROR(P779*K779,0)))</f>
        <v>0</v>
      </c>
      <c r="R779" s="642">
        <v>0</v>
      </c>
      <c r="S779" s="783">
        <v>0</v>
      </c>
      <c r="T779" s="636"/>
      <c r="U779" s="353"/>
      <c r="W779" s="833">
        <f t="shared" si="60"/>
        <v>0</v>
      </c>
      <c r="X779" s="833">
        <f t="shared" si="61"/>
        <v>0</v>
      </c>
    </row>
    <row r="780" spans="2:24" x14ac:dyDescent="0.35">
      <c r="B780" s="633"/>
      <c r="C780" s="357"/>
      <c r="D780" s="357"/>
      <c r="E780" s="634"/>
      <c r="F780" s="635"/>
      <c r="G780" s="360"/>
      <c r="H780" s="359"/>
      <c r="I780" s="359"/>
      <c r="J780" s="636"/>
      <c r="K780" s="638" t="str">
        <f>IFERROR(INDEX(Lookup!$G$3:$G$6,MATCH(J780,Lookup!$F$3:$F$6,0)),"")</f>
        <v/>
      </c>
      <c r="L780" s="637"/>
      <c r="M780" s="636"/>
      <c r="N780" s="639">
        <f t="shared" si="58"/>
        <v>0</v>
      </c>
      <c r="O780" s="640">
        <f t="shared" si="59"/>
        <v>0</v>
      </c>
      <c r="P780" s="641">
        <f>IF(I780&lt;INDEX(Lookup!$U$2:$U$10,MATCH($D$48,Lookup!$S$2:$S$10,0)),0,IF(U780="X",0,IFERROR(L780*50,0)))</f>
        <v>0</v>
      </c>
      <c r="Q780" s="642">
        <f>IF(I780&lt;INDEX(Lookup!$U$2:$U$10,MATCH($D$48,Lookup!$S$2:$S$10,0)),0,IF(U780="X",0,IFERROR(P780*K780,0)))</f>
        <v>0</v>
      </c>
      <c r="R780" s="642">
        <v>0</v>
      </c>
      <c r="S780" s="783">
        <v>0</v>
      </c>
      <c r="T780" s="636"/>
      <c r="U780" s="353"/>
      <c r="W780" s="833">
        <f t="shared" si="60"/>
        <v>0</v>
      </c>
      <c r="X780" s="833">
        <f t="shared" si="61"/>
        <v>0</v>
      </c>
    </row>
    <row r="781" spans="2:24" x14ac:dyDescent="0.35">
      <c r="B781" s="633"/>
      <c r="C781" s="357"/>
      <c r="D781" s="357"/>
      <c r="E781" s="634"/>
      <c r="F781" s="635"/>
      <c r="G781" s="360"/>
      <c r="H781" s="359"/>
      <c r="I781" s="359"/>
      <c r="J781" s="636"/>
      <c r="K781" s="638" t="str">
        <f>IFERROR(INDEX(Lookup!$G$3:$G$6,MATCH(J781,Lookup!$F$3:$F$6,0)),"")</f>
        <v/>
      </c>
      <c r="L781" s="637"/>
      <c r="M781" s="636"/>
      <c r="N781" s="639">
        <f t="shared" si="58"/>
        <v>0</v>
      </c>
      <c r="O781" s="640">
        <f t="shared" si="59"/>
        <v>0</v>
      </c>
      <c r="P781" s="641">
        <f>IF(I781&lt;INDEX(Lookup!$U$2:$U$10,MATCH($D$48,Lookup!$S$2:$S$10,0)),0,IF(U781="X",0,IFERROR(L781*50,0)))</f>
        <v>0</v>
      </c>
      <c r="Q781" s="642">
        <f>IF(I781&lt;INDEX(Lookup!$U$2:$U$10,MATCH($D$48,Lookup!$S$2:$S$10,0)),0,IF(U781="X",0,IFERROR(P781*K781,0)))</f>
        <v>0</v>
      </c>
      <c r="R781" s="642">
        <v>0</v>
      </c>
      <c r="S781" s="783">
        <v>0</v>
      </c>
      <c r="T781" s="636"/>
      <c r="U781" s="353"/>
      <c r="W781" s="833">
        <f t="shared" si="60"/>
        <v>0</v>
      </c>
      <c r="X781" s="833">
        <f t="shared" si="61"/>
        <v>0</v>
      </c>
    </row>
    <row r="782" spans="2:24" x14ac:dyDescent="0.35">
      <c r="B782" s="633"/>
      <c r="C782" s="357"/>
      <c r="D782" s="357"/>
      <c r="E782" s="634"/>
      <c r="F782" s="635"/>
      <c r="G782" s="360"/>
      <c r="H782" s="359"/>
      <c r="I782" s="359"/>
      <c r="J782" s="636"/>
      <c r="K782" s="638" t="str">
        <f>IFERROR(INDEX(Lookup!$G$3:$G$6,MATCH(J782,Lookup!$F$3:$F$6,0)),"")</f>
        <v/>
      </c>
      <c r="L782" s="637"/>
      <c r="M782" s="636"/>
      <c r="N782" s="639">
        <f t="shared" si="58"/>
        <v>0</v>
      </c>
      <c r="O782" s="640">
        <f t="shared" si="59"/>
        <v>0</v>
      </c>
      <c r="P782" s="641">
        <f>IF(I782&lt;INDEX(Lookup!$U$2:$U$10,MATCH($D$48,Lookup!$S$2:$S$10,0)),0,IF(U782="X",0,IFERROR(L782*50,0)))</f>
        <v>0</v>
      </c>
      <c r="Q782" s="642">
        <f>IF(I782&lt;INDEX(Lookup!$U$2:$U$10,MATCH($D$48,Lookup!$S$2:$S$10,0)),0,IF(U782="X",0,IFERROR(P782*K782,0)))</f>
        <v>0</v>
      </c>
      <c r="R782" s="642">
        <v>0</v>
      </c>
      <c r="S782" s="783">
        <v>0</v>
      </c>
      <c r="T782" s="636"/>
      <c r="U782" s="353"/>
      <c r="W782" s="833">
        <f t="shared" si="60"/>
        <v>0</v>
      </c>
      <c r="X782" s="833">
        <f t="shared" si="61"/>
        <v>0</v>
      </c>
    </row>
    <row r="783" spans="2:24" x14ac:dyDescent="0.35">
      <c r="B783" s="633"/>
      <c r="C783" s="357"/>
      <c r="D783" s="357"/>
      <c r="E783" s="634"/>
      <c r="F783" s="635"/>
      <c r="G783" s="360"/>
      <c r="H783" s="359"/>
      <c r="I783" s="359"/>
      <c r="J783" s="636"/>
      <c r="K783" s="638" t="str">
        <f>IFERROR(INDEX(Lookup!$G$3:$G$6,MATCH(J783,Lookup!$F$3:$F$6,0)),"")</f>
        <v/>
      </c>
      <c r="L783" s="637"/>
      <c r="M783" s="636"/>
      <c r="N783" s="639">
        <f t="shared" si="58"/>
        <v>0</v>
      </c>
      <c r="O783" s="640">
        <f t="shared" si="59"/>
        <v>0</v>
      </c>
      <c r="P783" s="641">
        <f>IF(I783&lt;INDEX(Lookup!$U$2:$U$10,MATCH($D$48,Lookup!$S$2:$S$10,0)),0,IF(U783="X",0,IFERROR(L783*50,0)))</f>
        <v>0</v>
      </c>
      <c r="Q783" s="642">
        <f>IF(I783&lt;INDEX(Lookup!$U$2:$U$10,MATCH($D$48,Lookup!$S$2:$S$10,0)),0,IF(U783="X",0,IFERROR(P783*K783,0)))</f>
        <v>0</v>
      </c>
      <c r="R783" s="642">
        <v>0</v>
      </c>
      <c r="S783" s="783">
        <v>0</v>
      </c>
      <c r="T783" s="636"/>
      <c r="U783" s="353"/>
      <c r="W783" s="833">
        <f t="shared" si="60"/>
        <v>0</v>
      </c>
      <c r="X783" s="833">
        <f t="shared" si="61"/>
        <v>0</v>
      </c>
    </row>
    <row r="784" spans="2:24" x14ac:dyDescent="0.35">
      <c r="B784" s="633"/>
      <c r="C784" s="357"/>
      <c r="D784" s="357"/>
      <c r="E784" s="634"/>
      <c r="F784" s="635"/>
      <c r="G784" s="360"/>
      <c r="H784" s="359"/>
      <c r="I784" s="359"/>
      <c r="J784" s="636"/>
      <c r="K784" s="638" t="str">
        <f>IFERROR(INDEX(Lookup!$G$3:$G$6,MATCH(J784,Lookup!$F$3:$F$6,0)),"")</f>
        <v/>
      </c>
      <c r="L784" s="637"/>
      <c r="M784" s="636"/>
      <c r="N784" s="639">
        <f t="shared" si="58"/>
        <v>0</v>
      </c>
      <c r="O784" s="640">
        <f t="shared" si="59"/>
        <v>0</v>
      </c>
      <c r="P784" s="641">
        <f>IF(I784&lt;INDEX(Lookup!$U$2:$U$10,MATCH($D$48,Lookup!$S$2:$S$10,0)),0,IF(U784="X",0,IFERROR(L784*50,0)))</f>
        <v>0</v>
      </c>
      <c r="Q784" s="642">
        <f>IF(I784&lt;INDEX(Lookup!$U$2:$U$10,MATCH($D$48,Lookup!$S$2:$S$10,0)),0,IF(U784="X",0,IFERROR(P784*K784,0)))</f>
        <v>0</v>
      </c>
      <c r="R784" s="642">
        <v>0</v>
      </c>
      <c r="S784" s="783">
        <v>0</v>
      </c>
      <c r="T784" s="636"/>
      <c r="U784" s="353"/>
      <c r="W784" s="833">
        <f t="shared" si="60"/>
        <v>0</v>
      </c>
      <c r="X784" s="833">
        <f t="shared" si="61"/>
        <v>0</v>
      </c>
    </row>
    <row r="785" spans="2:24" x14ac:dyDescent="0.35">
      <c r="B785" s="633"/>
      <c r="C785" s="357"/>
      <c r="D785" s="357"/>
      <c r="E785" s="634"/>
      <c r="F785" s="635"/>
      <c r="G785" s="360"/>
      <c r="H785" s="359"/>
      <c r="I785" s="359"/>
      <c r="J785" s="636"/>
      <c r="K785" s="638" t="str">
        <f>IFERROR(INDEX(Lookup!$G$3:$G$6,MATCH(J785,Lookup!$F$3:$F$6,0)),"")</f>
        <v/>
      </c>
      <c r="L785" s="637"/>
      <c r="M785" s="636"/>
      <c r="N785" s="639">
        <f t="shared" si="58"/>
        <v>0</v>
      </c>
      <c r="O785" s="640">
        <f t="shared" si="59"/>
        <v>0</v>
      </c>
      <c r="P785" s="641">
        <f>IF(I785&lt;INDEX(Lookup!$U$2:$U$10,MATCH($D$48,Lookup!$S$2:$S$10,0)),0,IF(U785="X",0,IFERROR(L785*50,0)))</f>
        <v>0</v>
      </c>
      <c r="Q785" s="642">
        <f>IF(I785&lt;INDEX(Lookup!$U$2:$U$10,MATCH($D$48,Lookup!$S$2:$S$10,0)),0,IF(U785="X",0,IFERROR(P785*K785,0)))</f>
        <v>0</v>
      </c>
      <c r="R785" s="642">
        <v>0</v>
      </c>
      <c r="S785" s="783">
        <v>0</v>
      </c>
      <c r="T785" s="636"/>
      <c r="U785" s="353"/>
      <c r="W785" s="833">
        <f t="shared" si="60"/>
        <v>0</v>
      </c>
      <c r="X785" s="833">
        <f t="shared" si="61"/>
        <v>0</v>
      </c>
    </row>
    <row r="786" spans="2:24" x14ac:dyDescent="0.35">
      <c r="B786" s="633"/>
      <c r="C786" s="357"/>
      <c r="D786" s="357"/>
      <c r="E786" s="634"/>
      <c r="F786" s="635"/>
      <c r="G786" s="360"/>
      <c r="H786" s="359"/>
      <c r="I786" s="359"/>
      <c r="J786" s="636"/>
      <c r="K786" s="638" t="str">
        <f>IFERROR(INDEX(Lookup!$G$3:$G$6,MATCH(J786,Lookup!$F$3:$F$6,0)),"")</f>
        <v/>
      </c>
      <c r="L786" s="637"/>
      <c r="M786" s="636"/>
      <c r="N786" s="639">
        <f t="shared" si="58"/>
        <v>0</v>
      </c>
      <c r="O786" s="640">
        <f t="shared" si="59"/>
        <v>0</v>
      </c>
      <c r="P786" s="641">
        <f>IF(I786&lt;INDEX(Lookup!$U$2:$U$10,MATCH($D$48,Lookup!$S$2:$S$10,0)),0,IF(U786="X",0,IFERROR(L786*50,0)))</f>
        <v>0</v>
      </c>
      <c r="Q786" s="642">
        <f>IF(I786&lt;INDEX(Lookup!$U$2:$U$10,MATCH($D$48,Lookup!$S$2:$S$10,0)),0,IF(U786="X",0,IFERROR(P786*K786,0)))</f>
        <v>0</v>
      </c>
      <c r="R786" s="642">
        <v>0</v>
      </c>
      <c r="S786" s="783">
        <v>0</v>
      </c>
      <c r="T786" s="636"/>
      <c r="U786" s="353"/>
      <c r="W786" s="833">
        <f t="shared" si="60"/>
        <v>0</v>
      </c>
      <c r="X786" s="833">
        <f t="shared" si="61"/>
        <v>0</v>
      </c>
    </row>
    <row r="787" spans="2:24" x14ac:dyDescent="0.35">
      <c r="B787" s="633"/>
      <c r="C787" s="357"/>
      <c r="D787" s="357"/>
      <c r="E787" s="634"/>
      <c r="F787" s="635"/>
      <c r="G787" s="360"/>
      <c r="H787" s="359"/>
      <c r="I787" s="359"/>
      <c r="J787" s="636"/>
      <c r="K787" s="638" t="str">
        <f>IFERROR(INDEX(Lookup!$G$3:$G$6,MATCH(J787,Lookup!$F$3:$F$6,0)),"")</f>
        <v/>
      </c>
      <c r="L787" s="637"/>
      <c r="M787" s="636"/>
      <c r="N787" s="639">
        <f t="shared" si="58"/>
        <v>0</v>
      </c>
      <c r="O787" s="640">
        <f t="shared" si="59"/>
        <v>0</v>
      </c>
      <c r="P787" s="641">
        <f>IF(I787&lt;INDEX(Lookup!$U$2:$U$10,MATCH($D$48,Lookup!$S$2:$S$10,0)),0,IF(U787="X",0,IFERROR(L787*50,0)))</f>
        <v>0</v>
      </c>
      <c r="Q787" s="642">
        <f>IF(I787&lt;INDEX(Lookup!$U$2:$U$10,MATCH($D$48,Lookup!$S$2:$S$10,0)),0,IF(U787="X",0,IFERROR(P787*K787,0)))</f>
        <v>0</v>
      </c>
      <c r="R787" s="642">
        <v>0</v>
      </c>
      <c r="S787" s="783">
        <v>0</v>
      </c>
      <c r="T787" s="636"/>
      <c r="U787" s="353"/>
      <c r="W787" s="833">
        <f t="shared" si="60"/>
        <v>0</v>
      </c>
      <c r="X787" s="833">
        <f t="shared" si="61"/>
        <v>0</v>
      </c>
    </row>
    <row r="788" spans="2:24" x14ac:dyDescent="0.35">
      <c r="B788" s="633"/>
      <c r="C788" s="357"/>
      <c r="D788" s="357"/>
      <c r="E788" s="634"/>
      <c r="F788" s="635"/>
      <c r="G788" s="360"/>
      <c r="H788" s="359"/>
      <c r="I788" s="359"/>
      <c r="J788" s="636"/>
      <c r="K788" s="638" t="str">
        <f>IFERROR(INDEX(Lookup!$G$3:$G$6,MATCH(J788,Lookup!$F$3:$F$6,0)),"")</f>
        <v/>
      </c>
      <c r="L788" s="637"/>
      <c r="M788" s="636"/>
      <c r="N788" s="639">
        <f t="shared" si="58"/>
        <v>0</v>
      </c>
      <c r="O788" s="640">
        <f t="shared" si="59"/>
        <v>0</v>
      </c>
      <c r="P788" s="641">
        <f>IF(I788&lt;INDEX(Lookup!$U$2:$U$10,MATCH($D$48,Lookup!$S$2:$S$10,0)),0,IF(U788="X",0,IFERROR(L788*50,0)))</f>
        <v>0</v>
      </c>
      <c r="Q788" s="642">
        <f>IF(I788&lt;INDEX(Lookup!$U$2:$U$10,MATCH($D$48,Lookup!$S$2:$S$10,0)),0,IF(U788="X",0,IFERROR(P788*K788,0)))</f>
        <v>0</v>
      </c>
      <c r="R788" s="642">
        <v>0</v>
      </c>
      <c r="S788" s="783">
        <v>0</v>
      </c>
      <c r="T788" s="636"/>
      <c r="U788" s="353"/>
      <c r="W788" s="833">
        <f t="shared" si="60"/>
        <v>0</v>
      </c>
      <c r="X788" s="833">
        <f t="shared" si="61"/>
        <v>0</v>
      </c>
    </row>
    <row r="789" spans="2:24" x14ac:dyDescent="0.35">
      <c r="B789" s="633"/>
      <c r="C789" s="357"/>
      <c r="D789" s="357"/>
      <c r="E789" s="634"/>
      <c r="F789" s="635"/>
      <c r="G789" s="360"/>
      <c r="H789" s="359"/>
      <c r="I789" s="359"/>
      <c r="J789" s="636"/>
      <c r="K789" s="638" t="str">
        <f>IFERROR(INDEX(Lookup!$G$3:$G$6,MATCH(J789,Lookup!$F$3:$F$6,0)),"")</f>
        <v/>
      </c>
      <c r="L789" s="637"/>
      <c r="M789" s="636"/>
      <c r="N789" s="639">
        <f t="shared" si="58"/>
        <v>0</v>
      </c>
      <c r="O789" s="640">
        <f t="shared" si="59"/>
        <v>0</v>
      </c>
      <c r="P789" s="641">
        <f>IF(I789&lt;INDEX(Lookup!$U$2:$U$10,MATCH($D$48,Lookup!$S$2:$S$10,0)),0,IF(U789="X",0,IFERROR(L789*50,0)))</f>
        <v>0</v>
      </c>
      <c r="Q789" s="642">
        <f>IF(I789&lt;INDEX(Lookup!$U$2:$U$10,MATCH($D$48,Lookup!$S$2:$S$10,0)),0,IF(U789="X",0,IFERROR(P789*K789,0)))</f>
        <v>0</v>
      </c>
      <c r="R789" s="642">
        <v>0</v>
      </c>
      <c r="S789" s="783">
        <v>0</v>
      </c>
      <c r="T789" s="636"/>
      <c r="U789" s="353"/>
      <c r="W789" s="833">
        <f t="shared" si="60"/>
        <v>0</v>
      </c>
      <c r="X789" s="833">
        <f t="shared" si="61"/>
        <v>0</v>
      </c>
    </row>
    <row r="790" spans="2:24" x14ac:dyDescent="0.35">
      <c r="B790" s="633"/>
      <c r="C790" s="357"/>
      <c r="D790" s="357"/>
      <c r="E790" s="634"/>
      <c r="F790" s="635"/>
      <c r="G790" s="360"/>
      <c r="H790" s="359"/>
      <c r="I790" s="359"/>
      <c r="J790" s="636"/>
      <c r="K790" s="638" t="str">
        <f>IFERROR(INDEX(Lookup!$G$3:$G$6,MATCH(J790,Lookup!$F$3:$F$6,0)),"")</f>
        <v/>
      </c>
      <c r="L790" s="637"/>
      <c r="M790" s="636"/>
      <c r="N790" s="639">
        <f t="shared" si="58"/>
        <v>0</v>
      </c>
      <c r="O790" s="640">
        <f t="shared" si="59"/>
        <v>0</v>
      </c>
      <c r="P790" s="641">
        <f>IF(I790&lt;INDEX(Lookup!$U$2:$U$10,MATCH($D$48,Lookup!$S$2:$S$10,0)),0,IF(U790="X",0,IFERROR(L790*50,0)))</f>
        <v>0</v>
      </c>
      <c r="Q790" s="642">
        <f>IF(I790&lt;INDEX(Lookup!$U$2:$U$10,MATCH($D$48,Lookup!$S$2:$S$10,0)),0,IF(U790="X",0,IFERROR(P790*K790,0)))</f>
        <v>0</v>
      </c>
      <c r="R790" s="642">
        <v>0</v>
      </c>
      <c r="S790" s="783">
        <v>0</v>
      </c>
      <c r="T790" s="636"/>
      <c r="U790" s="353"/>
      <c r="W790" s="833">
        <f t="shared" si="60"/>
        <v>0</v>
      </c>
      <c r="X790" s="833">
        <f t="shared" si="61"/>
        <v>0</v>
      </c>
    </row>
    <row r="791" spans="2:24" x14ac:dyDescent="0.35">
      <c r="B791" s="633"/>
      <c r="C791" s="357"/>
      <c r="D791" s="357"/>
      <c r="E791" s="634"/>
      <c r="F791" s="635"/>
      <c r="G791" s="360"/>
      <c r="H791" s="359"/>
      <c r="I791" s="359"/>
      <c r="J791" s="636"/>
      <c r="K791" s="638" t="str">
        <f>IFERROR(INDEX(Lookup!$G$3:$G$6,MATCH(J791,Lookup!$F$3:$F$6,0)),"")</f>
        <v/>
      </c>
      <c r="L791" s="637"/>
      <c r="M791" s="636"/>
      <c r="N791" s="639">
        <f t="shared" si="58"/>
        <v>0</v>
      </c>
      <c r="O791" s="640">
        <f t="shared" si="59"/>
        <v>0</v>
      </c>
      <c r="P791" s="641">
        <f>IF(I791&lt;INDEX(Lookup!$U$2:$U$10,MATCH($D$48,Lookup!$S$2:$S$10,0)),0,IF(U791="X",0,IFERROR(L791*50,0)))</f>
        <v>0</v>
      </c>
      <c r="Q791" s="642">
        <f>IF(I791&lt;INDEX(Lookup!$U$2:$U$10,MATCH($D$48,Lookup!$S$2:$S$10,0)),0,IF(U791="X",0,IFERROR(P791*K791,0)))</f>
        <v>0</v>
      </c>
      <c r="R791" s="642">
        <v>0</v>
      </c>
      <c r="S791" s="783">
        <v>0</v>
      </c>
      <c r="T791" s="636"/>
      <c r="U791" s="353"/>
      <c r="W791" s="833">
        <f t="shared" si="60"/>
        <v>0</v>
      </c>
      <c r="X791" s="833">
        <f t="shared" si="61"/>
        <v>0</v>
      </c>
    </row>
    <row r="792" spans="2:24" x14ac:dyDescent="0.35">
      <c r="B792" s="633"/>
      <c r="C792" s="357"/>
      <c r="D792" s="357"/>
      <c r="E792" s="634"/>
      <c r="F792" s="635"/>
      <c r="G792" s="360"/>
      <c r="H792" s="359"/>
      <c r="I792" s="359"/>
      <c r="J792" s="636"/>
      <c r="K792" s="638" t="str">
        <f>IFERROR(INDEX(Lookup!$G$3:$G$6,MATCH(J792,Lookup!$F$3:$F$6,0)),"")</f>
        <v/>
      </c>
      <c r="L792" s="637"/>
      <c r="M792" s="636"/>
      <c r="N792" s="639">
        <f t="shared" si="58"/>
        <v>0</v>
      </c>
      <c r="O792" s="640">
        <f t="shared" si="59"/>
        <v>0</v>
      </c>
      <c r="P792" s="641">
        <f>IF(I792&lt;INDEX(Lookup!$U$2:$U$10,MATCH($D$48,Lookup!$S$2:$S$10,0)),0,IF(U792="X",0,IFERROR(L792*50,0)))</f>
        <v>0</v>
      </c>
      <c r="Q792" s="642">
        <f>IF(I792&lt;INDEX(Lookup!$U$2:$U$10,MATCH($D$48,Lookup!$S$2:$S$10,0)),0,IF(U792="X",0,IFERROR(P792*K792,0)))</f>
        <v>0</v>
      </c>
      <c r="R792" s="642">
        <v>0</v>
      </c>
      <c r="S792" s="783">
        <v>0</v>
      </c>
      <c r="T792" s="636"/>
      <c r="U792" s="353"/>
      <c r="W792" s="833">
        <f t="shared" si="60"/>
        <v>0</v>
      </c>
      <c r="X792" s="833">
        <f t="shared" si="61"/>
        <v>0</v>
      </c>
    </row>
    <row r="793" spans="2:24" x14ac:dyDescent="0.35">
      <c r="B793" s="633"/>
      <c r="C793" s="357"/>
      <c r="D793" s="357"/>
      <c r="E793" s="634"/>
      <c r="F793" s="635"/>
      <c r="G793" s="360"/>
      <c r="H793" s="359"/>
      <c r="I793" s="359"/>
      <c r="J793" s="636"/>
      <c r="K793" s="638" t="str">
        <f>IFERROR(INDEX(Lookup!$G$3:$G$6,MATCH(J793,Lookup!$F$3:$F$6,0)),"")</f>
        <v/>
      </c>
      <c r="L793" s="637"/>
      <c r="M793" s="636"/>
      <c r="N793" s="639">
        <f t="shared" si="58"/>
        <v>0</v>
      </c>
      <c r="O793" s="640">
        <f t="shared" si="59"/>
        <v>0</v>
      </c>
      <c r="P793" s="641">
        <f>IF(I793&lt;INDEX(Lookup!$U$2:$U$10,MATCH($D$48,Lookup!$S$2:$S$10,0)),0,IF(U793="X",0,IFERROR(L793*50,0)))</f>
        <v>0</v>
      </c>
      <c r="Q793" s="642">
        <f>IF(I793&lt;INDEX(Lookup!$U$2:$U$10,MATCH($D$48,Lookup!$S$2:$S$10,0)),0,IF(U793="X",0,IFERROR(P793*K793,0)))</f>
        <v>0</v>
      </c>
      <c r="R793" s="642">
        <v>0</v>
      </c>
      <c r="S793" s="783">
        <v>0</v>
      </c>
      <c r="T793" s="636"/>
      <c r="U793" s="353"/>
      <c r="W793" s="833">
        <f t="shared" si="60"/>
        <v>0</v>
      </c>
      <c r="X793" s="833">
        <f t="shared" si="61"/>
        <v>0</v>
      </c>
    </row>
    <row r="794" spans="2:24" x14ac:dyDescent="0.35">
      <c r="B794" s="633"/>
      <c r="C794" s="357"/>
      <c r="D794" s="357"/>
      <c r="E794" s="634"/>
      <c r="F794" s="635"/>
      <c r="G794" s="360"/>
      <c r="H794" s="359"/>
      <c r="I794" s="359"/>
      <c r="J794" s="636"/>
      <c r="K794" s="638" t="str">
        <f>IFERROR(INDEX(Lookup!$G$3:$G$6,MATCH(J794,Lookup!$F$3:$F$6,0)),"")</f>
        <v/>
      </c>
      <c r="L794" s="637"/>
      <c r="M794" s="636"/>
      <c r="N794" s="639">
        <f t="shared" si="58"/>
        <v>0</v>
      </c>
      <c r="O794" s="640">
        <f t="shared" si="59"/>
        <v>0</v>
      </c>
      <c r="P794" s="641">
        <f>IF(I794&lt;INDEX(Lookup!$U$2:$U$10,MATCH($D$48,Lookup!$S$2:$S$10,0)),0,IF(U794="X",0,IFERROR(L794*50,0)))</f>
        <v>0</v>
      </c>
      <c r="Q794" s="642">
        <f>IF(I794&lt;INDEX(Lookup!$U$2:$U$10,MATCH($D$48,Lookup!$S$2:$S$10,0)),0,IF(U794="X",0,IFERROR(P794*K794,0)))</f>
        <v>0</v>
      </c>
      <c r="R794" s="642">
        <v>0</v>
      </c>
      <c r="S794" s="783">
        <v>0</v>
      </c>
      <c r="T794" s="636"/>
      <c r="U794" s="353"/>
      <c r="W794" s="833">
        <f t="shared" si="60"/>
        <v>0</v>
      </c>
      <c r="X794" s="833">
        <f t="shared" si="61"/>
        <v>0</v>
      </c>
    </row>
    <row r="795" spans="2:24" x14ac:dyDescent="0.35">
      <c r="B795" s="633"/>
      <c r="C795" s="357"/>
      <c r="D795" s="357"/>
      <c r="E795" s="634"/>
      <c r="F795" s="635"/>
      <c r="G795" s="360"/>
      <c r="H795" s="359"/>
      <c r="I795" s="359"/>
      <c r="J795" s="636"/>
      <c r="K795" s="638" t="str">
        <f>IFERROR(INDEX(Lookup!$G$3:$G$6,MATCH(J795,Lookup!$F$3:$F$6,0)),"")</f>
        <v/>
      </c>
      <c r="L795" s="637"/>
      <c r="M795" s="636"/>
      <c r="N795" s="639">
        <f t="shared" si="58"/>
        <v>0</v>
      </c>
      <c r="O795" s="640">
        <f t="shared" si="59"/>
        <v>0</v>
      </c>
      <c r="P795" s="641">
        <f>IF(I795&lt;INDEX(Lookup!$U$2:$U$10,MATCH($D$48,Lookup!$S$2:$S$10,0)),0,IF(U795="X",0,IFERROR(L795*50,0)))</f>
        <v>0</v>
      </c>
      <c r="Q795" s="642">
        <f>IF(I795&lt;INDEX(Lookup!$U$2:$U$10,MATCH($D$48,Lookup!$S$2:$S$10,0)),0,IF(U795="X",0,IFERROR(P795*K795,0)))</f>
        <v>0</v>
      </c>
      <c r="R795" s="642">
        <v>0</v>
      </c>
      <c r="S795" s="783">
        <v>0</v>
      </c>
      <c r="T795" s="636"/>
      <c r="U795" s="353"/>
      <c r="W795" s="833">
        <f t="shared" si="60"/>
        <v>0</v>
      </c>
      <c r="X795" s="833">
        <f t="shared" si="61"/>
        <v>0</v>
      </c>
    </row>
    <row r="796" spans="2:24" x14ac:dyDescent="0.35">
      <c r="B796" s="633"/>
      <c r="C796" s="357"/>
      <c r="D796" s="357"/>
      <c r="E796" s="634"/>
      <c r="F796" s="635"/>
      <c r="G796" s="360"/>
      <c r="H796" s="359"/>
      <c r="I796" s="359"/>
      <c r="J796" s="636"/>
      <c r="K796" s="638" t="str">
        <f>IFERROR(INDEX(Lookup!$G$3:$G$6,MATCH(J796,Lookup!$F$3:$F$6,0)),"")</f>
        <v/>
      </c>
      <c r="L796" s="637"/>
      <c r="M796" s="636"/>
      <c r="N796" s="639">
        <f t="shared" si="58"/>
        <v>0</v>
      </c>
      <c r="O796" s="640">
        <f t="shared" si="59"/>
        <v>0</v>
      </c>
      <c r="P796" s="641">
        <f>IF(I796&lt;INDEX(Lookup!$U$2:$U$10,MATCH($D$48,Lookup!$S$2:$S$10,0)),0,IF(U796="X",0,IFERROR(L796*50,0)))</f>
        <v>0</v>
      </c>
      <c r="Q796" s="642">
        <f>IF(I796&lt;INDEX(Lookup!$U$2:$U$10,MATCH($D$48,Lookup!$S$2:$S$10,0)),0,IF(U796="X",0,IFERROR(P796*K796,0)))</f>
        <v>0</v>
      </c>
      <c r="R796" s="642">
        <v>0</v>
      </c>
      <c r="S796" s="783">
        <v>0</v>
      </c>
      <c r="T796" s="636"/>
      <c r="U796" s="353"/>
      <c r="W796" s="833">
        <f t="shared" si="60"/>
        <v>0</v>
      </c>
      <c r="X796" s="833">
        <f t="shared" si="61"/>
        <v>0</v>
      </c>
    </row>
    <row r="797" spans="2:24" x14ac:dyDescent="0.35">
      <c r="B797" s="633"/>
      <c r="C797" s="357"/>
      <c r="D797" s="357"/>
      <c r="E797" s="634"/>
      <c r="F797" s="635"/>
      <c r="G797" s="360"/>
      <c r="H797" s="359"/>
      <c r="I797" s="359"/>
      <c r="J797" s="636"/>
      <c r="K797" s="638" t="str">
        <f>IFERROR(INDEX(Lookup!$G$3:$G$6,MATCH(J797,Lookup!$F$3:$F$6,0)),"")</f>
        <v/>
      </c>
      <c r="L797" s="637"/>
      <c r="M797" s="636"/>
      <c r="N797" s="639">
        <f t="shared" si="58"/>
        <v>0</v>
      </c>
      <c r="O797" s="640">
        <f t="shared" si="59"/>
        <v>0</v>
      </c>
      <c r="P797" s="641">
        <f>IF(I797&lt;INDEX(Lookup!$U$2:$U$10,MATCH($D$48,Lookup!$S$2:$S$10,0)),0,IF(U797="X",0,IFERROR(L797*50,0)))</f>
        <v>0</v>
      </c>
      <c r="Q797" s="642">
        <f>IF(I797&lt;INDEX(Lookup!$U$2:$U$10,MATCH($D$48,Lookup!$S$2:$S$10,0)),0,IF(U797="X",0,IFERROR(P797*K797,0)))</f>
        <v>0</v>
      </c>
      <c r="R797" s="642">
        <v>0</v>
      </c>
      <c r="S797" s="783">
        <v>0</v>
      </c>
      <c r="T797" s="636"/>
      <c r="U797" s="353"/>
      <c r="W797" s="833">
        <f t="shared" si="60"/>
        <v>0</v>
      </c>
      <c r="X797" s="833">
        <f t="shared" si="61"/>
        <v>0</v>
      </c>
    </row>
    <row r="798" spans="2:24" x14ac:dyDescent="0.35">
      <c r="B798" s="633"/>
      <c r="C798" s="357"/>
      <c r="D798" s="357"/>
      <c r="E798" s="634"/>
      <c r="F798" s="635"/>
      <c r="G798" s="360"/>
      <c r="H798" s="359"/>
      <c r="I798" s="359"/>
      <c r="J798" s="636"/>
      <c r="K798" s="638" t="str">
        <f>IFERROR(INDEX(Lookup!$G$3:$G$6,MATCH(J798,Lookup!$F$3:$F$6,0)),"")</f>
        <v/>
      </c>
      <c r="L798" s="637"/>
      <c r="M798" s="636"/>
      <c r="N798" s="639">
        <f t="shared" si="58"/>
        <v>0</v>
      </c>
      <c r="O798" s="640">
        <f t="shared" si="59"/>
        <v>0</v>
      </c>
      <c r="P798" s="641">
        <f>IF(I798&lt;INDEX(Lookup!$U$2:$U$10,MATCH($D$48,Lookup!$S$2:$S$10,0)),0,IF(U798="X",0,IFERROR(L798*50,0)))</f>
        <v>0</v>
      </c>
      <c r="Q798" s="642">
        <f>IF(I798&lt;INDEX(Lookup!$U$2:$U$10,MATCH($D$48,Lookup!$S$2:$S$10,0)),0,IF(U798="X",0,IFERROR(P798*K798,0)))</f>
        <v>0</v>
      </c>
      <c r="R798" s="642">
        <v>0</v>
      </c>
      <c r="S798" s="783">
        <v>0</v>
      </c>
      <c r="T798" s="636"/>
      <c r="U798" s="353"/>
      <c r="W798" s="833">
        <f t="shared" si="60"/>
        <v>0</v>
      </c>
      <c r="X798" s="833">
        <f t="shared" si="61"/>
        <v>0</v>
      </c>
    </row>
    <row r="799" spans="2:24" x14ac:dyDescent="0.35">
      <c r="B799" s="633"/>
      <c r="C799" s="357"/>
      <c r="D799" s="357"/>
      <c r="E799" s="634"/>
      <c r="F799" s="635"/>
      <c r="G799" s="360"/>
      <c r="H799" s="359"/>
      <c r="I799" s="359"/>
      <c r="J799" s="636"/>
      <c r="K799" s="638" t="str">
        <f>IFERROR(INDEX(Lookup!$G$3:$G$6,MATCH(J799,Lookup!$F$3:$F$6,0)),"")</f>
        <v/>
      </c>
      <c r="L799" s="637"/>
      <c r="M799" s="636"/>
      <c r="N799" s="639">
        <f t="shared" si="58"/>
        <v>0</v>
      </c>
      <c r="O799" s="640">
        <f t="shared" si="59"/>
        <v>0</v>
      </c>
      <c r="P799" s="641">
        <f>IF(I799&lt;INDEX(Lookup!$U$2:$U$10,MATCH($D$48,Lookup!$S$2:$S$10,0)),0,IF(U799="X",0,IFERROR(L799*50,0)))</f>
        <v>0</v>
      </c>
      <c r="Q799" s="642">
        <f>IF(I799&lt;INDEX(Lookup!$U$2:$U$10,MATCH($D$48,Lookup!$S$2:$S$10,0)),0,IF(U799="X",0,IFERROR(P799*K799,0)))</f>
        <v>0</v>
      </c>
      <c r="R799" s="642">
        <v>0</v>
      </c>
      <c r="S799" s="783">
        <v>0</v>
      </c>
      <c r="T799" s="636"/>
      <c r="U799" s="353"/>
      <c r="W799" s="833">
        <f t="shared" si="60"/>
        <v>0</v>
      </c>
      <c r="X799" s="833">
        <f t="shared" si="61"/>
        <v>0</v>
      </c>
    </row>
    <row r="800" spans="2:24" x14ac:dyDescent="0.35">
      <c r="B800" s="633"/>
      <c r="C800" s="357"/>
      <c r="D800" s="357"/>
      <c r="E800" s="634"/>
      <c r="F800" s="635"/>
      <c r="G800" s="360"/>
      <c r="H800" s="359"/>
      <c r="I800" s="359"/>
      <c r="J800" s="636"/>
      <c r="K800" s="638" t="str">
        <f>IFERROR(INDEX(Lookup!$G$3:$G$6,MATCH(J800,Lookup!$F$3:$F$6,0)),"")</f>
        <v/>
      </c>
      <c r="L800" s="637"/>
      <c r="M800" s="636"/>
      <c r="N800" s="639">
        <f t="shared" si="58"/>
        <v>0</v>
      </c>
      <c r="O800" s="640">
        <f t="shared" si="59"/>
        <v>0</v>
      </c>
      <c r="P800" s="641">
        <f>IF(I800&lt;INDEX(Lookup!$U$2:$U$10,MATCH($D$48,Lookup!$S$2:$S$10,0)),0,IF(U800="X",0,IFERROR(L800*50,0)))</f>
        <v>0</v>
      </c>
      <c r="Q800" s="642">
        <f>IF(I800&lt;INDEX(Lookup!$U$2:$U$10,MATCH($D$48,Lookup!$S$2:$S$10,0)),0,IF(U800="X",0,IFERROR(P800*K800,0)))</f>
        <v>0</v>
      </c>
      <c r="R800" s="642">
        <v>0</v>
      </c>
      <c r="S800" s="783">
        <v>0</v>
      </c>
      <c r="T800" s="636"/>
      <c r="U800" s="353"/>
      <c r="W800" s="833">
        <f t="shared" si="60"/>
        <v>0</v>
      </c>
      <c r="X800" s="833">
        <f t="shared" si="61"/>
        <v>0</v>
      </c>
    </row>
    <row r="801" spans="2:24" x14ac:dyDescent="0.35">
      <c r="B801" s="633"/>
      <c r="C801" s="357"/>
      <c r="D801" s="357"/>
      <c r="E801" s="634"/>
      <c r="F801" s="635"/>
      <c r="G801" s="360"/>
      <c r="H801" s="359"/>
      <c r="I801" s="359"/>
      <c r="J801" s="636"/>
      <c r="K801" s="638" t="str">
        <f>IFERROR(INDEX(Lookup!$G$3:$G$6,MATCH(J801,Lookup!$F$3:$F$6,0)),"")</f>
        <v/>
      </c>
      <c r="L801" s="637"/>
      <c r="M801" s="636"/>
      <c r="N801" s="639">
        <f t="shared" si="58"/>
        <v>0</v>
      </c>
      <c r="O801" s="640">
        <f t="shared" si="59"/>
        <v>0</v>
      </c>
      <c r="P801" s="641">
        <f>IF(I801&lt;INDEX(Lookup!$U$2:$U$10,MATCH($D$48,Lookup!$S$2:$S$10,0)),0,IF(U801="X",0,IFERROR(L801*50,0)))</f>
        <v>0</v>
      </c>
      <c r="Q801" s="642">
        <f>IF(I801&lt;INDEX(Lookup!$U$2:$U$10,MATCH($D$48,Lookup!$S$2:$S$10,0)),0,IF(U801="X",0,IFERROR(P801*K801,0)))</f>
        <v>0</v>
      </c>
      <c r="R801" s="642">
        <v>0</v>
      </c>
      <c r="S801" s="783">
        <v>0</v>
      </c>
      <c r="T801" s="636"/>
      <c r="U801" s="353"/>
      <c r="W801" s="833">
        <f t="shared" si="60"/>
        <v>0</v>
      </c>
      <c r="X801" s="833">
        <f t="shared" si="61"/>
        <v>0</v>
      </c>
    </row>
    <row r="802" spans="2:24" x14ac:dyDescent="0.35">
      <c r="B802" s="633"/>
      <c r="C802" s="357"/>
      <c r="D802" s="357"/>
      <c r="E802" s="634"/>
      <c r="F802" s="635"/>
      <c r="G802" s="360"/>
      <c r="H802" s="359"/>
      <c r="I802" s="359"/>
      <c r="J802" s="636"/>
      <c r="K802" s="638" t="str">
        <f>IFERROR(INDEX(Lookup!$G$3:$G$6,MATCH(J802,Lookup!$F$3:$F$6,0)),"")</f>
        <v/>
      </c>
      <c r="L802" s="637"/>
      <c r="M802" s="636"/>
      <c r="N802" s="639">
        <f t="shared" si="58"/>
        <v>0</v>
      </c>
      <c r="O802" s="640">
        <f t="shared" si="59"/>
        <v>0</v>
      </c>
      <c r="P802" s="641">
        <f>IF(I802&lt;INDEX(Lookup!$U$2:$U$10,MATCH($D$48,Lookup!$S$2:$S$10,0)),0,IF(U802="X",0,IFERROR(L802*50,0)))</f>
        <v>0</v>
      </c>
      <c r="Q802" s="642">
        <f>IF(I802&lt;INDEX(Lookup!$U$2:$U$10,MATCH($D$48,Lookup!$S$2:$S$10,0)),0,IF(U802="X",0,IFERROR(P802*K802,0)))</f>
        <v>0</v>
      </c>
      <c r="R802" s="642">
        <v>0</v>
      </c>
      <c r="S802" s="783">
        <v>0</v>
      </c>
      <c r="T802" s="636"/>
      <c r="U802" s="353"/>
      <c r="W802" s="833">
        <f t="shared" si="60"/>
        <v>0</v>
      </c>
      <c r="X802" s="833">
        <f t="shared" si="61"/>
        <v>0</v>
      </c>
    </row>
    <row r="803" spans="2:24" x14ac:dyDescent="0.35">
      <c r="B803" s="633"/>
      <c r="C803" s="357"/>
      <c r="D803" s="357"/>
      <c r="E803" s="634"/>
      <c r="F803" s="635"/>
      <c r="G803" s="360"/>
      <c r="H803" s="359"/>
      <c r="I803" s="359"/>
      <c r="J803" s="636"/>
      <c r="K803" s="638" t="str">
        <f>IFERROR(INDEX(Lookup!$G$3:$G$6,MATCH(J803,Lookup!$F$3:$F$6,0)),"")</f>
        <v/>
      </c>
      <c r="L803" s="637"/>
      <c r="M803" s="636"/>
      <c r="N803" s="639">
        <f t="shared" si="58"/>
        <v>0</v>
      </c>
      <c r="O803" s="640">
        <f t="shared" si="59"/>
        <v>0</v>
      </c>
      <c r="P803" s="641">
        <f>IF(I803&lt;INDEX(Lookup!$U$2:$U$10,MATCH($D$48,Lookup!$S$2:$S$10,0)),0,IF(U803="X",0,IFERROR(L803*50,0)))</f>
        <v>0</v>
      </c>
      <c r="Q803" s="642">
        <f>IF(I803&lt;INDEX(Lookup!$U$2:$U$10,MATCH($D$48,Lookup!$S$2:$S$10,0)),0,IF(U803="X",0,IFERROR(P803*K803,0)))</f>
        <v>0</v>
      </c>
      <c r="R803" s="642">
        <v>0</v>
      </c>
      <c r="S803" s="783">
        <v>0</v>
      </c>
      <c r="T803" s="636"/>
      <c r="U803" s="353"/>
      <c r="W803" s="833">
        <f t="shared" si="60"/>
        <v>0</v>
      </c>
      <c r="X803" s="833">
        <f t="shared" si="61"/>
        <v>0</v>
      </c>
    </row>
    <row r="804" spans="2:24" x14ac:dyDescent="0.35">
      <c r="B804" s="633"/>
      <c r="C804" s="357"/>
      <c r="D804" s="357"/>
      <c r="E804" s="634"/>
      <c r="F804" s="635"/>
      <c r="G804" s="360"/>
      <c r="H804" s="359"/>
      <c r="I804" s="359"/>
      <c r="J804" s="636"/>
      <c r="K804" s="638" t="str">
        <f>IFERROR(INDEX(Lookup!$G$3:$G$6,MATCH(J804,Lookup!$F$3:$F$6,0)),"")</f>
        <v/>
      </c>
      <c r="L804" s="637"/>
      <c r="M804" s="636"/>
      <c r="N804" s="639">
        <f t="shared" si="58"/>
        <v>0</v>
      </c>
      <c r="O804" s="640">
        <f t="shared" si="59"/>
        <v>0</v>
      </c>
      <c r="P804" s="641">
        <f>IF(I804&lt;INDEX(Lookup!$U$2:$U$10,MATCH($D$48,Lookup!$S$2:$S$10,0)),0,IF(U804="X",0,IFERROR(L804*50,0)))</f>
        <v>0</v>
      </c>
      <c r="Q804" s="642">
        <f>IF(I804&lt;INDEX(Lookup!$U$2:$U$10,MATCH($D$48,Lookup!$S$2:$S$10,0)),0,IF(U804="X",0,IFERROR(P804*K804,0)))</f>
        <v>0</v>
      </c>
      <c r="R804" s="642">
        <v>0</v>
      </c>
      <c r="S804" s="783">
        <v>0</v>
      </c>
      <c r="T804" s="636"/>
      <c r="U804" s="353"/>
      <c r="W804" s="833">
        <f t="shared" si="60"/>
        <v>0</v>
      </c>
      <c r="X804" s="833">
        <f t="shared" si="61"/>
        <v>0</v>
      </c>
    </row>
    <row r="805" spans="2:24" x14ac:dyDescent="0.35">
      <c r="B805" s="633"/>
      <c r="C805" s="357"/>
      <c r="D805" s="357"/>
      <c r="E805" s="634"/>
      <c r="F805" s="635"/>
      <c r="G805" s="360"/>
      <c r="H805" s="359"/>
      <c r="I805" s="359"/>
      <c r="J805" s="636"/>
      <c r="K805" s="638" t="str">
        <f>IFERROR(INDEX(Lookup!$G$3:$G$6,MATCH(J805,Lookup!$F$3:$F$6,0)),"")</f>
        <v/>
      </c>
      <c r="L805" s="637"/>
      <c r="M805" s="636"/>
      <c r="N805" s="639">
        <f t="shared" si="58"/>
        <v>0</v>
      </c>
      <c r="O805" s="640">
        <f t="shared" si="59"/>
        <v>0</v>
      </c>
      <c r="P805" s="641">
        <f>IF(I805&lt;INDEX(Lookup!$U$2:$U$10,MATCH($D$48,Lookup!$S$2:$S$10,0)),0,IF(U805="X",0,IFERROR(L805*50,0)))</f>
        <v>0</v>
      </c>
      <c r="Q805" s="642">
        <f>IF(I805&lt;INDEX(Lookup!$U$2:$U$10,MATCH($D$48,Lookup!$S$2:$S$10,0)),0,IF(U805="X",0,IFERROR(P805*K805,0)))</f>
        <v>0</v>
      </c>
      <c r="R805" s="642">
        <v>0</v>
      </c>
      <c r="S805" s="783">
        <v>0</v>
      </c>
      <c r="T805" s="636"/>
      <c r="U805" s="353"/>
      <c r="W805" s="833">
        <f t="shared" si="60"/>
        <v>0</v>
      </c>
      <c r="X805" s="833">
        <f t="shared" si="61"/>
        <v>0</v>
      </c>
    </row>
    <row r="806" spans="2:24" x14ac:dyDescent="0.35">
      <c r="B806" s="633"/>
      <c r="C806" s="357"/>
      <c r="D806" s="357"/>
      <c r="E806" s="634"/>
      <c r="F806" s="635"/>
      <c r="G806" s="360"/>
      <c r="H806" s="359"/>
      <c r="I806" s="359"/>
      <c r="J806" s="636"/>
      <c r="K806" s="638" t="str">
        <f>IFERROR(INDEX(Lookup!$G$3:$G$6,MATCH(J806,Lookup!$F$3:$F$6,0)),"")</f>
        <v/>
      </c>
      <c r="L806" s="637"/>
      <c r="M806" s="636"/>
      <c r="N806" s="639">
        <f t="shared" si="58"/>
        <v>0</v>
      </c>
      <c r="O806" s="640">
        <f t="shared" si="59"/>
        <v>0</v>
      </c>
      <c r="P806" s="641">
        <f>IF(I806&lt;INDEX(Lookup!$U$2:$U$10,MATCH($D$48,Lookup!$S$2:$S$10,0)),0,IF(U806="X",0,IFERROR(L806*50,0)))</f>
        <v>0</v>
      </c>
      <c r="Q806" s="642">
        <f>IF(I806&lt;INDEX(Lookup!$U$2:$U$10,MATCH($D$48,Lookup!$S$2:$S$10,0)),0,IF(U806="X",0,IFERROR(P806*K806,0)))</f>
        <v>0</v>
      </c>
      <c r="R806" s="642">
        <v>0</v>
      </c>
      <c r="S806" s="783">
        <v>0</v>
      </c>
      <c r="T806" s="636"/>
      <c r="U806" s="353"/>
      <c r="W806" s="833">
        <f t="shared" si="60"/>
        <v>0</v>
      </c>
      <c r="X806" s="833">
        <f t="shared" si="61"/>
        <v>0</v>
      </c>
    </row>
    <row r="807" spans="2:24" x14ac:dyDescent="0.35">
      <c r="B807" s="633"/>
      <c r="C807" s="357"/>
      <c r="D807" s="357"/>
      <c r="E807" s="634"/>
      <c r="F807" s="635"/>
      <c r="G807" s="360"/>
      <c r="H807" s="359"/>
      <c r="I807" s="359"/>
      <c r="J807" s="636"/>
      <c r="K807" s="638" t="str">
        <f>IFERROR(INDEX(Lookup!$G$3:$G$6,MATCH(J807,Lookup!$F$3:$F$6,0)),"")</f>
        <v/>
      </c>
      <c r="L807" s="637"/>
      <c r="M807" s="636"/>
      <c r="N807" s="639">
        <f t="shared" si="58"/>
        <v>0</v>
      </c>
      <c r="O807" s="640">
        <f t="shared" si="59"/>
        <v>0</v>
      </c>
      <c r="P807" s="641">
        <f>IF(I807&lt;INDEX(Lookup!$U$2:$U$10,MATCH($D$48,Lookup!$S$2:$S$10,0)),0,IF(U807="X",0,IFERROR(L807*50,0)))</f>
        <v>0</v>
      </c>
      <c r="Q807" s="642">
        <f>IF(I807&lt;INDEX(Lookup!$U$2:$U$10,MATCH($D$48,Lookup!$S$2:$S$10,0)),0,IF(U807="X",0,IFERROR(P807*K807,0)))</f>
        <v>0</v>
      </c>
      <c r="R807" s="642">
        <v>0</v>
      </c>
      <c r="S807" s="783">
        <v>0</v>
      </c>
      <c r="T807" s="636"/>
      <c r="U807" s="353"/>
      <c r="W807" s="833">
        <f t="shared" si="60"/>
        <v>0</v>
      </c>
      <c r="X807" s="833">
        <f t="shared" si="61"/>
        <v>0</v>
      </c>
    </row>
    <row r="808" spans="2:24" x14ac:dyDescent="0.35">
      <c r="B808" s="633"/>
      <c r="C808" s="357"/>
      <c r="D808" s="357"/>
      <c r="E808" s="634"/>
      <c r="F808" s="635"/>
      <c r="G808" s="360"/>
      <c r="H808" s="359"/>
      <c r="I808" s="359"/>
      <c r="J808" s="636"/>
      <c r="K808" s="638" t="str">
        <f>IFERROR(INDEX(Lookup!$G$3:$G$6,MATCH(J808,Lookup!$F$3:$F$6,0)),"")</f>
        <v/>
      </c>
      <c r="L808" s="637"/>
      <c r="M808" s="636"/>
      <c r="N808" s="639">
        <f t="shared" si="58"/>
        <v>0</v>
      </c>
      <c r="O808" s="640">
        <f t="shared" si="59"/>
        <v>0</v>
      </c>
      <c r="P808" s="641">
        <f>IF(I808&lt;INDEX(Lookup!$U$2:$U$10,MATCH($D$48,Lookup!$S$2:$S$10,0)),0,IF(U808="X",0,IFERROR(L808*50,0)))</f>
        <v>0</v>
      </c>
      <c r="Q808" s="642">
        <f>IF(I808&lt;INDEX(Lookup!$U$2:$U$10,MATCH($D$48,Lookup!$S$2:$S$10,0)),0,IF(U808="X",0,IFERROR(P808*K808,0)))</f>
        <v>0</v>
      </c>
      <c r="R808" s="642">
        <v>0</v>
      </c>
      <c r="S808" s="783">
        <v>0</v>
      </c>
      <c r="T808" s="636"/>
      <c r="U808" s="353"/>
      <c r="W808" s="833">
        <f t="shared" si="60"/>
        <v>0</v>
      </c>
      <c r="X808" s="833">
        <f t="shared" si="61"/>
        <v>0</v>
      </c>
    </row>
    <row r="809" spans="2:24" x14ac:dyDescent="0.35">
      <c r="B809" s="633"/>
      <c r="C809" s="357"/>
      <c r="D809" s="357"/>
      <c r="E809" s="634"/>
      <c r="F809" s="635"/>
      <c r="G809" s="360"/>
      <c r="H809" s="359"/>
      <c r="I809" s="359"/>
      <c r="J809" s="636"/>
      <c r="K809" s="638" t="str">
        <f>IFERROR(INDEX(Lookup!$G$3:$G$6,MATCH(J809,Lookup!$F$3:$F$6,0)),"")</f>
        <v/>
      </c>
      <c r="L809" s="637"/>
      <c r="M809" s="636"/>
      <c r="N809" s="639">
        <f t="shared" si="58"/>
        <v>0</v>
      </c>
      <c r="O809" s="640">
        <f t="shared" si="59"/>
        <v>0</v>
      </c>
      <c r="P809" s="641">
        <f>IF(I809&lt;INDEX(Lookup!$U$2:$U$10,MATCH($D$48,Lookup!$S$2:$S$10,0)),0,IF(U809="X",0,IFERROR(L809*50,0)))</f>
        <v>0</v>
      </c>
      <c r="Q809" s="642">
        <f>IF(I809&lt;INDEX(Lookup!$U$2:$U$10,MATCH($D$48,Lookup!$S$2:$S$10,0)),0,IF(U809="X",0,IFERROR(P809*K809,0)))</f>
        <v>0</v>
      </c>
      <c r="R809" s="642">
        <v>0</v>
      </c>
      <c r="S809" s="783">
        <v>0</v>
      </c>
      <c r="T809" s="636"/>
      <c r="U809" s="353"/>
      <c r="W809" s="833">
        <f t="shared" si="60"/>
        <v>0</v>
      </c>
      <c r="X809" s="833">
        <f t="shared" si="61"/>
        <v>0</v>
      </c>
    </row>
    <row r="810" spans="2:24" x14ac:dyDescent="0.35">
      <c r="B810" s="633"/>
      <c r="C810" s="357"/>
      <c r="D810" s="357"/>
      <c r="E810" s="634"/>
      <c r="F810" s="635"/>
      <c r="G810" s="360"/>
      <c r="H810" s="359"/>
      <c r="I810" s="359"/>
      <c r="J810" s="636"/>
      <c r="K810" s="638" t="str">
        <f>IFERROR(INDEX(Lookup!$G$3:$G$6,MATCH(J810,Lookup!$F$3:$F$6,0)),"")</f>
        <v/>
      </c>
      <c r="L810" s="637"/>
      <c r="M810" s="636"/>
      <c r="N810" s="639">
        <f t="shared" si="58"/>
        <v>0</v>
      </c>
      <c r="O810" s="640">
        <f t="shared" si="59"/>
        <v>0</v>
      </c>
      <c r="P810" s="641">
        <f>IF(I810&lt;INDEX(Lookup!$U$2:$U$10,MATCH($D$48,Lookup!$S$2:$S$10,0)),0,IF(U810="X",0,IFERROR(L810*50,0)))</f>
        <v>0</v>
      </c>
      <c r="Q810" s="642">
        <f>IF(I810&lt;INDEX(Lookup!$U$2:$U$10,MATCH($D$48,Lookup!$S$2:$S$10,0)),0,IF(U810="X",0,IFERROR(P810*K810,0)))</f>
        <v>0</v>
      </c>
      <c r="R810" s="642">
        <v>0</v>
      </c>
      <c r="S810" s="783">
        <v>0</v>
      </c>
      <c r="T810" s="636"/>
      <c r="U810" s="353"/>
      <c r="W810" s="833">
        <f t="shared" si="60"/>
        <v>0</v>
      </c>
      <c r="X810" s="833">
        <f t="shared" si="61"/>
        <v>0</v>
      </c>
    </row>
    <row r="811" spans="2:24" x14ac:dyDescent="0.35">
      <c r="B811" s="633"/>
      <c r="C811" s="357"/>
      <c r="D811" s="357"/>
      <c r="E811" s="634"/>
      <c r="F811" s="635"/>
      <c r="G811" s="360"/>
      <c r="H811" s="359"/>
      <c r="I811" s="359"/>
      <c r="J811" s="636"/>
      <c r="K811" s="638" t="str">
        <f>IFERROR(INDEX(Lookup!$G$3:$G$6,MATCH(J811,Lookup!$F$3:$F$6,0)),"")</f>
        <v/>
      </c>
      <c r="L811" s="637"/>
      <c r="M811" s="636"/>
      <c r="N811" s="639">
        <f t="shared" si="58"/>
        <v>0</v>
      </c>
      <c r="O811" s="640">
        <f t="shared" si="59"/>
        <v>0</v>
      </c>
      <c r="P811" s="641">
        <f>IF(I811&lt;INDEX(Lookup!$U$2:$U$10,MATCH($D$48,Lookup!$S$2:$S$10,0)),0,IF(U811="X",0,IFERROR(L811*50,0)))</f>
        <v>0</v>
      </c>
      <c r="Q811" s="642">
        <f>IF(I811&lt;INDEX(Lookup!$U$2:$U$10,MATCH($D$48,Lookup!$S$2:$S$10,0)),0,IF(U811="X",0,IFERROR(P811*K811,0)))</f>
        <v>0</v>
      </c>
      <c r="R811" s="642">
        <v>0</v>
      </c>
      <c r="S811" s="783">
        <v>0</v>
      </c>
      <c r="T811" s="636"/>
      <c r="U811" s="353"/>
      <c r="W811" s="833">
        <f t="shared" si="60"/>
        <v>0</v>
      </c>
      <c r="X811" s="833">
        <f t="shared" si="61"/>
        <v>0</v>
      </c>
    </row>
    <row r="812" spans="2:24" x14ac:dyDescent="0.35">
      <c r="B812" s="633"/>
      <c r="C812" s="357"/>
      <c r="D812" s="357"/>
      <c r="E812" s="634"/>
      <c r="F812" s="635"/>
      <c r="G812" s="360"/>
      <c r="H812" s="359"/>
      <c r="I812" s="359"/>
      <c r="J812" s="636"/>
      <c r="K812" s="638" t="str">
        <f>IFERROR(INDEX(Lookup!$G$3:$G$6,MATCH(J812,Lookup!$F$3:$F$6,0)),"")</f>
        <v/>
      </c>
      <c r="L812" s="637"/>
      <c r="M812" s="636"/>
      <c r="N812" s="639">
        <f t="shared" si="58"/>
        <v>0</v>
      </c>
      <c r="O812" s="640">
        <f t="shared" si="59"/>
        <v>0</v>
      </c>
      <c r="P812" s="641">
        <f>IF(I812&lt;INDEX(Lookup!$U$2:$U$10,MATCH($D$48,Lookup!$S$2:$S$10,0)),0,IF(U812="X",0,IFERROR(L812*50,0)))</f>
        <v>0</v>
      </c>
      <c r="Q812" s="642">
        <f>IF(I812&lt;INDEX(Lookup!$U$2:$U$10,MATCH($D$48,Lookup!$S$2:$S$10,0)),0,IF(U812="X",0,IFERROR(P812*K812,0)))</f>
        <v>0</v>
      </c>
      <c r="R812" s="642">
        <v>0</v>
      </c>
      <c r="S812" s="783">
        <v>0</v>
      </c>
      <c r="T812" s="636"/>
      <c r="U812" s="353"/>
      <c r="W812" s="833">
        <f t="shared" si="60"/>
        <v>0</v>
      </c>
      <c r="X812" s="833">
        <f t="shared" si="61"/>
        <v>0</v>
      </c>
    </row>
    <row r="813" spans="2:24" x14ac:dyDescent="0.35">
      <c r="B813" s="633"/>
      <c r="C813" s="357"/>
      <c r="D813" s="357"/>
      <c r="E813" s="634"/>
      <c r="F813" s="635"/>
      <c r="G813" s="360"/>
      <c r="H813" s="359"/>
      <c r="I813" s="359"/>
      <c r="J813" s="636"/>
      <c r="K813" s="638" t="str">
        <f>IFERROR(INDEX(Lookup!$G$3:$G$6,MATCH(J813,Lookup!$F$3:$F$6,0)),"")</f>
        <v/>
      </c>
      <c r="L813" s="637"/>
      <c r="M813" s="636"/>
      <c r="N813" s="639">
        <f t="shared" si="58"/>
        <v>0</v>
      </c>
      <c r="O813" s="640">
        <f t="shared" si="59"/>
        <v>0</v>
      </c>
      <c r="P813" s="641">
        <f>IF(I813&lt;INDEX(Lookup!$U$2:$U$10,MATCH($D$48,Lookup!$S$2:$S$10,0)),0,IF(U813="X",0,IFERROR(L813*50,0)))</f>
        <v>0</v>
      </c>
      <c r="Q813" s="642">
        <f>IF(I813&lt;INDEX(Lookup!$U$2:$U$10,MATCH($D$48,Lookup!$S$2:$S$10,0)),0,IF(U813="X",0,IFERROR(P813*K813,0)))</f>
        <v>0</v>
      </c>
      <c r="R813" s="642">
        <v>0</v>
      </c>
      <c r="S813" s="783">
        <v>0</v>
      </c>
      <c r="T813" s="636"/>
      <c r="U813" s="353"/>
      <c r="W813" s="833">
        <f t="shared" si="60"/>
        <v>0</v>
      </c>
      <c r="X813" s="833">
        <f t="shared" si="61"/>
        <v>0</v>
      </c>
    </row>
    <row r="814" spans="2:24" x14ac:dyDescent="0.35">
      <c r="B814" s="633"/>
      <c r="C814" s="357"/>
      <c r="D814" s="357"/>
      <c r="E814" s="634"/>
      <c r="F814" s="635"/>
      <c r="G814" s="360"/>
      <c r="H814" s="359"/>
      <c r="I814" s="359"/>
      <c r="J814" s="636"/>
      <c r="K814" s="638" t="str">
        <f>IFERROR(INDEX(Lookup!$G$3:$G$6,MATCH(J814,Lookup!$F$3:$F$6,0)),"")</f>
        <v/>
      </c>
      <c r="L814" s="637"/>
      <c r="M814" s="636"/>
      <c r="N814" s="639">
        <f t="shared" si="58"/>
        <v>0</v>
      </c>
      <c r="O814" s="640">
        <f t="shared" si="59"/>
        <v>0</v>
      </c>
      <c r="P814" s="641">
        <f>IF(I814&lt;INDEX(Lookup!$U$2:$U$10,MATCH($D$48,Lookup!$S$2:$S$10,0)),0,IF(U814="X",0,IFERROR(L814*50,0)))</f>
        <v>0</v>
      </c>
      <c r="Q814" s="642">
        <f>IF(I814&lt;INDEX(Lookup!$U$2:$U$10,MATCH($D$48,Lookup!$S$2:$S$10,0)),0,IF(U814="X",0,IFERROR(P814*K814,0)))</f>
        <v>0</v>
      </c>
      <c r="R814" s="642">
        <v>0</v>
      </c>
      <c r="S814" s="783">
        <v>0</v>
      </c>
      <c r="T814" s="636"/>
      <c r="U814" s="353"/>
      <c r="W814" s="833">
        <f t="shared" si="60"/>
        <v>0</v>
      </c>
      <c r="X814" s="833">
        <f t="shared" si="61"/>
        <v>0</v>
      </c>
    </row>
    <row r="815" spans="2:24" x14ac:dyDescent="0.35">
      <c r="B815" s="633"/>
      <c r="C815" s="357"/>
      <c r="D815" s="357"/>
      <c r="E815" s="634"/>
      <c r="F815" s="635"/>
      <c r="G815" s="360"/>
      <c r="H815" s="359"/>
      <c r="I815" s="359"/>
      <c r="J815" s="636"/>
      <c r="K815" s="638" t="str">
        <f>IFERROR(INDEX(Lookup!$G$3:$G$6,MATCH(J815,Lookup!$F$3:$F$6,0)),"")</f>
        <v/>
      </c>
      <c r="L815" s="637"/>
      <c r="M815" s="636"/>
      <c r="N815" s="639">
        <f t="shared" si="58"/>
        <v>0</v>
      </c>
      <c r="O815" s="640">
        <f t="shared" si="59"/>
        <v>0</v>
      </c>
      <c r="P815" s="641">
        <f>IF(I815&lt;INDEX(Lookup!$U$2:$U$10,MATCH($D$48,Lookup!$S$2:$S$10,0)),0,IF(U815="X",0,IFERROR(L815*50,0)))</f>
        <v>0</v>
      </c>
      <c r="Q815" s="642">
        <f>IF(I815&lt;INDEX(Lookup!$U$2:$U$10,MATCH($D$48,Lookup!$S$2:$S$10,0)),0,IF(U815="X",0,IFERROR(P815*K815,0)))</f>
        <v>0</v>
      </c>
      <c r="R815" s="642">
        <v>0</v>
      </c>
      <c r="S815" s="783">
        <v>0</v>
      </c>
      <c r="T815" s="636"/>
      <c r="U815" s="353"/>
      <c r="W815" s="833">
        <f t="shared" si="60"/>
        <v>0</v>
      </c>
      <c r="X815" s="833">
        <f t="shared" si="61"/>
        <v>0</v>
      </c>
    </row>
    <row r="816" spans="2:24" x14ac:dyDescent="0.35">
      <c r="B816" s="633"/>
      <c r="C816" s="357"/>
      <c r="D816" s="357"/>
      <c r="E816" s="634"/>
      <c r="F816" s="635"/>
      <c r="G816" s="360"/>
      <c r="H816" s="359"/>
      <c r="I816" s="359"/>
      <c r="J816" s="636"/>
      <c r="K816" s="638" t="str">
        <f>IFERROR(INDEX(Lookup!$G$3:$G$6,MATCH(J816,Lookup!$F$3:$F$6,0)),"")</f>
        <v/>
      </c>
      <c r="L816" s="637"/>
      <c r="M816" s="636"/>
      <c r="N816" s="639">
        <f t="shared" si="58"/>
        <v>0</v>
      </c>
      <c r="O816" s="640">
        <f t="shared" si="59"/>
        <v>0</v>
      </c>
      <c r="P816" s="641">
        <f>IF(I816&lt;INDEX(Lookup!$U$2:$U$10,MATCH($D$48,Lookup!$S$2:$S$10,0)),0,IF(U816="X",0,IFERROR(L816*50,0)))</f>
        <v>0</v>
      </c>
      <c r="Q816" s="642">
        <f>IF(I816&lt;INDEX(Lookup!$U$2:$U$10,MATCH($D$48,Lookup!$S$2:$S$10,0)),0,IF(U816="X",0,IFERROR(P816*K816,0)))</f>
        <v>0</v>
      </c>
      <c r="R816" s="642">
        <v>0</v>
      </c>
      <c r="S816" s="783">
        <v>0</v>
      </c>
      <c r="T816" s="636"/>
      <c r="U816" s="353"/>
      <c r="W816" s="833">
        <f t="shared" si="60"/>
        <v>0</v>
      </c>
      <c r="X816" s="833">
        <f t="shared" si="61"/>
        <v>0</v>
      </c>
    </row>
    <row r="817" spans="2:24" x14ac:dyDescent="0.35">
      <c r="B817" s="633"/>
      <c r="C817" s="357"/>
      <c r="D817" s="357"/>
      <c r="E817" s="634"/>
      <c r="F817" s="635"/>
      <c r="G817" s="360"/>
      <c r="H817" s="359"/>
      <c r="I817" s="359"/>
      <c r="J817" s="636"/>
      <c r="K817" s="638" t="str">
        <f>IFERROR(INDEX(Lookup!$G$3:$G$6,MATCH(J817,Lookup!$F$3:$F$6,0)),"")</f>
        <v/>
      </c>
      <c r="L817" s="637"/>
      <c r="M817" s="636"/>
      <c r="N817" s="639">
        <f t="shared" si="58"/>
        <v>0</v>
      </c>
      <c r="O817" s="640">
        <f t="shared" si="59"/>
        <v>0</v>
      </c>
      <c r="P817" s="641">
        <f>IF(I817&lt;INDEX(Lookup!$U$2:$U$10,MATCH($D$48,Lookup!$S$2:$S$10,0)),0,IF(U817="X",0,IFERROR(L817*50,0)))</f>
        <v>0</v>
      </c>
      <c r="Q817" s="642">
        <f>IF(I817&lt;INDEX(Lookup!$U$2:$U$10,MATCH($D$48,Lookup!$S$2:$S$10,0)),0,IF(U817="X",0,IFERROR(P817*K817,0)))</f>
        <v>0</v>
      </c>
      <c r="R817" s="642">
        <v>0</v>
      </c>
      <c r="S817" s="783">
        <v>0</v>
      </c>
      <c r="T817" s="636"/>
      <c r="U817" s="353"/>
      <c r="W817" s="833">
        <f t="shared" si="60"/>
        <v>0</v>
      </c>
      <c r="X817" s="833">
        <f t="shared" si="61"/>
        <v>0</v>
      </c>
    </row>
    <row r="818" spans="2:24" x14ac:dyDescent="0.35">
      <c r="B818" s="633"/>
      <c r="C818" s="357"/>
      <c r="D818" s="357"/>
      <c r="E818" s="634"/>
      <c r="F818" s="635"/>
      <c r="G818" s="360"/>
      <c r="H818" s="359"/>
      <c r="I818" s="359"/>
      <c r="J818" s="636"/>
      <c r="K818" s="638" t="str">
        <f>IFERROR(INDEX(Lookup!$G$3:$G$6,MATCH(J818,Lookup!$F$3:$F$6,0)),"")</f>
        <v/>
      </c>
      <c r="L818" s="637"/>
      <c r="M818" s="636"/>
      <c r="N818" s="639">
        <f t="shared" si="58"/>
        <v>0</v>
      </c>
      <c r="O818" s="640">
        <f t="shared" si="59"/>
        <v>0</v>
      </c>
      <c r="P818" s="641">
        <f>IF(I818&lt;INDEX(Lookup!$U$2:$U$10,MATCH($D$48,Lookup!$S$2:$S$10,0)),0,IF(U818="X",0,IFERROR(L818*50,0)))</f>
        <v>0</v>
      </c>
      <c r="Q818" s="642">
        <f>IF(I818&lt;INDEX(Lookup!$U$2:$U$10,MATCH($D$48,Lookup!$S$2:$S$10,0)),0,IF(U818="X",0,IFERROR(P818*K818,0)))</f>
        <v>0</v>
      </c>
      <c r="R818" s="642">
        <v>0</v>
      </c>
      <c r="S818" s="783">
        <v>0</v>
      </c>
      <c r="T818" s="636"/>
      <c r="U818" s="353"/>
      <c r="W818" s="833">
        <f t="shared" si="60"/>
        <v>0</v>
      </c>
      <c r="X818" s="833">
        <f t="shared" si="61"/>
        <v>0</v>
      </c>
    </row>
    <row r="819" spans="2:24" x14ac:dyDescent="0.35">
      <c r="B819" s="633"/>
      <c r="C819" s="357"/>
      <c r="D819" s="357"/>
      <c r="E819" s="634"/>
      <c r="F819" s="635"/>
      <c r="G819" s="360"/>
      <c r="H819" s="359"/>
      <c r="I819" s="359"/>
      <c r="J819" s="636"/>
      <c r="K819" s="638" t="str">
        <f>IFERROR(INDEX(Lookup!$G$3:$G$6,MATCH(J819,Lookup!$F$3:$F$6,0)),"")</f>
        <v/>
      </c>
      <c r="L819" s="637"/>
      <c r="M819" s="636"/>
      <c r="N819" s="639">
        <f t="shared" ref="N819:N882" si="62">L819*M819</f>
        <v>0</v>
      </c>
      <c r="O819" s="640">
        <f t="shared" si="59"/>
        <v>0</v>
      </c>
      <c r="P819" s="641">
        <f>IF(I819&lt;INDEX(Lookup!$U$2:$U$10,MATCH($D$48,Lookup!$S$2:$S$10,0)),0,IF(U819="X",0,IFERROR(L819*50,0)))</f>
        <v>0</v>
      </c>
      <c r="Q819" s="642">
        <f>IF(I819&lt;INDEX(Lookup!$U$2:$U$10,MATCH($D$48,Lookup!$S$2:$S$10,0)),0,IF(U819="X",0,IFERROR(P819*K819,0)))</f>
        <v>0</v>
      </c>
      <c r="R819" s="642">
        <v>0</v>
      </c>
      <c r="S819" s="783">
        <v>0</v>
      </c>
      <c r="T819" s="636"/>
      <c r="U819" s="353"/>
      <c r="W819" s="833">
        <f t="shared" si="60"/>
        <v>0</v>
      </c>
      <c r="X819" s="833">
        <f t="shared" si="61"/>
        <v>0</v>
      </c>
    </row>
    <row r="820" spans="2:24" x14ac:dyDescent="0.35">
      <c r="B820" s="633"/>
      <c r="C820" s="357"/>
      <c r="D820" s="357"/>
      <c r="E820" s="634"/>
      <c r="F820" s="635"/>
      <c r="G820" s="360"/>
      <c r="H820" s="359"/>
      <c r="I820" s="359"/>
      <c r="J820" s="636"/>
      <c r="K820" s="638" t="str">
        <f>IFERROR(INDEX(Lookup!$G$3:$G$6,MATCH(J820,Lookup!$F$3:$F$6,0)),"")</f>
        <v/>
      </c>
      <c r="L820" s="637"/>
      <c r="M820" s="636"/>
      <c r="N820" s="639">
        <f t="shared" si="62"/>
        <v>0</v>
      </c>
      <c r="O820" s="640">
        <f t="shared" ref="O820:O883" si="63">IFERROR(ROUND((N820*K820),2),0)</f>
        <v>0</v>
      </c>
      <c r="P820" s="641">
        <f>IF(I820&lt;INDEX(Lookup!$U$2:$U$10,MATCH($D$48,Lookup!$S$2:$S$10,0)),0,IF(U820="X",0,IFERROR(L820*50,0)))</f>
        <v>0</v>
      </c>
      <c r="Q820" s="642">
        <f>IF(I820&lt;INDEX(Lookup!$U$2:$U$10,MATCH($D$48,Lookup!$S$2:$S$10,0)),0,IF(U820="X",0,IFERROR(P820*K820,0)))</f>
        <v>0</v>
      </c>
      <c r="R820" s="642">
        <v>0</v>
      </c>
      <c r="S820" s="783">
        <v>0</v>
      </c>
      <c r="T820" s="636"/>
      <c r="U820" s="353"/>
      <c r="W820" s="833">
        <f t="shared" ref="W820:W883" si="64">O820*$I$30</f>
        <v>0</v>
      </c>
      <c r="X820" s="833">
        <f t="shared" ref="X820:X883" si="65">Q820*$I$30</f>
        <v>0</v>
      </c>
    </row>
    <row r="821" spans="2:24" x14ac:dyDescent="0.35">
      <c r="B821" s="633"/>
      <c r="C821" s="357"/>
      <c r="D821" s="357"/>
      <c r="E821" s="634"/>
      <c r="F821" s="635"/>
      <c r="G821" s="360"/>
      <c r="H821" s="359"/>
      <c r="I821" s="359"/>
      <c r="J821" s="636"/>
      <c r="K821" s="638" t="str">
        <f>IFERROR(INDEX(Lookup!$G$3:$G$6,MATCH(J821,Lookup!$F$3:$F$6,0)),"")</f>
        <v/>
      </c>
      <c r="L821" s="637"/>
      <c r="M821" s="636"/>
      <c r="N821" s="639">
        <f t="shared" si="62"/>
        <v>0</v>
      </c>
      <c r="O821" s="640">
        <f t="shared" si="63"/>
        <v>0</v>
      </c>
      <c r="P821" s="641">
        <f>IF(I821&lt;INDEX(Lookup!$U$2:$U$10,MATCH($D$48,Lookup!$S$2:$S$10,0)),0,IF(U821="X",0,IFERROR(L821*50,0)))</f>
        <v>0</v>
      </c>
      <c r="Q821" s="642">
        <f>IF(I821&lt;INDEX(Lookup!$U$2:$U$10,MATCH($D$48,Lookup!$S$2:$S$10,0)),0,IF(U821="X",0,IFERROR(P821*K821,0)))</f>
        <v>0</v>
      </c>
      <c r="R821" s="642">
        <v>0</v>
      </c>
      <c r="S821" s="783">
        <v>0</v>
      </c>
      <c r="T821" s="636"/>
      <c r="U821" s="353"/>
      <c r="W821" s="833">
        <f t="shared" si="64"/>
        <v>0</v>
      </c>
      <c r="X821" s="833">
        <f t="shared" si="65"/>
        <v>0</v>
      </c>
    </row>
    <row r="822" spans="2:24" x14ac:dyDescent="0.35">
      <c r="B822" s="633"/>
      <c r="C822" s="357"/>
      <c r="D822" s="357"/>
      <c r="E822" s="634"/>
      <c r="F822" s="635"/>
      <c r="G822" s="360"/>
      <c r="H822" s="359"/>
      <c r="I822" s="359"/>
      <c r="J822" s="636"/>
      <c r="K822" s="638" t="str">
        <f>IFERROR(INDEX(Lookup!$G$3:$G$6,MATCH(J822,Lookup!$F$3:$F$6,0)),"")</f>
        <v/>
      </c>
      <c r="L822" s="637"/>
      <c r="M822" s="636"/>
      <c r="N822" s="639">
        <f t="shared" si="62"/>
        <v>0</v>
      </c>
      <c r="O822" s="640">
        <f t="shared" si="63"/>
        <v>0</v>
      </c>
      <c r="P822" s="641">
        <f>IF(I822&lt;INDEX(Lookup!$U$2:$U$10,MATCH($D$48,Lookup!$S$2:$S$10,0)),0,IF(U822="X",0,IFERROR(L822*50,0)))</f>
        <v>0</v>
      </c>
      <c r="Q822" s="642">
        <f>IF(I822&lt;INDEX(Lookup!$U$2:$U$10,MATCH($D$48,Lookup!$S$2:$S$10,0)),0,IF(U822="X",0,IFERROR(P822*K822,0)))</f>
        <v>0</v>
      </c>
      <c r="R822" s="642">
        <v>0</v>
      </c>
      <c r="S822" s="783">
        <v>0</v>
      </c>
      <c r="T822" s="636"/>
      <c r="U822" s="353"/>
      <c r="W822" s="833">
        <f t="shared" si="64"/>
        <v>0</v>
      </c>
      <c r="X822" s="833">
        <f t="shared" si="65"/>
        <v>0</v>
      </c>
    </row>
    <row r="823" spans="2:24" x14ac:dyDescent="0.35">
      <c r="B823" s="633"/>
      <c r="C823" s="357"/>
      <c r="D823" s="357"/>
      <c r="E823" s="634"/>
      <c r="F823" s="635"/>
      <c r="G823" s="360"/>
      <c r="H823" s="359"/>
      <c r="I823" s="359"/>
      <c r="J823" s="636"/>
      <c r="K823" s="638" t="str">
        <f>IFERROR(INDEX(Lookup!$G$3:$G$6,MATCH(J823,Lookup!$F$3:$F$6,0)),"")</f>
        <v/>
      </c>
      <c r="L823" s="637"/>
      <c r="M823" s="636"/>
      <c r="N823" s="639">
        <f t="shared" si="62"/>
        <v>0</v>
      </c>
      <c r="O823" s="640">
        <f t="shared" si="63"/>
        <v>0</v>
      </c>
      <c r="P823" s="641">
        <f>IF(I823&lt;INDEX(Lookup!$U$2:$U$10,MATCH($D$48,Lookup!$S$2:$S$10,0)),0,IF(U823="X",0,IFERROR(L823*50,0)))</f>
        <v>0</v>
      </c>
      <c r="Q823" s="642">
        <f>IF(I823&lt;INDEX(Lookup!$U$2:$U$10,MATCH($D$48,Lookup!$S$2:$S$10,0)),0,IF(U823="X",0,IFERROR(P823*K823,0)))</f>
        <v>0</v>
      </c>
      <c r="R823" s="642">
        <v>0</v>
      </c>
      <c r="S823" s="783">
        <v>0</v>
      </c>
      <c r="T823" s="636"/>
      <c r="U823" s="353"/>
      <c r="W823" s="833">
        <f t="shared" si="64"/>
        <v>0</v>
      </c>
      <c r="X823" s="833">
        <f t="shared" si="65"/>
        <v>0</v>
      </c>
    </row>
    <row r="824" spans="2:24" x14ac:dyDescent="0.35">
      <c r="B824" s="633"/>
      <c r="C824" s="357"/>
      <c r="D824" s="357"/>
      <c r="E824" s="634"/>
      <c r="F824" s="635"/>
      <c r="G824" s="360"/>
      <c r="H824" s="359"/>
      <c r="I824" s="359"/>
      <c r="J824" s="636"/>
      <c r="K824" s="638" t="str">
        <f>IFERROR(INDEX(Lookup!$G$3:$G$6,MATCH(J824,Lookup!$F$3:$F$6,0)),"")</f>
        <v/>
      </c>
      <c r="L824" s="637"/>
      <c r="M824" s="636"/>
      <c r="N824" s="639">
        <f t="shared" si="62"/>
        <v>0</v>
      </c>
      <c r="O824" s="640">
        <f t="shared" si="63"/>
        <v>0</v>
      </c>
      <c r="P824" s="641">
        <f>IF(I824&lt;INDEX(Lookup!$U$2:$U$10,MATCH($D$48,Lookup!$S$2:$S$10,0)),0,IF(U824="X",0,IFERROR(L824*50,0)))</f>
        <v>0</v>
      </c>
      <c r="Q824" s="642">
        <f>IF(I824&lt;INDEX(Lookup!$U$2:$U$10,MATCH($D$48,Lookup!$S$2:$S$10,0)),0,IF(U824="X",0,IFERROR(P824*K824,0)))</f>
        <v>0</v>
      </c>
      <c r="R824" s="642">
        <v>0</v>
      </c>
      <c r="S824" s="783">
        <v>0</v>
      </c>
      <c r="T824" s="636"/>
      <c r="U824" s="353"/>
      <c r="W824" s="833">
        <f t="shared" si="64"/>
        <v>0</v>
      </c>
      <c r="X824" s="833">
        <f t="shared" si="65"/>
        <v>0</v>
      </c>
    </row>
    <row r="825" spans="2:24" x14ac:dyDescent="0.35">
      <c r="B825" s="633"/>
      <c r="C825" s="357"/>
      <c r="D825" s="357"/>
      <c r="E825" s="634"/>
      <c r="F825" s="635"/>
      <c r="G825" s="360"/>
      <c r="H825" s="359"/>
      <c r="I825" s="359"/>
      <c r="J825" s="636"/>
      <c r="K825" s="638" t="str">
        <f>IFERROR(INDEX(Lookup!$G$3:$G$6,MATCH(J825,Lookup!$F$3:$F$6,0)),"")</f>
        <v/>
      </c>
      <c r="L825" s="637"/>
      <c r="M825" s="636"/>
      <c r="N825" s="639">
        <f t="shared" si="62"/>
        <v>0</v>
      </c>
      <c r="O825" s="640">
        <f t="shared" si="63"/>
        <v>0</v>
      </c>
      <c r="P825" s="641">
        <f>IF(I825&lt;INDEX(Lookup!$U$2:$U$10,MATCH($D$48,Lookup!$S$2:$S$10,0)),0,IF(U825="X",0,IFERROR(L825*50,0)))</f>
        <v>0</v>
      </c>
      <c r="Q825" s="642">
        <f>IF(I825&lt;INDEX(Lookup!$U$2:$U$10,MATCH($D$48,Lookup!$S$2:$S$10,0)),0,IF(U825="X",0,IFERROR(P825*K825,0)))</f>
        <v>0</v>
      </c>
      <c r="R825" s="642">
        <v>0</v>
      </c>
      <c r="S825" s="783">
        <v>0</v>
      </c>
      <c r="T825" s="636"/>
      <c r="U825" s="353"/>
      <c r="W825" s="833">
        <f t="shared" si="64"/>
        <v>0</v>
      </c>
      <c r="X825" s="833">
        <f t="shared" si="65"/>
        <v>0</v>
      </c>
    </row>
    <row r="826" spans="2:24" x14ac:dyDescent="0.35">
      <c r="B826" s="633"/>
      <c r="C826" s="357"/>
      <c r="D826" s="357"/>
      <c r="E826" s="634"/>
      <c r="F826" s="635"/>
      <c r="G826" s="360"/>
      <c r="H826" s="359"/>
      <c r="I826" s="359"/>
      <c r="J826" s="636"/>
      <c r="K826" s="638" t="str">
        <f>IFERROR(INDEX(Lookup!$G$3:$G$6,MATCH(J826,Lookup!$F$3:$F$6,0)),"")</f>
        <v/>
      </c>
      <c r="L826" s="637"/>
      <c r="M826" s="636"/>
      <c r="N826" s="639">
        <f t="shared" si="62"/>
        <v>0</v>
      </c>
      <c r="O826" s="640">
        <f t="shared" si="63"/>
        <v>0</v>
      </c>
      <c r="P826" s="641">
        <f>IF(I826&lt;INDEX(Lookup!$U$2:$U$10,MATCH($D$48,Lookup!$S$2:$S$10,0)),0,IF(U826="X",0,IFERROR(L826*50,0)))</f>
        <v>0</v>
      </c>
      <c r="Q826" s="642">
        <f>IF(I826&lt;INDEX(Lookup!$U$2:$U$10,MATCH($D$48,Lookup!$S$2:$S$10,0)),0,IF(U826="X",0,IFERROR(P826*K826,0)))</f>
        <v>0</v>
      </c>
      <c r="R826" s="642">
        <v>0</v>
      </c>
      <c r="S826" s="783">
        <v>0</v>
      </c>
      <c r="T826" s="636"/>
      <c r="U826" s="353"/>
      <c r="W826" s="833">
        <f t="shared" si="64"/>
        <v>0</v>
      </c>
      <c r="X826" s="833">
        <f t="shared" si="65"/>
        <v>0</v>
      </c>
    </row>
    <row r="827" spans="2:24" x14ac:dyDescent="0.35">
      <c r="B827" s="633"/>
      <c r="C827" s="357"/>
      <c r="D827" s="357"/>
      <c r="E827" s="634"/>
      <c r="F827" s="635"/>
      <c r="G827" s="360"/>
      <c r="H827" s="359"/>
      <c r="I827" s="359"/>
      <c r="J827" s="636"/>
      <c r="K827" s="638" t="str">
        <f>IFERROR(INDEX(Lookup!$G$3:$G$6,MATCH(J827,Lookup!$F$3:$F$6,0)),"")</f>
        <v/>
      </c>
      <c r="L827" s="637"/>
      <c r="M827" s="636"/>
      <c r="N827" s="639">
        <f t="shared" si="62"/>
        <v>0</v>
      </c>
      <c r="O827" s="640">
        <f t="shared" si="63"/>
        <v>0</v>
      </c>
      <c r="P827" s="641">
        <f>IF(I827&lt;INDEX(Lookup!$U$2:$U$10,MATCH($D$48,Lookup!$S$2:$S$10,0)),0,IF(U827="X",0,IFERROR(L827*50,0)))</f>
        <v>0</v>
      </c>
      <c r="Q827" s="642">
        <f>IF(I827&lt;INDEX(Lookup!$U$2:$U$10,MATCH($D$48,Lookup!$S$2:$S$10,0)),0,IF(U827="X",0,IFERROR(P827*K827,0)))</f>
        <v>0</v>
      </c>
      <c r="R827" s="642">
        <v>0</v>
      </c>
      <c r="S827" s="783">
        <v>0</v>
      </c>
      <c r="T827" s="636"/>
      <c r="U827" s="353"/>
      <c r="W827" s="833">
        <f t="shared" si="64"/>
        <v>0</v>
      </c>
      <c r="X827" s="833">
        <f t="shared" si="65"/>
        <v>0</v>
      </c>
    </row>
    <row r="828" spans="2:24" x14ac:dyDescent="0.35">
      <c r="B828" s="633"/>
      <c r="C828" s="357"/>
      <c r="D828" s="357"/>
      <c r="E828" s="634"/>
      <c r="F828" s="635"/>
      <c r="G828" s="360"/>
      <c r="H828" s="359"/>
      <c r="I828" s="359"/>
      <c r="J828" s="636"/>
      <c r="K828" s="638" t="str">
        <f>IFERROR(INDEX(Lookup!$G$3:$G$6,MATCH(J828,Lookup!$F$3:$F$6,0)),"")</f>
        <v/>
      </c>
      <c r="L828" s="637"/>
      <c r="M828" s="636"/>
      <c r="N828" s="639">
        <f t="shared" si="62"/>
        <v>0</v>
      </c>
      <c r="O828" s="640">
        <f t="shared" si="63"/>
        <v>0</v>
      </c>
      <c r="P828" s="641">
        <f>IF(I828&lt;INDEX(Lookup!$U$2:$U$10,MATCH($D$48,Lookup!$S$2:$S$10,0)),0,IF(U828="X",0,IFERROR(L828*50,0)))</f>
        <v>0</v>
      </c>
      <c r="Q828" s="642">
        <f>IF(I828&lt;INDEX(Lookup!$U$2:$U$10,MATCH($D$48,Lookup!$S$2:$S$10,0)),0,IF(U828="X",0,IFERROR(P828*K828,0)))</f>
        <v>0</v>
      </c>
      <c r="R828" s="642">
        <v>0</v>
      </c>
      <c r="S828" s="783">
        <v>0</v>
      </c>
      <c r="T828" s="636"/>
      <c r="U828" s="353"/>
      <c r="W828" s="833">
        <f t="shared" si="64"/>
        <v>0</v>
      </c>
      <c r="X828" s="833">
        <f t="shared" si="65"/>
        <v>0</v>
      </c>
    </row>
    <row r="829" spans="2:24" x14ac:dyDescent="0.35">
      <c r="B829" s="633"/>
      <c r="C829" s="357"/>
      <c r="D829" s="357"/>
      <c r="E829" s="634"/>
      <c r="F829" s="635"/>
      <c r="G829" s="360"/>
      <c r="H829" s="359"/>
      <c r="I829" s="359"/>
      <c r="J829" s="636"/>
      <c r="K829" s="638" t="str">
        <f>IFERROR(INDEX(Lookup!$G$3:$G$6,MATCH(J829,Lookup!$F$3:$F$6,0)),"")</f>
        <v/>
      </c>
      <c r="L829" s="637"/>
      <c r="M829" s="636"/>
      <c r="N829" s="639">
        <f t="shared" si="62"/>
        <v>0</v>
      </c>
      <c r="O829" s="640">
        <f t="shared" si="63"/>
        <v>0</v>
      </c>
      <c r="P829" s="641">
        <f>IF(I829&lt;INDEX(Lookup!$U$2:$U$10,MATCH($D$48,Lookup!$S$2:$S$10,0)),0,IF(U829="X",0,IFERROR(L829*50,0)))</f>
        <v>0</v>
      </c>
      <c r="Q829" s="642">
        <f>IF(I829&lt;INDEX(Lookup!$U$2:$U$10,MATCH($D$48,Lookup!$S$2:$S$10,0)),0,IF(U829="X",0,IFERROR(P829*K829,0)))</f>
        <v>0</v>
      </c>
      <c r="R829" s="642">
        <v>0</v>
      </c>
      <c r="S829" s="783">
        <v>0</v>
      </c>
      <c r="T829" s="636"/>
      <c r="U829" s="353"/>
      <c r="W829" s="833">
        <f t="shared" si="64"/>
        <v>0</v>
      </c>
      <c r="X829" s="833">
        <f t="shared" si="65"/>
        <v>0</v>
      </c>
    </row>
    <row r="830" spans="2:24" x14ac:dyDescent="0.35">
      <c r="B830" s="633"/>
      <c r="C830" s="357"/>
      <c r="D830" s="357"/>
      <c r="E830" s="634"/>
      <c r="F830" s="635"/>
      <c r="G830" s="360"/>
      <c r="H830" s="359"/>
      <c r="I830" s="359"/>
      <c r="J830" s="636"/>
      <c r="K830" s="638" t="str">
        <f>IFERROR(INDEX(Lookup!$G$3:$G$6,MATCH(J830,Lookup!$F$3:$F$6,0)),"")</f>
        <v/>
      </c>
      <c r="L830" s="637"/>
      <c r="M830" s="636"/>
      <c r="N830" s="639">
        <f t="shared" si="62"/>
        <v>0</v>
      </c>
      <c r="O830" s="640">
        <f t="shared" si="63"/>
        <v>0</v>
      </c>
      <c r="P830" s="641">
        <f>IF(I830&lt;INDEX(Lookup!$U$2:$U$10,MATCH($D$48,Lookup!$S$2:$S$10,0)),0,IF(U830="X",0,IFERROR(L830*50,0)))</f>
        <v>0</v>
      </c>
      <c r="Q830" s="642">
        <f>IF(I830&lt;INDEX(Lookup!$U$2:$U$10,MATCH($D$48,Lookup!$S$2:$S$10,0)),0,IF(U830="X",0,IFERROR(P830*K830,0)))</f>
        <v>0</v>
      </c>
      <c r="R830" s="642">
        <v>0</v>
      </c>
      <c r="S830" s="783">
        <v>0</v>
      </c>
      <c r="T830" s="636"/>
      <c r="U830" s="353"/>
      <c r="W830" s="833">
        <f t="shared" si="64"/>
        <v>0</v>
      </c>
      <c r="X830" s="833">
        <f t="shared" si="65"/>
        <v>0</v>
      </c>
    </row>
    <row r="831" spans="2:24" x14ac:dyDescent="0.35">
      <c r="B831" s="633"/>
      <c r="C831" s="357"/>
      <c r="D831" s="357"/>
      <c r="E831" s="634"/>
      <c r="F831" s="635"/>
      <c r="G831" s="360"/>
      <c r="H831" s="359"/>
      <c r="I831" s="359"/>
      <c r="J831" s="636"/>
      <c r="K831" s="638" t="str">
        <f>IFERROR(INDEX(Lookup!$G$3:$G$6,MATCH(J831,Lookup!$F$3:$F$6,0)),"")</f>
        <v/>
      </c>
      <c r="L831" s="637"/>
      <c r="M831" s="636"/>
      <c r="N831" s="639">
        <f t="shared" si="62"/>
        <v>0</v>
      </c>
      <c r="O831" s="640">
        <f t="shared" si="63"/>
        <v>0</v>
      </c>
      <c r="P831" s="641">
        <f>IF(I831&lt;INDEX(Lookup!$U$2:$U$10,MATCH($D$48,Lookup!$S$2:$S$10,0)),0,IF(U831="X",0,IFERROR(L831*50,0)))</f>
        <v>0</v>
      </c>
      <c r="Q831" s="642">
        <f>IF(I831&lt;INDEX(Lookup!$U$2:$U$10,MATCH($D$48,Lookup!$S$2:$S$10,0)),0,IF(U831="X",0,IFERROR(P831*K831,0)))</f>
        <v>0</v>
      </c>
      <c r="R831" s="642">
        <v>0</v>
      </c>
      <c r="S831" s="783">
        <v>0</v>
      </c>
      <c r="T831" s="636"/>
      <c r="U831" s="353"/>
      <c r="W831" s="833">
        <f t="shared" si="64"/>
        <v>0</v>
      </c>
      <c r="X831" s="833">
        <f t="shared" si="65"/>
        <v>0</v>
      </c>
    </row>
    <row r="832" spans="2:24" x14ac:dyDescent="0.35">
      <c r="B832" s="633"/>
      <c r="C832" s="357"/>
      <c r="D832" s="357"/>
      <c r="E832" s="634"/>
      <c r="F832" s="635"/>
      <c r="G832" s="360"/>
      <c r="H832" s="359"/>
      <c r="I832" s="359"/>
      <c r="J832" s="636"/>
      <c r="K832" s="638" t="str">
        <f>IFERROR(INDEX(Lookup!$G$3:$G$6,MATCH(J832,Lookup!$F$3:$F$6,0)),"")</f>
        <v/>
      </c>
      <c r="L832" s="637"/>
      <c r="M832" s="636"/>
      <c r="N832" s="639">
        <f t="shared" si="62"/>
        <v>0</v>
      </c>
      <c r="O832" s="640">
        <f t="shared" si="63"/>
        <v>0</v>
      </c>
      <c r="P832" s="641">
        <f>IF(I832&lt;INDEX(Lookup!$U$2:$U$10,MATCH($D$48,Lookup!$S$2:$S$10,0)),0,IF(U832="X",0,IFERROR(L832*50,0)))</f>
        <v>0</v>
      </c>
      <c r="Q832" s="642">
        <f>IF(I832&lt;INDEX(Lookup!$U$2:$U$10,MATCH($D$48,Lookup!$S$2:$S$10,0)),0,IF(U832="X",0,IFERROR(P832*K832,0)))</f>
        <v>0</v>
      </c>
      <c r="R832" s="642">
        <v>0</v>
      </c>
      <c r="S832" s="783">
        <v>0</v>
      </c>
      <c r="T832" s="636"/>
      <c r="U832" s="353"/>
      <c r="W832" s="833">
        <f t="shared" si="64"/>
        <v>0</v>
      </c>
      <c r="X832" s="833">
        <f t="shared" si="65"/>
        <v>0</v>
      </c>
    </row>
    <row r="833" spans="2:24" x14ac:dyDescent="0.35">
      <c r="B833" s="633"/>
      <c r="C833" s="357"/>
      <c r="D833" s="357"/>
      <c r="E833" s="634"/>
      <c r="F833" s="635"/>
      <c r="G833" s="360"/>
      <c r="H833" s="359"/>
      <c r="I833" s="359"/>
      <c r="J833" s="636"/>
      <c r="K833" s="638" t="str">
        <f>IFERROR(INDEX(Lookup!$G$3:$G$6,MATCH(J833,Lookup!$F$3:$F$6,0)),"")</f>
        <v/>
      </c>
      <c r="L833" s="637"/>
      <c r="M833" s="636"/>
      <c r="N833" s="639">
        <f t="shared" si="62"/>
        <v>0</v>
      </c>
      <c r="O833" s="640">
        <f t="shared" si="63"/>
        <v>0</v>
      </c>
      <c r="P833" s="641">
        <f>IF(I833&lt;INDEX(Lookup!$U$2:$U$10,MATCH($D$48,Lookup!$S$2:$S$10,0)),0,IF(U833="X",0,IFERROR(L833*50,0)))</f>
        <v>0</v>
      </c>
      <c r="Q833" s="642">
        <f>IF(I833&lt;INDEX(Lookup!$U$2:$U$10,MATCH($D$48,Lookup!$S$2:$S$10,0)),0,IF(U833="X",0,IFERROR(P833*K833,0)))</f>
        <v>0</v>
      </c>
      <c r="R833" s="642">
        <v>0</v>
      </c>
      <c r="S833" s="783">
        <v>0</v>
      </c>
      <c r="T833" s="636"/>
      <c r="U833" s="353"/>
      <c r="W833" s="833">
        <f t="shared" si="64"/>
        <v>0</v>
      </c>
      <c r="X833" s="833">
        <f t="shared" si="65"/>
        <v>0</v>
      </c>
    </row>
    <row r="834" spans="2:24" x14ac:dyDescent="0.35">
      <c r="B834" s="633"/>
      <c r="C834" s="357"/>
      <c r="D834" s="357"/>
      <c r="E834" s="634"/>
      <c r="F834" s="635"/>
      <c r="G834" s="360"/>
      <c r="H834" s="359"/>
      <c r="I834" s="359"/>
      <c r="J834" s="636"/>
      <c r="K834" s="638" t="str">
        <f>IFERROR(INDEX(Lookup!$G$3:$G$6,MATCH(J834,Lookup!$F$3:$F$6,0)),"")</f>
        <v/>
      </c>
      <c r="L834" s="637"/>
      <c r="M834" s="636"/>
      <c r="N834" s="639">
        <f t="shared" si="62"/>
        <v>0</v>
      </c>
      <c r="O834" s="640">
        <f t="shared" si="63"/>
        <v>0</v>
      </c>
      <c r="P834" s="641">
        <f>IF(I834&lt;INDEX(Lookup!$U$2:$U$10,MATCH($D$48,Lookup!$S$2:$S$10,0)),0,IF(U834="X",0,IFERROR(L834*50,0)))</f>
        <v>0</v>
      </c>
      <c r="Q834" s="642">
        <f>IF(I834&lt;INDEX(Lookup!$U$2:$U$10,MATCH($D$48,Lookup!$S$2:$S$10,0)),0,IF(U834="X",0,IFERROR(P834*K834,0)))</f>
        <v>0</v>
      </c>
      <c r="R834" s="642">
        <v>0</v>
      </c>
      <c r="S834" s="783">
        <v>0</v>
      </c>
      <c r="T834" s="636"/>
      <c r="U834" s="353"/>
      <c r="W834" s="833">
        <f t="shared" si="64"/>
        <v>0</v>
      </c>
      <c r="X834" s="833">
        <f t="shared" si="65"/>
        <v>0</v>
      </c>
    </row>
    <row r="835" spans="2:24" x14ac:dyDescent="0.35">
      <c r="B835" s="633"/>
      <c r="C835" s="357"/>
      <c r="D835" s="357"/>
      <c r="E835" s="634"/>
      <c r="F835" s="635"/>
      <c r="G835" s="360"/>
      <c r="H835" s="359"/>
      <c r="I835" s="359"/>
      <c r="J835" s="636"/>
      <c r="K835" s="638" t="str">
        <f>IFERROR(INDEX(Lookup!$G$3:$G$6,MATCH(J835,Lookup!$F$3:$F$6,0)),"")</f>
        <v/>
      </c>
      <c r="L835" s="637"/>
      <c r="M835" s="636"/>
      <c r="N835" s="639">
        <f t="shared" si="62"/>
        <v>0</v>
      </c>
      <c r="O835" s="640">
        <f t="shared" si="63"/>
        <v>0</v>
      </c>
      <c r="P835" s="641">
        <f>IF(I835&lt;INDEX(Lookup!$U$2:$U$10,MATCH($D$48,Lookup!$S$2:$S$10,0)),0,IF(U835="X",0,IFERROR(L835*50,0)))</f>
        <v>0</v>
      </c>
      <c r="Q835" s="642">
        <f>IF(I835&lt;INDEX(Lookup!$U$2:$U$10,MATCH($D$48,Lookup!$S$2:$S$10,0)),0,IF(U835="X",0,IFERROR(P835*K835,0)))</f>
        <v>0</v>
      </c>
      <c r="R835" s="642">
        <v>0</v>
      </c>
      <c r="S835" s="783">
        <v>0</v>
      </c>
      <c r="T835" s="636"/>
      <c r="U835" s="353"/>
      <c r="W835" s="833">
        <f t="shared" si="64"/>
        <v>0</v>
      </c>
      <c r="X835" s="833">
        <f t="shared" si="65"/>
        <v>0</v>
      </c>
    </row>
    <row r="836" spans="2:24" x14ac:dyDescent="0.35">
      <c r="B836" s="633"/>
      <c r="C836" s="357"/>
      <c r="D836" s="357"/>
      <c r="E836" s="634"/>
      <c r="F836" s="635"/>
      <c r="G836" s="360"/>
      <c r="H836" s="359"/>
      <c r="I836" s="359"/>
      <c r="J836" s="636"/>
      <c r="K836" s="638" t="str">
        <f>IFERROR(INDEX(Lookup!$G$3:$G$6,MATCH(J836,Lookup!$F$3:$F$6,0)),"")</f>
        <v/>
      </c>
      <c r="L836" s="637"/>
      <c r="M836" s="636"/>
      <c r="N836" s="639">
        <f t="shared" si="62"/>
        <v>0</v>
      </c>
      <c r="O836" s="640">
        <f t="shared" si="63"/>
        <v>0</v>
      </c>
      <c r="P836" s="641">
        <f>IF(I836&lt;INDEX(Lookup!$U$2:$U$10,MATCH($D$48,Lookup!$S$2:$S$10,0)),0,IF(U836="X",0,IFERROR(L836*50,0)))</f>
        <v>0</v>
      </c>
      <c r="Q836" s="642">
        <f>IF(I836&lt;INDEX(Lookup!$U$2:$U$10,MATCH($D$48,Lookup!$S$2:$S$10,0)),0,IF(U836="X",0,IFERROR(P836*K836,0)))</f>
        <v>0</v>
      </c>
      <c r="R836" s="642">
        <v>0</v>
      </c>
      <c r="S836" s="783">
        <v>0</v>
      </c>
      <c r="T836" s="636"/>
      <c r="U836" s="353"/>
      <c r="W836" s="833">
        <f t="shared" si="64"/>
        <v>0</v>
      </c>
      <c r="X836" s="833">
        <f t="shared" si="65"/>
        <v>0</v>
      </c>
    </row>
    <row r="837" spans="2:24" x14ac:dyDescent="0.35">
      <c r="B837" s="633"/>
      <c r="C837" s="357"/>
      <c r="D837" s="357"/>
      <c r="E837" s="634"/>
      <c r="F837" s="635"/>
      <c r="G837" s="360"/>
      <c r="H837" s="359"/>
      <c r="I837" s="359"/>
      <c r="J837" s="636"/>
      <c r="K837" s="638" t="str">
        <f>IFERROR(INDEX(Lookup!$G$3:$G$6,MATCH(J837,Lookup!$F$3:$F$6,0)),"")</f>
        <v/>
      </c>
      <c r="L837" s="637"/>
      <c r="M837" s="636"/>
      <c r="N837" s="639">
        <f t="shared" si="62"/>
        <v>0</v>
      </c>
      <c r="O837" s="640">
        <f t="shared" si="63"/>
        <v>0</v>
      </c>
      <c r="P837" s="641">
        <f>IF(I837&lt;INDEX(Lookup!$U$2:$U$10,MATCH($D$48,Lookup!$S$2:$S$10,0)),0,IF(U837="X",0,IFERROR(L837*50,0)))</f>
        <v>0</v>
      </c>
      <c r="Q837" s="642">
        <f>IF(I837&lt;INDEX(Lookup!$U$2:$U$10,MATCH($D$48,Lookup!$S$2:$S$10,0)),0,IF(U837="X",0,IFERROR(P837*K837,0)))</f>
        <v>0</v>
      </c>
      <c r="R837" s="642">
        <v>0</v>
      </c>
      <c r="S837" s="783">
        <v>0</v>
      </c>
      <c r="T837" s="636"/>
      <c r="U837" s="353"/>
      <c r="W837" s="833">
        <f t="shared" si="64"/>
        <v>0</v>
      </c>
      <c r="X837" s="833">
        <f t="shared" si="65"/>
        <v>0</v>
      </c>
    </row>
    <row r="838" spans="2:24" x14ac:dyDescent="0.35">
      <c r="B838" s="633"/>
      <c r="C838" s="357"/>
      <c r="D838" s="357"/>
      <c r="E838" s="634"/>
      <c r="F838" s="635"/>
      <c r="G838" s="360"/>
      <c r="H838" s="359"/>
      <c r="I838" s="359"/>
      <c r="J838" s="636"/>
      <c r="K838" s="638" t="str">
        <f>IFERROR(INDEX(Lookup!$G$3:$G$6,MATCH(J838,Lookup!$F$3:$F$6,0)),"")</f>
        <v/>
      </c>
      <c r="L838" s="637"/>
      <c r="M838" s="636"/>
      <c r="N838" s="639">
        <f t="shared" si="62"/>
        <v>0</v>
      </c>
      <c r="O838" s="640">
        <f t="shared" si="63"/>
        <v>0</v>
      </c>
      <c r="P838" s="641">
        <f>IF(I838&lt;INDEX(Lookup!$U$2:$U$10,MATCH($D$48,Lookup!$S$2:$S$10,0)),0,IF(U838="X",0,IFERROR(L838*50,0)))</f>
        <v>0</v>
      </c>
      <c r="Q838" s="642">
        <f>IF(I838&lt;INDEX(Lookup!$U$2:$U$10,MATCH($D$48,Lookup!$S$2:$S$10,0)),0,IF(U838="X",0,IFERROR(P838*K838,0)))</f>
        <v>0</v>
      </c>
      <c r="R838" s="642">
        <v>0</v>
      </c>
      <c r="S838" s="783">
        <v>0</v>
      </c>
      <c r="T838" s="636"/>
      <c r="U838" s="353"/>
      <c r="W838" s="833">
        <f t="shared" si="64"/>
        <v>0</v>
      </c>
      <c r="X838" s="833">
        <f t="shared" si="65"/>
        <v>0</v>
      </c>
    </row>
    <row r="839" spans="2:24" x14ac:dyDescent="0.35">
      <c r="B839" s="633"/>
      <c r="C839" s="357"/>
      <c r="D839" s="357"/>
      <c r="E839" s="634"/>
      <c r="F839" s="635"/>
      <c r="G839" s="360"/>
      <c r="H839" s="359"/>
      <c r="I839" s="359"/>
      <c r="J839" s="636"/>
      <c r="K839" s="638" t="str">
        <f>IFERROR(INDEX(Lookup!$G$3:$G$6,MATCH(J839,Lookup!$F$3:$F$6,0)),"")</f>
        <v/>
      </c>
      <c r="L839" s="637"/>
      <c r="M839" s="636"/>
      <c r="N839" s="639">
        <f t="shared" si="62"/>
        <v>0</v>
      </c>
      <c r="O839" s="640">
        <f t="shared" si="63"/>
        <v>0</v>
      </c>
      <c r="P839" s="641">
        <f>IF(I839&lt;INDEX(Lookup!$U$2:$U$10,MATCH($D$48,Lookup!$S$2:$S$10,0)),0,IF(U839="X",0,IFERROR(L839*50,0)))</f>
        <v>0</v>
      </c>
      <c r="Q839" s="642">
        <f>IF(I839&lt;INDEX(Lookup!$U$2:$U$10,MATCH($D$48,Lookup!$S$2:$S$10,0)),0,IF(U839="X",0,IFERROR(P839*K839,0)))</f>
        <v>0</v>
      </c>
      <c r="R839" s="642">
        <v>0</v>
      </c>
      <c r="S839" s="783">
        <v>0</v>
      </c>
      <c r="T839" s="636"/>
      <c r="U839" s="353"/>
      <c r="W839" s="833">
        <f t="shared" si="64"/>
        <v>0</v>
      </c>
      <c r="X839" s="833">
        <f t="shared" si="65"/>
        <v>0</v>
      </c>
    </row>
    <row r="840" spans="2:24" x14ac:dyDescent="0.35">
      <c r="B840" s="633"/>
      <c r="C840" s="357"/>
      <c r="D840" s="357"/>
      <c r="E840" s="634"/>
      <c r="F840" s="635"/>
      <c r="G840" s="360"/>
      <c r="H840" s="359"/>
      <c r="I840" s="359"/>
      <c r="J840" s="636"/>
      <c r="K840" s="638" t="str">
        <f>IFERROR(INDEX(Lookup!$G$3:$G$6,MATCH(J840,Lookup!$F$3:$F$6,0)),"")</f>
        <v/>
      </c>
      <c r="L840" s="637"/>
      <c r="M840" s="636"/>
      <c r="N840" s="639">
        <f t="shared" si="62"/>
        <v>0</v>
      </c>
      <c r="O840" s="640">
        <f t="shared" si="63"/>
        <v>0</v>
      </c>
      <c r="P840" s="641">
        <f>IF(I840&lt;INDEX(Lookup!$U$2:$U$10,MATCH($D$48,Lookup!$S$2:$S$10,0)),0,IF(U840="X",0,IFERROR(L840*50,0)))</f>
        <v>0</v>
      </c>
      <c r="Q840" s="642">
        <f>IF(I840&lt;INDEX(Lookup!$U$2:$U$10,MATCH($D$48,Lookup!$S$2:$S$10,0)),0,IF(U840="X",0,IFERROR(P840*K840,0)))</f>
        <v>0</v>
      </c>
      <c r="R840" s="642">
        <v>0</v>
      </c>
      <c r="S840" s="783">
        <v>0</v>
      </c>
      <c r="T840" s="636"/>
      <c r="U840" s="353"/>
      <c r="W840" s="833">
        <f t="shared" si="64"/>
        <v>0</v>
      </c>
      <c r="X840" s="833">
        <f t="shared" si="65"/>
        <v>0</v>
      </c>
    </row>
    <row r="841" spans="2:24" x14ac:dyDescent="0.35">
      <c r="B841" s="633"/>
      <c r="C841" s="357"/>
      <c r="D841" s="357"/>
      <c r="E841" s="634"/>
      <c r="F841" s="635"/>
      <c r="G841" s="360"/>
      <c r="H841" s="359"/>
      <c r="I841" s="359"/>
      <c r="J841" s="636"/>
      <c r="K841" s="638" t="str">
        <f>IFERROR(INDEX(Lookup!$G$3:$G$6,MATCH(J841,Lookup!$F$3:$F$6,0)),"")</f>
        <v/>
      </c>
      <c r="L841" s="637"/>
      <c r="M841" s="636"/>
      <c r="N841" s="639">
        <f t="shared" si="62"/>
        <v>0</v>
      </c>
      <c r="O841" s="640">
        <f t="shared" si="63"/>
        <v>0</v>
      </c>
      <c r="P841" s="641">
        <f>IF(I841&lt;INDEX(Lookup!$U$2:$U$10,MATCH($D$48,Lookup!$S$2:$S$10,0)),0,IF(U841="X",0,IFERROR(L841*50,0)))</f>
        <v>0</v>
      </c>
      <c r="Q841" s="642">
        <f>IF(I841&lt;INDEX(Lookup!$U$2:$U$10,MATCH($D$48,Lookup!$S$2:$S$10,0)),0,IF(U841="X",0,IFERROR(P841*K841,0)))</f>
        <v>0</v>
      </c>
      <c r="R841" s="642">
        <v>0</v>
      </c>
      <c r="S841" s="783">
        <v>0</v>
      </c>
      <c r="T841" s="636"/>
      <c r="U841" s="353"/>
      <c r="W841" s="833">
        <f t="shared" si="64"/>
        <v>0</v>
      </c>
      <c r="X841" s="833">
        <f t="shared" si="65"/>
        <v>0</v>
      </c>
    </row>
    <row r="842" spans="2:24" x14ac:dyDescent="0.35">
      <c r="B842" s="633"/>
      <c r="C842" s="357"/>
      <c r="D842" s="357"/>
      <c r="E842" s="634"/>
      <c r="F842" s="635"/>
      <c r="G842" s="360"/>
      <c r="H842" s="359"/>
      <c r="I842" s="359"/>
      <c r="J842" s="636"/>
      <c r="K842" s="638" t="str">
        <f>IFERROR(INDEX(Lookup!$G$3:$G$6,MATCH(J842,Lookup!$F$3:$F$6,0)),"")</f>
        <v/>
      </c>
      <c r="L842" s="637"/>
      <c r="M842" s="636"/>
      <c r="N842" s="639">
        <f t="shared" si="62"/>
        <v>0</v>
      </c>
      <c r="O842" s="640">
        <f t="shared" si="63"/>
        <v>0</v>
      </c>
      <c r="P842" s="641">
        <f>IF(I842&lt;INDEX(Lookup!$U$2:$U$10,MATCH($D$48,Lookup!$S$2:$S$10,0)),0,IF(U842="X",0,IFERROR(L842*50,0)))</f>
        <v>0</v>
      </c>
      <c r="Q842" s="642">
        <f>IF(I842&lt;INDEX(Lookup!$U$2:$U$10,MATCH($D$48,Lookup!$S$2:$S$10,0)),0,IF(U842="X",0,IFERROR(P842*K842,0)))</f>
        <v>0</v>
      </c>
      <c r="R842" s="642">
        <v>0</v>
      </c>
      <c r="S842" s="783">
        <v>0</v>
      </c>
      <c r="T842" s="636"/>
      <c r="U842" s="353"/>
      <c r="W842" s="833">
        <f t="shared" si="64"/>
        <v>0</v>
      </c>
      <c r="X842" s="833">
        <f t="shared" si="65"/>
        <v>0</v>
      </c>
    </row>
    <row r="843" spans="2:24" x14ac:dyDescent="0.35">
      <c r="B843" s="633"/>
      <c r="C843" s="357"/>
      <c r="D843" s="357"/>
      <c r="E843" s="634"/>
      <c r="F843" s="635"/>
      <c r="G843" s="360"/>
      <c r="H843" s="359"/>
      <c r="I843" s="359"/>
      <c r="J843" s="636"/>
      <c r="K843" s="638" t="str">
        <f>IFERROR(INDEX(Lookup!$G$3:$G$6,MATCH(J843,Lookup!$F$3:$F$6,0)),"")</f>
        <v/>
      </c>
      <c r="L843" s="637"/>
      <c r="M843" s="636"/>
      <c r="N843" s="639">
        <f t="shared" si="62"/>
        <v>0</v>
      </c>
      <c r="O843" s="640">
        <f t="shared" si="63"/>
        <v>0</v>
      </c>
      <c r="P843" s="641">
        <f>IF(I843&lt;INDEX(Lookup!$U$2:$U$10,MATCH($D$48,Lookup!$S$2:$S$10,0)),0,IF(U843="X",0,IFERROR(L843*50,0)))</f>
        <v>0</v>
      </c>
      <c r="Q843" s="642">
        <f>IF(I843&lt;INDEX(Lookup!$U$2:$U$10,MATCH($D$48,Lookup!$S$2:$S$10,0)),0,IF(U843="X",0,IFERROR(P843*K843,0)))</f>
        <v>0</v>
      </c>
      <c r="R843" s="642">
        <v>0</v>
      </c>
      <c r="S843" s="783">
        <v>0</v>
      </c>
      <c r="T843" s="636"/>
      <c r="U843" s="353"/>
      <c r="W843" s="833">
        <f t="shared" si="64"/>
        <v>0</v>
      </c>
      <c r="X843" s="833">
        <f t="shared" si="65"/>
        <v>0</v>
      </c>
    </row>
    <row r="844" spans="2:24" x14ac:dyDescent="0.35">
      <c r="B844" s="633"/>
      <c r="C844" s="357"/>
      <c r="D844" s="357"/>
      <c r="E844" s="634"/>
      <c r="F844" s="635"/>
      <c r="G844" s="360"/>
      <c r="H844" s="359"/>
      <c r="I844" s="359"/>
      <c r="J844" s="636"/>
      <c r="K844" s="638" t="str">
        <f>IFERROR(INDEX(Lookup!$G$3:$G$6,MATCH(J844,Lookup!$F$3:$F$6,0)),"")</f>
        <v/>
      </c>
      <c r="L844" s="637"/>
      <c r="M844" s="636"/>
      <c r="N844" s="639">
        <f t="shared" si="62"/>
        <v>0</v>
      </c>
      <c r="O844" s="640">
        <f t="shared" si="63"/>
        <v>0</v>
      </c>
      <c r="P844" s="641">
        <f>IF(I844&lt;INDEX(Lookup!$U$2:$U$10,MATCH($D$48,Lookup!$S$2:$S$10,0)),0,IF(U844="X",0,IFERROR(L844*50,0)))</f>
        <v>0</v>
      </c>
      <c r="Q844" s="642">
        <f>IF(I844&lt;INDEX(Lookup!$U$2:$U$10,MATCH($D$48,Lookup!$S$2:$S$10,0)),0,IF(U844="X",0,IFERROR(P844*K844,0)))</f>
        <v>0</v>
      </c>
      <c r="R844" s="642">
        <v>0</v>
      </c>
      <c r="S844" s="783">
        <v>0</v>
      </c>
      <c r="T844" s="636"/>
      <c r="U844" s="353"/>
      <c r="W844" s="833">
        <f t="shared" si="64"/>
        <v>0</v>
      </c>
      <c r="X844" s="833">
        <f t="shared" si="65"/>
        <v>0</v>
      </c>
    </row>
    <row r="845" spans="2:24" x14ac:dyDescent="0.35">
      <c r="B845" s="633"/>
      <c r="C845" s="357"/>
      <c r="D845" s="357"/>
      <c r="E845" s="634"/>
      <c r="F845" s="635"/>
      <c r="G845" s="360"/>
      <c r="H845" s="359"/>
      <c r="I845" s="359"/>
      <c r="J845" s="636"/>
      <c r="K845" s="638" t="str">
        <f>IFERROR(INDEX(Lookup!$G$3:$G$6,MATCH(J845,Lookup!$F$3:$F$6,0)),"")</f>
        <v/>
      </c>
      <c r="L845" s="637"/>
      <c r="M845" s="636"/>
      <c r="N845" s="639">
        <f t="shared" si="62"/>
        <v>0</v>
      </c>
      <c r="O845" s="640">
        <f t="shared" si="63"/>
        <v>0</v>
      </c>
      <c r="P845" s="641">
        <f>IF(I845&lt;INDEX(Lookup!$U$2:$U$10,MATCH($D$48,Lookup!$S$2:$S$10,0)),0,IF(U845="X",0,IFERROR(L845*50,0)))</f>
        <v>0</v>
      </c>
      <c r="Q845" s="642">
        <f>IF(I845&lt;INDEX(Lookup!$U$2:$U$10,MATCH($D$48,Lookup!$S$2:$S$10,0)),0,IF(U845="X",0,IFERROR(P845*K845,0)))</f>
        <v>0</v>
      </c>
      <c r="R845" s="642">
        <v>0</v>
      </c>
      <c r="S845" s="783">
        <v>0</v>
      </c>
      <c r="T845" s="636"/>
      <c r="U845" s="353"/>
      <c r="W845" s="833">
        <f t="shared" si="64"/>
        <v>0</v>
      </c>
      <c r="X845" s="833">
        <f t="shared" si="65"/>
        <v>0</v>
      </c>
    </row>
    <row r="846" spans="2:24" x14ac:dyDescent="0.35">
      <c r="B846" s="633"/>
      <c r="C846" s="357"/>
      <c r="D846" s="357"/>
      <c r="E846" s="634"/>
      <c r="F846" s="635"/>
      <c r="G846" s="360"/>
      <c r="H846" s="359"/>
      <c r="I846" s="359"/>
      <c r="J846" s="636"/>
      <c r="K846" s="638" t="str">
        <f>IFERROR(INDEX(Lookup!$G$3:$G$6,MATCH(J846,Lookup!$F$3:$F$6,0)),"")</f>
        <v/>
      </c>
      <c r="L846" s="637"/>
      <c r="M846" s="636"/>
      <c r="N846" s="639">
        <f t="shared" si="62"/>
        <v>0</v>
      </c>
      <c r="O846" s="640">
        <f t="shared" si="63"/>
        <v>0</v>
      </c>
      <c r="P846" s="641">
        <f>IF(I846&lt;INDEX(Lookup!$U$2:$U$10,MATCH($D$48,Lookup!$S$2:$S$10,0)),0,IF(U846="X",0,IFERROR(L846*50,0)))</f>
        <v>0</v>
      </c>
      <c r="Q846" s="642">
        <f>IF(I846&lt;INDEX(Lookup!$U$2:$U$10,MATCH($D$48,Lookup!$S$2:$S$10,0)),0,IF(U846="X",0,IFERROR(P846*K846,0)))</f>
        <v>0</v>
      </c>
      <c r="R846" s="642">
        <v>0</v>
      </c>
      <c r="S846" s="783">
        <v>0</v>
      </c>
      <c r="T846" s="636"/>
      <c r="U846" s="353"/>
      <c r="W846" s="833">
        <f t="shared" si="64"/>
        <v>0</v>
      </c>
      <c r="X846" s="833">
        <f t="shared" si="65"/>
        <v>0</v>
      </c>
    </row>
    <row r="847" spans="2:24" x14ac:dyDescent="0.35">
      <c r="B847" s="633"/>
      <c r="C847" s="357"/>
      <c r="D847" s="357"/>
      <c r="E847" s="634"/>
      <c r="F847" s="635"/>
      <c r="G847" s="360"/>
      <c r="H847" s="359"/>
      <c r="I847" s="359"/>
      <c r="J847" s="636"/>
      <c r="K847" s="638" t="str">
        <f>IFERROR(INDEX(Lookup!$G$3:$G$6,MATCH(J847,Lookup!$F$3:$F$6,0)),"")</f>
        <v/>
      </c>
      <c r="L847" s="637"/>
      <c r="M847" s="636"/>
      <c r="N847" s="639">
        <f t="shared" si="62"/>
        <v>0</v>
      </c>
      <c r="O847" s="640">
        <f t="shared" si="63"/>
        <v>0</v>
      </c>
      <c r="P847" s="641">
        <f>IF(I847&lt;INDEX(Lookup!$U$2:$U$10,MATCH($D$48,Lookup!$S$2:$S$10,0)),0,IF(U847="X",0,IFERROR(L847*50,0)))</f>
        <v>0</v>
      </c>
      <c r="Q847" s="642">
        <f>IF(I847&lt;INDEX(Lookup!$U$2:$U$10,MATCH($D$48,Lookup!$S$2:$S$10,0)),0,IF(U847="X",0,IFERROR(P847*K847,0)))</f>
        <v>0</v>
      </c>
      <c r="R847" s="642">
        <v>0</v>
      </c>
      <c r="S847" s="783">
        <v>0</v>
      </c>
      <c r="T847" s="636"/>
      <c r="U847" s="353"/>
      <c r="W847" s="833">
        <f t="shared" si="64"/>
        <v>0</v>
      </c>
      <c r="X847" s="833">
        <f t="shared" si="65"/>
        <v>0</v>
      </c>
    </row>
    <row r="848" spans="2:24" x14ac:dyDescent="0.35">
      <c r="B848" s="633"/>
      <c r="C848" s="357"/>
      <c r="D848" s="357"/>
      <c r="E848" s="634"/>
      <c r="F848" s="635"/>
      <c r="G848" s="360"/>
      <c r="H848" s="359"/>
      <c r="I848" s="359"/>
      <c r="J848" s="636"/>
      <c r="K848" s="638" t="str">
        <f>IFERROR(INDEX(Lookup!$G$3:$G$6,MATCH(J848,Lookup!$F$3:$F$6,0)),"")</f>
        <v/>
      </c>
      <c r="L848" s="637"/>
      <c r="M848" s="636"/>
      <c r="N848" s="639">
        <f t="shared" si="62"/>
        <v>0</v>
      </c>
      <c r="O848" s="640">
        <f t="shared" si="63"/>
        <v>0</v>
      </c>
      <c r="P848" s="641">
        <f>IF(I848&lt;INDEX(Lookup!$U$2:$U$10,MATCH($D$48,Lookup!$S$2:$S$10,0)),0,IF(U848="X",0,IFERROR(L848*50,0)))</f>
        <v>0</v>
      </c>
      <c r="Q848" s="642">
        <f>IF(I848&lt;INDEX(Lookup!$U$2:$U$10,MATCH($D$48,Lookup!$S$2:$S$10,0)),0,IF(U848="X",0,IFERROR(P848*K848,0)))</f>
        <v>0</v>
      </c>
      <c r="R848" s="642">
        <v>0</v>
      </c>
      <c r="S848" s="783">
        <v>0</v>
      </c>
      <c r="T848" s="636"/>
      <c r="U848" s="353"/>
      <c r="W848" s="833">
        <f t="shared" si="64"/>
        <v>0</v>
      </c>
      <c r="X848" s="833">
        <f t="shared" si="65"/>
        <v>0</v>
      </c>
    </row>
    <row r="849" spans="2:24" x14ac:dyDescent="0.35">
      <c r="B849" s="633"/>
      <c r="C849" s="357"/>
      <c r="D849" s="357"/>
      <c r="E849" s="634"/>
      <c r="F849" s="635"/>
      <c r="G849" s="360"/>
      <c r="H849" s="359"/>
      <c r="I849" s="359"/>
      <c r="J849" s="636"/>
      <c r="K849" s="638" t="str">
        <f>IFERROR(INDEX(Lookup!$G$3:$G$6,MATCH(J849,Lookup!$F$3:$F$6,0)),"")</f>
        <v/>
      </c>
      <c r="L849" s="637"/>
      <c r="M849" s="636"/>
      <c r="N849" s="639">
        <f t="shared" si="62"/>
        <v>0</v>
      </c>
      <c r="O849" s="640">
        <f t="shared" si="63"/>
        <v>0</v>
      </c>
      <c r="P849" s="641">
        <f>IF(I849&lt;INDEX(Lookup!$U$2:$U$10,MATCH($D$48,Lookup!$S$2:$S$10,0)),0,IF(U849="X",0,IFERROR(L849*50,0)))</f>
        <v>0</v>
      </c>
      <c r="Q849" s="642">
        <f>IF(I849&lt;INDEX(Lookup!$U$2:$U$10,MATCH($D$48,Lookup!$S$2:$S$10,0)),0,IF(U849="X",0,IFERROR(P849*K849,0)))</f>
        <v>0</v>
      </c>
      <c r="R849" s="642">
        <v>0</v>
      </c>
      <c r="S849" s="783">
        <v>0</v>
      </c>
      <c r="T849" s="636"/>
      <c r="U849" s="353"/>
      <c r="W849" s="833">
        <f t="shared" si="64"/>
        <v>0</v>
      </c>
      <c r="X849" s="833">
        <f t="shared" si="65"/>
        <v>0</v>
      </c>
    </row>
    <row r="850" spans="2:24" x14ac:dyDescent="0.35">
      <c r="B850" s="633"/>
      <c r="C850" s="357"/>
      <c r="D850" s="357"/>
      <c r="E850" s="634"/>
      <c r="F850" s="635"/>
      <c r="G850" s="360"/>
      <c r="H850" s="359"/>
      <c r="I850" s="359"/>
      <c r="J850" s="636"/>
      <c r="K850" s="638" t="str">
        <f>IFERROR(INDEX(Lookup!$G$3:$G$6,MATCH(J850,Lookup!$F$3:$F$6,0)),"")</f>
        <v/>
      </c>
      <c r="L850" s="637"/>
      <c r="M850" s="636"/>
      <c r="N850" s="639">
        <f t="shared" si="62"/>
        <v>0</v>
      </c>
      <c r="O850" s="640">
        <f t="shared" si="63"/>
        <v>0</v>
      </c>
      <c r="P850" s="641">
        <f>IF(I850&lt;INDEX(Lookup!$U$2:$U$10,MATCH($D$48,Lookup!$S$2:$S$10,0)),0,IF(U850="X",0,IFERROR(L850*50,0)))</f>
        <v>0</v>
      </c>
      <c r="Q850" s="642">
        <f>IF(I850&lt;INDEX(Lookup!$U$2:$U$10,MATCH($D$48,Lookup!$S$2:$S$10,0)),0,IF(U850="X",0,IFERROR(P850*K850,0)))</f>
        <v>0</v>
      </c>
      <c r="R850" s="642">
        <v>0</v>
      </c>
      <c r="S850" s="783">
        <v>0</v>
      </c>
      <c r="T850" s="636"/>
      <c r="U850" s="353"/>
      <c r="W850" s="833">
        <f t="shared" si="64"/>
        <v>0</v>
      </c>
      <c r="X850" s="833">
        <f t="shared" si="65"/>
        <v>0</v>
      </c>
    </row>
    <row r="851" spans="2:24" x14ac:dyDescent="0.35">
      <c r="B851" s="633"/>
      <c r="C851" s="357"/>
      <c r="D851" s="357"/>
      <c r="E851" s="634"/>
      <c r="F851" s="635"/>
      <c r="G851" s="360"/>
      <c r="H851" s="359"/>
      <c r="I851" s="359"/>
      <c r="J851" s="636"/>
      <c r="K851" s="638" t="str">
        <f>IFERROR(INDEX(Lookup!$G$3:$G$6,MATCH(J851,Lookup!$F$3:$F$6,0)),"")</f>
        <v/>
      </c>
      <c r="L851" s="637"/>
      <c r="M851" s="636"/>
      <c r="N851" s="639">
        <f t="shared" si="62"/>
        <v>0</v>
      </c>
      <c r="O851" s="640">
        <f t="shared" si="63"/>
        <v>0</v>
      </c>
      <c r="P851" s="641">
        <f>IF(I851&lt;INDEX(Lookup!$U$2:$U$10,MATCH($D$48,Lookup!$S$2:$S$10,0)),0,IF(U851="X",0,IFERROR(L851*50,0)))</f>
        <v>0</v>
      </c>
      <c r="Q851" s="642">
        <f>IF(I851&lt;INDEX(Lookup!$U$2:$U$10,MATCH($D$48,Lookup!$S$2:$S$10,0)),0,IF(U851="X",0,IFERROR(P851*K851,0)))</f>
        <v>0</v>
      </c>
      <c r="R851" s="642">
        <v>0</v>
      </c>
      <c r="S851" s="783">
        <v>0</v>
      </c>
      <c r="T851" s="636"/>
      <c r="U851" s="353"/>
      <c r="W851" s="833">
        <f t="shared" si="64"/>
        <v>0</v>
      </c>
      <c r="X851" s="833">
        <f t="shared" si="65"/>
        <v>0</v>
      </c>
    </row>
    <row r="852" spans="2:24" x14ac:dyDescent="0.35">
      <c r="B852" s="633"/>
      <c r="C852" s="357"/>
      <c r="D852" s="357"/>
      <c r="E852" s="634"/>
      <c r="F852" s="635"/>
      <c r="G852" s="360"/>
      <c r="H852" s="359"/>
      <c r="I852" s="359"/>
      <c r="J852" s="636"/>
      <c r="K852" s="638" t="str">
        <f>IFERROR(INDEX(Lookup!$G$3:$G$6,MATCH(J852,Lookup!$F$3:$F$6,0)),"")</f>
        <v/>
      </c>
      <c r="L852" s="637"/>
      <c r="M852" s="636"/>
      <c r="N852" s="639">
        <f t="shared" si="62"/>
        <v>0</v>
      </c>
      <c r="O852" s="640">
        <f t="shared" si="63"/>
        <v>0</v>
      </c>
      <c r="P852" s="641">
        <f>IF(I852&lt;INDEX(Lookup!$U$2:$U$10,MATCH($D$48,Lookup!$S$2:$S$10,0)),0,IF(U852="X",0,IFERROR(L852*50,0)))</f>
        <v>0</v>
      </c>
      <c r="Q852" s="642">
        <f>IF(I852&lt;INDEX(Lookup!$U$2:$U$10,MATCH($D$48,Lookup!$S$2:$S$10,0)),0,IF(U852="X",0,IFERROR(P852*K852,0)))</f>
        <v>0</v>
      </c>
      <c r="R852" s="642">
        <v>0</v>
      </c>
      <c r="S852" s="783">
        <v>0</v>
      </c>
      <c r="T852" s="636"/>
      <c r="U852" s="353"/>
      <c r="W852" s="833">
        <f t="shared" si="64"/>
        <v>0</v>
      </c>
      <c r="X852" s="833">
        <f t="shared" si="65"/>
        <v>0</v>
      </c>
    </row>
    <row r="853" spans="2:24" x14ac:dyDescent="0.35">
      <c r="B853" s="633"/>
      <c r="C853" s="357"/>
      <c r="D853" s="357"/>
      <c r="E853" s="634"/>
      <c r="F853" s="635"/>
      <c r="G853" s="360"/>
      <c r="H853" s="359"/>
      <c r="I853" s="359"/>
      <c r="J853" s="636"/>
      <c r="K853" s="638" t="str">
        <f>IFERROR(INDEX(Lookup!$G$3:$G$6,MATCH(J853,Lookup!$F$3:$F$6,0)),"")</f>
        <v/>
      </c>
      <c r="L853" s="637"/>
      <c r="M853" s="636"/>
      <c r="N853" s="639">
        <f t="shared" si="62"/>
        <v>0</v>
      </c>
      <c r="O853" s="640">
        <f t="shared" si="63"/>
        <v>0</v>
      </c>
      <c r="P853" s="641">
        <f>IF(I853&lt;INDEX(Lookup!$U$2:$U$10,MATCH($D$48,Lookup!$S$2:$S$10,0)),0,IF(U853="X",0,IFERROR(L853*50,0)))</f>
        <v>0</v>
      </c>
      <c r="Q853" s="642">
        <f>IF(I853&lt;INDEX(Lookup!$U$2:$U$10,MATCH($D$48,Lookup!$S$2:$S$10,0)),0,IF(U853="X",0,IFERROR(P853*K853,0)))</f>
        <v>0</v>
      </c>
      <c r="R853" s="642">
        <v>0</v>
      </c>
      <c r="S853" s="783">
        <v>0</v>
      </c>
      <c r="T853" s="636"/>
      <c r="U853" s="353"/>
      <c r="W853" s="833">
        <f t="shared" si="64"/>
        <v>0</v>
      </c>
      <c r="X853" s="833">
        <f t="shared" si="65"/>
        <v>0</v>
      </c>
    </row>
    <row r="854" spans="2:24" x14ac:dyDescent="0.35">
      <c r="B854" s="633"/>
      <c r="C854" s="357"/>
      <c r="D854" s="357"/>
      <c r="E854" s="634"/>
      <c r="F854" s="635"/>
      <c r="G854" s="360"/>
      <c r="H854" s="359"/>
      <c r="I854" s="359"/>
      <c r="J854" s="636"/>
      <c r="K854" s="638" t="str">
        <f>IFERROR(INDEX(Lookup!$G$3:$G$6,MATCH(J854,Lookup!$F$3:$F$6,0)),"")</f>
        <v/>
      </c>
      <c r="L854" s="637"/>
      <c r="M854" s="636"/>
      <c r="N854" s="639">
        <f t="shared" si="62"/>
        <v>0</v>
      </c>
      <c r="O854" s="640">
        <f t="shared" si="63"/>
        <v>0</v>
      </c>
      <c r="P854" s="641">
        <f>IF(I854&lt;INDEX(Lookup!$U$2:$U$10,MATCH($D$48,Lookup!$S$2:$S$10,0)),0,IF(U854="X",0,IFERROR(L854*50,0)))</f>
        <v>0</v>
      </c>
      <c r="Q854" s="642">
        <f>IF(I854&lt;INDEX(Lookup!$U$2:$U$10,MATCH($D$48,Lookup!$S$2:$S$10,0)),0,IF(U854="X",0,IFERROR(P854*K854,0)))</f>
        <v>0</v>
      </c>
      <c r="R854" s="642">
        <v>0</v>
      </c>
      <c r="S854" s="783">
        <v>0</v>
      </c>
      <c r="T854" s="636"/>
      <c r="U854" s="353"/>
      <c r="W854" s="833">
        <f t="shared" si="64"/>
        <v>0</v>
      </c>
      <c r="X854" s="833">
        <f t="shared" si="65"/>
        <v>0</v>
      </c>
    </row>
    <row r="855" spans="2:24" x14ac:dyDescent="0.35">
      <c r="B855" s="633"/>
      <c r="C855" s="357"/>
      <c r="D855" s="357"/>
      <c r="E855" s="634"/>
      <c r="F855" s="635"/>
      <c r="G855" s="360"/>
      <c r="H855" s="359"/>
      <c r="I855" s="359"/>
      <c r="J855" s="636"/>
      <c r="K855" s="638" t="str">
        <f>IFERROR(INDEX(Lookup!$G$3:$G$6,MATCH(J855,Lookup!$F$3:$F$6,0)),"")</f>
        <v/>
      </c>
      <c r="L855" s="637"/>
      <c r="M855" s="636"/>
      <c r="N855" s="639">
        <f t="shared" si="62"/>
        <v>0</v>
      </c>
      <c r="O855" s="640">
        <f t="shared" si="63"/>
        <v>0</v>
      </c>
      <c r="P855" s="641">
        <f>IF(I855&lt;INDEX(Lookup!$U$2:$U$10,MATCH($D$48,Lookup!$S$2:$S$10,0)),0,IF(U855="X",0,IFERROR(L855*50,0)))</f>
        <v>0</v>
      </c>
      <c r="Q855" s="642">
        <f>IF(I855&lt;INDEX(Lookup!$U$2:$U$10,MATCH($D$48,Lookup!$S$2:$S$10,0)),0,IF(U855="X",0,IFERROR(P855*K855,0)))</f>
        <v>0</v>
      </c>
      <c r="R855" s="642">
        <v>0</v>
      </c>
      <c r="S855" s="783">
        <v>0</v>
      </c>
      <c r="T855" s="636"/>
      <c r="U855" s="353"/>
      <c r="W855" s="833">
        <f t="shared" si="64"/>
        <v>0</v>
      </c>
      <c r="X855" s="833">
        <f t="shared" si="65"/>
        <v>0</v>
      </c>
    </row>
    <row r="856" spans="2:24" x14ac:dyDescent="0.35">
      <c r="B856" s="633"/>
      <c r="C856" s="357"/>
      <c r="D856" s="357"/>
      <c r="E856" s="634"/>
      <c r="F856" s="635"/>
      <c r="G856" s="360"/>
      <c r="H856" s="359"/>
      <c r="I856" s="359"/>
      <c r="J856" s="636"/>
      <c r="K856" s="638" t="str">
        <f>IFERROR(INDEX(Lookup!$G$3:$G$6,MATCH(J856,Lookup!$F$3:$F$6,0)),"")</f>
        <v/>
      </c>
      <c r="L856" s="637"/>
      <c r="M856" s="636"/>
      <c r="N856" s="639">
        <f t="shared" si="62"/>
        <v>0</v>
      </c>
      <c r="O856" s="640">
        <f t="shared" si="63"/>
        <v>0</v>
      </c>
      <c r="P856" s="641">
        <f>IF(I856&lt;INDEX(Lookup!$U$2:$U$10,MATCH($D$48,Lookup!$S$2:$S$10,0)),0,IF(U856="X",0,IFERROR(L856*50,0)))</f>
        <v>0</v>
      </c>
      <c r="Q856" s="642">
        <f>IF(I856&lt;INDEX(Lookup!$U$2:$U$10,MATCH($D$48,Lookup!$S$2:$S$10,0)),0,IF(U856="X",0,IFERROR(P856*K856,0)))</f>
        <v>0</v>
      </c>
      <c r="R856" s="642">
        <v>0</v>
      </c>
      <c r="S856" s="783">
        <v>0</v>
      </c>
      <c r="T856" s="636"/>
      <c r="U856" s="353"/>
      <c r="W856" s="833">
        <f t="shared" si="64"/>
        <v>0</v>
      </c>
      <c r="X856" s="833">
        <f t="shared" si="65"/>
        <v>0</v>
      </c>
    </row>
    <row r="857" spans="2:24" x14ac:dyDescent="0.35">
      <c r="B857" s="633"/>
      <c r="C857" s="357"/>
      <c r="D857" s="357"/>
      <c r="E857" s="634"/>
      <c r="F857" s="635"/>
      <c r="G857" s="360"/>
      <c r="H857" s="359"/>
      <c r="I857" s="359"/>
      <c r="J857" s="636"/>
      <c r="K857" s="638" t="str">
        <f>IFERROR(INDEX(Lookup!$G$3:$G$6,MATCH(J857,Lookup!$F$3:$F$6,0)),"")</f>
        <v/>
      </c>
      <c r="L857" s="637"/>
      <c r="M857" s="636"/>
      <c r="N857" s="639">
        <f t="shared" si="62"/>
        <v>0</v>
      </c>
      <c r="O857" s="640">
        <f t="shared" si="63"/>
        <v>0</v>
      </c>
      <c r="P857" s="641">
        <f>IF(I857&lt;INDEX(Lookup!$U$2:$U$10,MATCH($D$48,Lookup!$S$2:$S$10,0)),0,IF(U857="X",0,IFERROR(L857*50,0)))</f>
        <v>0</v>
      </c>
      <c r="Q857" s="642">
        <f>IF(I857&lt;INDEX(Lookup!$U$2:$U$10,MATCH($D$48,Lookup!$S$2:$S$10,0)),0,IF(U857="X",0,IFERROR(P857*K857,0)))</f>
        <v>0</v>
      </c>
      <c r="R857" s="642">
        <v>0</v>
      </c>
      <c r="S857" s="783">
        <v>0</v>
      </c>
      <c r="T857" s="636"/>
      <c r="U857" s="353"/>
      <c r="W857" s="833">
        <f t="shared" si="64"/>
        <v>0</v>
      </c>
      <c r="X857" s="833">
        <f t="shared" si="65"/>
        <v>0</v>
      </c>
    </row>
    <row r="858" spans="2:24" x14ac:dyDescent="0.35">
      <c r="B858" s="633"/>
      <c r="C858" s="357"/>
      <c r="D858" s="357"/>
      <c r="E858" s="634"/>
      <c r="F858" s="635"/>
      <c r="G858" s="360"/>
      <c r="H858" s="359"/>
      <c r="I858" s="359"/>
      <c r="J858" s="636"/>
      <c r="K858" s="638" t="str">
        <f>IFERROR(INDEX(Lookup!$G$3:$G$6,MATCH(J858,Lookup!$F$3:$F$6,0)),"")</f>
        <v/>
      </c>
      <c r="L858" s="637"/>
      <c r="M858" s="636"/>
      <c r="N858" s="639">
        <f t="shared" si="62"/>
        <v>0</v>
      </c>
      <c r="O858" s="640">
        <f t="shared" si="63"/>
        <v>0</v>
      </c>
      <c r="P858" s="641">
        <f>IF(I858&lt;INDEX(Lookup!$U$2:$U$10,MATCH($D$48,Lookup!$S$2:$S$10,0)),0,IF(U858="X",0,IFERROR(L858*50,0)))</f>
        <v>0</v>
      </c>
      <c r="Q858" s="642">
        <f>IF(I858&lt;INDEX(Lookup!$U$2:$U$10,MATCH($D$48,Lookup!$S$2:$S$10,0)),0,IF(U858="X",0,IFERROR(P858*K858,0)))</f>
        <v>0</v>
      </c>
      <c r="R858" s="642">
        <v>0</v>
      </c>
      <c r="S858" s="783">
        <v>0</v>
      </c>
      <c r="T858" s="636"/>
      <c r="U858" s="353"/>
      <c r="W858" s="833">
        <f t="shared" si="64"/>
        <v>0</v>
      </c>
      <c r="X858" s="833">
        <f t="shared" si="65"/>
        <v>0</v>
      </c>
    </row>
    <row r="859" spans="2:24" x14ac:dyDescent="0.35">
      <c r="B859" s="633"/>
      <c r="C859" s="357"/>
      <c r="D859" s="357"/>
      <c r="E859" s="634"/>
      <c r="F859" s="635"/>
      <c r="G859" s="360"/>
      <c r="H859" s="359"/>
      <c r="I859" s="359"/>
      <c r="J859" s="636"/>
      <c r="K859" s="638" t="str">
        <f>IFERROR(INDEX(Lookup!$G$3:$G$6,MATCH(J859,Lookup!$F$3:$F$6,0)),"")</f>
        <v/>
      </c>
      <c r="L859" s="637"/>
      <c r="M859" s="636"/>
      <c r="N859" s="639">
        <f t="shared" si="62"/>
        <v>0</v>
      </c>
      <c r="O859" s="640">
        <f t="shared" si="63"/>
        <v>0</v>
      </c>
      <c r="P859" s="641">
        <f>IF(I859&lt;INDEX(Lookup!$U$2:$U$10,MATCH($D$48,Lookup!$S$2:$S$10,0)),0,IF(U859="X",0,IFERROR(L859*50,0)))</f>
        <v>0</v>
      </c>
      <c r="Q859" s="642">
        <f>IF(I859&lt;INDEX(Lookup!$U$2:$U$10,MATCH($D$48,Lookup!$S$2:$S$10,0)),0,IF(U859="X",0,IFERROR(P859*K859,0)))</f>
        <v>0</v>
      </c>
      <c r="R859" s="642">
        <v>0</v>
      </c>
      <c r="S859" s="783">
        <v>0</v>
      </c>
      <c r="T859" s="636"/>
      <c r="U859" s="353"/>
      <c r="W859" s="833">
        <f t="shared" si="64"/>
        <v>0</v>
      </c>
      <c r="X859" s="833">
        <f t="shared" si="65"/>
        <v>0</v>
      </c>
    </row>
    <row r="860" spans="2:24" x14ac:dyDescent="0.35">
      <c r="B860" s="633"/>
      <c r="C860" s="357"/>
      <c r="D860" s="357"/>
      <c r="E860" s="634"/>
      <c r="F860" s="635"/>
      <c r="G860" s="360"/>
      <c r="H860" s="359"/>
      <c r="I860" s="359"/>
      <c r="J860" s="636"/>
      <c r="K860" s="638" t="str">
        <f>IFERROR(INDEX(Lookup!$G$3:$G$6,MATCH(J860,Lookup!$F$3:$F$6,0)),"")</f>
        <v/>
      </c>
      <c r="L860" s="637"/>
      <c r="M860" s="636"/>
      <c r="N860" s="639">
        <f t="shared" si="62"/>
        <v>0</v>
      </c>
      <c r="O860" s="640">
        <f t="shared" si="63"/>
        <v>0</v>
      </c>
      <c r="P860" s="641">
        <f>IF(I860&lt;INDEX(Lookup!$U$2:$U$10,MATCH($D$48,Lookup!$S$2:$S$10,0)),0,IF(U860="X",0,IFERROR(L860*50,0)))</f>
        <v>0</v>
      </c>
      <c r="Q860" s="642">
        <f>IF(I860&lt;INDEX(Lookup!$U$2:$U$10,MATCH($D$48,Lookup!$S$2:$S$10,0)),0,IF(U860="X",0,IFERROR(P860*K860,0)))</f>
        <v>0</v>
      </c>
      <c r="R860" s="642">
        <v>0</v>
      </c>
      <c r="S860" s="783">
        <v>0</v>
      </c>
      <c r="T860" s="636"/>
      <c r="U860" s="353"/>
      <c r="W860" s="833">
        <f t="shared" si="64"/>
        <v>0</v>
      </c>
      <c r="X860" s="833">
        <f t="shared" si="65"/>
        <v>0</v>
      </c>
    </row>
    <row r="861" spans="2:24" x14ac:dyDescent="0.35">
      <c r="B861" s="633"/>
      <c r="C861" s="357"/>
      <c r="D861" s="357"/>
      <c r="E861" s="634"/>
      <c r="F861" s="635"/>
      <c r="G861" s="360"/>
      <c r="H861" s="359"/>
      <c r="I861" s="359"/>
      <c r="J861" s="636"/>
      <c r="K861" s="638" t="str">
        <f>IFERROR(INDEX(Lookup!$G$3:$G$6,MATCH(J861,Lookup!$F$3:$F$6,0)),"")</f>
        <v/>
      </c>
      <c r="L861" s="637"/>
      <c r="M861" s="636"/>
      <c r="N861" s="639">
        <f t="shared" si="62"/>
        <v>0</v>
      </c>
      <c r="O861" s="640">
        <f t="shared" si="63"/>
        <v>0</v>
      </c>
      <c r="P861" s="641">
        <f>IF(I861&lt;INDEX(Lookup!$U$2:$U$10,MATCH($D$48,Lookup!$S$2:$S$10,0)),0,IF(U861="X",0,IFERROR(L861*50,0)))</f>
        <v>0</v>
      </c>
      <c r="Q861" s="642">
        <f>IF(I861&lt;INDEX(Lookup!$U$2:$U$10,MATCH($D$48,Lookup!$S$2:$S$10,0)),0,IF(U861="X",0,IFERROR(P861*K861,0)))</f>
        <v>0</v>
      </c>
      <c r="R861" s="642">
        <v>0</v>
      </c>
      <c r="S861" s="783">
        <v>0</v>
      </c>
      <c r="T861" s="636"/>
      <c r="U861" s="353"/>
      <c r="W861" s="833">
        <f t="shared" si="64"/>
        <v>0</v>
      </c>
      <c r="X861" s="833">
        <f t="shared" si="65"/>
        <v>0</v>
      </c>
    </row>
    <row r="862" spans="2:24" x14ac:dyDescent="0.35">
      <c r="B862" s="633"/>
      <c r="C862" s="357"/>
      <c r="D862" s="357"/>
      <c r="E862" s="634"/>
      <c r="F862" s="635"/>
      <c r="G862" s="360"/>
      <c r="H862" s="359"/>
      <c r="I862" s="359"/>
      <c r="J862" s="636"/>
      <c r="K862" s="638" t="str">
        <f>IFERROR(INDEX(Lookup!$G$3:$G$6,MATCH(J862,Lookup!$F$3:$F$6,0)),"")</f>
        <v/>
      </c>
      <c r="L862" s="637"/>
      <c r="M862" s="636"/>
      <c r="N862" s="639">
        <f t="shared" si="62"/>
        <v>0</v>
      </c>
      <c r="O862" s="640">
        <f t="shared" si="63"/>
        <v>0</v>
      </c>
      <c r="P862" s="641">
        <f>IF(I862&lt;INDEX(Lookup!$U$2:$U$10,MATCH($D$48,Lookup!$S$2:$S$10,0)),0,IF(U862="X",0,IFERROR(L862*50,0)))</f>
        <v>0</v>
      </c>
      <c r="Q862" s="642">
        <f>IF(I862&lt;INDEX(Lookup!$U$2:$U$10,MATCH($D$48,Lookup!$S$2:$S$10,0)),0,IF(U862="X",0,IFERROR(P862*K862,0)))</f>
        <v>0</v>
      </c>
      <c r="R862" s="642">
        <v>0</v>
      </c>
      <c r="S862" s="783">
        <v>0</v>
      </c>
      <c r="T862" s="636"/>
      <c r="U862" s="353"/>
      <c r="W862" s="833">
        <f t="shared" si="64"/>
        <v>0</v>
      </c>
      <c r="X862" s="833">
        <f t="shared" si="65"/>
        <v>0</v>
      </c>
    </row>
    <row r="863" spans="2:24" x14ac:dyDescent="0.35">
      <c r="B863" s="633"/>
      <c r="C863" s="357"/>
      <c r="D863" s="357"/>
      <c r="E863" s="634"/>
      <c r="F863" s="635"/>
      <c r="G863" s="360"/>
      <c r="H863" s="359"/>
      <c r="I863" s="359"/>
      <c r="J863" s="636"/>
      <c r="K863" s="638" t="str">
        <f>IFERROR(INDEX(Lookup!$G$3:$G$6,MATCH(J863,Lookup!$F$3:$F$6,0)),"")</f>
        <v/>
      </c>
      <c r="L863" s="637"/>
      <c r="M863" s="636"/>
      <c r="N863" s="639">
        <f t="shared" si="62"/>
        <v>0</v>
      </c>
      <c r="O863" s="640">
        <f t="shared" si="63"/>
        <v>0</v>
      </c>
      <c r="P863" s="641">
        <f>IF(I863&lt;INDEX(Lookup!$U$2:$U$10,MATCH($D$48,Lookup!$S$2:$S$10,0)),0,IF(U863="X",0,IFERROR(L863*50,0)))</f>
        <v>0</v>
      </c>
      <c r="Q863" s="642">
        <f>IF(I863&lt;INDEX(Lookup!$U$2:$U$10,MATCH($D$48,Lookup!$S$2:$S$10,0)),0,IF(U863="X",0,IFERROR(P863*K863,0)))</f>
        <v>0</v>
      </c>
      <c r="R863" s="642">
        <v>0</v>
      </c>
      <c r="S863" s="783">
        <v>0</v>
      </c>
      <c r="T863" s="636"/>
      <c r="U863" s="353"/>
      <c r="W863" s="833">
        <f t="shared" si="64"/>
        <v>0</v>
      </c>
      <c r="X863" s="833">
        <f t="shared" si="65"/>
        <v>0</v>
      </c>
    </row>
    <row r="864" spans="2:24" x14ac:dyDescent="0.35">
      <c r="B864" s="633"/>
      <c r="C864" s="357"/>
      <c r="D864" s="357"/>
      <c r="E864" s="634"/>
      <c r="F864" s="635"/>
      <c r="G864" s="360"/>
      <c r="H864" s="359"/>
      <c r="I864" s="359"/>
      <c r="J864" s="636"/>
      <c r="K864" s="638" t="str">
        <f>IFERROR(INDEX(Lookup!$G$3:$G$6,MATCH(J864,Lookup!$F$3:$F$6,0)),"")</f>
        <v/>
      </c>
      <c r="L864" s="637"/>
      <c r="M864" s="636"/>
      <c r="N864" s="639">
        <f t="shared" si="62"/>
        <v>0</v>
      </c>
      <c r="O864" s="640">
        <f t="shared" si="63"/>
        <v>0</v>
      </c>
      <c r="P864" s="641">
        <f>IF(I864&lt;INDEX(Lookup!$U$2:$U$10,MATCH($D$48,Lookup!$S$2:$S$10,0)),0,IF(U864="X",0,IFERROR(L864*50,0)))</f>
        <v>0</v>
      </c>
      <c r="Q864" s="642">
        <f>IF(I864&lt;INDEX(Lookup!$U$2:$U$10,MATCH($D$48,Lookup!$S$2:$S$10,0)),0,IF(U864="X",0,IFERROR(P864*K864,0)))</f>
        <v>0</v>
      </c>
      <c r="R864" s="642">
        <v>0</v>
      </c>
      <c r="S864" s="783">
        <v>0</v>
      </c>
      <c r="T864" s="636"/>
      <c r="U864" s="353"/>
      <c r="W864" s="833">
        <f t="shared" si="64"/>
        <v>0</v>
      </c>
      <c r="X864" s="833">
        <f t="shared" si="65"/>
        <v>0</v>
      </c>
    </row>
    <row r="865" spans="2:24" x14ac:dyDescent="0.35">
      <c r="B865" s="633"/>
      <c r="C865" s="357"/>
      <c r="D865" s="357"/>
      <c r="E865" s="634"/>
      <c r="F865" s="635"/>
      <c r="G865" s="360"/>
      <c r="H865" s="359"/>
      <c r="I865" s="359"/>
      <c r="J865" s="636"/>
      <c r="K865" s="638" t="str">
        <f>IFERROR(INDEX(Lookup!$G$3:$G$6,MATCH(J865,Lookup!$F$3:$F$6,0)),"")</f>
        <v/>
      </c>
      <c r="L865" s="637"/>
      <c r="M865" s="636"/>
      <c r="N865" s="639">
        <f t="shared" si="62"/>
        <v>0</v>
      </c>
      <c r="O865" s="640">
        <f t="shared" si="63"/>
        <v>0</v>
      </c>
      <c r="P865" s="641">
        <f>IF(I865&lt;INDEX(Lookup!$U$2:$U$10,MATCH($D$48,Lookup!$S$2:$S$10,0)),0,IF(U865="X",0,IFERROR(L865*50,0)))</f>
        <v>0</v>
      </c>
      <c r="Q865" s="642">
        <f>IF(I865&lt;INDEX(Lookup!$U$2:$U$10,MATCH($D$48,Lookup!$S$2:$S$10,0)),0,IF(U865="X",0,IFERROR(P865*K865,0)))</f>
        <v>0</v>
      </c>
      <c r="R865" s="642">
        <v>0</v>
      </c>
      <c r="S865" s="783">
        <v>0</v>
      </c>
      <c r="T865" s="636"/>
      <c r="U865" s="353"/>
      <c r="W865" s="833">
        <f t="shared" si="64"/>
        <v>0</v>
      </c>
      <c r="X865" s="833">
        <f t="shared" si="65"/>
        <v>0</v>
      </c>
    </row>
    <row r="866" spans="2:24" x14ac:dyDescent="0.35">
      <c r="B866" s="633"/>
      <c r="C866" s="357"/>
      <c r="D866" s="357"/>
      <c r="E866" s="634"/>
      <c r="F866" s="635"/>
      <c r="G866" s="360"/>
      <c r="H866" s="359"/>
      <c r="I866" s="359"/>
      <c r="J866" s="636"/>
      <c r="K866" s="638" t="str">
        <f>IFERROR(INDEX(Lookup!$G$3:$G$6,MATCH(J866,Lookup!$F$3:$F$6,0)),"")</f>
        <v/>
      </c>
      <c r="L866" s="637"/>
      <c r="M866" s="636"/>
      <c r="N866" s="639">
        <f t="shared" si="62"/>
        <v>0</v>
      </c>
      <c r="O866" s="640">
        <f t="shared" si="63"/>
        <v>0</v>
      </c>
      <c r="P866" s="641">
        <f>IF(I866&lt;INDEX(Lookup!$U$2:$U$10,MATCH($D$48,Lookup!$S$2:$S$10,0)),0,IF(U866="X",0,IFERROR(L866*50,0)))</f>
        <v>0</v>
      </c>
      <c r="Q866" s="642">
        <f>IF(I866&lt;INDEX(Lookup!$U$2:$U$10,MATCH($D$48,Lookup!$S$2:$S$10,0)),0,IF(U866="X",0,IFERROR(P866*K866,0)))</f>
        <v>0</v>
      </c>
      <c r="R866" s="642">
        <v>0</v>
      </c>
      <c r="S866" s="783">
        <v>0</v>
      </c>
      <c r="T866" s="636"/>
      <c r="U866" s="353"/>
      <c r="W866" s="833">
        <f t="shared" si="64"/>
        <v>0</v>
      </c>
      <c r="X866" s="833">
        <f t="shared" si="65"/>
        <v>0</v>
      </c>
    </row>
    <row r="867" spans="2:24" x14ac:dyDescent="0.35">
      <c r="B867" s="633"/>
      <c r="C867" s="357"/>
      <c r="D867" s="357"/>
      <c r="E867" s="634"/>
      <c r="F867" s="635"/>
      <c r="G867" s="360"/>
      <c r="H867" s="359"/>
      <c r="I867" s="359"/>
      <c r="J867" s="636"/>
      <c r="K867" s="638" t="str">
        <f>IFERROR(INDEX(Lookup!$G$3:$G$6,MATCH(J867,Lookup!$F$3:$F$6,0)),"")</f>
        <v/>
      </c>
      <c r="L867" s="637"/>
      <c r="M867" s="636"/>
      <c r="N867" s="639">
        <f t="shared" si="62"/>
        <v>0</v>
      </c>
      <c r="O867" s="640">
        <f t="shared" si="63"/>
        <v>0</v>
      </c>
      <c r="P867" s="641">
        <f>IF(I867&lt;INDEX(Lookup!$U$2:$U$10,MATCH($D$48,Lookup!$S$2:$S$10,0)),0,IF(U867="X",0,IFERROR(L867*50,0)))</f>
        <v>0</v>
      </c>
      <c r="Q867" s="642">
        <f>IF(I867&lt;INDEX(Lookup!$U$2:$U$10,MATCH($D$48,Lookup!$S$2:$S$10,0)),0,IF(U867="X",0,IFERROR(P867*K867,0)))</f>
        <v>0</v>
      </c>
      <c r="R867" s="642">
        <v>0</v>
      </c>
      <c r="S867" s="783">
        <v>0</v>
      </c>
      <c r="T867" s="636"/>
      <c r="U867" s="353"/>
      <c r="W867" s="833">
        <f t="shared" si="64"/>
        <v>0</v>
      </c>
      <c r="X867" s="833">
        <f t="shared" si="65"/>
        <v>0</v>
      </c>
    </row>
    <row r="868" spans="2:24" x14ac:dyDescent="0.35">
      <c r="B868" s="633"/>
      <c r="C868" s="357"/>
      <c r="D868" s="357"/>
      <c r="E868" s="634"/>
      <c r="F868" s="635"/>
      <c r="G868" s="360"/>
      <c r="H868" s="359"/>
      <c r="I868" s="359"/>
      <c r="J868" s="636"/>
      <c r="K868" s="638" t="str">
        <f>IFERROR(INDEX(Lookup!$G$3:$G$6,MATCH(J868,Lookup!$F$3:$F$6,0)),"")</f>
        <v/>
      </c>
      <c r="L868" s="637"/>
      <c r="M868" s="636"/>
      <c r="N868" s="639">
        <f t="shared" si="62"/>
        <v>0</v>
      </c>
      <c r="O868" s="640">
        <f t="shared" si="63"/>
        <v>0</v>
      </c>
      <c r="P868" s="641">
        <f>IF(I868&lt;INDEX(Lookup!$U$2:$U$10,MATCH($D$48,Lookup!$S$2:$S$10,0)),0,IF(U868="X",0,IFERROR(L868*50,0)))</f>
        <v>0</v>
      </c>
      <c r="Q868" s="642">
        <f>IF(I868&lt;INDEX(Lookup!$U$2:$U$10,MATCH($D$48,Lookup!$S$2:$S$10,0)),0,IF(U868="X",0,IFERROR(P868*K868,0)))</f>
        <v>0</v>
      </c>
      <c r="R868" s="642">
        <v>0</v>
      </c>
      <c r="S868" s="783">
        <v>0</v>
      </c>
      <c r="T868" s="636"/>
      <c r="U868" s="353"/>
      <c r="W868" s="833">
        <f t="shared" si="64"/>
        <v>0</v>
      </c>
      <c r="X868" s="833">
        <f t="shared" si="65"/>
        <v>0</v>
      </c>
    </row>
    <row r="869" spans="2:24" x14ac:dyDescent="0.35">
      <c r="B869" s="633"/>
      <c r="C869" s="357"/>
      <c r="D869" s="357"/>
      <c r="E869" s="634"/>
      <c r="F869" s="635"/>
      <c r="G869" s="360"/>
      <c r="H869" s="359"/>
      <c r="I869" s="359"/>
      <c r="J869" s="636"/>
      <c r="K869" s="638" t="str">
        <f>IFERROR(INDEX(Lookup!$G$3:$G$6,MATCH(J869,Lookup!$F$3:$F$6,0)),"")</f>
        <v/>
      </c>
      <c r="L869" s="637"/>
      <c r="M869" s="636"/>
      <c r="N869" s="639">
        <f t="shared" si="62"/>
        <v>0</v>
      </c>
      <c r="O869" s="640">
        <f t="shared" si="63"/>
        <v>0</v>
      </c>
      <c r="P869" s="641">
        <f>IF(I869&lt;INDEX(Lookup!$U$2:$U$10,MATCH($D$48,Lookup!$S$2:$S$10,0)),0,IF(U869="X",0,IFERROR(L869*50,0)))</f>
        <v>0</v>
      </c>
      <c r="Q869" s="642">
        <f>IF(I869&lt;INDEX(Lookup!$U$2:$U$10,MATCH($D$48,Lookup!$S$2:$S$10,0)),0,IF(U869="X",0,IFERROR(P869*K869,0)))</f>
        <v>0</v>
      </c>
      <c r="R869" s="642">
        <v>0</v>
      </c>
      <c r="S869" s="783">
        <v>0</v>
      </c>
      <c r="T869" s="636"/>
      <c r="U869" s="353"/>
      <c r="W869" s="833">
        <f t="shared" si="64"/>
        <v>0</v>
      </c>
      <c r="X869" s="833">
        <f t="shared" si="65"/>
        <v>0</v>
      </c>
    </row>
    <row r="870" spans="2:24" x14ac:dyDescent="0.35">
      <c r="B870" s="633"/>
      <c r="C870" s="357"/>
      <c r="D870" s="357"/>
      <c r="E870" s="634"/>
      <c r="F870" s="635"/>
      <c r="G870" s="360"/>
      <c r="H870" s="359"/>
      <c r="I870" s="359"/>
      <c r="J870" s="636"/>
      <c r="K870" s="638" t="str">
        <f>IFERROR(INDEX(Lookup!$G$3:$G$6,MATCH(J870,Lookup!$F$3:$F$6,0)),"")</f>
        <v/>
      </c>
      <c r="L870" s="637"/>
      <c r="M870" s="636"/>
      <c r="N870" s="639">
        <f t="shared" si="62"/>
        <v>0</v>
      </c>
      <c r="O870" s="640">
        <f t="shared" si="63"/>
        <v>0</v>
      </c>
      <c r="P870" s="641">
        <f>IF(I870&lt;INDEX(Lookup!$U$2:$U$10,MATCH($D$48,Lookup!$S$2:$S$10,0)),0,IF(U870="X",0,IFERROR(L870*50,0)))</f>
        <v>0</v>
      </c>
      <c r="Q870" s="642">
        <f>IF(I870&lt;INDEX(Lookup!$U$2:$U$10,MATCH($D$48,Lookup!$S$2:$S$10,0)),0,IF(U870="X",0,IFERROR(P870*K870,0)))</f>
        <v>0</v>
      </c>
      <c r="R870" s="642">
        <v>0</v>
      </c>
      <c r="S870" s="783">
        <v>0</v>
      </c>
      <c r="T870" s="636"/>
      <c r="U870" s="353"/>
      <c r="W870" s="833">
        <f t="shared" si="64"/>
        <v>0</v>
      </c>
      <c r="X870" s="833">
        <f t="shared" si="65"/>
        <v>0</v>
      </c>
    </row>
    <row r="871" spans="2:24" x14ac:dyDescent="0.35">
      <c r="B871" s="633"/>
      <c r="C871" s="357"/>
      <c r="D871" s="357"/>
      <c r="E871" s="634"/>
      <c r="F871" s="635"/>
      <c r="G871" s="360"/>
      <c r="H871" s="359"/>
      <c r="I871" s="359"/>
      <c r="J871" s="636"/>
      <c r="K871" s="638" t="str">
        <f>IFERROR(INDEX(Lookup!$G$3:$G$6,MATCH(J871,Lookup!$F$3:$F$6,0)),"")</f>
        <v/>
      </c>
      <c r="L871" s="637"/>
      <c r="M871" s="636"/>
      <c r="N871" s="639">
        <f t="shared" si="62"/>
        <v>0</v>
      </c>
      <c r="O871" s="640">
        <f t="shared" si="63"/>
        <v>0</v>
      </c>
      <c r="P871" s="641">
        <f>IF(I871&lt;INDEX(Lookup!$U$2:$U$10,MATCH($D$48,Lookup!$S$2:$S$10,0)),0,IF(U871="X",0,IFERROR(L871*50,0)))</f>
        <v>0</v>
      </c>
      <c r="Q871" s="642">
        <f>IF(I871&lt;INDEX(Lookup!$U$2:$U$10,MATCH($D$48,Lookup!$S$2:$S$10,0)),0,IF(U871="X",0,IFERROR(P871*K871,0)))</f>
        <v>0</v>
      </c>
      <c r="R871" s="642">
        <v>0</v>
      </c>
      <c r="S871" s="783">
        <v>0</v>
      </c>
      <c r="T871" s="636"/>
      <c r="U871" s="353"/>
      <c r="W871" s="833">
        <f t="shared" si="64"/>
        <v>0</v>
      </c>
      <c r="X871" s="833">
        <f t="shared" si="65"/>
        <v>0</v>
      </c>
    </row>
    <row r="872" spans="2:24" x14ac:dyDescent="0.35">
      <c r="B872" s="633"/>
      <c r="C872" s="357"/>
      <c r="D872" s="357"/>
      <c r="E872" s="634"/>
      <c r="F872" s="635"/>
      <c r="G872" s="360"/>
      <c r="H872" s="359"/>
      <c r="I872" s="359"/>
      <c r="J872" s="636"/>
      <c r="K872" s="638" t="str">
        <f>IFERROR(INDEX(Lookup!$G$3:$G$6,MATCH(J872,Lookup!$F$3:$F$6,0)),"")</f>
        <v/>
      </c>
      <c r="L872" s="637"/>
      <c r="M872" s="636"/>
      <c r="N872" s="639">
        <f t="shared" si="62"/>
        <v>0</v>
      </c>
      <c r="O872" s="640">
        <f t="shared" si="63"/>
        <v>0</v>
      </c>
      <c r="P872" s="641">
        <f>IF(I872&lt;INDEX(Lookup!$U$2:$U$10,MATCH($D$48,Lookup!$S$2:$S$10,0)),0,IF(U872="X",0,IFERROR(L872*50,0)))</f>
        <v>0</v>
      </c>
      <c r="Q872" s="642">
        <f>IF(I872&lt;INDEX(Lookup!$U$2:$U$10,MATCH($D$48,Lookup!$S$2:$S$10,0)),0,IF(U872="X",0,IFERROR(P872*K872,0)))</f>
        <v>0</v>
      </c>
      <c r="R872" s="642">
        <v>0</v>
      </c>
      <c r="S872" s="783">
        <v>0</v>
      </c>
      <c r="T872" s="636"/>
      <c r="U872" s="353"/>
      <c r="W872" s="833">
        <f t="shared" si="64"/>
        <v>0</v>
      </c>
      <c r="X872" s="833">
        <f t="shared" si="65"/>
        <v>0</v>
      </c>
    </row>
    <row r="873" spans="2:24" x14ac:dyDescent="0.35">
      <c r="B873" s="633"/>
      <c r="C873" s="357"/>
      <c r="D873" s="357"/>
      <c r="E873" s="634"/>
      <c r="F873" s="635"/>
      <c r="G873" s="360"/>
      <c r="H873" s="359"/>
      <c r="I873" s="359"/>
      <c r="J873" s="636"/>
      <c r="K873" s="638" t="str">
        <f>IFERROR(INDEX(Lookup!$G$3:$G$6,MATCH(J873,Lookup!$F$3:$F$6,0)),"")</f>
        <v/>
      </c>
      <c r="L873" s="637"/>
      <c r="M873" s="636"/>
      <c r="N873" s="639">
        <f t="shared" si="62"/>
        <v>0</v>
      </c>
      <c r="O873" s="640">
        <f t="shared" si="63"/>
        <v>0</v>
      </c>
      <c r="P873" s="641">
        <f>IF(I873&lt;INDEX(Lookup!$U$2:$U$10,MATCH($D$48,Lookup!$S$2:$S$10,0)),0,IF(U873="X",0,IFERROR(L873*50,0)))</f>
        <v>0</v>
      </c>
      <c r="Q873" s="642">
        <f>IF(I873&lt;INDEX(Lookup!$U$2:$U$10,MATCH($D$48,Lookup!$S$2:$S$10,0)),0,IF(U873="X",0,IFERROR(P873*K873,0)))</f>
        <v>0</v>
      </c>
      <c r="R873" s="642">
        <v>0</v>
      </c>
      <c r="S873" s="783">
        <v>0</v>
      </c>
      <c r="T873" s="636"/>
      <c r="U873" s="353"/>
      <c r="W873" s="833">
        <f t="shared" si="64"/>
        <v>0</v>
      </c>
      <c r="X873" s="833">
        <f t="shared" si="65"/>
        <v>0</v>
      </c>
    </row>
    <row r="874" spans="2:24" x14ac:dyDescent="0.35">
      <c r="B874" s="633"/>
      <c r="C874" s="357"/>
      <c r="D874" s="357"/>
      <c r="E874" s="634"/>
      <c r="F874" s="635"/>
      <c r="G874" s="360"/>
      <c r="H874" s="359"/>
      <c r="I874" s="359"/>
      <c r="J874" s="636"/>
      <c r="K874" s="638" t="str">
        <f>IFERROR(INDEX(Lookup!$G$3:$G$6,MATCH(J874,Lookup!$F$3:$F$6,0)),"")</f>
        <v/>
      </c>
      <c r="L874" s="637"/>
      <c r="M874" s="636"/>
      <c r="N874" s="639">
        <f t="shared" si="62"/>
        <v>0</v>
      </c>
      <c r="O874" s="640">
        <f t="shared" si="63"/>
        <v>0</v>
      </c>
      <c r="P874" s="641">
        <f>IF(I874&lt;INDEX(Lookup!$U$2:$U$10,MATCH($D$48,Lookup!$S$2:$S$10,0)),0,IF(U874="X",0,IFERROR(L874*50,0)))</f>
        <v>0</v>
      </c>
      <c r="Q874" s="642">
        <f>IF(I874&lt;INDEX(Lookup!$U$2:$U$10,MATCH($D$48,Lookup!$S$2:$S$10,0)),0,IF(U874="X",0,IFERROR(P874*K874,0)))</f>
        <v>0</v>
      </c>
      <c r="R874" s="642">
        <v>0</v>
      </c>
      <c r="S874" s="783">
        <v>0</v>
      </c>
      <c r="T874" s="636"/>
      <c r="U874" s="353"/>
      <c r="W874" s="833">
        <f t="shared" si="64"/>
        <v>0</v>
      </c>
      <c r="X874" s="833">
        <f t="shared" si="65"/>
        <v>0</v>
      </c>
    </row>
    <row r="875" spans="2:24" x14ac:dyDescent="0.35">
      <c r="B875" s="633"/>
      <c r="C875" s="357"/>
      <c r="D875" s="357"/>
      <c r="E875" s="634"/>
      <c r="F875" s="635"/>
      <c r="G875" s="360"/>
      <c r="H875" s="359"/>
      <c r="I875" s="359"/>
      <c r="J875" s="636"/>
      <c r="K875" s="638" t="str">
        <f>IFERROR(INDEX(Lookup!$G$3:$G$6,MATCH(J875,Lookup!$F$3:$F$6,0)),"")</f>
        <v/>
      </c>
      <c r="L875" s="637"/>
      <c r="M875" s="636"/>
      <c r="N875" s="639">
        <f t="shared" si="62"/>
        <v>0</v>
      </c>
      <c r="O875" s="640">
        <f t="shared" si="63"/>
        <v>0</v>
      </c>
      <c r="P875" s="641">
        <f>IF(I875&lt;INDEX(Lookup!$U$2:$U$10,MATCH($D$48,Lookup!$S$2:$S$10,0)),0,IF(U875="X",0,IFERROR(L875*50,0)))</f>
        <v>0</v>
      </c>
      <c r="Q875" s="642">
        <f>IF(I875&lt;INDEX(Lookup!$U$2:$U$10,MATCH($D$48,Lookup!$S$2:$S$10,0)),0,IF(U875="X",0,IFERROR(P875*K875,0)))</f>
        <v>0</v>
      </c>
      <c r="R875" s="642">
        <v>0</v>
      </c>
      <c r="S875" s="783">
        <v>0</v>
      </c>
      <c r="T875" s="636"/>
      <c r="U875" s="353"/>
      <c r="W875" s="833">
        <f t="shared" si="64"/>
        <v>0</v>
      </c>
      <c r="X875" s="833">
        <f t="shared" si="65"/>
        <v>0</v>
      </c>
    </row>
    <row r="876" spans="2:24" x14ac:dyDescent="0.35">
      <c r="B876" s="633"/>
      <c r="C876" s="357"/>
      <c r="D876" s="357"/>
      <c r="E876" s="634"/>
      <c r="F876" s="635"/>
      <c r="G876" s="360"/>
      <c r="H876" s="359"/>
      <c r="I876" s="359"/>
      <c r="J876" s="636"/>
      <c r="K876" s="638" t="str">
        <f>IFERROR(INDEX(Lookup!$G$3:$G$6,MATCH(J876,Lookup!$F$3:$F$6,0)),"")</f>
        <v/>
      </c>
      <c r="L876" s="637"/>
      <c r="M876" s="636"/>
      <c r="N876" s="639">
        <f t="shared" si="62"/>
        <v>0</v>
      </c>
      <c r="O876" s="640">
        <f t="shared" si="63"/>
        <v>0</v>
      </c>
      <c r="P876" s="641">
        <f>IF(I876&lt;INDEX(Lookup!$U$2:$U$10,MATCH($D$48,Lookup!$S$2:$S$10,0)),0,IF(U876="X",0,IFERROR(L876*50,0)))</f>
        <v>0</v>
      </c>
      <c r="Q876" s="642">
        <f>IF(I876&lt;INDEX(Lookup!$U$2:$U$10,MATCH($D$48,Lookup!$S$2:$S$10,0)),0,IF(U876="X",0,IFERROR(P876*K876,0)))</f>
        <v>0</v>
      </c>
      <c r="R876" s="642">
        <v>0</v>
      </c>
      <c r="S876" s="783">
        <v>0</v>
      </c>
      <c r="T876" s="636"/>
      <c r="U876" s="353"/>
      <c r="W876" s="833">
        <f t="shared" si="64"/>
        <v>0</v>
      </c>
      <c r="X876" s="833">
        <f t="shared" si="65"/>
        <v>0</v>
      </c>
    </row>
    <row r="877" spans="2:24" x14ac:dyDescent="0.35">
      <c r="B877" s="633"/>
      <c r="C877" s="357"/>
      <c r="D877" s="357"/>
      <c r="E877" s="634"/>
      <c r="F877" s="635"/>
      <c r="G877" s="360"/>
      <c r="H877" s="359"/>
      <c r="I877" s="359"/>
      <c r="J877" s="636"/>
      <c r="K877" s="638" t="str">
        <f>IFERROR(INDEX(Lookup!$G$3:$G$6,MATCH(J877,Lookup!$F$3:$F$6,0)),"")</f>
        <v/>
      </c>
      <c r="L877" s="637"/>
      <c r="M877" s="636"/>
      <c r="N877" s="639">
        <f t="shared" si="62"/>
        <v>0</v>
      </c>
      <c r="O877" s="640">
        <f t="shared" si="63"/>
        <v>0</v>
      </c>
      <c r="P877" s="641">
        <f>IF(I877&lt;INDEX(Lookup!$U$2:$U$10,MATCH($D$48,Lookup!$S$2:$S$10,0)),0,IF(U877="X",0,IFERROR(L877*50,0)))</f>
        <v>0</v>
      </c>
      <c r="Q877" s="642">
        <f>IF(I877&lt;INDEX(Lookup!$U$2:$U$10,MATCH($D$48,Lookup!$S$2:$S$10,0)),0,IF(U877="X",0,IFERROR(P877*K877,0)))</f>
        <v>0</v>
      </c>
      <c r="R877" s="642">
        <v>0</v>
      </c>
      <c r="S877" s="783">
        <v>0</v>
      </c>
      <c r="T877" s="636"/>
      <c r="U877" s="353"/>
      <c r="W877" s="833">
        <f t="shared" si="64"/>
        <v>0</v>
      </c>
      <c r="X877" s="833">
        <f t="shared" si="65"/>
        <v>0</v>
      </c>
    </row>
    <row r="878" spans="2:24" x14ac:dyDescent="0.35">
      <c r="B878" s="633"/>
      <c r="C878" s="357"/>
      <c r="D878" s="357"/>
      <c r="E878" s="634"/>
      <c r="F878" s="635"/>
      <c r="G878" s="360"/>
      <c r="H878" s="359"/>
      <c r="I878" s="359"/>
      <c r="J878" s="636"/>
      <c r="K878" s="638" t="str">
        <f>IFERROR(INDEX(Lookup!$G$3:$G$6,MATCH(J878,Lookup!$F$3:$F$6,0)),"")</f>
        <v/>
      </c>
      <c r="L878" s="637"/>
      <c r="M878" s="636"/>
      <c r="N878" s="639">
        <f t="shared" si="62"/>
        <v>0</v>
      </c>
      <c r="O878" s="640">
        <f t="shared" si="63"/>
        <v>0</v>
      </c>
      <c r="P878" s="641">
        <f>IF(I878&lt;INDEX(Lookup!$U$2:$U$10,MATCH($D$48,Lookup!$S$2:$S$10,0)),0,IF(U878="X",0,IFERROR(L878*50,0)))</f>
        <v>0</v>
      </c>
      <c r="Q878" s="642">
        <f>IF(I878&lt;INDEX(Lookup!$U$2:$U$10,MATCH($D$48,Lookup!$S$2:$S$10,0)),0,IF(U878="X",0,IFERROR(P878*K878,0)))</f>
        <v>0</v>
      </c>
      <c r="R878" s="642">
        <v>0</v>
      </c>
      <c r="S878" s="783">
        <v>0</v>
      </c>
      <c r="T878" s="636"/>
      <c r="U878" s="353"/>
      <c r="W878" s="833">
        <f t="shared" si="64"/>
        <v>0</v>
      </c>
      <c r="X878" s="833">
        <f t="shared" si="65"/>
        <v>0</v>
      </c>
    </row>
    <row r="879" spans="2:24" x14ac:dyDescent="0.35">
      <c r="B879" s="633"/>
      <c r="C879" s="357"/>
      <c r="D879" s="357"/>
      <c r="E879" s="634"/>
      <c r="F879" s="635"/>
      <c r="G879" s="360"/>
      <c r="H879" s="359"/>
      <c r="I879" s="359"/>
      <c r="J879" s="636"/>
      <c r="K879" s="638" t="str">
        <f>IFERROR(INDEX(Lookup!$G$3:$G$6,MATCH(J879,Lookup!$F$3:$F$6,0)),"")</f>
        <v/>
      </c>
      <c r="L879" s="637"/>
      <c r="M879" s="636"/>
      <c r="N879" s="639">
        <f t="shared" si="62"/>
        <v>0</v>
      </c>
      <c r="O879" s="640">
        <f t="shared" si="63"/>
        <v>0</v>
      </c>
      <c r="P879" s="641">
        <f>IF(I879&lt;INDEX(Lookup!$U$2:$U$10,MATCH($D$48,Lookup!$S$2:$S$10,0)),0,IF(U879="X",0,IFERROR(L879*50,0)))</f>
        <v>0</v>
      </c>
      <c r="Q879" s="642">
        <f>IF(I879&lt;INDEX(Lookup!$U$2:$U$10,MATCH($D$48,Lookup!$S$2:$S$10,0)),0,IF(U879="X",0,IFERROR(P879*K879,0)))</f>
        <v>0</v>
      </c>
      <c r="R879" s="642">
        <v>0</v>
      </c>
      <c r="S879" s="783">
        <v>0</v>
      </c>
      <c r="T879" s="636"/>
      <c r="U879" s="353"/>
      <c r="W879" s="833">
        <f t="shared" si="64"/>
        <v>0</v>
      </c>
      <c r="X879" s="833">
        <f t="shared" si="65"/>
        <v>0</v>
      </c>
    </row>
    <row r="880" spans="2:24" x14ac:dyDescent="0.35">
      <c r="B880" s="633"/>
      <c r="C880" s="357"/>
      <c r="D880" s="357"/>
      <c r="E880" s="634"/>
      <c r="F880" s="635"/>
      <c r="G880" s="360"/>
      <c r="H880" s="359"/>
      <c r="I880" s="359"/>
      <c r="J880" s="636"/>
      <c r="K880" s="638" t="str">
        <f>IFERROR(INDEX(Lookup!$G$3:$G$6,MATCH(J880,Lookup!$F$3:$F$6,0)),"")</f>
        <v/>
      </c>
      <c r="L880" s="637"/>
      <c r="M880" s="636"/>
      <c r="N880" s="639">
        <f t="shared" si="62"/>
        <v>0</v>
      </c>
      <c r="O880" s="640">
        <f t="shared" si="63"/>
        <v>0</v>
      </c>
      <c r="P880" s="641">
        <f>IF(I880&lt;INDEX(Lookup!$U$2:$U$10,MATCH($D$48,Lookup!$S$2:$S$10,0)),0,IF(U880="X",0,IFERROR(L880*50,0)))</f>
        <v>0</v>
      </c>
      <c r="Q880" s="642">
        <f>IF(I880&lt;INDEX(Lookup!$U$2:$U$10,MATCH($D$48,Lookup!$S$2:$S$10,0)),0,IF(U880="X",0,IFERROR(P880*K880,0)))</f>
        <v>0</v>
      </c>
      <c r="R880" s="642">
        <v>0</v>
      </c>
      <c r="S880" s="783">
        <v>0</v>
      </c>
      <c r="T880" s="636"/>
      <c r="U880" s="353"/>
      <c r="W880" s="833">
        <f t="shared" si="64"/>
        <v>0</v>
      </c>
      <c r="X880" s="833">
        <f t="shared" si="65"/>
        <v>0</v>
      </c>
    </row>
    <row r="881" spans="2:24" x14ac:dyDescent="0.35">
      <c r="B881" s="633"/>
      <c r="C881" s="357"/>
      <c r="D881" s="357"/>
      <c r="E881" s="634"/>
      <c r="F881" s="635"/>
      <c r="G881" s="360"/>
      <c r="H881" s="359"/>
      <c r="I881" s="359"/>
      <c r="J881" s="636"/>
      <c r="K881" s="638" t="str">
        <f>IFERROR(INDEX(Lookup!$G$3:$G$6,MATCH(J881,Lookup!$F$3:$F$6,0)),"")</f>
        <v/>
      </c>
      <c r="L881" s="637"/>
      <c r="M881" s="636"/>
      <c r="N881" s="639">
        <f t="shared" si="62"/>
        <v>0</v>
      </c>
      <c r="O881" s="640">
        <f t="shared" si="63"/>
        <v>0</v>
      </c>
      <c r="P881" s="641">
        <f>IF(I881&lt;INDEX(Lookup!$U$2:$U$10,MATCH($D$48,Lookup!$S$2:$S$10,0)),0,IF(U881="X",0,IFERROR(L881*50,0)))</f>
        <v>0</v>
      </c>
      <c r="Q881" s="642">
        <f>IF(I881&lt;INDEX(Lookup!$U$2:$U$10,MATCH($D$48,Lookup!$S$2:$S$10,0)),0,IF(U881="X",0,IFERROR(P881*K881,0)))</f>
        <v>0</v>
      </c>
      <c r="R881" s="642">
        <v>0</v>
      </c>
      <c r="S881" s="783">
        <v>0</v>
      </c>
      <c r="T881" s="636"/>
      <c r="U881" s="353"/>
      <c r="W881" s="833">
        <f t="shared" si="64"/>
        <v>0</v>
      </c>
      <c r="X881" s="833">
        <f t="shared" si="65"/>
        <v>0</v>
      </c>
    </row>
    <row r="882" spans="2:24" x14ac:dyDescent="0.35">
      <c r="B882" s="633"/>
      <c r="C882" s="357"/>
      <c r="D882" s="357"/>
      <c r="E882" s="634"/>
      <c r="F882" s="635"/>
      <c r="G882" s="360"/>
      <c r="H882" s="359"/>
      <c r="I882" s="359"/>
      <c r="J882" s="636"/>
      <c r="K882" s="638" t="str">
        <f>IFERROR(INDEX(Lookup!$G$3:$G$6,MATCH(J882,Lookup!$F$3:$F$6,0)),"")</f>
        <v/>
      </c>
      <c r="L882" s="637"/>
      <c r="M882" s="636"/>
      <c r="N882" s="639">
        <f t="shared" si="62"/>
        <v>0</v>
      </c>
      <c r="O882" s="640">
        <f t="shared" si="63"/>
        <v>0</v>
      </c>
      <c r="P882" s="641">
        <f>IF(I882&lt;INDEX(Lookup!$U$2:$U$10,MATCH($D$48,Lookup!$S$2:$S$10,0)),0,IF(U882="X",0,IFERROR(L882*50,0)))</f>
        <v>0</v>
      </c>
      <c r="Q882" s="642">
        <f>IF(I882&lt;INDEX(Lookup!$U$2:$U$10,MATCH($D$48,Lookup!$S$2:$S$10,0)),0,IF(U882="X",0,IFERROR(P882*K882,0)))</f>
        <v>0</v>
      </c>
      <c r="R882" s="642">
        <v>0</v>
      </c>
      <c r="S882" s="783">
        <v>0</v>
      </c>
      <c r="T882" s="636"/>
      <c r="U882" s="353"/>
      <c r="W882" s="833">
        <f t="shared" si="64"/>
        <v>0</v>
      </c>
      <c r="X882" s="833">
        <f t="shared" si="65"/>
        <v>0</v>
      </c>
    </row>
    <row r="883" spans="2:24" x14ac:dyDescent="0.35">
      <c r="B883" s="633"/>
      <c r="C883" s="357"/>
      <c r="D883" s="357"/>
      <c r="E883" s="634"/>
      <c r="F883" s="635"/>
      <c r="G883" s="360"/>
      <c r="H883" s="359"/>
      <c r="I883" s="359"/>
      <c r="J883" s="636"/>
      <c r="K883" s="638" t="str">
        <f>IFERROR(INDEX(Lookup!$G$3:$G$6,MATCH(J883,Lookup!$F$3:$F$6,0)),"")</f>
        <v/>
      </c>
      <c r="L883" s="637"/>
      <c r="M883" s="636"/>
      <c r="N883" s="639">
        <f t="shared" ref="N883:N946" si="66">L883*M883</f>
        <v>0</v>
      </c>
      <c r="O883" s="640">
        <f t="shared" si="63"/>
        <v>0</v>
      </c>
      <c r="P883" s="641">
        <f>IF(I883&lt;INDEX(Lookup!$U$2:$U$10,MATCH($D$48,Lookup!$S$2:$S$10,0)),0,IF(U883="X",0,IFERROR(L883*50,0)))</f>
        <v>0</v>
      </c>
      <c r="Q883" s="642">
        <f>IF(I883&lt;INDEX(Lookup!$U$2:$U$10,MATCH($D$48,Lookup!$S$2:$S$10,0)),0,IF(U883="X",0,IFERROR(P883*K883,0)))</f>
        <v>0</v>
      </c>
      <c r="R883" s="642">
        <v>0</v>
      </c>
      <c r="S883" s="783">
        <v>0</v>
      </c>
      <c r="T883" s="636"/>
      <c r="U883" s="353"/>
      <c r="W883" s="833">
        <f t="shared" si="64"/>
        <v>0</v>
      </c>
      <c r="X883" s="833">
        <f t="shared" si="65"/>
        <v>0</v>
      </c>
    </row>
    <row r="884" spans="2:24" x14ac:dyDescent="0.35">
      <c r="B884" s="633"/>
      <c r="C884" s="357"/>
      <c r="D884" s="357"/>
      <c r="E884" s="634"/>
      <c r="F884" s="635"/>
      <c r="G884" s="360"/>
      <c r="H884" s="359"/>
      <c r="I884" s="359"/>
      <c r="J884" s="636"/>
      <c r="K884" s="638" t="str">
        <f>IFERROR(INDEX(Lookup!$G$3:$G$6,MATCH(J884,Lookup!$F$3:$F$6,0)),"")</f>
        <v/>
      </c>
      <c r="L884" s="637"/>
      <c r="M884" s="636"/>
      <c r="N884" s="639">
        <f t="shared" si="66"/>
        <v>0</v>
      </c>
      <c r="O884" s="640">
        <f t="shared" ref="O884:O947" si="67">IFERROR(ROUND((N884*K884),2),0)</f>
        <v>0</v>
      </c>
      <c r="P884" s="641">
        <f>IF(I884&lt;INDEX(Lookup!$U$2:$U$10,MATCH($D$48,Lookup!$S$2:$S$10,0)),0,IF(U884="X",0,IFERROR(L884*50,0)))</f>
        <v>0</v>
      </c>
      <c r="Q884" s="642">
        <f>IF(I884&lt;INDEX(Lookup!$U$2:$U$10,MATCH($D$48,Lookup!$S$2:$S$10,0)),0,IF(U884="X",0,IFERROR(P884*K884,0)))</f>
        <v>0</v>
      </c>
      <c r="R884" s="642">
        <v>0</v>
      </c>
      <c r="S884" s="783">
        <v>0</v>
      </c>
      <c r="T884" s="636"/>
      <c r="U884" s="353"/>
      <c r="W884" s="833">
        <f t="shared" ref="W884:W947" si="68">O884*$I$30</f>
        <v>0</v>
      </c>
      <c r="X884" s="833">
        <f t="shared" ref="X884:X947" si="69">Q884*$I$30</f>
        <v>0</v>
      </c>
    </row>
    <row r="885" spans="2:24" x14ac:dyDescent="0.35">
      <c r="B885" s="633"/>
      <c r="C885" s="357"/>
      <c r="D885" s="357"/>
      <c r="E885" s="634"/>
      <c r="F885" s="635"/>
      <c r="G885" s="360"/>
      <c r="H885" s="359"/>
      <c r="I885" s="359"/>
      <c r="J885" s="636"/>
      <c r="K885" s="638" t="str">
        <f>IFERROR(INDEX(Lookup!$G$3:$G$6,MATCH(J885,Lookup!$F$3:$F$6,0)),"")</f>
        <v/>
      </c>
      <c r="L885" s="637"/>
      <c r="M885" s="636"/>
      <c r="N885" s="639">
        <f t="shared" si="66"/>
        <v>0</v>
      </c>
      <c r="O885" s="640">
        <f t="shared" si="67"/>
        <v>0</v>
      </c>
      <c r="P885" s="641">
        <f>IF(I885&lt;INDEX(Lookup!$U$2:$U$10,MATCH($D$48,Lookup!$S$2:$S$10,0)),0,IF(U885="X",0,IFERROR(L885*50,0)))</f>
        <v>0</v>
      </c>
      <c r="Q885" s="642">
        <f>IF(I885&lt;INDEX(Lookup!$U$2:$U$10,MATCH($D$48,Lookup!$S$2:$S$10,0)),0,IF(U885="X",0,IFERROR(P885*K885,0)))</f>
        <v>0</v>
      </c>
      <c r="R885" s="642">
        <v>0</v>
      </c>
      <c r="S885" s="783">
        <v>0</v>
      </c>
      <c r="T885" s="636"/>
      <c r="U885" s="353"/>
      <c r="W885" s="833">
        <f t="shared" si="68"/>
        <v>0</v>
      </c>
      <c r="X885" s="833">
        <f t="shared" si="69"/>
        <v>0</v>
      </c>
    </row>
    <row r="886" spans="2:24" x14ac:dyDescent="0.35">
      <c r="B886" s="633"/>
      <c r="C886" s="357"/>
      <c r="D886" s="357"/>
      <c r="E886" s="634"/>
      <c r="F886" s="635"/>
      <c r="G886" s="360"/>
      <c r="H886" s="359"/>
      <c r="I886" s="359"/>
      <c r="J886" s="636"/>
      <c r="K886" s="638" t="str">
        <f>IFERROR(INDEX(Lookup!$G$3:$G$6,MATCH(J886,Lookup!$F$3:$F$6,0)),"")</f>
        <v/>
      </c>
      <c r="L886" s="637"/>
      <c r="M886" s="636"/>
      <c r="N886" s="639">
        <f t="shared" si="66"/>
        <v>0</v>
      </c>
      <c r="O886" s="640">
        <f t="shared" si="67"/>
        <v>0</v>
      </c>
      <c r="P886" s="641">
        <f>IF(I886&lt;INDEX(Lookup!$U$2:$U$10,MATCH($D$48,Lookup!$S$2:$S$10,0)),0,IF(U886="X",0,IFERROR(L886*50,0)))</f>
        <v>0</v>
      </c>
      <c r="Q886" s="642">
        <f>IF(I886&lt;INDEX(Lookup!$U$2:$U$10,MATCH($D$48,Lookup!$S$2:$S$10,0)),0,IF(U886="X",0,IFERROR(P886*K886,0)))</f>
        <v>0</v>
      </c>
      <c r="R886" s="642">
        <v>0</v>
      </c>
      <c r="S886" s="783">
        <v>0</v>
      </c>
      <c r="T886" s="636"/>
      <c r="U886" s="353"/>
      <c r="W886" s="833">
        <f t="shared" si="68"/>
        <v>0</v>
      </c>
      <c r="X886" s="833">
        <f t="shared" si="69"/>
        <v>0</v>
      </c>
    </row>
    <row r="887" spans="2:24" x14ac:dyDescent="0.35">
      <c r="B887" s="633"/>
      <c r="C887" s="357"/>
      <c r="D887" s="357"/>
      <c r="E887" s="634"/>
      <c r="F887" s="635"/>
      <c r="G887" s="360"/>
      <c r="H887" s="359"/>
      <c r="I887" s="359"/>
      <c r="J887" s="636"/>
      <c r="K887" s="638" t="str">
        <f>IFERROR(INDEX(Lookup!$G$3:$G$6,MATCH(J887,Lookup!$F$3:$F$6,0)),"")</f>
        <v/>
      </c>
      <c r="L887" s="637"/>
      <c r="M887" s="636"/>
      <c r="N887" s="639">
        <f t="shared" si="66"/>
        <v>0</v>
      </c>
      <c r="O887" s="640">
        <f t="shared" si="67"/>
        <v>0</v>
      </c>
      <c r="P887" s="641">
        <f>IF(I887&lt;INDEX(Lookup!$U$2:$U$10,MATCH($D$48,Lookup!$S$2:$S$10,0)),0,IF(U887="X",0,IFERROR(L887*50,0)))</f>
        <v>0</v>
      </c>
      <c r="Q887" s="642">
        <f>IF(I887&lt;INDEX(Lookup!$U$2:$U$10,MATCH($D$48,Lookup!$S$2:$S$10,0)),0,IF(U887="X",0,IFERROR(P887*K887,0)))</f>
        <v>0</v>
      </c>
      <c r="R887" s="642">
        <v>0</v>
      </c>
      <c r="S887" s="783">
        <v>0</v>
      </c>
      <c r="T887" s="636"/>
      <c r="U887" s="353"/>
      <c r="W887" s="833">
        <f t="shared" si="68"/>
        <v>0</v>
      </c>
      <c r="X887" s="833">
        <f t="shared" si="69"/>
        <v>0</v>
      </c>
    </row>
    <row r="888" spans="2:24" x14ac:dyDescent="0.35">
      <c r="B888" s="633"/>
      <c r="C888" s="357"/>
      <c r="D888" s="357"/>
      <c r="E888" s="634"/>
      <c r="F888" s="635"/>
      <c r="G888" s="360"/>
      <c r="H888" s="359"/>
      <c r="I888" s="359"/>
      <c r="J888" s="636"/>
      <c r="K888" s="638" t="str">
        <f>IFERROR(INDEX(Lookup!$G$3:$G$6,MATCH(J888,Lookup!$F$3:$F$6,0)),"")</f>
        <v/>
      </c>
      <c r="L888" s="637"/>
      <c r="M888" s="636"/>
      <c r="N888" s="639">
        <f t="shared" si="66"/>
        <v>0</v>
      </c>
      <c r="O888" s="640">
        <f t="shared" si="67"/>
        <v>0</v>
      </c>
      <c r="P888" s="641">
        <f>IF(I888&lt;INDEX(Lookup!$U$2:$U$10,MATCH($D$48,Lookup!$S$2:$S$10,0)),0,IF(U888="X",0,IFERROR(L888*50,0)))</f>
        <v>0</v>
      </c>
      <c r="Q888" s="642">
        <f>IF(I888&lt;INDEX(Lookup!$U$2:$U$10,MATCH($D$48,Lookup!$S$2:$S$10,0)),0,IF(U888="X",0,IFERROR(P888*K888,0)))</f>
        <v>0</v>
      </c>
      <c r="R888" s="642">
        <v>0</v>
      </c>
      <c r="S888" s="783">
        <v>0</v>
      </c>
      <c r="T888" s="636"/>
      <c r="U888" s="353"/>
      <c r="W888" s="833">
        <f t="shared" si="68"/>
        <v>0</v>
      </c>
      <c r="X888" s="833">
        <f t="shared" si="69"/>
        <v>0</v>
      </c>
    </row>
    <row r="889" spans="2:24" x14ac:dyDescent="0.35">
      <c r="B889" s="633"/>
      <c r="C889" s="357"/>
      <c r="D889" s="357"/>
      <c r="E889" s="634"/>
      <c r="F889" s="635"/>
      <c r="G889" s="360"/>
      <c r="H889" s="359"/>
      <c r="I889" s="359"/>
      <c r="J889" s="636"/>
      <c r="K889" s="638" t="str">
        <f>IFERROR(INDEX(Lookup!$G$3:$G$6,MATCH(J889,Lookup!$F$3:$F$6,0)),"")</f>
        <v/>
      </c>
      <c r="L889" s="637"/>
      <c r="M889" s="636"/>
      <c r="N889" s="639">
        <f t="shared" si="66"/>
        <v>0</v>
      </c>
      <c r="O889" s="640">
        <f t="shared" si="67"/>
        <v>0</v>
      </c>
      <c r="P889" s="641">
        <f>IF(I889&lt;INDEX(Lookup!$U$2:$U$10,MATCH($D$48,Lookup!$S$2:$S$10,0)),0,IF(U889="X",0,IFERROR(L889*50,0)))</f>
        <v>0</v>
      </c>
      <c r="Q889" s="642">
        <f>IF(I889&lt;INDEX(Lookup!$U$2:$U$10,MATCH($D$48,Lookup!$S$2:$S$10,0)),0,IF(U889="X",0,IFERROR(P889*K889,0)))</f>
        <v>0</v>
      </c>
      <c r="R889" s="642">
        <v>0</v>
      </c>
      <c r="S889" s="783">
        <v>0</v>
      </c>
      <c r="T889" s="636"/>
      <c r="U889" s="353"/>
      <c r="W889" s="833">
        <f t="shared" si="68"/>
        <v>0</v>
      </c>
      <c r="X889" s="833">
        <f t="shared" si="69"/>
        <v>0</v>
      </c>
    </row>
    <row r="890" spans="2:24" x14ac:dyDescent="0.35">
      <c r="B890" s="633"/>
      <c r="C890" s="357"/>
      <c r="D890" s="357"/>
      <c r="E890" s="634"/>
      <c r="F890" s="635"/>
      <c r="G890" s="360"/>
      <c r="H890" s="359"/>
      <c r="I890" s="359"/>
      <c r="J890" s="636"/>
      <c r="K890" s="638" t="str">
        <f>IFERROR(INDEX(Lookup!$G$3:$G$6,MATCH(J890,Lookup!$F$3:$F$6,0)),"")</f>
        <v/>
      </c>
      <c r="L890" s="637"/>
      <c r="M890" s="636"/>
      <c r="N890" s="639">
        <f t="shared" si="66"/>
        <v>0</v>
      </c>
      <c r="O890" s="640">
        <f t="shared" si="67"/>
        <v>0</v>
      </c>
      <c r="P890" s="641">
        <f>IF(I890&lt;INDEX(Lookup!$U$2:$U$10,MATCH($D$48,Lookup!$S$2:$S$10,0)),0,IF(U890="X",0,IFERROR(L890*50,0)))</f>
        <v>0</v>
      </c>
      <c r="Q890" s="642">
        <f>IF(I890&lt;INDEX(Lookup!$U$2:$U$10,MATCH($D$48,Lookup!$S$2:$S$10,0)),0,IF(U890="X",0,IFERROR(P890*K890,0)))</f>
        <v>0</v>
      </c>
      <c r="R890" s="642">
        <v>0</v>
      </c>
      <c r="S890" s="783">
        <v>0</v>
      </c>
      <c r="T890" s="636"/>
      <c r="U890" s="353"/>
      <c r="W890" s="833">
        <f t="shared" si="68"/>
        <v>0</v>
      </c>
      <c r="X890" s="833">
        <f t="shared" si="69"/>
        <v>0</v>
      </c>
    </row>
    <row r="891" spans="2:24" x14ac:dyDescent="0.35">
      <c r="B891" s="633"/>
      <c r="C891" s="357"/>
      <c r="D891" s="357"/>
      <c r="E891" s="634"/>
      <c r="F891" s="635"/>
      <c r="G891" s="360"/>
      <c r="H891" s="359"/>
      <c r="I891" s="359"/>
      <c r="J891" s="636"/>
      <c r="K891" s="638" t="str">
        <f>IFERROR(INDEX(Lookup!$G$3:$G$6,MATCH(J891,Lookup!$F$3:$F$6,0)),"")</f>
        <v/>
      </c>
      <c r="L891" s="637"/>
      <c r="M891" s="636"/>
      <c r="N891" s="639">
        <f t="shared" si="66"/>
        <v>0</v>
      </c>
      <c r="O891" s="640">
        <f t="shared" si="67"/>
        <v>0</v>
      </c>
      <c r="P891" s="641">
        <f>IF(I891&lt;INDEX(Lookup!$U$2:$U$10,MATCH($D$48,Lookup!$S$2:$S$10,0)),0,IF(U891="X",0,IFERROR(L891*50,0)))</f>
        <v>0</v>
      </c>
      <c r="Q891" s="642">
        <f>IF(I891&lt;INDEX(Lookup!$U$2:$U$10,MATCH($D$48,Lookup!$S$2:$S$10,0)),0,IF(U891="X",0,IFERROR(P891*K891,0)))</f>
        <v>0</v>
      </c>
      <c r="R891" s="642">
        <v>0</v>
      </c>
      <c r="S891" s="783">
        <v>0</v>
      </c>
      <c r="T891" s="636"/>
      <c r="U891" s="353"/>
      <c r="W891" s="833">
        <f t="shared" si="68"/>
        <v>0</v>
      </c>
      <c r="X891" s="833">
        <f t="shared" si="69"/>
        <v>0</v>
      </c>
    </row>
    <row r="892" spans="2:24" x14ac:dyDescent="0.35">
      <c r="B892" s="633"/>
      <c r="C892" s="357"/>
      <c r="D892" s="357"/>
      <c r="E892" s="634"/>
      <c r="F892" s="635"/>
      <c r="G892" s="360"/>
      <c r="H892" s="359"/>
      <c r="I892" s="359"/>
      <c r="J892" s="636"/>
      <c r="K892" s="638" t="str">
        <f>IFERROR(INDEX(Lookup!$G$3:$G$6,MATCH(J892,Lookup!$F$3:$F$6,0)),"")</f>
        <v/>
      </c>
      <c r="L892" s="637"/>
      <c r="M892" s="636"/>
      <c r="N892" s="639">
        <f t="shared" si="66"/>
        <v>0</v>
      </c>
      <c r="O892" s="640">
        <f t="shared" si="67"/>
        <v>0</v>
      </c>
      <c r="P892" s="641">
        <f>IF(I892&lt;INDEX(Lookup!$U$2:$U$10,MATCH($D$48,Lookup!$S$2:$S$10,0)),0,IF(U892="X",0,IFERROR(L892*50,0)))</f>
        <v>0</v>
      </c>
      <c r="Q892" s="642">
        <f>IF(I892&lt;INDEX(Lookup!$U$2:$U$10,MATCH($D$48,Lookup!$S$2:$S$10,0)),0,IF(U892="X",0,IFERROR(P892*K892,0)))</f>
        <v>0</v>
      </c>
      <c r="R892" s="642">
        <v>0</v>
      </c>
      <c r="S892" s="783">
        <v>0</v>
      </c>
      <c r="T892" s="636"/>
      <c r="U892" s="353"/>
      <c r="W892" s="833">
        <f t="shared" si="68"/>
        <v>0</v>
      </c>
      <c r="X892" s="833">
        <f t="shared" si="69"/>
        <v>0</v>
      </c>
    </row>
    <row r="893" spans="2:24" x14ac:dyDescent="0.35">
      <c r="B893" s="633"/>
      <c r="C893" s="357"/>
      <c r="D893" s="357"/>
      <c r="E893" s="634"/>
      <c r="F893" s="635"/>
      <c r="G893" s="360"/>
      <c r="H893" s="359"/>
      <c r="I893" s="359"/>
      <c r="J893" s="636"/>
      <c r="K893" s="638" t="str">
        <f>IFERROR(INDEX(Lookup!$G$3:$G$6,MATCH(J893,Lookup!$F$3:$F$6,0)),"")</f>
        <v/>
      </c>
      <c r="L893" s="637"/>
      <c r="M893" s="636"/>
      <c r="N893" s="639">
        <f t="shared" si="66"/>
        <v>0</v>
      </c>
      <c r="O893" s="640">
        <f t="shared" si="67"/>
        <v>0</v>
      </c>
      <c r="P893" s="641">
        <f>IF(I893&lt;INDEX(Lookup!$U$2:$U$10,MATCH($D$48,Lookup!$S$2:$S$10,0)),0,IF(U893="X",0,IFERROR(L893*50,0)))</f>
        <v>0</v>
      </c>
      <c r="Q893" s="642">
        <f>IF(I893&lt;INDEX(Lookup!$U$2:$U$10,MATCH($D$48,Lookup!$S$2:$S$10,0)),0,IF(U893="X",0,IFERROR(P893*K893,0)))</f>
        <v>0</v>
      </c>
      <c r="R893" s="642">
        <v>0</v>
      </c>
      <c r="S893" s="783">
        <v>0</v>
      </c>
      <c r="T893" s="636"/>
      <c r="U893" s="353"/>
      <c r="W893" s="833">
        <f t="shared" si="68"/>
        <v>0</v>
      </c>
      <c r="X893" s="833">
        <f t="shared" si="69"/>
        <v>0</v>
      </c>
    </row>
    <row r="894" spans="2:24" x14ac:dyDescent="0.35">
      <c r="B894" s="633"/>
      <c r="C894" s="357"/>
      <c r="D894" s="357"/>
      <c r="E894" s="634"/>
      <c r="F894" s="635"/>
      <c r="G894" s="360"/>
      <c r="H894" s="359"/>
      <c r="I894" s="359"/>
      <c r="J894" s="636"/>
      <c r="K894" s="638" t="str">
        <f>IFERROR(INDEX(Lookup!$G$3:$G$6,MATCH(J894,Lookup!$F$3:$F$6,0)),"")</f>
        <v/>
      </c>
      <c r="L894" s="637"/>
      <c r="M894" s="636"/>
      <c r="N894" s="639">
        <f t="shared" si="66"/>
        <v>0</v>
      </c>
      <c r="O894" s="640">
        <f t="shared" si="67"/>
        <v>0</v>
      </c>
      <c r="P894" s="641">
        <f>IF(I894&lt;INDEX(Lookup!$U$2:$U$10,MATCH($D$48,Lookup!$S$2:$S$10,0)),0,IF(U894="X",0,IFERROR(L894*50,0)))</f>
        <v>0</v>
      </c>
      <c r="Q894" s="642">
        <f>IF(I894&lt;INDEX(Lookup!$U$2:$U$10,MATCH($D$48,Lookup!$S$2:$S$10,0)),0,IF(U894="X",0,IFERROR(P894*K894,0)))</f>
        <v>0</v>
      </c>
      <c r="R894" s="642">
        <v>0</v>
      </c>
      <c r="S894" s="783">
        <v>0</v>
      </c>
      <c r="T894" s="636"/>
      <c r="U894" s="353"/>
      <c r="W894" s="833">
        <f t="shared" si="68"/>
        <v>0</v>
      </c>
      <c r="X894" s="833">
        <f t="shared" si="69"/>
        <v>0</v>
      </c>
    </row>
    <row r="895" spans="2:24" x14ac:dyDescent="0.35">
      <c r="B895" s="633"/>
      <c r="C895" s="357"/>
      <c r="D895" s="357"/>
      <c r="E895" s="634"/>
      <c r="F895" s="635"/>
      <c r="G895" s="360"/>
      <c r="H895" s="359"/>
      <c r="I895" s="359"/>
      <c r="J895" s="636"/>
      <c r="K895" s="638" t="str">
        <f>IFERROR(INDEX(Lookup!$G$3:$G$6,MATCH(J895,Lookup!$F$3:$F$6,0)),"")</f>
        <v/>
      </c>
      <c r="L895" s="637"/>
      <c r="M895" s="636"/>
      <c r="N895" s="639">
        <f t="shared" si="66"/>
        <v>0</v>
      </c>
      <c r="O895" s="640">
        <f t="shared" si="67"/>
        <v>0</v>
      </c>
      <c r="P895" s="641">
        <f>IF(I895&lt;INDEX(Lookup!$U$2:$U$10,MATCH($D$48,Lookup!$S$2:$S$10,0)),0,IF(U895="X",0,IFERROR(L895*50,0)))</f>
        <v>0</v>
      </c>
      <c r="Q895" s="642">
        <f>IF(I895&lt;INDEX(Lookup!$U$2:$U$10,MATCH($D$48,Lookup!$S$2:$S$10,0)),0,IF(U895="X",0,IFERROR(P895*K895,0)))</f>
        <v>0</v>
      </c>
      <c r="R895" s="642">
        <v>0</v>
      </c>
      <c r="S895" s="783">
        <v>0</v>
      </c>
      <c r="T895" s="636"/>
      <c r="U895" s="353"/>
      <c r="W895" s="833">
        <f t="shared" si="68"/>
        <v>0</v>
      </c>
      <c r="X895" s="833">
        <f t="shared" si="69"/>
        <v>0</v>
      </c>
    </row>
    <row r="896" spans="2:24" x14ac:dyDescent="0.35">
      <c r="B896" s="633"/>
      <c r="C896" s="357"/>
      <c r="D896" s="357"/>
      <c r="E896" s="634"/>
      <c r="F896" s="635"/>
      <c r="G896" s="360"/>
      <c r="H896" s="359"/>
      <c r="I896" s="359"/>
      <c r="J896" s="636"/>
      <c r="K896" s="638" t="str">
        <f>IFERROR(INDEX(Lookup!$G$3:$G$6,MATCH(J896,Lookup!$F$3:$F$6,0)),"")</f>
        <v/>
      </c>
      <c r="L896" s="637"/>
      <c r="M896" s="636"/>
      <c r="N896" s="639">
        <f t="shared" si="66"/>
        <v>0</v>
      </c>
      <c r="O896" s="640">
        <f t="shared" si="67"/>
        <v>0</v>
      </c>
      <c r="P896" s="641">
        <f>IF(I896&lt;INDEX(Lookup!$U$2:$U$10,MATCH($D$48,Lookup!$S$2:$S$10,0)),0,IF(U896="X",0,IFERROR(L896*50,0)))</f>
        <v>0</v>
      </c>
      <c r="Q896" s="642">
        <f>IF(I896&lt;INDEX(Lookup!$U$2:$U$10,MATCH($D$48,Lookup!$S$2:$S$10,0)),0,IF(U896="X",0,IFERROR(P896*K896,0)))</f>
        <v>0</v>
      </c>
      <c r="R896" s="642">
        <v>0</v>
      </c>
      <c r="S896" s="783">
        <v>0</v>
      </c>
      <c r="T896" s="636"/>
      <c r="U896" s="353"/>
      <c r="W896" s="833">
        <f t="shared" si="68"/>
        <v>0</v>
      </c>
      <c r="X896" s="833">
        <f t="shared" si="69"/>
        <v>0</v>
      </c>
    </row>
    <row r="897" spans="2:24" x14ac:dyDescent="0.35">
      <c r="B897" s="633"/>
      <c r="C897" s="357"/>
      <c r="D897" s="357"/>
      <c r="E897" s="634"/>
      <c r="F897" s="635"/>
      <c r="G897" s="360"/>
      <c r="H897" s="359"/>
      <c r="I897" s="359"/>
      <c r="J897" s="636"/>
      <c r="K897" s="638" t="str">
        <f>IFERROR(INDEX(Lookup!$G$3:$G$6,MATCH(J897,Lookup!$F$3:$F$6,0)),"")</f>
        <v/>
      </c>
      <c r="L897" s="637"/>
      <c r="M897" s="636"/>
      <c r="N897" s="639">
        <f t="shared" si="66"/>
        <v>0</v>
      </c>
      <c r="O897" s="640">
        <f t="shared" si="67"/>
        <v>0</v>
      </c>
      <c r="P897" s="641">
        <f>IF(I897&lt;INDEX(Lookup!$U$2:$U$10,MATCH($D$48,Lookup!$S$2:$S$10,0)),0,IF(U897="X",0,IFERROR(L897*50,0)))</f>
        <v>0</v>
      </c>
      <c r="Q897" s="642">
        <f>IF(I897&lt;INDEX(Lookup!$U$2:$U$10,MATCH($D$48,Lookup!$S$2:$S$10,0)),0,IF(U897="X",0,IFERROR(P897*K897,0)))</f>
        <v>0</v>
      </c>
      <c r="R897" s="642">
        <v>0</v>
      </c>
      <c r="S897" s="783">
        <v>0</v>
      </c>
      <c r="T897" s="636"/>
      <c r="U897" s="353"/>
      <c r="W897" s="833">
        <f t="shared" si="68"/>
        <v>0</v>
      </c>
      <c r="X897" s="833">
        <f t="shared" si="69"/>
        <v>0</v>
      </c>
    </row>
    <row r="898" spans="2:24" x14ac:dyDescent="0.35">
      <c r="B898" s="633"/>
      <c r="C898" s="357"/>
      <c r="D898" s="357"/>
      <c r="E898" s="634"/>
      <c r="F898" s="635"/>
      <c r="G898" s="360"/>
      <c r="H898" s="359"/>
      <c r="I898" s="359"/>
      <c r="J898" s="636"/>
      <c r="K898" s="638" t="str">
        <f>IFERROR(INDEX(Lookup!$G$3:$G$6,MATCH(J898,Lookup!$F$3:$F$6,0)),"")</f>
        <v/>
      </c>
      <c r="L898" s="637"/>
      <c r="M898" s="636"/>
      <c r="N898" s="639">
        <f t="shared" si="66"/>
        <v>0</v>
      </c>
      <c r="O898" s="640">
        <f t="shared" si="67"/>
        <v>0</v>
      </c>
      <c r="P898" s="641">
        <f>IF(I898&lt;INDEX(Lookup!$U$2:$U$10,MATCH($D$48,Lookup!$S$2:$S$10,0)),0,IF(U898="X",0,IFERROR(L898*50,0)))</f>
        <v>0</v>
      </c>
      <c r="Q898" s="642">
        <f>IF(I898&lt;INDEX(Lookup!$U$2:$U$10,MATCH($D$48,Lookup!$S$2:$S$10,0)),0,IF(U898="X",0,IFERROR(P898*K898,0)))</f>
        <v>0</v>
      </c>
      <c r="R898" s="642">
        <v>0</v>
      </c>
      <c r="S898" s="783">
        <v>0</v>
      </c>
      <c r="T898" s="636"/>
      <c r="U898" s="353"/>
      <c r="W898" s="833">
        <f t="shared" si="68"/>
        <v>0</v>
      </c>
      <c r="X898" s="833">
        <f t="shared" si="69"/>
        <v>0</v>
      </c>
    </row>
    <row r="899" spans="2:24" x14ac:dyDescent="0.35">
      <c r="B899" s="633"/>
      <c r="C899" s="357"/>
      <c r="D899" s="357"/>
      <c r="E899" s="634"/>
      <c r="F899" s="635"/>
      <c r="G899" s="360"/>
      <c r="H899" s="359"/>
      <c r="I899" s="359"/>
      <c r="J899" s="636"/>
      <c r="K899" s="638" t="str">
        <f>IFERROR(INDEX(Lookup!$G$3:$G$6,MATCH(J899,Lookup!$F$3:$F$6,0)),"")</f>
        <v/>
      </c>
      <c r="L899" s="637"/>
      <c r="M899" s="636"/>
      <c r="N899" s="639">
        <f t="shared" si="66"/>
        <v>0</v>
      </c>
      <c r="O899" s="640">
        <f t="shared" si="67"/>
        <v>0</v>
      </c>
      <c r="P899" s="641">
        <f>IF(I899&lt;INDEX(Lookup!$U$2:$U$10,MATCH($D$48,Lookup!$S$2:$S$10,0)),0,IF(U899="X",0,IFERROR(L899*50,0)))</f>
        <v>0</v>
      </c>
      <c r="Q899" s="642">
        <f>IF(I899&lt;INDEX(Lookup!$U$2:$U$10,MATCH($D$48,Lookup!$S$2:$S$10,0)),0,IF(U899="X",0,IFERROR(P899*K899,0)))</f>
        <v>0</v>
      </c>
      <c r="R899" s="642">
        <v>0</v>
      </c>
      <c r="S899" s="783">
        <v>0</v>
      </c>
      <c r="T899" s="636"/>
      <c r="U899" s="353"/>
      <c r="W899" s="833">
        <f t="shared" si="68"/>
        <v>0</v>
      </c>
      <c r="X899" s="833">
        <f t="shared" si="69"/>
        <v>0</v>
      </c>
    </row>
    <row r="900" spans="2:24" x14ac:dyDescent="0.35">
      <c r="B900" s="633"/>
      <c r="C900" s="357"/>
      <c r="D900" s="357"/>
      <c r="E900" s="634"/>
      <c r="F900" s="635"/>
      <c r="G900" s="360"/>
      <c r="H900" s="359"/>
      <c r="I900" s="359"/>
      <c r="J900" s="636"/>
      <c r="K900" s="638" t="str">
        <f>IFERROR(INDEX(Lookup!$G$3:$G$6,MATCH(J900,Lookup!$F$3:$F$6,0)),"")</f>
        <v/>
      </c>
      <c r="L900" s="637"/>
      <c r="M900" s="636"/>
      <c r="N900" s="639">
        <f t="shared" si="66"/>
        <v>0</v>
      </c>
      <c r="O900" s="640">
        <f t="shared" si="67"/>
        <v>0</v>
      </c>
      <c r="P900" s="641">
        <f>IF(I900&lt;INDEX(Lookup!$U$2:$U$10,MATCH($D$48,Lookup!$S$2:$S$10,0)),0,IF(U900="X",0,IFERROR(L900*50,0)))</f>
        <v>0</v>
      </c>
      <c r="Q900" s="642">
        <f>IF(I900&lt;INDEX(Lookup!$U$2:$U$10,MATCH($D$48,Lookup!$S$2:$S$10,0)),0,IF(U900="X",0,IFERROR(P900*K900,0)))</f>
        <v>0</v>
      </c>
      <c r="R900" s="642">
        <v>0</v>
      </c>
      <c r="S900" s="783">
        <v>0</v>
      </c>
      <c r="T900" s="636"/>
      <c r="U900" s="353"/>
      <c r="W900" s="833">
        <f t="shared" si="68"/>
        <v>0</v>
      </c>
      <c r="X900" s="833">
        <f t="shared" si="69"/>
        <v>0</v>
      </c>
    </row>
    <row r="901" spans="2:24" x14ac:dyDescent="0.35">
      <c r="B901" s="633"/>
      <c r="C901" s="357"/>
      <c r="D901" s="357"/>
      <c r="E901" s="634"/>
      <c r="F901" s="635"/>
      <c r="G901" s="360"/>
      <c r="H901" s="359"/>
      <c r="I901" s="359"/>
      <c r="J901" s="636"/>
      <c r="K901" s="638" t="str">
        <f>IFERROR(INDEX(Lookup!$G$3:$G$6,MATCH(J901,Lookup!$F$3:$F$6,0)),"")</f>
        <v/>
      </c>
      <c r="L901" s="637"/>
      <c r="M901" s="636"/>
      <c r="N901" s="639">
        <f t="shared" si="66"/>
        <v>0</v>
      </c>
      <c r="O901" s="640">
        <f t="shared" si="67"/>
        <v>0</v>
      </c>
      <c r="P901" s="641">
        <f>IF(I901&lt;INDEX(Lookup!$U$2:$U$10,MATCH($D$48,Lookup!$S$2:$S$10,0)),0,IF(U901="X",0,IFERROR(L901*50,0)))</f>
        <v>0</v>
      </c>
      <c r="Q901" s="642">
        <f>IF(I901&lt;INDEX(Lookup!$U$2:$U$10,MATCH($D$48,Lookup!$S$2:$S$10,0)),0,IF(U901="X",0,IFERROR(P901*K901,0)))</f>
        <v>0</v>
      </c>
      <c r="R901" s="642">
        <v>0</v>
      </c>
      <c r="S901" s="783">
        <v>0</v>
      </c>
      <c r="T901" s="636"/>
      <c r="U901" s="353"/>
      <c r="W901" s="833">
        <f t="shared" si="68"/>
        <v>0</v>
      </c>
      <c r="X901" s="833">
        <f t="shared" si="69"/>
        <v>0</v>
      </c>
    </row>
    <row r="902" spans="2:24" x14ac:dyDescent="0.35">
      <c r="B902" s="633"/>
      <c r="C902" s="357"/>
      <c r="D902" s="357"/>
      <c r="E902" s="634"/>
      <c r="F902" s="635"/>
      <c r="G902" s="360"/>
      <c r="H902" s="359"/>
      <c r="I902" s="359"/>
      <c r="J902" s="636"/>
      <c r="K902" s="638" t="str">
        <f>IFERROR(INDEX(Lookup!$G$3:$G$6,MATCH(J902,Lookup!$F$3:$F$6,0)),"")</f>
        <v/>
      </c>
      <c r="L902" s="637"/>
      <c r="M902" s="636"/>
      <c r="N902" s="639">
        <f t="shared" si="66"/>
        <v>0</v>
      </c>
      <c r="O902" s="640">
        <f t="shared" si="67"/>
        <v>0</v>
      </c>
      <c r="P902" s="641">
        <f>IF(I902&lt;INDEX(Lookup!$U$2:$U$10,MATCH($D$48,Lookup!$S$2:$S$10,0)),0,IF(U902="X",0,IFERROR(L902*50,0)))</f>
        <v>0</v>
      </c>
      <c r="Q902" s="642">
        <f>IF(I902&lt;INDEX(Lookup!$U$2:$U$10,MATCH($D$48,Lookup!$S$2:$S$10,0)),0,IF(U902="X",0,IFERROR(P902*K902,0)))</f>
        <v>0</v>
      </c>
      <c r="R902" s="642">
        <v>0</v>
      </c>
      <c r="S902" s="783">
        <v>0</v>
      </c>
      <c r="T902" s="636"/>
      <c r="U902" s="353"/>
      <c r="W902" s="833">
        <f t="shared" si="68"/>
        <v>0</v>
      </c>
      <c r="X902" s="833">
        <f t="shared" si="69"/>
        <v>0</v>
      </c>
    </row>
    <row r="903" spans="2:24" x14ac:dyDescent="0.35">
      <c r="B903" s="633"/>
      <c r="C903" s="357"/>
      <c r="D903" s="357"/>
      <c r="E903" s="634"/>
      <c r="F903" s="635"/>
      <c r="G903" s="360"/>
      <c r="H903" s="359"/>
      <c r="I903" s="359"/>
      <c r="J903" s="636"/>
      <c r="K903" s="638" t="str">
        <f>IFERROR(INDEX(Lookup!$G$3:$G$6,MATCH(J903,Lookup!$F$3:$F$6,0)),"")</f>
        <v/>
      </c>
      <c r="L903" s="637"/>
      <c r="M903" s="636"/>
      <c r="N903" s="639">
        <f t="shared" si="66"/>
        <v>0</v>
      </c>
      <c r="O903" s="640">
        <f t="shared" si="67"/>
        <v>0</v>
      </c>
      <c r="P903" s="641">
        <f>IF(I903&lt;INDEX(Lookup!$U$2:$U$10,MATCH($D$48,Lookup!$S$2:$S$10,0)),0,IF(U903="X",0,IFERROR(L903*50,0)))</f>
        <v>0</v>
      </c>
      <c r="Q903" s="642">
        <f>IF(I903&lt;INDEX(Lookup!$U$2:$U$10,MATCH($D$48,Lookup!$S$2:$S$10,0)),0,IF(U903="X",0,IFERROR(P903*K903,0)))</f>
        <v>0</v>
      </c>
      <c r="R903" s="642">
        <v>0</v>
      </c>
      <c r="S903" s="783">
        <v>0</v>
      </c>
      <c r="T903" s="636"/>
      <c r="U903" s="353"/>
      <c r="W903" s="833">
        <f t="shared" si="68"/>
        <v>0</v>
      </c>
      <c r="X903" s="833">
        <f t="shared" si="69"/>
        <v>0</v>
      </c>
    </row>
    <row r="904" spans="2:24" x14ac:dyDescent="0.35">
      <c r="B904" s="633"/>
      <c r="C904" s="357"/>
      <c r="D904" s="357"/>
      <c r="E904" s="634"/>
      <c r="F904" s="635"/>
      <c r="G904" s="360"/>
      <c r="H904" s="359"/>
      <c r="I904" s="359"/>
      <c r="J904" s="636"/>
      <c r="K904" s="638" t="str">
        <f>IFERROR(INDEX(Lookup!$G$3:$G$6,MATCH(J904,Lookup!$F$3:$F$6,0)),"")</f>
        <v/>
      </c>
      <c r="L904" s="637"/>
      <c r="M904" s="636"/>
      <c r="N904" s="639">
        <f t="shared" si="66"/>
        <v>0</v>
      </c>
      <c r="O904" s="640">
        <f t="shared" si="67"/>
        <v>0</v>
      </c>
      <c r="P904" s="641">
        <f>IF(I904&lt;INDEX(Lookup!$U$2:$U$10,MATCH($D$48,Lookup!$S$2:$S$10,0)),0,IF(U904="X",0,IFERROR(L904*50,0)))</f>
        <v>0</v>
      </c>
      <c r="Q904" s="642">
        <f>IF(I904&lt;INDEX(Lookup!$U$2:$U$10,MATCH($D$48,Lookup!$S$2:$S$10,0)),0,IF(U904="X",0,IFERROR(P904*K904,0)))</f>
        <v>0</v>
      </c>
      <c r="R904" s="642">
        <v>0</v>
      </c>
      <c r="S904" s="783">
        <v>0</v>
      </c>
      <c r="T904" s="636"/>
      <c r="U904" s="353"/>
      <c r="W904" s="833">
        <f t="shared" si="68"/>
        <v>0</v>
      </c>
      <c r="X904" s="833">
        <f t="shared" si="69"/>
        <v>0</v>
      </c>
    </row>
    <row r="905" spans="2:24" x14ac:dyDescent="0.35">
      <c r="B905" s="633"/>
      <c r="C905" s="357"/>
      <c r="D905" s="357"/>
      <c r="E905" s="634"/>
      <c r="F905" s="635"/>
      <c r="G905" s="360"/>
      <c r="H905" s="359"/>
      <c r="I905" s="359"/>
      <c r="J905" s="636"/>
      <c r="K905" s="638" t="str">
        <f>IFERROR(INDEX(Lookup!$G$3:$G$6,MATCH(J905,Lookup!$F$3:$F$6,0)),"")</f>
        <v/>
      </c>
      <c r="L905" s="637"/>
      <c r="M905" s="636"/>
      <c r="N905" s="639">
        <f t="shared" si="66"/>
        <v>0</v>
      </c>
      <c r="O905" s="640">
        <f t="shared" si="67"/>
        <v>0</v>
      </c>
      <c r="P905" s="641">
        <f>IF(I905&lt;INDEX(Lookup!$U$2:$U$10,MATCH($D$48,Lookup!$S$2:$S$10,0)),0,IF(U905="X",0,IFERROR(L905*50,0)))</f>
        <v>0</v>
      </c>
      <c r="Q905" s="642">
        <f>IF(I905&lt;INDEX(Lookup!$U$2:$U$10,MATCH($D$48,Lookup!$S$2:$S$10,0)),0,IF(U905="X",0,IFERROR(P905*K905,0)))</f>
        <v>0</v>
      </c>
      <c r="R905" s="642">
        <v>0</v>
      </c>
      <c r="S905" s="783">
        <v>0</v>
      </c>
      <c r="T905" s="636"/>
      <c r="U905" s="353"/>
      <c r="W905" s="833">
        <f t="shared" si="68"/>
        <v>0</v>
      </c>
      <c r="X905" s="833">
        <f t="shared" si="69"/>
        <v>0</v>
      </c>
    </row>
    <row r="906" spans="2:24" x14ac:dyDescent="0.35">
      <c r="B906" s="633"/>
      <c r="C906" s="357"/>
      <c r="D906" s="357"/>
      <c r="E906" s="634"/>
      <c r="F906" s="635"/>
      <c r="G906" s="360"/>
      <c r="H906" s="359"/>
      <c r="I906" s="359"/>
      <c r="J906" s="636"/>
      <c r="K906" s="638" t="str">
        <f>IFERROR(INDEX(Lookup!$G$3:$G$6,MATCH(J906,Lookup!$F$3:$F$6,0)),"")</f>
        <v/>
      </c>
      <c r="L906" s="637"/>
      <c r="M906" s="636"/>
      <c r="N906" s="639">
        <f t="shared" si="66"/>
        <v>0</v>
      </c>
      <c r="O906" s="640">
        <f t="shared" si="67"/>
        <v>0</v>
      </c>
      <c r="P906" s="641">
        <f>IF(I906&lt;INDEX(Lookup!$U$2:$U$10,MATCH($D$48,Lookup!$S$2:$S$10,0)),0,IF(U906="X",0,IFERROR(L906*50,0)))</f>
        <v>0</v>
      </c>
      <c r="Q906" s="642">
        <f>IF(I906&lt;INDEX(Lookup!$U$2:$U$10,MATCH($D$48,Lookup!$S$2:$S$10,0)),0,IF(U906="X",0,IFERROR(P906*K906,0)))</f>
        <v>0</v>
      </c>
      <c r="R906" s="642">
        <v>0</v>
      </c>
      <c r="S906" s="783">
        <v>0</v>
      </c>
      <c r="T906" s="636"/>
      <c r="U906" s="353"/>
      <c r="W906" s="833">
        <f t="shared" si="68"/>
        <v>0</v>
      </c>
      <c r="X906" s="833">
        <f t="shared" si="69"/>
        <v>0</v>
      </c>
    </row>
    <row r="907" spans="2:24" x14ac:dyDescent="0.35">
      <c r="B907" s="633"/>
      <c r="C907" s="357"/>
      <c r="D907" s="357"/>
      <c r="E907" s="634"/>
      <c r="F907" s="635"/>
      <c r="G907" s="360"/>
      <c r="H907" s="359"/>
      <c r="I907" s="359"/>
      <c r="J907" s="636"/>
      <c r="K907" s="638" t="str">
        <f>IFERROR(INDEX(Lookup!$G$3:$G$6,MATCH(J907,Lookup!$F$3:$F$6,0)),"")</f>
        <v/>
      </c>
      <c r="L907" s="637"/>
      <c r="M907" s="636"/>
      <c r="N907" s="639">
        <f t="shared" si="66"/>
        <v>0</v>
      </c>
      <c r="O907" s="640">
        <f t="shared" si="67"/>
        <v>0</v>
      </c>
      <c r="P907" s="641">
        <f>IF(I907&lt;INDEX(Lookup!$U$2:$U$10,MATCH($D$48,Lookup!$S$2:$S$10,0)),0,IF(U907="X",0,IFERROR(L907*50,0)))</f>
        <v>0</v>
      </c>
      <c r="Q907" s="642">
        <f>IF(I907&lt;INDEX(Lookup!$U$2:$U$10,MATCH($D$48,Lookup!$S$2:$S$10,0)),0,IF(U907="X",0,IFERROR(P907*K907,0)))</f>
        <v>0</v>
      </c>
      <c r="R907" s="642">
        <v>0</v>
      </c>
      <c r="S907" s="783">
        <v>0</v>
      </c>
      <c r="T907" s="636"/>
      <c r="U907" s="353"/>
      <c r="W907" s="833">
        <f t="shared" si="68"/>
        <v>0</v>
      </c>
      <c r="X907" s="833">
        <f t="shared" si="69"/>
        <v>0</v>
      </c>
    </row>
    <row r="908" spans="2:24" x14ac:dyDescent="0.35">
      <c r="B908" s="633"/>
      <c r="C908" s="357"/>
      <c r="D908" s="357"/>
      <c r="E908" s="634"/>
      <c r="F908" s="635"/>
      <c r="G908" s="360"/>
      <c r="H908" s="359"/>
      <c r="I908" s="359"/>
      <c r="J908" s="636"/>
      <c r="K908" s="638" t="str">
        <f>IFERROR(INDEX(Lookup!$G$3:$G$6,MATCH(J908,Lookup!$F$3:$F$6,0)),"")</f>
        <v/>
      </c>
      <c r="L908" s="637"/>
      <c r="M908" s="636"/>
      <c r="N908" s="639">
        <f t="shared" si="66"/>
        <v>0</v>
      </c>
      <c r="O908" s="640">
        <f t="shared" si="67"/>
        <v>0</v>
      </c>
      <c r="P908" s="641">
        <f>IF(I908&lt;INDEX(Lookup!$U$2:$U$10,MATCH($D$48,Lookup!$S$2:$S$10,0)),0,IF(U908="X",0,IFERROR(L908*50,0)))</f>
        <v>0</v>
      </c>
      <c r="Q908" s="642">
        <f>IF(I908&lt;INDEX(Lookup!$U$2:$U$10,MATCH($D$48,Lookup!$S$2:$S$10,0)),0,IF(U908="X",0,IFERROR(P908*K908,0)))</f>
        <v>0</v>
      </c>
      <c r="R908" s="642">
        <v>0</v>
      </c>
      <c r="S908" s="783">
        <v>0</v>
      </c>
      <c r="T908" s="636"/>
      <c r="U908" s="353"/>
      <c r="W908" s="833">
        <f t="shared" si="68"/>
        <v>0</v>
      </c>
      <c r="X908" s="833">
        <f t="shared" si="69"/>
        <v>0</v>
      </c>
    </row>
    <row r="909" spans="2:24" x14ac:dyDescent="0.35">
      <c r="B909" s="633"/>
      <c r="C909" s="357"/>
      <c r="D909" s="357"/>
      <c r="E909" s="634"/>
      <c r="F909" s="635"/>
      <c r="G909" s="360"/>
      <c r="H909" s="359"/>
      <c r="I909" s="359"/>
      <c r="J909" s="636"/>
      <c r="K909" s="638" t="str">
        <f>IFERROR(INDEX(Lookup!$G$3:$G$6,MATCH(J909,Lookup!$F$3:$F$6,0)),"")</f>
        <v/>
      </c>
      <c r="L909" s="637"/>
      <c r="M909" s="636"/>
      <c r="N909" s="639">
        <f t="shared" si="66"/>
        <v>0</v>
      </c>
      <c r="O909" s="640">
        <f t="shared" si="67"/>
        <v>0</v>
      </c>
      <c r="P909" s="641">
        <f>IF(I909&lt;INDEX(Lookup!$U$2:$U$10,MATCH($D$48,Lookup!$S$2:$S$10,0)),0,IF(U909="X",0,IFERROR(L909*50,0)))</f>
        <v>0</v>
      </c>
      <c r="Q909" s="642">
        <f>IF(I909&lt;INDEX(Lookup!$U$2:$U$10,MATCH($D$48,Lookup!$S$2:$S$10,0)),0,IF(U909="X",0,IFERROR(P909*K909,0)))</f>
        <v>0</v>
      </c>
      <c r="R909" s="642">
        <v>0</v>
      </c>
      <c r="S909" s="783">
        <v>0</v>
      </c>
      <c r="T909" s="636"/>
      <c r="U909" s="353"/>
      <c r="W909" s="833">
        <f t="shared" si="68"/>
        <v>0</v>
      </c>
      <c r="X909" s="833">
        <f t="shared" si="69"/>
        <v>0</v>
      </c>
    </row>
    <row r="910" spans="2:24" x14ac:dyDescent="0.35">
      <c r="B910" s="633"/>
      <c r="C910" s="357"/>
      <c r="D910" s="357"/>
      <c r="E910" s="634"/>
      <c r="F910" s="635"/>
      <c r="G910" s="360"/>
      <c r="H910" s="359"/>
      <c r="I910" s="359"/>
      <c r="J910" s="636"/>
      <c r="K910" s="638" t="str">
        <f>IFERROR(INDEX(Lookup!$G$3:$G$6,MATCH(J910,Lookup!$F$3:$F$6,0)),"")</f>
        <v/>
      </c>
      <c r="L910" s="637"/>
      <c r="M910" s="636"/>
      <c r="N910" s="639">
        <f t="shared" si="66"/>
        <v>0</v>
      </c>
      <c r="O910" s="640">
        <f t="shared" si="67"/>
        <v>0</v>
      </c>
      <c r="P910" s="641">
        <f>IF(I910&lt;INDEX(Lookup!$U$2:$U$10,MATCH($D$48,Lookup!$S$2:$S$10,0)),0,IF(U910="X",0,IFERROR(L910*50,0)))</f>
        <v>0</v>
      </c>
      <c r="Q910" s="642">
        <f>IF(I910&lt;INDEX(Lookup!$U$2:$U$10,MATCH($D$48,Lookup!$S$2:$S$10,0)),0,IF(U910="X",0,IFERROR(P910*K910,0)))</f>
        <v>0</v>
      </c>
      <c r="R910" s="642">
        <v>0</v>
      </c>
      <c r="S910" s="783">
        <v>0</v>
      </c>
      <c r="T910" s="636"/>
      <c r="U910" s="353"/>
      <c r="W910" s="833">
        <f t="shared" si="68"/>
        <v>0</v>
      </c>
      <c r="X910" s="833">
        <f t="shared" si="69"/>
        <v>0</v>
      </c>
    </row>
    <row r="911" spans="2:24" x14ac:dyDescent="0.35">
      <c r="B911" s="633"/>
      <c r="C911" s="357"/>
      <c r="D911" s="357"/>
      <c r="E911" s="634"/>
      <c r="F911" s="635"/>
      <c r="G911" s="360"/>
      <c r="H911" s="359"/>
      <c r="I911" s="359"/>
      <c r="J911" s="636"/>
      <c r="K911" s="638" t="str">
        <f>IFERROR(INDEX(Lookup!$G$3:$G$6,MATCH(J911,Lookup!$F$3:$F$6,0)),"")</f>
        <v/>
      </c>
      <c r="L911" s="637"/>
      <c r="M911" s="636"/>
      <c r="N911" s="639">
        <f t="shared" si="66"/>
        <v>0</v>
      </c>
      <c r="O911" s="640">
        <f t="shared" si="67"/>
        <v>0</v>
      </c>
      <c r="P911" s="641">
        <f>IF(I911&lt;INDEX(Lookup!$U$2:$U$10,MATCH($D$48,Lookup!$S$2:$S$10,0)),0,IF(U911="X",0,IFERROR(L911*50,0)))</f>
        <v>0</v>
      </c>
      <c r="Q911" s="642">
        <f>IF(I911&lt;INDEX(Lookup!$U$2:$U$10,MATCH($D$48,Lookup!$S$2:$S$10,0)),0,IF(U911="X",0,IFERROR(P911*K911,0)))</f>
        <v>0</v>
      </c>
      <c r="R911" s="642">
        <v>0</v>
      </c>
      <c r="S911" s="783">
        <v>0</v>
      </c>
      <c r="T911" s="636"/>
      <c r="U911" s="353"/>
      <c r="W911" s="833">
        <f t="shared" si="68"/>
        <v>0</v>
      </c>
      <c r="X911" s="833">
        <f t="shared" si="69"/>
        <v>0</v>
      </c>
    </row>
    <row r="912" spans="2:24" x14ac:dyDescent="0.35">
      <c r="B912" s="633"/>
      <c r="C912" s="357"/>
      <c r="D912" s="357"/>
      <c r="E912" s="634"/>
      <c r="F912" s="635"/>
      <c r="G912" s="360"/>
      <c r="H912" s="359"/>
      <c r="I912" s="359"/>
      <c r="J912" s="636"/>
      <c r="K912" s="638" t="str">
        <f>IFERROR(INDEX(Lookup!$G$3:$G$6,MATCH(J912,Lookup!$F$3:$F$6,0)),"")</f>
        <v/>
      </c>
      <c r="L912" s="637"/>
      <c r="M912" s="636"/>
      <c r="N912" s="639">
        <f t="shared" si="66"/>
        <v>0</v>
      </c>
      <c r="O912" s="640">
        <f t="shared" si="67"/>
        <v>0</v>
      </c>
      <c r="P912" s="641">
        <f>IF(I912&lt;INDEX(Lookup!$U$2:$U$10,MATCH($D$48,Lookup!$S$2:$S$10,0)),0,IF(U912="X",0,IFERROR(L912*50,0)))</f>
        <v>0</v>
      </c>
      <c r="Q912" s="642">
        <f>IF(I912&lt;INDEX(Lookup!$U$2:$U$10,MATCH($D$48,Lookup!$S$2:$S$10,0)),0,IF(U912="X",0,IFERROR(P912*K912,0)))</f>
        <v>0</v>
      </c>
      <c r="R912" s="642">
        <v>0</v>
      </c>
      <c r="S912" s="783">
        <v>0</v>
      </c>
      <c r="T912" s="636"/>
      <c r="U912" s="353"/>
      <c r="W912" s="833">
        <f t="shared" si="68"/>
        <v>0</v>
      </c>
      <c r="X912" s="833">
        <f t="shared" si="69"/>
        <v>0</v>
      </c>
    </row>
    <row r="913" spans="2:24" x14ac:dyDescent="0.35">
      <c r="B913" s="633"/>
      <c r="C913" s="357"/>
      <c r="D913" s="357"/>
      <c r="E913" s="634"/>
      <c r="F913" s="635"/>
      <c r="G913" s="360"/>
      <c r="H913" s="359"/>
      <c r="I913" s="359"/>
      <c r="J913" s="636"/>
      <c r="K913" s="638" t="str">
        <f>IFERROR(INDEX(Lookup!$G$3:$G$6,MATCH(J913,Lookup!$F$3:$F$6,0)),"")</f>
        <v/>
      </c>
      <c r="L913" s="637"/>
      <c r="M913" s="636"/>
      <c r="N913" s="639">
        <f t="shared" si="66"/>
        <v>0</v>
      </c>
      <c r="O913" s="640">
        <f t="shared" si="67"/>
        <v>0</v>
      </c>
      <c r="P913" s="641">
        <f>IF(I913&lt;INDEX(Lookup!$U$2:$U$10,MATCH($D$48,Lookup!$S$2:$S$10,0)),0,IF(U913="X",0,IFERROR(L913*50,0)))</f>
        <v>0</v>
      </c>
      <c r="Q913" s="642">
        <f>IF(I913&lt;INDEX(Lookup!$U$2:$U$10,MATCH($D$48,Lookup!$S$2:$S$10,0)),0,IF(U913="X",0,IFERROR(P913*K913,0)))</f>
        <v>0</v>
      </c>
      <c r="R913" s="642">
        <v>0</v>
      </c>
      <c r="S913" s="783">
        <v>0</v>
      </c>
      <c r="T913" s="636"/>
      <c r="U913" s="353"/>
      <c r="W913" s="833">
        <f t="shared" si="68"/>
        <v>0</v>
      </c>
      <c r="X913" s="833">
        <f t="shared" si="69"/>
        <v>0</v>
      </c>
    </row>
    <row r="914" spans="2:24" x14ac:dyDescent="0.35">
      <c r="B914" s="633"/>
      <c r="C914" s="357"/>
      <c r="D914" s="357"/>
      <c r="E914" s="634"/>
      <c r="F914" s="635"/>
      <c r="G914" s="360"/>
      <c r="H914" s="359"/>
      <c r="I914" s="359"/>
      <c r="J914" s="636"/>
      <c r="K914" s="638" t="str">
        <f>IFERROR(INDEX(Lookup!$G$3:$G$6,MATCH(J914,Lookup!$F$3:$F$6,0)),"")</f>
        <v/>
      </c>
      <c r="L914" s="637"/>
      <c r="M914" s="636"/>
      <c r="N914" s="639">
        <f t="shared" si="66"/>
        <v>0</v>
      </c>
      <c r="O914" s="640">
        <f t="shared" si="67"/>
        <v>0</v>
      </c>
      <c r="P914" s="641">
        <f>IF(I914&lt;INDEX(Lookup!$U$2:$U$10,MATCH($D$48,Lookup!$S$2:$S$10,0)),0,IF(U914="X",0,IFERROR(L914*50,0)))</f>
        <v>0</v>
      </c>
      <c r="Q914" s="642">
        <f>IF(I914&lt;INDEX(Lookup!$U$2:$U$10,MATCH($D$48,Lookup!$S$2:$S$10,0)),0,IF(U914="X",0,IFERROR(P914*K914,0)))</f>
        <v>0</v>
      </c>
      <c r="R914" s="642">
        <v>0</v>
      </c>
      <c r="S914" s="783">
        <v>0</v>
      </c>
      <c r="T914" s="636"/>
      <c r="U914" s="353"/>
      <c r="W914" s="833">
        <f t="shared" si="68"/>
        <v>0</v>
      </c>
      <c r="X914" s="833">
        <f t="shared" si="69"/>
        <v>0</v>
      </c>
    </row>
    <row r="915" spans="2:24" x14ac:dyDescent="0.35">
      <c r="B915" s="633"/>
      <c r="C915" s="357"/>
      <c r="D915" s="357"/>
      <c r="E915" s="634"/>
      <c r="F915" s="635"/>
      <c r="G915" s="360"/>
      <c r="H915" s="359"/>
      <c r="I915" s="359"/>
      <c r="J915" s="636"/>
      <c r="K915" s="638" t="str">
        <f>IFERROR(INDEX(Lookup!$G$3:$G$6,MATCH(J915,Lookup!$F$3:$F$6,0)),"")</f>
        <v/>
      </c>
      <c r="L915" s="637"/>
      <c r="M915" s="636"/>
      <c r="N915" s="639">
        <f t="shared" si="66"/>
        <v>0</v>
      </c>
      <c r="O915" s="640">
        <f t="shared" si="67"/>
        <v>0</v>
      </c>
      <c r="P915" s="641">
        <f>IF(I915&lt;INDEX(Lookup!$U$2:$U$10,MATCH($D$48,Lookup!$S$2:$S$10,0)),0,IF(U915="X",0,IFERROR(L915*50,0)))</f>
        <v>0</v>
      </c>
      <c r="Q915" s="642">
        <f>IF(I915&lt;INDEX(Lookup!$U$2:$U$10,MATCH($D$48,Lookup!$S$2:$S$10,0)),0,IF(U915="X",0,IFERROR(P915*K915,0)))</f>
        <v>0</v>
      </c>
      <c r="R915" s="642">
        <v>0</v>
      </c>
      <c r="S915" s="783">
        <v>0</v>
      </c>
      <c r="T915" s="636"/>
      <c r="U915" s="353"/>
      <c r="W915" s="833">
        <f t="shared" si="68"/>
        <v>0</v>
      </c>
      <c r="X915" s="833">
        <f t="shared" si="69"/>
        <v>0</v>
      </c>
    </row>
    <row r="916" spans="2:24" x14ac:dyDescent="0.35">
      <c r="B916" s="633"/>
      <c r="C916" s="357"/>
      <c r="D916" s="357"/>
      <c r="E916" s="634"/>
      <c r="F916" s="635"/>
      <c r="G916" s="360"/>
      <c r="H916" s="359"/>
      <c r="I916" s="359"/>
      <c r="J916" s="636"/>
      <c r="K916" s="638" t="str">
        <f>IFERROR(INDEX(Lookup!$G$3:$G$6,MATCH(J916,Lookup!$F$3:$F$6,0)),"")</f>
        <v/>
      </c>
      <c r="L916" s="637"/>
      <c r="M916" s="636"/>
      <c r="N916" s="639">
        <f t="shared" si="66"/>
        <v>0</v>
      </c>
      <c r="O916" s="640">
        <f t="shared" si="67"/>
        <v>0</v>
      </c>
      <c r="P916" s="641">
        <f>IF(I916&lt;INDEX(Lookup!$U$2:$U$10,MATCH($D$48,Lookup!$S$2:$S$10,0)),0,IF(U916="X",0,IFERROR(L916*50,0)))</f>
        <v>0</v>
      </c>
      <c r="Q916" s="642">
        <f>IF(I916&lt;INDEX(Lookup!$U$2:$U$10,MATCH($D$48,Lookup!$S$2:$S$10,0)),0,IF(U916="X",0,IFERROR(P916*K916,0)))</f>
        <v>0</v>
      </c>
      <c r="R916" s="642">
        <v>0</v>
      </c>
      <c r="S916" s="783">
        <v>0</v>
      </c>
      <c r="T916" s="636"/>
      <c r="U916" s="353"/>
      <c r="W916" s="833">
        <f t="shared" si="68"/>
        <v>0</v>
      </c>
      <c r="X916" s="833">
        <f t="shared" si="69"/>
        <v>0</v>
      </c>
    </row>
    <row r="917" spans="2:24" x14ac:dyDescent="0.35">
      <c r="B917" s="633"/>
      <c r="C917" s="357"/>
      <c r="D917" s="357"/>
      <c r="E917" s="634"/>
      <c r="F917" s="635"/>
      <c r="G917" s="360"/>
      <c r="H917" s="359"/>
      <c r="I917" s="359"/>
      <c r="J917" s="636"/>
      <c r="K917" s="638" t="str">
        <f>IFERROR(INDEX(Lookup!$G$3:$G$6,MATCH(J917,Lookup!$F$3:$F$6,0)),"")</f>
        <v/>
      </c>
      <c r="L917" s="637"/>
      <c r="M917" s="636"/>
      <c r="N917" s="639">
        <f t="shared" si="66"/>
        <v>0</v>
      </c>
      <c r="O917" s="640">
        <f t="shared" si="67"/>
        <v>0</v>
      </c>
      <c r="P917" s="641">
        <f>IF(I917&lt;INDEX(Lookup!$U$2:$U$10,MATCH($D$48,Lookup!$S$2:$S$10,0)),0,IF(U917="X",0,IFERROR(L917*50,0)))</f>
        <v>0</v>
      </c>
      <c r="Q917" s="642">
        <f>IF(I917&lt;INDEX(Lookup!$U$2:$U$10,MATCH($D$48,Lookup!$S$2:$S$10,0)),0,IF(U917="X",0,IFERROR(P917*K917,0)))</f>
        <v>0</v>
      </c>
      <c r="R917" s="642">
        <v>0</v>
      </c>
      <c r="S917" s="783">
        <v>0</v>
      </c>
      <c r="T917" s="636"/>
      <c r="U917" s="353"/>
      <c r="W917" s="833">
        <f t="shared" si="68"/>
        <v>0</v>
      </c>
      <c r="X917" s="833">
        <f t="shared" si="69"/>
        <v>0</v>
      </c>
    </row>
    <row r="918" spans="2:24" x14ac:dyDescent="0.35">
      <c r="B918" s="633"/>
      <c r="C918" s="357"/>
      <c r="D918" s="357"/>
      <c r="E918" s="634"/>
      <c r="F918" s="635"/>
      <c r="G918" s="360"/>
      <c r="H918" s="359"/>
      <c r="I918" s="359"/>
      <c r="J918" s="636"/>
      <c r="K918" s="638" t="str">
        <f>IFERROR(INDEX(Lookup!$G$3:$G$6,MATCH(J918,Lookup!$F$3:$F$6,0)),"")</f>
        <v/>
      </c>
      <c r="L918" s="637"/>
      <c r="M918" s="636"/>
      <c r="N918" s="639">
        <f t="shared" si="66"/>
        <v>0</v>
      </c>
      <c r="O918" s="640">
        <f t="shared" si="67"/>
        <v>0</v>
      </c>
      <c r="P918" s="641">
        <f>IF(I918&lt;INDEX(Lookup!$U$2:$U$10,MATCH($D$48,Lookup!$S$2:$S$10,0)),0,IF(U918="X",0,IFERROR(L918*50,0)))</f>
        <v>0</v>
      </c>
      <c r="Q918" s="642">
        <f>IF(I918&lt;INDEX(Lookup!$U$2:$U$10,MATCH($D$48,Lookup!$S$2:$S$10,0)),0,IF(U918="X",0,IFERROR(P918*K918,0)))</f>
        <v>0</v>
      </c>
      <c r="R918" s="642">
        <v>0</v>
      </c>
      <c r="S918" s="783">
        <v>0</v>
      </c>
      <c r="T918" s="636"/>
      <c r="U918" s="353"/>
      <c r="W918" s="833">
        <f t="shared" si="68"/>
        <v>0</v>
      </c>
      <c r="X918" s="833">
        <f t="shared" si="69"/>
        <v>0</v>
      </c>
    </row>
    <row r="919" spans="2:24" x14ac:dyDescent="0.35">
      <c r="B919" s="633"/>
      <c r="C919" s="357"/>
      <c r="D919" s="357"/>
      <c r="E919" s="634"/>
      <c r="F919" s="635"/>
      <c r="G919" s="360"/>
      <c r="H919" s="359"/>
      <c r="I919" s="359"/>
      <c r="J919" s="636"/>
      <c r="K919" s="638" t="str">
        <f>IFERROR(INDEX(Lookup!$G$3:$G$6,MATCH(J919,Lookup!$F$3:$F$6,0)),"")</f>
        <v/>
      </c>
      <c r="L919" s="637"/>
      <c r="M919" s="636"/>
      <c r="N919" s="639">
        <f t="shared" si="66"/>
        <v>0</v>
      </c>
      <c r="O919" s="640">
        <f t="shared" si="67"/>
        <v>0</v>
      </c>
      <c r="P919" s="641">
        <f>IF(I919&lt;INDEX(Lookup!$U$2:$U$10,MATCH($D$48,Lookup!$S$2:$S$10,0)),0,IF(U919="X",0,IFERROR(L919*50,0)))</f>
        <v>0</v>
      </c>
      <c r="Q919" s="642">
        <f>IF(I919&lt;INDEX(Lookup!$U$2:$U$10,MATCH($D$48,Lookup!$S$2:$S$10,0)),0,IF(U919="X",0,IFERROR(P919*K919,0)))</f>
        <v>0</v>
      </c>
      <c r="R919" s="642">
        <v>0</v>
      </c>
      <c r="S919" s="783">
        <v>0</v>
      </c>
      <c r="T919" s="636"/>
      <c r="U919" s="353"/>
      <c r="W919" s="833">
        <f t="shared" si="68"/>
        <v>0</v>
      </c>
      <c r="X919" s="833">
        <f t="shared" si="69"/>
        <v>0</v>
      </c>
    </row>
    <row r="920" spans="2:24" x14ac:dyDescent="0.35">
      <c r="B920" s="633"/>
      <c r="C920" s="357"/>
      <c r="D920" s="357"/>
      <c r="E920" s="634"/>
      <c r="F920" s="635"/>
      <c r="G920" s="360"/>
      <c r="H920" s="359"/>
      <c r="I920" s="359"/>
      <c r="J920" s="636"/>
      <c r="K920" s="638" t="str">
        <f>IFERROR(INDEX(Lookup!$G$3:$G$6,MATCH(J920,Lookup!$F$3:$F$6,0)),"")</f>
        <v/>
      </c>
      <c r="L920" s="637"/>
      <c r="M920" s="636"/>
      <c r="N920" s="639">
        <f t="shared" si="66"/>
        <v>0</v>
      </c>
      <c r="O920" s="640">
        <f t="shared" si="67"/>
        <v>0</v>
      </c>
      <c r="P920" s="641">
        <f>IF(I920&lt;INDEX(Lookup!$U$2:$U$10,MATCH($D$48,Lookup!$S$2:$S$10,0)),0,IF(U920="X",0,IFERROR(L920*50,0)))</f>
        <v>0</v>
      </c>
      <c r="Q920" s="642">
        <f>IF(I920&lt;INDEX(Lookup!$U$2:$U$10,MATCH($D$48,Lookup!$S$2:$S$10,0)),0,IF(U920="X",0,IFERROR(P920*K920,0)))</f>
        <v>0</v>
      </c>
      <c r="R920" s="642">
        <v>0</v>
      </c>
      <c r="S920" s="783">
        <v>0</v>
      </c>
      <c r="T920" s="636"/>
      <c r="U920" s="353"/>
      <c r="W920" s="833">
        <f t="shared" si="68"/>
        <v>0</v>
      </c>
      <c r="X920" s="833">
        <f t="shared" si="69"/>
        <v>0</v>
      </c>
    </row>
    <row r="921" spans="2:24" x14ac:dyDescent="0.35">
      <c r="B921" s="633"/>
      <c r="C921" s="357"/>
      <c r="D921" s="357"/>
      <c r="E921" s="634"/>
      <c r="F921" s="635"/>
      <c r="G921" s="360"/>
      <c r="H921" s="359"/>
      <c r="I921" s="359"/>
      <c r="J921" s="636"/>
      <c r="K921" s="638" t="str">
        <f>IFERROR(INDEX(Lookup!$G$3:$G$6,MATCH(J921,Lookup!$F$3:$F$6,0)),"")</f>
        <v/>
      </c>
      <c r="L921" s="637"/>
      <c r="M921" s="636"/>
      <c r="N921" s="639">
        <f t="shared" si="66"/>
        <v>0</v>
      </c>
      <c r="O921" s="640">
        <f t="shared" si="67"/>
        <v>0</v>
      </c>
      <c r="P921" s="641">
        <f>IF(I921&lt;INDEX(Lookup!$U$2:$U$10,MATCH($D$48,Lookup!$S$2:$S$10,0)),0,IF(U921="X",0,IFERROR(L921*50,0)))</f>
        <v>0</v>
      </c>
      <c r="Q921" s="642">
        <f>IF(I921&lt;INDEX(Lookup!$U$2:$U$10,MATCH($D$48,Lookup!$S$2:$S$10,0)),0,IF(U921="X",0,IFERROR(P921*K921,0)))</f>
        <v>0</v>
      </c>
      <c r="R921" s="642">
        <v>0</v>
      </c>
      <c r="S921" s="783">
        <v>0</v>
      </c>
      <c r="T921" s="636"/>
      <c r="U921" s="353"/>
      <c r="W921" s="833">
        <f t="shared" si="68"/>
        <v>0</v>
      </c>
      <c r="X921" s="833">
        <f t="shared" si="69"/>
        <v>0</v>
      </c>
    </row>
    <row r="922" spans="2:24" x14ac:dyDescent="0.35">
      <c r="B922" s="633"/>
      <c r="C922" s="357"/>
      <c r="D922" s="357"/>
      <c r="E922" s="634"/>
      <c r="F922" s="635"/>
      <c r="G922" s="360"/>
      <c r="H922" s="359"/>
      <c r="I922" s="359"/>
      <c r="J922" s="636"/>
      <c r="K922" s="638" t="str">
        <f>IFERROR(INDEX(Lookup!$G$3:$G$6,MATCH(J922,Lookup!$F$3:$F$6,0)),"")</f>
        <v/>
      </c>
      <c r="L922" s="637"/>
      <c r="M922" s="636"/>
      <c r="N922" s="639">
        <f t="shared" si="66"/>
        <v>0</v>
      </c>
      <c r="O922" s="640">
        <f t="shared" si="67"/>
        <v>0</v>
      </c>
      <c r="P922" s="641">
        <f>IF(I922&lt;INDEX(Lookup!$U$2:$U$10,MATCH($D$48,Lookup!$S$2:$S$10,0)),0,IF(U922="X",0,IFERROR(L922*50,0)))</f>
        <v>0</v>
      </c>
      <c r="Q922" s="642">
        <f>IF(I922&lt;INDEX(Lookup!$U$2:$U$10,MATCH($D$48,Lookup!$S$2:$S$10,0)),0,IF(U922="X",0,IFERROR(P922*K922,0)))</f>
        <v>0</v>
      </c>
      <c r="R922" s="642">
        <v>0</v>
      </c>
      <c r="S922" s="783">
        <v>0</v>
      </c>
      <c r="T922" s="636"/>
      <c r="U922" s="353"/>
      <c r="W922" s="833">
        <f t="shared" si="68"/>
        <v>0</v>
      </c>
      <c r="X922" s="833">
        <f t="shared" si="69"/>
        <v>0</v>
      </c>
    </row>
    <row r="923" spans="2:24" x14ac:dyDescent="0.35">
      <c r="B923" s="633"/>
      <c r="C923" s="357"/>
      <c r="D923" s="357"/>
      <c r="E923" s="634"/>
      <c r="F923" s="635"/>
      <c r="G923" s="360"/>
      <c r="H923" s="359"/>
      <c r="I923" s="359"/>
      <c r="J923" s="636"/>
      <c r="K923" s="638" t="str">
        <f>IFERROR(INDEX(Lookup!$G$3:$G$6,MATCH(J923,Lookup!$F$3:$F$6,0)),"")</f>
        <v/>
      </c>
      <c r="L923" s="637"/>
      <c r="M923" s="636"/>
      <c r="N923" s="639">
        <f t="shared" si="66"/>
        <v>0</v>
      </c>
      <c r="O923" s="640">
        <f t="shared" si="67"/>
        <v>0</v>
      </c>
      <c r="P923" s="641">
        <f>IF(I923&lt;INDEX(Lookup!$U$2:$U$10,MATCH($D$48,Lookup!$S$2:$S$10,0)),0,IF(U923="X",0,IFERROR(L923*50,0)))</f>
        <v>0</v>
      </c>
      <c r="Q923" s="642">
        <f>IF(I923&lt;INDEX(Lookup!$U$2:$U$10,MATCH($D$48,Lookup!$S$2:$S$10,0)),0,IF(U923="X",0,IFERROR(P923*K923,0)))</f>
        <v>0</v>
      </c>
      <c r="R923" s="642">
        <v>0</v>
      </c>
      <c r="S923" s="783">
        <v>0</v>
      </c>
      <c r="T923" s="636"/>
      <c r="U923" s="353"/>
      <c r="W923" s="833">
        <f t="shared" si="68"/>
        <v>0</v>
      </c>
      <c r="X923" s="833">
        <f t="shared" si="69"/>
        <v>0</v>
      </c>
    </row>
    <row r="924" spans="2:24" x14ac:dyDescent="0.35">
      <c r="B924" s="633"/>
      <c r="C924" s="357"/>
      <c r="D924" s="357"/>
      <c r="E924" s="634"/>
      <c r="F924" s="635"/>
      <c r="G924" s="360"/>
      <c r="H924" s="359"/>
      <c r="I924" s="359"/>
      <c r="J924" s="636"/>
      <c r="K924" s="638" t="str">
        <f>IFERROR(INDEX(Lookup!$G$3:$G$6,MATCH(J924,Lookup!$F$3:$F$6,0)),"")</f>
        <v/>
      </c>
      <c r="L924" s="637"/>
      <c r="M924" s="636"/>
      <c r="N924" s="639">
        <f t="shared" si="66"/>
        <v>0</v>
      </c>
      <c r="O924" s="640">
        <f t="shared" si="67"/>
        <v>0</v>
      </c>
      <c r="P924" s="641">
        <f>IF(I924&lt;INDEX(Lookup!$U$2:$U$10,MATCH($D$48,Lookup!$S$2:$S$10,0)),0,IF(U924="X",0,IFERROR(L924*50,0)))</f>
        <v>0</v>
      </c>
      <c r="Q924" s="642">
        <f>IF(I924&lt;INDEX(Lookup!$U$2:$U$10,MATCH($D$48,Lookup!$S$2:$S$10,0)),0,IF(U924="X",0,IFERROR(P924*K924,0)))</f>
        <v>0</v>
      </c>
      <c r="R924" s="642">
        <v>0</v>
      </c>
      <c r="S924" s="783">
        <v>0</v>
      </c>
      <c r="T924" s="636"/>
      <c r="U924" s="353"/>
      <c r="W924" s="833">
        <f t="shared" si="68"/>
        <v>0</v>
      </c>
      <c r="X924" s="833">
        <f t="shared" si="69"/>
        <v>0</v>
      </c>
    </row>
    <row r="925" spans="2:24" x14ac:dyDescent="0.35">
      <c r="B925" s="633"/>
      <c r="C925" s="357"/>
      <c r="D925" s="357"/>
      <c r="E925" s="634"/>
      <c r="F925" s="635"/>
      <c r="G925" s="360"/>
      <c r="H925" s="359"/>
      <c r="I925" s="359"/>
      <c r="J925" s="636"/>
      <c r="K925" s="638" t="str">
        <f>IFERROR(INDEX(Lookup!$G$3:$G$6,MATCH(J925,Lookup!$F$3:$F$6,0)),"")</f>
        <v/>
      </c>
      <c r="L925" s="637"/>
      <c r="M925" s="636"/>
      <c r="N925" s="639">
        <f t="shared" si="66"/>
        <v>0</v>
      </c>
      <c r="O925" s="640">
        <f t="shared" si="67"/>
        <v>0</v>
      </c>
      <c r="P925" s="641">
        <f>IF(I925&lt;INDEX(Lookup!$U$2:$U$10,MATCH($D$48,Lookup!$S$2:$S$10,0)),0,IF(U925="X",0,IFERROR(L925*50,0)))</f>
        <v>0</v>
      </c>
      <c r="Q925" s="642">
        <f>IF(I925&lt;INDEX(Lookup!$U$2:$U$10,MATCH($D$48,Lookup!$S$2:$S$10,0)),0,IF(U925="X",0,IFERROR(P925*K925,0)))</f>
        <v>0</v>
      </c>
      <c r="R925" s="642">
        <v>0</v>
      </c>
      <c r="S925" s="783">
        <v>0</v>
      </c>
      <c r="T925" s="636"/>
      <c r="U925" s="353"/>
      <c r="W925" s="833">
        <f t="shared" si="68"/>
        <v>0</v>
      </c>
      <c r="X925" s="833">
        <f t="shared" si="69"/>
        <v>0</v>
      </c>
    </row>
    <row r="926" spans="2:24" x14ac:dyDescent="0.35">
      <c r="B926" s="633"/>
      <c r="C926" s="357"/>
      <c r="D926" s="357"/>
      <c r="E926" s="634"/>
      <c r="F926" s="635"/>
      <c r="G926" s="360"/>
      <c r="H926" s="359"/>
      <c r="I926" s="359"/>
      <c r="J926" s="636"/>
      <c r="K926" s="638" t="str">
        <f>IFERROR(INDEX(Lookup!$G$3:$G$6,MATCH(J926,Lookup!$F$3:$F$6,0)),"")</f>
        <v/>
      </c>
      <c r="L926" s="637"/>
      <c r="M926" s="636"/>
      <c r="N926" s="639">
        <f t="shared" si="66"/>
        <v>0</v>
      </c>
      <c r="O926" s="640">
        <f t="shared" si="67"/>
        <v>0</v>
      </c>
      <c r="P926" s="641">
        <f>IF(I926&lt;INDEX(Lookup!$U$2:$U$10,MATCH($D$48,Lookup!$S$2:$S$10,0)),0,IF(U926="X",0,IFERROR(L926*50,0)))</f>
        <v>0</v>
      </c>
      <c r="Q926" s="642">
        <f>IF(I926&lt;INDEX(Lookup!$U$2:$U$10,MATCH($D$48,Lookup!$S$2:$S$10,0)),0,IF(U926="X",0,IFERROR(P926*K926,0)))</f>
        <v>0</v>
      </c>
      <c r="R926" s="642">
        <v>0</v>
      </c>
      <c r="S926" s="783">
        <v>0</v>
      </c>
      <c r="T926" s="636"/>
      <c r="U926" s="353"/>
      <c r="W926" s="833">
        <f t="shared" si="68"/>
        <v>0</v>
      </c>
      <c r="X926" s="833">
        <f t="shared" si="69"/>
        <v>0</v>
      </c>
    </row>
    <row r="927" spans="2:24" x14ac:dyDescent="0.35">
      <c r="B927" s="633"/>
      <c r="C927" s="357"/>
      <c r="D927" s="357"/>
      <c r="E927" s="634"/>
      <c r="F927" s="635"/>
      <c r="G927" s="360"/>
      <c r="H927" s="359"/>
      <c r="I927" s="359"/>
      <c r="J927" s="636"/>
      <c r="K927" s="638" t="str">
        <f>IFERROR(INDEX(Lookup!$G$3:$G$6,MATCH(J927,Lookup!$F$3:$F$6,0)),"")</f>
        <v/>
      </c>
      <c r="L927" s="637"/>
      <c r="M927" s="636"/>
      <c r="N927" s="639">
        <f t="shared" si="66"/>
        <v>0</v>
      </c>
      <c r="O927" s="640">
        <f t="shared" si="67"/>
        <v>0</v>
      </c>
      <c r="P927" s="641">
        <f>IF(I927&lt;INDEX(Lookup!$U$2:$U$10,MATCH($D$48,Lookup!$S$2:$S$10,0)),0,IF(U927="X",0,IFERROR(L927*50,0)))</f>
        <v>0</v>
      </c>
      <c r="Q927" s="642">
        <f>IF(I927&lt;INDEX(Lookup!$U$2:$U$10,MATCH($D$48,Lookup!$S$2:$S$10,0)),0,IF(U927="X",0,IFERROR(P927*K927,0)))</f>
        <v>0</v>
      </c>
      <c r="R927" s="642">
        <v>0</v>
      </c>
      <c r="S927" s="783">
        <v>0</v>
      </c>
      <c r="T927" s="636"/>
      <c r="U927" s="353"/>
      <c r="W927" s="833">
        <f t="shared" si="68"/>
        <v>0</v>
      </c>
      <c r="X927" s="833">
        <f t="shared" si="69"/>
        <v>0</v>
      </c>
    </row>
    <row r="928" spans="2:24" x14ac:dyDescent="0.35">
      <c r="B928" s="633"/>
      <c r="C928" s="357"/>
      <c r="D928" s="357"/>
      <c r="E928" s="634"/>
      <c r="F928" s="635"/>
      <c r="G928" s="360"/>
      <c r="H928" s="359"/>
      <c r="I928" s="359"/>
      <c r="J928" s="636"/>
      <c r="K928" s="638" t="str">
        <f>IFERROR(INDEX(Lookup!$G$3:$G$6,MATCH(J928,Lookup!$F$3:$F$6,0)),"")</f>
        <v/>
      </c>
      <c r="L928" s="637"/>
      <c r="M928" s="636"/>
      <c r="N928" s="639">
        <f t="shared" si="66"/>
        <v>0</v>
      </c>
      <c r="O928" s="640">
        <f t="shared" si="67"/>
        <v>0</v>
      </c>
      <c r="P928" s="641">
        <f>IF(I928&lt;INDEX(Lookup!$U$2:$U$10,MATCH($D$48,Lookup!$S$2:$S$10,0)),0,IF(U928="X",0,IFERROR(L928*50,0)))</f>
        <v>0</v>
      </c>
      <c r="Q928" s="642">
        <f>IF(I928&lt;INDEX(Lookup!$U$2:$U$10,MATCH($D$48,Lookup!$S$2:$S$10,0)),0,IF(U928="X",0,IFERROR(P928*K928,0)))</f>
        <v>0</v>
      </c>
      <c r="R928" s="642">
        <v>0</v>
      </c>
      <c r="S928" s="783">
        <v>0</v>
      </c>
      <c r="T928" s="636"/>
      <c r="U928" s="353"/>
      <c r="W928" s="833">
        <f t="shared" si="68"/>
        <v>0</v>
      </c>
      <c r="X928" s="833">
        <f t="shared" si="69"/>
        <v>0</v>
      </c>
    </row>
    <row r="929" spans="2:24" x14ac:dyDescent="0.35">
      <c r="B929" s="633"/>
      <c r="C929" s="357"/>
      <c r="D929" s="357"/>
      <c r="E929" s="634"/>
      <c r="F929" s="635"/>
      <c r="G929" s="360"/>
      <c r="H929" s="359"/>
      <c r="I929" s="359"/>
      <c r="J929" s="636"/>
      <c r="K929" s="638" t="str">
        <f>IFERROR(INDEX(Lookup!$G$3:$G$6,MATCH(J929,Lookup!$F$3:$F$6,0)),"")</f>
        <v/>
      </c>
      <c r="L929" s="637"/>
      <c r="M929" s="636"/>
      <c r="N929" s="639">
        <f t="shared" si="66"/>
        <v>0</v>
      </c>
      <c r="O929" s="640">
        <f t="shared" si="67"/>
        <v>0</v>
      </c>
      <c r="P929" s="641">
        <f>IF(I929&lt;INDEX(Lookup!$U$2:$U$10,MATCH($D$48,Lookup!$S$2:$S$10,0)),0,IF(U929="X",0,IFERROR(L929*50,0)))</f>
        <v>0</v>
      </c>
      <c r="Q929" s="642">
        <f>IF(I929&lt;INDEX(Lookup!$U$2:$U$10,MATCH($D$48,Lookup!$S$2:$S$10,0)),0,IF(U929="X",0,IFERROR(P929*K929,0)))</f>
        <v>0</v>
      </c>
      <c r="R929" s="642">
        <v>0</v>
      </c>
      <c r="S929" s="783">
        <v>0</v>
      </c>
      <c r="T929" s="636"/>
      <c r="U929" s="353"/>
      <c r="W929" s="833">
        <f t="shared" si="68"/>
        <v>0</v>
      </c>
      <c r="X929" s="833">
        <f t="shared" si="69"/>
        <v>0</v>
      </c>
    </row>
    <row r="930" spans="2:24" x14ac:dyDescent="0.35">
      <c r="B930" s="633"/>
      <c r="C930" s="357"/>
      <c r="D930" s="357"/>
      <c r="E930" s="634"/>
      <c r="F930" s="635"/>
      <c r="G930" s="360"/>
      <c r="H930" s="359"/>
      <c r="I930" s="359"/>
      <c r="J930" s="636"/>
      <c r="K930" s="638" t="str">
        <f>IFERROR(INDEX(Lookup!$G$3:$G$6,MATCH(J930,Lookup!$F$3:$F$6,0)),"")</f>
        <v/>
      </c>
      <c r="L930" s="637"/>
      <c r="M930" s="636"/>
      <c r="N930" s="639">
        <f t="shared" si="66"/>
        <v>0</v>
      </c>
      <c r="O930" s="640">
        <f t="shared" si="67"/>
        <v>0</v>
      </c>
      <c r="P930" s="641">
        <f>IF(I930&lt;INDEX(Lookup!$U$2:$U$10,MATCH($D$48,Lookup!$S$2:$S$10,0)),0,IF(U930="X",0,IFERROR(L930*50,0)))</f>
        <v>0</v>
      </c>
      <c r="Q930" s="642">
        <f>IF(I930&lt;INDEX(Lookup!$U$2:$U$10,MATCH($D$48,Lookup!$S$2:$S$10,0)),0,IF(U930="X",0,IFERROR(P930*K930,0)))</f>
        <v>0</v>
      </c>
      <c r="R930" s="642">
        <v>0</v>
      </c>
      <c r="S930" s="783">
        <v>0</v>
      </c>
      <c r="T930" s="636"/>
      <c r="U930" s="353"/>
      <c r="W930" s="833">
        <f t="shared" si="68"/>
        <v>0</v>
      </c>
      <c r="X930" s="833">
        <f t="shared" si="69"/>
        <v>0</v>
      </c>
    </row>
    <row r="931" spans="2:24" x14ac:dyDescent="0.35">
      <c r="B931" s="633"/>
      <c r="C931" s="357"/>
      <c r="D931" s="357"/>
      <c r="E931" s="634"/>
      <c r="F931" s="635"/>
      <c r="G931" s="360"/>
      <c r="H931" s="359"/>
      <c r="I931" s="359"/>
      <c r="J931" s="636"/>
      <c r="K931" s="638" t="str">
        <f>IFERROR(INDEX(Lookup!$G$3:$G$6,MATCH(J931,Lookup!$F$3:$F$6,0)),"")</f>
        <v/>
      </c>
      <c r="L931" s="637"/>
      <c r="M931" s="636"/>
      <c r="N931" s="639">
        <f t="shared" si="66"/>
        <v>0</v>
      </c>
      <c r="O931" s="640">
        <f t="shared" si="67"/>
        <v>0</v>
      </c>
      <c r="P931" s="641">
        <f>IF(I931&lt;INDEX(Lookup!$U$2:$U$10,MATCH($D$48,Lookup!$S$2:$S$10,0)),0,IF(U931="X",0,IFERROR(L931*50,0)))</f>
        <v>0</v>
      </c>
      <c r="Q931" s="642">
        <f>IF(I931&lt;INDEX(Lookup!$U$2:$U$10,MATCH($D$48,Lookup!$S$2:$S$10,0)),0,IF(U931="X",0,IFERROR(P931*K931,0)))</f>
        <v>0</v>
      </c>
      <c r="R931" s="642">
        <v>0</v>
      </c>
      <c r="S931" s="783">
        <v>0</v>
      </c>
      <c r="T931" s="636"/>
      <c r="U931" s="353"/>
      <c r="W931" s="833">
        <f t="shared" si="68"/>
        <v>0</v>
      </c>
      <c r="X931" s="833">
        <f t="shared" si="69"/>
        <v>0</v>
      </c>
    </row>
    <row r="932" spans="2:24" x14ac:dyDescent="0.35">
      <c r="B932" s="633"/>
      <c r="C932" s="357"/>
      <c r="D932" s="357"/>
      <c r="E932" s="634"/>
      <c r="F932" s="635"/>
      <c r="G932" s="360"/>
      <c r="H932" s="359"/>
      <c r="I932" s="359"/>
      <c r="J932" s="636"/>
      <c r="K932" s="638" t="str">
        <f>IFERROR(INDEX(Lookup!$G$3:$G$6,MATCH(J932,Lookup!$F$3:$F$6,0)),"")</f>
        <v/>
      </c>
      <c r="L932" s="637"/>
      <c r="M932" s="636"/>
      <c r="N932" s="639">
        <f t="shared" si="66"/>
        <v>0</v>
      </c>
      <c r="O932" s="640">
        <f t="shared" si="67"/>
        <v>0</v>
      </c>
      <c r="P932" s="641">
        <f>IF(I932&lt;INDEX(Lookup!$U$2:$U$10,MATCH($D$48,Lookup!$S$2:$S$10,0)),0,IF(U932="X",0,IFERROR(L932*50,0)))</f>
        <v>0</v>
      </c>
      <c r="Q932" s="642">
        <f>IF(I932&lt;INDEX(Lookup!$U$2:$U$10,MATCH($D$48,Lookup!$S$2:$S$10,0)),0,IF(U932="X",0,IFERROR(P932*K932,0)))</f>
        <v>0</v>
      </c>
      <c r="R932" s="642">
        <v>0</v>
      </c>
      <c r="S932" s="783">
        <v>0</v>
      </c>
      <c r="T932" s="636"/>
      <c r="U932" s="353"/>
      <c r="W932" s="833">
        <f t="shared" si="68"/>
        <v>0</v>
      </c>
      <c r="X932" s="833">
        <f t="shared" si="69"/>
        <v>0</v>
      </c>
    </row>
    <row r="933" spans="2:24" x14ac:dyDescent="0.35">
      <c r="B933" s="633"/>
      <c r="C933" s="357"/>
      <c r="D933" s="357"/>
      <c r="E933" s="634"/>
      <c r="F933" s="635"/>
      <c r="G933" s="360"/>
      <c r="H933" s="359"/>
      <c r="I933" s="359"/>
      <c r="J933" s="636"/>
      <c r="K933" s="638" t="str">
        <f>IFERROR(INDEX(Lookup!$G$3:$G$6,MATCH(J933,Lookup!$F$3:$F$6,0)),"")</f>
        <v/>
      </c>
      <c r="L933" s="637"/>
      <c r="M933" s="636"/>
      <c r="N933" s="639">
        <f t="shared" si="66"/>
        <v>0</v>
      </c>
      <c r="O933" s="640">
        <f t="shared" si="67"/>
        <v>0</v>
      </c>
      <c r="P933" s="641">
        <f>IF(I933&lt;INDEX(Lookup!$U$2:$U$10,MATCH($D$48,Lookup!$S$2:$S$10,0)),0,IF(U933="X",0,IFERROR(L933*50,0)))</f>
        <v>0</v>
      </c>
      <c r="Q933" s="642">
        <f>IF(I933&lt;INDEX(Lookup!$U$2:$U$10,MATCH($D$48,Lookup!$S$2:$S$10,0)),0,IF(U933="X",0,IFERROR(P933*K933,0)))</f>
        <v>0</v>
      </c>
      <c r="R933" s="642">
        <v>0</v>
      </c>
      <c r="S933" s="783">
        <v>0</v>
      </c>
      <c r="T933" s="636"/>
      <c r="U933" s="353"/>
      <c r="W933" s="833">
        <f t="shared" si="68"/>
        <v>0</v>
      </c>
      <c r="X933" s="833">
        <f t="shared" si="69"/>
        <v>0</v>
      </c>
    </row>
    <row r="934" spans="2:24" x14ac:dyDescent="0.35">
      <c r="B934" s="633"/>
      <c r="C934" s="357"/>
      <c r="D934" s="357"/>
      <c r="E934" s="634"/>
      <c r="F934" s="635"/>
      <c r="G934" s="360"/>
      <c r="H934" s="359"/>
      <c r="I934" s="359"/>
      <c r="J934" s="636"/>
      <c r="K934" s="638" t="str">
        <f>IFERROR(INDEX(Lookup!$G$3:$G$6,MATCH(J934,Lookup!$F$3:$F$6,0)),"")</f>
        <v/>
      </c>
      <c r="L934" s="637"/>
      <c r="M934" s="636"/>
      <c r="N934" s="639">
        <f t="shared" si="66"/>
        <v>0</v>
      </c>
      <c r="O934" s="640">
        <f t="shared" si="67"/>
        <v>0</v>
      </c>
      <c r="P934" s="641">
        <f>IF(I934&lt;INDEX(Lookup!$U$2:$U$10,MATCH($D$48,Lookup!$S$2:$S$10,0)),0,IF(U934="X",0,IFERROR(L934*50,0)))</f>
        <v>0</v>
      </c>
      <c r="Q934" s="642">
        <f>IF(I934&lt;INDEX(Lookup!$U$2:$U$10,MATCH($D$48,Lookup!$S$2:$S$10,0)),0,IF(U934="X",0,IFERROR(P934*K934,0)))</f>
        <v>0</v>
      </c>
      <c r="R934" s="642">
        <v>0</v>
      </c>
      <c r="S934" s="783">
        <v>0</v>
      </c>
      <c r="T934" s="636"/>
      <c r="U934" s="353"/>
      <c r="W934" s="833">
        <f t="shared" si="68"/>
        <v>0</v>
      </c>
      <c r="X934" s="833">
        <f t="shared" si="69"/>
        <v>0</v>
      </c>
    </row>
    <row r="935" spans="2:24" x14ac:dyDescent="0.35">
      <c r="B935" s="633"/>
      <c r="C935" s="357"/>
      <c r="D935" s="357"/>
      <c r="E935" s="634"/>
      <c r="F935" s="635"/>
      <c r="G935" s="360"/>
      <c r="H935" s="359"/>
      <c r="I935" s="359"/>
      <c r="J935" s="636"/>
      <c r="K935" s="638" t="str">
        <f>IFERROR(INDEX(Lookup!$G$3:$G$6,MATCH(J935,Lookup!$F$3:$F$6,0)),"")</f>
        <v/>
      </c>
      <c r="L935" s="637"/>
      <c r="M935" s="636"/>
      <c r="N935" s="639">
        <f t="shared" si="66"/>
        <v>0</v>
      </c>
      <c r="O935" s="640">
        <f t="shared" si="67"/>
        <v>0</v>
      </c>
      <c r="P935" s="641">
        <f>IF(I935&lt;INDEX(Lookup!$U$2:$U$10,MATCH($D$48,Lookup!$S$2:$S$10,0)),0,IF(U935="X",0,IFERROR(L935*50,0)))</f>
        <v>0</v>
      </c>
      <c r="Q935" s="642">
        <f>IF(I935&lt;INDEX(Lookup!$U$2:$U$10,MATCH($D$48,Lookup!$S$2:$S$10,0)),0,IF(U935="X",0,IFERROR(P935*K935,0)))</f>
        <v>0</v>
      </c>
      <c r="R935" s="642">
        <v>0</v>
      </c>
      <c r="S935" s="783">
        <v>0</v>
      </c>
      <c r="T935" s="636"/>
      <c r="U935" s="353"/>
      <c r="W935" s="833">
        <f t="shared" si="68"/>
        <v>0</v>
      </c>
      <c r="X935" s="833">
        <f t="shared" si="69"/>
        <v>0</v>
      </c>
    </row>
    <row r="936" spans="2:24" x14ac:dyDescent="0.35">
      <c r="B936" s="633"/>
      <c r="C936" s="357"/>
      <c r="D936" s="357"/>
      <c r="E936" s="634"/>
      <c r="F936" s="635"/>
      <c r="G936" s="360"/>
      <c r="H936" s="359"/>
      <c r="I936" s="359"/>
      <c r="J936" s="636"/>
      <c r="K936" s="638" t="str">
        <f>IFERROR(INDEX(Lookup!$G$3:$G$6,MATCH(J936,Lookup!$F$3:$F$6,0)),"")</f>
        <v/>
      </c>
      <c r="L936" s="637"/>
      <c r="M936" s="636"/>
      <c r="N936" s="639">
        <f t="shared" si="66"/>
        <v>0</v>
      </c>
      <c r="O936" s="640">
        <f t="shared" si="67"/>
        <v>0</v>
      </c>
      <c r="P936" s="641">
        <f>IF(I936&lt;INDEX(Lookup!$U$2:$U$10,MATCH($D$48,Lookup!$S$2:$S$10,0)),0,IF(U936="X",0,IFERROR(L936*50,0)))</f>
        <v>0</v>
      </c>
      <c r="Q936" s="642">
        <f>IF(I936&lt;INDEX(Lookup!$U$2:$U$10,MATCH($D$48,Lookup!$S$2:$S$10,0)),0,IF(U936="X",0,IFERROR(P936*K936,0)))</f>
        <v>0</v>
      </c>
      <c r="R936" s="642">
        <v>0</v>
      </c>
      <c r="S936" s="783">
        <v>0</v>
      </c>
      <c r="T936" s="636"/>
      <c r="U936" s="353"/>
      <c r="W936" s="833">
        <f t="shared" si="68"/>
        <v>0</v>
      </c>
      <c r="X936" s="833">
        <f t="shared" si="69"/>
        <v>0</v>
      </c>
    </row>
    <row r="937" spans="2:24" x14ac:dyDescent="0.35">
      <c r="B937" s="633"/>
      <c r="C937" s="357"/>
      <c r="D937" s="357"/>
      <c r="E937" s="634"/>
      <c r="F937" s="635"/>
      <c r="G937" s="360"/>
      <c r="H937" s="359"/>
      <c r="I937" s="359"/>
      <c r="J937" s="636"/>
      <c r="K937" s="638" t="str">
        <f>IFERROR(INDEX(Lookup!$G$3:$G$6,MATCH(J937,Lookup!$F$3:$F$6,0)),"")</f>
        <v/>
      </c>
      <c r="L937" s="637"/>
      <c r="M937" s="636"/>
      <c r="N937" s="639">
        <f t="shared" si="66"/>
        <v>0</v>
      </c>
      <c r="O937" s="640">
        <f t="shared" si="67"/>
        <v>0</v>
      </c>
      <c r="P937" s="641">
        <f>IF(I937&lt;INDEX(Lookup!$U$2:$U$10,MATCH($D$48,Lookup!$S$2:$S$10,0)),0,IF(U937="X",0,IFERROR(L937*50,0)))</f>
        <v>0</v>
      </c>
      <c r="Q937" s="642">
        <f>IF(I937&lt;INDEX(Lookup!$U$2:$U$10,MATCH($D$48,Lookup!$S$2:$S$10,0)),0,IF(U937="X",0,IFERROR(P937*K937,0)))</f>
        <v>0</v>
      </c>
      <c r="R937" s="642">
        <v>0</v>
      </c>
      <c r="S937" s="783">
        <v>0</v>
      </c>
      <c r="T937" s="636"/>
      <c r="U937" s="353"/>
      <c r="W937" s="833">
        <f t="shared" si="68"/>
        <v>0</v>
      </c>
      <c r="X937" s="833">
        <f t="shared" si="69"/>
        <v>0</v>
      </c>
    </row>
    <row r="938" spans="2:24" x14ac:dyDescent="0.35">
      <c r="B938" s="633"/>
      <c r="C938" s="357"/>
      <c r="D938" s="357"/>
      <c r="E938" s="634"/>
      <c r="F938" s="635"/>
      <c r="G938" s="360"/>
      <c r="H938" s="359"/>
      <c r="I938" s="359"/>
      <c r="J938" s="636"/>
      <c r="K938" s="638" t="str">
        <f>IFERROR(INDEX(Lookup!$G$3:$G$6,MATCH(J938,Lookup!$F$3:$F$6,0)),"")</f>
        <v/>
      </c>
      <c r="L938" s="637"/>
      <c r="M938" s="636"/>
      <c r="N938" s="639">
        <f t="shared" si="66"/>
        <v>0</v>
      </c>
      <c r="O938" s="640">
        <f t="shared" si="67"/>
        <v>0</v>
      </c>
      <c r="P938" s="641">
        <f>IF(I938&lt;INDEX(Lookup!$U$2:$U$10,MATCH($D$48,Lookup!$S$2:$S$10,0)),0,IF(U938="X",0,IFERROR(L938*50,0)))</f>
        <v>0</v>
      </c>
      <c r="Q938" s="642">
        <f>IF(I938&lt;INDEX(Lookup!$U$2:$U$10,MATCH($D$48,Lookup!$S$2:$S$10,0)),0,IF(U938="X",0,IFERROR(P938*K938,0)))</f>
        <v>0</v>
      </c>
      <c r="R938" s="642">
        <v>0</v>
      </c>
      <c r="S938" s="783">
        <v>0</v>
      </c>
      <c r="T938" s="636"/>
      <c r="U938" s="353"/>
      <c r="W938" s="833">
        <f t="shared" si="68"/>
        <v>0</v>
      </c>
      <c r="X938" s="833">
        <f t="shared" si="69"/>
        <v>0</v>
      </c>
    </row>
    <row r="939" spans="2:24" x14ac:dyDescent="0.35">
      <c r="B939" s="633"/>
      <c r="C939" s="357"/>
      <c r="D939" s="357"/>
      <c r="E939" s="634"/>
      <c r="F939" s="635"/>
      <c r="G939" s="360"/>
      <c r="H939" s="359"/>
      <c r="I939" s="359"/>
      <c r="J939" s="636"/>
      <c r="K939" s="638" t="str">
        <f>IFERROR(INDEX(Lookup!$G$3:$G$6,MATCH(J939,Lookup!$F$3:$F$6,0)),"")</f>
        <v/>
      </c>
      <c r="L939" s="637"/>
      <c r="M939" s="636"/>
      <c r="N939" s="639">
        <f t="shared" si="66"/>
        <v>0</v>
      </c>
      <c r="O939" s="640">
        <f t="shared" si="67"/>
        <v>0</v>
      </c>
      <c r="P939" s="641">
        <f>IF(I939&lt;INDEX(Lookup!$U$2:$U$10,MATCH($D$48,Lookup!$S$2:$S$10,0)),0,IF(U939="X",0,IFERROR(L939*50,0)))</f>
        <v>0</v>
      </c>
      <c r="Q939" s="642">
        <f>IF(I939&lt;INDEX(Lookup!$U$2:$U$10,MATCH($D$48,Lookup!$S$2:$S$10,0)),0,IF(U939="X",0,IFERROR(P939*K939,0)))</f>
        <v>0</v>
      </c>
      <c r="R939" s="642">
        <v>0</v>
      </c>
      <c r="S939" s="783">
        <v>0</v>
      </c>
      <c r="T939" s="636"/>
      <c r="U939" s="353"/>
      <c r="W939" s="833">
        <f t="shared" si="68"/>
        <v>0</v>
      </c>
      <c r="X939" s="833">
        <f t="shared" si="69"/>
        <v>0</v>
      </c>
    </row>
    <row r="940" spans="2:24" x14ac:dyDescent="0.35">
      <c r="B940" s="633"/>
      <c r="C940" s="357"/>
      <c r="D940" s="357"/>
      <c r="E940" s="634"/>
      <c r="F940" s="635"/>
      <c r="G940" s="360"/>
      <c r="H940" s="359"/>
      <c r="I940" s="359"/>
      <c r="J940" s="636"/>
      <c r="K940" s="638" t="str">
        <f>IFERROR(INDEX(Lookup!$G$3:$G$6,MATCH(J940,Lookup!$F$3:$F$6,0)),"")</f>
        <v/>
      </c>
      <c r="L940" s="637"/>
      <c r="M940" s="636"/>
      <c r="N940" s="639">
        <f t="shared" si="66"/>
        <v>0</v>
      </c>
      <c r="O940" s="640">
        <f t="shared" si="67"/>
        <v>0</v>
      </c>
      <c r="P940" s="641">
        <f>IF(I940&lt;INDEX(Lookup!$U$2:$U$10,MATCH($D$48,Lookup!$S$2:$S$10,0)),0,IF(U940="X",0,IFERROR(L940*50,0)))</f>
        <v>0</v>
      </c>
      <c r="Q940" s="642">
        <f>IF(I940&lt;INDEX(Lookup!$U$2:$U$10,MATCH($D$48,Lookup!$S$2:$S$10,0)),0,IF(U940="X",0,IFERROR(P940*K940,0)))</f>
        <v>0</v>
      </c>
      <c r="R940" s="642">
        <v>0</v>
      </c>
      <c r="S940" s="783">
        <v>0</v>
      </c>
      <c r="T940" s="636"/>
      <c r="U940" s="353"/>
      <c r="W940" s="833">
        <f t="shared" si="68"/>
        <v>0</v>
      </c>
      <c r="X940" s="833">
        <f t="shared" si="69"/>
        <v>0</v>
      </c>
    </row>
    <row r="941" spans="2:24" x14ac:dyDescent="0.35">
      <c r="B941" s="633"/>
      <c r="C941" s="357"/>
      <c r="D941" s="357"/>
      <c r="E941" s="634"/>
      <c r="F941" s="635"/>
      <c r="G941" s="360"/>
      <c r="H941" s="359"/>
      <c r="I941" s="359"/>
      <c r="J941" s="636"/>
      <c r="K941" s="638" t="str">
        <f>IFERROR(INDEX(Lookup!$G$3:$G$6,MATCH(J941,Lookup!$F$3:$F$6,0)),"")</f>
        <v/>
      </c>
      <c r="L941" s="637"/>
      <c r="M941" s="636"/>
      <c r="N941" s="639">
        <f t="shared" si="66"/>
        <v>0</v>
      </c>
      <c r="O941" s="640">
        <f t="shared" si="67"/>
        <v>0</v>
      </c>
      <c r="P941" s="641">
        <f>IF(I941&lt;INDEX(Lookup!$U$2:$U$10,MATCH($D$48,Lookup!$S$2:$S$10,0)),0,IF(U941="X",0,IFERROR(L941*50,0)))</f>
        <v>0</v>
      </c>
      <c r="Q941" s="642">
        <f>IF(I941&lt;INDEX(Lookup!$U$2:$U$10,MATCH($D$48,Lookup!$S$2:$S$10,0)),0,IF(U941="X",0,IFERROR(P941*K941,0)))</f>
        <v>0</v>
      </c>
      <c r="R941" s="642">
        <v>0</v>
      </c>
      <c r="S941" s="783">
        <v>0</v>
      </c>
      <c r="T941" s="636"/>
      <c r="U941" s="353"/>
      <c r="W941" s="833">
        <f t="shared" si="68"/>
        <v>0</v>
      </c>
      <c r="X941" s="833">
        <f t="shared" si="69"/>
        <v>0</v>
      </c>
    </row>
    <row r="942" spans="2:24" x14ac:dyDescent="0.35">
      <c r="B942" s="633"/>
      <c r="C942" s="357"/>
      <c r="D942" s="357"/>
      <c r="E942" s="634"/>
      <c r="F942" s="635"/>
      <c r="G942" s="360"/>
      <c r="H942" s="359"/>
      <c r="I942" s="359"/>
      <c r="J942" s="636"/>
      <c r="K942" s="638" t="str">
        <f>IFERROR(INDEX(Lookup!$G$3:$G$6,MATCH(J942,Lookup!$F$3:$F$6,0)),"")</f>
        <v/>
      </c>
      <c r="L942" s="637"/>
      <c r="M942" s="636"/>
      <c r="N942" s="639">
        <f t="shared" si="66"/>
        <v>0</v>
      </c>
      <c r="O942" s="640">
        <f t="shared" si="67"/>
        <v>0</v>
      </c>
      <c r="P942" s="641">
        <f>IF(I942&lt;INDEX(Lookup!$U$2:$U$10,MATCH($D$48,Lookup!$S$2:$S$10,0)),0,IF(U942="X",0,IFERROR(L942*50,0)))</f>
        <v>0</v>
      </c>
      <c r="Q942" s="642">
        <f>IF(I942&lt;INDEX(Lookup!$U$2:$U$10,MATCH($D$48,Lookup!$S$2:$S$10,0)),0,IF(U942="X",0,IFERROR(P942*K942,0)))</f>
        <v>0</v>
      </c>
      <c r="R942" s="642">
        <v>0</v>
      </c>
      <c r="S942" s="783">
        <v>0</v>
      </c>
      <c r="T942" s="636"/>
      <c r="U942" s="353"/>
      <c r="W942" s="833">
        <f t="shared" si="68"/>
        <v>0</v>
      </c>
      <c r="X942" s="833">
        <f t="shared" si="69"/>
        <v>0</v>
      </c>
    </row>
    <row r="943" spans="2:24" x14ac:dyDescent="0.35">
      <c r="B943" s="633"/>
      <c r="C943" s="357"/>
      <c r="D943" s="357"/>
      <c r="E943" s="634"/>
      <c r="F943" s="635"/>
      <c r="G943" s="360"/>
      <c r="H943" s="359"/>
      <c r="I943" s="359"/>
      <c r="J943" s="636"/>
      <c r="K943" s="638" t="str">
        <f>IFERROR(INDEX(Lookup!$G$3:$G$6,MATCH(J943,Lookup!$F$3:$F$6,0)),"")</f>
        <v/>
      </c>
      <c r="L943" s="637"/>
      <c r="M943" s="636"/>
      <c r="N943" s="639">
        <f t="shared" si="66"/>
        <v>0</v>
      </c>
      <c r="O943" s="640">
        <f t="shared" si="67"/>
        <v>0</v>
      </c>
      <c r="P943" s="641">
        <f>IF(I943&lt;INDEX(Lookup!$U$2:$U$10,MATCH($D$48,Lookup!$S$2:$S$10,0)),0,IF(U943="X",0,IFERROR(L943*50,0)))</f>
        <v>0</v>
      </c>
      <c r="Q943" s="642">
        <f>IF(I943&lt;INDEX(Lookup!$U$2:$U$10,MATCH($D$48,Lookup!$S$2:$S$10,0)),0,IF(U943="X",0,IFERROR(P943*K943,0)))</f>
        <v>0</v>
      </c>
      <c r="R943" s="642">
        <v>0</v>
      </c>
      <c r="S943" s="783">
        <v>0</v>
      </c>
      <c r="T943" s="636"/>
      <c r="U943" s="353"/>
      <c r="W943" s="833">
        <f t="shared" si="68"/>
        <v>0</v>
      </c>
      <c r="X943" s="833">
        <f t="shared" si="69"/>
        <v>0</v>
      </c>
    </row>
    <row r="944" spans="2:24" x14ac:dyDescent="0.35">
      <c r="B944" s="633"/>
      <c r="C944" s="357"/>
      <c r="D944" s="357"/>
      <c r="E944" s="634"/>
      <c r="F944" s="635"/>
      <c r="G944" s="360"/>
      <c r="H944" s="359"/>
      <c r="I944" s="359"/>
      <c r="J944" s="636"/>
      <c r="K944" s="638" t="str">
        <f>IFERROR(INDEX(Lookup!$G$3:$G$6,MATCH(J944,Lookup!$F$3:$F$6,0)),"")</f>
        <v/>
      </c>
      <c r="L944" s="637"/>
      <c r="M944" s="636"/>
      <c r="N944" s="639">
        <f t="shared" si="66"/>
        <v>0</v>
      </c>
      <c r="O944" s="640">
        <f t="shared" si="67"/>
        <v>0</v>
      </c>
      <c r="P944" s="641">
        <f>IF(I944&lt;INDEX(Lookup!$U$2:$U$10,MATCH($D$48,Lookup!$S$2:$S$10,0)),0,IF(U944="X",0,IFERROR(L944*50,0)))</f>
        <v>0</v>
      </c>
      <c r="Q944" s="642">
        <f>IF(I944&lt;INDEX(Lookup!$U$2:$U$10,MATCH($D$48,Lookup!$S$2:$S$10,0)),0,IF(U944="X",0,IFERROR(P944*K944,0)))</f>
        <v>0</v>
      </c>
      <c r="R944" s="642">
        <v>0</v>
      </c>
      <c r="S944" s="783">
        <v>0</v>
      </c>
      <c r="T944" s="636"/>
      <c r="U944" s="353"/>
      <c r="W944" s="833">
        <f t="shared" si="68"/>
        <v>0</v>
      </c>
      <c r="X944" s="833">
        <f t="shared" si="69"/>
        <v>0</v>
      </c>
    </row>
    <row r="945" spans="2:24" x14ac:dyDescent="0.35">
      <c r="B945" s="633"/>
      <c r="C945" s="357"/>
      <c r="D945" s="357"/>
      <c r="E945" s="634"/>
      <c r="F945" s="635"/>
      <c r="G945" s="360"/>
      <c r="H945" s="359"/>
      <c r="I945" s="359"/>
      <c r="J945" s="636"/>
      <c r="K945" s="638" t="str">
        <f>IFERROR(INDEX(Lookup!$G$3:$G$6,MATCH(J945,Lookup!$F$3:$F$6,0)),"")</f>
        <v/>
      </c>
      <c r="L945" s="637"/>
      <c r="M945" s="636"/>
      <c r="N945" s="639">
        <f t="shared" si="66"/>
        <v>0</v>
      </c>
      <c r="O945" s="640">
        <f t="shared" si="67"/>
        <v>0</v>
      </c>
      <c r="P945" s="641">
        <f>IF(I945&lt;INDEX(Lookup!$U$2:$U$10,MATCH($D$48,Lookup!$S$2:$S$10,0)),0,IF(U945="X",0,IFERROR(L945*50,0)))</f>
        <v>0</v>
      </c>
      <c r="Q945" s="642">
        <f>IF(I945&lt;INDEX(Lookup!$U$2:$U$10,MATCH($D$48,Lookup!$S$2:$S$10,0)),0,IF(U945="X",0,IFERROR(P945*K945,0)))</f>
        <v>0</v>
      </c>
      <c r="R945" s="642">
        <v>0</v>
      </c>
      <c r="S945" s="783">
        <v>0</v>
      </c>
      <c r="T945" s="636"/>
      <c r="U945" s="353"/>
      <c r="W945" s="833">
        <f t="shared" si="68"/>
        <v>0</v>
      </c>
      <c r="X945" s="833">
        <f t="shared" si="69"/>
        <v>0</v>
      </c>
    </row>
    <row r="946" spans="2:24" x14ac:dyDescent="0.35">
      <c r="B946" s="633"/>
      <c r="C946" s="357"/>
      <c r="D946" s="357"/>
      <c r="E946" s="634"/>
      <c r="F946" s="635"/>
      <c r="G946" s="360"/>
      <c r="H946" s="359"/>
      <c r="I946" s="359"/>
      <c r="J946" s="636"/>
      <c r="K946" s="638" t="str">
        <f>IFERROR(INDEX(Lookup!$G$3:$G$6,MATCH(J946,Lookup!$F$3:$F$6,0)),"")</f>
        <v/>
      </c>
      <c r="L946" s="637"/>
      <c r="M946" s="636"/>
      <c r="N946" s="639">
        <f t="shared" si="66"/>
        <v>0</v>
      </c>
      <c r="O946" s="640">
        <f t="shared" si="67"/>
        <v>0</v>
      </c>
      <c r="P946" s="641">
        <f>IF(I946&lt;INDEX(Lookup!$U$2:$U$10,MATCH($D$48,Lookup!$S$2:$S$10,0)),0,IF(U946="X",0,IFERROR(L946*50,0)))</f>
        <v>0</v>
      </c>
      <c r="Q946" s="642">
        <f>IF(I946&lt;INDEX(Lookup!$U$2:$U$10,MATCH($D$48,Lookup!$S$2:$S$10,0)),0,IF(U946="X",0,IFERROR(P946*K946,0)))</f>
        <v>0</v>
      </c>
      <c r="R946" s="642">
        <v>0</v>
      </c>
      <c r="S946" s="783">
        <v>0</v>
      </c>
      <c r="T946" s="636"/>
      <c r="U946" s="353"/>
      <c r="W946" s="833">
        <f t="shared" si="68"/>
        <v>0</v>
      </c>
      <c r="X946" s="833">
        <f t="shared" si="69"/>
        <v>0</v>
      </c>
    </row>
    <row r="947" spans="2:24" x14ac:dyDescent="0.35">
      <c r="B947" s="633"/>
      <c r="C947" s="357"/>
      <c r="D947" s="357"/>
      <c r="E947" s="634"/>
      <c r="F947" s="635"/>
      <c r="G947" s="360"/>
      <c r="H947" s="359"/>
      <c r="I947" s="359"/>
      <c r="J947" s="636"/>
      <c r="K947" s="638" t="str">
        <f>IFERROR(INDEX(Lookup!$G$3:$G$6,MATCH(J947,Lookup!$F$3:$F$6,0)),"")</f>
        <v/>
      </c>
      <c r="L947" s="637"/>
      <c r="M947" s="636"/>
      <c r="N947" s="639">
        <f t="shared" ref="N947:N1010" si="70">L947*M947</f>
        <v>0</v>
      </c>
      <c r="O947" s="640">
        <f t="shared" si="67"/>
        <v>0</v>
      </c>
      <c r="P947" s="641">
        <f>IF(I947&lt;INDEX(Lookup!$U$2:$U$10,MATCH($D$48,Lookup!$S$2:$S$10,0)),0,IF(U947="X",0,IFERROR(L947*50,0)))</f>
        <v>0</v>
      </c>
      <c r="Q947" s="642">
        <f>IF(I947&lt;INDEX(Lookup!$U$2:$U$10,MATCH($D$48,Lookup!$S$2:$S$10,0)),0,IF(U947="X",0,IFERROR(P947*K947,0)))</f>
        <v>0</v>
      </c>
      <c r="R947" s="642">
        <v>0</v>
      </c>
      <c r="S947" s="783">
        <v>0</v>
      </c>
      <c r="T947" s="636"/>
      <c r="U947" s="353"/>
      <c r="W947" s="833">
        <f t="shared" si="68"/>
        <v>0</v>
      </c>
      <c r="X947" s="833">
        <f t="shared" si="69"/>
        <v>0</v>
      </c>
    </row>
    <row r="948" spans="2:24" x14ac:dyDescent="0.35">
      <c r="B948" s="633"/>
      <c r="C948" s="357"/>
      <c r="D948" s="357"/>
      <c r="E948" s="634"/>
      <c r="F948" s="635"/>
      <c r="G948" s="360"/>
      <c r="H948" s="359"/>
      <c r="I948" s="359"/>
      <c r="J948" s="636"/>
      <c r="K948" s="638" t="str">
        <f>IFERROR(INDEX(Lookup!$G$3:$G$6,MATCH(J948,Lookup!$F$3:$F$6,0)),"")</f>
        <v/>
      </c>
      <c r="L948" s="637"/>
      <c r="M948" s="636"/>
      <c r="N948" s="639">
        <f t="shared" si="70"/>
        <v>0</v>
      </c>
      <c r="O948" s="640">
        <f t="shared" ref="O948:O1011" si="71">IFERROR(ROUND((N948*K948),2),0)</f>
        <v>0</v>
      </c>
      <c r="P948" s="641">
        <f>IF(I948&lt;INDEX(Lookup!$U$2:$U$10,MATCH($D$48,Lookup!$S$2:$S$10,0)),0,IF(U948="X",0,IFERROR(L948*50,0)))</f>
        <v>0</v>
      </c>
      <c r="Q948" s="642">
        <f>IF(I948&lt;INDEX(Lookup!$U$2:$U$10,MATCH($D$48,Lookup!$S$2:$S$10,0)),0,IF(U948="X",0,IFERROR(P948*K948,0)))</f>
        <v>0</v>
      </c>
      <c r="R948" s="642">
        <v>0</v>
      </c>
      <c r="S948" s="783">
        <v>0</v>
      </c>
      <c r="T948" s="636"/>
      <c r="U948" s="353"/>
      <c r="W948" s="833">
        <f t="shared" ref="W948:W1011" si="72">O948*$I$30</f>
        <v>0</v>
      </c>
      <c r="X948" s="833">
        <f t="shared" ref="X948:X1011" si="73">Q948*$I$30</f>
        <v>0</v>
      </c>
    </row>
    <row r="949" spans="2:24" x14ac:dyDescent="0.35">
      <c r="B949" s="633"/>
      <c r="C949" s="357"/>
      <c r="D949" s="357"/>
      <c r="E949" s="634"/>
      <c r="F949" s="635"/>
      <c r="G949" s="360"/>
      <c r="H949" s="359"/>
      <c r="I949" s="359"/>
      <c r="J949" s="636"/>
      <c r="K949" s="638" t="str">
        <f>IFERROR(INDEX(Lookup!$G$3:$G$6,MATCH(J949,Lookup!$F$3:$F$6,0)),"")</f>
        <v/>
      </c>
      <c r="L949" s="637"/>
      <c r="M949" s="636"/>
      <c r="N949" s="639">
        <f t="shared" si="70"/>
        <v>0</v>
      </c>
      <c r="O949" s="640">
        <f t="shared" si="71"/>
        <v>0</v>
      </c>
      <c r="P949" s="641">
        <f>IF(I949&lt;INDEX(Lookup!$U$2:$U$10,MATCH($D$48,Lookup!$S$2:$S$10,0)),0,IF(U949="X",0,IFERROR(L949*50,0)))</f>
        <v>0</v>
      </c>
      <c r="Q949" s="642">
        <f>IF(I949&lt;INDEX(Lookup!$U$2:$U$10,MATCH($D$48,Lookup!$S$2:$S$10,0)),0,IF(U949="X",0,IFERROR(P949*K949,0)))</f>
        <v>0</v>
      </c>
      <c r="R949" s="642">
        <v>0</v>
      </c>
      <c r="S949" s="783">
        <v>0</v>
      </c>
      <c r="T949" s="636"/>
      <c r="U949" s="353"/>
      <c r="W949" s="833">
        <f t="shared" si="72"/>
        <v>0</v>
      </c>
      <c r="X949" s="833">
        <f t="shared" si="73"/>
        <v>0</v>
      </c>
    </row>
    <row r="950" spans="2:24" x14ac:dyDescent="0.35">
      <c r="B950" s="633"/>
      <c r="C950" s="357"/>
      <c r="D950" s="357"/>
      <c r="E950" s="634"/>
      <c r="F950" s="635"/>
      <c r="G950" s="360"/>
      <c r="H950" s="359"/>
      <c r="I950" s="359"/>
      <c r="J950" s="636"/>
      <c r="K950" s="638" t="str">
        <f>IFERROR(INDEX(Lookup!$G$3:$G$6,MATCH(J950,Lookup!$F$3:$F$6,0)),"")</f>
        <v/>
      </c>
      <c r="L950" s="637"/>
      <c r="M950" s="636"/>
      <c r="N950" s="639">
        <f t="shared" si="70"/>
        <v>0</v>
      </c>
      <c r="O950" s="640">
        <f t="shared" si="71"/>
        <v>0</v>
      </c>
      <c r="P950" s="641">
        <f>IF(I950&lt;INDEX(Lookup!$U$2:$U$10,MATCH($D$48,Lookup!$S$2:$S$10,0)),0,IF(U950="X",0,IFERROR(L950*50,0)))</f>
        <v>0</v>
      </c>
      <c r="Q950" s="642">
        <f>IF(I950&lt;INDEX(Lookup!$U$2:$U$10,MATCH($D$48,Lookup!$S$2:$S$10,0)),0,IF(U950="X",0,IFERROR(P950*K950,0)))</f>
        <v>0</v>
      </c>
      <c r="R950" s="642">
        <v>0</v>
      </c>
      <c r="S950" s="783">
        <v>0</v>
      </c>
      <c r="T950" s="636"/>
      <c r="U950" s="353"/>
      <c r="W950" s="833">
        <f t="shared" si="72"/>
        <v>0</v>
      </c>
      <c r="X950" s="833">
        <f t="shared" si="73"/>
        <v>0</v>
      </c>
    </row>
    <row r="951" spans="2:24" x14ac:dyDescent="0.35">
      <c r="B951" s="633"/>
      <c r="C951" s="357"/>
      <c r="D951" s="357"/>
      <c r="E951" s="634"/>
      <c r="F951" s="635"/>
      <c r="G951" s="360"/>
      <c r="H951" s="359"/>
      <c r="I951" s="359"/>
      <c r="J951" s="636"/>
      <c r="K951" s="638" t="str">
        <f>IFERROR(INDEX(Lookup!$G$3:$G$6,MATCH(J951,Lookup!$F$3:$F$6,0)),"")</f>
        <v/>
      </c>
      <c r="L951" s="637"/>
      <c r="M951" s="636"/>
      <c r="N951" s="639">
        <f t="shared" si="70"/>
        <v>0</v>
      </c>
      <c r="O951" s="640">
        <f t="shared" si="71"/>
        <v>0</v>
      </c>
      <c r="P951" s="641">
        <f>IF(I951&lt;INDEX(Lookup!$U$2:$U$10,MATCH($D$48,Lookup!$S$2:$S$10,0)),0,IF(U951="X",0,IFERROR(L951*50,0)))</f>
        <v>0</v>
      </c>
      <c r="Q951" s="642">
        <f>IF(I951&lt;INDEX(Lookup!$U$2:$U$10,MATCH($D$48,Lookup!$S$2:$S$10,0)),0,IF(U951="X",0,IFERROR(P951*K951,0)))</f>
        <v>0</v>
      </c>
      <c r="R951" s="642">
        <v>0</v>
      </c>
      <c r="S951" s="783">
        <v>0</v>
      </c>
      <c r="T951" s="636"/>
      <c r="U951" s="353"/>
      <c r="W951" s="833">
        <f t="shared" si="72"/>
        <v>0</v>
      </c>
      <c r="X951" s="833">
        <f t="shared" si="73"/>
        <v>0</v>
      </c>
    </row>
    <row r="952" spans="2:24" x14ac:dyDescent="0.35">
      <c r="B952" s="633"/>
      <c r="C952" s="357"/>
      <c r="D952" s="357"/>
      <c r="E952" s="634"/>
      <c r="F952" s="635"/>
      <c r="G952" s="360"/>
      <c r="H952" s="359"/>
      <c r="I952" s="359"/>
      <c r="J952" s="636"/>
      <c r="K952" s="638" t="str">
        <f>IFERROR(INDEX(Lookup!$G$3:$G$6,MATCH(J952,Lookup!$F$3:$F$6,0)),"")</f>
        <v/>
      </c>
      <c r="L952" s="637"/>
      <c r="M952" s="636"/>
      <c r="N952" s="639">
        <f t="shared" si="70"/>
        <v>0</v>
      </c>
      <c r="O952" s="640">
        <f t="shared" si="71"/>
        <v>0</v>
      </c>
      <c r="P952" s="641">
        <f>IF(I952&lt;INDEX(Lookup!$U$2:$U$10,MATCH($D$48,Lookup!$S$2:$S$10,0)),0,IF(U952="X",0,IFERROR(L952*50,0)))</f>
        <v>0</v>
      </c>
      <c r="Q952" s="642">
        <f>IF(I952&lt;INDEX(Lookup!$U$2:$U$10,MATCH($D$48,Lookup!$S$2:$S$10,0)),0,IF(U952="X",0,IFERROR(P952*K952,0)))</f>
        <v>0</v>
      </c>
      <c r="R952" s="642">
        <v>0</v>
      </c>
      <c r="S952" s="783">
        <v>0</v>
      </c>
      <c r="T952" s="636"/>
      <c r="U952" s="353"/>
      <c r="W952" s="833">
        <f t="shared" si="72"/>
        <v>0</v>
      </c>
      <c r="X952" s="833">
        <f t="shared" si="73"/>
        <v>0</v>
      </c>
    </row>
    <row r="953" spans="2:24" x14ac:dyDescent="0.35">
      <c r="B953" s="633"/>
      <c r="C953" s="357"/>
      <c r="D953" s="357"/>
      <c r="E953" s="634"/>
      <c r="F953" s="635"/>
      <c r="G953" s="360"/>
      <c r="H953" s="359"/>
      <c r="I953" s="359"/>
      <c r="J953" s="636"/>
      <c r="K953" s="638" t="str">
        <f>IFERROR(INDEX(Lookup!$G$3:$G$6,MATCH(J953,Lookup!$F$3:$F$6,0)),"")</f>
        <v/>
      </c>
      <c r="L953" s="637"/>
      <c r="M953" s="636"/>
      <c r="N953" s="639">
        <f t="shared" si="70"/>
        <v>0</v>
      </c>
      <c r="O953" s="640">
        <f t="shared" si="71"/>
        <v>0</v>
      </c>
      <c r="P953" s="641">
        <f>IF(I953&lt;INDEX(Lookup!$U$2:$U$10,MATCH($D$48,Lookup!$S$2:$S$10,0)),0,IF(U953="X",0,IFERROR(L953*50,0)))</f>
        <v>0</v>
      </c>
      <c r="Q953" s="642">
        <f>IF(I953&lt;INDEX(Lookup!$U$2:$U$10,MATCH($D$48,Lookup!$S$2:$S$10,0)),0,IF(U953="X",0,IFERROR(P953*K953,0)))</f>
        <v>0</v>
      </c>
      <c r="R953" s="642">
        <v>0</v>
      </c>
      <c r="S953" s="783">
        <v>0</v>
      </c>
      <c r="T953" s="636"/>
      <c r="U953" s="353"/>
      <c r="W953" s="833">
        <f t="shared" si="72"/>
        <v>0</v>
      </c>
      <c r="X953" s="833">
        <f t="shared" si="73"/>
        <v>0</v>
      </c>
    </row>
    <row r="954" spans="2:24" x14ac:dyDescent="0.35">
      <c r="B954" s="633"/>
      <c r="C954" s="357"/>
      <c r="D954" s="357"/>
      <c r="E954" s="634"/>
      <c r="F954" s="635"/>
      <c r="G954" s="360"/>
      <c r="H954" s="359"/>
      <c r="I954" s="359"/>
      <c r="J954" s="636"/>
      <c r="K954" s="638" t="str">
        <f>IFERROR(INDEX(Lookup!$G$3:$G$6,MATCH(J954,Lookup!$F$3:$F$6,0)),"")</f>
        <v/>
      </c>
      <c r="L954" s="637"/>
      <c r="M954" s="636"/>
      <c r="N954" s="639">
        <f t="shared" si="70"/>
        <v>0</v>
      </c>
      <c r="O954" s="640">
        <f t="shared" si="71"/>
        <v>0</v>
      </c>
      <c r="P954" s="641">
        <f>IF(I954&lt;INDEX(Lookup!$U$2:$U$10,MATCH($D$48,Lookup!$S$2:$S$10,0)),0,IF(U954="X",0,IFERROR(L954*50,0)))</f>
        <v>0</v>
      </c>
      <c r="Q954" s="642">
        <f>IF(I954&lt;INDEX(Lookup!$U$2:$U$10,MATCH($D$48,Lookup!$S$2:$S$10,0)),0,IF(U954="X",0,IFERROR(P954*K954,0)))</f>
        <v>0</v>
      </c>
      <c r="R954" s="642">
        <v>0</v>
      </c>
      <c r="S954" s="783">
        <v>0</v>
      </c>
      <c r="T954" s="636"/>
      <c r="U954" s="353"/>
      <c r="W954" s="833">
        <f t="shared" si="72"/>
        <v>0</v>
      </c>
      <c r="X954" s="833">
        <f t="shared" si="73"/>
        <v>0</v>
      </c>
    </row>
    <row r="955" spans="2:24" x14ac:dyDescent="0.35">
      <c r="B955" s="633"/>
      <c r="C955" s="357"/>
      <c r="D955" s="357"/>
      <c r="E955" s="634"/>
      <c r="F955" s="635"/>
      <c r="G955" s="360"/>
      <c r="H955" s="359"/>
      <c r="I955" s="359"/>
      <c r="J955" s="636"/>
      <c r="K955" s="638" t="str">
        <f>IFERROR(INDEX(Lookup!$G$3:$G$6,MATCH(J955,Lookup!$F$3:$F$6,0)),"")</f>
        <v/>
      </c>
      <c r="L955" s="637"/>
      <c r="M955" s="636"/>
      <c r="N955" s="639">
        <f t="shared" si="70"/>
        <v>0</v>
      </c>
      <c r="O955" s="640">
        <f t="shared" si="71"/>
        <v>0</v>
      </c>
      <c r="P955" s="641">
        <f>IF(I955&lt;INDEX(Lookup!$U$2:$U$10,MATCH($D$48,Lookup!$S$2:$S$10,0)),0,IF(U955="X",0,IFERROR(L955*50,0)))</f>
        <v>0</v>
      </c>
      <c r="Q955" s="642">
        <f>IF(I955&lt;INDEX(Lookup!$U$2:$U$10,MATCH($D$48,Lookup!$S$2:$S$10,0)),0,IF(U955="X",0,IFERROR(P955*K955,0)))</f>
        <v>0</v>
      </c>
      <c r="R955" s="642">
        <v>0</v>
      </c>
      <c r="S955" s="783">
        <v>0</v>
      </c>
      <c r="T955" s="636"/>
      <c r="U955" s="353"/>
      <c r="W955" s="833">
        <f t="shared" si="72"/>
        <v>0</v>
      </c>
      <c r="X955" s="833">
        <f t="shared" si="73"/>
        <v>0</v>
      </c>
    </row>
    <row r="956" spans="2:24" x14ac:dyDescent="0.35">
      <c r="B956" s="633"/>
      <c r="C956" s="357"/>
      <c r="D956" s="357"/>
      <c r="E956" s="634"/>
      <c r="F956" s="635"/>
      <c r="G956" s="360"/>
      <c r="H956" s="359"/>
      <c r="I956" s="359"/>
      <c r="J956" s="636"/>
      <c r="K956" s="638" t="str">
        <f>IFERROR(INDEX(Lookup!$G$3:$G$6,MATCH(J956,Lookup!$F$3:$F$6,0)),"")</f>
        <v/>
      </c>
      <c r="L956" s="637"/>
      <c r="M956" s="636"/>
      <c r="N956" s="639">
        <f t="shared" si="70"/>
        <v>0</v>
      </c>
      <c r="O956" s="640">
        <f t="shared" si="71"/>
        <v>0</v>
      </c>
      <c r="P956" s="641">
        <f>IF(I956&lt;INDEX(Lookup!$U$2:$U$10,MATCH($D$48,Lookup!$S$2:$S$10,0)),0,IF(U956="X",0,IFERROR(L956*50,0)))</f>
        <v>0</v>
      </c>
      <c r="Q956" s="642">
        <f>IF(I956&lt;INDEX(Lookup!$U$2:$U$10,MATCH($D$48,Lookup!$S$2:$S$10,0)),0,IF(U956="X",0,IFERROR(P956*K956,0)))</f>
        <v>0</v>
      </c>
      <c r="R956" s="642">
        <v>0</v>
      </c>
      <c r="S956" s="783">
        <v>0</v>
      </c>
      <c r="T956" s="636"/>
      <c r="U956" s="353"/>
      <c r="W956" s="833">
        <f t="shared" si="72"/>
        <v>0</v>
      </c>
      <c r="X956" s="833">
        <f t="shared" si="73"/>
        <v>0</v>
      </c>
    </row>
    <row r="957" spans="2:24" x14ac:dyDescent="0.35">
      <c r="B957" s="633"/>
      <c r="C957" s="357"/>
      <c r="D957" s="357"/>
      <c r="E957" s="634"/>
      <c r="F957" s="635"/>
      <c r="G957" s="360"/>
      <c r="H957" s="359"/>
      <c r="I957" s="359"/>
      <c r="J957" s="636"/>
      <c r="K957" s="638" t="str">
        <f>IFERROR(INDEX(Lookup!$G$3:$G$6,MATCH(J957,Lookup!$F$3:$F$6,0)),"")</f>
        <v/>
      </c>
      <c r="L957" s="637"/>
      <c r="M957" s="636"/>
      <c r="N957" s="639">
        <f t="shared" si="70"/>
        <v>0</v>
      </c>
      <c r="O957" s="640">
        <f t="shared" si="71"/>
        <v>0</v>
      </c>
      <c r="P957" s="641">
        <f>IF(I957&lt;INDEX(Lookup!$U$2:$U$10,MATCH($D$48,Lookup!$S$2:$S$10,0)),0,IF(U957="X",0,IFERROR(L957*50,0)))</f>
        <v>0</v>
      </c>
      <c r="Q957" s="642">
        <f>IF(I957&lt;INDEX(Lookup!$U$2:$U$10,MATCH($D$48,Lookup!$S$2:$S$10,0)),0,IF(U957="X",0,IFERROR(P957*K957,0)))</f>
        <v>0</v>
      </c>
      <c r="R957" s="642">
        <v>0</v>
      </c>
      <c r="S957" s="783">
        <v>0</v>
      </c>
      <c r="T957" s="636"/>
      <c r="U957" s="353"/>
      <c r="W957" s="833">
        <f t="shared" si="72"/>
        <v>0</v>
      </c>
      <c r="X957" s="833">
        <f t="shared" si="73"/>
        <v>0</v>
      </c>
    </row>
    <row r="958" spans="2:24" x14ac:dyDescent="0.35">
      <c r="B958" s="633"/>
      <c r="C958" s="357"/>
      <c r="D958" s="357"/>
      <c r="E958" s="634"/>
      <c r="F958" s="635"/>
      <c r="G958" s="360"/>
      <c r="H958" s="359"/>
      <c r="I958" s="359"/>
      <c r="J958" s="636"/>
      <c r="K958" s="638" t="str">
        <f>IFERROR(INDEX(Lookup!$G$3:$G$6,MATCH(J958,Lookup!$F$3:$F$6,0)),"")</f>
        <v/>
      </c>
      <c r="L958" s="637"/>
      <c r="M958" s="636"/>
      <c r="N958" s="639">
        <f t="shared" si="70"/>
        <v>0</v>
      </c>
      <c r="O958" s="640">
        <f t="shared" si="71"/>
        <v>0</v>
      </c>
      <c r="P958" s="641">
        <f>IF(I958&lt;INDEX(Lookup!$U$2:$U$10,MATCH($D$48,Lookup!$S$2:$S$10,0)),0,IF(U958="X",0,IFERROR(L958*50,0)))</f>
        <v>0</v>
      </c>
      <c r="Q958" s="642">
        <f>IF(I958&lt;INDEX(Lookup!$U$2:$U$10,MATCH($D$48,Lookup!$S$2:$S$10,0)),0,IF(U958="X",0,IFERROR(P958*K958,0)))</f>
        <v>0</v>
      </c>
      <c r="R958" s="642">
        <v>0</v>
      </c>
      <c r="S958" s="783">
        <v>0</v>
      </c>
      <c r="T958" s="636"/>
      <c r="U958" s="353"/>
      <c r="W958" s="833">
        <f t="shared" si="72"/>
        <v>0</v>
      </c>
      <c r="X958" s="833">
        <f t="shared" si="73"/>
        <v>0</v>
      </c>
    </row>
    <row r="959" spans="2:24" x14ac:dyDescent="0.35">
      <c r="B959" s="633"/>
      <c r="C959" s="357"/>
      <c r="D959" s="357"/>
      <c r="E959" s="634"/>
      <c r="F959" s="635"/>
      <c r="G959" s="360"/>
      <c r="H959" s="359"/>
      <c r="I959" s="359"/>
      <c r="J959" s="636"/>
      <c r="K959" s="638" t="str">
        <f>IFERROR(INDEX(Lookup!$G$3:$G$6,MATCH(J959,Lookup!$F$3:$F$6,0)),"")</f>
        <v/>
      </c>
      <c r="L959" s="637"/>
      <c r="M959" s="636"/>
      <c r="N959" s="639">
        <f t="shared" si="70"/>
        <v>0</v>
      </c>
      <c r="O959" s="640">
        <f t="shared" si="71"/>
        <v>0</v>
      </c>
      <c r="P959" s="641">
        <f>IF(I959&lt;INDEX(Lookup!$U$2:$U$10,MATCH($D$48,Lookup!$S$2:$S$10,0)),0,IF(U959="X",0,IFERROR(L959*50,0)))</f>
        <v>0</v>
      </c>
      <c r="Q959" s="642">
        <f>IF(I959&lt;INDEX(Lookup!$U$2:$U$10,MATCH($D$48,Lookup!$S$2:$S$10,0)),0,IF(U959="X",0,IFERROR(P959*K959,0)))</f>
        <v>0</v>
      </c>
      <c r="R959" s="642">
        <v>0</v>
      </c>
      <c r="S959" s="783">
        <v>0</v>
      </c>
      <c r="T959" s="636"/>
      <c r="U959" s="353"/>
      <c r="W959" s="833">
        <f t="shared" si="72"/>
        <v>0</v>
      </c>
      <c r="X959" s="833">
        <f t="shared" si="73"/>
        <v>0</v>
      </c>
    </row>
    <row r="960" spans="2:24" x14ac:dyDescent="0.35">
      <c r="B960" s="633"/>
      <c r="C960" s="357"/>
      <c r="D960" s="357"/>
      <c r="E960" s="634"/>
      <c r="F960" s="635"/>
      <c r="G960" s="360"/>
      <c r="H960" s="359"/>
      <c r="I960" s="359"/>
      <c r="J960" s="636"/>
      <c r="K960" s="638" t="str">
        <f>IFERROR(INDEX(Lookup!$G$3:$G$6,MATCH(J960,Lookup!$F$3:$F$6,0)),"")</f>
        <v/>
      </c>
      <c r="L960" s="637"/>
      <c r="M960" s="636"/>
      <c r="N960" s="639">
        <f t="shared" si="70"/>
        <v>0</v>
      </c>
      <c r="O960" s="640">
        <f t="shared" si="71"/>
        <v>0</v>
      </c>
      <c r="P960" s="641">
        <f>IF(I960&lt;INDEX(Lookup!$U$2:$U$10,MATCH($D$48,Lookup!$S$2:$S$10,0)),0,IF(U960="X",0,IFERROR(L960*50,0)))</f>
        <v>0</v>
      </c>
      <c r="Q960" s="642">
        <f>IF(I960&lt;INDEX(Lookup!$U$2:$U$10,MATCH($D$48,Lookup!$S$2:$S$10,0)),0,IF(U960="X",0,IFERROR(P960*K960,0)))</f>
        <v>0</v>
      </c>
      <c r="R960" s="642">
        <v>0</v>
      </c>
      <c r="S960" s="783">
        <v>0</v>
      </c>
      <c r="T960" s="636"/>
      <c r="U960" s="353"/>
      <c r="W960" s="833">
        <f t="shared" si="72"/>
        <v>0</v>
      </c>
      <c r="X960" s="833">
        <f t="shared" si="73"/>
        <v>0</v>
      </c>
    </row>
    <row r="961" spans="2:24" x14ac:dyDescent="0.35">
      <c r="B961" s="633"/>
      <c r="C961" s="357"/>
      <c r="D961" s="357"/>
      <c r="E961" s="634"/>
      <c r="F961" s="635"/>
      <c r="G961" s="360"/>
      <c r="H961" s="359"/>
      <c r="I961" s="359"/>
      <c r="J961" s="636"/>
      <c r="K961" s="638" t="str">
        <f>IFERROR(INDEX(Lookup!$G$3:$G$6,MATCH(J961,Lookup!$F$3:$F$6,0)),"")</f>
        <v/>
      </c>
      <c r="L961" s="637"/>
      <c r="M961" s="636"/>
      <c r="N961" s="639">
        <f t="shared" si="70"/>
        <v>0</v>
      </c>
      <c r="O961" s="640">
        <f t="shared" si="71"/>
        <v>0</v>
      </c>
      <c r="P961" s="641">
        <f>IF(I961&lt;INDEX(Lookup!$U$2:$U$10,MATCH($D$48,Lookup!$S$2:$S$10,0)),0,IF(U961="X",0,IFERROR(L961*50,0)))</f>
        <v>0</v>
      </c>
      <c r="Q961" s="642">
        <f>IF(I961&lt;INDEX(Lookup!$U$2:$U$10,MATCH($D$48,Lookup!$S$2:$S$10,0)),0,IF(U961="X",0,IFERROR(P961*K961,0)))</f>
        <v>0</v>
      </c>
      <c r="R961" s="642">
        <v>0</v>
      </c>
      <c r="S961" s="783">
        <v>0</v>
      </c>
      <c r="T961" s="636"/>
      <c r="U961" s="353"/>
      <c r="W961" s="833">
        <f t="shared" si="72"/>
        <v>0</v>
      </c>
      <c r="X961" s="833">
        <f t="shared" si="73"/>
        <v>0</v>
      </c>
    </row>
    <row r="962" spans="2:24" x14ac:dyDescent="0.35">
      <c r="B962" s="633"/>
      <c r="C962" s="357"/>
      <c r="D962" s="357"/>
      <c r="E962" s="634"/>
      <c r="F962" s="635"/>
      <c r="G962" s="360"/>
      <c r="H962" s="359"/>
      <c r="I962" s="359"/>
      <c r="J962" s="636"/>
      <c r="K962" s="638" t="str">
        <f>IFERROR(INDEX(Lookup!$G$3:$G$6,MATCH(J962,Lookup!$F$3:$F$6,0)),"")</f>
        <v/>
      </c>
      <c r="L962" s="637"/>
      <c r="M962" s="636"/>
      <c r="N962" s="639">
        <f t="shared" si="70"/>
        <v>0</v>
      </c>
      <c r="O962" s="640">
        <f t="shared" si="71"/>
        <v>0</v>
      </c>
      <c r="P962" s="641">
        <f>IF(I962&lt;INDEX(Lookup!$U$2:$U$10,MATCH($D$48,Lookup!$S$2:$S$10,0)),0,IF(U962="X",0,IFERROR(L962*50,0)))</f>
        <v>0</v>
      </c>
      <c r="Q962" s="642">
        <f>IF(I962&lt;INDEX(Lookup!$U$2:$U$10,MATCH($D$48,Lookup!$S$2:$S$10,0)),0,IF(U962="X",0,IFERROR(P962*K962,0)))</f>
        <v>0</v>
      </c>
      <c r="R962" s="642">
        <v>0</v>
      </c>
      <c r="S962" s="783">
        <v>0</v>
      </c>
      <c r="T962" s="636"/>
      <c r="U962" s="353"/>
      <c r="W962" s="833">
        <f t="shared" si="72"/>
        <v>0</v>
      </c>
      <c r="X962" s="833">
        <f t="shared" si="73"/>
        <v>0</v>
      </c>
    </row>
    <row r="963" spans="2:24" x14ac:dyDescent="0.35">
      <c r="B963" s="633"/>
      <c r="C963" s="357"/>
      <c r="D963" s="357"/>
      <c r="E963" s="634"/>
      <c r="F963" s="635"/>
      <c r="G963" s="360"/>
      <c r="H963" s="359"/>
      <c r="I963" s="359"/>
      <c r="J963" s="636"/>
      <c r="K963" s="638" t="str">
        <f>IFERROR(INDEX(Lookup!$G$3:$G$6,MATCH(J963,Lookup!$F$3:$F$6,0)),"")</f>
        <v/>
      </c>
      <c r="L963" s="637"/>
      <c r="M963" s="636"/>
      <c r="N963" s="639">
        <f t="shared" si="70"/>
        <v>0</v>
      </c>
      <c r="O963" s="640">
        <f t="shared" si="71"/>
        <v>0</v>
      </c>
      <c r="P963" s="641">
        <f>IF(I963&lt;INDEX(Lookup!$U$2:$U$10,MATCH($D$48,Lookup!$S$2:$S$10,0)),0,IF(U963="X",0,IFERROR(L963*50,0)))</f>
        <v>0</v>
      </c>
      <c r="Q963" s="642">
        <f>IF(I963&lt;INDEX(Lookup!$U$2:$U$10,MATCH($D$48,Lookup!$S$2:$S$10,0)),0,IF(U963="X",0,IFERROR(P963*K963,0)))</f>
        <v>0</v>
      </c>
      <c r="R963" s="642">
        <v>0</v>
      </c>
      <c r="S963" s="783">
        <v>0</v>
      </c>
      <c r="T963" s="636"/>
      <c r="U963" s="353"/>
      <c r="W963" s="833">
        <f t="shared" si="72"/>
        <v>0</v>
      </c>
      <c r="X963" s="833">
        <f t="shared" si="73"/>
        <v>0</v>
      </c>
    </row>
    <row r="964" spans="2:24" x14ac:dyDescent="0.35">
      <c r="B964" s="633"/>
      <c r="C964" s="357"/>
      <c r="D964" s="357"/>
      <c r="E964" s="634"/>
      <c r="F964" s="635"/>
      <c r="G964" s="360"/>
      <c r="H964" s="359"/>
      <c r="I964" s="359"/>
      <c r="J964" s="636"/>
      <c r="K964" s="638" t="str">
        <f>IFERROR(INDEX(Lookup!$G$3:$G$6,MATCH(J964,Lookup!$F$3:$F$6,0)),"")</f>
        <v/>
      </c>
      <c r="L964" s="637"/>
      <c r="M964" s="636"/>
      <c r="N964" s="639">
        <f t="shared" si="70"/>
        <v>0</v>
      </c>
      <c r="O964" s="640">
        <f t="shared" si="71"/>
        <v>0</v>
      </c>
      <c r="P964" s="641">
        <f>IF(I964&lt;INDEX(Lookup!$U$2:$U$10,MATCH($D$48,Lookup!$S$2:$S$10,0)),0,IF(U964="X",0,IFERROR(L964*50,0)))</f>
        <v>0</v>
      </c>
      <c r="Q964" s="642">
        <f>IF(I964&lt;INDEX(Lookup!$U$2:$U$10,MATCH($D$48,Lookup!$S$2:$S$10,0)),0,IF(U964="X",0,IFERROR(P964*K964,0)))</f>
        <v>0</v>
      </c>
      <c r="R964" s="642">
        <v>0</v>
      </c>
      <c r="S964" s="783">
        <v>0</v>
      </c>
      <c r="T964" s="636"/>
      <c r="U964" s="353"/>
      <c r="W964" s="833">
        <f t="shared" si="72"/>
        <v>0</v>
      </c>
      <c r="X964" s="833">
        <f t="shared" si="73"/>
        <v>0</v>
      </c>
    </row>
    <row r="965" spans="2:24" x14ac:dyDescent="0.35">
      <c r="B965" s="633"/>
      <c r="C965" s="357"/>
      <c r="D965" s="357"/>
      <c r="E965" s="634"/>
      <c r="F965" s="635"/>
      <c r="G965" s="360"/>
      <c r="H965" s="359"/>
      <c r="I965" s="359"/>
      <c r="J965" s="636"/>
      <c r="K965" s="638" t="str">
        <f>IFERROR(INDEX(Lookup!$G$3:$G$6,MATCH(J965,Lookup!$F$3:$F$6,0)),"")</f>
        <v/>
      </c>
      <c r="L965" s="637"/>
      <c r="M965" s="636"/>
      <c r="N965" s="639">
        <f t="shared" si="70"/>
        <v>0</v>
      </c>
      <c r="O965" s="640">
        <f t="shared" si="71"/>
        <v>0</v>
      </c>
      <c r="P965" s="641">
        <f>IF(I965&lt;INDEX(Lookup!$U$2:$U$10,MATCH($D$48,Lookup!$S$2:$S$10,0)),0,IF(U965="X",0,IFERROR(L965*50,0)))</f>
        <v>0</v>
      </c>
      <c r="Q965" s="642">
        <f>IF(I965&lt;INDEX(Lookup!$U$2:$U$10,MATCH($D$48,Lookup!$S$2:$S$10,0)),0,IF(U965="X",0,IFERROR(P965*K965,0)))</f>
        <v>0</v>
      </c>
      <c r="R965" s="642">
        <v>0</v>
      </c>
      <c r="S965" s="783">
        <v>0</v>
      </c>
      <c r="T965" s="636"/>
      <c r="U965" s="353"/>
      <c r="W965" s="833">
        <f t="shared" si="72"/>
        <v>0</v>
      </c>
      <c r="X965" s="833">
        <f t="shared" si="73"/>
        <v>0</v>
      </c>
    </row>
    <row r="966" spans="2:24" x14ac:dyDescent="0.35">
      <c r="B966" s="633"/>
      <c r="C966" s="357"/>
      <c r="D966" s="357"/>
      <c r="E966" s="634"/>
      <c r="F966" s="635"/>
      <c r="G966" s="360"/>
      <c r="H966" s="359"/>
      <c r="I966" s="359"/>
      <c r="J966" s="636"/>
      <c r="K966" s="638" t="str">
        <f>IFERROR(INDEX(Lookup!$G$3:$G$6,MATCH(J966,Lookup!$F$3:$F$6,0)),"")</f>
        <v/>
      </c>
      <c r="L966" s="637"/>
      <c r="M966" s="636"/>
      <c r="N966" s="639">
        <f t="shared" si="70"/>
        <v>0</v>
      </c>
      <c r="O966" s="640">
        <f t="shared" si="71"/>
        <v>0</v>
      </c>
      <c r="P966" s="641">
        <f>IF(I966&lt;INDEX(Lookup!$U$2:$U$10,MATCH($D$48,Lookup!$S$2:$S$10,0)),0,IF(U966="X",0,IFERROR(L966*50,0)))</f>
        <v>0</v>
      </c>
      <c r="Q966" s="642">
        <f>IF(I966&lt;INDEX(Lookup!$U$2:$U$10,MATCH($D$48,Lookup!$S$2:$S$10,0)),0,IF(U966="X",0,IFERROR(P966*K966,0)))</f>
        <v>0</v>
      </c>
      <c r="R966" s="642">
        <v>0</v>
      </c>
      <c r="S966" s="783">
        <v>0</v>
      </c>
      <c r="T966" s="636"/>
      <c r="U966" s="353"/>
      <c r="W966" s="833">
        <f t="shared" si="72"/>
        <v>0</v>
      </c>
      <c r="X966" s="833">
        <f t="shared" si="73"/>
        <v>0</v>
      </c>
    </row>
    <row r="967" spans="2:24" x14ac:dyDescent="0.35">
      <c r="B967" s="633"/>
      <c r="C967" s="357"/>
      <c r="D967" s="357"/>
      <c r="E967" s="634"/>
      <c r="F967" s="635"/>
      <c r="G967" s="360"/>
      <c r="H967" s="359"/>
      <c r="I967" s="359"/>
      <c r="J967" s="636"/>
      <c r="K967" s="638" t="str">
        <f>IFERROR(INDEX(Lookup!$G$3:$G$6,MATCH(J967,Lookup!$F$3:$F$6,0)),"")</f>
        <v/>
      </c>
      <c r="L967" s="637"/>
      <c r="M967" s="636"/>
      <c r="N967" s="639">
        <f t="shared" si="70"/>
        <v>0</v>
      </c>
      <c r="O967" s="640">
        <f t="shared" si="71"/>
        <v>0</v>
      </c>
      <c r="P967" s="641">
        <f>IF(I967&lt;INDEX(Lookup!$U$2:$U$10,MATCH($D$48,Lookup!$S$2:$S$10,0)),0,IF(U967="X",0,IFERROR(L967*50,0)))</f>
        <v>0</v>
      </c>
      <c r="Q967" s="642">
        <f>IF(I967&lt;INDEX(Lookup!$U$2:$U$10,MATCH($D$48,Lookup!$S$2:$S$10,0)),0,IF(U967="X",0,IFERROR(P967*K967,0)))</f>
        <v>0</v>
      </c>
      <c r="R967" s="642">
        <v>0</v>
      </c>
      <c r="S967" s="783">
        <v>0</v>
      </c>
      <c r="T967" s="636"/>
      <c r="U967" s="353"/>
      <c r="W967" s="833">
        <f t="shared" si="72"/>
        <v>0</v>
      </c>
      <c r="X967" s="833">
        <f t="shared" si="73"/>
        <v>0</v>
      </c>
    </row>
    <row r="968" spans="2:24" x14ac:dyDescent="0.35">
      <c r="B968" s="633"/>
      <c r="C968" s="357"/>
      <c r="D968" s="357"/>
      <c r="E968" s="634"/>
      <c r="F968" s="635"/>
      <c r="G968" s="360"/>
      <c r="H968" s="359"/>
      <c r="I968" s="359"/>
      <c r="J968" s="636"/>
      <c r="K968" s="638" t="str">
        <f>IFERROR(INDEX(Lookup!$G$3:$G$6,MATCH(J968,Lookup!$F$3:$F$6,0)),"")</f>
        <v/>
      </c>
      <c r="L968" s="637"/>
      <c r="M968" s="636"/>
      <c r="N968" s="639">
        <f t="shared" si="70"/>
        <v>0</v>
      </c>
      <c r="O968" s="640">
        <f t="shared" si="71"/>
        <v>0</v>
      </c>
      <c r="P968" s="641">
        <f>IF(I968&lt;INDEX(Lookup!$U$2:$U$10,MATCH($D$48,Lookup!$S$2:$S$10,0)),0,IF(U968="X",0,IFERROR(L968*50,0)))</f>
        <v>0</v>
      </c>
      <c r="Q968" s="642">
        <f>IF(I968&lt;INDEX(Lookup!$U$2:$U$10,MATCH($D$48,Lookup!$S$2:$S$10,0)),0,IF(U968="X",0,IFERROR(P968*K968,0)))</f>
        <v>0</v>
      </c>
      <c r="R968" s="642">
        <v>0</v>
      </c>
      <c r="S968" s="783">
        <v>0</v>
      </c>
      <c r="T968" s="636"/>
      <c r="U968" s="353"/>
      <c r="W968" s="833">
        <f t="shared" si="72"/>
        <v>0</v>
      </c>
      <c r="X968" s="833">
        <f t="shared" si="73"/>
        <v>0</v>
      </c>
    </row>
    <row r="969" spans="2:24" x14ac:dyDescent="0.35">
      <c r="B969" s="633"/>
      <c r="C969" s="357"/>
      <c r="D969" s="357"/>
      <c r="E969" s="634"/>
      <c r="F969" s="635"/>
      <c r="G969" s="360"/>
      <c r="H969" s="359"/>
      <c r="I969" s="359"/>
      <c r="J969" s="636"/>
      <c r="K969" s="638" t="str">
        <f>IFERROR(INDEX(Lookup!$G$3:$G$6,MATCH(J969,Lookup!$F$3:$F$6,0)),"")</f>
        <v/>
      </c>
      <c r="L969" s="637"/>
      <c r="M969" s="636"/>
      <c r="N969" s="639">
        <f t="shared" si="70"/>
        <v>0</v>
      </c>
      <c r="O969" s="640">
        <f t="shared" si="71"/>
        <v>0</v>
      </c>
      <c r="P969" s="641">
        <f>IF(I969&lt;INDEX(Lookup!$U$2:$U$10,MATCH($D$48,Lookup!$S$2:$S$10,0)),0,IF(U969="X",0,IFERROR(L969*50,0)))</f>
        <v>0</v>
      </c>
      <c r="Q969" s="642">
        <f>IF(I969&lt;INDEX(Lookup!$U$2:$U$10,MATCH($D$48,Lookup!$S$2:$S$10,0)),0,IF(U969="X",0,IFERROR(P969*K969,0)))</f>
        <v>0</v>
      </c>
      <c r="R969" s="642">
        <v>0</v>
      </c>
      <c r="S969" s="783">
        <v>0</v>
      </c>
      <c r="T969" s="636"/>
      <c r="U969" s="353"/>
      <c r="W969" s="833">
        <f t="shared" si="72"/>
        <v>0</v>
      </c>
      <c r="X969" s="833">
        <f t="shared" si="73"/>
        <v>0</v>
      </c>
    </row>
    <row r="970" spans="2:24" x14ac:dyDescent="0.35">
      <c r="B970" s="633"/>
      <c r="C970" s="357"/>
      <c r="D970" s="357"/>
      <c r="E970" s="634"/>
      <c r="F970" s="635"/>
      <c r="G970" s="360"/>
      <c r="H970" s="359"/>
      <c r="I970" s="359"/>
      <c r="J970" s="636"/>
      <c r="K970" s="638" t="str">
        <f>IFERROR(INDEX(Lookup!$G$3:$G$6,MATCH(J970,Lookup!$F$3:$F$6,0)),"")</f>
        <v/>
      </c>
      <c r="L970" s="637"/>
      <c r="M970" s="636"/>
      <c r="N970" s="639">
        <f t="shared" si="70"/>
        <v>0</v>
      </c>
      <c r="O970" s="640">
        <f t="shared" si="71"/>
        <v>0</v>
      </c>
      <c r="P970" s="641">
        <f>IF(I970&lt;INDEX(Lookup!$U$2:$U$10,MATCH($D$48,Lookup!$S$2:$S$10,0)),0,IF(U970="X",0,IFERROR(L970*50,0)))</f>
        <v>0</v>
      </c>
      <c r="Q970" s="642">
        <f>IF(I970&lt;INDEX(Lookup!$U$2:$U$10,MATCH($D$48,Lookup!$S$2:$S$10,0)),0,IF(U970="X",0,IFERROR(P970*K970,0)))</f>
        <v>0</v>
      </c>
      <c r="R970" s="642">
        <v>0</v>
      </c>
      <c r="S970" s="783">
        <v>0</v>
      </c>
      <c r="T970" s="636"/>
      <c r="U970" s="353"/>
      <c r="W970" s="833">
        <f t="shared" si="72"/>
        <v>0</v>
      </c>
      <c r="X970" s="833">
        <f t="shared" si="73"/>
        <v>0</v>
      </c>
    </row>
    <row r="971" spans="2:24" x14ac:dyDescent="0.35">
      <c r="B971" s="633"/>
      <c r="C971" s="357"/>
      <c r="D971" s="357"/>
      <c r="E971" s="634"/>
      <c r="F971" s="635"/>
      <c r="G971" s="360"/>
      <c r="H971" s="359"/>
      <c r="I971" s="359"/>
      <c r="J971" s="636"/>
      <c r="K971" s="638" t="str">
        <f>IFERROR(INDEX(Lookup!$G$3:$G$6,MATCH(J971,Lookup!$F$3:$F$6,0)),"")</f>
        <v/>
      </c>
      <c r="L971" s="637"/>
      <c r="M971" s="636"/>
      <c r="N971" s="639">
        <f t="shared" si="70"/>
        <v>0</v>
      </c>
      <c r="O971" s="640">
        <f t="shared" si="71"/>
        <v>0</v>
      </c>
      <c r="P971" s="641">
        <f>IF(I971&lt;INDEX(Lookup!$U$2:$U$10,MATCH($D$48,Lookup!$S$2:$S$10,0)),0,IF(U971="X",0,IFERROR(L971*50,0)))</f>
        <v>0</v>
      </c>
      <c r="Q971" s="642">
        <f>IF(I971&lt;INDEX(Lookup!$U$2:$U$10,MATCH($D$48,Lookup!$S$2:$S$10,0)),0,IF(U971="X",0,IFERROR(P971*K971,0)))</f>
        <v>0</v>
      </c>
      <c r="R971" s="642">
        <v>0</v>
      </c>
      <c r="S971" s="783">
        <v>0</v>
      </c>
      <c r="T971" s="636"/>
      <c r="U971" s="353"/>
      <c r="W971" s="833">
        <f t="shared" si="72"/>
        <v>0</v>
      </c>
      <c r="X971" s="833">
        <f t="shared" si="73"/>
        <v>0</v>
      </c>
    </row>
    <row r="972" spans="2:24" x14ac:dyDescent="0.35">
      <c r="B972" s="633"/>
      <c r="C972" s="357"/>
      <c r="D972" s="357"/>
      <c r="E972" s="634"/>
      <c r="F972" s="635"/>
      <c r="G972" s="360"/>
      <c r="H972" s="359"/>
      <c r="I972" s="359"/>
      <c r="J972" s="636"/>
      <c r="K972" s="638" t="str">
        <f>IFERROR(INDEX(Lookup!$G$3:$G$6,MATCH(J972,Lookup!$F$3:$F$6,0)),"")</f>
        <v/>
      </c>
      <c r="L972" s="637"/>
      <c r="M972" s="636"/>
      <c r="N972" s="639">
        <f t="shared" si="70"/>
        <v>0</v>
      </c>
      <c r="O972" s="640">
        <f t="shared" si="71"/>
        <v>0</v>
      </c>
      <c r="P972" s="641">
        <f>IF(I972&lt;INDEX(Lookup!$U$2:$U$10,MATCH($D$48,Lookup!$S$2:$S$10,0)),0,IF(U972="X",0,IFERROR(L972*50,0)))</f>
        <v>0</v>
      </c>
      <c r="Q972" s="642">
        <f>IF(I972&lt;INDEX(Lookup!$U$2:$U$10,MATCH($D$48,Lookup!$S$2:$S$10,0)),0,IF(U972="X",0,IFERROR(P972*K972,0)))</f>
        <v>0</v>
      </c>
      <c r="R972" s="642">
        <v>0</v>
      </c>
      <c r="S972" s="783">
        <v>0</v>
      </c>
      <c r="T972" s="636"/>
      <c r="U972" s="353"/>
      <c r="W972" s="833">
        <f t="shared" si="72"/>
        <v>0</v>
      </c>
      <c r="X972" s="833">
        <f t="shared" si="73"/>
        <v>0</v>
      </c>
    </row>
    <row r="973" spans="2:24" x14ac:dyDescent="0.35">
      <c r="B973" s="633"/>
      <c r="C973" s="357"/>
      <c r="D973" s="357"/>
      <c r="E973" s="634"/>
      <c r="F973" s="635"/>
      <c r="G973" s="360"/>
      <c r="H973" s="359"/>
      <c r="I973" s="359"/>
      <c r="J973" s="636"/>
      <c r="K973" s="638" t="str">
        <f>IFERROR(INDEX(Lookup!$G$3:$G$6,MATCH(J973,Lookup!$F$3:$F$6,0)),"")</f>
        <v/>
      </c>
      <c r="L973" s="637"/>
      <c r="M973" s="636"/>
      <c r="N973" s="639">
        <f t="shared" si="70"/>
        <v>0</v>
      </c>
      <c r="O973" s="640">
        <f t="shared" si="71"/>
        <v>0</v>
      </c>
      <c r="P973" s="641">
        <f>IF(I973&lt;INDEX(Lookup!$U$2:$U$10,MATCH($D$48,Lookup!$S$2:$S$10,0)),0,IF(U973="X",0,IFERROR(L973*50,0)))</f>
        <v>0</v>
      </c>
      <c r="Q973" s="642">
        <f>IF(I973&lt;INDEX(Lookup!$U$2:$U$10,MATCH($D$48,Lookup!$S$2:$S$10,0)),0,IF(U973="X",0,IFERROR(P973*K973,0)))</f>
        <v>0</v>
      </c>
      <c r="R973" s="642">
        <v>0</v>
      </c>
      <c r="S973" s="783">
        <v>0</v>
      </c>
      <c r="T973" s="636"/>
      <c r="U973" s="353"/>
      <c r="W973" s="833">
        <f t="shared" si="72"/>
        <v>0</v>
      </c>
      <c r="X973" s="833">
        <f t="shared" si="73"/>
        <v>0</v>
      </c>
    </row>
    <row r="974" spans="2:24" x14ac:dyDescent="0.35">
      <c r="B974" s="633"/>
      <c r="C974" s="357"/>
      <c r="D974" s="357"/>
      <c r="E974" s="634"/>
      <c r="F974" s="635"/>
      <c r="G974" s="360"/>
      <c r="H974" s="359"/>
      <c r="I974" s="359"/>
      <c r="J974" s="636"/>
      <c r="K974" s="638" t="str">
        <f>IFERROR(INDEX(Lookup!$G$3:$G$6,MATCH(J974,Lookup!$F$3:$F$6,0)),"")</f>
        <v/>
      </c>
      <c r="L974" s="637"/>
      <c r="M974" s="636"/>
      <c r="N974" s="639">
        <f t="shared" si="70"/>
        <v>0</v>
      </c>
      <c r="O974" s="640">
        <f t="shared" si="71"/>
        <v>0</v>
      </c>
      <c r="P974" s="641">
        <f>IF(I974&lt;INDEX(Lookup!$U$2:$U$10,MATCH($D$48,Lookup!$S$2:$S$10,0)),0,IF(U974="X",0,IFERROR(L974*50,0)))</f>
        <v>0</v>
      </c>
      <c r="Q974" s="642">
        <f>IF(I974&lt;INDEX(Lookup!$U$2:$U$10,MATCH($D$48,Lookup!$S$2:$S$10,0)),0,IF(U974="X",0,IFERROR(P974*K974,0)))</f>
        <v>0</v>
      </c>
      <c r="R974" s="642">
        <v>0</v>
      </c>
      <c r="S974" s="783">
        <v>0</v>
      </c>
      <c r="T974" s="636"/>
      <c r="U974" s="353"/>
      <c r="W974" s="833">
        <f t="shared" si="72"/>
        <v>0</v>
      </c>
      <c r="X974" s="833">
        <f t="shared" si="73"/>
        <v>0</v>
      </c>
    </row>
    <row r="975" spans="2:24" x14ac:dyDescent="0.35">
      <c r="B975" s="633"/>
      <c r="C975" s="357"/>
      <c r="D975" s="357"/>
      <c r="E975" s="634"/>
      <c r="F975" s="635"/>
      <c r="G975" s="360"/>
      <c r="H975" s="359"/>
      <c r="I975" s="359"/>
      <c r="J975" s="636"/>
      <c r="K975" s="638" t="str">
        <f>IFERROR(INDEX(Lookup!$G$3:$G$6,MATCH(J975,Lookup!$F$3:$F$6,0)),"")</f>
        <v/>
      </c>
      <c r="L975" s="637"/>
      <c r="M975" s="636"/>
      <c r="N975" s="639">
        <f t="shared" si="70"/>
        <v>0</v>
      </c>
      <c r="O975" s="640">
        <f t="shared" si="71"/>
        <v>0</v>
      </c>
      <c r="P975" s="641">
        <f>IF(I975&lt;INDEX(Lookup!$U$2:$U$10,MATCH($D$48,Lookup!$S$2:$S$10,0)),0,IF(U975="X",0,IFERROR(L975*50,0)))</f>
        <v>0</v>
      </c>
      <c r="Q975" s="642">
        <f>IF(I975&lt;INDEX(Lookup!$U$2:$U$10,MATCH($D$48,Lookup!$S$2:$S$10,0)),0,IF(U975="X",0,IFERROR(P975*K975,0)))</f>
        <v>0</v>
      </c>
      <c r="R975" s="642">
        <v>0</v>
      </c>
      <c r="S975" s="783">
        <v>0</v>
      </c>
      <c r="T975" s="636"/>
      <c r="U975" s="353"/>
      <c r="W975" s="833">
        <f t="shared" si="72"/>
        <v>0</v>
      </c>
      <c r="X975" s="833">
        <f t="shared" si="73"/>
        <v>0</v>
      </c>
    </row>
    <row r="976" spans="2:24" x14ac:dyDescent="0.35">
      <c r="B976" s="633"/>
      <c r="C976" s="357"/>
      <c r="D976" s="357"/>
      <c r="E976" s="634"/>
      <c r="F976" s="635"/>
      <c r="G976" s="360"/>
      <c r="H976" s="359"/>
      <c r="I976" s="359"/>
      <c r="J976" s="636"/>
      <c r="K976" s="638" t="str">
        <f>IFERROR(INDEX(Lookup!$G$3:$G$6,MATCH(J976,Lookup!$F$3:$F$6,0)),"")</f>
        <v/>
      </c>
      <c r="L976" s="637"/>
      <c r="M976" s="636"/>
      <c r="N976" s="639">
        <f t="shared" si="70"/>
        <v>0</v>
      </c>
      <c r="O976" s="640">
        <f t="shared" si="71"/>
        <v>0</v>
      </c>
      <c r="P976" s="641">
        <f>IF(I976&lt;INDEX(Lookup!$U$2:$U$10,MATCH($D$48,Lookup!$S$2:$S$10,0)),0,IF(U976="X",0,IFERROR(L976*50,0)))</f>
        <v>0</v>
      </c>
      <c r="Q976" s="642">
        <f>IF(I976&lt;INDEX(Lookup!$U$2:$U$10,MATCH($D$48,Lookup!$S$2:$S$10,0)),0,IF(U976="X",0,IFERROR(P976*K976,0)))</f>
        <v>0</v>
      </c>
      <c r="R976" s="642">
        <v>0</v>
      </c>
      <c r="S976" s="783">
        <v>0</v>
      </c>
      <c r="T976" s="636"/>
      <c r="U976" s="353"/>
      <c r="W976" s="833">
        <f t="shared" si="72"/>
        <v>0</v>
      </c>
      <c r="X976" s="833">
        <f t="shared" si="73"/>
        <v>0</v>
      </c>
    </row>
    <row r="977" spans="2:24" x14ac:dyDescent="0.35">
      <c r="B977" s="633"/>
      <c r="C977" s="357"/>
      <c r="D977" s="357"/>
      <c r="E977" s="634"/>
      <c r="F977" s="635"/>
      <c r="G977" s="360"/>
      <c r="H977" s="359"/>
      <c r="I977" s="359"/>
      <c r="J977" s="636"/>
      <c r="K977" s="638" t="str">
        <f>IFERROR(INDEX(Lookup!$G$3:$G$6,MATCH(J977,Lookup!$F$3:$F$6,0)),"")</f>
        <v/>
      </c>
      <c r="L977" s="637"/>
      <c r="M977" s="636"/>
      <c r="N977" s="639">
        <f t="shared" si="70"/>
        <v>0</v>
      </c>
      <c r="O977" s="640">
        <f t="shared" si="71"/>
        <v>0</v>
      </c>
      <c r="P977" s="641">
        <f>IF(I977&lt;INDEX(Lookup!$U$2:$U$10,MATCH($D$48,Lookup!$S$2:$S$10,0)),0,IF(U977="X",0,IFERROR(L977*50,0)))</f>
        <v>0</v>
      </c>
      <c r="Q977" s="642">
        <f>IF(I977&lt;INDEX(Lookup!$U$2:$U$10,MATCH($D$48,Lookup!$S$2:$S$10,0)),0,IF(U977="X",0,IFERROR(P977*K977,0)))</f>
        <v>0</v>
      </c>
      <c r="R977" s="642">
        <v>0</v>
      </c>
      <c r="S977" s="783">
        <v>0</v>
      </c>
      <c r="T977" s="636"/>
      <c r="U977" s="353"/>
      <c r="W977" s="833">
        <f t="shared" si="72"/>
        <v>0</v>
      </c>
      <c r="X977" s="833">
        <f t="shared" si="73"/>
        <v>0</v>
      </c>
    </row>
    <row r="978" spans="2:24" x14ac:dyDescent="0.35">
      <c r="B978" s="633"/>
      <c r="C978" s="357"/>
      <c r="D978" s="357"/>
      <c r="E978" s="634"/>
      <c r="F978" s="635"/>
      <c r="G978" s="360"/>
      <c r="H978" s="359"/>
      <c r="I978" s="359"/>
      <c r="J978" s="636"/>
      <c r="K978" s="638" t="str">
        <f>IFERROR(INDEX(Lookup!$G$3:$G$6,MATCH(J978,Lookup!$F$3:$F$6,0)),"")</f>
        <v/>
      </c>
      <c r="L978" s="637"/>
      <c r="M978" s="636"/>
      <c r="N978" s="639">
        <f t="shared" si="70"/>
        <v>0</v>
      </c>
      <c r="O978" s="640">
        <f t="shared" si="71"/>
        <v>0</v>
      </c>
      <c r="P978" s="641">
        <f>IF(I978&lt;INDEX(Lookup!$U$2:$U$10,MATCH($D$48,Lookup!$S$2:$S$10,0)),0,IF(U978="X",0,IFERROR(L978*50,0)))</f>
        <v>0</v>
      </c>
      <c r="Q978" s="642">
        <f>IF(I978&lt;INDEX(Lookup!$U$2:$U$10,MATCH($D$48,Lookup!$S$2:$S$10,0)),0,IF(U978="X",0,IFERROR(P978*K978,0)))</f>
        <v>0</v>
      </c>
      <c r="R978" s="642">
        <v>0</v>
      </c>
      <c r="S978" s="783">
        <v>0</v>
      </c>
      <c r="T978" s="636"/>
      <c r="U978" s="353"/>
      <c r="W978" s="833">
        <f t="shared" si="72"/>
        <v>0</v>
      </c>
      <c r="X978" s="833">
        <f t="shared" si="73"/>
        <v>0</v>
      </c>
    </row>
    <row r="979" spans="2:24" x14ac:dyDescent="0.35">
      <c r="B979" s="633"/>
      <c r="C979" s="357"/>
      <c r="D979" s="357"/>
      <c r="E979" s="634"/>
      <c r="F979" s="635"/>
      <c r="G979" s="360"/>
      <c r="H979" s="359"/>
      <c r="I979" s="359"/>
      <c r="J979" s="636"/>
      <c r="K979" s="638" t="str">
        <f>IFERROR(INDEX(Lookup!$G$3:$G$6,MATCH(J979,Lookup!$F$3:$F$6,0)),"")</f>
        <v/>
      </c>
      <c r="L979" s="637"/>
      <c r="M979" s="636"/>
      <c r="N979" s="639">
        <f t="shared" si="70"/>
        <v>0</v>
      </c>
      <c r="O979" s="640">
        <f t="shared" si="71"/>
        <v>0</v>
      </c>
      <c r="P979" s="641">
        <f>IF(I979&lt;INDEX(Lookup!$U$2:$U$10,MATCH($D$48,Lookup!$S$2:$S$10,0)),0,IF(U979="X",0,IFERROR(L979*50,0)))</f>
        <v>0</v>
      </c>
      <c r="Q979" s="642">
        <f>IF(I979&lt;INDEX(Lookup!$U$2:$U$10,MATCH($D$48,Lookup!$S$2:$S$10,0)),0,IF(U979="X",0,IFERROR(P979*K979,0)))</f>
        <v>0</v>
      </c>
      <c r="R979" s="642">
        <v>0</v>
      </c>
      <c r="S979" s="783">
        <v>0</v>
      </c>
      <c r="T979" s="636"/>
      <c r="U979" s="353"/>
      <c r="W979" s="833">
        <f t="shared" si="72"/>
        <v>0</v>
      </c>
      <c r="X979" s="833">
        <f t="shared" si="73"/>
        <v>0</v>
      </c>
    </row>
    <row r="980" spans="2:24" x14ac:dyDescent="0.35">
      <c r="B980" s="633"/>
      <c r="C980" s="357"/>
      <c r="D980" s="357"/>
      <c r="E980" s="634"/>
      <c r="F980" s="635"/>
      <c r="G980" s="360"/>
      <c r="H980" s="359"/>
      <c r="I980" s="359"/>
      <c r="J980" s="636"/>
      <c r="K980" s="638" t="str">
        <f>IFERROR(INDEX(Lookup!$G$3:$G$6,MATCH(J980,Lookup!$F$3:$F$6,0)),"")</f>
        <v/>
      </c>
      <c r="L980" s="637"/>
      <c r="M980" s="636"/>
      <c r="N980" s="639">
        <f t="shared" si="70"/>
        <v>0</v>
      </c>
      <c r="O980" s="640">
        <f t="shared" si="71"/>
        <v>0</v>
      </c>
      <c r="P980" s="641">
        <f>IF(I980&lt;INDEX(Lookup!$U$2:$U$10,MATCH($D$48,Lookup!$S$2:$S$10,0)),0,IF(U980="X",0,IFERROR(L980*50,0)))</f>
        <v>0</v>
      </c>
      <c r="Q980" s="642">
        <f>IF(I980&lt;INDEX(Lookup!$U$2:$U$10,MATCH($D$48,Lookup!$S$2:$S$10,0)),0,IF(U980="X",0,IFERROR(P980*K980,0)))</f>
        <v>0</v>
      </c>
      <c r="R980" s="642">
        <v>0</v>
      </c>
      <c r="S980" s="783">
        <v>0</v>
      </c>
      <c r="T980" s="636"/>
      <c r="U980" s="353"/>
      <c r="W980" s="833">
        <f t="shared" si="72"/>
        <v>0</v>
      </c>
      <c r="X980" s="833">
        <f t="shared" si="73"/>
        <v>0</v>
      </c>
    </row>
    <row r="981" spans="2:24" x14ac:dyDescent="0.35">
      <c r="B981" s="633"/>
      <c r="C981" s="357"/>
      <c r="D981" s="357"/>
      <c r="E981" s="634"/>
      <c r="F981" s="635"/>
      <c r="G981" s="360"/>
      <c r="H981" s="359"/>
      <c r="I981" s="359"/>
      <c r="J981" s="636"/>
      <c r="K981" s="638" t="str">
        <f>IFERROR(INDEX(Lookup!$G$3:$G$6,MATCH(J981,Lookup!$F$3:$F$6,0)),"")</f>
        <v/>
      </c>
      <c r="L981" s="637"/>
      <c r="M981" s="636"/>
      <c r="N981" s="639">
        <f t="shared" si="70"/>
        <v>0</v>
      </c>
      <c r="O981" s="640">
        <f t="shared" si="71"/>
        <v>0</v>
      </c>
      <c r="P981" s="641">
        <f>IF(I981&lt;INDEX(Lookup!$U$2:$U$10,MATCH($D$48,Lookup!$S$2:$S$10,0)),0,IF(U981="X",0,IFERROR(L981*50,0)))</f>
        <v>0</v>
      </c>
      <c r="Q981" s="642">
        <f>IF(I981&lt;INDEX(Lookup!$U$2:$U$10,MATCH($D$48,Lookup!$S$2:$S$10,0)),0,IF(U981="X",0,IFERROR(P981*K981,0)))</f>
        <v>0</v>
      </c>
      <c r="R981" s="642">
        <v>0</v>
      </c>
      <c r="S981" s="783">
        <v>0</v>
      </c>
      <c r="T981" s="636"/>
      <c r="U981" s="353"/>
      <c r="W981" s="833">
        <f t="shared" si="72"/>
        <v>0</v>
      </c>
      <c r="X981" s="833">
        <f t="shared" si="73"/>
        <v>0</v>
      </c>
    </row>
    <row r="982" spans="2:24" x14ac:dyDescent="0.35">
      <c r="B982" s="633"/>
      <c r="C982" s="357"/>
      <c r="D982" s="357"/>
      <c r="E982" s="634"/>
      <c r="F982" s="635"/>
      <c r="G982" s="360"/>
      <c r="H982" s="359"/>
      <c r="I982" s="359"/>
      <c r="J982" s="636"/>
      <c r="K982" s="638" t="str">
        <f>IFERROR(INDEX(Lookup!$G$3:$G$6,MATCH(J982,Lookup!$F$3:$F$6,0)),"")</f>
        <v/>
      </c>
      <c r="L982" s="637"/>
      <c r="M982" s="636"/>
      <c r="N982" s="639">
        <f t="shared" si="70"/>
        <v>0</v>
      </c>
      <c r="O982" s="640">
        <f t="shared" si="71"/>
        <v>0</v>
      </c>
      <c r="P982" s="641">
        <f>IF(I982&lt;INDEX(Lookup!$U$2:$U$10,MATCH($D$48,Lookup!$S$2:$S$10,0)),0,IF(U982="X",0,IFERROR(L982*50,0)))</f>
        <v>0</v>
      </c>
      <c r="Q982" s="642">
        <f>IF(I982&lt;INDEX(Lookup!$U$2:$U$10,MATCH($D$48,Lookup!$S$2:$S$10,0)),0,IF(U982="X",0,IFERROR(P982*K982,0)))</f>
        <v>0</v>
      </c>
      <c r="R982" s="642">
        <v>0</v>
      </c>
      <c r="S982" s="783">
        <v>0</v>
      </c>
      <c r="T982" s="636"/>
      <c r="U982" s="353"/>
      <c r="W982" s="833">
        <f t="shared" si="72"/>
        <v>0</v>
      </c>
      <c r="X982" s="833">
        <f t="shared" si="73"/>
        <v>0</v>
      </c>
    </row>
    <row r="983" spans="2:24" x14ac:dyDescent="0.35">
      <c r="B983" s="633"/>
      <c r="C983" s="357"/>
      <c r="D983" s="357"/>
      <c r="E983" s="634"/>
      <c r="F983" s="635"/>
      <c r="G983" s="360"/>
      <c r="H983" s="359"/>
      <c r="I983" s="359"/>
      <c r="J983" s="636"/>
      <c r="K983" s="638" t="str">
        <f>IFERROR(INDEX(Lookup!$G$3:$G$6,MATCH(J983,Lookup!$F$3:$F$6,0)),"")</f>
        <v/>
      </c>
      <c r="L983" s="637"/>
      <c r="M983" s="636"/>
      <c r="N983" s="639">
        <f t="shared" si="70"/>
        <v>0</v>
      </c>
      <c r="O983" s="640">
        <f t="shared" si="71"/>
        <v>0</v>
      </c>
      <c r="P983" s="641">
        <f>IF(I983&lt;INDEX(Lookup!$U$2:$U$10,MATCH($D$48,Lookup!$S$2:$S$10,0)),0,IF(U983="X",0,IFERROR(L983*50,0)))</f>
        <v>0</v>
      </c>
      <c r="Q983" s="642">
        <f>IF(I983&lt;INDEX(Lookup!$U$2:$U$10,MATCH($D$48,Lookup!$S$2:$S$10,0)),0,IF(U983="X",0,IFERROR(P983*K983,0)))</f>
        <v>0</v>
      </c>
      <c r="R983" s="642">
        <v>0</v>
      </c>
      <c r="S983" s="783">
        <v>0</v>
      </c>
      <c r="T983" s="636"/>
      <c r="U983" s="353"/>
      <c r="W983" s="833">
        <f t="shared" si="72"/>
        <v>0</v>
      </c>
      <c r="X983" s="833">
        <f t="shared" si="73"/>
        <v>0</v>
      </c>
    </row>
    <row r="984" spans="2:24" x14ac:dyDescent="0.35">
      <c r="B984" s="633"/>
      <c r="C984" s="357"/>
      <c r="D984" s="357"/>
      <c r="E984" s="634"/>
      <c r="F984" s="635"/>
      <c r="G984" s="360"/>
      <c r="H984" s="359"/>
      <c r="I984" s="359"/>
      <c r="J984" s="636"/>
      <c r="K984" s="638" t="str">
        <f>IFERROR(INDEX(Lookup!$G$3:$G$6,MATCH(J984,Lookup!$F$3:$F$6,0)),"")</f>
        <v/>
      </c>
      <c r="L984" s="637"/>
      <c r="M984" s="636"/>
      <c r="N984" s="639">
        <f t="shared" si="70"/>
        <v>0</v>
      </c>
      <c r="O984" s="640">
        <f t="shared" si="71"/>
        <v>0</v>
      </c>
      <c r="P984" s="641">
        <f>IF(I984&lt;INDEX(Lookup!$U$2:$U$10,MATCH($D$48,Lookup!$S$2:$S$10,0)),0,IF(U984="X",0,IFERROR(L984*50,0)))</f>
        <v>0</v>
      </c>
      <c r="Q984" s="642">
        <f>IF(I984&lt;INDEX(Lookup!$U$2:$U$10,MATCH($D$48,Lookup!$S$2:$S$10,0)),0,IF(U984="X",0,IFERROR(P984*K984,0)))</f>
        <v>0</v>
      </c>
      <c r="R984" s="642">
        <v>0</v>
      </c>
      <c r="S984" s="783">
        <v>0</v>
      </c>
      <c r="T984" s="636"/>
      <c r="U984" s="353"/>
      <c r="W984" s="833">
        <f t="shared" si="72"/>
        <v>0</v>
      </c>
      <c r="X984" s="833">
        <f t="shared" si="73"/>
        <v>0</v>
      </c>
    </row>
    <row r="985" spans="2:24" x14ac:dyDescent="0.35">
      <c r="B985" s="633"/>
      <c r="C985" s="357"/>
      <c r="D985" s="357"/>
      <c r="E985" s="634"/>
      <c r="F985" s="635"/>
      <c r="G985" s="360"/>
      <c r="H985" s="359"/>
      <c r="I985" s="359"/>
      <c r="J985" s="636"/>
      <c r="K985" s="638" t="str">
        <f>IFERROR(INDEX(Lookup!$G$3:$G$6,MATCH(J985,Lookup!$F$3:$F$6,0)),"")</f>
        <v/>
      </c>
      <c r="L985" s="637"/>
      <c r="M985" s="636"/>
      <c r="N985" s="639">
        <f t="shared" si="70"/>
        <v>0</v>
      </c>
      <c r="O985" s="640">
        <f t="shared" si="71"/>
        <v>0</v>
      </c>
      <c r="P985" s="641">
        <f>IF(I985&lt;INDEX(Lookup!$U$2:$U$10,MATCH($D$48,Lookup!$S$2:$S$10,0)),0,IF(U985="X",0,IFERROR(L985*50,0)))</f>
        <v>0</v>
      </c>
      <c r="Q985" s="642">
        <f>IF(I985&lt;INDEX(Lookup!$U$2:$U$10,MATCH($D$48,Lookup!$S$2:$S$10,0)),0,IF(U985="X",0,IFERROR(P985*K985,0)))</f>
        <v>0</v>
      </c>
      <c r="R985" s="642">
        <v>0</v>
      </c>
      <c r="S985" s="783">
        <v>0</v>
      </c>
      <c r="T985" s="636"/>
      <c r="U985" s="353"/>
      <c r="W985" s="833">
        <f t="shared" si="72"/>
        <v>0</v>
      </c>
      <c r="X985" s="833">
        <f t="shared" si="73"/>
        <v>0</v>
      </c>
    </row>
    <row r="986" spans="2:24" x14ac:dyDescent="0.35">
      <c r="B986" s="633"/>
      <c r="C986" s="357"/>
      <c r="D986" s="357"/>
      <c r="E986" s="634"/>
      <c r="F986" s="635"/>
      <c r="G986" s="360"/>
      <c r="H986" s="359"/>
      <c r="I986" s="359"/>
      <c r="J986" s="636"/>
      <c r="K986" s="638" t="str">
        <f>IFERROR(INDEX(Lookup!$G$3:$G$6,MATCH(J986,Lookup!$F$3:$F$6,0)),"")</f>
        <v/>
      </c>
      <c r="L986" s="637"/>
      <c r="M986" s="636"/>
      <c r="N986" s="639">
        <f t="shared" si="70"/>
        <v>0</v>
      </c>
      <c r="O986" s="640">
        <f t="shared" si="71"/>
        <v>0</v>
      </c>
      <c r="P986" s="641">
        <f>IF(I986&lt;INDEX(Lookup!$U$2:$U$10,MATCH($D$48,Lookup!$S$2:$S$10,0)),0,IF(U986="X",0,IFERROR(L986*50,0)))</f>
        <v>0</v>
      </c>
      <c r="Q986" s="642">
        <f>IF(I986&lt;INDEX(Lookup!$U$2:$U$10,MATCH($D$48,Lookup!$S$2:$S$10,0)),0,IF(U986="X",0,IFERROR(P986*K986,0)))</f>
        <v>0</v>
      </c>
      <c r="R986" s="642">
        <v>0</v>
      </c>
      <c r="S986" s="783">
        <v>0</v>
      </c>
      <c r="T986" s="636"/>
      <c r="U986" s="353"/>
      <c r="W986" s="833">
        <f t="shared" si="72"/>
        <v>0</v>
      </c>
      <c r="X986" s="833">
        <f t="shared" si="73"/>
        <v>0</v>
      </c>
    </row>
    <row r="987" spans="2:24" x14ac:dyDescent="0.35">
      <c r="B987" s="633"/>
      <c r="C987" s="357"/>
      <c r="D987" s="357"/>
      <c r="E987" s="634"/>
      <c r="F987" s="635"/>
      <c r="G987" s="360"/>
      <c r="H987" s="359"/>
      <c r="I987" s="359"/>
      <c r="J987" s="636"/>
      <c r="K987" s="638" t="str">
        <f>IFERROR(INDEX(Lookup!$G$3:$G$6,MATCH(J987,Lookup!$F$3:$F$6,0)),"")</f>
        <v/>
      </c>
      <c r="L987" s="637"/>
      <c r="M987" s="636"/>
      <c r="N987" s="639">
        <f t="shared" si="70"/>
        <v>0</v>
      </c>
      <c r="O987" s="640">
        <f t="shared" si="71"/>
        <v>0</v>
      </c>
      <c r="P987" s="641">
        <f>IF(I987&lt;INDEX(Lookup!$U$2:$U$10,MATCH($D$48,Lookup!$S$2:$S$10,0)),0,IF(U987="X",0,IFERROR(L987*50,0)))</f>
        <v>0</v>
      </c>
      <c r="Q987" s="642">
        <f>IF(I987&lt;INDEX(Lookup!$U$2:$U$10,MATCH($D$48,Lookup!$S$2:$S$10,0)),0,IF(U987="X",0,IFERROR(P987*K987,0)))</f>
        <v>0</v>
      </c>
      <c r="R987" s="642">
        <v>0</v>
      </c>
      <c r="S987" s="783">
        <v>0</v>
      </c>
      <c r="T987" s="636"/>
      <c r="U987" s="353"/>
      <c r="W987" s="833">
        <f t="shared" si="72"/>
        <v>0</v>
      </c>
      <c r="X987" s="833">
        <f t="shared" si="73"/>
        <v>0</v>
      </c>
    </row>
    <row r="988" spans="2:24" x14ac:dyDescent="0.35">
      <c r="B988" s="633"/>
      <c r="C988" s="357"/>
      <c r="D988" s="357"/>
      <c r="E988" s="634"/>
      <c r="F988" s="635"/>
      <c r="G988" s="360"/>
      <c r="H988" s="359"/>
      <c r="I988" s="359"/>
      <c r="J988" s="636"/>
      <c r="K988" s="638" t="str">
        <f>IFERROR(INDEX(Lookup!$G$3:$G$6,MATCH(J988,Lookup!$F$3:$F$6,0)),"")</f>
        <v/>
      </c>
      <c r="L988" s="637"/>
      <c r="M988" s="636"/>
      <c r="N988" s="639">
        <f t="shared" si="70"/>
        <v>0</v>
      </c>
      <c r="O988" s="640">
        <f t="shared" si="71"/>
        <v>0</v>
      </c>
      <c r="P988" s="641">
        <f>IF(I988&lt;INDEX(Lookup!$U$2:$U$10,MATCH($D$48,Lookup!$S$2:$S$10,0)),0,IF(U988="X",0,IFERROR(L988*50,0)))</f>
        <v>0</v>
      </c>
      <c r="Q988" s="642">
        <f>IF(I988&lt;INDEX(Lookup!$U$2:$U$10,MATCH($D$48,Lookup!$S$2:$S$10,0)),0,IF(U988="X",0,IFERROR(P988*K988,0)))</f>
        <v>0</v>
      </c>
      <c r="R988" s="642">
        <v>0</v>
      </c>
      <c r="S988" s="783">
        <v>0</v>
      </c>
      <c r="T988" s="636"/>
      <c r="U988" s="353"/>
      <c r="W988" s="833">
        <f t="shared" si="72"/>
        <v>0</v>
      </c>
      <c r="X988" s="833">
        <f t="shared" si="73"/>
        <v>0</v>
      </c>
    </row>
    <row r="989" spans="2:24" x14ac:dyDescent="0.35">
      <c r="B989" s="633"/>
      <c r="C989" s="357"/>
      <c r="D989" s="357"/>
      <c r="E989" s="634"/>
      <c r="F989" s="635"/>
      <c r="G989" s="360"/>
      <c r="H989" s="359"/>
      <c r="I989" s="359"/>
      <c r="J989" s="636"/>
      <c r="K989" s="638" t="str">
        <f>IFERROR(INDEX(Lookup!$G$3:$G$6,MATCH(J989,Lookup!$F$3:$F$6,0)),"")</f>
        <v/>
      </c>
      <c r="L989" s="637"/>
      <c r="M989" s="636"/>
      <c r="N989" s="639">
        <f t="shared" si="70"/>
        <v>0</v>
      </c>
      <c r="O989" s="640">
        <f t="shared" si="71"/>
        <v>0</v>
      </c>
      <c r="P989" s="641">
        <f>IF(I989&lt;INDEX(Lookup!$U$2:$U$10,MATCH($D$48,Lookup!$S$2:$S$10,0)),0,IF(U989="X",0,IFERROR(L989*50,0)))</f>
        <v>0</v>
      </c>
      <c r="Q989" s="642">
        <f>IF(I989&lt;INDEX(Lookup!$U$2:$U$10,MATCH($D$48,Lookup!$S$2:$S$10,0)),0,IF(U989="X",0,IFERROR(P989*K989,0)))</f>
        <v>0</v>
      </c>
      <c r="R989" s="642">
        <v>0</v>
      </c>
      <c r="S989" s="783">
        <v>0</v>
      </c>
      <c r="T989" s="636"/>
      <c r="U989" s="353"/>
      <c r="W989" s="833">
        <f t="shared" si="72"/>
        <v>0</v>
      </c>
      <c r="X989" s="833">
        <f t="shared" si="73"/>
        <v>0</v>
      </c>
    </row>
    <row r="990" spans="2:24" x14ac:dyDescent="0.35">
      <c r="B990" s="633"/>
      <c r="C990" s="357"/>
      <c r="D990" s="357"/>
      <c r="E990" s="634"/>
      <c r="F990" s="635"/>
      <c r="G990" s="360"/>
      <c r="H990" s="359"/>
      <c r="I990" s="359"/>
      <c r="J990" s="636"/>
      <c r="K990" s="638" t="str">
        <f>IFERROR(INDEX(Lookup!$G$3:$G$6,MATCH(J990,Lookup!$F$3:$F$6,0)),"")</f>
        <v/>
      </c>
      <c r="L990" s="637"/>
      <c r="M990" s="636"/>
      <c r="N990" s="639">
        <f t="shared" si="70"/>
        <v>0</v>
      </c>
      <c r="O990" s="640">
        <f t="shared" si="71"/>
        <v>0</v>
      </c>
      <c r="P990" s="641">
        <f>IF(I990&lt;INDEX(Lookup!$U$2:$U$10,MATCH($D$48,Lookup!$S$2:$S$10,0)),0,IF(U990="X",0,IFERROR(L990*50,0)))</f>
        <v>0</v>
      </c>
      <c r="Q990" s="642">
        <f>IF(I990&lt;INDEX(Lookup!$U$2:$U$10,MATCH($D$48,Lookup!$S$2:$S$10,0)),0,IF(U990="X",0,IFERROR(P990*K990,0)))</f>
        <v>0</v>
      </c>
      <c r="R990" s="642">
        <v>0</v>
      </c>
      <c r="S990" s="783">
        <v>0</v>
      </c>
      <c r="T990" s="636"/>
      <c r="U990" s="353"/>
      <c r="W990" s="833">
        <f t="shared" si="72"/>
        <v>0</v>
      </c>
      <c r="X990" s="833">
        <f t="shared" si="73"/>
        <v>0</v>
      </c>
    </row>
    <row r="991" spans="2:24" x14ac:dyDescent="0.35">
      <c r="B991" s="633"/>
      <c r="C991" s="357"/>
      <c r="D991" s="357"/>
      <c r="E991" s="634"/>
      <c r="F991" s="635"/>
      <c r="G991" s="360"/>
      <c r="H991" s="359"/>
      <c r="I991" s="359"/>
      <c r="J991" s="636"/>
      <c r="K991" s="638" t="str">
        <f>IFERROR(INDEX(Lookup!$G$3:$G$6,MATCH(J991,Lookup!$F$3:$F$6,0)),"")</f>
        <v/>
      </c>
      <c r="L991" s="637"/>
      <c r="M991" s="636"/>
      <c r="N991" s="639">
        <f t="shared" si="70"/>
        <v>0</v>
      </c>
      <c r="O991" s="640">
        <f t="shared" si="71"/>
        <v>0</v>
      </c>
      <c r="P991" s="641">
        <f>IF(I991&lt;INDEX(Lookup!$U$2:$U$10,MATCH($D$48,Lookup!$S$2:$S$10,0)),0,IF(U991="X",0,IFERROR(L991*50,0)))</f>
        <v>0</v>
      </c>
      <c r="Q991" s="642">
        <f>IF(I991&lt;INDEX(Lookup!$U$2:$U$10,MATCH($D$48,Lookup!$S$2:$S$10,0)),0,IF(U991="X",0,IFERROR(P991*K991,0)))</f>
        <v>0</v>
      </c>
      <c r="R991" s="642">
        <v>0</v>
      </c>
      <c r="S991" s="783">
        <v>0</v>
      </c>
      <c r="T991" s="636"/>
      <c r="U991" s="353"/>
      <c r="W991" s="833">
        <f t="shared" si="72"/>
        <v>0</v>
      </c>
      <c r="X991" s="833">
        <f t="shared" si="73"/>
        <v>0</v>
      </c>
    </row>
    <row r="992" spans="2:24" x14ac:dyDescent="0.35">
      <c r="B992" s="633"/>
      <c r="C992" s="357"/>
      <c r="D992" s="357"/>
      <c r="E992" s="634"/>
      <c r="F992" s="635"/>
      <c r="G992" s="360"/>
      <c r="H992" s="359"/>
      <c r="I992" s="359"/>
      <c r="J992" s="636"/>
      <c r="K992" s="638" t="str">
        <f>IFERROR(INDEX(Lookup!$G$3:$G$6,MATCH(J992,Lookup!$F$3:$F$6,0)),"")</f>
        <v/>
      </c>
      <c r="L992" s="637"/>
      <c r="M992" s="636"/>
      <c r="N992" s="639">
        <f t="shared" si="70"/>
        <v>0</v>
      </c>
      <c r="O992" s="640">
        <f t="shared" si="71"/>
        <v>0</v>
      </c>
      <c r="P992" s="641">
        <f>IF(I992&lt;INDEX(Lookup!$U$2:$U$10,MATCH($D$48,Lookup!$S$2:$S$10,0)),0,IF(U992="X",0,IFERROR(L992*50,0)))</f>
        <v>0</v>
      </c>
      <c r="Q992" s="642">
        <f>IF(I992&lt;INDEX(Lookup!$U$2:$U$10,MATCH($D$48,Lookup!$S$2:$S$10,0)),0,IF(U992="X",0,IFERROR(P992*K992,0)))</f>
        <v>0</v>
      </c>
      <c r="R992" s="642">
        <v>0</v>
      </c>
      <c r="S992" s="783">
        <v>0</v>
      </c>
      <c r="T992" s="636"/>
      <c r="U992" s="353"/>
      <c r="W992" s="833">
        <f t="shared" si="72"/>
        <v>0</v>
      </c>
      <c r="X992" s="833">
        <f t="shared" si="73"/>
        <v>0</v>
      </c>
    </row>
    <row r="993" spans="2:24" x14ac:dyDescent="0.35">
      <c r="B993" s="633"/>
      <c r="C993" s="357"/>
      <c r="D993" s="357"/>
      <c r="E993" s="634"/>
      <c r="F993" s="635"/>
      <c r="G993" s="360"/>
      <c r="H993" s="359"/>
      <c r="I993" s="359"/>
      <c r="J993" s="636"/>
      <c r="K993" s="638" t="str">
        <f>IFERROR(INDEX(Lookup!$G$3:$G$6,MATCH(J993,Lookup!$F$3:$F$6,0)),"")</f>
        <v/>
      </c>
      <c r="L993" s="637"/>
      <c r="M993" s="636"/>
      <c r="N993" s="639">
        <f t="shared" si="70"/>
        <v>0</v>
      </c>
      <c r="O993" s="640">
        <f t="shared" si="71"/>
        <v>0</v>
      </c>
      <c r="P993" s="641">
        <f>IF(I993&lt;INDEX(Lookup!$U$2:$U$10,MATCH($D$48,Lookup!$S$2:$S$10,0)),0,IF(U993="X",0,IFERROR(L993*50,0)))</f>
        <v>0</v>
      </c>
      <c r="Q993" s="642">
        <f>IF(I993&lt;INDEX(Lookup!$U$2:$U$10,MATCH($D$48,Lookup!$S$2:$S$10,0)),0,IF(U993="X",0,IFERROR(P993*K993,0)))</f>
        <v>0</v>
      </c>
      <c r="R993" s="642">
        <v>0</v>
      </c>
      <c r="S993" s="783">
        <v>0</v>
      </c>
      <c r="T993" s="636"/>
      <c r="U993" s="353"/>
      <c r="W993" s="833">
        <f t="shared" si="72"/>
        <v>0</v>
      </c>
      <c r="X993" s="833">
        <f t="shared" si="73"/>
        <v>0</v>
      </c>
    </row>
    <row r="994" spans="2:24" x14ac:dyDescent="0.35">
      <c r="B994" s="633"/>
      <c r="C994" s="357"/>
      <c r="D994" s="357"/>
      <c r="E994" s="634"/>
      <c r="F994" s="635"/>
      <c r="G994" s="360"/>
      <c r="H994" s="359"/>
      <c r="I994" s="359"/>
      <c r="J994" s="636"/>
      <c r="K994" s="638" t="str">
        <f>IFERROR(INDEX(Lookup!$G$3:$G$6,MATCH(J994,Lookup!$F$3:$F$6,0)),"")</f>
        <v/>
      </c>
      <c r="L994" s="637"/>
      <c r="M994" s="636"/>
      <c r="N994" s="639">
        <f t="shared" si="70"/>
        <v>0</v>
      </c>
      <c r="O994" s="640">
        <f t="shared" si="71"/>
        <v>0</v>
      </c>
      <c r="P994" s="641">
        <f>IF(I994&lt;INDEX(Lookup!$U$2:$U$10,MATCH($D$48,Lookup!$S$2:$S$10,0)),0,IF(U994="X",0,IFERROR(L994*50,0)))</f>
        <v>0</v>
      </c>
      <c r="Q994" s="642">
        <f>IF(I994&lt;INDEX(Lookup!$U$2:$U$10,MATCH($D$48,Lookup!$S$2:$S$10,0)),0,IF(U994="X",0,IFERROR(P994*K994,0)))</f>
        <v>0</v>
      </c>
      <c r="R994" s="642">
        <v>0</v>
      </c>
      <c r="S994" s="783">
        <v>0</v>
      </c>
      <c r="T994" s="636"/>
      <c r="U994" s="353"/>
      <c r="W994" s="833">
        <f t="shared" si="72"/>
        <v>0</v>
      </c>
      <c r="X994" s="833">
        <f t="shared" si="73"/>
        <v>0</v>
      </c>
    </row>
    <row r="995" spans="2:24" x14ac:dyDescent="0.35">
      <c r="B995" s="633"/>
      <c r="C995" s="357"/>
      <c r="D995" s="357"/>
      <c r="E995" s="634"/>
      <c r="F995" s="635"/>
      <c r="G995" s="360"/>
      <c r="H995" s="359"/>
      <c r="I995" s="359"/>
      <c r="J995" s="636"/>
      <c r="K995" s="638" t="str">
        <f>IFERROR(INDEX(Lookup!$G$3:$G$6,MATCH(J995,Lookup!$F$3:$F$6,0)),"")</f>
        <v/>
      </c>
      <c r="L995" s="637"/>
      <c r="M995" s="636"/>
      <c r="N995" s="639">
        <f t="shared" si="70"/>
        <v>0</v>
      </c>
      <c r="O995" s="640">
        <f t="shared" si="71"/>
        <v>0</v>
      </c>
      <c r="P995" s="641">
        <f>IF(I995&lt;INDEX(Lookup!$U$2:$U$10,MATCH($D$48,Lookup!$S$2:$S$10,0)),0,IF(U995="X",0,IFERROR(L995*50,0)))</f>
        <v>0</v>
      </c>
      <c r="Q995" s="642">
        <f>IF(I995&lt;INDEX(Lookup!$U$2:$U$10,MATCH($D$48,Lookup!$S$2:$S$10,0)),0,IF(U995="X",0,IFERROR(P995*K995,0)))</f>
        <v>0</v>
      </c>
      <c r="R995" s="642">
        <v>0</v>
      </c>
      <c r="S995" s="783">
        <v>0</v>
      </c>
      <c r="T995" s="636"/>
      <c r="U995" s="353"/>
      <c r="W995" s="833">
        <f t="shared" si="72"/>
        <v>0</v>
      </c>
      <c r="X995" s="833">
        <f t="shared" si="73"/>
        <v>0</v>
      </c>
    </row>
    <row r="996" spans="2:24" x14ac:dyDescent="0.35">
      <c r="B996" s="633"/>
      <c r="C996" s="357"/>
      <c r="D996" s="357"/>
      <c r="E996" s="634"/>
      <c r="F996" s="635"/>
      <c r="G996" s="360"/>
      <c r="H996" s="359"/>
      <c r="I996" s="359"/>
      <c r="J996" s="636"/>
      <c r="K996" s="638" t="str">
        <f>IFERROR(INDEX(Lookup!$G$3:$G$6,MATCH(J996,Lookup!$F$3:$F$6,0)),"")</f>
        <v/>
      </c>
      <c r="L996" s="637"/>
      <c r="M996" s="636"/>
      <c r="N996" s="639">
        <f t="shared" si="70"/>
        <v>0</v>
      </c>
      <c r="O996" s="640">
        <f t="shared" si="71"/>
        <v>0</v>
      </c>
      <c r="P996" s="641">
        <f>IF(I996&lt;INDEX(Lookup!$U$2:$U$10,MATCH($D$48,Lookup!$S$2:$S$10,0)),0,IF(U996="X",0,IFERROR(L996*50,0)))</f>
        <v>0</v>
      </c>
      <c r="Q996" s="642">
        <f>IF(I996&lt;INDEX(Lookup!$U$2:$U$10,MATCH($D$48,Lookup!$S$2:$S$10,0)),0,IF(U996="X",0,IFERROR(P996*K996,0)))</f>
        <v>0</v>
      </c>
      <c r="R996" s="642">
        <v>0</v>
      </c>
      <c r="S996" s="783">
        <v>0</v>
      </c>
      <c r="T996" s="636"/>
      <c r="U996" s="353"/>
      <c r="W996" s="833">
        <f t="shared" si="72"/>
        <v>0</v>
      </c>
      <c r="X996" s="833">
        <f t="shared" si="73"/>
        <v>0</v>
      </c>
    </row>
    <row r="997" spans="2:24" x14ac:dyDescent="0.35">
      <c r="B997" s="633"/>
      <c r="C997" s="357"/>
      <c r="D997" s="357"/>
      <c r="E997" s="634"/>
      <c r="F997" s="635"/>
      <c r="G997" s="360"/>
      <c r="H997" s="359"/>
      <c r="I997" s="359"/>
      <c r="J997" s="636"/>
      <c r="K997" s="638" t="str">
        <f>IFERROR(INDEX(Lookup!$G$3:$G$6,MATCH(J997,Lookup!$F$3:$F$6,0)),"")</f>
        <v/>
      </c>
      <c r="L997" s="637"/>
      <c r="M997" s="636"/>
      <c r="N997" s="639">
        <f t="shared" si="70"/>
        <v>0</v>
      </c>
      <c r="O997" s="640">
        <f t="shared" si="71"/>
        <v>0</v>
      </c>
      <c r="P997" s="641">
        <f>IF(I997&lt;INDEX(Lookup!$U$2:$U$10,MATCH($D$48,Lookup!$S$2:$S$10,0)),0,IF(U997="X",0,IFERROR(L997*50,0)))</f>
        <v>0</v>
      </c>
      <c r="Q997" s="642">
        <f>IF(I997&lt;INDEX(Lookup!$U$2:$U$10,MATCH($D$48,Lookup!$S$2:$S$10,0)),0,IF(U997="X",0,IFERROR(P997*K997,0)))</f>
        <v>0</v>
      </c>
      <c r="R997" s="642">
        <v>0</v>
      </c>
      <c r="S997" s="783">
        <v>0</v>
      </c>
      <c r="T997" s="636"/>
      <c r="U997" s="353"/>
      <c r="W997" s="833">
        <f t="shared" si="72"/>
        <v>0</v>
      </c>
      <c r="X997" s="833">
        <f t="shared" si="73"/>
        <v>0</v>
      </c>
    </row>
    <row r="998" spans="2:24" x14ac:dyDescent="0.35">
      <c r="B998" s="633"/>
      <c r="C998" s="357"/>
      <c r="D998" s="357"/>
      <c r="E998" s="634"/>
      <c r="F998" s="635"/>
      <c r="G998" s="360"/>
      <c r="H998" s="359"/>
      <c r="I998" s="359"/>
      <c r="J998" s="636"/>
      <c r="K998" s="638" t="str">
        <f>IFERROR(INDEX(Lookup!$G$3:$G$6,MATCH(J998,Lookup!$F$3:$F$6,0)),"")</f>
        <v/>
      </c>
      <c r="L998" s="637"/>
      <c r="M998" s="636"/>
      <c r="N998" s="639">
        <f t="shared" si="70"/>
        <v>0</v>
      </c>
      <c r="O998" s="640">
        <f t="shared" si="71"/>
        <v>0</v>
      </c>
      <c r="P998" s="641">
        <f>IF(I998&lt;INDEX(Lookup!$U$2:$U$10,MATCH($D$48,Lookup!$S$2:$S$10,0)),0,IF(U998="X",0,IFERROR(L998*50,0)))</f>
        <v>0</v>
      </c>
      <c r="Q998" s="642">
        <f>IF(I998&lt;INDEX(Lookup!$U$2:$U$10,MATCH($D$48,Lookup!$S$2:$S$10,0)),0,IF(U998="X",0,IFERROR(P998*K998,0)))</f>
        <v>0</v>
      </c>
      <c r="R998" s="642">
        <v>0</v>
      </c>
      <c r="S998" s="783">
        <v>0</v>
      </c>
      <c r="T998" s="636"/>
      <c r="U998" s="353"/>
      <c r="W998" s="833">
        <f t="shared" si="72"/>
        <v>0</v>
      </c>
      <c r="X998" s="833">
        <f t="shared" si="73"/>
        <v>0</v>
      </c>
    </row>
    <row r="999" spans="2:24" x14ac:dyDescent="0.35">
      <c r="B999" s="633"/>
      <c r="C999" s="357"/>
      <c r="D999" s="357"/>
      <c r="E999" s="634"/>
      <c r="F999" s="635"/>
      <c r="G999" s="360"/>
      <c r="H999" s="359"/>
      <c r="I999" s="359"/>
      <c r="J999" s="636"/>
      <c r="K999" s="638" t="str">
        <f>IFERROR(INDEX(Lookup!$G$3:$G$6,MATCH(J999,Lookup!$F$3:$F$6,0)),"")</f>
        <v/>
      </c>
      <c r="L999" s="637"/>
      <c r="M999" s="636"/>
      <c r="N999" s="639">
        <f t="shared" si="70"/>
        <v>0</v>
      </c>
      <c r="O999" s="640">
        <f t="shared" si="71"/>
        <v>0</v>
      </c>
      <c r="P999" s="641">
        <f>IF(I999&lt;INDEX(Lookup!$U$2:$U$10,MATCH($D$48,Lookup!$S$2:$S$10,0)),0,IF(U999="X",0,IFERROR(L999*50,0)))</f>
        <v>0</v>
      </c>
      <c r="Q999" s="642">
        <f>IF(I999&lt;INDEX(Lookup!$U$2:$U$10,MATCH($D$48,Lookup!$S$2:$S$10,0)),0,IF(U999="X",0,IFERROR(P999*K999,0)))</f>
        <v>0</v>
      </c>
      <c r="R999" s="642">
        <v>0</v>
      </c>
      <c r="S999" s="783">
        <v>0</v>
      </c>
      <c r="T999" s="636"/>
      <c r="U999" s="353"/>
      <c r="W999" s="833">
        <f t="shared" si="72"/>
        <v>0</v>
      </c>
      <c r="X999" s="833">
        <f t="shared" si="73"/>
        <v>0</v>
      </c>
    </row>
    <row r="1000" spans="2:24" x14ac:dyDescent="0.35">
      <c r="B1000" s="633"/>
      <c r="C1000" s="357"/>
      <c r="D1000" s="357"/>
      <c r="E1000" s="634"/>
      <c r="F1000" s="635"/>
      <c r="G1000" s="360"/>
      <c r="H1000" s="359"/>
      <c r="I1000" s="359"/>
      <c r="J1000" s="636"/>
      <c r="K1000" s="638" t="str">
        <f>IFERROR(INDEX(Lookup!$G$3:$G$6,MATCH(J1000,Lookup!$F$3:$F$6,0)),"")</f>
        <v/>
      </c>
      <c r="L1000" s="637"/>
      <c r="M1000" s="636"/>
      <c r="N1000" s="639">
        <f t="shared" si="70"/>
        <v>0</v>
      </c>
      <c r="O1000" s="640">
        <f t="shared" si="71"/>
        <v>0</v>
      </c>
      <c r="P1000" s="641">
        <f>IF(I1000&lt;INDEX(Lookup!$U$2:$U$10,MATCH($D$48,Lookup!$S$2:$S$10,0)),0,IF(U1000="X",0,IFERROR(L1000*50,0)))</f>
        <v>0</v>
      </c>
      <c r="Q1000" s="642">
        <f>IF(I1000&lt;INDEX(Lookup!$U$2:$U$10,MATCH($D$48,Lookup!$S$2:$S$10,0)),0,IF(U1000="X",0,IFERROR(P1000*K1000,0)))</f>
        <v>0</v>
      </c>
      <c r="R1000" s="642">
        <v>0</v>
      </c>
      <c r="S1000" s="783">
        <v>0</v>
      </c>
      <c r="T1000" s="636"/>
      <c r="U1000" s="353"/>
      <c r="W1000" s="833">
        <f t="shared" si="72"/>
        <v>0</v>
      </c>
      <c r="X1000" s="833">
        <f t="shared" si="73"/>
        <v>0</v>
      </c>
    </row>
    <row r="1001" spans="2:24" x14ac:dyDescent="0.35">
      <c r="B1001" s="633"/>
      <c r="C1001" s="357"/>
      <c r="D1001" s="357"/>
      <c r="E1001" s="634"/>
      <c r="F1001" s="635"/>
      <c r="G1001" s="360"/>
      <c r="H1001" s="359"/>
      <c r="I1001" s="359"/>
      <c r="J1001" s="636"/>
      <c r="K1001" s="638" t="str">
        <f>IFERROR(INDEX(Lookup!$G$3:$G$6,MATCH(J1001,Lookup!$F$3:$F$6,0)),"")</f>
        <v/>
      </c>
      <c r="L1001" s="637"/>
      <c r="M1001" s="636"/>
      <c r="N1001" s="639">
        <f t="shared" si="70"/>
        <v>0</v>
      </c>
      <c r="O1001" s="640">
        <f t="shared" si="71"/>
        <v>0</v>
      </c>
      <c r="P1001" s="641">
        <f>IF(I1001&lt;INDEX(Lookup!$U$2:$U$10,MATCH($D$48,Lookup!$S$2:$S$10,0)),0,IF(U1001="X",0,IFERROR(L1001*50,0)))</f>
        <v>0</v>
      </c>
      <c r="Q1001" s="642">
        <f>IF(I1001&lt;INDEX(Lookup!$U$2:$U$10,MATCH($D$48,Lookup!$S$2:$S$10,0)),0,IF(U1001="X",0,IFERROR(P1001*K1001,0)))</f>
        <v>0</v>
      </c>
      <c r="R1001" s="642">
        <v>0</v>
      </c>
      <c r="S1001" s="783">
        <v>0</v>
      </c>
      <c r="T1001" s="636"/>
      <c r="U1001" s="353"/>
      <c r="W1001" s="833">
        <f t="shared" si="72"/>
        <v>0</v>
      </c>
      <c r="X1001" s="833">
        <f t="shared" si="73"/>
        <v>0</v>
      </c>
    </row>
    <row r="1002" spans="2:24" x14ac:dyDescent="0.35">
      <c r="B1002" s="633"/>
      <c r="C1002" s="357"/>
      <c r="D1002" s="357"/>
      <c r="E1002" s="634"/>
      <c r="F1002" s="635"/>
      <c r="G1002" s="360"/>
      <c r="H1002" s="359"/>
      <c r="I1002" s="359"/>
      <c r="J1002" s="636"/>
      <c r="K1002" s="638" t="str">
        <f>IFERROR(INDEX(Lookup!$G$3:$G$6,MATCH(J1002,Lookup!$F$3:$F$6,0)),"")</f>
        <v/>
      </c>
      <c r="L1002" s="637"/>
      <c r="M1002" s="636"/>
      <c r="N1002" s="639">
        <f t="shared" si="70"/>
        <v>0</v>
      </c>
      <c r="O1002" s="640">
        <f t="shared" si="71"/>
        <v>0</v>
      </c>
      <c r="P1002" s="641">
        <f>IF(I1002&lt;INDEX(Lookup!$U$2:$U$10,MATCH($D$48,Lookup!$S$2:$S$10,0)),0,IF(U1002="X",0,IFERROR(L1002*50,0)))</f>
        <v>0</v>
      </c>
      <c r="Q1002" s="642">
        <f>IF(I1002&lt;INDEX(Lookup!$U$2:$U$10,MATCH($D$48,Lookup!$S$2:$S$10,0)),0,IF(U1002="X",0,IFERROR(P1002*K1002,0)))</f>
        <v>0</v>
      </c>
      <c r="R1002" s="642">
        <v>0</v>
      </c>
      <c r="S1002" s="783">
        <v>0</v>
      </c>
      <c r="T1002" s="636"/>
      <c r="U1002" s="353"/>
      <c r="W1002" s="833">
        <f t="shared" si="72"/>
        <v>0</v>
      </c>
      <c r="X1002" s="833">
        <f t="shared" si="73"/>
        <v>0</v>
      </c>
    </row>
    <row r="1003" spans="2:24" x14ac:dyDescent="0.35">
      <c r="B1003" s="633"/>
      <c r="C1003" s="357"/>
      <c r="D1003" s="357"/>
      <c r="E1003" s="634"/>
      <c r="F1003" s="635"/>
      <c r="G1003" s="360"/>
      <c r="H1003" s="359"/>
      <c r="I1003" s="359"/>
      <c r="J1003" s="636"/>
      <c r="K1003" s="638" t="str">
        <f>IFERROR(INDEX(Lookup!$G$3:$G$6,MATCH(J1003,Lookup!$F$3:$F$6,0)),"")</f>
        <v/>
      </c>
      <c r="L1003" s="637"/>
      <c r="M1003" s="636"/>
      <c r="N1003" s="639">
        <f t="shared" si="70"/>
        <v>0</v>
      </c>
      <c r="O1003" s="640">
        <f t="shared" si="71"/>
        <v>0</v>
      </c>
      <c r="P1003" s="641">
        <f>IF(I1003&lt;INDEX(Lookup!$U$2:$U$10,MATCH($D$48,Lookup!$S$2:$S$10,0)),0,IF(U1003="X",0,IFERROR(L1003*50,0)))</f>
        <v>0</v>
      </c>
      <c r="Q1003" s="642">
        <f>IF(I1003&lt;INDEX(Lookup!$U$2:$U$10,MATCH($D$48,Lookup!$S$2:$S$10,0)),0,IF(U1003="X",0,IFERROR(P1003*K1003,0)))</f>
        <v>0</v>
      </c>
      <c r="R1003" s="642">
        <v>0</v>
      </c>
      <c r="S1003" s="783">
        <v>0</v>
      </c>
      <c r="T1003" s="636"/>
      <c r="U1003" s="353"/>
      <c r="W1003" s="833">
        <f t="shared" si="72"/>
        <v>0</v>
      </c>
      <c r="X1003" s="833">
        <f t="shared" si="73"/>
        <v>0</v>
      </c>
    </row>
    <row r="1004" spans="2:24" x14ac:dyDescent="0.35">
      <c r="B1004" s="633"/>
      <c r="C1004" s="357"/>
      <c r="D1004" s="357"/>
      <c r="E1004" s="634"/>
      <c r="F1004" s="635"/>
      <c r="G1004" s="360"/>
      <c r="H1004" s="359"/>
      <c r="I1004" s="359"/>
      <c r="J1004" s="636"/>
      <c r="K1004" s="638" t="str">
        <f>IFERROR(INDEX(Lookup!$G$3:$G$6,MATCH(J1004,Lookup!$F$3:$F$6,0)),"")</f>
        <v/>
      </c>
      <c r="L1004" s="637"/>
      <c r="M1004" s="636"/>
      <c r="N1004" s="639">
        <f t="shared" si="70"/>
        <v>0</v>
      </c>
      <c r="O1004" s="640">
        <f t="shared" si="71"/>
        <v>0</v>
      </c>
      <c r="P1004" s="641">
        <f>IF(I1004&lt;INDEX(Lookup!$U$2:$U$10,MATCH($D$48,Lookup!$S$2:$S$10,0)),0,IF(U1004="X",0,IFERROR(L1004*50,0)))</f>
        <v>0</v>
      </c>
      <c r="Q1004" s="642">
        <f>IF(I1004&lt;INDEX(Lookup!$U$2:$U$10,MATCH($D$48,Lookup!$S$2:$S$10,0)),0,IF(U1004="X",0,IFERROR(P1004*K1004,0)))</f>
        <v>0</v>
      </c>
      <c r="R1004" s="642">
        <v>0</v>
      </c>
      <c r="S1004" s="783">
        <v>0</v>
      </c>
      <c r="T1004" s="636"/>
      <c r="U1004" s="353"/>
      <c r="W1004" s="833">
        <f t="shared" si="72"/>
        <v>0</v>
      </c>
      <c r="X1004" s="833">
        <f t="shared" si="73"/>
        <v>0</v>
      </c>
    </row>
    <row r="1005" spans="2:24" x14ac:dyDescent="0.35">
      <c r="B1005" s="633"/>
      <c r="C1005" s="357"/>
      <c r="D1005" s="357"/>
      <c r="E1005" s="634"/>
      <c r="F1005" s="635"/>
      <c r="G1005" s="360"/>
      <c r="H1005" s="359"/>
      <c r="I1005" s="359"/>
      <c r="J1005" s="636"/>
      <c r="K1005" s="638" t="str">
        <f>IFERROR(INDEX(Lookup!$G$3:$G$6,MATCH(J1005,Lookup!$F$3:$F$6,0)),"")</f>
        <v/>
      </c>
      <c r="L1005" s="637"/>
      <c r="M1005" s="636"/>
      <c r="N1005" s="639">
        <f t="shared" si="70"/>
        <v>0</v>
      </c>
      <c r="O1005" s="640">
        <f t="shared" si="71"/>
        <v>0</v>
      </c>
      <c r="P1005" s="641">
        <f>IF(I1005&lt;INDEX(Lookup!$U$2:$U$10,MATCH($D$48,Lookup!$S$2:$S$10,0)),0,IF(U1005="X",0,IFERROR(L1005*50,0)))</f>
        <v>0</v>
      </c>
      <c r="Q1005" s="642">
        <f>IF(I1005&lt;INDEX(Lookup!$U$2:$U$10,MATCH($D$48,Lookup!$S$2:$S$10,0)),0,IF(U1005="X",0,IFERROR(P1005*K1005,0)))</f>
        <v>0</v>
      </c>
      <c r="R1005" s="642">
        <v>0</v>
      </c>
      <c r="S1005" s="783">
        <v>0</v>
      </c>
      <c r="T1005" s="636"/>
      <c r="U1005" s="353"/>
      <c r="W1005" s="833">
        <f t="shared" si="72"/>
        <v>0</v>
      </c>
      <c r="X1005" s="833">
        <f t="shared" si="73"/>
        <v>0</v>
      </c>
    </row>
    <row r="1006" spans="2:24" x14ac:dyDescent="0.35">
      <c r="B1006" s="633"/>
      <c r="C1006" s="357"/>
      <c r="D1006" s="357"/>
      <c r="E1006" s="634"/>
      <c r="F1006" s="635"/>
      <c r="G1006" s="360"/>
      <c r="H1006" s="359"/>
      <c r="I1006" s="359"/>
      <c r="J1006" s="636"/>
      <c r="K1006" s="638" t="str">
        <f>IFERROR(INDEX(Lookup!$G$3:$G$6,MATCH(J1006,Lookup!$F$3:$F$6,0)),"")</f>
        <v/>
      </c>
      <c r="L1006" s="637"/>
      <c r="M1006" s="636"/>
      <c r="N1006" s="639">
        <f t="shared" si="70"/>
        <v>0</v>
      </c>
      <c r="O1006" s="640">
        <f t="shared" si="71"/>
        <v>0</v>
      </c>
      <c r="P1006" s="641">
        <f>IF(I1006&lt;INDEX(Lookup!$U$2:$U$10,MATCH($D$48,Lookup!$S$2:$S$10,0)),0,IF(U1006="X",0,IFERROR(L1006*50,0)))</f>
        <v>0</v>
      </c>
      <c r="Q1006" s="642">
        <f>IF(I1006&lt;INDEX(Lookup!$U$2:$U$10,MATCH($D$48,Lookup!$S$2:$S$10,0)),0,IF(U1006="X",0,IFERROR(P1006*K1006,0)))</f>
        <v>0</v>
      </c>
      <c r="R1006" s="642">
        <v>0</v>
      </c>
      <c r="S1006" s="783">
        <v>0</v>
      </c>
      <c r="T1006" s="636"/>
      <c r="U1006" s="353"/>
      <c r="W1006" s="833">
        <f t="shared" si="72"/>
        <v>0</v>
      </c>
      <c r="X1006" s="833">
        <f t="shared" si="73"/>
        <v>0</v>
      </c>
    </row>
    <row r="1007" spans="2:24" x14ac:dyDescent="0.35">
      <c r="B1007" s="633"/>
      <c r="C1007" s="357"/>
      <c r="D1007" s="357"/>
      <c r="E1007" s="634"/>
      <c r="F1007" s="635"/>
      <c r="G1007" s="360"/>
      <c r="H1007" s="359"/>
      <c r="I1007" s="359"/>
      <c r="J1007" s="636"/>
      <c r="K1007" s="638" t="str">
        <f>IFERROR(INDEX(Lookup!$G$3:$G$6,MATCH(J1007,Lookup!$F$3:$F$6,0)),"")</f>
        <v/>
      </c>
      <c r="L1007" s="637"/>
      <c r="M1007" s="636"/>
      <c r="N1007" s="639">
        <f t="shared" si="70"/>
        <v>0</v>
      </c>
      <c r="O1007" s="640">
        <f t="shared" si="71"/>
        <v>0</v>
      </c>
      <c r="P1007" s="641">
        <f>IF(I1007&lt;INDEX(Lookup!$U$2:$U$10,MATCH($D$48,Lookup!$S$2:$S$10,0)),0,IF(U1007="X",0,IFERROR(L1007*50,0)))</f>
        <v>0</v>
      </c>
      <c r="Q1007" s="642">
        <f>IF(I1007&lt;INDEX(Lookup!$U$2:$U$10,MATCH($D$48,Lookup!$S$2:$S$10,0)),0,IF(U1007="X",0,IFERROR(P1007*K1007,0)))</f>
        <v>0</v>
      </c>
      <c r="R1007" s="642">
        <v>0</v>
      </c>
      <c r="S1007" s="783">
        <v>0</v>
      </c>
      <c r="T1007" s="636"/>
      <c r="U1007" s="353"/>
      <c r="W1007" s="833">
        <f t="shared" si="72"/>
        <v>0</v>
      </c>
      <c r="X1007" s="833">
        <f t="shared" si="73"/>
        <v>0</v>
      </c>
    </row>
    <row r="1008" spans="2:24" x14ac:dyDescent="0.35">
      <c r="B1008" s="633"/>
      <c r="C1008" s="357"/>
      <c r="D1008" s="357"/>
      <c r="E1008" s="634"/>
      <c r="F1008" s="635"/>
      <c r="G1008" s="360"/>
      <c r="H1008" s="359"/>
      <c r="I1008" s="359"/>
      <c r="J1008" s="636"/>
      <c r="K1008" s="638" t="str">
        <f>IFERROR(INDEX(Lookup!$G$3:$G$6,MATCH(J1008,Lookup!$F$3:$F$6,0)),"")</f>
        <v/>
      </c>
      <c r="L1008" s="637"/>
      <c r="M1008" s="636"/>
      <c r="N1008" s="639">
        <f t="shared" si="70"/>
        <v>0</v>
      </c>
      <c r="O1008" s="640">
        <f t="shared" si="71"/>
        <v>0</v>
      </c>
      <c r="P1008" s="641">
        <f>IF(I1008&lt;INDEX(Lookup!$U$2:$U$10,MATCH($D$48,Lookup!$S$2:$S$10,0)),0,IF(U1008="X",0,IFERROR(L1008*50,0)))</f>
        <v>0</v>
      </c>
      <c r="Q1008" s="642">
        <f>IF(I1008&lt;INDEX(Lookup!$U$2:$U$10,MATCH($D$48,Lookup!$S$2:$S$10,0)),0,IF(U1008="X",0,IFERROR(P1008*K1008,0)))</f>
        <v>0</v>
      </c>
      <c r="R1008" s="642">
        <v>0</v>
      </c>
      <c r="S1008" s="783">
        <v>0</v>
      </c>
      <c r="T1008" s="636"/>
      <c r="U1008" s="353"/>
      <c r="W1008" s="833">
        <f t="shared" si="72"/>
        <v>0</v>
      </c>
      <c r="X1008" s="833">
        <f t="shared" si="73"/>
        <v>0</v>
      </c>
    </row>
    <row r="1009" spans="2:24" x14ac:dyDescent="0.35">
      <c r="B1009" s="633"/>
      <c r="C1009" s="357"/>
      <c r="D1009" s="357"/>
      <c r="E1009" s="634"/>
      <c r="F1009" s="635"/>
      <c r="G1009" s="360"/>
      <c r="H1009" s="359"/>
      <c r="I1009" s="359"/>
      <c r="J1009" s="636"/>
      <c r="K1009" s="638" t="str">
        <f>IFERROR(INDEX(Lookup!$G$3:$G$6,MATCH(J1009,Lookup!$F$3:$F$6,0)),"")</f>
        <v/>
      </c>
      <c r="L1009" s="637"/>
      <c r="M1009" s="636"/>
      <c r="N1009" s="639">
        <f t="shared" si="70"/>
        <v>0</v>
      </c>
      <c r="O1009" s="640">
        <f t="shared" si="71"/>
        <v>0</v>
      </c>
      <c r="P1009" s="641">
        <f>IF(I1009&lt;INDEX(Lookup!$U$2:$U$10,MATCH($D$48,Lookup!$S$2:$S$10,0)),0,IF(U1009="X",0,IFERROR(L1009*50,0)))</f>
        <v>0</v>
      </c>
      <c r="Q1009" s="642">
        <f>IF(I1009&lt;INDEX(Lookup!$U$2:$U$10,MATCH($D$48,Lookup!$S$2:$S$10,0)),0,IF(U1009="X",0,IFERROR(P1009*K1009,0)))</f>
        <v>0</v>
      </c>
      <c r="R1009" s="642">
        <v>0</v>
      </c>
      <c r="S1009" s="783">
        <v>0</v>
      </c>
      <c r="T1009" s="636"/>
      <c r="U1009" s="353"/>
      <c r="W1009" s="833">
        <f t="shared" si="72"/>
        <v>0</v>
      </c>
      <c r="X1009" s="833">
        <f t="shared" si="73"/>
        <v>0</v>
      </c>
    </row>
    <row r="1010" spans="2:24" x14ac:dyDescent="0.35">
      <c r="B1010" s="633"/>
      <c r="C1010" s="357"/>
      <c r="D1010" s="357"/>
      <c r="E1010" s="634"/>
      <c r="F1010" s="635"/>
      <c r="G1010" s="360"/>
      <c r="H1010" s="359"/>
      <c r="I1010" s="359"/>
      <c r="J1010" s="636"/>
      <c r="K1010" s="638" t="str">
        <f>IFERROR(INDEX(Lookup!$G$3:$G$6,MATCH(J1010,Lookup!$F$3:$F$6,0)),"")</f>
        <v/>
      </c>
      <c r="L1010" s="637"/>
      <c r="M1010" s="636"/>
      <c r="N1010" s="639">
        <f t="shared" si="70"/>
        <v>0</v>
      </c>
      <c r="O1010" s="640">
        <f t="shared" si="71"/>
        <v>0</v>
      </c>
      <c r="P1010" s="641">
        <f>IF(I1010&lt;INDEX(Lookup!$U$2:$U$10,MATCH($D$48,Lookup!$S$2:$S$10,0)),0,IF(U1010="X",0,IFERROR(L1010*50,0)))</f>
        <v>0</v>
      </c>
      <c r="Q1010" s="642">
        <f>IF(I1010&lt;INDEX(Lookup!$U$2:$U$10,MATCH($D$48,Lookup!$S$2:$S$10,0)),0,IF(U1010="X",0,IFERROR(P1010*K1010,0)))</f>
        <v>0</v>
      </c>
      <c r="R1010" s="642">
        <v>0</v>
      </c>
      <c r="S1010" s="783">
        <v>0</v>
      </c>
      <c r="T1010" s="636"/>
      <c r="U1010" s="353"/>
      <c r="W1010" s="833">
        <f t="shared" si="72"/>
        <v>0</v>
      </c>
      <c r="X1010" s="833">
        <f t="shared" si="73"/>
        <v>0</v>
      </c>
    </row>
    <row r="1011" spans="2:24" x14ac:dyDescent="0.35">
      <c r="B1011" s="633"/>
      <c r="C1011" s="357"/>
      <c r="D1011" s="357"/>
      <c r="E1011" s="634"/>
      <c r="F1011" s="635"/>
      <c r="G1011" s="360"/>
      <c r="H1011" s="359"/>
      <c r="I1011" s="359"/>
      <c r="J1011" s="636"/>
      <c r="K1011" s="638" t="str">
        <f>IFERROR(INDEX(Lookup!$G$3:$G$6,MATCH(J1011,Lookup!$F$3:$F$6,0)),"")</f>
        <v/>
      </c>
      <c r="L1011" s="637"/>
      <c r="M1011" s="636"/>
      <c r="N1011" s="639">
        <f t="shared" ref="N1011:N1074" si="74">L1011*M1011</f>
        <v>0</v>
      </c>
      <c r="O1011" s="640">
        <f t="shared" si="71"/>
        <v>0</v>
      </c>
      <c r="P1011" s="641">
        <f>IF(I1011&lt;INDEX(Lookup!$U$2:$U$10,MATCH($D$48,Lookup!$S$2:$S$10,0)),0,IF(U1011="X",0,IFERROR(L1011*50,0)))</f>
        <v>0</v>
      </c>
      <c r="Q1011" s="642">
        <f>IF(I1011&lt;INDEX(Lookup!$U$2:$U$10,MATCH($D$48,Lookup!$S$2:$S$10,0)),0,IF(U1011="X",0,IFERROR(P1011*K1011,0)))</f>
        <v>0</v>
      </c>
      <c r="R1011" s="642">
        <v>0</v>
      </c>
      <c r="S1011" s="783">
        <v>0</v>
      </c>
      <c r="T1011" s="636"/>
      <c r="U1011" s="353"/>
      <c r="W1011" s="833">
        <f t="shared" si="72"/>
        <v>0</v>
      </c>
      <c r="X1011" s="833">
        <f t="shared" si="73"/>
        <v>0</v>
      </c>
    </row>
    <row r="1012" spans="2:24" x14ac:dyDescent="0.35">
      <c r="B1012" s="633"/>
      <c r="C1012" s="357"/>
      <c r="D1012" s="357"/>
      <c r="E1012" s="634"/>
      <c r="F1012" s="635"/>
      <c r="G1012" s="360"/>
      <c r="H1012" s="359"/>
      <c r="I1012" s="359"/>
      <c r="J1012" s="636"/>
      <c r="K1012" s="638" t="str">
        <f>IFERROR(INDEX(Lookup!$G$3:$G$6,MATCH(J1012,Lookup!$F$3:$F$6,0)),"")</f>
        <v/>
      </c>
      <c r="L1012" s="637"/>
      <c r="M1012" s="636"/>
      <c r="N1012" s="639">
        <f t="shared" si="74"/>
        <v>0</v>
      </c>
      <c r="O1012" s="640">
        <f t="shared" ref="O1012:O1075" si="75">IFERROR(ROUND((N1012*K1012),2),0)</f>
        <v>0</v>
      </c>
      <c r="P1012" s="641">
        <f>IF(I1012&lt;INDEX(Lookup!$U$2:$U$10,MATCH($D$48,Lookup!$S$2:$S$10,0)),0,IF(U1012="X",0,IFERROR(L1012*50,0)))</f>
        <v>0</v>
      </c>
      <c r="Q1012" s="642">
        <f>IF(I1012&lt;INDEX(Lookup!$U$2:$U$10,MATCH($D$48,Lookup!$S$2:$S$10,0)),0,IF(U1012="X",0,IFERROR(P1012*K1012,0)))</f>
        <v>0</v>
      </c>
      <c r="R1012" s="642">
        <v>0</v>
      </c>
      <c r="S1012" s="783">
        <v>0</v>
      </c>
      <c r="T1012" s="636"/>
      <c r="U1012" s="353"/>
      <c r="W1012" s="833">
        <f t="shared" ref="W1012:W1075" si="76">O1012*$I$30</f>
        <v>0</v>
      </c>
      <c r="X1012" s="833">
        <f t="shared" ref="X1012:X1075" si="77">Q1012*$I$30</f>
        <v>0</v>
      </c>
    </row>
    <row r="1013" spans="2:24" x14ac:dyDescent="0.35">
      <c r="B1013" s="633"/>
      <c r="C1013" s="357"/>
      <c r="D1013" s="357"/>
      <c r="E1013" s="634"/>
      <c r="F1013" s="635"/>
      <c r="G1013" s="360"/>
      <c r="H1013" s="359"/>
      <c r="I1013" s="359"/>
      <c r="J1013" s="636"/>
      <c r="K1013" s="638" t="str">
        <f>IFERROR(INDEX(Lookup!$G$3:$G$6,MATCH(J1013,Lookup!$F$3:$F$6,0)),"")</f>
        <v/>
      </c>
      <c r="L1013" s="637"/>
      <c r="M1013" s="636"/>
      <c r="N1013" s="639">
        <f t="shared" si="74"/>
        <v>0</v>
      </c>
      <c r="O1013" s="640">
        <f t="shared" si="75"/>
        <v>0</v>
      </c>
      <c r="P1013" s="641">
        <f>IF(I1013&lt;INDEX(Lookup!$U$2:$U$10,MATCH($D$48,Lookup!$S$2:$S$10,0)),0,IF(U1013="X",0,IFERROR(L1013*50,0)))</f>
        <v>0</v>
      </c>
      <c r="Q1013" s="642">
        <f>IF(I1013&lt;INDEX(Lookup!$U$2:$U$10,MATCH($D$48,Lookup!$S$2:$S$10,0)),0,IF(U1013="X",0,IFERROR(P1013*K1013,0)))</f>
        <v>0</v>
      </c>
      <c r="R1013" s="642">
        <v>0</v>
      </c>
      <c r="S1013" s="783">
        <v>0</v>
      </c>
      <c r="T1013" s="636"/>
      <c r="U1013" s="353"/>
      <c r="W1013" s="833">
        <f t="shared" si="76"/>
        <v>0</v>
      </c>
      <c r="X1013" s="833">
        <f t="shared" si="77"/>
        <v>0</v>
      </c>
    </row>
    <row r="1014" spans="2:24" x14ac:dyDescent="0.35">
      <c r="B1014" s="633"/>
      <c r="C1014" s="357"/>
      <c r="D1014" s="357"/>
      <c r="E1014" s="634"/>
      <c r="F1014" s="635"/>
      <c r="G1014" s="360"/>
      <c r="H1014" s="359"/>
      <c r="I1014" s="359"/>
      <c r="J1014" s="636"/>
      <c r="K1014" s="638" t="str">
        <f>IFERROR(INDEX(Lookup!$G$3:$G$6,MATCH(J1014,Lookup!$F$3:$F$6,0)),"")</f>
        <v/>
      </c>
      <c r="L1014" s="637"/>
      <c r="M1014" s="636"/>
      <c r="N1014" s="639">
        <f t="shared" si="74"/>
        <v>0</v>
      </c>
      <c r="O1014" s="640">
        <f t="shared" si="75"/>
        <v>0</v>
      </c>
      <c r="P1014" s="641">
        <f>IF(I1014&lt;INDEX(Lookup!$U$2:$U$10,MATCH($D$48,Lookup!$S$2:$S$10,0)),0,IF(U1014="X",0,IFERROR(L1014*50,0)))</f>
        <v>0</v>
      </c>
      <c r="Q1014" s="642">
        <f>IF(I1014&lt;INDEX(Lookup!$U$2:$U$10,MATCH($D$48,Lookup!$S$2:$S$10,0)),0,IF(U1014="X",0,IFERROR(P1014*K1014,0)))</f>
        <v>0</v>
      </c>
      <c r="R1014" s="642">
        <v>0</v>
      </c>
      <c r="S1014" s="783">
        <v>0</v>
      </c>
      <c r="T1014" s="636"/>
      <c r="U1014" s="353"/>
      <c r="W1014" s="833">
        <f t="shared" si="76"/>
        <v>0</v>
      </c>
      <c r="X1014" s="833">
        <f t="shared" si="77"/>
        <v>0</v>
      </c>
    </row>
    <row r="1015" spans="2:24" x14ac:dyDescent="0.35">
      <c r="B1015" s="633"/>
      <c r="C1015" s="357"/>
      <c r="D1015" s="357"/>
      <c r="E1015" s="634"/>
      <c r="F1015" s="635"/>
      <c r="G1015" s="360"/>
      <c r="H1015" s="359"/>
      <c r="I1015" s="359"/>
      <c r="J1015" s="636"/>
      <c r="K1015" s="638" t="str">
        <f>IFERROR(INDEX(Lookup!$G$3:$G$6,MATCH(J1015,Lookup!$F$3:$F$6,0)),"")</f>
        <v/>
      </c>
      <c r="L1015" s="637"/>
      <c r="M1015" s="636"/>
      <c r="N1015" s="639">
        <f t="shared" si="74"/>
        <v>0</v>
      </c>
      <c r="O1015" s="640">
        <f t="shared" si="75"/>
        <v>0</v>
      </c>
      <c r="P1015" s="641">
        <f>IF(I1015&lt;INDEX(Lookup!$U$2:$U$10,MATCH($D$48,Lookup!$S$2:$S$10,0)),0,IF(U1015="X",0,IFERROR(L1015*50,0)))</f>
        <v>0</v>
      </c>
      <c r="Q1015" s="642">
        <f>IF(I1015&lt;INDEX(Lookup!$U$2:$U$10,MATCH($D$48,Lookup!$S$2:$S$10,0)),0,IF(U1015="X",0,IFERROR(P1015*K1015,0)))</f>
        <v>0</v>
      </c>
      <c r="R1015" s="642">
        <v>0</v>
      </c>
      <c r="S1015" s="783">
        <v>0</v>
      </c>
      <c r="T1015" s="636"/>
      <c r="U1015" s="353"/>
      <c r="W1015" s="833">
        <f t="shared" si="76"/>
        <v>0</v>
      </c>
      <c r="X1015" s="833">
        <f t="shared" si="77"/>
        <v>0</v>
      </c>
    </row>
    <row r="1016" spans="2:24" x14ac:dyDescent="0.35">
      <c r="B1016" s="633"/>
      <c r="C1016" s="357"/>
      <c r="D1016" s="357"/>
      <c r="E1016" s="634"/>
      <c r="F1016" s="635"/>
      <c r="G1016" s="360"/>
      <c r="H1016" s="359"/>
      <c r="I1016" s="359"/>
      <c r="J1016" s="636"/>
      <c r="K1016" s="638" t="str">
        <f>IFERROR(INDEX(Lookup!$G$3:$G$6,MATCH(J1016,Lookup!$F$3:$F$6,0)),"")</f>
        <v/>
      </c>
      <c r="L1016" s="637"/>
      <c r="M1016" s="636"/>
      <c r="N1016" s="639">
        <f t="shared" si="74"/>
        <v>0</v>
      </c>
      <c r="O1016" s="640">
        <f t="shared" si="75"/>
        <v>0</v>
      </c>
      <c r="P1016" s="641">
        <f>IF(I1016&lt;INDEX(Lookup!$U$2:$U$10,MATCH($D$48,Lookup!$S$2:$S$10,0)),0,IF(U1016="X",0,IFERROR(L1016*50,0)))</f>
        <v>0</v>
      </c>
      <c r="Q1016" s="642">
        <f>IF(I1016&lt;INDEX(Lookup!$U$2:$U$10,MATCH($D$48,Lookup!$S$2:$S$10,0)),0,IF(U1016="X",0,IFERROR(P1016*K1016,0)))</f>
        <v>0</v>
      </c>
      <c r="R1016" s="642">
        <v>0</v>
      </c>
      <c r="S1016" s="783">
        <v>0</v>
      </c>
      <c r="T1016" s="636"/>
      <c r="U1016" s="353"/>
      <c r="W1016" s="833">
        <f t="shared" si="76"/>
        <v>0</v>
      </c>
      <c r="X1016" s="833">
        <f t="shared" si="77"/>
        <v>0</v>
      </c>
    </row>
    <row r="1017" spans="2:24" x14ac:dyDescent="0.35">
      <c r="B1017" s="633"/>
      <c r="C1017" s="357"/>
      <c r="D1017" s="357"/>
      <c r="E1017" s="634"/>
      <c r="F1017" s="635"/>
      <c r="G1017" s="360"/>
      <c r="H1017" s="359"/>
      <c r="I1017" s="359"/>
      <c r="J1017" s="636"/>
      <c r="K1017" s="638" t="str">
        <f>IFERROR(INDEX(Lookup!$G$3:$G$6,MATCH(J1017,Lookup!$F$3:$F$6,0)),"")</f>
        <v/>
      </c>
      <c r="L1017" s="637"/>
      <c r="M1017" s="636"/>
      <c r="N1017" s="639">
        <f t="shared" si="74"/>
        <v>0</v>
      </c>
      <c r="O1017" s="640">
        <f t="shared" si="75"/>
        <v>0</v>
      </c>
      <c r="P1017" s="641">
        <f>IF(I1017&lt;INDEX(Lookup!$U$2:$U$10,MATCH($D$48,Lookup!$S$2:$S$10,0)),0,IF(U1017="X",0,IFERROR(L1017*50,0)))</f>
        <v>0</v>
      </c>
      <c r="Q1017" s="642">
        <f>IF(I1017&lt;INDEX(Lookup!$U$2:$U$10,MATCH($D$48,Lookup!$S$2:$S$10,0)),0,IF(U1017="X",0,IFERROR(P1017*K1017,0)))</f>
        <v>0</v>
      </c>
      <c r="R1017" s="642">
        <v>0</v>
      </c>
      <c r="S1017" s="783">
        <v>0</v>
      </c>
      <c r="T1017" s="636"/>
      <c r="U1017" s="353"/>
      <c r="W1017" s="833">
        <f t="shared" si="76"/>
        <v>0</v>
      </c>
      <c r="X1017" s="833">
        <f t="shared" si="77"/>
        <v>0</v>
      </c>
    </row>
    <row r="1018" spans="2:24" x14ac:dyDescent="0.35">
      <c r="B1018" s="633"/>
      <c r="C1018" s="357"/>
      <c r="D1018" s="357"/>
      <c r="E1018" s="634"/>
      <c r="F1018" s="635"/>
      <c r="G1018" s="360"/>
      <c r="H1018" s="359"/>
      <c r="I1018" s="359"/>
      <c r="J1018" s="636"/>
      <c r="K1018" s="638" t="str">
        <f>IFERROR(INDEX(Lookup!$G$3:$G$6,MATCH(J1018,Lookup!$F$3:$F$6,0)),"")</f>
        <v/>
      </c>
      <c r="L1018" s="637"/>
      <c r="M1018" s="636"/>
      <c r="N1018" s="639">
        <f t="shared" si="74"/>
        <v>0</v>
      </c>
      <c r="O1018" s="640">
        <f t="shared" si="75"/>
        <v>0</v>
      </c>
      <c r="P1018" s="641">
        <f>IF(I1018&lt;INDEX(Lookup!$U$2:$U$10,MATCH($D$48,Lookup!$S$2:$S$10,0)),0,IF(U1018="X",0,IFERROR(L1018*50,0)))</f>
        <v>0</v>
      </c>
      <c r="Q1018" s="642">
        <f>IF(I1018&lt;INDEX(Lookup!$U$2:$U$10,MATCH($D$48,Lookup!$S$2:$S$10,0)),0,IF(U1018="X",0,IFERROR(P1018*K1018,0)))</f>
        <v>0</v>
      </c>
      <c r="R1018" s="642">
        <v>0</v>
      </c>
      <c r="S1018" s="783">
        <v>0</v>
      </c>
      <c r="T1018" s="636"/>
      <c r="U1018" s="353"/>
      <c r="W1018" s="833">
        <f t="shared" si="76"/>
        <v>0</v>
      </c>
      <c r="X1018" s="833">
        <f t="shared" si="77"/>
        <v>0</v>
      </c>
    </row>
    <row r="1019" spans="2:24" x14ac:dyDescent="0.35">
      <c r="B1019" s="633"/>
      <c r="C1019" s="357"/>
      <c r="D1019" s="357"/>
      <c r="E1019" s="634"/>
      <c r="F1019" s="635"/>
      <c r="G1019" s="360"/>
      <c r="H1019" s="359"/>
      <c r="I1019" s="359"/>
      <c r="J1019" s="636"/>
      <c r="K1019" s="638" t="str">
        <f>IFERROR(INDEX(Lookup!$G$3:$G$6,MATCH(J1019,Lookup!$F$3:$F$6,0)),"")</f>
        <v/>
      </c>
      <c r="L1019" s="637"/>
      <c r="M1019" s="636"/>
      <c r="N1019" s="639">
        <f t="shared" si="74"/>
        <v>0</v>
      </c>
      <c r="O1019" s="640">
        <f t="shared" si="75"/>
        <v>0</v>
      </c>
      <c r="P1019" s="641">
        <f>IF(I1019&lt;INDEX(Lookup!$U$2:$U$10,MATCH($D$48,Lookup!$S$2:$S$10,0)),0,IF(U1019="X",0,IFERROR(L1019*50,0)))</f>
        <v>0</v>
      </c>
      <c r="Q1019" s="642">
        <f>IF(I1019&lt;INDEX(Lookup!$U$2:$U$10,MATCH($D$48,Lookup!$S$2:$S$10,0)),0,IF(U1019="X",0,IFERROR(P1019*K1019,0)))</f>
        <v>0</v>
      </c>
      <c r="R1019" s="642">
        <v>0</v>
      </c>
      <c r="S1019" s="783">
        <v>0</v>
      </c>
      <c r="T1019" s="636"/>
      <c r="U1019" s="353"/>
      <c r="W1019" s="833">
        <f t="shared" si="76"/>
        <v>0</v>
      </c>
      <c r="X1019" s="833">
        <f t="shared" si="77"/>
        <v>0</v>
      </c>
    </row>
    <row r="1020" spans="2:24" x14ac:dyDescent="0.35">
      <c r="B1020" s="633"/>
      <c r="C1020" s="357"/>
      <c r="D1020" s="357"/>
      <c r="E1020" s="634"/>
      <c r="F1020" s="635"/>
      <c r="G1020" s="360"/>
      <c r="H1020" s="359"/>
      <c r="I1020" s="359"/>
      <c r="J1020" s="636"/>
      <c r="K1020" s="638" t="str">
        <f>IFERROR(INDEX(Lookup!$G$3:$G$6,MATCH(J1020,Lookup!$F$3:$F$6,0)),"")</f>
        <v/>
      </c>
      <c r="L1020" s="637"/>
      <c r="M1020" s="636"/>
      <c r="N1020" s="639">
        <f t="shared" si="74"/>
        <v>0</v>
      </c>
      <c r="O1020" s="640">
        <f t="shared" si="75"/>
        <v>0</v>
      </c>
      <c r="P1020" s="641">
        <f>IF(I1020&lt;INDEX(Lookup!$U$2:$U$10,MATCH($D$48,Lookup!$S$2:$S$10,0)),0,IF(U1020="X",0,IFERROR(L1020*50,0)))</f>
        <v>0</v>
      </c>
      <c r="Q1020" s="642">
        <f>IF(I1020&lt;INDEX(Lookup!$U$2:$U$10,MATCH($D$48,Lookup!$S$2:$S$10,0)),0,IF(U1020="X",0,IFERROR(P1020*K1020,0)))</f>
        <v>0</v>
      </c>
      <c r="R1020" s="642">
        <v>0</v>
      </c>
      <c r="S1020" s="783">
        <v>0</v>
      </c>
      <c r="T1020" s="636"/>
      <c r="U1020" s="353"/>
      <c r="W1020" s="833">
        <f t="shared" si="76"/>
        <v>0</v>
      </c>
      <c r="X1020" s="833">
        <f t="shared" si="77"/>
        <v>0</v>
      </c>
    </row>
    <row r="1021" spans="2:24" x14ac:dyDescent="0.35">
      <c r="B1021" s="633"/>
      <c r="C1021" s="357"/>
      <c r="D1021" s="357"/>
      <c r="E1021" s="634"/>
      <c r="F1021" s="635"/>
      <c r="G1021" s="360"/>
      <c r="H1021" s="359"/>
      <c r="I1021" s="359"/>
      <c r="J1021" s="636"/>
      <c r="K1021" s="638" t="str">
        <f>IFERROR(INDEX(Lookup!$G$3:$G$6,MATCH(J1021,Lookup!$F$3:$F$6,0)),"")</f>
        <v/>
      </c>
      <c r="L1021" s="637"/>
      <c r="M1021" s="636"/>
      <c r="N1021" s="639">
        <f t="shared" si="74"/>
        <v>0</v>
      </c>
      <c r="O1021" s="640">
        <f t="shared" si="75"/>
        <v>0</v>
      </c>
      <c r="P1021" s="641">
        <f>IF(I1021&lt;INDEX(Lookup!$U$2:$U$10,MATCH($D$48,Lookup!$S$2:$S$10,0)),0,IF(U1021="X",0,IFERROR(L1021*50,0)))</f>
        <v>0</v>
      </c>
      <c r="Q1021" s="642">
        <f>IF(I1021&lt;INDEX(Lookup!$U$2:$U$10,MATCH($D$48,Lookup!$S$2:$S$10,0)),0,IF(U1021="X",0,IFERROR(P1021*K1021,0)))</f>
        <v>0</v>
      </c>
      <c r="R1021" s="642">
        <v>0</v>
      </c>
      <c r="S1021" s="783">
        <v>0</v>
      </c>
      <c r="T1021" s="636"/>
      <c r="U1021" s="353"/>
      <c r="W1021" s="833">
        <f t="shared" si="76"/>
        <v>0</v>
      </c>
      <c r="X1021" s="833">
        <f t="shared" si="77"/>
        <v>0</v>
      </c>
    </row>
    <row r="1022" spans="2:24" x14ac:dyDescent="0.35">
      <c r="B1022" s="633"/>
      <c r="C1022" s="357"/>
      <c r="D1022" s="357"/>
      <c r="E1022" s="634"/>
      <c r="F1022" s="635"/>
      <c r="G1022" s="360"/>
      <c r="H1022" s="359"/>
      <c r="I1022" s="359"/>
      <c r="J1022" s="636"/>
      <c r="K1022" s="638" t="str">
        <f>IFERROR(INDEX(Lookup!$G$3:$G$6,MATCH(J1022,Lookup!$F$3:$F$6,0)),"")</f>
        <v/>
      </c>
      <c r="L1022" s="637"/>
      <c r="M1022" s="636"/>
      <c r="N1022" s="639">
        <f t="shared" si="74"/>
        <v>0</v>
      </c>
      <c r="O1022" s="640">
        <f t="shared" si="75"/>
        <v>0</v>
      </c>
      <c r="P1022" s="641">
        <f>IF(I1022&lt;INDEX(Lookup!$U$2:$U$10,MATCH($D$48,Lookup!$S$2:$S$10,0)),0,IF(U1022="X",0,IFERROR(L1022*50,0)))</f>
        <v>0</v>
      </c>
      <c r="Q1022" s="642">
        <f>IF(I1022&lt;INDEX(Lookup!$U$2:$U$10,MATCH($D$48,Lookup!$S$2:$S$10,0)),0,IF(U1022="X",0,IFERROR(P1022*K1022,0)))</f>
        <v>0</v>
      </c>
      <c r="R1022" s="642">
        <v>0</v>
      </c>
      <c r="S1022" s="783">
        <v>0</v>
      </c>
      <c r="T1022" s="636"/>
      <c r="U1022" s="353"/>
      <c r="W1022" s="833">
        <f t="shared" si="76"/>
        <v>0</v>
      </c>
      <c r="X1022" s="833">
        <f t="shared" si="77"/>
        <v>0</v>
      </c>
    </row>
    <row r="1023" spans="2:24" x14ac:dyDescent="0.35">
      <c r="B1023" s="633"/>
      <c r="C1023" s="357"/>
      <c r="D1023" s="357"/>
      <c r="E1023" s="634"/>
      <c r="F1023" s="635"/>
      <c r="G1023" s="360"/>
      <c r="H1023" s="359"/>
      <c r="I1023" s="359"/>
      <c r="J1023" s="636"/>
      <c r="K1023" s="638" t="str">
        <f>IFERROR(INDEX(Lookup!$G$3:$G$6,MATCH(J1023,Lookup!$F$3:$F$6,0)),"")</f>
        <v/>
      </c>
      <c r="L1023" s="637"/>
      <c r="M1023" s="636"/>
      <c r="N1023" s="639">
        <f t="shared" si="74"/>
        <v>0</v>
      </c>
      <c r="O1023" s="640">
        <f t="shared" si="75"/>
        <v>0</v>
      </c>
      <c r="P1023" s="641">
        <f>IF(I1023&lt;INDEX(Lookup!$U$2:$U$10,MATCH($D$48,Lookup!$S$2:$S$10,0)),0,IF(U1023="X",0,IFERROR(L1023*50,0)))</f>
        <v>0</v>
      </c>
      <c r="Q1023" s="642">
        <f>IF(I1023&lt;INDEX(Lookup!$U$2:$U$10,MATCH($D$48,Lookup!$S$2:$S$10,0)),0,IF(U1023="X",0,IFERROR(P1023*K1023,0)))</f>
        <v>0</v>
      </c>
      <c r="R1023" s="642">
        <v>0</v>
      </c>
      <c r="S1023" s="783">
        <v>0</v>
      </c>
      <c r="T1023" s="636"/>
      <c r="U1023" s="353"/>
      <c r="W1023" s="833">
        <f t="shared" si="76"/>
        <v>0</v>
      </c>
      <c r="X1023" s="833">
        <f t="shared" si="77"/>
        <v>0</v>
      </c>
    </row>
    <row r="1024" spans="2:24" x14ac:dyDescent="0.35">
      <c r="B1024" s="633"/>
      <c r="C1024" s="357"/>
      <c r="D1024" s="357"/>
      <c r="E1024" s="634"/>
      <c r="F1024" s="635"/>
      <c r="G1024" s="360"/>
      <c r="H1024" s="359"/>
      <c r="I1024" s="359"/>
      <c r="J1024" s="636"/>
      <c r="K1024" s="638" t="str">
        <f>IFERROR(INDEX(Lookup!$G$3:$G$6,MATCH(J1024,Lookup!$F$3:$F$6,0)),"")</f>
        <v/>
      </c>
      <c r="L1024" s="637"/>
      <c r="M1024" s="636"/>
      <c r="N1024" s="639">
        <f t="shared" si="74"/>
        <v>0</v>
      </c>
      <c r="O1024" s="640">
        <f t="shared" si="75"/>
        <v>0</v>
      </c>
      <c r="P1024" s="641">
        <f>IF(I1024&lt;INDEX(Lookup!$U$2:$U$10,MATCH($D$48,Lookup!$S$2:$S$10,0)),0,IF(U1024="X",0,IFERROR(L1024*50,0)))</f>
        <v>0</v>
      </c>
      <c r="Q1024" s="642">
        <f>IF(I1024&lt;INDEX(Lookup!$U$2:$U$10,MATCH($D$48,Lookup!$S$2:$S$10,0)),0,IF(U1024="X",0,IFERROR(P1024*K1024,0)))</f>
        <v>0</v>
      </c>
      <c r="R1024" s="642">
        <v>0</v>
      </c>
      <c r="S1024" s="783">
        <v>0</v>
      </c>
      <c r="T1024" s="636"/>
      <c r="U1024" s="353"/>
      <c r="W1024" s="833">
        <f t="shared" si="76"/>
        <v>0</v>
      </c>
      <c r="X1024" s="833">
        <f t="shared" si="77"/>
        <v>0</v>
      </c>
    </row>
    <row r="1025" spans="2:24" x14ac:dyDescent="0.35">
      <c r="B1025" s="633"/>
      <c r="C1025" s="357"/>
      <c r="D1025" s="357"/>
      <c r="E1025" s="634"/>
      <c r="F1025" s="635"/>
      <c r="G1025" s="360"/>
      <c r="H1025" s="359"/>
      <c r="I1025" s="359"/>
      <c r="J1025" s="636"/>
      <c r="K1025" s="638" t="str">
        <f>IFERROR(INDEX(Lookup!$G$3:$G$6,MATCH(J1025,Lookup!$F$3:$F$6,0)),"")</f>
        <v/>
      </c>
      <c r="L1025" s="637"/>
      <c r="M1025" s="636"/>
      <c r="N1025" s="639">
        <f t="shared" si="74"/>
        <v>0</v>
      </c>
      <c r="O1025" s="640">
        <f t="shared" si="75"/>
        <v>0</v>
      </c>
      <c r="P1025" s="641">
        <f>IF(I1025&lt;INDEX(Lookup!$U$2:$U$10,MATCH($D$48,Lookup!$S$2:$S$10,0)),0,IF(U1025="X",0,IFERROR(L1025*50,0)))</f>
        <v>0</v>
      </c>
      <c r="Q1025" s="642">
        <f>IF(I1025&lt;INDEX(Lookup!$U$2:$U$10,MATCH($D$48,Lookup!$S$2:$S$10,0)),0,IF(U1025="X",0,IFERROR(P1025*K1025,0)))</f>
        <v>0</v>
      </c>
      <c r="R1025" s="642">
        <v>0</v>
      </c>
      <c r="S1025" s="783">
        <v>0</v>
      </c>
      <c r="T1025" s="636"/>
      <c r="U1025" s="353"/>
      <c r="W1025" s="833">
        <f t="shared" si="76"/>
        <v>0</v>
      </c>
      <c r="X1025" s="833">
        <f t="shared" si="77"/>
        <v>0</v>
      </c>
    </row>
    <row r="1026" spans="2:24" x14ac:dyDescent="0.35">
      <c r="B1026" s="633"/>
      <c r="C1026" s="357"/>
      <c r="D1026" s="357"/>
      <c r="E1026" s="634"/>
      <c r="F1026" s="635"/>
      <c r="G1026" s="360"/>
      <c r="H1026" s="359"/>
      <c r="I1026" s="359"/>
      <c r="J1026" s="636"/>
      <c r="K1026" s="638" t="str">
        <f>IFERROR(INDEX(Lookup!$G$3:$G$6,MATCH(J1026,Lookup!$F$3:$F$6,0)),"")</f>
        <v/>
      </c>
      <c r="L1026" s="637"/>
      <c r="M1026" s="636"/>
      <c r="N1026" s="639">
        <f t="shared" si="74"/>
        <v>0</v>
      </c>
      <c r="O1026" s="640">
        <f t="shared" si="75"/>
        <v>0</v>
      </c>
      <c r="P1026" s="641">
        <f>IF(I1026&lt;INDEX(Lookup!$U$2:$U$10,MATCH($D$48,Lookup!$S$2:$S$10,0)),0,IF(U1026="X",0,IFERROR(L1026*50,0)))</f>
        <v>0</v>
      </c>
      <c r="Q1026" s="642">
        <f>IF(I1026&lt;INDEX(Lookup!$U$2:$U$10,MATCH($D$48,Lookup!$S$2:$S$10,0)),0,IF(U1026="X",0,IFERROR(P1026*K1026,0)))</f>
        <v>0</v>
      </c>
      <c r="R1026" s="642">
        <v>0</v>
      </c>
      <c r="S1026" s="783">
        <v>0</v>
      </c>
      <c r="T1026" s="636"/>
      <c r="U1026" s="353"/>
      <c r="W1026" s="833">
        <f t="shared" si="76"/>
        <v>0</v>
      </c>
      <c r="X1026" s="833">
        <f t="shared" si="77"/>
        <v>0</v>
      </c>
    </row>
    <row r="1027" spans="2:24" x14ac:dyDescent="0.35">
      <c r="B1027" s="633"/>
      <c r="C1027" s="357"/>
      <c r="D1027" s="357"/>
      <c r="E1027" s="634"/>
      <c r="F1027" s="635"/>
      <c r="G1027" s="360"/>
      <c r="H1027" s="359"/>
      <c r="I1027" s="359"/>
      <c r="J1027" s="636"/>
      <c r="K1027" s="638" t="str">
        <f>IFERROR(INDEX(Lookup!$G$3:$G$6,MATCH(J1027,Lookup!$F$3:$F$6,0)),"")</f>
        <v/>
      </c>
      <c r="L1027" s="637"/>
      <c r="M1027" s="636"/>
      <c r="N1027" s="639">
        <f t="shared" si="74"/>
        <v>0</v>
      </c>
      <c r="O1027" s="640">
        <f t="shared" si="75"/>
        <v>0</v>
      </c>
      <c r="P1027" s="641">
        <f>IF(I1027&lt;INDEX(Lookup!$U$2:$U$10,MATCH($D$48,Lookup!$S$2:$S$10,0)),0,IF(U1027="X",0,IFERROR(L1027*50,0)))</f>
        <v>0</v>
      </c>
      <c r="Q1027" s="642">
        <f>IF(I1027&lt;INDEX(Lookup!$U$2:$U$10,MATCH($D$48,Lookup!$S$2:$S$10,0)),0,IF(U1027="X",0,IFERROR(P1027*K1027,0)))</f>
        <v>0</v>
      </c>
      <c r="R1027" s="642">
        <v>0</v>
      </c>
      <c r="S1027" s="783">
        <v>0</v>
      </c>
      <c r="T1027" s="636"/>
      <c r="U1027" s="353"/>
      <c r="W1027" s="833">
        <f t="shared" si="76"/>
        <v>0</v>
      </c>
      <c r="X1027" s="833">
        <f t="shared" si="77"/>
        <v>0</v>
      </c>
    </row>
    <row r="1028" spans="2:24" x14ac:dyDescent="0.35">
      <c r="B1028" s="633"/>
      <c r="C1028" s="357"/>
      <c r="D1028" s="357"/>
      <c r="E1028" s="634"/>
      <c r="F1028" s="635"/>
      <c r="G1028" s="360"/>
      <c r="H1028" s="359"/>
      <c r="I1028" s="359"/>
      <c r="J1028" s="636"/>
      <c r="K1028" s="638" t="str">
        <f>IFERROR(INDEX(Lookup!$G$3:$G$6,MATCH(J1028,Lookup!$F$3:$F$6,0)),"")</f>
        <v/>
      </c>
      <c r="L1028" s="637"/>
      <c r="M1028" s="636"/>
      <c r="N1028" s="639">
        <f t="shared" si="74"/>
        <v>0</v>
      </c>
      <c r="O1028" s="640">
        <f t="shared" si="75"/>
        <v>0</v>
      </c>
      <c r="P1028" s="641">
        <f>IF(I1028&lt;INDEX(Lookup!$U$2:$U$10,MATCH($D$48,Lookup!$S$2:$S$10,0)),0,IF(U1028="X",0,IFERROR(L1028*50,0)))</f>
        <v>0</v>
      </c>
      <c r="Q1028" s="642">
        <f>IF(I1028&lt;INDEX(Lookup!$U$2:$U$10,MATCH($D$48,Lookup!$S$2:$S$10,0)),0,IF(U1028="X",0,IFERROR(P1028*K1028,0)))</f>
        <v>0</v>
      </c>
      <c r="R1028" s="642">
        <v>0</v>
      </c>
      <c r="S1028" s="783">
        <v>0</v>
      </c>
      <c r="T1028" s="636"/>
      <c r="U1028" s="353"/>
      <c r="W1028" s="833">
        <f t="shared" si="76"/>
        <v>0</v>
      </c>
      <c r="X1028" s="833">
        <f t="shared" si="77"/>
        <v>0</v>
      </c>
    </row>
    <row r="1029" spans="2:24" x14ac:dyDescent="0.35">
      <c r="B1029" s="633"/>
      <c r="C1029" s="357"/>
      <c r="D1029" s="357"/>
      <c r="E1029" s="634"/>
      <c r="F1029" s="635"/>
      <c r="G1029" s="360"/>
      <c r="H1029" s="359"/>
      <c r="I1029" s="359"/>
      <c r="J1029" s="636"/>
      <c r="K1029" s="638" t="str">
        <f>IFERROR(INDEX(Lookup!$G$3:$G$6,MATCH(J1029,Lookup!$F$3:$F$6,0)),"")</f>
        <v/>
      </c>
      <c r="L1029" s="637"/>
      <c r="M1029" s="636"/>
      <c r="N1029" s="639">
        <f t="shared" si="74"/>
        <v>0</v>
      </c>
      <c r="O1029" s="640">
        <f t="shared" si="75"/>
        <v>0</v>
      </c>
      <c r="P1029" s="641">
        <f>IF(I1029&lt;INDEX(Lookup!$U$2:$U$10,MATCH($D$48,Lookup!$S$2:$S$10,0)),0,IF(U1029="X",0,IFERROR(L1029*50,0)))</f>
        <v>0</v>
      </c>
      <c r="Q1029" s="642">
        <f>IF(I1029&lt;INDEX(Lookup!$U$2:$U$10,MATCH($D$48,Lookup!$S$2:$S$10,0)),0,IF(U1029="X",0,IFERROR(P1029*K1029,0)))</f>
        <v>0</v>
      </c>
      <c r="R1029" s="642">
        <v>0</v>
      </c>
      <c r="S1029" s="783">
        <v>0</v>
      </c>
      <c r="T1029" s="636"/>
      <c r="U1029" s="353"/>
      <c r="W1029" s="833">
        <f t="shared" si="76"/>
        <v>0</v>
      </c>
      <c r="X1029" s="833">
        <f t="shared" si="77"/>
        <v>0</v>
      </c>
    </row>
    <row r="1030" spans="2:24" x14ac:dyDescent="0.35">
      <c r="B1030" s="633"/>
      <c r="C1030" s="357"/>
      <c r="D1030" s="357"/>
      <c r="E1030" s="634"/>
      <c r="F1030" s="635"/>
      <c r="G1030" s="360"/>
      <c r="H1030" s="359"/>
      <c r="I1030" s="359"/>
      <c r="J1030" s="636"/>
      <c r="K1030" s="638" t="str">
        <f>IFERROR(INDEX(Lookup!$G$3:$G$6,MATCH(J1030,Lookup!$F$3:$F$6,0)),"")</f>
        <v/>
      </c>
      <c r="L1030" s="637"/>
      <c r="M1030" s="636"/>
      <c r="N1030" s="639">
        <f t="shared" si="74"/>
        <v>0</v>
      </c>
      <c r="O1030" s="640">
        <f t="shared" si="75"/>
        <v>0</v>
      </c>
      <c r="P1030" s="641">
        <f>IF(I1030&lt;INDEX(Lookup!$U$2:$U$10,MATCH($D$48,Lookup!$S$2:$S$10,0)),0,IF(U1030="X",0,IFERROR(L1030*50,0)))</f>
        <v>0</v>
      </c>
      <c r="Q1030" s="642">
        <f>IF(I1030&lt;INDEX(Lookup!$U$2:$U$10,MATCH($D$48,Lookup!$S$2:$S$10,0)),0,IF(U1030="X",0,IFERROR(P1030*K1030,0)))</f>
        <v>0</v>
      </c>
      <c r="R1030" s="642">
        <v>0</v>
      </c>
      <c r="S1030" s="783">
        <v>0</v>
      </c>
      <c r="T1030" s="636"/>
      <c r="U1030" s="353"/>
      <c r="W1030" s="833">
        <f t="shared" si="76"/>
        <v>0</v>
      </c>
      <c r="X1030" s="833">
        <f t="shared" si="77"/>
        <v>0</v>
      </c>
    </row>
    <row r="1031" spans="2:24" x14ac:dyDescent="0.35">
      <c r="B1031" s="633"/>
      <c r="C1031" s="357"/>
      <c r="D1031" s="357"/>
      <c r="E1031" s="634"/>
      <c r="F1031" s="635"/>
      <c r="G1031" s="360"/>
      <c r="H1031" s="359"/>
      <c r="I1031" s="359"/>
      <c r="J1031" s="636"/>
      <c r="K1031" s="638" t="str">
        <f>IFERROR(INDEX(Lookup!$G$3:$G$6,MATCH(J1031,Lookup!$F$3:$F$6,0)),"")</f>
        <v/>
      </c>
      <c r="L1031" s="637"/>
      <c r="M1031" s="636"/>
      <c r="N1031" s="639">
        <f t="shared" si="74"/>
        <v>0</v>
      </c>
      <c r="O1031" s="640">
        <f t="shared" si="75"/>
        <v>0</v>
      </c>
      <c r="P1031" s="641">
        <f>IF(I1031&lt;INDEX(Lookup!$U$2:$U$10,MATCH($D$48,Lookup!$S$2:$S$10,0)),0,IF(U1031="X",0,IFERROR(L1031*50,0)))</f>
        <v>0</v>
      </c>
      <c r="Q1031" s="642">
        <f>IF(I1031&lt;INDEX(Lookup!$U$2:$U$10,MATCH($D$48,Lookup!$S$2:$S$10,0)),0,IF(U1031="X",0,IFERROR(P1031*K1031,0)))</f>
        <v>0</v>
      </c>
      <c r="R1031" s="642">
        <v>0</v>
      </c>
      <c r="S1031" s="783">
        <v>0</v>
      </c>
      <c r="T1031" s="636"/>
      <c r="U1031" s="353"/>
      <c r="W1031" s="833">
        <f t="shared" si="76"/>
        <v>0</v>
      </c>
      <c r="X1031" s="833">
        <f t="shared" si="77"/>
        <v>0</v>
      </c>
    </row>
    <row r="1032" spans="2:24" x14ac:dyDescent="0.35">
      <c r="B1032" s="633"/>
      <c r="C1032" s="357"/>
      <c r="D1032" s="357"/>
      <c r="E1032" s="634"/>
      <c r="F1032" s="635"/>
      <c r="G1032" s="360"/>
      <c r="H1032" s="359"/>
      <c r="I1032" s="359"/>
      <c r="J1032" s="636"/>
      <c r="K1032" s="638" t="str">
        <f>IFERROR(INDEX(Lookup!$G$3:$G$6,MATCH(J1032,Lookup!$F$3:$F$6,0)),"")</f>
        <v/>
      </c>
      <c r="L1032" s="637"/>
      <c r="M1032" s="636"/>
      <c r="N1032" s="639">
        <f t="shared" si="74"/>
        <v>0</v>
      </c>
      <c r="O1032" s="640">
        <f t="shared" si="75"/>
        <v>0</v>
      </c>
      <c r="P1032" s="641">
        <f>IF(I1032&lt;INDEX(Lookup!$U$2:$U$10,MATCH($D$48,Lookup!$S$2:$S$10,0)),0,IF(U1032="X",0,IFERROR(L1032*50,0)))</f>
        <v>0</v>
      </c>
      <c r="Q1032" s="642">
        <f>IF(I1032&lt;INDEX(Lookup!$U$2:$U$10,MATCH($D$48,Lookup!$S$2:$S$10,0)),0,IF(U1032="X",0,IFERROR(P1032*K1032,0)))</f>
        <v>0</v>
      </c>
      <c r="R1032" s="642">
        <v>0</v>
      </c>
      <c r="S1032" s="783">
        <v>0</v>
      </c>
      <c r="T1032" s="636"/>
      <c r="U1032" s="353"/>
      <c r="W1032" s="833">
        <f t="shared" si="76"/>
        <v>0</v>
      </c>
      <c r="X1032" s="833">
        <f t="shared" si="77"/>
        <v>0</v>
      </c>
    </row>
    <row r="1033" spans="2:24" x14ac:dyDescent="0.35">
      <c r="B1033" s="633"/>
      <c r="C1033" s="357"/>
      <c r="D1033" s="357"/>
      <c r="E1033" s="634"/>
      <c r="F1033" s="635"/>
      <c r="G1033" s="360"/>
      <c r="H1033" s="359"/>
      <c r="I1033" s="359"/>
      <c r="J1033" s="636"/>
      <c r="K1033" s="638" t="str">
        <f>IFERROR(INDEX(Lookup!$G$3:$G$6,MATCH(J1033,Lookup!$F$3:$F$6,0)),"")</f>
        <v/>
      </c>
      <c r="L1033" s="637"/>
      <c r="M1033" s="636"/>
      <c r="N1033" s="639">
        <f t="shared" si="74"/>
        <v>0</v>
      </c>
      <c r="O1033" s="640">
        <f t="shared" si="75"/>
        <v>0</v>
      </c>
      <c r="P1033" s="641">
        <f>IF(I1033&lt;INDEX(Lookup!$U$2:$U$10,MATCH($D$48,Lookup!$S$2:$S$10,0)),0,IF(U1033="X",0,IFERROR(L1033*50,0)))</f>
        <v>0</v>
      </c>
      <c r="Q1033" s="642">
        <f>IF(I1033&lt;INDEX(Lookup!$U$2:$U$10,MATCH($D$48,Lookup!$S$2:$S$10,0)),0,IF(U1033="X",0,IFERROR(P1033*K1033,0)))</f>
        <v>0</v>
      </c>
      <c r="R1033" s="642">
        <v>0</v>
      </c>
      <c r="S1033" s="783">
        <v>0</v>
      </c>
      <c r="T1033" s="636"/>
      <c r="U1033" s="353"/>
      <c r="W1033" s="833">
        <f t="shared" si="76"/>
        <v>0</v>
      </c>
      <c r="X1033" s="833">
        <f t="shared" si="77"/>
        <v>0</v>
      </c>
    </row>
    <row r="1034" spans="2:24" x14ac:dyDescent="0.35">
      <c r="B1034" s="633"/>
      <c r="C1034" s="357"/>
      <c r="D1034" s="357"/>
      <c r="E1034" s="634"/>
      <c r="F1034" s="635"/>
      <c r="G1034" s="360"/>
      <c r="H1034" s="359"/>
      <c r="I1034" s="359"/>
      <c r="J1034" s="636"/>
      <c r="K1034" s="638" t="str">
        <f>IFERROR(INDEX(Lookup!$G$3:$G$6,MATCH(J1034,Lookup!$F$3:$F$6,0)),"")</f>
        <v/>
      </c>
      <c r="L1034" s="637"/>
      <c r="M1034" s="636"/>
      <c r="N1034" s="639">
        <f t="shared" si="74"/>
        <v>0</v>
      </c>
      <c r="O1034" s="640">
        <f t="shared" si="75"/>
        <v>0</v>
      </c>
      <c r="P1034" s="641">
        <f>IF(I1034&lt;INDEX(Lookup!$U$2:$U$10,MATCH($D$48,Lookup!$S$2:$S$10,0)),0,IF(U1034="X",0,IFERROR(L1034*50,0)))</f>
        <v>0</v>
      </c>
      <c r="Q1034" s="642">
        <f>IF(I1034&lt;INDEX(Lookup!$U$2:$U$10,MATCH($D$48,Lookup!$S$2:$S$10,0)),0,IF(U1034="X",0,IFERROR(P1034*K1034,0)))</f>
        <v>0</v>
      </c>
      <c r="R1034" s="642">
        <v>0</v>
      </c>
      <c r="S1034" s="783">
        <v>0</v>
      </c>
      <c r="T1034" s="636"/>
      <c r="U1034" s="353"/>
      <c r="W1034" s="833">
        <f t="shared" si="76"/>
        <v>0</v>
      </c>
      <c r="X1034" s="833">
        <f t="shared" si="77"/>
        <v>0</v>
      </c>
    </row>
    <row r="1035" spans="2:24" x14ac:dyDescent="0.35">
      <c r="B1035" s="633"/>
      <c r="C1035" s="357"/>
      <c r="D1035" s="357"/>
      <c r="E1035" s="634"/>
      <c r="F1035" s="635"/>
      <c r="G1035" s="360"/>
      <c r="H1035" s="359"/>
      <c r="I1035" s="359"/>
      <c r="J1035" s="636"/>
      <c r="K1035" s="638" t="str">
        <f>IFERROR(INDEX(Lookup!$G$3:$G$6,MATCH(J1035,Lookup!$F$3:$F$6,0)),"")</f>
        <v/>
      </c>
      <c r="L1035" s="637"/>
      <c r="M1035" s="636"/>
      <c r="N1035" s="639">
        <f t="shared" si="74"/>
        <v>0</v>
      </c>
      <c r="O1035" s="640">
        <f t="shared" si="75"/>
        <v>0</v>
      </c>
      <c r="P1035" s="641">
        <f>IF(I1035&lt;INDEX(Lookup!$U$2:$U$10,MATCH($D$48,Lookup!$S$2:$S$10,0)),0,IF(U1035="X",0,IFERROR(L1035*50,0)))</f>
        <v>0</v>
      </c>
      <c r="Q1035" s="642">
        <f>IF(I1035&lt;INDEX(Lookup!$U$2:$U$10,MATCH($D$48,Lookup!$S$2:$S$10,0)),0,IF(U1035="X",0,IFERROR(P1035*K1035,0)))</f>
        <v>0</v>
      </c>
      <c r="R1035" s="642">
        <v>0</v>
      </c>
      <c r="S1035" s="783">
        <v>0</v>
      </c>
      <c r="T1035" s="636"/>
      <c r="U1035" s="353"/>
      <c r="W1035" s="833">
        <f t="shared" si="76"/>
        <v>0</v>
      </c>
      <c r="X1035" s="833">
        <f t="shared" si="77"/>
        <v>0</v>
      </c>
    </row>
    <row r="1036" spans="2:24" x14ac:dyDescent="0.35">
      <c r="B1036" s="633"/>
      <c r="C1036" s="357"/>
      <c r="D1036" s="357"/>
      <c r="E1036" s="634"/>
      <c r="F1036" s="635"/>
      <c r="G1036" s="360"/>
      <c r="H1036" s="359"/>
      <c r="I1036" s="359"/>
      <c r="J1036" s="636"/>
      <c r="K1036" s="638" t="str">
        <f>IFERROR(INDEX(Lookup!$G$3:$G$6,MATCH(J1036,Lookup!$F$3:$F$6,0)),"")</f>
        <v/>
      </c>
      <c r="L1036" s="637"/>
      <c r="M1036" s="636"/>
      <c r="N1036" s="639">
        <f t="shared" si="74"/>
        <v>0</v>
      </c>
      <c r="O1036" s="640">
        <f t="shared" si="75"/>
        <v>0</v>
      </c>
      <c r="P1036" s="641">
        <f>IF(I1036&lt;INDEX(Lookup!$U$2:$U$10,MATCH($D$48,Lookup!$S$2:$S$10,0)),0,IF(U1036="X",0,IFERROR(L1036*50,0)))</f>
        <v>0</v>
      </c>
      <c r="Q1036" s="642">
        <f>IF(I1036&lt;INDEX(Lookup!$U$2:$U$10,MATCH($D$48,Lookup!$S$2:$S$10,0)),0,IF(U1036="X",0,IFERROR(P1036*K1036,0)))</f>
        <v>0</v>
      </c>
      <c r="R1036" s="642">
        <v>0</v>
      </c>
      <c r="S1036" s="783">
        <v>0</v>
      </c>
      <c r="T1036" s="636"/>
      <c r="U1036" s="353"/>
      <c r="W1036" s="833">
        <f t="shared" si="76"/>
        <v>0</v>
      </c>
      <c r="X1036" s="833">
        <f t="shared" si="77"/>
        <v>0</v>
      </c>
    </row>
    <row r="1037" spans="2:24" x14ac:dyDescent="0.35">
      <c r="B1037" s="633"/>
      <c r="C1037" s="357"/>
      <c r="D1037" s="357"/>
      <c r="E1037" s="634"/>
      <c r="F1037" s="635"/>
      <c r="G1037" s="360"/>
      <c r="H1037" s="359"/>
      <c r="I1037" s="359"/>
      <c r="J1037" s="636"/>
      <c r="K1037" s="638" t="str">
        <f>IFERROR(INDEX(Lookup!$G$3:$G$6,MATCH(J1037,Lookup!$F$3:$F$6,0)),"")</f>
        <v/>
      </c>
      <c r="L1037" s="637"/>
      <c r="M1037" s="636"/>
      <c r="N1037" s="639">
        <f t="shared" si="74"/>
        <v>0</v>
      </c>
      <c r="O1037" s="640">
        <f t="shared" si="75"/>
        <v>0</v>
      </c>
      <c r="P1037" s="641">
        <f>IF(I1037&lt;INDEX(Lookup!$U$2:$U$10,MATCH($D$48,Lookup!$S$2:$S$10,0)),0,IF(U1037="X",0,IFERROR(L1037*50,0)))</f>
        <v>0</v>
      </c>
      <c r="Q1037" s="642">
        <f>IF(I1037&lt;INDEX(Lookup!$U$2:$U$10,MATCH($D$48,Lookup!$S$2:$S$10,0)),0,IF(U1037="X",0,IFERROR(P1037*K1037,0)))</f>
        <v>0</v>
      </c>
      <c r="R1037" s="642">
        <v>0</v>
      </c>
      <c r="S1037" s="783">
        <v>0</v>
      </c>
      <c r="T1037" s="636"/>
      <c r="U1037" s="353"/>
      <c r="W1037" s="833">
        <f t="shared" si="76"/>
        <v>0</v>
      </c>
      <c r="X1037" s="833">
        <f t="shared" si="77"/>
        <v>0</v>
      </c>
    </row>
    <row r="1038" spans="2:24" x14ac:dyDescent="0.35">
      <c r="B1038" s="633"/>
      <c r="C1038" s="357"/>
      <c r="D1038" s="357"/>
      <c r="E1038" s="634"/>
      <c r="F1038" s="635"/>
      <c r="G1038" s="360"/>
      <c r="H1038" s="359"/>
      <c r="I1038" s="359"/>
      <c r="J1038" s="636"/>
      <c r="K1038" s="638" t="str">
        <f>IFERROR(INDEX(Lookup!$G$3:$G$6,MATCH(J1038,Lookup!$F$3:$F$6,0)),"")</f>
        <v/>
      </c>
      <c r="L1038" s="637"/>
      <c r="M1038" s="636"/>
      <c r="N1038" s="639">
        <f t="shared" si="74"/>
        <v>0</v>
      </c>
      <c r="O1038" s="640">
        <f t="shared" si="75"/>
        <v>0</v>
      </c>
      <c r="P1038" s="641">
        <f>IF(I1038&lt;INDEX(Lookup!$U$2:$U$10,MATCH($D$48,Lookup!$S$2:$S$10,0)),0,IF(U1038="X",0,IFERROR(L1038*50,0)))</f>
        <v>0</v>
      </c>
      <c r="Q1038" s="642">
        <f>IF(I1038&lt;INDEX(Lookup!$U$2:$U$10,MATCH($D$48,Lookup!$S$2:$S$10,0)),0,IF(U1038="X",0,IFERROR(P1038*K1038,0)))</f>
        <v>0</v>
      </c>
      <c r="R1038" s="642">
        <v>0</v>
      </c>
      <c r="S1038" s="783">
        <v>0</v>
      </c>
      <c r="T1038" s="636"/>
      <c r="U1038" s="353"/>
      <c r="W1038" s="833">
        <f t="shared" si="76"/>
        <v>0</v>
      </c>
      <c r="X1038" s="833">
        <f t="shared" si="77"/>
        <v>0</v>
      </c>
    </row>
    <row r="1039" spans="2:24" x14ac:dyDescent="0.35">
      <c r="B1039" s="633"/>
      <c r="C1039" s="357"/>
      <c r="D1039" s="357"/>
      <c r="E1039" s="634"/>
      <c r="F1039" s="635"/>
      <c r="G1039" s="360"/>
      <c r="H1039" s="359"/>
      <c r="I1039" s="359"/>
      <c r="J1039" s="636"/>
      <c r="K1039" s="638" t="str">
        <f>IFERROR(INDEX(Lookup!$G$3:$G$6,MATCH(J1039,Lookup!$F$3:$F$6,0)),"")</f>
        <v/>
      </c>
      <c r="L1039" s="637"/>
      <c r="M1039" s="636"/>
      <c r="N1039" s="639">
        <f t="shared" si="74"/>
        <v>0</v>
      </c>
      <c r="O1039" s="640">
        <f t="shared" si="75"/>
        <v>0</v>
      </c>
      <c r="P1039" s="641">
        <f>IF(I1039&lt;INDEX(Lookup!$U$2:$U$10,MATCH($D$48,Lookup!$S$2:$S$10,0)),0,IF(U1039="X",0,IFERROR(L1039*50,0)))</f>
        <v>0</v>
      </c>
      <c r="Q1039" s="642">
        <f>IF(I1039&lt;INDEX(Lookup!$U$2:$U$10,MATCH($D$48,Lookup!$S$2:$S$10,0)),0,IF(U1039="X",0,IFERROR(P1039*K1039,0)))</f>
        <v>0</v>
      </c>
      <c r="R1039" s="642">
        <v>0</v>
      </c>
      <c r="S1039" s="783">
        <v>0</v>
      </c>
      <c r="T1039" s="636"/>
      <c r="U1039" s="353"/>
      <c r="W1039" s="833">
        <f t="shared" si="76"/>
        <v>0</v>
      </c>
      <c r="X1039" s="833">
        <f t="shared" si="77"/>
        <v>0</v>
      </c>
    </row>
    <row r="1040" spans="2:24" x14ac:dyDescent="0.35">
      <c r="B1040" s="633"/>
      <c r="C1040" s="357"/>
      <c r="D1040" s="357"/>
      <c r="E1040" s="634"/>
      <c r="F1040" s="635"/>
      <c r="G1040" s="360"/>
      <c r="H1040" s="359"/>
      <c r="I1040" s="359"/>
      <c r="J1040" s="636"/>
      <c r="K1040" s="638" t="str">
        <f>IFERROR(INDEX(Lookup!$G$3:$G$6,MATCH(J1040,Lookup!$F$3:$F$6,0)),"")</f>
        <v/>
      </c>
      <c r="L1040" s="637"/>
      <c r="M1040" s="636"/>
      <c r="N1040" s="639">
        <f t="shared" si="74"/>
        <v>0</v>
      </c>
      <c r="O1040" s="640">
        <f t="shared" si="75"/>
        <v>0</v>
      </c>
      <c r="P1040" s="641">
        <f>IF(I1040&lt;INDEX(Lookup!$U$2:$U$10,MATCH($D$48,Lookup!$S$2:$S$10,0)),0,IF(U1040="X",0,IFERROR(L1040*50,0)))</f>
        <v>0</v>
      </c>
      <c r="Q1040" s="642">
        <f>IF(I1040&lt;INDEX(Lookup!$U$2:$U$10,MATCH($D$48,Lookup!$S$2:$S$10,0)),0,IF(U1040="X",0,IFERROR(P1040*K1040,0)))</f>
        <v>0</v>
      </c>
      <c r="R1040" s="642">
        <v>0</v>
      </c>
      <c r="S1040" s="783">
        <v>0</v>
      </c>
      <c r="T1040" s="636"/>
      <c r="U1040" s="353"/>
      <c r="W1040" s="833">
        <f t="shared" si="76"/>
        <v>0</v>
      </c>
      <c r="X1040" s="833">
        <f t="shared" si="77"/>
        <v>0</v>
      </c>
    </row>
    <row r="1041" spans="2:24" x14ac:dyDescent="0.35">
      <c r="B1041" s="633"/>
      <c r="C1041" s="357"/>
      <c r="D1041" s="357"/>
      <c r="E1041" s="634"/>
      <c r="F1041" s="635"/>
      <c r="G1041" s="360"/>
      <c r="H1041" s="359"/>
      <c r="I1041" s="359"/>
      <c r="J1041" s="636"/>
      <c r="K1041" s="638" t="str">
        <f>IFERROR(INDEX(Lookup!$G$3:$G$6,MATCH(J1041,Lookup!$F$3:$F$6,0)),"")</f>
        <v/>
      </c>
      <c r="L1041" s="637"/>
      <c r="M1041" s="636"/>
      <c r="N1041" s="639">
        <f t="shared" si="74"/>
        <v>0</v>
      </c>
      <c r="O1041" s="640">
        <f t="shared" si="75"/>
        <v>0</v>
      </c>
      <c r="P1041" s="641">
        <f>IF(I1041&lt;INDEX(Lookup!$U$2:$U$10,MATCH($D$48,Lookup!$S$2:$S$10,0)),0,IF(U1041="X",0,IFERROR(L1041*50,0)))</f>
        <v>0</v>
      </c>
      <c r="Q1041" s="642">
        <f>IF(I1041&lt;INDEX(Lookup!$U$2:$U$10,MATCH($D$48,Lookup!$S$2:$S$10,0)),0,IF(U1041="X",0,IFERROR(P1041*K1041,0)))</f>
        <v>0</v>
      </c>
      <c r="R1041" s="642">
        <v>0</v>
      </c>
      <c r="S1041" s="783">
        <v>0</v>
      </c>
      <c r="T1041" s="636"/>
      <c r="U1041" s="353"/>
      <c r="W1041" s="833">
        <f t="shared" si="76"/>
        <v>0</v>
      </c>
      <c r="X1041" s="833">
        <f t="shared" si="77"/>
        <v>0</v>
      </c>
    </row>
    <row r="1042" spans="2:24" x14ac:dyDescent="0.35">
      <c r="B1042" s="633"/>
      <c r="C1042" s="357"/>
      <c r="D1042" s="357"/>
      <c r="E1042" s="634"/>
      <c r="F1042" s="635"/>
      <c r="G1042" s="360"/>
      <c r="H1042" s="359"/>
      <c r="I1042" s="359"/>
      <c r="J1042" s="636"/>
      <c r="K1042" s="638" t="str">
        <f>IFERROR(INDEX(Lookup!$G$3:$G$6,MATCH(J1042,Lookup!$F$3:$F$6,0)),"")</f>
        <v/>
      </c>
      <c r="L1042" s="637"/>
      <c r="M1042" s="636"/>
      <c r="N1042" s="639">
        <f t="shared" si="74"/>
        <v>0</v>
      </c>
      <c r="O1042" s="640">
        <f t="shared" si="75"/>
        <v>0</v>
      </c>
      <c r="P1042" s="641">
        <f>IF(I1042&lt;INDEX(Lookup!$U$2:$U$10,MATCH($D$48,Lookup!$S$2:$S$10,0)),0,IF(U1042="X",0,IFERROR(L1042*50,0)))</f>
        <v>0</v>
      </c>
      <c r="Q1042" s="642">
        <f>IF(I1042&lt;INDEX(Lookup!$U$2:$U$10,MATCH($D$48,Lookup!$S$2:$S$10,0)),0,IF(U1042="X",0,IFERROR(P1042*K1042,0)))</f>
        <v>0</v>
      </c>
      <c r="R1042" s="642">
        <v>0</v>
      </c>
      <c r="S1042" s="783">
        <v>0</v>
      </c>
      <c r="T1042" s="636"/>
      <c r="U1042" s="353"/>
      <c r="W1042" s="833">
        <f t="shared" si="76"/>
        <v>0</v>
      </c>
      <c r="X1042" s="833">
        <f t="shared" si="77"/>
        <v>0</v>
      </c>
    </row>
    <row r="1043" spans="2:24" x14ac:dyDescent="0.35">
      <c r="B1043" s="633"/>
      <c r="C1043" s="357"/>
      <c r="D1043" s="357"/>
      <c r="E1043" s="634"/>
      <c r="F1043" s="635"/>
      <c r="G1043" s="360"/>
      <c r="H1043" s="359"/>
      <c r="I1043" s="359"/>
      <c r="J1043" s="636"/>
      <c r="K1043" s="638" t="str">
        <f>IFERROR(INDEX(Lookup!$G$3:$G$6,MATCH(J1043,Lookup!$F$3:$F$6,0)),"")</f>
        <v/>
      </c>
      <c r="L1043" s="637"/>
      <c r="M1043" s="636"/>
      <c r="N1043" s="639">
        <f t="shared" si="74"/>
        <v>0</v>
      </c>
      <c r="O1043" s="640">
        <f t="shared" si="75"/>
        <v>0</v>
      </c>
      <c r="P1043" s="641">
        <f>IF(I1043&lt;INDEX(Lookup!$U$2:$U$10,MATCH($D$48,Lookup!$S$2:$S$10,0)),0,IF(U1043="X",0,IFERROR(L1043*50,0)))</f>
        <v>0</v>
      </c>
      <c r="Q1043" s="642">
        <f>IF(I1043&lt;INDEX(Lookup!$U$2:$U$10,MATCH($D$48,Lookup!$S$2:$S$10,0)),0,IF(U1043="X",0,IFERROR(P1043*K1043,0)))</f>
        <v>0</v>
      </c>
      <c r="R1043" s="642">
        <v>0</v>
      </c>
      <c r="S1043" s="783">
        <v>0</v>
      </c>
      <c r="T1043" s="636"/>
      <c r="U1043" s="353"/>
      <c r="W1043" s="833">
        <f t="shared" si="76"/>
        <v>0</v>
      </c>
      <c r="X1043" s="833">
        <f t="shared" si="77"/>
        <v>0</v>
      </c>
    </row>
    <row r="1044" spans="2:24" x14ac:dyDescent="0.35">
      <c r="B1044" s="633"/>
      <c r="C1044" s="357"/>
      <c r="D1044" s="357"/>
      <c r="E1044" s="634"/>
      <c r="F1044" s="635"/>
      <c r="G1044" s="360"/>
      <c r="H1044" s="359"/>
      <c r="I1044" s="359"/>
      <c r="J1044" s="636"/>
      <c r="K1044" s="638" t="str">
        <f>IFERROR(INDEX(Lookup!$G$3:$G$6,MATCH(J1044,Lookup!$F$3:$F$6,0)),"")</f>
        <v/>
      </c>
      <c r="L1044" s="637"/>
      <c r="M1044" s="636"/>
      <c r="N1044" s="639">
        <f t="shared" si="74"/>
        <v>0</v>
      </c>
      <c r="O1044" s="640">
        <f t="shared" si="75"/>
        <v>0</v>
      </c>
      <c r="P1044" s="641">
        <f>IF(I1044&lt;INDEX(Lookup!$U$2:$U$10,MATCH($D$48,Lookup!$S$2:$S$10,0)),0,IF(U1044="X",0,IFERROR(L1044*50,0)))</f>
        <v>0</v>
      </c>
      <c r="Q1044" s="642">
        <f>IF(I1044&lt;INDEX(Lookup!$U$2:$U$10,MATCH($D$48,Lookup!$S$2:$S$10,0)),0,IF(U1044="X",0,IFERROR(P1044*K1044,0)))</f>
        <v>0</v>
      </c>
      <c r="R1044" s="642">
        <v>0</v>
      </c>
      <c r="S1044" s="783">
        <v>0</v>
      </c>
      <c r="T1044" s="636"/>
      <c r="U1044" s="353"/>
      <c r="W1044" s="833">
        <f t="shared" si="76"/>
        <v>0</v>
      </c>
      <c r="X1044" s="833">
        <f t="shared" si="77"/>
        <v>0</v>
      </c>
    </row>
    <row r="1045" spans="2:24" x14ac:dyDescent="0.35">
      <c r="B1045" s="633"/>
      <c r="C1045" s="357"/>
      <c r="D1045" s="357"/>
      <c r="E1045" s="634"/>
      <c r="F1045" s="635"/>
      <c r="G1045" s="360"/>
      <c r="H1045" s="359"/>
      <c r="I1045" s="359"/>
      <c r="J1045" s="636"/>
      <c r="K1045" s="638" t="str">
        <f>IFERROR(INDEX(Lookup!$G$3:$G$6,MATCH(J1045,Lookup!$F$3:$F$6,0)),"")</f>
        <v/>
      </c>
      <c r="L1045" s="637"/>
      <c r="M1045" s="636"/>
      <c r="N1045" s="639">
        <f t="shared" si="74"/>
        <v>0</v>
      </c>
      <c r="O1045" s="640">
        <f t="shared" si="75"/>
        <v>0</v>
      </c>
      <c r="P1045" s="641">
        <f>IF(I1045&lt;INDEX(Lookup!$U$2:$U$10,MATCH($D$48,Lookup!$S$2:$S$10,0)),0,IF(U1045="X",0,IFERROR(L1045*50,0)))</f>
        <v>0</v>
      </c>
      <c r="Q1045" s="642">
        <f>IF(I1045&lt;INDEX(Lookup!$U$2:$U$10,MATCH($D$48,Lookup!$S$2:$S$10,0)),0,IF(U1045="X",0,IFERROR(P1045*K1045,0)))</f>
        <v>0</v>
      </c>
      <c r="R1045" s="642">
        <v>0</v>
      </c>
      <c r="S1045" s="783">
        <v>0</v>
      </c>
      <c r="T1045" s="636"/>
      <c r="U1045" s="353"/>
      <c r="W1045" s="833">
        <f t="shared" si="76"/>
        <v>0</v>
      </c>
      <c r="X1045" s="833">
        <f t="shared" si="77"/>
        <v>0</v>
      </c>
    </row>
    <row r="1046" spans="2:24" x14ac:dyDescent="0.35">
      <c r="B1046" s="633"/>
      <c r="C1046" s="357"/>
      <c r="D1046" s="357"/>
      <c r="E1046" s="634"/>
      <c r="F1046" s="635"/>
      <c r="G1046" s="360"/>
      <c r="H1046" s="359"/>
      <c r="I1046" s="359"/>
      <c r="J1046" s="636"/>
      <c r="K1046" s="638" t="str">
        <f>IFERROR(INDEX(Lookup!$G$3:$G$6,MATCH(J1046,Lookup!$F$3:$F$6,0)),"")</f>
        <v/>
      </c>
      <c r="L1046" s="637"/>
      <c r="M1046" s="636"/>
      <c r="N1046" s="639">
        <f t="shared" si="74"/>
        <v>0</v>
      </c>
      <c r="O1046" s="640">
        <f t="shared" si="75"/>
        <v>0</v>
      </c>
      <c r="P1046" s="641">
        <f>IF(I1046&lt;INDEX(Lookup!$U$2:$U$10,MATCH($D$48,Lookup!$S$2:$S$10,0)),0,IF(U1046="X",0,IFERROR(L1046*50,0)))</f>
        <v>0</v>
      </c>
      <c r="Q1046" s="642">
        <f>IF(I1046&lt;INDEX(Lookup!$U$2:$U$10,MATCH($D$48,Lookup!$S$2:$S$10,0)),0,IF(U1046="X",0,IFERROR(P1046*K1046,0)))</f>
        <v>0</v>
      </c>
      <c r="R1046" s="642">
        <v>0</v>
      </c>
      <c r="S1046" s="783">
        <v>0</v>
      </c>
      <c r="T1046" s="636"/>
      <c r="U1046" s="353"/>
      <c r="W1046" s="833">
        <f t="shared" si="76"/>
        <v>0</v>
      </c>
      <c r="X1046" s="833">
        <f t="shared" si="77"/>
        <v>0</v>
      </c>
    </row>
    <row r="1047" spans="2:24" x14ac:dyDescent="0.35">
      <c r="B1047" s="633"/>
      <c r="C1047" s="357"/>
      <c r="D1047" s="357"/>
      <c r="E1047" s="634"/>
      <c r="F1047" s="635"/>
      <c r="G1047" s="360"/>
      <c r="H1047" s="359"/>
      <c r="I1047" s="359"/>
      <c r="J1047" s="636"/>
      <c r="K1047" s="638" t="str">
        <f>IFERROR(INDEX(Lookup!$G$3:$G$6,MATCH(J1047,Lookup!$F$3:$F$6,0)),"")</f>
        <v/>
      </c>
      <c r="L1047" s="637"/>
      <c r="M1047" s="636"/>
      <c r="N1047" s="639">
        <f t="shared" si="74"/>
        <v>0</v>
      </c>
      <c r="O1047" s="640">
        <f t="shared" si="75"/>
        <v>0</v>
      </c>
      <c r="P1047" s="641">
        <f>IF(I1047&lt;INDEX(Lookup!$U$2:$U$10,MATCH($D$48,Lookup!$S$2:$S$10,0)),0,IF(U1047="X",0,IFERROR(L1047*50,0)))</f>
        <v>0</v>
      </c>
      <c r="Q1047" s="642">
        <f>IF(I1047&lt;INDEX(Lookup!$U$2:$U$10,MATCH($D$48,Lookup!$S$2:$S$10,0)),0,IF(U1047="X",0,IFERROR(P1047*K1047,0)))</f>
        <v>0</v>
      </c>
      <c r="R1047" s="642">
        <v>0</v>
      </c>
      <c r="S1047" s="783">
        <v>0</v>
      </c>
      <c r="T1047" s="636"/>
      <c r="U1047" s="353"/>
      <c r="W1047" s="833">
        <f t="shared" si="76"/>
        <v>0</v>
      </c>
      <c r="X1047" s="833">
        <f t="shared" si="77"/>
        <v>0</v>
      </c>
    </row>
    <row r="1048" spans="2:24" x14ac:dyDescent="0.35">
      <c r="B1048" s="633"/>
      <c r="C1048" s="357"/>
      <c r="D1048" s="357"/>
      <c r="E1048" s="634"/>
      <c r="F1048" s="635"/>
      <c r="G1048" s="360"/>
      <c r="H1048" s="359"/>
      <c r="I1048" s="359"/>
      <c r="J1048" s="636"/>
      <c r="K1048" s="638" t="str">
        <f>IFERROR(INDEX(Lookup!$G$3:$G$6,MATCH(J1048,Lookup!$F$3:$F$6,0)),"")</f>
        <v/>
      </c>
      <c r="L1048" s="637"/>
      <c r="M1048" s="636"/>
      <c r="N1048" s="639">
        <f t="shared" si="74"/>
        <v>0</v>
      </c>
      <c r="O1048" s="640">
        <f t="shared" si="75"/>
        <v>0</v>
      </c>
      <c r="P1048" s="641">
        <f>IF(I1048&lt;INDEX(Lookup!$U$2:$U$10,MATCH($D$48,Lookup!$S$2:$S$10,0)),0,IF(U1048="X",0,IFERROR(L1048*50,0)))</f>
        <v>0</v>
      </c>
      <c r="Q1048" s="642">
        <f>IF(I1048&lt;INDEX(Lookup!$U$2:$U$10,MATCH($D$48,Lookup!$S$2:$S$10,0)),0,IF(U1048="X",0,IFERROR(P1048*K1048,0)))</f>
        <v>0</v>
      </c>
      <c r="R1048" s="642">
        <v>0</v>
      </c>
      <c r="S1048" s="783">
        <v>0</v>
      </c>
      <c r="T1048" s="636"/>
      <c r="U1048" s="353"/>
      <c r="W1048" s="833">
        <f t="shared" si="76"/>
        <v>0</v>
      </c>
      <c r="X1048" s="833">
        <f t="shared" si="77"/>
        <v>0</v>
      </c>
    </row>
    <row r="1049" spans="2:24" x14ac:dyDescent="0.35">
      <c r="B1049" s="633"/>
      <c r="C1049" s="357"/>
      <c r="D1049" s="357"/>
      <c r="E1049" s="634"/>
      <c r="F1049" s="635"/>
      <c r="G1049" s="360"/>
      <c r="H1049" s="359"/>
      <c r="I1049" s="359"/>
      <c r="J1049" s="636"/>
      <c r="K1049" s="638" t="str">
        <f>IFERROR(INDEX(Lookup!$G$3:$G$6,MATCH(J1049,Lookup!$F$3:$F$6,0)),"")</f>
        <v/>
      </c>
      <c r="L1049" s="637"/>
      <c r="M1049" s="636"/>
      <c r="N1049" s="639">
        <f t="shared" si="74"/>
        <v>0</v>
      </c>
      <c r="O1049" s="640">
        <f t="shared" si="75"/>
        <v>0</v>
      </c>
      <c r="P1049" s="641">
        <f>IF(I1049&lt;INDEX(Lookup!$U$2:$U$10,MATCH($D$48,Lookup!$S$2:$S$10,0)),0,IF(U1049="X",0,IFERROR(L1049*50,0)))</f>
        <v>0</v>
      </c>
      <c r="Q1049" s="642">
        <f>IF(I1049&lt;INDEX(Lookup!$U$2:$U$10,MATCH($D$48,Lookup!$S$2:$S$10,0)),0,IF(U1049="X",0,IFERROR(P1049*K1049,0)))</f>
        <v>0</v>
      </c>
      <c r="R1049" s="642">
        <v>0</v>
      </c>
      <c r="S1049" s="783">
        <v>0</v>
      </c>
      <c r="T1049" s="636"/>
      <c r="U1049" s="353"/>
      <c r="W1049" s="833">
        <f t="shared" si="76"/>
        <v>0</v>
      </c>
      <c r="X1049" s="833">
        <f t="shared" si="77"/>
        <v>0</v>
      </c>
    </row>
    <row r="1050" spans="2:24" x14ac:dyDescent="0.35">
      <c r="B1050" s="633"/>
      <c r="C1050" s="357"/>
      <c r="D1050" s="357"/>
      <c r="E1050" s="634"/>
      <c r="F1050" s="635"/>
      <c r="G1050" s="360"/>
      <c r="H1050" s="359"/>
      <c r="I1050" s="359"/>
      <c r="J1050" s="636"/>
      <c r="K1050" s="638" t="str">
        <f>IFERROR(INDEX(Lookup!$G$3:$G$6,MATCH(J1050,Lookup!$F$3:$F$6,0)),"")</f>
        <v/>
      </c>
      <c r="L1050" s="637"/>
      <c r="M1050" s="636"/>
      <c r="N1050" s="639">
        <f t="shared" si="74"/>
        <v>0</v>
      </c>
      <c r="O1050" s="640">
        <f t="shared" si="75"/>
        <v>0</v>
      </c>
      <c r="P1050" s="641">
        <f>IF(I1050&lt;INDEX(Lookup!$U$2:$U$10,MATCH($D$48,Lookup!$S$2:$S$10,0)),0,IF(U1050="X",0,IFERROR(L1050*50,0)))</f>
        <v>0</v>
      </c>
      <c r="Q1050" s="642">
        <f>IF(I1050&lt;INDEX(Lookup!$U$2:$U$10,MATCH($D$48,Lookup!$S$2:$S$10,0)),0,IF(U1050="X",0,IFERROR(P1050*K1050,0)))</f>
        <v>0</v>
      </c>
      <c r="R1050" s="642">
        <v>0</v>
      </c>
      <c r="S1050" s="783">
        <v>0</v>
      </c>
      <c r="T1050" s="636"/>
      <c r="U1050" s="353"/>
      <c r="W1050" s="833">
        <f t="shared" si="76"/>
        <v>0</v>
      </c>
      <c r="X1050" s="833">
        <f t="shared" si="77"/>
        <v>0</v>
      </c>
    </row>
    <row r="1051" spans="2:24" x14ac:dyDescent="0.35">
      <c r="B1051" s="633"/>
      <c r="C1051" s="357"/>
      <c r="D1051" s="357"/>
      <c r="E1051" s="634"/>
      <c r="F1051" s="635"/>
      <c r="G1051" s="360"/>
      <c r="H1051" s="359"/>
      <c r="I1051" s="359"/>
      <c r="J1051" s="636"/>
      <c r="K1051" s="638" t="str">
        <f>IFERROR(INDEX(Lookup!$G$3:$G$6,MATCH(J1051,Lookup!$F$3:$F$6,0)),"")</f>
        <v/>
      </c>
      <c r="L1051" s="637"/>
      <c r="M1051" s="636"/>
      <c r="N1051" s="639">
        <f t="shared" si="74"/>
        <v>0</v>
      </c>
      <c r="O1051" s="640">
        <f t="shared" si="75"/>
        <v>0</v>
      </c>
      <c r="P1051" s="641">
        <f>IF(I1051&lt;INDEX(Lookup!$U$2:$U$10,MATCH($D$48,Lookup!$S$2:$S$10,0)),0,IF(U1051="X",0,IFERROR(L1051*50,0)))</f>
        <v>0</v>
      </c>
      <c r="Q1051" s="642">
        <f>IF(I1051&lt;INDEX(Lookup!$U$2:$U$10,MATCH($D$48,Lookup!$S$2:$S$10,0)),0,IF(U1051="X",0,IFERROR(P1051*K1051,0)))</f>
        <v>0</v>
      </c>
      <c r="R1051" s="642">
        <v>0</v>
      </c>
      <c r="S1051" s="783">
        <v>0</v>
      </c>
      <c r="T1051" s="636"/>
      <c r="U1051" s="353"/>
      <c r="W1051" s="833">
        <f t="shared" si="76"/>
        <v>0</v>
      </c>
      <c r="X1051" s="833">
        <f t="shared" si="77"/>
        <v>0</v>
      </c>
    </row>
    <row r="1052" spans="2:24" x14ac:dyDescent="0.35">
      <c r="B1052" s="633"/>
      <c r="C1052" s="357"/>
      <c r="D1052" s="357"/>
      <c r="E1052" s="634"/>
      <c r="F1052" s="635"/>
      <c r="G1052" s="360"/>
      <c r="H1052" s="359"/>
      <c r="I1052" s="359"/>
      <c r="J1052" s="636"/>
      <c r="K1052" s="638" t="str">
        <f>IFERROR(INDEX(Lookup!$G$3:$G$6,MATCH(J1052,Lookup!$F$3:$F$6,0)),"")</f>
        <v/>
      </c>
      <c r="L1052" s="637"/>
      <c r="M1052" s="636"/>
      <c r="N1052" s="639">
        <f t="shared" si="74"/>
        <v>0</v>
      </c>
      <c r="O1052" s="640">
        <f t="shared" si="75"/>
        <v>0</v>
      </c>
      <c r="P1052" s="641">
        <f>IF(I1052&lt;INDEX(Lookup!$U$2:$U$10,MATCH($D$48,Lookup!$S$2:$S$10,0)),0,IF(U1052="X",0,IFERROR(L1052*50,0)))</f>
        <v>0</v>
      </c>
      <c r="Q1052" s="642">
        <f>IF(I1052&lt;INDEX(Lookup!$U$2:$U$10,MATCH($D$48,Lookup!$S$2:$S$10,0)),0,IF(U1052="X",0,IFERROR(P1052*K1052,0)))</f>
        <v>0</v>
      </c>
      <c r="R1052" s="642">
        <v>0</v>
      </c>
      <c r="S1052" s="783">
        <v>0</v>
      </c>
      <c r="T1052" s="636"/>
      <c r="U1052" s="353"/>
      <c r="W1052" s="833">
        <f t="shared" si="76"/>
        <v>0</v>
      </c>
      <c r="X1052" s="833">
        <f t="shared" si="77"/>
        <v>0</v>
      </c>
    </row>
    <row r="1053" spans="2:24" x14ac:dyDescent="0.35">
      <c r="B1053" s="633"/>
      <c r="C1053" s="357"/>
      <c r="D1053" s="357"/>
      <c r="E1053" s="634"/>
      <c r="F1053" s="635"/>
      <c r="G1053" s="360"/>
      <c r="H1053" s="359"/>
      <c r="I1053" s="359"/>
      <c r="J1053" s="636"/>
      <c r="K1053" s="638" t="str">
        <f>IFERROR(INDEX(Lookup!$G$3:$G$6,MATCH(J1053,Lookup!$F$3:$F$6,0)),"")</f>
        <v/>
      </c>
      <c r="L1053" s="637"/>
      <c r="M1053" s="636"/>
      <c r="N1053" s="639">
        <f t="shared" si="74"/>
        <v>0</v>
      </c>
      <c r="O1053" s="640">
        <f t="shared" si="75"/>
        <v>0</v>
      </c>
      <c r="P1053" s="641">
        <f>IF(I1053&lt;INDEX(Lookup!$U$2:$U$10,MATCH($D$48,Lookup!$S$2:$S$10,0)),0,IF(U1053="X",0,IFERROR(L1053*50,0)))</f>
        <v>0</v>
      </c>
      <c r="Q1053" s="642">
        <f>IF(I1053&lt;INDEX(Lookup!$U$2:$U$10,MATCH($D$48,Lookup!$S$2:$S$10,0)),0,IF(U1053="X",0,IFERROR(P1053*K1053,0)))</f>
        <v>0</v>
      </c>
      <c r="R1053" s="642">
        <v>0</v>
      </c>
      <c r="S1053" s="783">
        <v>0</v>
      </c>
      <c r="T1053" s="636"/>
      <c r="U1053" s="353"/>
      <c r="W1053" s="833">
        <f t="shared" si="76"/>
        <v>0</v>
      </c>
      <c r="X1053" s="833">
        <f t="shared" si="77"/>
        <v>0</v>
      </c>
    </row>
    <row r="1054" spans="2:24" x14ac:dyDescent="0.35">
      <c r="B1054" s="633"/>
      <c r="C1054" s="357"/>
      <c r="D1054" s="357"/>
      <c r="E1054" s="634"/>
      <c r="F1054" s="635"/>
      <c r="G1054" s="360"/>
      <c r="H1054" s="359"/>
      <c r="I1054" s="359"/>
      <c r="J1054" s="636"/>
      <c r="K1054" s="638" t="str">
        <f>IFERROR(INDEX(Lookup!$G$3:$G$6,MATCH(J1054,Lookup!$F$3:$F$6,0)),"")</f>
        <v/>
      </c>
      <c r="L1054" s="637"/>
      <c r="M1054" s="636"/>
      <c r="N1054" s="639">
        <f t="shared" si="74"/>
        <v>0</v>
      </c>
      <c r="O1054" s="640">
        <f t="shared" si="75"/>
        <v>0</v>
      </c>
      <c r="P1054" s="641">
        <f>IF(I1054&lt;INDEX(Lookup!$U$2:$U$10,MATCH($D$48,Lookup!$S$2:$S$10,0)),0,IF(U1054="X",0,IFERROR(L1054*50,0)))</f>
        <v>0</v>
      </c>
      <c r="Q1054" s="642">
        <f>IF(I1054&lt;INDEX(Lookup!$U$2:$U$10,MATCH($D$48,Lookup!$S$2:$S$10,0)),0,IF(U1054="X",0,IFERROR(P1054*K1054,0)))</f>
        <v>0</v>
      </c>
      <c r="R1054" s="642">
        <v>0</v>
      </c>
      <c r="S1054" s="783">
        <v>0</v>
      </c>
      <c r="T1054" s="636"/>
      <c r="U1054" s="353"/>
      <c r="W1054" s="833">
        <f t="shared" si="76"/>
        <v>0</v>
      </c>
      <c r="X1054" s="833">
        <f t="shared" si="77"/>
        <v>0</v>
      </c>
    </row>
    <row r="1055" spans="2:24" x14ac:dyDescent="0.35">
      <c r="B1055" s="633"/>
      <c r="C1055" s="357"/>
      <c r="D1055" s="357"/>
      <c r="E1055" s="634"/>
      <c r="F1055" s="635"/>
      <c r="G1055" s="360"/>
      <c r="H1055" s="359"/>
      <c r="I1055" s="359"/>
      <c r="J1055" s="636"/>
      <c r="K1055" s="638" t="str">
        <f>IFERROR(INDEX(Lookup!$G$3:$G$6,MATCH(J1055,Lookup!$F$3:$F$6,0)),"")</f>
        <v/>
      </c>
      <c r="L1055" s="637"/>
      <c r="M1055" s="636"/>
      <c r="N1055" s="639">
        <f t="shared" si="74"/>
        <v>0</v>
      </c>
      <c r="O1055" s="640">
        <f t="shared" si="75"/>
        <v>0</v>
      </c>
      <c r="P1055" s="641">
        <f>IF(I1055&lt;INDEX(Lookup!$U$2:$U$10,MATCH($D$48,Lookup!$S$2:$S$10,0)),0,IF(U1055="X",0,IFERROR(L1055*50,0)))</f>
        <v>0</v>
      </c>
      <c r="Q1055" s="642">
        <f>IF(I1055&lt;INDEX(Lookup!$U$2:$U$10,MATCH($D$48,Lookup!$S$2:$S$10,0)),0,IF(U1055="X",0,IFERROR(P1055*K1055,0)))</f>
        <v>0</v>
      </c>
      <c r="R1055" s="642">
        <v>0</v>
      </c>
      <c r="S1055" s="783">
        <v>0</v>
      </c>
      <c r="T1055" s="636"/>
      <c r="U1055" s="353"/>
      <c r="W1055" s="833">
        <f t="shared" si="76"/>
        <v>0</v>
      </c>
      <c r="X1055" s="833">
        <f t="shared" si="77"/>
        <v>0</v>
      </c>
    </row>
    <row r="1056" spans="2:24" x14ac:dyDescent="0.35">
      <c r="B1056" s="633"/>
      <c r="C1056" s="357"/>
      <c r="D1056" s="357"/>
      <c r="E1056" s="634"/>
      <c r="F1056" s="635"/>
      <c r="G1056" s="360"/>
      <c r="H1056" s="359"/>
      <c r="I1056" s="359"/>
      <c r="J1056" s="636"/>
      <c r="K1056" s="638" t="str">
        <f>IFERROR(INDEX(Lookup!$G$3:$G$6,MATCH(J1056,Lookup!$F$3:$F$6,0)),"")</f>
        <v/>
      </c>
      <c r="L1056" s="637"/>
      <c r="M1056" s="636"/>
      <c r="N1056" s="639">
        <f t="shared" si="74"/>
        <v>0</v>
      </c>
      <c r="O1056" s="640">
        <f t="shared" si="75"/>
        <v>0</v>
      </c>
      <c r="P1056" s="641">
        <f>IF(I1056&lt;INDEX(Lookup!$U$2:$U$10,MATCH($D$48,Lookup!$S$2:$S$10,0)),0,IF(U1056="X",0,IFERROR(L1056*50,0)))</f>
        <v>0</v>
      </c>
      <c r="Q1056" s="642">
        <f>IF(I1056&lt;INDEX(Lookup!$U$2:$U$10,MATCH($D$48,Lookup!$S$2:$S$10,0)),0,IF(U1056="X",0,IFERROR(P1056*K1056,0)))</f>
        <v>0</v>
      </c>
      <c r="R1056" s="642">
        <v>0</v>
      </c>
      <c r="S1056" s="783">
        <v>0</v>
      </c>
      <c r="T1056" s="636"/>
      <c r="U1056" s="353"/>
      <c r="W1056" s="833">
        <f t="shared" si="76"/>
        <v>0</v>
      </c>
      <c r="X1056" s="833">
        <f t="shared" si="77"/>
        <v>0</v>
      </c>
    </row>
    <row r="1057" spans="2:24" x14ac:dyDescent="0.35">
      <c r="B1057" s="633"/>
      <c r="C1057" s="357"/>
      <c r="D1057" s="357"/>
      <c r="E1057" s="634"/>
      <c r="F1057" s="635"/>
      <c r="G1057" s="360"/>
      <c r="H1057" s="359"/>
      <c r="I1057" s="359"/>
      <c r="J1057" s="636"/>
      <c r="K1057" s="638" t="str">
        <f>IFERROR(INDEX(Lookup!$G$3:$G$6,MATCH(J1057,Lookup!$F$3:$F$6,0)),"")</f>
        <v/>
      </c>
      <c r="L1057" s="637"/>
      <c r="M1057" s="636"/>
      <c r="N1057" s="639">
        <f t="shared" si="74"/>
        <v>0</v>
      </c>
      <c r="O1057" s="640">
        <f t="shared" si="75"/>
        <v>0</v>
      </c>
      <c r="P1057" s="641">
        <f>IF(I1057&lt;INDEX(Lookup!$U$2:$U$10,MATCH($D$48,Lookup!$S$2:$S$10,0)),0,IF(U1057="X",0,IFERROR(L1057*50,0)))</f>
        <v>0</v>
      </c>
      <c r="Q1057" s="642">
        <f>IF(I1057&lt;INDEX(Lookup!$U$2:$U$10,MATCH($D$48,Lookup!$S$2:$S$10,0)),0,IF(U1057="X",0,IFERROR(P1057*K1057,0)))</f>
        <v>0</v>
      </c>
      <c r="R1057" s="642">
        <v>0</v>
      </c>
      <c r="S1057" s="783">
        <v>0</v>
      </c>
      <c r="T1057" s="636"/>
      <c r="U1057" s="353"/>
      <c r="W1057" s="833">
        <f t="shared" si="76"/>
        <v>0</v>
      </c>
      <c r="X1057" s="833">
        <f t="shared" si="77"/>
        <v>0</v>
      </c>
    </row>
    <row r="1058" spans="2:24" x14ac:dyDescent="0.35">
      <c r="B1058" s="633"/>
      <c r="C1058" s="357"/>
      <c r="D1058" s="357"/>
      <c r="E1058" s="634"/>
      <c r="F1058" s="635"/>
      <c r="G1058" s="360"/>
      <c r="H1058" s="359"/>
      <c r="I1058" s="359"/>
      <c r="J1058" s="636"/>
      <c r="K1058" s="638" t="str">
        <f>IFERROR(INDEX(Lookup!$G$3:$G$6,MATCH(J1058,Lookup!$F$3:$F$6,0)),"")</f>
        <v/>
      </c>
      <c r="L1058" s="637"/>
      <c r="M1058" s="636"/>
      <c r="N1058" s="639">
        <f t="shared" si="74"/>
        <v>0</v>
      </c>
      <c r="O1058" s="640">
        <f t="shared" si="75"/>
        <v>0</v>
      </c>
      <c r="P1058" s="641">
        <f>IF(I1058&lt;INDEX(Lookup!$U$2:$U$10,MATCH($D$48,Lookup!$S$2:$S$10,0)),0,IF(U1058="X",0,IFERROR(L1058*50,0)))</f>
        <v>0</v>
      </c>
      <c r="Q1058" s="642">
        <f>IF(I1058&lt;INDEX(Lookup!$U$2:$U$10,MATCH($D$48,Lookup!$S$2:$S$10,0)),0,IF(U1058="X",0,IFERROR(P1058*K1058,0)))</f>
        <v>0</v>
      </c>
      <c r="R1058" s="642">
        <v>0</v>
      </c>
      <c r="S1058" s="783">
        <v>0</v>
      </c>
      <c r="T1058" s="636"/>
      <c r="U1058" s="353"/>
      <c r="W1058" s="833">
        <f t="shared" si="76"/>
        <v>0</v>
      </c>
      <c r="X1058" s="833">
        <f t="shared" si="77"/>
        <v>0</v>
      </c>
    </row>
    <row r="1059" spans="2:24" x14ac:dyDescent="0.35">
      <c r="B1059" s="633"/>
      <c r="C1059" s="357"/>
      <c r="D1059" s="357"/>
      <c r="E1059" s="634"/>
      <c r="F1059" s="635"/>
      <c r="G1059" s="360"/>
      <c r="H1059" s="359"/>
      <c r="I1059" s="359"/>
      <c r="J1059" s="636"/>
      <c r="K1059" s="638" t="str">
        <f>IFERROR(INDEX(Lookup!$G$3:$G$6,MATCH(J1059,Lookup!$F$3:$F$6,0)),"")</f>
        <v/>
      </c>
      <c r="L1059" s="637"/>
      <c r="M1059" s="636"/>
      <c r="N1059" s="639">
        <f t="shared" si="74"/>
        <v>0</v>
      </c>
      <c r="O1059" s="640">
        <f t="shared" si="75"/>
        <v>0</v>
      </c>
      <c r="P1059" s="641">
        <f>IF(I1059&lt;INDEX(Lookup!$U$2:$U$10,MATCH($D$48,Lookup!$S$2:$S$10,0)),0,IF(U1059="X",0,IFERROR(L1059*50,0)))</f>
        <v>0</v>
      </c>
      <c r="Q1059" s="642">
        <f>IF(I1059&lt;INDEX(Lookup!$U$2:$U$10,MATCH($D$48,Lookup!$S$2:$S$10,0)),0,IF(U1059="X",0,IFERROR(P1059*K1059,0)))</f>
        <v>0</v>
      </c>
      <c r="R1059" s="642">
        <v>0</v>
      </c>
      <c r="S1059" s="783">
        <v>0</v>
      </c>
      <c r="T1059" s="636"/>
      <c r="U1059" s="353"/>
      <c r="W1059" s="833">
        <f t="shared" si="76"/>
        <v>0</v>
      </c>
      <c r="X1059" s="833">
        <f t="shared" si="77"/>
        <v>0</v>
      </c>
    </row>
    <row r="1060" spans="2:24" x14ac:dyDescent="0.35">
      <c r="B1060" s="633"/>
      <c r="C1060" s="357"/>
      <c r="D1060" s="357"/>
      <c r="E1060" s="634"/>
      <c r="F1060" s="635"/>
      <c r="G1060" s="360"/>
      <c r="H1060" s="359"/>
      <c r="I1060" s="359"/>
      <c r="J1060" s="636"/>
      <c r="K1060" s="638" t="str">
        <f>IFERROR(INDEX(Lookup!$G$3:$G$6,MATCH(J1060,Lookup!$F$3:$F$6,0)),"")</f>
        <v/>
      </c>
      <c r="L1060" s="637"/>
      <c r="M1060" s="636"/>
      <c r="N1060" s="639">
        <f t="shared" si="74"/>
        <v>0</v>
      </c>
      <c r="O1060" s="640">
        <f t="shared" si="75"/>
        <v>0</v>
      </c>
      <c r="P1060" s="641">
        <f>IF(I1060&lt;INDEX(Lookup!$U$2:$U$10,MATCH($D$48,Lookup!$S$2:$S$10,0)),0,IF(U1060="X",0,IFERROR(L1060*50,0)))</f>
        <v>0</v>
      </c>
      <c r="Q1060" s="642">
        <f>IF(I1060&lt;INDEX(Lookup!$U$2:$U$10,MATCH($D$48,Lookup!$S$2:$S$10,0)),0,IF(U1060="X",0,IFERROR(P1060*K1060,0)))</f>
        <v>0</v>
      </c>
      <c r="R1060" s="642">
        <v>0</v>
      </c>
      <c r="S1060" s="783">
        <v>0</v>
      </c>
      <c r="T1060" s="636"/>
      <c r="U1060" s="353"/>
      <c r="W1060" s="833">
        <f t="shared" si="76"/>
        <v>0</v>
      </c>
      <c r="X1060" s="833">
        <f t="shared" si="77"/>
        <v>0</v>
      </c>
    </row>
    <row r="1061" spans="2:24" x14ac:dyDescent="0.35">
      <c r="B1061" s="633"/>
      <c r="C1061" s="357"/>
      <c r="D1061" s="357"/>
      <c r="E1061" s="634"/>
      <c r="F1061" s="635"/>
      <c r="G1061" s="360"/>
      <c r="H1061" s="359"/>
      <c r="I1061" s="359"/>
      <c r="J1061" s="636"/>
      <c r="K1061" s="638" t="str">
        <f>IFERROR(INDEX(Lookup!$G$3:$G$6,MATCH(J1061,Lookup!$F$3:$F$6,0)),"")</f>
        <v/>
      </c>
      <c r="L1061" s="637"/>
      <c r="M1061" s="636"/>
      <c r="N1061" s="639">
        <f t="shared" si="74"/>
        <v>0</v>
      </c>
      <c r="O1061" s="640">
        <f t="shared" si="75"/>
        <v>0</v>
      </c>
      <c r="P1061" s="641">
        <f>IF(I1061&lt;INDEX(Lookup!$U$2:$U$10,MATCH($D$48,Lookup!$S$2:$S$10,0)),0,IF(U1061="X",0,IFERROR(L1061*50,0)))</f>
        <v>0</v>
      </c>
      <c r="Q1061" s="642">
        <f>IF(I1061&lt;INDEX(Lookup!$U$2:$U$10,MATCH($D$48,Lookup!$S$2:$S$10,0)),0,IF(U1061="X",0,IFERROR(P1061*K1061,0)))</f>
        <v>0</v>
      </c>
      <c r="R1061" s="642">
        <v>0</v>
      </c>
      <c r="S1061" s="783">
        <v>0</v>
      </c>
      <c r="T1061" s="636"/>
      <c r="U1061" s="353"/>
      <c r="W1061" s="833">
        <f t="shared" si="76"/>
        <v>0</v>
      </c>
      <c r="X1061" s="833">
        <f t="shared" si="77"/>
        <v>0</v>
      </c>
    </row>
    <row r="1062" spans="2:24" x14ac:dyDescent="0.35">
      <c r="B1062" s="633"/>
      <c r="C1062" s="357"/>
      <c r="D1062" s="357"/>
      <c r="E1062" s="634"/>
      <c r="F1062" s="635"/>
      <c r="G1062" s="360"/>
      <c r="H1062" s="359"/>
      <c r="I1062" s="359"/>
      <c r="J1062" s="636"/>
      <c r="K1062" s="638" t="str">
        <f>IFERROR(INDEX(Lookup!$G$3:$G$6,MATCH(J1062,Lookup!$F$3:$F$6,0)),"")</f>
        <v/>
      </c>
      <c r="L1062" s="637"/>
      <c r="M1062" s="636"/>
      <c r="N1062" s="639">
        <f t="shared" si="74"/>
        <v>0</v>
      </c>
      <c r="O1062" s="640">
        <f t="shared" si="75"/>
        <v>0</v>
      </c>
      <c r="P1062" s="641">
        <f>IF(I1062&lt;INDEX(Lookup!$U$2:$U$10,MATCH($D$48,Lookup!$S$2:$S$10,0)),0,IF(U1062="X",0,IFERROR(L1062*50,0)))</f>
        <v>0</v>
      </c>
      <c r="Q1062" s="642">
        <f>IF(I1062&lt;INDEX(Lookup!$U$2:$U$10,MATCH($D$48,Lookup!$S$2:$S$10,0)),0,IF(U1062="X",0,IFERROR(P1062*K1062,0)))</f>
        <v>0</v>
      </c>
      <c r="R1062" s="642">
        <v>0</v>
      </c>
      <c r="S1062" s="783">
        <v>0</v>
      </c>
      <c r="T1062" s="636"/>
      <c r="U1062" s="353"/>
      <c r="W1062" s="833">
        <f t="shared" si="76"/>
        <v>0</v>
      </c>
      <c r="X1062" s="833">
        <f t="shared" si="77"/>
        <v>0</v>
      </c>
    </row>
    <row r="1063" spans="2:24" x14ac:dyDescent="0.35">
      <c r="B1063" s="633"/>
      <c r="C1063" s="357"/>
      <c r="D1063" s="357"/>
      <c r="E1063" s="634"/>
      <c r="F1063" s="635"/>
      <c r="G1063" s="360"/>
      <c r="H1063" s="359"/>
      <c r="I1063" s="359"/>
      <c r="J1063" s="636"/>
      <c r="K1063" s="638" t="str">
        <f>IFERROR(INDEX(Lookup!$G$3:$G$6,MATCH(J1063,Lookup!$F$3:$F$6,0)),"")</f>
        <v/>
      </c>
      <c r="L1063" s="637"/>
      <c r="M1063" s="636"/>
      <c r="N1063" s="639">
        <f t="shared" si="74"/>
        <v>0</v>
      </c>
      <c r="O1063" s="640">
        <f t="shared" si="75"/>
        <v>0</v>
      </c>
      <c r="P1063" s="641">
        <f>IF(I1063&lt;INDEX(Lookup!$U$2:$U$10,MATCH($D$48,Lookup!$S$2:$S$10,0)),0,IF(U1063="X",0,IFERROR(L1063*50,0)))</f>
        <v>0</v>
      </c>
      <c r="Q1063" s="642">
        <f>IF(I1063&lt;INDEX(Lookup!$U$2:$U$10,MATCH($D$48,Lookup!$S$2:$S$10,0)),0,IF(U1063="X",0,IFERROR(P1063*K1063,0)))</f>
        <v>0</v>
      </c>
      <c r="R1063" s="642">
        <v>0</v>
      </c>
      <c r="S1063" s="783">
        <v>0</v>
      </c>
      <c r="T1063" s="636"/>
      <c r="U1063" s="353"/>
      <c r="W1063" s="833">
        <f t="shared" si="76"/>
        <v>0</v>
      </c>
      <c r="X1063" s="833">
        <f t="shared" si="77"/>
        <v>0</v>
      </c>
    </row>
    <row r="1064" spans="2:24" x14ac:dyDescent="0.35">
      <c r="B1064" s="633"/>
      <c r="C1064" s="357"/>
      <c r="D1064" s="357"/>
      <c r="E1064" s="634"/>
      <c r="F1064" s="635"/>
      <c r="G1064" s="360"/>
      <c r="H1064" s="359"/>
      <c r="I1064" s="359"/>
      <c r="J1064" s="636"/>
      <c r="K1064" s="638" t="str">
        <f>IFERROR(INDEX(Lookup!$G$3:$G$6,MATCH(J1064,Lookup!$F$3:$F$6,0)),"")</f>
        <v/>
      </c>
      <c r="L1064" s="637"/>
      <c r="M1064" s="636"/>
      <c r="N1064" s="639">
        <f t="shared" si="74"/>
        <v>0</v>
      </c>
      <c r="O1064" s="640">
        <f t="shared" si="75"/>
        <v>0</v>
      </c>
      <c r="P1064" s="641">
        <f>IF(I1064&lt;INDEX(Lookup!$U$2:$U$10,MATCH($D$48,Lookup!$S$2:$S$10,0)),0,IF(U1064="X",0,IFERROR(L1064*50,0)))</f>
        <v>0</v>
      </c>
      <c r="Q1064" s="642">
        <f>IF(I1064&lt;INDEX(Lookup!$U$2:$U$10,MATCH($D$48,Lookup!$S$2:$S$10,0)),0,IF(U1064="X",0,IFERROR(P1064*K1064,0)))</f>
        <v>0</v>
      </c>
      <c r="R1064" s="642">
        <v>0</v>
      </c>
      <c r="S1064" s="783">
        <v>0</v>
      </c>
      <c r="T1064" s="636"/>
      <c r="U1064" s="353"/>
      <c r="W1064" s="833">
        <f t="shared" si="76"/>
        <v>0</v>
      </c>
      <c r="X1064" s="833">
        <f t="shared" si="77"/>
        <v>0</v>
      </c>
    </row>
    <row r="1065" spans="2:24" x14ac:dyDescent="0.35">
      <c r="B1065" s="633"/>
      <c r="C1065" s="357"/>
      <c r="D1065" s="357"/>
      <c r="E1065" s="634"/>
      <c r="F1065" s="635"/>
      <c r="G1065" s="360"/>
      <c r="H1065" s="359"/>
      <c r="I1065" s="359"/>
      <c r="J1065" s="636"/>
      <c r="K1065" s="638" t="str">
        <f>IFERROR(INDEX(Lookup!$G$3:$G$6,MATCH(J1065,Lookup!$F$3:$F$6,0)),"")</f>
        <v/>
      </c>
      <c r="L1065" s="637"/>
      <c r="M1065" s="636"/>
      <c r="N1065" s="639">
        <f t="shared" si="74"/>
        <v>0</v>
      </c>
      <c r="O1065" s="640">
        <f t="shared" si="75"/>
        <v>0</v>
      </c>
      <c r="P1065" s="641">
        <f>IF(I1065&lt;INDEX(Lookup!$U$2:$U$10,MATCH($D$48,Lookup!$S$2:$S$10,0)),0,IF(U1065="X",0,IFERROR(L1065*50,0)))</f>
        <v>0</v>
      </c>
      <c r="Q1065" s="642">
        <f>IF(I1065&lt;INDEX(Lookup!$U$2:$U$10,MATCH($D$48,Lookup!$S$2:$S$10,0)),0,IF(U1065="X",0,IFERROR(P1065*K1065,0)))</f>
        <v>0</v>
      </c>
      <c r="R1065" s="642">
        <v>0</v>
      </c>
      <c r="S1065" s="783">
        <v>0</v>
      </c>
      <c r="T1065" s="636"/>
      <c r="U1065" s="353"/>
      <c r="W1065" s="833">
        <f t="shared" si="76"/>
        <v>0</v>
      </c>
      <c r="X1065" s="833">
        <f t="shared" si="77"/>
        <v>0</v>
      </c>
    </row>
    <row r="1066" spans="2:24" x14ac:dyDescent="0.35">
      <c r="B1066" s="633"/>
      <c r="C1066" s="357"/>
      <c r="D1066" s="357"/>
      <c r="E1066" s="634"/>
      <c r="F1066" s="635"/>
      <c r="G1066" s="360"/>
      <c r="H1066" s="359"/>
      <c r="I1066" s="359"/>
      <c r="J1066" s="636"/>
      <c r="K1066" s="638" t="str">
        <f>IFERROR(INDEX(Lookup!$G$3:$G$6,MATCH(J1066,Lookup!$F$3:$F$6,0)),"")</f>
        <v/>
      </c>
      <c r="L1066" s="637"/>
      <c r="M1066" s="636"/>
      <c r="N1066" s="639">
        <f t="shared" si="74"/>
        <v>0</v>
      </c>
      <c r="O1066" s="640">
        <f t="shared" si="75"/>
        <v>0</v>
      </c>
      <c r="P1066" s="641">
        <f>IF(I1066&lt;INDEX(Lookup!$U$2:$U$10,MATCH($D$48,Lookup!$S$2:$S$10,0)),0,IF(U1066="X",0,IFERROR(L1066*50,0)))</f>
        <v>0</v>
      </c>
      <c r="Q1066" s="642">
        <f>IF(I1066&lt;INDEX(Lookup!$U$2:$U$10,MATCH($D$48,Lookup!$S$2:$S$10,0)),0,IF(U1066="X",0,IFERROR(P1066*K1066,0)))</f>
        <v>0</v>
      </c>
      <c r="R1066" s="642">
        <v>0</v>
      </c>
      <c r="S1066" s="783">
        <v>0</v>
      </c>
      <c r="T1066" s="636"/>
      <c r="U1066" s="353"/>
      <c r="W1066" s="833">
        <f t="shared" si="76"/>
        <v>0</v>
      </c>
      <c r="X1066" s="833">
        <f t="shared" si="77"/>
        <v>0</v>
      </c>
    </row>
    <row r="1067" spans="2:24" x14ac:dyDescent="0.35">
      <c r="B1067" s="633"/>
      <c r="C1067" s="357"/>
      <c r="D1067" s="357"/>
      <c r="E1067" s="634"/>
      <c r="F1067" s="635"/>
      <c r="G1067" s="360"/>
      <c r="H1067" s="359"/>
      <c r="I1067" s="359"/>
      <c r="J1067" s="636"/>
      <c r="K1067" s="638" t="str">
        <f>IFERROR(INDEX(Lookup!$G$3:$G$6,MATCH(J1067,Lookup!$F$3:$F$6,0)),"")</f>
        <v/>
      </c>
      <c r="L1067" s="637"/>
      <c r="M1067" s="636"/>
      <c r="N1067" s="639">
        <f t="shared" si="74"/>
        <v>0</v>
      </c>
      <c r="O1067" s="640">
        <f t="shared" si="75"/>
        <v>0</v>
      </c>
      <c r="P1067" s="641">
        <f>IF(I1067&lt;INDEX(Lookup!$U$2:$U$10,MATCH($D$48,Lookup!$S$2:$S$10,0)),0,IF(U1067="X",0,IFERROR(L1067*50,0)))</f>
        <v>0</v>
      </c>
      <c r="Q1067" s="642">
        <f>IF(I1067&lt;INDEX(Lookup!$U$2:$U$10,MATCH($D$48,Lookup!$S$2:$S$10,0)),0,IF(U1067="X",0,IFERROR(P1067*K1067,0)))</f>
        <v>0</v>
      </c>
      <c r="R1067" s="642">
        <v>0</v>
      </c>
      <c r="S1067" s="783">
        <v>0</v>
      </c>
      <c r="T1067" s="636"/>
      <c r="U1067" s="353"/>
      <c r="W1067" s="833">
        <f t="shared" si="76"/>
        <v>0</v>
      </c>
      <c r="X1067" s="833">
        <f t="shared" si="77"/>
        <v>0</v>
      </c>
    </row>
    <row r="1068" spans="2:24" x14ac:dyDescent="0.35">
      <c r="B1068" s="633"/>
      <c r="C1068" s="357"/>
      <c r="D1068" s="357"/>
      <c r="E1068" s="634"/>
      <c r="F1068" s="635"/>
      <c r="G1068" s="360"/>
      <c r="H1068" s="359"/>
      <c r="I1068" s="359"/>
      <c r="J1068" s="636"/>
      <c r="K1068" s="638" t="str">
        <f>IFERROR(INDEX(Lookup!$G$3:$G$6,MATCH(J1068,Lookup!$F$3:$F$6,0)),"")</f>
        <v/>
      </c>
      <c r="L1068" s="637"/>
      <c r="M1068" s="636"/>
      <c r="N1068" s="639">
        <f t="shared" si="74"/>
        <v>0</v>
      </c>
      <c r="O1068" s="640">
        <f t="shared" si="75"/>
        <v>0</v>
      </c>
      <c r="P1068" s="641">
        <f>IF(I1068&lt;INDEX(Lookup!$U$2:$U$10,MATCH($D$48,Lookup!$S$2:$S$10,0)),0,IF(U1068="X",0,IFERROR(L1068*50,0)))</f>
        <v>0</v>
      </c>
      <c r="Q1068" s="642">
        <f>IF(I1068&lt;INDEX(Lookup!$U$2:$U$10,MATCH($D$48,Lookup!$S$2:$S$10,0)),0,IF(U1068="X",0,IFERROR(P1068*K1068,0)))</f>
        <v>0</v>
      </c>
      <c r="R1068" s="642">
        <v>0</v>
      </c>
      <c r="S1068" s="783">
        <v>0</v>
      </c>
      <c r="T1068" s="636"/>
      <c r="U1068" s="353"/>
      <c r="W1068" s="833">
        <f t="shared" si="76"/>
        <v>0</v>
      </c>
      <c r="X1068" s="833">
        <f t="shared" si="77"/>
        <v>0</v>
      </c>
    </row>
    <row r="1069" spans="2:24" x14ac:dyDescent="0.35">
      <c r="B1069" s="633"/>
      <c r="C1069" s="357"/>
      <c r="D1069" s="357"/>
      <c r="E1069" s="634"/>
      <c r="F1069" s="635"/>
      <c r="G1069" s="360"/>
      <c r="H1069" s="359"/>
      <c r="I1069" s="359"/>
      <c r="J1069" s="636"/>
      <c r="K1069" s="638" t="str">
        <f>IFERROR(INDEX(Lookup!$G$3:$G$6,MATCH(J1069,Lookup!$F$3:$F$6,0)),"")</f>
        <v/>
      </c>
      <c r="L1069" s="637"/>
      <c r="M1069" s="636"/>
      <c r="N1069" s="639">
        <f t="shared" si="74"/>
        <v>0</v>
      </c>
      <c r="O1069" s="640">
        <f t="shared" si="75"/>
        <v>0</v>
      </c>
      <c r="P1069" s="641">
        <f>IF(I1069&lt;INDEX(Lookup!$U$2:$U$10,MATCH($D$48,Lookup!$S$2:$S$10,0)),0,IF(U1069="X",0,IFERROR(L1069*50,0)))</f>
        <v>0</v>
      </c>
      <c r="Q1069" s="642">
        <f>IF(I1069&lt;INDEX(Lookup!$U$2:$U$10,MATCH($D$48,Lookup!$S$2:$S$10,0)),0,IF(U1069="X",0,IFERROR(P1069*K1069,0)))</f>
        <v>0</v>
      </c>
      <c r="R1069" s="642">
        <v>0</v>
      </c>
      <c r="S1069" s="783">
        <v>0</v>
      </c>
      <c r="T1069" s="636"/>
      <c r="U1069" s="353"/>
      <c r="W1069" s="833">
        <f t="shared" si="76"/>
        <v>0</v>
      </c>
      <c r="X1069" s="833">
        <f t="shared" si="77"/>
        <v>0</v>
      </c>
    </row>
    <row r="1070" spans="2:24" x14ac:dyDescent="0.35">
      <c r="B1070" s="633"/>
      <c r="C1070" s="357"/>
      <c r="D1070" s="357"/>
      <c r="E1070" s="634"/>
      <c r="F1070" s="635"/>
      <c r="G1070" s="360"/>
      <c r="H1070" s="359"/>
      <c r="I1070" s="359"/>
      <c r="J1070" s="636"/>
      <c r="K1070" s="638" t="str">
        <f>IFERROR(INDEX(Lookup!$G$3:$G$6,MATCH(J1070,Lookup!$F$3:$F$6,0)),"")</f>
        <v/>
      </c>
      <c r="L1070" s="637"/>
      <c r="M1070" s="636"/>
      <c r="N1070" s="639">
        <f t="shared" si="74"/>
        <v>0</v>
      </c>
      <c r="O1070" s="640">
        <f t="shared" si="75"/>
        <v>0</v>
      </c>
      <c r="P1070" s="641">
        <f>IF(I1070&lt;INDEX(Lookup!$U$2:$U$10,MATCH($D$48,Lookup!$S$2:$S$10,0)),0,IF(U1070="X",0,IFERROR(L1070*50,0)))</f>
        <v>0</v>
      </c>
      <c r="Q1070" s="642">
        <f>IF(I1070&lt;INDEX(Lookup!$U$2:$U$10,MATCH($D$48,Lookup!$S$2:$S$10,0)),0,IF(U1070="X",0,IFERROR(P1070*K1070,0)))</f>
        <v>0</v>
      </c>
      <c r="R1070" s="642">
        <v>0</v>
      </c>
      <c r="S1070" s="783">
        <v>0</v>
      </c>
      <c r="T1070" s="636"/>
      <c r="U1070" s="353"/>
      <c r="W1070" s="833">
        <f t="shared" si="76"/>
        <v>0</v>
      </c>
      <c r="X1070" s="833">
        <f t="shared" si="77"/>
        <v>0</v>
      </c>
    </row>
    <row r="1071" spans="2:24" x14ac:dyDescent="0.35">
      <c r="B1071" s="633"/>
      <c r="C1071" s="357"/>
      <c r="D1071" s="357"/>
      <c r="E1071" s="634"/>
      <c r="F1071" s="635"/>
      <c r="G1071" s="360"/>
      <c r="H1071" s="359"/>
      <c r="I1071" s="359"/>
      <c r="J1071" s="636"/>
      <c r="K1071" s="638" t="str">
        <f>IFERROR(INDEX(Lookup!$G$3:$G$6,MATCH(J1071,Lookup!$F$3:$F$6,0)),"")</f>
        <v/>
      </c>
      <c r="L1071" s="637"/>
      <c r="M1071" s="636"/>
      <c r="N1071" s="639">
        <f t="shared" si="74"/>
        <v>0</v>
      </c>
      <c r="O1071" s="640">
        <f t="shared" si="75"/>
        <v>0</v>
      </c>
      <c r="P1071" s="641">
        <f>IF(I1071&lt;INDEX(Lookup!$U$2:$U$10,MATCH($D$48,Lookup!$S$2:$S$10,0)),0,IF(U1071="X",0,IFERROR(L1071*50,0)))</f>
        <v>0</v>
      </c>
      <c r="Q1071" s="642">
        <f>IF(I1071&lt;INDEX(Lookup!$U$2:$U$10,MATCH($D$48,Lookup!$S$2:$S$10,0)),0,IF(U1071="X",0,IFERROR(P1071*K1071,0)))</f>
        <v>0</v>
      </c>
      <c r="R1071" s="642">
        <v>0</v>
      </c>
      <c r="S1071" s="783">
        <v>0</v>
      </c>
      <c r="T1071" s="636"/>
      <c r="U1071" s="353"/>
      <c r="W1071" s="833">
        <f t="shared" si="76"/>
        <v>0</v>
      </c>
      <c r="X1071" s="833">
        <f t="shared" si="77"/>
        <v>0</v>
      </c>
    </row>
    <row r="1072" spans="2:24" x14ac:dyDescent="0.35">
      <c r="B1072" s="633"/>
      <c r="C1072" s="357"/>
      <c r="D1072" s="357"/>
      <c r="E1072" s="634"/>
      <c r="F1072" s="635"/>
      <c r="G1072" s="360"/>
      <c r="H1072" s="359"/>
      <c r="I1072" s="359"/>
      <c r="J1072" s="636"/>
      <c r="K1072" s="638" t="str">
        <f>IFERROR(INDEX(Lookup!$G$3:$G$6,MATCH(J1072,Lookup!$F$3:$F$6,0)),"")</f>
        <v/>
      </c>
      <c r="L1072" s="637"/>
      <c r="M1072" s="636"/>
      <c r="N1072" s="639">
        <f t="shared" si="74"/>
        <v>0</v>
      </c>
      <c r="O1072" s="640">
        <f t="shared" si="75"/>
        <v>0</v>
      </c>
      <c r="P1072" s="641">
        <f>IF(I1072&lt;INDEX(Lookup!$U$2:$U$10,MATCH($D$48,Lookup!$S$2:$S$10,0)),0,IF(U1072="X",0,IFERROR(L1072*50,0)))</f>
        <v>0</v>
      </c>
      <c r="Q1072" s="642">
        <f>IF(I1072&lt;INDEX(Lookup!$U$2:$U$10,MATCH($D$48,Lookup!$S$2:$S$10,0)),0,IF(U1072="X",0,IFERROR(P1072*K1072,0)))</f>
        <v>0</v>
      </c>
      <c r="R1072" s="642">
        <v>0</v>
      </c>
      <c r="S1072" s="783">
        <v>0</v>
      </c>
      <c r="T1072" s="636"/>
      <c r="U1072" s="353"/>
      <c r="W1072" s="833">
        <f t="shared" si="76"/>
        <v>0</v>
      </c>
      <c r="X1072" s="833">
        <f t="shared" si="77"/>
        <v>0</v>
      </c>
    </row>
    <row r="1073" spans="2:24" x14ac:dyDescent="0.35">
      <c r="B1073" s="633"/>
      <c r="C1073" s="357"/>
      <c r="D1073" s="357"/>
      <c r="E1073" s="634"/>
      <c r="F1073" s="635"/>
      <c r="G1073" s="360"/>
      <c r="H1073" s="359"/>
      <c r="I1073" s="359"/>
      <c r="J1073" s="636"/>
      <c r="K1073" s="638" t="str">
        <f>IFERROR(INDEX(Lookup!$G$3:$G$6,MATCH(J1073,Lookup!$F$3:$F$6,0)),"")</f>
        <v/>
      </c>
      <c r="L1073" s="637"/>
      <c r="M1073" s="636"/>
      <c r="N1073" s="639">
        <f t="shared" si="74"/>
        <v>0</v>
      </c>
      <c r="O1073" s="640">
        <f t="shared" si="75"/>
        <v>0</v>
      </c>
      <c r="P1073" s="641">
        <f>IF(I1073&lt;INDEX(Lookup!$U$2:$U$10,MATCH($D$48,Lookup!$S$2:$S$10,0)),0,IF(U1073="X",0,IFERROR(L1073*50,0)))</f>
        <v>0</v>
      </c>
      <c r="Q1073" s="642">
        <f>IF(I1073&lt;INDEX(Lookup!$U$2:$U$10,MATCH($D$48,Lookup!$S$2:$S$10,0)),0,IF(U1073="X",0,IFERROR(P1073*K1073,0)))</f>
        <v>0</v>
      </c>
      <c r="R1073" s="642">
        <v>0</v>
      </c>
      <c r="S1073" s="783">
        <v>0</v>
      </c>
      <c r="T1073" s="636"/>
      <c r="U1073" s="353"/>
      <c r="W1073" s="833">
        <f t="shared" si="76"/>
        <v>0</v>
      </c>
      <c r="X1073" s="833">
        <f t="shared" si="77"/>
        <v>0</v>
      </c>
    </row>
    <row r="1074" spans="2:24" x14ac:dyDescent="0.35">
      <c r="B1074" s="633"/>
      <c r="C1074" s="357"/>
      <c r="D1074" s="357"/>
      <c r="E1074" s="634"/>
      <c r="F1074" s="635"/>
      <c r="G1074" s="360"/>
      <c r="H1074" s="359"/>
      <c r="I1074" s="359"/>
      <c r="J1074" s="636"/>
      <c r="K1074" s="638" t="str">
        <f>IFERROR(INDEX(Lookup!$G$3:$G$6,MATCH(J1074,Lookup!$F$3:$F$6,0)),"")</f>
        <v/>
      </c>
      <c r="L1074" s="637"/>
      <c r="M1074" s="636"/>
      <c r="N1074" s="639">
        <f t="shared" si="74"/>
        <v>0</v>
      </c>
      <c r="O1074" s="640">
        <f t="shared" si="75"/>
        <v>0</v>
      </c>
      <c r="P1074" s="641">
        <f>IF(I1074&lt;INDEX(Lookup!$U$2:$U$10,MATCH($D$48,Lookup!$S$2:$S$10,0)),0,IF(U1074="X",0,IFERROR(L1074*50,0)))</f>
        <v>0</v>
      </c>
      <c r="Q1074" s="642">
        <f>IF(I1074&lt;INDEX(Lookup!$U$2:$U$10,MATCH($D$48,Lookup!$S$2:$S$10,0)),0,IF(U1074="X",0,IFERROR(P1074*K1074,0)))</f>
        <v>0</v>
      </c>
      <c r="R1074" s="642">
        <v>0</v>
      </c>
      <c r="S1074" s="783">
        <v>0</v>
      </c>
      <c r="T1074" s="636"/>
      <c r="U1074" s="353"/>
      <c r="W1074" s="833">
        <f t="shared" si="76"/>
        <v>0</v>
      </c>
      <c r="X1074" s="833">
        <f t="shared" si="77"/>
        <v>0</v>
      </c>
    </row>
    <row r="1075" spans="2:24" x14ac:dyDescent="0.35">
      <c r="B1075" s="633"/>
      <c r="C1075" s="357"/>
      <c r="D1075" s="357"/>
      <c r="E1075" s="634"/>
      <c r="F1075" s="635"/>
      <c r="G1075" s="360"/>
      <c r="H1075" s="359"/>
      <c r="I1075" s="359"/>
      <c r="J1075" s="636"/>
      <c r="K1075" s="638" t="str">
        <f>IFERROR(INDEX(Lookup!$G$3:$G$6,MATCH(J1075,Lookup!$F$3:$F$6,0)),"")</f>
        <v/>
      </c>
      <c r="L1075" s="637"/>
      <c r="M1075" s="636"/>
      <c r="N1075" s="639">
        <f t="shared" ref="N1075:N1138" si="78">L1075*M1075</f>
        <v>0</v>
      </c>
      <c r="O1075" s="640">
        <f t="shared" si="75"/>
        <v>0</v>
      </c>
      <c r="P1075" s="641">
        <f>IF(I1075&lt;INDEX(Lookup!$U$2:$U$10,MATCH($D$48,Lookup!$S$2:$S$10,0)),0,IF(U1075="X",0,IFERROR(L1075*50,0)))</f>
        <v>0</v>
      </c>
      <c r="Q1075" s="642">
        <f>IF(I1075&lt;INDEX(Lookup!$U$2:$U$10,MATCH($D$48,Lookup!$S$2:$S$10,0)),0,IF(U1075="X",0,IFERROR(P1075*K1075,0)))</f>
        <v>0</v>
      </c>
      <c r="R1075" s="642">
        <v>0</v>
      </c>
      <c r="S1075" s="783">
        <v>0</v>
      </c>
      <c r="T1075" s="636"/>
      <c r="U1075" s="353"/>
      <c r="W1075" s="833">
        <f t="shared" si="76"/>
        <v>0</v>
      </c>
      <c r="X1075" s="833">
        <f t="shared" si="77"/>
        <v>0</v>
      </c>
    </row>
    <row r="1076" spans="2:24" x14ac:dyDescent="0.35">
      <c r="B1076" s="633"/>
      <c r="C1076" s="357"/>
      <c r="D1076" s="357"/>
      <c r="E1076" s="634"/>
      <c r="F1076" s="635"/>
      <c r="G1076" s="360"/>
      <c r="H1076" s="359"/>
      <c r="I1076" s="359"/>
      <c r="J1076" s="636"/>
      <c r="K1076" s="638" t="str">
        <f>IFERROR(INDEX(Lookup!$G$3:$G$6,MATCH(J1076,Lookup!$F$3:$F$6,0)),"")</f>
        <v/>
      </c>
      <c r="L1076" s="637"/>
      <c r="M1076" s="636"/>
      <c r="N1076" s="639">
        <f t="shared" si="78"/>
        <v>0</v>
      </c>
      <c r="O1076" s="640">
        <f t="shared" ref="O1076:O1139" si="79">IFERROR(ROUND((N1076*K1076),2),0)</f>
        <v>0</v>
      </c>
      <c r="P1076" s="641">
        <f>IF(I1076&lt;INDEX(Lookup!$U$2:$U$10,MATCH($D$48,Lookup!$S$2:$S$10,0)),0,IF(U1076="X",0,IFERROR(L1076*50,0)))</f>
        <v>0</v>
      </c>
      <c r="Q1076" s="642">
        <f>IF(I1076&lt;INDEX(Lookup!$U$2:$U$10,MATCH($D$48,Lookup!$S$2:$S$10,0)),0,IF(U1076="X",0,IFERROR(P1076*K1076,0)))</f>
        <v>0</v>
      </c>
      <c r="R1076" s="642">
        <v>0</v>
      </c>
      <c r="S1076" s="783">
        <v>0</v>
      </c>
      <c r="T1076" s="636"/>
      <c r="U1076" s="353"/>
      <c r="W1076" s="833">
        <f t="shared" ref="W1076:W1139" si="80">O1076*$I$30</f>
        <v>0</v>
      </c>
      <c r="X1076" s="833">
        <f t="shared" ref="X1076:X1139" si="81">Q1076*$I$30</f>
        <v>0</v>
      </c>
    </row>
    <row r="1077" spans="2:24" x14ac:dyDescent="0.35">
      <c r="B1077" s="633"/>
      <c r="C1077" s="357"/>
      <c r="D1077" s="357"/>
      <c r="E1077" s="634"/>
      <c r="F1077" s="635"/>
      <c r="G1077" s="360"/>
      <c r="H1077" s="359"/>
      <c r="I1077" s="359"/>
      <c r="J1077" s="636"/>
      <c r="K1077" s="638" t="str">
        <f>IFERROR(INDEX(Lookup!$G$3:$G$6,MATCH(J1077,Lookup!$F$3:$F$6,0)),"")</f>
        <v/>
      </c>
      <c r="L1077" s="637"/>
      <c r="M1077" s="636"/>
      <c r="N1077" s="639">
        <f t="shared" si="78"/>
        <v>0</v>
      </c>
      <c r="O1077" s="640">
        <f t="shared" si="79"/>
        <v>0</v>
      </c>
      <c r="P1077" s="641">
        <f>IF(I1077&lt;INDEX(Lookup!$U$2:$U$10,MATCH($D$48,Lookup!$S$2:$S$10,0)),0,IF(U1077="X",0,IFERROR(L1077*50,0)))</f>
        <v>0</v>
      </c>
      <c r="Q1077" s="642">
        <f>IF(I1077&lt;INDEX(Lookup!$U$2:$U$10,MATCH($D$48,Lookup!$S$2:$S$10,0)),0,IF(U1077="X",0,IFERROR(P1077*K1077,0)))</f>
        <v>0</v>
      </c>
      <c r="R1077" s="642">
        <v>0</v>
      </c>
      <c r="S1077" s="783">
        <v>0</v>
      </c>
      <c r="T1077" s="636"/>
      <c r="U1077" s="353"/>
      <c r="W1077" s="833">
        <f t="shared" si="80"/>
        <v>0</v>
      </c>
      <c r="X1077" s="833">
        <f t="shared" si="81"/>
        <v>0</v>
      </c>
    </row>
    <row r="1078" spans="2:24" x14ac:dyDescent="0.35">
      <c r="B1078" s="633"/>
      <c r="C1078" s="357"/>
      <c r="D1078" s="357"/>
      <c r="E1078" s="634"/>
      <c r="F1078" s="635"/>
      <c r="G1078" s="360"/>
      <c r="H1078" s="359"/>
      <c r="I1078" s="359"/>
      <c r="J1078" s="636"/>
      <c r="K1078" s="638" t="str">
        <f>IFERROR(INDEX(Lookup!$G$3:$G$6,MATCH(J1078,Lookup!$F$3:$F$6,0)),"")</f>
        <v/>
      </c>
      <c r="L1078" s="637"/>
      <c r="M1078" s="636"/>
      <c r="N1078" s="639">
        <f t="shared" si="78"/>
        <v>0</v>
      </c>
      <c r="O1078" s="640">
        <f t="shared" si="79"/>
        <v>0</v>
      </c>
      <c r="P1078" s="641">
        <f>IF(I1078&lt;INDEX(Lookup!$U$2:$U$10,MATCH($D$48,Lookup!$S$2:$S$10,0)),0,IF(U1078="X",0,IFERROR(L1078*50,0)))</f>
        <v>0</v>
      </c>
      <c r="Q1078" s="642">
        <f>IF(I1078&lt;INDEX(Lookup!$U$2:$U$10,MATCH($D$48,Lookup!$S$2:$S$10,0)),0,IF(U1078="X",0,IFERROR(P1078*K1078,0)))</f>
        <v>0</v>
      </c>
      <c r="R1078" s="642">
        <v>0</v>
      </c>
      <c r="S1078" s="783">
        <v>0</v>
      </c>
      <c r="T1078" s="636"/>
      <c r="U1078" s="353"/>
      <c r="W1078" s="833">
        <f t="shared" si="80"/>
        <v>0</v>
      </c>
      <c r="X1078" s="833">
        <f t="shared" si="81"/>
        <v>0</v>
      </c>
    </row>
    <row r="1079" spans="2:24" x14ac:dyDescent="0.35">
      <c r="B1079" s="633"/>
      <c r="C1079" s="357"/>
      <c r="D1079" s="357"/>
      <c r="E1079" s="634"/>
      <c r="F1079" s="635"/>
      <c r="G1079" s="360"/>
      <c r="H1079" s="359"/>
      <c r="I1079" s="359"/>
      <c r="J1079" s="636"/>
      <c r="K1079" s="638" t="str">
        <f>IFERROR(INDEX(Lookup!$G$3:$G$6,MATCH(J1079,Lookup!$F$3:$F$6,0)),"")</f>
        <v/>
      </c>
      <c r="L1079" s="637"/>
      <c r="M1079" s="636"/>
      <c r="N1079" s="639">
        <f t="shared" si="78"/>
        <v>0</v>
      </c>
      <c r="O1079" s="640">
        <f t="shared" si="79"/>
        <v>0</v>
      </c>
      <c r="P1079" s="641">
        <f>IF(I1079&lt;INDEX(Lookup!$U$2:$U$10,MATCH($D$48,Lookup!$S$2:$S$10,0)),0,IF(U1079="X",0,IFERROR(L1079*50,0)))</f>
        <v>0</v>
      </c>
      <c r="Q1079" s="642">
        <f>IF(I1079&lt;INDEX(Lookup!$U$2:$U$10,MATCH($D$48,Lookup!$S$2:$S$10,0)),0,IF(U1079="X",0,IFERROR(P1079*K1079,0)))</f>
        <v>0</v>
      </c>
      <c r="R1079" s="642">
        <v>0</v>
      </c>
      <c r="S1079" s="783">
        <v>0</v>
      </c>
      <c r="T1079" s="636"/>
      <c r="U1079" s="353"/>
      <c r="W1079" s="833">
        <f t="shared" si="80"/>
        <v>0</v>
      </c>
      <c r="X1079" s="833">
        <f t="shared" si="81"/>
        <v>0</v>
      </c>
    </row>
    <row r="1080" spans="2:24" x14ac:dyDescent="0.35">
      <c r="B1080" s="633"/>
      <c r="C1080" s="357"/>
      <c r="D1080" s="357"/>
      <c r="E1080" s="634"/>
      <c r="F1080" s="635"/>
      <c r="G1080" s="360"/>
      <c r="H1080" s="359"/>
      <c r="I1080" s="359"/>
      <c r="J1080" s="636"/>
      <c r="K1080" s="638" t="str">
        <f>IFERROR(INDEX(Lookup!$G$3:$G$6,MATCH(J1080,Lookup!$F$3:$F$6,0)),"")</f>
        <v/>
      </c>
      <c r="L1080" s="637"/>
      <c r="M1080" s="636"/>
      <c r="N1080" s="639">
        <f t="shared" si="78"/>
        <v>0</v>
      </c>
      <c r="O1080" s="640">
        <f t="shared" si="79"/>
        <v>0</v>
      </c>
      <c r="P1080" s="641">
        <f>IF(I1080&lt;INDEX(Lookup!$U$2:$U$10,MATCH($D$48,Lookup!$S$2:$S$10,0)),0,IF(U1080="X",0,IFERROR(L1080*50,0)))</f>
        <v>0</v>
      </c>
      <c r="Q1080" s="642">
        <f>IF(I1080&lt;INDEX(Lookup!$U$2:$U$10,MATCH($D$48,Lookup!$S$2:$S$10,0)),0,IF(U1080="X",0,IFERROR(P1080*K1080,0)))</f>
        <v>0</v>
      </c>
      <c r="R1080" s="642">
        <v>0</v>
      </c>
      <c r="S1080" s="783">
        <v>0</v>
      </c>
      <c r="T1080" s="636"/>
      <c r="U1080" s="353"/>
      <c r="W1080" s="833">
        <f t="shared" si="80"/>
        <v>0</v>
      </c>
      <c r="X1080" s="833">
        <f t="shared" si="81"/>
        <v>0</v>
      </c>
    </row>
    <row r="1081" spans="2:24" x14ac:dyDescent="0.35">
      <c r="B1081" s="633"/>
      <c r="C1081" s="357"/>
      <c r="D1081" s="357"/>
      <c r="E1081" s="634"/>
      <c r="F1081" s="635"/>
      <c r="G1081" s="360"/>
      <c r="H1081" s="359"/>
      <c r="I1081" s="359"/>
      <c r="J1081" s="636"/>
      <c r="K1081" s="638" t="str">
        <f>IFERROR(INDEX(Lookup!$G$3:$G$6,MATCH(J1081,Lookup!$F$3:$F$6,0)),"")</f>
        <v/>
      </c>
      <c r="L1081" s="637"/>
      <c r="M1081" s="636"/>
      <c r="N1081" s="639">
        <f t="shared" si="78"/>
        <v>0</v>
      </c>
      <c r="O1081" s="640">
        <f t="shared" si="79"/>
        <v>0</v>
      </c>
      <c r="P1081" s="641">
        <f>IF(I1081&lt;INDEX(Lookup!$U$2:$U$10,MATCH($D$48,Lookup!$S$2:$S$10,0)),0,IF(U1081="X",0,IFERROR(L1081*50,0)))</f>
        <v>0</v>
      </c>
      <c r="Q1081" s="642">
        <f>IF(I1081&lt;INDEX(Lookup!$U$2:$U$10,MATCH($D$48,Lookup!$S$2:$S$10,0)),0,IF(U1081="X",0,IFERROR(P1081*K1081,0)))</f>
        <v>0</v>
      </c>
      <c r="R1081" s="642">
        <v>0</v>
      </c>
      <c r="S1081" s="783">
        <v>0</v>
      </c>
      <c r="T1081" s="636"/>
      <c r="U1081" s="353"/>
      <c r="W1081" s="833">
        <f t="shared" si="80"/>
        <v>0</v>
      </c>
      <c r="X1081" s="833">
        <f t="shared" si="81"/>
        <v>0</v>
      </c>
    </row>
    <row r="1082" spans="2:24" x14ac:dyDescent="0.35">
      <c r="B1082" s="633"/>
      <c r="C1082" s="357"/>
      <c r="D1082" s="357"/>
      <c r="E1082" s="634"/>
      <c r="F1082" s="635"/>
      <c r="G1082" s="360"/>
      <c r="H1082" s="359"/>
      <c r="I1082" s="359"/>
      <c r="J1082" s="636"/>
      <c r="K1082" s="638" t="str">
        <f>IFERROR(INDEX(Lookup!$G$3:$G$6,MATCH(J1082,Lookup!$F$3:$F$6,0)),"")</f>
        <v/>
      </c>
      <c r="L1082" s="637"/>
      <c r="M1082" s="636"/>
      <c r="N1082" s="639">
        <f t="shared" si="78"/>
        <v>0</v>
      </c>
      <c r="O1082" s="640">
        <f t="shared" si="79"/>
        <v>0</v>
      </c>
      <c r="P1082" s="641">
        <f>IF(I1082&lt;INDEX(Lookup!$U$2:$U$10,MATCH($D$48,Lookup!$S$2:$S$10,0)),0,IF(U1082="X",0,IFERROR(L1082*50,0)))</f>
        <v>0</v>
      </c>
      <c r="Q1082" s="642">
        <f>IF(I1082&lt;INDEX(Lookup!$U$2:$U$10,MATCH($D$48,Lookup!$S$2:$S$10,0)),0,IF(U1082="X",0,IFERROR(P1082*K1082,0)))</f>
        <v>0</v>
      </c>
      <c r="R1082" s="642">
        <v>0</v>
      </c>
      <c r="S1082" s="783">
        <v>0</v>
      </c>
      <c r="T1082" s="636"/>
      <c r="U1082" s="353"/>
      <c r="W1082" s="833">
        <f t="shared" si="80"/>
        <v>0</v>
      </c>
      <c r="X1082" s="833">
        <f t="shared" si="81"/>
        <v>0</v>
      </c>
    </row>
    <row r="1083" spans="2:24" x14ac:dyDescent="0.35">
      <c r="B1083" s="633"/>
      <c r="C1083" s="357"/>
      <c r="D1083" s="357"/>
      <c r="E1083" s="634"/>
      <c r="F1083" s="635"/>
      <c r="G1083" s="360"/>
      <c r="H1083" s="359"/>
      <c r="I1083" s="359"/>
      <c r="J1083" s="636"/>
      <c r="K1083" s="638" t="str">
        <f>IFERROR(INDEX(Lookup!$G$3:$G$6,MATCH(J1083,Lookup!$F$3:$F$6,0)),"")</f>
        <v/>
      </c>
      <c r="L1083" s="637"/>
      <c r="M1083" s="636"/>
      <c r="N1083" s="639">
        <f t="shared" si="78"/>
        <v>0</v>
      </c>
      <c r="O1083" s="640">
        <f t="shared" si="79"/>
        <v>0</v>
      </c>
      <c r="P1083" s="641">
        <f>IF(I1083&lt;INDEX(Lookup!$U$2:$U$10,MATCH($D$48,Lookup!$S$2:$S$10,0)),0,IF(U1083="X",0,IFERROR(L1083*50,0)))</f>
        <v>0</v>
      </c>
      <c r="Q1083" s="642">
        <f>IF(I1083&lt;INDEX(Lookup!$U$2:$U$10,MATCH($D$48,Lookup!$S$2:$S$10,0)),0,IF(U1083="X",0,IFERROR(P1083*K1083,0)))</f>
        <v>0</v>
      </c>
      <c r="R1083" s="642">
        <v>0</v>
      </c>
      <c r="S1083" s="783">
        <v>0</v>
      </c>
      <c r="T1083" s="636"/>
      <c r="U1083" s="353"/>
      <c r="W1083" s="833">
        <f t="shared" si="80"/>
        <v>0</v>
      </c>
      <c r="X1083" s="833">
        <f t="shared" si="81"/>
        <v>0</v>
      </c>
    </row>
    <row r="1084" spans="2:24" x14ac:dyDescent="0.35">
      <c r="B1084" s="633"/>
      <c r="C1084" s="357"/>
      <c r="D1084" s="357"/>
      <c r="E1084" s="634"/>
      <c r="F1084" s="635"/>
      <c r="G1084" s="360"/>
      <c r="H1084" s="359"/>
      <c r="I1084" s="359"/>
      <c r="J1084" s="636"/>
      <c r="K1084" s="638" t="str">
        <f>IFERROR(INDEX(Lookup!$G$3:$G$6,MATCH(J1084,Lookup!$F$3:$F$6,0)),"")</f>
        <v/>
      </c>
      <c r="L1084" s="637"/>
      <c r="M1084" s="636"/>
      <c r="N1084" s="639">
        <f t="shared" si="78"/>
        <v>0</v>
      </c>
      <c r="O1084" s="640">
        <f t="shared" si="79"/>
        <v>0</v>
      </c>
      <c r="P1084" s="641">
        <f>IF(I1084&lt;INDEX(Lookup!$U$2:$U$10,MATCH($D$48,Lookup!$S$2:$S$10,0)),0,IF(U1084="X",0,IFERROR(L1084*50,0)))</f>
        <v>0</v>
      </c>
      <c r="Q1084" s="642">
        <f>IF(I1084&lt;INDEX(Lookup!$U$2:$U$10,MATCH($D$48,Lookup!$S$2:$S$10,0)),0,IF(U1084="X",0,IFERROR(P1084*K1084,0)))</f>
        <v>0</v>
      </c>
      <c r="R1084" s="642">
        <v>0</v>
      </c>
      <c r="S1084" s="783">
        <v>0</v>
      </c>
      <c r="T1084" s="636"/>
      <c r="U1084" s="353"/>
      <c r="W1084" s="833">
        <f t="shared" si="80"/>
        <v>0</v>
      </c>
      <c r="X1084" s="833">
        <f t="shared" si="81"/>
        <v>0</v>
      </c>
    </row>
    <row r="1085" spans="2:24" x14ac:dyDescent="0.35">
      <c r="B1085" s="633"/>
      <c r="C1085" s="357"/>
      <c r="D1085" s="357"/>
      <c r="E1085" s="634"/>
      <c r="F1085" s="635"/>
      <c r="G1085" s="360"/>
      <c r="H1085" s="359"/>
      <c r="I1085" s="359"/>
      <c r="J1085" s="636"/>
      <c r="K1085" s="638" t="str">
        <f>IFERROR(INDEX(Lookup!$G$3:$G$6,MATCH(J1085,Lookup!$F$3:$F$6,0)),"")</f>
        <v/>
      </c>
      <c r="L1085" s="637"/>
      <c r="M1085" s="636"/>
      <c r="N1085" s="639">
        <f t="shared" si="78"/>
        <v>0</v>
      </c>
      <c r="O1085" s="640">
        <f t="shared" si="79"/>
        <v>0</v>
      </c>
      <c r="P1085" s="641">
        <f>IF(I1085&lt;INDEX(Lookup!$U$2:$U$10,MATCH($D$48,Lookup!$S$2:$S$10,0)),0,IF(U1085="X",0,IFERROR(L1085*50,0)))</f>
        <v>0</v>
      </c>
      <c r="Q1085" s="642">
        <f>IF(I1085&lt;INDEX(Lookup!$U$2:$U$10,MATCH($D$48,Lookup!$S$2:$S$10,0)),0,IF(U1085="X",0,IFERROR(P1085*K1085,0)))</f>
        <v>0</v>
      </c>
      <c r="R1085" s="642">
        <v>0</v>
      </c>
      <c r="S1085" s="783">
        <v>0</v>
      </c>
      <c r="T1085" s="636"/>
      <c r="U1085" s="353"/>
      <c r="W1085" s="833">
        <f t="shared" si="80"/>
        <v>0</v>
      </c>
      <c r="X1085" s="833">
        <f t="shared" si="81"/>
        <v>0</v>
      </c>
    </row>
    <row r="1086" spans="2:24" x14ac:dyDescent="0.35">
      <c r="B1086" s="633"/>
      <c r="C1086" s="357"/>
      <c r="D1086" s="357"/>
      <c r="E1086" s="634"/>
      <c r="F1086" s="635"/>
      <c r="G1086" s="360"/>
      <c r="H1086" s="359"/>
      <c r="I1086" s="359"/>
      <c r="J1086" s="636"/>
      <c r="K1086" s="638" t="str">
        <f>IFERROR(INDEX(Lookup!$G$3:$G$6,MATCH(J1086,Lookup!$F$3:$F$6,0)),"")</f>
        <v/>
      </c>
      <c r="L1086" s="637"/>
      <c r="M1086" s="636"/>
      <c r="N1086" s="639">
        <f t="shared" si="78"/>
        <v>0</v>
      </c>
      <c r="O1086" s="640">
        <f t="shared" si="79"/>
        <v>0</v>
      </c>
      <c r="P1086" s="641">
        <f>IF(I1086&lt;INDEX(Lookup!$U$2:$U$10,MATCH($D$48,Lookup!$S$2:$S$10,0)),0,IF(U1086="X",0,IFERROR(L1086*50,0)))</f>
        <v>0</v>
      </c>
      <c r="Q1086" s="642">
        <f>IF(I1086&lt;INDEX(Lookup!$U$2:$U$10,MATCH($D$48,Lookup!$S$2:$S$10,0)),0,IF(U1086="X",0,IFERROR(P1086*K1086,0)))</f>
        <v>0</v>
      </c>
      <c r="R1086" s="642">
        <v>0</v>
      </c>
      <c r="S1086" s="783">
        <v>0</v>
      </c>
      <c r="T1086" s="636"/>
      <c r="U1086" s="353"/>
      <c r="W1086" s="833">
        <f t="shared" si="80"/>
        <v>0</v>
      </c>
      <c r="X1086" s="833">
        <f t="shared" si="81"/>
        <v>0</v>
      </c>
    </row>
    <row r="1087" spans="2:24" x14ac:dyDescent="0.35">
      <c r="B1087" s="633"/>
      <c r="C1087" s="357"/>
      <c r="D1087" s="357"/>
      <c r="E1087" s="634"/>
      <c r="F1087" s="635"/>
      <c r="G1087" s="360"/>
      <c r="H1087" s="359"/>
      <c r="I1087" s="359"/>
      <c r="J1087" s="636"/>
      <c r="K1087" s="638" t="str">
        <f>IFERROR(INDEX(Lookup!$G$3:$G$6,MATCH(J1087,Lookup!$F$3:$F$6,0)),"")</f>
        <v/>
      </c>
      <c r="L1087" s="637"/>
      <c r="M1087" s="636"/>
      <c r="N1087" s="639">
        <f t="shared" si="78"/>
        <v>0</v>
      </c>
      <c r="O1087" s="640">
        <f t="shared" si="79"/>
        <v>0</v>
      </c>
      <c r="P1087" s="641">
        <f>IF(I1087&lt;INDEX(Lookup!$U$2:$U$10,MATCH($D$48,Lookup!$S$2:$S$10,0)),0,IF(U1087="X",0,IFERROR(L1087*50,0)))</f>
        <v>0</v>
      </c>
      <c r="Q1087" s="642">
        <f>IF(I1087&lt;INDEX(Lookup!$U$2:$U$10,MATCH($D$48,Lookup!$S$2:$S$10,0)),0,IF(U1087="X",0,IFERROR(P1087*K1087,0)))</f>
        <v>0</v>
      </c>
      <c r="R1087" s="642">
        <v>0</v>
      </c>
      <c r="S1087" s="783">
        <v>0</v>
      </c>
      <c r="T1087" s="636"/>
      <c r="U1087" s="353"/>
      <c r="W1087" s="833">
        <f t="shared" si="80"/>
        <v>0</v>
      </c>
      <c r="X1087" s="833">
        <f t="shared" si="81"/>
        <v>0</v>
      </c>
    </row>
    <row r="1088" spans="2:24" x14ac:dyDescent="0.35">
      <c r="B1088" s="633"/>
      <c r="C1088" s="357"/>
      <c r="D1088" s="357"/>
      <c r="E1088" s="634"/>
      <c r="F1088" s="635"/>
      <c r="G1088" s="360"/>
      <c r="H1088" s="359"/>
      <c r="I1088" s="359"/>
      <c r="J1088" s="636"/>
      <c r="K1088" s="638" t="str">
        <f>IFERROR(INDEX(Lookup!$G$3:$G$6,MATCH(J1088,Lookup!$F$3:$F$6,0)),"")</f>
        <v/>
      </c>
      <c r="L1088" s="637"/>
      <c r="M1088" s="636"/>
      <c r="N1088" s="639">
        <f t="shared" si="78"/>
        <v>0</v>
      </c>
      <c r="O1088" s="640">
        <f t="shared" si="79"/>
        <v>0</v>
      </c>
      <c r="P1088" s="641">
        <f>IF(I1088&lt;INDEX(Lookup!$U$2:$U$10,MATCH($D$48,Lookup!$S$2:$S$10,0)),0,IF(U1088="X",0,IFERROR(L1088*50,0)))</f>
        <v>0</v>
      </c>
      <c r="Q1088" s="642">
        <f>IF(I1088&lt;INDEX(Lookup!$U$2:$U$10,MATCH($D$48,Lookup!$S$2:$S$10,0)),0,IF(U1088="X",0,IFERROR(P1088*K1088,0)))</f>
        <v>0</v>
      </c>
      <c r="R1088" s="642">
        <v>0</v>
      </c>
      <c r="S1088" s="783">
        <v>0</v>
      </c>
      <c r="T1088" s="636"/>
      <c r="U1088" s="353"/>
      <c r="W1088" s="833">
        <f t="shared" si="80"/>
        <v>0</v>
      </c>
      <c r="X1088" s="833">
        <f t="shared" si="81"/>
        <v>0</v>
      </c>
    </row>
    <row r="1089" spans="2:24" x14ac:dyDescent="0.35">
      <c r="B1089" s="633"/>
      <c r="C1089" s="357"/>
      <c r="D1089" s="357"/>
      <c r="E1089" s="634"/>
      <c r="F1089" s="635"/>
      <c r="G1089" s="360"/>
      <c r="H1089" s="359"/>
      <c r="I1089" s="359"/>
      <c r="J1089" s="636"/>
      <c r="K1089" s="638" t="str">
        <f>IFERROR(INDEX(Lookup!$G$3:$G$6,MATCH(J1089,Lookup!$F$3:$F$6,0)),"")</f>
        <v/>
      </c>
      <c r="L1089" s="637"/>
      <c r="M1089" s="636"/>
      <c r="N1089" s="639">
        <f t="shared" si="78"/>
        <v>0</v>
      </c>
      <c r="O1089" s="640">
        <f t="shared" si="79"/>
        <v>0</v>
      </c>
      <c r="P1089" s="641">
        <f>IF(I1089&lt;INDEX(Lookup!$U$2:$U$10,MATCH($D$48,Lookup!$S$2:$S$10,0)),0,IF(U1089="X",0,IFERROR(L1089*50,0)))</f>
        <v>0</v>
      </c>
      <c r="Q1089" s="642">
        <f>IF(I1089&lt;INDEX(Lookup!$U$2:$U$10,MATCH($D$48,Lookup!$S$2:$S$10,0)),0,IF(U1089="X",0,IFERROR(P1089*K1089,0)))</f>
        <v>0</v>
      </c>
      <c r="R1089" s="642">
        <v>0</v>
      </c>
      <c r="S1089" s="783">
        <v>0</v>
      </c>
      <c r="T1089" s="636"/>
      <c r="U1089" s="353"/>
      <c r="W1089" s="833">
        <f t="shared" si="80"/>
        <v>0</v>
      </c>
      <c r="X1089" s="833">
        <f t="shared" si="81"/>
        <v>0</v>
      </c>
    </row>
    <row r="1090" spans="2:24" x14ac:dyDescent="0.35">
      <c r="B1090" s="633"/>
      <c r="C1090" s="357"/>
      <c r="D1090" s="357"/>
      <c r="E1090" s="634"/>
      <c r="F1090" s="635"/>
      <c r="G1090" s="360"/>
      <c r="H1090" s="359"/>
      <c r="I1090" s="359"/>
      <c r="J1090" s="636"/>
      <c r="K1090" s="638" t="str">
        <f>IFERROR(INDEX(Lookup!$G$3:$G$6,MATCH(J1090,Lookup!$F$3:$F$6,0)),"")</f>
        <v/>
      </c>
      <c r="L1090" s="637"/>
      <c r="M1090" s="636"/>
      <c r="N1090" s="639">
        <f t="shared" si="78"/>
        <v>0</v>
      </c>
      <c r="O1090" s="640">
        <f t="shared" si="79"/>
        <v>0</v>
      </c>
      <c r="P1090" s="641">
        <f>IF(I1090&lt;INDEX(Lookup!$U$2:$U$10,MATCH($D$48,Lookup!$S$2:$S$10,0)),0,IF(U1090="X",0,IFERROR(L1090*50,0)))</f>
        <v>0</v>
      </c>
      <c r="Q1090" s="642">
        <f>IF(I1090&lt;INDEX(Lookup!$U$2:$U$10,MATCH($D$48,Lookup!$S$2:$S$10,0)),0,IF(U1090="X",0,IFERROR(P1090*K1090,0)))</f>
        <v>0</v>
      </c>
      <c r="R1090" s="642">
        <v>0</v>
      </c>
      <c r="S1090" s="783">
        <v>0</v>
      </c>
      <c r="T1090" s="636"/>
      <c r="U1090" s="353"/>
      <c r="W1090" s="833">
        <f t="shared" si="80"/>
        <v>0</v>
      </c>
      <c r="X1090" s="833">
        <f t="shared" si="81"/>
        <v>0</v>
      </c>
    </row>
    <row r="1091" spans="2:24" x14ac:dyDescent="0.35">
      <c r="B1091" s="633"/>
      <c r="C1091" s="357"/>
      <c r="D1091" s="357"/>
      <c r="E1091" s="634"/>
      <c r="F1091" s="635"/>
      <c r="G1091" s="360"/>
      <c r="H1091" s="359"/>
      <c r="I1091" s="359"/>
      <c r="J1091" s="636"/>
      <c r="K1091" s="638" t="str">
        <f>IFERROR(INDEX(Lookup!$G$3:$G$6,MATCH(J1091,Lookup!$F$3:$F$6,0)),"")</f>
        <v/>
      </c>
      <c r="L1091" s="637"/>
      <c r="M1091" s="636"/>
      <c r="N1091" s="639">
        <f t="shared" si="78"/>
        <v>0</v>
      </c>
      <c r="O1091" s="640">
        <f t="shared" si="79"/>
        <v>0</v>
      </c>
      <c r="P1091" s="641">
        <f>IF(I1091&lt;INDEX(Lookup!$U$2:$U$10,MATCH($D$48,Lookup!$S$2:$S$10,0)),0,IF(U1091="X",0,IFERROR(L1091*50,0)))</f>
        <v>0</v>
      </c>
      <c r="Q1091" s="642">
        <f>IF(I1091&lt;INDEX(Lookup!$U$2:$U$10,MATCH($D$48,Lookup!$S$2:$S$10,0)),0,IF(U1091="X",0,IFERROR(P1091*K1091,0)))</f>
        <v>0</v>
      </c>
      <c r="R1091" s="642">
        <v>0</v>
      </c>
      <c r="S1091" s="783">
        <v>0</v>
      </c>
      <c r="T1091" s="636"/>
      <c r="U1091" s="353"/>
      <c r="W1091" s="833">
        <f t="shared" si="80"/>
        <v>0</v>
      </c>
      <c r="X1091" s="833">
        <f t="shared" si="81"/>
        <v>0</v>
      </c>
    </row>
    <row r="1092" spans="2:24" x14ac:dyDescent="0.35">
      <c r="B1092" s="633"/>
      <c r="C1092" s="357"/>
      <c r="D1092" s="357"/>
      <c r="E1092" s="634"/>
      <c r="F1092" s="635"/>
      <c r="G1092" s="360"/>
      <c r="H1092" s="359"/>
      <c r="I1092" s="359"/>
      <c r="J1092" s="636"/>
      <c r="K1092" s="638" t="str">
        <f>IFERROR(INDEX(Lookup!$G$3:$G$6,MATCH(J1092,Lookup!$F$3:$F$6,0)),"")</f>
        <v/>
      </c>
      <c r="L1092" s="637"/>
      <c r="M1092" s="636"/>
      <c r="N1092" s="639">
        <f t="shared" si="78"/>
        <v>0</v>
      </c>
      <c r="O1092" s="640">
        <f t="shared" si="79"/>
        <v>0</v>
      </c>
      <c r="P1092" s="641">
        <f>IF(I1092&lt;INDEX(Lookup!$U$2:$U$10,MATCH($D$48,Lookup!$S$2:$S$10,0)),0,IF(U1092="X",0,IFERROR(L1092*50,0)))</f>
        <v>0</v>
      </c>
      <c r="Q1092" s="642">
        <f>IF(I1092&lt;INDEX(Lookup!$U$2:$U$10,MATCH($D$48,Lookup!$S$2:$S$10,0)),0,IF(U1092="X",0,IFERROR(P1092*K1092,0)))</f>
        <v>0</v>
      </c>
      <c r="R1092" s="642">
        <v>0</v>
      </c>
      <c r="S1092" s="783">
        <v>0</v>
      </c>
      <c r="T1092" s="636"/>
      <c r="U1092" s="353"/>
      <c r="W1092" s="833">
        <f t="shared" si="80"/>
        <v>0</v>
      </c>
      <c r="X1092" s="833">
        <f t="shared" si="81"/>
        <v>0</v>
      </c>
    </row>
    <row r="1093" spans="2:24" x14ac:dyDescent="0.35">
      <c r="B1093" s="633"/>
      <c r="C1093" s="357"/>
      <c r="D1093" s="357"/>
      <c r="E1093" s="634"/>
      <c r="F1093" s="635"/>
      <c r="G1093" s="360"/>
      <c r="H1093" s="359"/>
      <c r="I1093" s="359"/>
      <c r="J1093" s="636"/>
      <c r="K1093" s="638" t="str">
        <f>IFERROR(INDEX(Lookup!$G$3:$G$6,MATCH(J1093,Lookup!$F$3:$F$6,0)),"")</f>
        <v/>
      </c>
      <c r="L1093" s="637"/>
      <c r="M1093" s="636"/>
      <c r="N1093" s="639">
        <f t="shared" si="78"/>
        <v>0</v>
      </c>
      <c r="O1093" s="640">
        <f t="shared" si="79"/>
        <v>0</v>
      </c>
      <c r="P1093" s="641">
        <f>IF(I1093&lt;INDEX(Lookup!$U$2:$U$10,MATCH($D$48,Lookup!$S$2:$S$10,0)),0,IF(U1093="X",0,IFERROR(L1093*50,0)))</f>
        <v>0</v>
      </c>
      <c r="Q1093" s="642">
        <f>IF(I1093&lt;INDEX(Lookup!$U$2:$U$10,MATCH($D$48,Lookup!$S$2:$S$10,0)),0,IF(U1093="X",0,IFERROR(P1093*K1093,0)))</f>
        <v>0</v>
      </c>
      <c r="R1093" s="642">
        <v>0</v>
      </c>
      <c r="S1093" s="783">
        <v>0</v>
      </c>
      <c r="T1093" s="636"/>
      <c r="U1093" s="353"/>
      <c r="W1093" s="833">
        <f t="shared" si="80"/>
        <v>0</v>
      </c>
      <c r="X1093" s="833">
        <f t="shared" si="81"/>
        <v>0</v>
      </c>
    </row>
    <row r="1094" spans="2:24" x14ac:dyDescent="0.35">
      <c r="B1094" s="633"/>
      <c r="C1094" s="357"/>
      <c r="D1094" s="357"/>
      <c r="E1094" s="634"/>
      <c r="F1094" s="635"/>
      <c r="G1094" s="360"/>
      <c r="H1094" s="359"/>
      <c r="I1094" s="359"/>
      <c r="J1094" s="636"/>
      <c r="K1094" s="638" t="str">
        <f>IFERROR(INDEX(Lookup!$G$3:$G$6,MATCH(J1094,Lookup!$F$3:$F$6,0)),"")</f>
        <v/>
      </c>
      <c r="L1094" s="637"/>
      <c r="M1094" s="636"/>
      <c r="N1094" s="639">
        <f t="shared" si="78"/>
        <v>0</v>
      </c>
      <c r="O1094" s="640">
        <f t="shared" si="79"/>
        <v>0</v>
      </c>
      <c r="P1094" s="641">
        <f>IF(I1094&lt;INDEX(Lookup!$U$2:$U$10,MATCH($D$48,Lookup!$S$2:$S$10,0)),0,IF(U1094="X",0,IFERROR(L1094*50,0)))</f>
        <v>0</v>
      </c>
      <c r="Q1094" s="642">
        <f>IF(I1094&lt;INDEX(Lookup!$U$2:$U$10,MATCH($D$48,Lookup!$S$2:$S$10,0)),0,IF(U1094="X",0,IFERROR(P1094*K1094,0)))</f>
        <v>0</v>
      </c>
      <c r="R1094" s="642">
        <v>0</v>
      </c>
      <c r="S1094" s="783">
        <v>0</v>
      </c>
      <c r="T1094" s="636"/>
      <c r="U1094" s="353"/>
      <c r="W1094" s="833">
        <f t="shared" si="80"/>
        <v>0</v>
      </c>
      <c r="X1094" s="833">
        <f t="shared" si="81"/>
        <v>0</v>
      </c>
    </row>
    <row r="1095" spans="2:24" x14ac:dyDescent="0.35">
      <c r="B1095" s="633"/>
      <c r="C1095" s="357"/>
      <c r="D1095" s="357"/>
      <c r="E1095" s="634"/>
      <c r="F1095" s="635"/>
      <c r="G1095" s="360"/>
      <c r="H1095" s="359"/>
      <c r="I1095" s="359"/>
      <c r="J1095" s="636"/>
      <c r="K1095" s="638" t="str">
        <f>IFERROR(INDEX(Lookup!$G$3:$G$6,MATCH(J1095,Lookup!$F$3:$F$6,0)),"")</f>
        <v/>
      </c>
      <c r="L1095" s="637"/>
      <c r="M1095" s="636"/>
      <c r="N1095" s="639">
        <f t="shared" si="78"/>
        <v>0</v>
      </c>
      <c r="O1095" s="640">
        <f t="shared" si="79"/>
        <v>0</v>
      </c>
      <c r="P1095" s="641">
        <f>IF(I1095&lt;INDEX(Lookup!$U$2:$U$10,MATCH($D$48,Lookup!$S$2:$S$10,0)),0,IF(U1095="X",0,IFERROR(L1095*50,0)))</f>
        <v>0</v>
      </c>
      <c r="Q1095" s="642">
        <f>IF(I1095&lt;INDEX(Lookup!$U$2:$U$10,MATCH($D$48,Lookup!$S$2:$S$10,0)),0,IF(U1095="X",0,IFERROR(P1095*K1095,0)))</f>
        <v>0</v>
      </c>
      <c r="R1095" s="642">
        <v>0</v>
      </c>
      <c r="S1095" s="783">
        <v>0</v>
      </c>
      <c r="T1095" s="636"/>
      <c r="U1095" s="353"/>
      <c r="W1095" s="833">
        <f t="shared" si="80"/>
        <v>0</v>
      </c>
      <c r="X1095" s="833">
        <f t="shared" si="81"/>
        <v>0</v>
      </c>
    </row>
    <row r="1096" spans="2:24" x14ac:dyDescent="0.35">
      <c r="B1096" s="633"/>
      <c r="C1096" s="357"/>
      <c r="D1096" s="357"/>
      <c r="E1096" s="634"/>
      <c r="F1096" s="635"/>
      <c r="G1096" s="360"/>
      <c r="H1096" s="359"/>
      <c r="I1096" s="359"/>
      <c r="J1096" s="636"/>
      <c r="K1096" s="638" t="str">
        <f>IFERROR(INDEX(Lookup!$G$3:$G$6,MATCH(J1096,Lookup!$F$3:$F$6,0)),"")</f>
        <v/>
      </c>
      <c r="L1096" s="637"/>
      <c r="M1096" s="636"/>
      <c r="N1096" s="639">
        <f t="shared" si="78"/>
        <v>0</v>
      </c>
      <c r="O1096" s="640">
        <f t="shared" si="79"/>
        <v>0</v>
      </c>
      <c r="P1096" s="641">
        <f>IF(I1096&lt;INDEX(Lookup!$U$2:$U$10,MATCH($D$48,Lookup!$S$2:$S$10,0)),0,IF(U1096="X",0,IFERROR(L1096*50,0)))</f>
        <v>0</v>
      </c>
      <c r="Q1096" s="642">
        <f>IF(I1096&lt;INDEX(Lookup!$U$2:$U$10,MATCH($D$48,Lookup!$S$2:$S$10,0)),0,IF(U1096="X",0,IFERROR(P1096*K1096,0)))</f>
        <v>0</v>
      </c>
      <c r="R1096" s="642">
        <v>0</v>
      </c>
      <c r="S1096" s="783">
        <v>0</v>
      </c>
      <c r="T1096" s="636"/>
      <c r="U1096" s="353"/>
      <c r="W1096" s="833">
        <f t="shared" si="80"/>
        <v>0</v>
      </c>
      <c r="X1096" s="833">
        <f t="shared" si="81"/>
        <v>0</v>
      </c>
    </row>
    <row r="1097" spans="2:24" x14ac:dyDescent="0.35">
      <c r="B1097" s="633"/>
      <c r="C1097" s="357"/>
      <c r="D1097" s="357"/>
      <c r="E1097" s="634"/>
      <c r="F1097" s="635"/>
      <c r="G1097" s="360"/>
      <c r="H1097" s="359"/>
      <c r="I1097" s="359"/>
      <c r="J1097" s="636"/>
      <c r="K1097" s="638" t="str">
        <f>IFERROR(INDEX(Lookup!$G$3:$G$6,MATCH(J1097,Lookup!$F$3:$F$6,0)),"")</f>
        <v/>
      </c>
      <c r="L1097" s="637"/>
      <c r="M1097" s="636"/>
      <c r="N1097" s="639">
        <f t="shared" si="78"/>
        <v>0</v>
      </c>
      <c r="O1097" s="640">
        <f t="shared" si="79"/>
        <v>0</v>
      </c>
      <c r="P1097" s="641">
        <f>IF(I1097&lt;INDEX(Lookup!$U$2:$U$10,MATCH($D$48,Lookup!$S$2:$S$10,0)),0,IF(U1097="X",0,IFERROR(L1097*50,0)))</f>
        <v>0</v>
      </c>
      <c r="Q1097" s="642">
        <f>IF(I1097&lt;INDEX(Lookup!$U$2:$U$10,MATCH($D$48,Lookup!$S$2:$S$10,0)),0,IF(U1097="X",0,IFERROR(P1097*K1097,0)))</f>
        <v>0</v>
      </c>
      <c r="R1097" s="642">
        <v>0</v>
      </c>
      <c r="S1097" s="783">
        <v>0</v>
      </c>
      <c r="T1097" s="636"/>
      <c r="U1097" s="353"/>
      <c r="W1097" s="833">
        <f t="shared" si="80"/>
        <v>0</v>
      </c>
      <c r="X1097" s="833">
        <f t="shared" si="81"/>
        <v>0</v>
      </c>
    </row>
    <row r="1098" spans="2:24" x14ac:dyDescent="0.35">
      <c r="B1098" s="633"/>
      <c r="C1098" s="357"/>
      <c r="D1098" s="357"/>
      <c r="E1098" s="634"/>
      <c r="F1098" s="635"/>
      <c r="G1098" s="360"/>
      <c r="H1098" s="359"/>
      <c r="I1098" s="359"/>
      <c r="J1098" s="636"/>
      <c r="K1098" s="638" t="str">
        <f>IFERROR(INDEX(Lookup!$G$3:$G$6,MATCH(J1098,Lookup!$F$3:$F$6,0)),"")</f>
        <v/>
      </c>
      <c r="L1098" s="637"/>
      <c r="M1098" s="636"/>
      <c r="N1098" s="639">
        <f t="shared" si="78"/>
        <v>0</v>
      </c>
      <c r="O1098" s="640">
        <f t="shared" si="79"/>
        <v>0</v>
      </c>
      <c r="P1098" s="641">
        <f>IF(I1098&lt;INDEX(Lookup!$U$2:$U$10,MATCH($D$48,Lookup!$S$2:$S$10,0)),0,IF(U1098="X",0,IFERROR(L1098*50,0)))</f>
        <v>0</v>
      </c>
      <c r="Q1098" s="642">
        <f>IF(I1098&lt;INDEX(Lookup!$U$2:$U$10,MATCH($D$48,Lookup!$S$2:$S$10,0)),0,IF(U1098="X",0,IFERROR(P1098*K1098,0)))</f>
        <v>0</v>
      </c>
      <c r="R1098" s="642">
        <v>0</v>
      </c>
      <c r="S1098" s="783">
        <v>0</v>
      </c>
      <c r="T1098" s="636"/>
      <c r="U1098" s="353"/>
      <c r="W1098" s="833">
        <f t="shared" si="80"/>
        <v>0</v>
      </c>
      <c r="X1098" s="833">
        <f t="shared" si="81"/>
        <v>0</v>
      </c>
    </row>
    <row r="1099" spans="2:24" x14ac:dyDescent="0.35">
      <c r="B1099" s="633"/>
      <c r="C1099" s="357"/>
      <c r="D1099" s="357"/>
      <c r="E1099" s="634"/>
      <c r="F1099" s="635"/>
      <c r="G1099" s="360"/>
      <c r="H1099" s="359"/>
      <c r="I1099" s="359"/>
      <c r="J1099" s="636"/>
      <c r="K1099" s="638" t="str">
        <f>IFERROR(INDEX(Lookup!$G$3:$G$6,MATCH(J1099,Lookup!$F$3:$F$6,0)),"")</f>
        <v/>
      </c>
      <c r="L1099" s="637"/>
      <c r="M1099" s="636"/>
      <c r="N1099" s="639">
        <f t="shared" si="78"/>
        <v>0</v>
      </c>
      <c r="O1099" s="640">
        <f t="shared" si="79"/>
        <v>0</v>
      </c>
      <c r="P1099" s="641">
        <f>IF(I1099&lt;INDEX(Lookup!$U$2:$U$10,MATCH($D$48,Lookup!$S$2:$S$10,0)),0,IF(U1099="X",0,IFERROR(L1099*50,0)))</f>
        <v>0</v>
      </c>
      <c r="Q1099" s="642">
        <f>IF(I1099&lt;INDEX(Lookup!$U$2:$U$10,MATCH($D$48,Lookup!$S$2:$S$10,0)),0,IF(U1099="X",0,IFERROR(P1099*K1099,0)))</f>
        <v>0</v>
      </c>
      <c r="R1099" s="642">
        <v>0</v>
      </c>
      <c r="S1099" s="783">
        <v>0</v>
      </c>
      <c r="T1099" s="636"/>
      <c r="U1099" s="353"/>
      <c r="W1099" s="833">
        <f t="shared" si="80"/>
        <v>0</v>
      </c>
      <c r="X1099" s="833">
        <f t="shared" si="81"/>
        <v>0</v>
      </c>
    </row>
    <row r="1100" spans="2:24" x14ac:dyDescent="0.35">
      <c r="B1100" s="633"/>
      <c r="C1100" s="357"/>
      <c r="D1100" s="357"/>
      <c r="E1100" s="634"/>
      <c r="F1100" s="635"/>
      <c r="G1100" s="360"/>
      <c r="H1100" s="359"/>
      <c r="I1100" s="359"/>
      <c r="J1100" s="636"/>
      <c r="K1100" s="638" t="str">
        <f>IFERROR(INDEX(Lookup!$G$3:$G$6,MATCH(J1100,Lookup!$F$3:$F$6,0)),"")</f>
        <v/>
      </c>
      <c r="L1100" s="637"/>
      <c r="M1100" s="636"/>
      <c r="N1100" s="639">
        <f t="shared" si="78"/>
        <v>0</v>
      </c>
      <c r="O1100" s="640">
        <f t="shared" si="79"/>
        <v>0</v>
      </c>
      <c r="P1100" s="641">
        <f>IF(I1100&lt;INDEX(Lookup!$U$2:$U$10,MATCH($D$48,Lookup!$S$2:$S$10,0)),0,IF(U1100="X",0,IFERROR(L1100*50,0)))</f>
        <v>0</v>
      </c>
      <c r="Q1100" s="642">
        <f>IF(I1100&lt;INDEX(Lookup!$U$2:$U$10,MATCH($D$48,Lookup!$S$2:$S$10,0)),0,IF(U1100="X",0,IFERROR(P1100*K1100,0)))</f>
        <v>0</v>
      </c>
      <c r="R1100" s="642">
        <v>0</v>
      </c>
      <c r="S1100" s="783">
        <v>0</v>
      </c>
      <c r="T1100" s="636"/>
      <c r="U1100" s="353"/>
      <c r="W1100" s="833">
        <f t="shared" si="80"/>
        <v>0</v>
      </c>
      <c r="X1100" s="833">
        <f t="shared" si="81"/>
        <v>0</v>
      </c>
    </row>
    <row r="1101" spans="2:24" x14ac:dyDescent="0.35">
      <c r="B1101" s="633"/>
      <c r="C1101" s="357"/>
      <c r="D1101" s="357"/>
      <c r="E1101" s="634"/>
      <c r="F1101" s="635"/>
      <c r="G1101" s="360"/>
      <c r="H1101" s="359"/>
      <c r="I1101" s="359"/>
      <c r="J1101" s="636"/>
      <c r="K1101" s="638" t="str">
        <f>IFERROR(INDEX(Lookup!$G$3:$G$6,MATCH(J1101,Lookup!$F$3:$F$6,0)),"")</f>
        <v/>
      </c>
      <c r="L1101" s="637"/>
      <c r="M1101" s="636"/>
      <c r="N1101" s="639">
        <f t="shared" si="78"/>
        <v>0</v>
      </c>
      <c r="O1101" s="640">
        <f t="shared" si="79"/>
        <v>0</v>
      </c>
      <c r="P1101" s="641">
        <f>IF(I1101&lt;INDEX(Lookup!$U$2:$U$10,MATCH($D$48,Lookup!$S$2:$S$10,0)),0,IF(U1101="X",0,IFERROR(L1101*50,0)))</f>
        <v>0</v>
      </c>
      <c r="Q1101" s="642">
        <f>IF(I1101&lt;INDEX(Lookup!$U$2:$U$10,MATCH($D$48,Lookup!$S$2:$S$10,0)),0,IF(U1101="X",0,IFERROR(P1101*K1101,0)))</f>
        <v>0</v>
      </c>
      <c r="R1101" s="642">
        <v>0</v>
      </c>
      <c r="S1101" s="783">
        <v>0</v>
      </c>
      <c r="T1101" s="636"/>
      <c r="U1101" s="353"/>
      <c r="W1101" s="833">
        <f t="shared" si="80"/>
        <v>0</v>
      </c>
      <c r="X1101" s="833">
        <f t="shared" si="81"/>
        <v>0</v>
      </c>
    </row>
    <row r="1102" spans="2:24" x14ac:dyDescent="0.35">
      <c r="B1102" s="633"/>
      <c r="C1102" s="357"/>
      <c r="D1102" s="357"/>
      <c r="E1102" s="634"/>
      <c r="F1102" s="635"/>
      <c r="G1102" s="360"/>
      <c r="H1102" s="359"/>
      <c r="I1102" s="359"/>
      <c r="J1102" s="636"/>
      <c r="K1102" s="638" t="str">
        <f>IFERROR(INDEX(Lookup!$G$3:$G$6,MATCH(J1102,Lookup!$F$3:$F$6,0)),"")</f>
        <v/>
      </c>
      <c r="L1102" s="637"/>
      <c r="M1102" s="636"/>
      <c r="N1102" s="639">
        <f t="shared" si="78"/>
        <v>0</v>
      </c>
      <c r="O1102" s="640">
        <f t="shared" si="79"/>
        <v>0</v>
      </c>
      <c r="P1102" s="641">
        <f>IF(I1102&lt;INDEX(Lookup!$U$2:$U$10,MATCH($D$48,Lookup!$S$2:$S$10,0)),0,IF(U1102="X",0,IFERROR(L1102*50,0)))</f>
        <v>0</v>
      </c>
      <c r="Q1102" s="642">
        <f>IF(I1102&lt;INDEX(Lookup!$U$2:$U$10,MATCH($D$48,Lookup!$S$2:$S$10,0)),0,IF(U1102="X",0,IFERROR(P1102*K1102,0)))</f>
        <v>0</v>
      </c>
      <c r="R1102" s="642">
        <v>0</v>
      </c>
      <c r="S1102" s="783">
        <v>0</v>
      </c>
      <c r="T1102" s="636"/>
      <c r="U1102" s="353"/>
      <c r="W1102" s="833">
        <f t="shared" si="80"/>
        <v>0</v>
      </c>
      <c r="X1102" s="833">
        <f t="shared" si="81"/>
        <v>0</v>
      </c>
    </row>
    <row r="1103" spans="2:24" x14ac:dyDescent="0.35">
      <c r="B1103" s="633"/>
      <c r="C1103" s="357"/>
      <c r="D1103" s="357"/>
      <c r="E1103" s="634"/>
      <c r="F1103" s="635"/>
      <c r="G1103" s="360"/>
      <c r="H1103" s="359"/>
      <c r="I1103" s="359"/>
      <c r="J1103" s="636"/>
      <c r="K1103" s="638" t="str">
        <f>IFERROR(INDEX(Lookup!$G$3:$G$6,MATCH(J1103,Lookup!$F$3:$F$6,0)),"")</f>
        <v/>
      </c>
      <c r="L1103" s="637"/>
      <c r="M1103" s="636"/>
      <c r="N1103" s="639">
        <f t="shared" si="78"/>
        <v>0</v>
      </c>
      <c r="O1103" s="640">
        <f t="shared" si="79"/>
        <v>0</v>
      </c>
      <c r="P1103" s="641">
        <f>IF(I1103&lt;INDEX(Lookup!$U$2:$U$10,MATCH($D$48,Lookup!$S$2:$S$10,0)),0,IF(U1103="X",0,IFERROR(L1103*50,0)))</f>
        <v>0</v>
      </c>
      <c r="Q1103" s="642">
        <f>IF(I1103&lt;INDEX(Lookup!$U$2:$U$10,MATCH($D$48,Lookup!$S$2:$S$10,0)),0,IF(U1103="X",0,IFERROR(P1103*K1103,0)))</f>
        <v>0</v>
      </c>
      <c r="R1103" s="642">
        <v>0</v>
      </c>
      <c r="S1103" s="783">
        <v>0</v>
      </c>
      <c r="T1103" s="636"/>
      <c r="U1103" s="353"/>
      <c r="W1103" s="833">
        <f t="shared" si="80"/>
        <v>0</v>
      </c>
      <c r="X1103" s="833">
        <f t="shared" si="81"/>
        <v>0</v>
      </c>
    </row>
    <row r="1104" spans="2:24" x14ac:dyDescent="0.35">
      <c r="B1104" s="633"/>
      <c r="C1104" s="357"/>
      <c r="D1104" s="357"/>
      <c r="E1104" s="634"/>
      <c r="F1104" s="635"/>
      <c r="G1104" s="360"/>
      <c r="H1104" s="359"/>
      <c r="I1104" s="359"/>
      <c r="J1104" s="636"/>
      <c r="K1104" s="638" t="str">
        <f>IFERROR(INDEX(Lookup!$G$3:$G$6,MATCH(J1104,Lookup!$F$3:$F$6,0)),"")</f>
        <v/>
      </c>
      <c r="L1104" s="637"/>
      <c r="M1104" s="636"/>
      <c r="N1104" s="639">
        <f t="shared" si="78"/>
        <v>0</v>
      </c>
      <c r="O1104" s="640">
        <f t="shared" si="79"/>
        <v>0</v>
      </c>
      <c r="P1104" s="641">
        <f>IF(I1104&lt;INDEX(Lookup!$U$2:$U$10,MATCH($D$48,Lookup!$S$2:$S$10,0)),0,IF(U1104="X",0,IFERROR(L1104*50,0)))</f>
        <v>0</v>
      </c>
      <c r="Q1104" s="642">
        <f>IF(I1104&lt;INDEX(Lookup!$U$2:$U$10,MATCH($D$48,Lookup!$S$2:$S$10,0)),0,IF(U1104="X",0,IFERROR(P1104*K1104,0)))</f>
        <v>0</v>
      </c>
      <c r="R1104" s="642">
        <v>0</v>
      </c>
      <c r="S1104" s="783">
        <v>0</v>
      </c>
      <c r="T1104" s="636"/>
      <c r="U1104" s="353"/>
      <c r="W1104" s="833">
        <f t="shared" si="80"/>
        <v>0</v>
      </c>
      <c r="X1104" s="833">
        <f t="shared" si="81"/>
        <v>0</v>
      </c>
    </row>
    <row r="1105" spans="2:24" x14ac:dyDescent="0.35">
      <c r="B1105" s="633"/>
      <c r="C1105" s="357"/>
      <c r="D1105" s="357"/>
      <c r="E1105" s="634"/>
      <c r="F1105" s="635"/>
      <c r="G1105" s="360"/>
      <c r="H1105" s="359"/>
      <c r="I1105" s="359"/>
      <c r="J1105" s="636"/>
      <c r="K1105" s="638" t="str">
        <f>IFERROR(INDEX(Lookup!$G$3:$G$6,MATCH(J1105,Lookup!$F$3:$F$6,0)),"")</f>
        <v/>
      </c>
      <c r="L1105" s="637"/>
      <c r="M1105" s="636"/>
      <c r="N1105" s="639">
        <f t="shared" si="78"/>
        <v>0</v>
      </c>
      <c r="O1105" s="640">
        <f t="shared" si="79"/>
        <v>0</v>
      </c>
      <c r="P1105" s="641">
        <f>IF(I1105&lt;INDEX(Lookup!$U$2:$U$10,MATCH($D$48,Lookup!$S$2:$S$10,0)),0,IF(U1105="X",0,IFERROR(L1105*50,0)))</f>
        <v>0</v>
      </c>
      <c r="Q1105" s="642">
        <f>IF(I1105&lt;INDEX(Lookup!$U$2:$U$10,MATCH($D$48,Lookup!$S$2:$S$10,0)),0,IF(U1105="X",0,IFERROR(P1105*K1105,0)))</f>
        <v>0</v>
      </c>
      <c r="R1105" s="642">
        <v>0</v>
      </c>
      <c r="S1105" s="783">
        <v>0</v>
      </c>
      <c r="T1105" s="636"/>
      <c r="U1105" s="353"/>
      <c r="W1105" s="833">
        <f t="shared" si="80"/>
        <v>0</v>
      </c>
      <c r="X1105" s="833">
        <f t="shared" si="81"/>
        <v>0</v>
      </c>
    </row>
    <row r="1106" spans="2:24" x14ac:dyDescent="0.35">
      <c r="B1106" s="633"/>
      <c r="C1106" s="357"/>
      <c r="D1106" s="357"/>
      <c r="E1106" s="634"/>
      <c r="F1106" s="635"/>
      <c r="G1106" s="360"/>
      <c r="H1106" s="359"/>
      <c r="I1106" s="359"/>
      <c r="J1106" s="636"/>
      <c r="K1106" s="638" t="str">
        <f>IFERROR(INDEX(Lookup!$G$3:$G$6,MATCH(J1106,Lookup!$F$3:$F$6,0)),"")</f>
        <v/>
      </c>
      <c r="L1106" s="637"/>
      <c r="M1106" s="636"/>
      <c r="N1106" s="639">
        <f t="shared" si="78"/>
        <v>0</v>
      </c>
      <c r="O1106" s="640">
        <f t="shared" si="79"/>
        <v>0</v>
      </c>
      <c r="P1106" s="641">
        <f>IF(I1106&lt;INDEX(Lookup!$U$2:$U$10,MATCH($D$48,Lookup!$S$2:$S$10,0)),0,IF(U1106="X",0,IFERROR(L1106*50,0)))</f>
        <v>0</v>
      </c>
      <c r="Q1106" s="642">
        <f>IF(I1106&lt;INDEX(Lookup!$U$2:$U$10,MATCH($D$48,Lookup!$S$2:$S$10,0)),0,IF(U1106="X",0,IFERROR(P1106*K1106,0)))</f>
        <v>0</v>
      </c>
      <c r="R1106" s="642">
        <v>0</v>
      </c>
      <c r="S1106" s="783">
        <v>0</v>
      </c>
      <c r="T1106" s="636"/>
      <c r="U1106" s="353"/>
      <c r="W1106" s="833">
        <f t="shared" si="80"/>
        <v>0</v>
      </c>
      <c r="X1106" s="833">
        <f t="shared" si="81"/>
        <v>0</v>
      </c>
    </row>
    <row r="1107" spans="2:24" x14ac:dyDescent="0.35">
      <c r="B1107" s="633"/>
      <c r="C1107" s="357"/>
      <c r="D1107" s="357"/>
      <c r="E1107" s="634"/>
      <c r="F1107" s="635"/>
      <c r="G1107" s="360"/>
      <c r="H1107" s="359"/>
      <c r="I1107" s="359"/>
      <c r="J1107" s="636"/>
      <c r="K1107" s="638" t="str">
        <f>IFERROR(INDEX(Lookup!$G$3:$G$6,MATCH(J1107,Lookup!$F$3:$F$6,0)),"")</f>
        <v/>
      </c>
      <c r="L1107" s="637"/>
      <c r="M1107" s="636"/>
      <c r="N1107" s="639">
        <f t="shared" si="78"/>
        <v>0</v>
      </c>
      <c r="O1107" s="640">
        <f t="shared" si="79"/>
        <v>0</v>
      </c>
      <c r="P1107" s="641">
        <f>IF(I1107&lt;INDEX(Lookup!$U$2:$U$10,MATCH($D$48,Lookup!$S$2:$S$10,0)),0,IF(U1107="X",0,IFERROR(L1107*50,0)))</f>
        <v>0</v>
      </c>
      <c r="Q1107" s="642">
        <f>IF(I1107&lt;INDEX(Lookup!$U$2:$U$10,MATCH($D$48,Lookup!$S$2:$S$10,0)),0,IF(U1107="X",0,IFERROR(P1107*K1107,0)))</f>
        <v>0</v>
      </c>
      <c r="R1107" s="642">
        <v>0</v>
      </c>
      <c r="S1107" s="783">
        <v>0</v>
      </c>
      <c r="T1107" s="636"/>
      <c r="U1107" s="353"/>
      <c r="W1107" s="833">
        <f t="shared" si="80"/>
        <v>0</v>
      </c>
      <c r="X1107" s="833">
        <f t="shared" si="81"/>
        <v>0</v>
      </c>
    </row>
    <row r="1108" spans="2:24" x14ac:dyDescent="0.35">
      <c r="B1108" s="633"/>
      <c r="C1108" s="357"/>
      <c r="D1108" s="357"/>
      <c r="E1108" s="634"/>
      <c r="F1108" s="635"/>
      <c r="G1108" s="360"/>
      <c r="H1108" s="359"/>
      <c r="I1108" s="359"/>
      <c r="J1108" s="636"/>
      <c r="K1108" s="638" t="str">
        <f>IFERROR(INDEX(Lookup!$G$3:$G$6,MATCH(J1108,Lookup!$F$3:$F$6,0)),"")</f>
        <v/>
      </c>
      <c r="L1108" s="637"/>
      <c r="M1108" s="636"/>
      <c r="N1108" s="639">
        <f t="shared" si="78"/>
        <v>0</v>
      </c>
      <c r="O1108" s="640">
        <f t="shared" si="79"/>
        <v>0</v>
      </c>
      <c r="P1108" s="641">
        <f>IF(I1108&lt;INDEX(Lookup!$U$2:$U$10,MATCH($D$48,Lookup!$S$2:$S$10,0)),0,IF(U1108="X",0,IFERROR(L1108*50,0)))</f>
        <v>0</v>
      </c>
      <c r="Q1108" s="642">
        <f>IF(I1108&lt;INDEX(Lookup!$U$2:$U$10,MATCH($D$48,Lookup!$S$2:$S$10,0)),0,IF(U1108="X",0,IFERROR(P1108*K1108,0)))</f>
        <v>0</v>
      </c>
      <c r="R1108" s="642">
        <v>0</v>
      </c>
      <c r="S1108" s="783">
        <v>0</v>
      </c>
      <c r="T1108" s="636"/>
      <c r="U1108" s="353"/>
      <c r="W1108" s="833">
        <f t="shared" si="80"/>
        <v>0</v>
      </c>
      <c r="X1108" s="833">
        <f t="shared" si="81"/>
        <v>0</v>
      </c>
    </row>
    <row r="1109" spans="2:24" x14ac:dyDescent="0.35">
      <c r="B1109" s="633"/>
      <c r="C1109" s="357"/>
      <c r="D1109" s="357"/>
      <c r="E1109" s="634"/>
      <c r="F1109" s="635"/>
      <c r="G1109" s="360"/>
      <c r="H1109" s="359"/>
      <c r="I1109" s="359"/>
      <c r="J1109" s="636"/>
      <c r="K1109" s="638" t="str">
        <f>IFERROR(INDEX(Lookup!$G$3:$G$6,MATCH(J1109,Lookup!$F$3:$F$6,0)),"")</f>
        <v/>
      </c>
      <c r="L1109" s="637"/>
      <c r="M1109" s="636"/>
      <c r="N1109" s="639">
        <f t="shared" si="78"/>
        <v>0</v>
      </c>
      <c r="O1109" s="640">
        <f t="shared" si="79"/>
        <v>0</v>
      </c>
      <c r="P1109" s="641">
        <f>IF(I1109&lt;INDEX(Lookup!$U$2:$U$10,MATCH($D$48,Lookup!$S$2:$S$10,0)),0,IF(U1109="X",0,IFERROR(L1109*50,0)))</f>
        <v>0</v>
      </c>
      <c r="Q1109" s="642">
        <f>IF(I1109&lt;INDEX(Lookup!$U$2:$U$10,MATCH($D$48,Lookup!$S$2:$S$10,0)),0,IF(U1109="X",0,IFERROR(P1109*K1109,0)))</f>
        <v>0</v>
      </c>
      <c r="R1109" s="642">
        <v>0</v>
      </c>
      <c r="S1109" s="783">
        <v>0</v>
      </c>
      <c r="T1109" s="636"/>
      <c r="U1109" s="353"/>
      <c r="W1109" s="833">
        <f t="shared" si="80"/>
        <v>0</v>
      </c>
      <c r="X1109" s="833">
        <f t="shared" si="81"/>
        <v>0</v>
      </c>
    </row>
    <row r="1110" spans="2:24" x14ac:dyDescent="0.35">
      <c r="B1110" s="633"/>
      <c r="C1110" s="357"/>
      <c r="D1110" s="357"/>
      <c r="E1110" s="634"/>
      <c r="F1110" s="635"/>
      <c r="G1110" s="360"/>
      <c r="H1110" s="359"/>
      <c r="I1110" s="359"/>
      <c r="J1110" s="636"/>
      <c r="K1110" s="638" t="str">
        <f>IFERROR(INDEX(Lookup!$G$3:$G$6,MATCH(J1110,Lookup!$F$3:$F$6,0)),"")</f>
        <v/>
      </c>
      <c r="L1110" s="637"/>
      <c r="M1110" s="636"/>
      <c r="N1110" s="639">
        <f t="shared" si="78"/>
        <v>0</v>
      </c>
      <c r="O1110" s="640">
        <f t="shared" si="79"/>
        <v>0</v>
      </c>
      <c r="P1110" s="641">
        <f>IF(I1110&lt;INDEX(Lookup!$U$2:$U$10,MATCH($D$48,Lookup!$S$2:$S$10,0)),0,IF(U1110="X",0,IFERROR(L1110*50,0)))</f>
        <v>0</v>
      </c>
      <c r="Q1110" s="642">
        <f>IF(I1110&lt;INDEX(Lookup!$U$2:$U$10,MATCH($D$48,Lookup!$S$2:$S$10,0)),0,IF(U1110="X",0,IFERROR(P1110*K1110,0)))</f>
        <v>0</v>
      </c>
      <c r="R1110" s="642">
        <v>0</v>
      </c>
      <c r="S1110" s="783">
        <v>0</v>
      </c>
      <c r="T1110" s="636"/>
      <c r="U1110" s="353"/>
      <c r="W1110" s="833">
        <f t="shared" si="80"/>
        <v>0</v>
      </c>
      <c r="X1110" s="833">
        <f t="shared" si="81"/>
        <v>0</v>
      </c>
    </row>
    <row r="1111" spans="2:24" x14ac:dyDescent="0.35">
      <c r="B1111" s="633"/>
      <c r="C1111" s="357"/>
      <c r="D1111" s="357"/>
      <c r="E1111" s="634"/>
      <c r="F1111" s="635"/>
      <c r="G1111" s="360"/>
      <c r="H1111" s="359"/>
      <c r="I1111" s="359"/>
      <c r="J1111" s="636"/>
      <c r="K1111" s="638" t="str">
        <f>IFERROR(INDEX(Lookup!$G$3:$G$6,MATCH(J1111,Lookup!$F$3:$F$6,0)),"")</f>
        <v/>
      </c>
      <c r="L1111" s="637"/>
      <c r="M1111" s="636"/>
      <c r="N1111" s="639">
        <f t="shared" si="78"/>
        <v>0</v>
      </c>
      <c r="O1111" s="640">
        <f t="shared" si="79"/>
        <v>0</v>
      </c>
      <c r="P1111" s="641">
        <f>IF(I1111&lt;INDEX(Lookup!$U$2:$U$10,MATCH($D$48,Lookup!$S$2:$S$10,0)),0,IF(U1111="X",0,IFERROR(L1111*50,0)))</f>
        <v>0</v>
      </c>
      <c r="Q1111" s="642">
        <f>IF(I1111&lt;INDEX(Lookup!$U$2:$U$10,MATCH($D$48,Lookup!$S$2:$S$10,0)),0,IF(U1111="X",0,IFERROR(P1111*K1111,0)))</f>
        <v>0</v>
      </c>
      <c r="R1111" s="642">
        <v>0</v>
      </c>
      <c r="S1111" s="783">
        <v>0</v>
      </c>
      <c r="T1111" s="636"/>
      <c r="U1111" s="353"/>
      <c r="W1111" s="833">
        <f t="shared" si="80"/>
        <v>0</v>
      </c>
      <c r="X1111" s="833">
        <f t="shared" si="81"/>
        <v>0</v>
      </c>
    </row>
    <row r="1112" spans="2:24" x14ac:dyDescent="0.35">
      <c r="B1112" s="633"/>
      <c r="C1112" s="357"/>
      <c r="D1112" s="357"/>
      <c r="E1112" s="634"/>
      <c r="F1112" s="635"/>
      <c r="G1112" s="360"/>
      <c r="H1112" s="359"/>
      <c r="I1112" s="359"/>
      <c r="J1112" s="636"/>
      <c r="K1112" s="638" t="str">
        <f>IFERROR(INDEX(Lookup!$G$3:$G$6,MATCH(J1112,Lookup!$F$3:$F$6,0)),"")</f>
        <v/>
      </c>
      <c r="L1112" s="637"/>
      <c r="M1112" s="636"/>
      <c r="N1112" s="639">
        <f t="shared" si="78"/>
        <v>0</v>
      </c>
      <c r="O1112" s="640">
        <f t="shared" si="79"/>
        <v>0</v>
      </c>
      <c r="P1112" s="641">
        <f>IF(I1112&lt;INDEX(Lookup!$U$2:$U$10,MATCH($D$48,Lookup!$S$2:$S$10,0)),0,IF(U1112="X",0,IFERROR(L1112*50,0)))</f>
        <v>0</v>
      </c>
      <c r="Q1112" s="642">
        <f>IF(I1112&lt;INDEX(Lookup!$U$2:$U$10,MATCH($D$48,Lookup!$S$2:$S$10,0)),0,IF(U1112="X",0,IFERROR(P1112*K1112,0)))</f>
        <v>0</v>
      </c>
      <c r="R1112" s="642">
        <v>0</v>
      </c>
      <c r="S1112" s="783">
        <v>0</v>
      </c>
      <c r="T1112" s="636"/>
      <c r="U1112" s="353"/>
      <c r="W1112" s="833">
        <f t="shared" si="80"/>
        <v>0</v>
      </c>
      <c r="X1112" s="833">
        <f t="shared" si="81"/>
        <v>0</v>
      </c>
    </row>
    <row r="1113" spans="2:24" x14ac:dyDescent="0.35">
      <c r="B1113" s="633"/>
      <c r="C1113" s="357"/>
      <c r="D1113" s="357"/>
      <c r="E1113" s="634"/>
      <c r="F1113" s="635"/>
      <c r="G1113" s="360"/>
      <c r="H1113" s="359"/>
      <c r="I1113" s="359"/>
      <c r="J1113" s="636"/>
      <c r="K1113" s="638" t="str">
        <f>IFERROR(INDEX(Lookup!$G$3:$G$6,MATCH(J1113,Lookup!$F$3:$F$6,0)),"")</f>
        <v/>
      </c>
      <c r="L1113" s="637"/>
      <c r="M1113" s="636"/>
      <c r="N1113" s="639">
        <f t="shared" si="78"/>
        <v>0</v>
      </c>
      <c r="O1113" s="640">
        <f t="shared" si="79"/>
        <v>0</v>
      </c>
      <c r="P1113" s="641">
        <f>IF(I1113&lt;INDEX(Lookup!$U$2:$U$10,MATCH($D$48,Lookup!$S$2:$S$10,0)),0,IF(U1113="X",0,IFERROR(L1113*50,0)))</f>
        <v>0</v>
      </c>
      <c r="Q1113" s="642">
        <f>IF(I1113&lt;INDEX(Lookup!$U$2:$U$10,MATCH($D$48,Lookup!$S$2:$S$10,0)),0,IF(U1113="X",0,IFERROR(P1113*K1113,0)))</f>
        <v>0</v>
      </c>
      <c r="R1113" s="642">
        <v>0</v>
      </c>
      <c r="S1113" s="783">
        <v>0</v>
      </c>
      <c r="T1113" s="636"/>
      <c r="U1113" s="353"/>
      <c r="W1113" s="833">
        <f t="shared" si="80"/>
        <v>0</v>
      </c>
      <c r="X1113" s="833">
        <f t="shared" si="81"/>
        <v>0</v>
      </c>
    </row>
    <row r="1114" spans="2:24" x14ac:dyDescent="0.35">
      <c r="B1114" s="633"/>
      <c r="C1114" s="357"/>
      <c r="D1114" s="357"/>
      <c r="E1114" s="634"/>
      <c r="F1114" s="635"/>
      <c r="G1114" s="360"/>
      <c r="H1114" s="359"/>
      <c r="I1114" s="359"/>
      <c r="J1114" s="636"/>
      <c r="K1114" s="638" t="str">
        <f>IFERROR(INDEX(Lookup!$G$3:$G$6,MATCH(J1114,Lookup!$F$3:$F$6,0)),"")</f>
        <v/>
      </c>
      <c r="L1114" s="637"/>
      <c r="M1114" s="636"/>
      <c r="N1114" s="639">
        <f t="shared" si="78"/>
        <v>0</v>
      </c>
      <c r="O1114" s="640">
        <f t="shared" si="79"/>
        <v>0</v>
      </c>
      <c r="P1114" s="641">
        <f>IF(I1114&lt;INDEX(Lookup!$U$2:$U$10,MATCH($D$48,Lookup!$S$2:$S$10,0)),0,IF(U1114="X",0,IFERROR(L1114*50,0)))</f>
        <v>0</v>
      </c>
      <c r="Q1114" s="642">
        <f>IF(I1114&lt;INDEX(Lookup!$U$2:$U$10,MATCH($D$48,Lookup!$S$2:$S$10,0)),0,IF(U1114="X",0,IFERROR(P1114*K1114,0)))</f>
        <v>0</v>
      </c>
      <c r="R1114" s="642">
        <v>0</v>
      </c>
      <c r="S1114" s="783">
        <v>0</v>
      </c>
      <c r="T1114" s="636"/>
      <c r="U1114" s="353"/>
      <c r="W1114" s="833">
        <f t="shared" si="80"/>
        <v>0</v>
      </c>
      <c r="X1114" s="833">
        <f t="shared" si="81"/>
        <v>0</v>
      </c>
    </row>
    <row r="1115" spans="2:24" x14ac:dyDescent="0.35">
      <c r="B1115" s="633"/>
      <c r="C1115" s="357"/>
      <c r="D1115" s="357"/>
      <c r="E1115" s="634"/>
      <c r="F1115" s="635"/>
      <c r="G1115" s="360"/>
      <c r="H1115" s="359"/>
      <c r="I1115" s="359"/>
      <c r="J1115" s="636"/>
      <c r="K1115" s="638" t="str">
        <f>IFERROR(INDEX(Lookup!$G$3:$G$6,MATCH(J1115,Lookup!$F$3:$F$6,0)),"")</f>
        <v/>
      </c>
      <c r="L1115" s="637"/>
      <c r="M1115" s="636"/>
      <c r="N1115" s="639">
        <f t="shared" si="78"/>
        <v>0</v>
      </c>
      <c r="O1115" s="640">
        <f t="shared" si="79"/>
        <v>0</v>
      </c>
      <c r="P1115" s="641">
        <f>IF(I1115&lt;INDEX(Lookup!$U$2:$U$10,MATCH($D$48,Lookup!$S$2:$S$10,0)),0,IF(U1115="X",0,IFERROR(L1115*50,0)))</f>
        <v>0</v>
      </c>
      <c r="Q1115" s="642">
        <f>IF(I1115&lt;INDEX(Lookup!$U$2:$U$10,MATCH($D$48,Lookup!$S$2:$S$10,0)),0,IF(U1115="X",0,IFERROR(P1115*K1115,0)))</f>
        <v>0</v>
      </c>
      <c r="R1115" s="642">
        <v>0</v>
      </c>
      <c r="S1115" s="783">
        <v>0</v>
      </c>
      <c r="T1115" s="636"/>
      <c r="U1115" s="353"/>
      <c r="W1115" s="833">
        <f t="shared" si="80"/>
        <v>0</v>
      </c>
      <c r="X1115" s="833">
        <f t="shared" si="81"/>
        <v>0</v>
      </c>
    </row>
    <row r="1116" spans="2:24" x14ac:dyDescent="0.35">
      <c r="B1116" s="633"/>
      <c r="C1116" s="357"/>
      <c r="D1116" s="357"/>
      <c r="E1116" s="634"/>
      <c r="F1116" s="635"/>
      <c r="G1116" s="360"/>
      <c r="H1116" s="359"/>
      <c r="I1116" s="359"/>
      <c r="J1116" s="636"/>
      <c r="K1116" s="638" t="str">
        <f>IFERROR(INDEX(Lookup!$G$3:$G$6,MATCH(J1116,Lookup!$F$3:$F$6,0)),"")</f>
        <v/>
      </c>
      <c r="L1116" s="637"/>
      <c r="M1116" s="636"/>
      <c r="N1116" s="639">
        <f t="shared" si="78"/>
        <v>0</v>
      </c>
      <c r="O1116" s="640">
        <f t="shared" si="79"/>
        <v>0</v>
      </c>
      <c r="P1116" s="641">
        <f>IF(I1116&lt;INDEX(Lookup!$U$2:$U$10,MATCH($D$48,Lookup!$S$2:$S$10,0)),0,IF(U1116="X",0,IFERROR(L1116*50,0)))</f>
        <v>0</v>
      </c>
      <c r="Q1116" s="642">
        <f>IF(I1116&lt;INDEX(Lookup!$U$2:$U$10,MATCH($D$48,Lookup!$S$2:$S$10,0)),0,IF(U1116="X",0,IFERROR(P1116*K1116,0)))</f>
        <v>0</v>
      </c>
      <c r="R1116" s="642">
        <v>0</v>
      </c>
      <c r="S1116" s="783">
        <v>0</v>
      </c>
      <c r="T1116" s="636"/>
      <c r="U1116" s="353"/>
      <c r="W1116" s="833">
        <f t="shared" si="80"/>
        <v>0</v>
      </c>
      <c r="X1116" s="833">
        <f t="shared" si="81"/>
        <v>0</v>
      </c>
    </row>
    <row r="1117" spans="2:24" x14ac:dyDescent="0.35">
      <c r="B1117" s="633"/>
      <c r="C1117" s="357"/>
      <c r="D1117" s="357"/>
      <c r="E1117" s="634"/>
      <c r="F1117" s="635"/>
      <c r="G1117" s="360"/>
      <c r="H1117" s="359"/>
      <c r="I1117" s="359"/>
      <c r="J1117" s="636"/>
      <c r="K1117" s="638" t="str">
        <f>IFERROR(INDEX(Lookup!$G$3:$G$6,MATCH(J1117,Lookup!$F$3:$F$6,0)),"")</f>
        <v/>
      </c>
      <c r="L1117" s="637"/>
      <c r="M1117" s="636"/>
      <c r="N1117" s="639">
        <f t="shared" si="78"/>
        <v>0</v>
      </c>
      <c r="O1117" s="640">
        <f t="shared" si="79"/>
        <v>0</v>
      </c>
      <c r="P1117" s="641">
        <f>IF(I1117&lt;INDEX(Lookup!$U$2:$U$10,MATCH($D$48,Lookup!$S$2:$S$10,0)),0,IF(U1117="X",0,IFERROR(L1117*50,0)))</f>
        <v>0</v>
      </c>
      <c r="Q1117" s="642">
        <f>IF(I1117&lt;INDEX(Lookup!$U$2:$U$10,MATCH($D$48,Lookup!$S$2:$S$10,0)),0,IF(U1117="X",0,IFERROR(P1117*K1117,0)))</f>
        <v>0</v>
      </c>
      <c r="R1117" s="642">
        <v>0</v>
      </c>
      <c r="S1117" s="783">
        <v>0</v>
      </c>
      <c r="T1117" s="636"/>
      <c r="U1117" s="353"/>
      <c r="W1117" s="833">
        <f t="shared" si="80"/>
        <v>0</v>
      </c>
      <c r="X1117" s="833">
        <f t="shared" si="81"/>
        <v>0</v>
      </c>
    </row>
    <row r="1118" spans="2:24" x14ac:dyDescent="0.35">
      <c r="B1118" s="633"/>
      <c r="C1118" s="357"/>
      <c r="D1118" s="357"/>
      <c r="E1118" s="634"/>
      <c r="F1118" s="635"/>
      <c r="G1118" s="360"/>
      <c r="H1118" s="359"/>
      <c r="I1118" s="359"/>
      <c r="J1118" s="636"/>
      <c r="K1118" s="638" t="str">
        <f>IFERROR(INDEX(Lookup!$G$3:$G$6,MATCH(J1118,Lookup!$F$3:$F$6,0)),"")</f>
        <v/>
      </c>
      <c r="L1118" s="637"/>
      <c r="M1118" s="636"/>
      <c r="N1118" s="639">
        <f t="shared" si="78"/>
        <v>0</v>
      </c>
      <c r="O1118" s="640">
        <f t="shared" si="79"/>
        <v>0</v>
      </c>
      <c r="P1118" s="641">
        <f>IF(I1118&lt;INDEX(Lookup!$U$2:$U$10,MATCH($D$48,Lookup!$S$2:$S$10,0)),0,IF(U1118="X",0,IFERROR(L1118*50,0)))</f>
        <v>0</v>
      </c>
      <c r="Q1118" s="642">
        <f>IF(I1118&lt;INDEX(Lookup!$U$2:$U$10,MATCH($D$48,Lookup!$S$2:$S$10,0)),0,IF(U1118="X",0,IFERROR(P1118*K1118,0)))</f>
        <v>0</v>
      </c>
      <c r="R1118" s="642">
        <v>0</v>
      </c>
      <c r="S1118" s="783">
        <v>0</v>
      </c>
      <c r="T1118" s="636"/>
      <c r="U1118" s="353"/>
      <c r="W1118" s="833">
        <f t="shared" si="80"/>
        <v>0</v>
      </c>
      <c r="X1118" s="833">
        <f t="shared" si="81"/>
        <v>0</v>
      </c>
    </row>
    <row r="1119" spans="2:24" x14ac:dyDescent="0.35">
      <c r="B1119" s="633"/>
      <c r="C1119" s="357"/>
      <c r="D1119" s="357"/>
      <c r="E1119" s="634"/>
      <c r="F1119" s="635"/>
      <c r="G1119" s="360"/>
      <c r="H1119" s="359"/>
      <c r="I1119" s="359"/>
      <c r="J1119" s="636"/>
      <c r="K1119" s="638" t="str">
        <f>IFERROR(INDEX(Lookup!$G$3:$G$6,MATCH(J1119,Lookup!$F$3:$F$6,0)),"")</f>
        <v/>
      </c>
      <c r="L1119" s="637"/>
      <c r="M1119" s="636"/>
      <c r="N1119" s="639">
        <f t="shared" si="78"/>
        <v>0</v>
      </c>
      <c r="O1119" s="640">
        <f t="shared" si="79"/>
        <v>0</v>
      </c>
      <c r="P1119" s="641">
        <f>IF(I1119&lt;INDEX(Lookup!$U$2:$U$10,MATCH($D$48,Lookup!$S$2:$S$10,0)),0,IF(U1119="X",0,IFERROR(L1119*50,0)))</f>
        <v>0</v>
      </c>
      <c r="Q1119" s="642">
        <f>IF(I1119&lt;INDEX(Lookup!$U$2:$U$10,MATCH($D$48,Lookup!$S$2:$S$10,0)),0,IF(U1119="X",0,IFERROR(P1119*K1119,0)))</f>
        <v>0</v>
      </c>
      <c r="R1119" s="642">
        <v>0</v>
      </c>
      <c r="S1119" s="783">
        <v>0</v>
      </c>
      <c r="T1119" s="636"/>
      <c r="U1119" s="353"/>
      <c r="W1119" s="833">
        <f t="shared" si="80"/>
        <v>0</v>
      </c>
      <c r="X1119" s="833">
        <f t="shared" si="81"/>
        <v>0</v>
      </c>
    </row>
    <row r="1120" spans="2:24" x14ac:dyDescent="0.35">
      <c r="B1120" s="633"/>
      <c r="C1120" s="357"/>
      <c r="D1120" s="357"/>
      <c r="E1120" s="634"/>
      <c r="F1120" s="635"/>
      <c r="G1120" s="360"/>
      <c r="H1120" s="359"/>
      <c r="I1120" s="359"/>
      <c r="J1120" s="636"/>
      <c r="K1120" s="638" t="str">
        <f>IFERROR(INDEX(Lookup!$G$3:$G$6,MATCH(J1120,Lookup!$F$3:$F$6,0)),"")</f>
        <v/>
      </c>
      <c r="L1120" s="637"/>
      <c r="M1120" s="636"/>
      <c r="N1120" s="639">
        <f t="shared" si="78"/>
        <v>0</v>
      </c>
      <c r="O1120" s="640">
        <f t="shared" si="79"/>
        <v>0</v>
      </c>
      <c r="P1120" s="641">
        <f>IF(I1120&lt;INDEX(Lookup!$U$2:$U$10,MATCH($D$48,Lookup!$S$2:$S$10,0)),0,IF(U1120="X",0,IFERROR(L1120*50,0)))</f>
        <v>0</v>
      </c>
      <c r="Q1120" s="642">
        <f>IF(I1120&lt;INDEX(Lookup!$U$2:$U$10,MATCH($D$48,Lookup!$S$2:$S$10,0)),0,IF(U1120="X",0,IFERROR(P1120*K1120,0)))</f>
        <v>0</v>
      </c>
      <c r="R1120" s="642">
        <v>0</v>
      </c>
      <c r="S1120" s="783">
        <v>0</v>
      </c>
      <c r="T1120" s="636"/>
      <c r="U1120" s="353"/>
      <c r="W1120" s="833">
        <f t="shared" si="80"/>
        <v>0</v>
      </c>
      <c r="X1120" s="833">
        <f t="shared" si="81"/>
        <v>0</v>
      </c>
    </row>
    <row r="1121" spans="2:24" x14ac:dyDescent="0.35">
      <c r="B1121" s="633"/>
      <c r="C1121" s="357"/>
      <c r="D1121" s="357"/>
      <c r="E1121" s="634"/>
      <c r="F1121" s="635"/>
      <c r="G1121" s="360"/>
      <c r="H1121" s="359"/>
      <c r="I1121" s="359"/>
      <c r="J1121" s="636"/>
      <c r="K1121" s="638" t="str">
        <f>IFERROR(INDEX(Lookup!$G$3:$G$6,MATCH(J1121,Lookup!$F$3:$F$6,0)),"")</f>
        <v/>
      </c>
      <c r="L1121" s="637"/>
      <c r="M1121" s="636"/>
      <c r="N1121" s="639">
        <f t="shared" si="78"/>
        <v>0</v>
      </c>
      <c r="O1121" s="640">
        <f t="shared" si="79"/>
        <v>0</v>
      </c>
      <c r="P1121" s="641">
        <f>IF(I1121&lt;INDEX(Lookup!$U$2:$U$10,MATCH($D$48,Lookup!$S$2:$S$10,0)),0,IF(U1121="X",0,IFERROR(L1121*50,0)))</f>
        <v>0</v>
      </c>
      <c r="Q1121" s="642">
        <f>IF(I1121&lt;INDEX(Lookup!$U$2:$U$10,MATCH($D$48,Lookup!$S$2:$S$10,0)),0,IF(U1121="X",0,IFERROR(P1121*K1121,0)))</f>
        <v>0</v>
      </c>
      <c r="R1121" s="642">
        <v>0</v>
      </c>
      <c r="S1121" s="783">
        <v>0</v>
      </c>
      <c r="T1121" s="636"/>
      <c r="U1121" s="353"/>
      <c r="W1121" s="833">
        <f t="shared" si="80"/>
        <v>0</v>
      </c>
      <c r="X1121" s="833">
        <f t="shared" si="81"/>
        <v>0</v>
      </c>
    </row>
    <row r="1122" spans="2:24" x14ac:dyDescent="0.35">
      <c r="B1122" s="633"/>
      <c r="C1122" s="357"/>
      <c r="D1122" s="357"/>
      <c r="E1122" s="634"/>
      <c r="F1122" s="635"/>
      <c r="G1122" s="360"/>
      <c r="H1122" s="359"/>
      <c r="I1122" s="359"/>
      <c r="J1122" s="636"/>
      <c r="K1122" s="638" t="str">
        <f>IFERROR(INDEX(Lookup!$G$3:$G$6,MATCH(J1122,Lookup!$F$3:$F$6,0)),"")</f>
        <v/>
      </c>
      <c r="L1122" s="637"/>
      <c r="M1122" s="636"/>
      <c r="N1122" s="639">
        <f t="shared" si="78"/>
        <v>0</v>
      </c>
      <c r="O1122" s="640">
        <f t="shared" si="79"/>
        <v>0</v>
      </c>
      <c r="P1122" s="641">
        <f>IF(I1122&lt;INDEX(Lookup!$U$2:$U$10,MATCH($D$48,Lookup!$S$2:$S$10,0)),0,IF(U1122="X",0,IFERROR(L1122*50,0)))</f>
        <v>0</v>
      </c>
      <c r="Q1122" s="642">
        <f>IF(I1122&lt;INDEX(Lookup!$U$2:$U$10,MATCH($D$48,Lookup!$S$2:$S$10,0)),0,IF(U1122="X",0,IFERROR(P1122*K1122,0)))</f>
        <v>0</v>
      </c>
      <c r="R1122" s="642">
        <v>0</v>
      </c>
      <c r="S1122" s="783">
        <v>0</v>
      </c>
      <c r="T1122" s="636"/>
      <c r="U1122" s="353"/>
      <c r="W1122" s="833">
        <f t="shared" si="80"/>
        <v>0</v>
      </c>
      <c r="X1122" s="833">
        <f t="shared" si="81"/>
        <v>0</v>
      </c>
    </row>
    <row r="1123" spans="2:24" x14ac:dyDescent="0.35">
      <c r="B1123" s="633"/>
      <c r="C1123" s="357"/>
      <c r="D1123" s="357"/>
      <c r="E1123" s="634"/>
      <c r="F1123" s="635"/>
      <c r="G1123" s="360"/>
      <c r="H1123" s="359"/>
      <c r="I1123" s="359"/>
      <c r="J1123" s="636"/>
      <c r="K1123" s="638" t="str">
        <f>IFERROR(INDEX(Lookup!$G$3:$G$6,MATCH(J1123,Lookup!$F$3:$F$6,0)),"")</f>
        <v/>
      </c>
      <c r="L1123" s="637"/>
      <c r="M1123" s="636"/>
      <c r="N1123" s="639">
        <f t="shared" si="78"/>
        <v>0</v>
      </c>
      <c r="O1123" s="640">
        <f t="shared" si="79"/>
        <v>0</v>
      </c>
      <c r="P1123" s="641">
        <f>IF(I1123&lt;INDEX(Lookup!$U$2:$U$10,MATCH($D$48,Lookup!$S$2:$S$10,0)),0,IF(U1123="X",0,IFERROR(L1123*50,0)))</f>
        <v>0</v>
      </c>
      <c r="Q1123" s="642">
        <f>IF(I1123&lt;INDEX(Lookup!$U$2:$U$10,MATCH($D$48,Lookup!$S$2:$S$10,0)),0,IF(U1123="X",0,IFERROR(P1123*K1123,0)))</f>
        <v>0</v>
      </c>
      <c r="R1123" s="642">
        <v>0</v>
      </c>
      <c r="S1123" s="783">
        <v>0</v>
      </c>
      <c r="T1123" s="636"/>
      <c r="U1123" s="353"/>
      <c r="W1123" s="833">
        <f t="shared" si="80"/>
        <v>0</v>
      </c>
      <c r="X1123" s="833">
        <f t="shared" si="81"/>
        <v>0</v>
      </c>
    </row>
    <row r="1124" spans="2:24" x14ac:dyDescent="0.35">
      <c r="B1124" s="633"/>
      <c r="C1124" s="357"/>
      <c r="D1124" s="357"/>
      <c r="E1124" s="634"/>
      <c r="F1124" s="635"/>
      <c r="G1124" s="360"/>
      <c r="H1124" s="359"/>
      <c r="I1124" s="359"/>
      <c r="J1124" s="636"/>
      <c r="K1124" s="638" t="str">
        <f>IFERROR(INDEX(Lookup!$G$3:$G$6,MATCH(J1124,Lookup!$F$3:$F$6,0)),"")</f>
        <v/>
      </c>
      <c r="L1124" s="637"/>
      <c r="M1124" s="636"/>
      <c r="N1124" s="639">
        <f t="shared" si="78"/>
        <v>0</v>
      </c>
      <c r="O1124" s="640">
        <f t="shared" si="79"/>
        <v>0</v>
      </c>
      <c r="P1124" s="641">
        <f>IF(I1124&lt;INDEX(Lookup!$U$2:$U$10,MATCH($D$48,Lookup!$S$2:$S$10,0)),0,IF(U1124="X",0,IFERROR(L1124*50,0)))</f>
        <v>0</v>
      </c>
      <c r="Q1124" s="642">
        <f>IF(I1124&lt;INDEX(Lookup!$U$2:$U$10,MATCH($D$48,Lookup!$S$2:$S$10,0)),0,IF(U1124="X",0,IFERROR(P1124*K1124,0)))</f>
        <v>0</v>
      </c>
      <c r="R1124" s="642">
        <v>0</v>
      </c>
      <c r="S1124" s="783">
        <v>0</v>
      </c>
      <c r="T1124" s="636"/>
      <c r="U1124" s="353"/>
      <c r="W1124" s="833">
        <f t="shared" si="80"/>
        <v>0</v>
      </c>
      <c r="X1124" s="833">
        <f t="shared" si="81"/>
        <v>0</v>
      </c>
    </row>
    <row r="1125" spans="2:24" x14ac:dyDescent="0.35">
      <c r="B1125" s="633"/>
      <c r="C1125" s="357"/>
      <c r="D1125" s="357"/>
      <c r="E1125" s="634"/>
      <c r="F1125" s="635"/>
      <c r="G1125" s="360"/>
      <c r="H1125" s="359"/>
      <c r="I1125" s="359"/>
      <c r="J1125" s="636"/>
      <c r="K1125" s="638" t="str">
        <f>IFERROR(INDEX(Lookup!$G$3:$G$6,MATCH(J1125,Lookup!$F$3:$F$6,0)),"")</f>
        <v/>
      </c>
      <c r="L1125" s="637"/>
      <c r="M1125" s="636"/>
      <c r="N1125" s="639">
        <f t="shared" si="78"/>
        <v>0</v>
      </c>
      <c r="O1125" s="640">
        <f t="shared" si="79"/>
        <v>0</v>
      </c>
      <c r="P1125" s="641">
        <f>IF(I1125&lt;INDEX(Lookup!$U$2:$U$10,MATCH($D$48,Lookup!$S$2:$S$10,0)),0,IF(U1125="X",0,IFERROR(L1125*50,0)))</f>
        <v>0</v>
      </c>
      <c r="Q1125" s="642">
        <f>IF(I1125&lt;INDEX(Lookup!$U$2:$U$10,MATCH($D$48,Lookup!$S$2:$S$10,0)),0,IF(U1125="X",0,IFERROR(P1125*K1125,0)))</f>
        <v>0</v>
      </c>
      <c r="R1125" s="642">
        <v>0</v>
      </c>
      <c r="S1125" s="783">
        <v>0</v>
      </c>
      <c r="T1125" s="636"/>
      <c r="U1125" s="353"/>
      <c r="W1125" s="833">
        <f t="shared" si="80"/>
        <v>0</v>
      </c>
      <c r="X1125" s="833">
        <f t="shared" si="81"/>
        <v>0</v>
      </c>
    </row>
    <row r="1126" spans="2:24" x14ac:dyDescent="0.35">
      <c r="B1126" s="633"/>
      <c r="C1126" s="357"/>
      <c r="D1126" s="357"/>
      <c r="E1126" s="634"/>
      <c r="F1126" s="635"/>
      <c r="G1126" s="360"/>
      <c r="H1126" s="359"/>
      <c r="I1126" s="359"/>
      <c r="J1126" s="636"/>
      <c r="K1126" s="638" t="str">
        <f>IFERROR(INDEX(Lookup!$G$3:$G$6,MATCH(J1126,Lookup!$F$3:$F$6,0)),"")</f>
        <v/>
      </c>
      <c r="L1126" s="637"/>
      <c r="M1126" s="636"/>
      <c r="N1126" s="639">
        <f t="shared" si="78"/>
        <v>0</v>
      </c>
      <c r="O1126" s="640">
        <f t="shared" si="79"/>
        <v>0</v>
      </c>
      <c r="P1126" s="641">
        <f>IF(I1126&lt;INDEX(Lookup!$U$2:$U$10,MATCH($D$48,Lookup!$S$2:$S$10,0)),0,IF(U1126="X",0,IFERROR(L1126*50,0)))</f>
        <v>0</v>
      </c>
      <c r="Q1126" s="642">
        <f>IF(I1126&lt;INDEX(Lookup!$U$2:$U$10,MATCH($D$48,Lookup!$S$2:$S$10,0)),0,IF(U1126="X",0,IFERROR(P1126*K1126,0)))</f>
        <v>0</v>
      </c>
      <c r="R1126" s="642">
        <v>0</v>
      </c>
      <c r="S1126" s="783">
        <v>0</v>
      </c>
      <c r="T1126" s="636"/>
      <c r="U1126" s="353"/>
      <c r="W1126" s="833">
        <f t="shared" si="80"/>
        <v>0</v>
      </c>
      <c r="X1126" s="833">
        <f t="shared" si="81"/>
        <v>0</v>
      </c>
    </row>
    <row r="1127" spans="2:24" x14ac:dyDescent="0.35">
      <c r="B1127" s="633"/>
      <c r="C1127" s="357"/>
      <c r="D1127" s="357"/>
      <c r="E1127" s="634"/>
      <c r="F1127" s="635"/>
      <c r="G1127" s="360"/>
      <c r="H1127" s="359"/>
      <c r="I1127" s="359"/>
      <c r="J1127" s="636"/>
      <c r="K1127" s="638" t="str">
        <f>IFERROR(INDEX(Lookup!$G$3:$G$6,MATCH(J1127,Lookup!$F$3:$F$6,0)),"")</f>
        <v/>
      </c>
      <c r="L1127" s="637"/>
      <c r="M1127" s="636"/>
      <c r="N1127" s="639">
        <f t="shared" si="78"/>
        <v>0</v>
      </c>
      <c r="O1127" s="640">
        <f t="shared" si="79"/>
        <v>0</v>
      </c>
      <c r="P1127" s="641">
        <f>IF(I1127&lt;INDEX(Lookup!$U$2:$U$10,MATCH($D$48,Lookup!$S$2:$S$10,0)),0,IF(U1127="X",0,IFERROR(L1127*50,0)))</f>
        <v>0</v>
      </c>
      <c r="Q1127" s="642">
        <f>IF(I1127&lt;INDEX(Lookup!$U$2:$U$10,MATCH($D$48,Lookup!$S$2:$S$10,0)),0,IF(U1127="X",0,IFERROR(P1127*K1127,0)))</f>
        <v>0</v>
      </c>
      <c r="R1127" s="642">
        <v>0</v>
      </c>
      <c r="S1127" s="783">
        <v>0</v>
      </c>
      <c r="T1127" s="636"/>
      <c r="U1127" s="353"/>
      <c r="W1127" s="833">
        <f t="shared" si="80"/>
        <v>0</v>
      </c>
      <c r="X1127" s="833">
        <f t="shared" si="81"/>
        <v>0</v>
      </c>
    </row>
    <row r="1128" spans="2:24" x14ac:dyDescent="0.35">
      <c r="B1128" s="633"/>
      <c r="C1128" s="357"/>
      <c r="D1128" s="357"/>
      <c r="E1128" s="634"/>
      <c r="F1128" s="635"/>
      <c r="G1128" s="360"/>
      <c r="H1128" s="359"/>
      <c r="I1128" s="359"/>
      <c r="J1128" s="636"/>
      <c r="K1128" s="638" t="str">
        <f>IFERROR(INDEX(Lookup!$G$3:$G$6,MATCH(J1128,Lookup!$F$3:$F$6,0)),"")</f>
        <v/>
      </c>
      <c r="L1128" s="637"/>
      <c r="M1128" s="636"/>
      <c r="N1128" s="639">
        <f t="shared" si="78"/>
        <v>0</v>
      </c>
      <c r="O1128" s="640">
        <f t="shared" si="79"/>
        <v>0</v>
      </c>
      <c r="P1128" s="641">
        <f>IF(I1128&lt;INDEX(Lookup!$U$2:$U$10,MATCH($D$48,Lookup!$S$2:$S$10,0)),0,IF(U1128="X",0,IFERROR(L1128*50,0)))</f>
        <v>0</v>
      </c>
      <c r="Q1128" s="642">
        <f>IF(I1128&lt;INDEX(Lookup!$U$2:$U$10,MATCH($D$48,Lookup!$S$2:$S$10,0)),0,IF(U1128="X",0,IFERROR(P1128*K1128,0)))</f>
        <v>0</v>
      </c>
      <c r="R1128" s="642">
        <v>0</v>
      </c>
      <c r="S1128" s="783">
        <v>0</v>
      </c>
      <c r="T1128" s="636"/>
      <c r="U1128" s="353"/>
      <c r="W1128" s="833">
        <f t="shared" si="80"/>
        <v>0</v>
      </c>
      <c r="X1128" s="833">
        <f t="shared" si="81"/>
        <v>0</v>
      </c>
    </row>
    <row r="1129" spans="2:24" x14ac:dyDescent="0.35">
      <c r="B1129" s="633"/>
      <c r="C1129" s="357"/>
      <c r="D1129" s="357"/>
      <c r="E1129" s="634"/>
      <c r="F1129" s="635"/>
      <c r="G1129" s="360"/>
      <c r="H1129" s="359"/>
      <c r="I1129" s="359"/>
      <c r="J1129" s="636"/>
      <c r="K1129" s="638" t="str">
        <f>IFERROR(INDEX(Lookup!$G$3:$G$6,MATCH(J1129,Lookup!$F$3:$F$6,0)),"")</f>
        <v/>
      </c>
      <c r="L1129" s="637"/>
      <c r="M1129" s="636"/>
      <c r="N1129" s="639">
        <f t="shared" si="78"/>
        <v>0</v>
      </c>
      <c r="O1129" s="640">
        <f t="shared" si="79"/>
        <v>0</v>
      </c>
      <c r="P1129" s="641">
        <f>IF(I1129&lt;INDEX(Lookup!$U$2:$U$10,MATCH($D$48,Lookup!$S$2:$S$10,0)),0,IF(U1129="X",0,IFERROR(L1129*50,0)))</f>
        <v>0</v>
      </c>
      <c r="Q1129" s="642">
        <f>IF(I1129&lt;INDEX(Lookup!$U$2:$U$10,MATCH($D$48,Lookup!$S$2:$S$10,0)),0,IF(U1129="X",0,IFERROR(P1129*K1129,0)))</f>
        <v>0</v>
      </c>
      <c r="R1129" s="642">
        <v>0</v>
      </c>
      <c r="S1129" s="783">
        <v>0</v>
      </c>
      <c r="T1129" s="636"/>
      <c r="U1129" s="353"/>
      <c r="W1129" s="833">
        <f t="shared" si="80"/>
        <v>0</v>
      </c>
      <c r="X1129" s="833">
        <f t="shared" si="81"/>
        <v>0</v>
      </c>
    </row>
    <row r="1130" spans="2:24" x14ac:dyDescent="0.35">
      <c r="B1130" s="633"/>
      <c r="C1130" s="357"/>
      <c r="D1130" s="357"/>
      <c r="E1130" s="634"/>
      <c r="F1130" s="635"/>
      <c r="G1130" s="360"/>
      <c r="H1130" s="359"/>
      <c r="I1130" s="359"/>
      <c r="J1130" s="636"/>
      <c r="K1130" s="638" t="str">
        <f>IFERROR(INDEX(Lookup!$G$3:$G$6,MATCH(J1130,Lookup!$F$3:$F$6,0)),"")</f>
        <v/>
      </c>
      <c r="L1130" s="637"/>
      <c r="M1130" s="636"/>
      <c r="N1130" s="639">
        <f t="shared" si="78"/>
        <v>0</v>
      </c>
      <c r="O1130" s="640">
        <f t="shared" si="79"/>
        <v>0</v>
      </c>
      <c r="P1130" s="641">
        <f>IF(I1130&lt;INDEX(Lookup!$U$2:$U$10,MATCH($D$48,Lookup!$S$2:$S$10,0)),0,IF(U1130="X",0,IFERROR(L1130*50,0)))</f>
        <v>0</v>
      </c>
      <c r="Q1130" s="642">
        <f>IF(I1130&lt;INDEX(Lookup!$U$2:$U$10,MATCH($D$48,Lookup!$S$2:$S$10,0)),0,IF(U1130="X",0,IFERROR(P1130*K1130,0)))</f>
        <v>0</v>
      </c>
      <c r="R1130" s="642">
        <v>0</v>
      </c>
      <c r="S1130" s="783">
        <v>0</v>
      </c>
      <c r="T1130" s="636"/>
      <c r="U1130" s="353"/>
      <c r="W1130" s="833">
        <f t="shared" si="80"/>
        <v>0</v>
      </c>
      <c r="X1130" s="833">
        <f t="shared" si="81"/>
        <v>0</v>
      </c>
    </row>
    <row r="1131" spans="2:24" x14ac:dyDescent="0.35">
      <c r="B1131" s="633"/>
      <c r="C1131" s="357"/>
      <c r="D1131" s="357"/>
      <c r="E1131" s="634"/>
      <c r="F1131" s="635"/>
      <c r="G1131" s="360"/>
      <c r="H1131" s="359"/>
      <c r="I1131" s="359"/>
      <c r="J1131" s="636"/>
      <c r="K1131" s="638" t="str">
        <f>IFERROR(INDEX(Lookup!$G$3:$G$6,MATCH(J1131,Lookup!$F$3:$F$6,0)),"")</f>
        <v/>
      </c>
      <c r="L1131" s="637"/>
      <c r="M1131" s="636"/>
      <c r="N1131" s="639">
        <f t="shared" si="78"/>
        <v>0</v>
      </c>
      <c r="O1131" s="640">
        <f t="shared" si="79"/>
        <v>0</v>
      </c>
      <c r="P1131" s="641">
        <f>IF(I1131&lt;INDEX(Lookup!$U$2:$U$10,MATCH($D$48,Lookup!$S$2:$S$10,0)),0,IF(U1131="X",0,IFERROR(L1131*50,0)))</f>
        <v>0</v>
      </c>
      <c r="Q1131" s="642">
        <f>IF(I1131&lt;INDEX(Lookup!$U$2:$U$10,MATCH($D$48,Lookup!$S$2:$S$10,0)),0,IF(U1131="X",0,IFERROR(P1131*K1131,0)))</f>
        <v>0</v>
      </c>
      <c r="R1131" s="642">
        <v>0</v>
      </c>
      <c r="S1131" s="783">
        <v>0</v>
      </c>
      <c r="T1131" s="636"/>
      <c r="U1131" s="353"/>
      <c r="W1131" s="833">
        <f t="shared" si="80"/>
        <v>0</v>
      </c>
      <c r="X1131" s="833">
        <f t="shared" si="81"/>
        <v>0</v>
      </c>
    </row>
    <row r="1132" spans="2:24" x14ac:dyDescent="0.35">
      <c r="B1132" s="633"/>
      <c r="C1132" s="357"/>
      <c r="D1132" s="357"/>
      <c r="E1132" s="634"/>
      <c r="F1132" s="635"/>
      <c r="G1132" s="360"/>
      <c r="H1132" s="359"/>
      <c r="I1132" s="359"/>
      <c r="J1132" s="636"/>
      <c r="K1132" s="638" t="str">
        <f>IFERROR(INDEX(Lookup!$G$3:$G$6,MATCH(J1132,Lookup!$F$3:$F$6,0)),"")</f>
        <v/>
      </c>
      <c r="L1132" s="637"/>
      <c r="M1132" s="636"/>
      <c r="N1132" s="639">
        <f t="shared" si="78"/>
        <v>0</v>
      </c>
      <c r="O1132" s="640">
        <f t="shared" si="79"/>
        <v>0</v>
      </c>
      <c r="P1132" s="641">
        <f>IF(I1132&lt;INDEX(Lookup!$U$2:$U$10,MATCH($D$48,Lookup!$S$2:$S$10,0)),0,IF(U1132="X",0,IFERROR(L1132*50,0)))</f>
        <v>0</v>
      </c>
      <c r="Q1132" s="642">
        <f>IF(I1132&lt;INDEX(Lookup!$U$2:$U$10,MATCH($D$48,Lookup!$S$2:$S$10,0)),0,IF(U1132="X",0,IFERROR(P1132*K1132,0)))</f>
        <v>0</v>
      </c>
      <c r="R1132" s="642">
        <v>0</v>
      </c>
      <c r="S1132" s="783">
        <v>0</v>
      </c>
      <c r="T1132" s="636"/>
      <c r="U1132" s="353"/>
      <c r="W1132" s="833">
        <f t="shared" si="80"/>
        <v>0</v>
      </c>
      <c r="X1132" s="833">
        <f t="shared" si="81"/>
        <v>0</v>
      </c>
    </row>
    <row r="1133" spans="2:24" x14ac:dyDescent="0.35">
      <c r="B1133" s="633"/>
      <c r="C1133" s="357"/>
      <c r="D1133" s="357"/>
      <c r="E1133" s="634"/>
      <c r="F1133" s="635"/>
      <c r="G1133" s="360"/>
      <c r="H1133" s="359"/>
      <c r="I1133" s="359"/>
      <c r="J1133" s="636"/>
      <c r="K1133" s="638" t="str">
        <f>IFERROR(INDEX(Lookup!$G$3:$G$6,MATCH(J1133,Lookup!$F$3:$F$6,0)),"")</f>
        <v/>
      </c>
      <c r="L1133" s="637"/>
      <c r="M1133" s="636"/>
      <c r="N1133" s="639">
        <f t="shared" si="78"/>
        <v>0</v>
      </c>
      <c r="O1133" s="640">
        <f t="shared" si="79"/>
        <v>0</v>
      </c>
      <c r="P1133" s="641">
        <f>IF(I1133&lt;INDEX(Lookup!$U$2:$U$10,MATCH($D$48,Lookup!$S$2:$S$10,0)),0,IF(U1133="X",0,IFERROR(L1133*50,0)))</f>
        <v>0</v>
      </c>
      <c r="Q1133" s="642">
        <f>IF(I1133&lt;INDEX(Lookup!$U$2:$U$10,MATCH($D$48,Lookup!$S$2:$S$10,0)),0,IF(U1133="X",0,IFERROR(P1133*K1133,0)))</f>
        <v>0</v>
      </c>
      <c r="R1133" s="642">
        <v>0</v>
      </c>
      <c r="S1133" s="783">
        <v>0</v>
      </c>
      <c r="T1133" s="636"/>
      <c r="U1133" s="353"/>
      <c r="W1133" s="833">
        <f t="shared" si="80"/>
        <v>0</v>
      </c>
      <c r="X1133" s="833">
        <f t="shared" si="81"/>
        <v>0</v>
      </c>
    </row>
    <row r="1134" spans="2:24" x14ac:dyDescent="0.35">
      <c r="B1134" s="633"/>
      <c r="C1134" s="357"/>
      <c r="D1134" s="357"/>
      <c r="E1134" s="634"/>
      <c r="F1134" s="635"/>
      <c r="G1134" s="360"/>
      <c r="H1134" s="359"/>
      <c r="I1134" s="359"/>
      <c r="J1134" s="636"/>
      <c r="K1134" s="638" t="str">
        <f>IFERROR(INDEX(Lookup!$G$3:$G$6,MATCH(J1134,Lookup!$F$3:$F$6,0)),"")</f>
        <v/>
      </c>
      <c r="L1134" s="637"/>
      <c r="M1134" s="636"/>
      <c r="N1134" s="639">
        <f t="shared" si="78"/>
        <v>0</v>
      </c>
      <c r="O1134" s="640">
        <f t="shared" si="79"/>
        <v>0</v>
      </c>
      <c r="P1134" s="641">
        <f>IF(I1134&lt;INDEX(Lookup!$U$2:$U$10,MATCH($D$48,Lookup!$S$2:$S$10,0)),0,IF(U1134="X",0,IFERROR(L1134*50,0)))</f>
        <v>0</v>
      </c>
      <c r="Q1134" s="642">
        <f>IF(I1134&lt;INDEX(Lookup!$U$2:$U$10,MATCH($D$48,Lookup!$S$2:$S$10,0)),0,IF(U1134="X",0,IFERROR(P1134*K1134,0)))</f>
        <v>0</v>
      </c>
      <c r="R1134" s="642">
        <v>0</v>
      </c>
      <c r="S1134" s="783">
        <v>0</v>
      </c>
      <c r="T1134" s="636"/>
      <c r="U1134" s="353"/>
      <c r="W1134" s="833">
        <f t="shared" si="80"/>
        <v>0</v>
      </c>
      <c r="X1134" s="833">
        <f t="shared" si="81"/>
        <v>0</v>
      </c>
    </row>
    <row r="1135" spans="2:24" x14ac:dyDescent="0.35">
      <c r="B1135" s="633"/>
      <c r="C1135" s="357"/>
      <c r="D1135" s="357"/>
      <c r="E1135" s="634"/>
      <c r="F1135" s="635"/>
      <c r="G1135" s="360"/>
      <c r="H1135" s="359"/>
      <c r="I1135" s="359"/>
      <c r="J1135" s="636"/>
      <c r="K1135" s="638" t="str">
        <f>IFERROR(INDEX(Lookup!$G$3:$G$6,MATCH(J1135,Lookup!$F$3:$F$6,0)),"")</f>
        <v/>
      </c>
      <c r="L1135" s="637"/>
      <c r="M1135" s="636"/>
      <c r="N1135" s="639">
        <f t="shared" si="78"/>
        <v>0</v>
      </c>
      <c r="O1135" s="640">
        <f t="shared" si="79"/>
        <v>0</v>
      </c>
      <c r="P1135" s="641">
        <f>IF(I1135&lt;INDEX(Lookup!$U$2:$U$10,MATCH($D$48,Lookup!$S$2:$S$10,0)),0,IF(U1135="X",0,IFERROR(L1135*50,0)))</f>
        <v>0</v>
      </c>
      <c r="Q1135" s="642">
        <f>IF(I1135&lt;INDEX(Lookup!$U$2:$U$10,MATCH($D$48,Lookup!$S$2:$S$10,0)),0,IF(U1135="X",0,IFERROR(P1135*K1135,0)))</f>
        <v>0</v>
      </c>
      <c r="R1135" s="642">
        <v>0</v>
      </c>
      <c r="S1135" s="783">
        <v>0</v>
      </c>
      <c r="T1135" s="636"/>
      <c r="U1135" s="353"/>
      <c r="W1135" s="833">
        <f t="shared" si="80"/>
        <v>0</v>
      </c>
      <c r="X1135" s="833">
        <f t="shared" si="81"/>
        <v>0</v>
      </c>
    </row>
    <row r="1136" spans="2:24" x14ac:dyDescent="0.35">
      <c r="B1136" s="633"/>
      <c r="C1136" s="357"/>
      <c r="D1136" s="357"/>
      <c r="E1136" s="634"/>
      <c r="F1136" s="635"/>
      <c r="G1136" s="360"/>
      <c r="H1136" s="359"/>
      <c r="I1136" s="359"/>
      <c r="J1136" s="636"/>
      <c r="K1136" s="638" t="str">
        <f>IFERROR(INDEX(Lookup!$G$3:$G$6,MATCH(J1136,Lookup!$F$3:$F$6,0)),"")</f>
        <v/>
      </c>
      <c r="L1136" s="637"/>
      <c r="M1136" s="636"/>
      <c r="N1136" s="639">
        <f t="shared" si="78"/>
        <v>0</v>
      </c>
      <c r="O1136" s="640">
        <f t="shared" si="79"/>
        <v>0</v>
      </c>
      <c r="P1136" s="641">
        <f>IF(I1136&lt;INDEX(Lookup!$U$2:$U$10,MATCH($D$48,Lookup!$S$2:$S$10,0)),0,IF(U1136="X",0,IFERROR(L1136*50,0)))</f>
        <v>0</v>
      </c>
      <c r="Q1136" s="642">
        <f>IF(I1136&lt;INDEX(Lookup!$U$2:$U$10,MATCH($D$48,Lookup!$S$2:$S$10,0)),0,IF(U1136="X",0,IFERROR(P1136*K1136,0)))</f>
        <v>0</v>
      </c>
      <c r="R1136" s="642">
        <v>0</v>
      </c>
      <c r="S1136" s="783">
        <v>0</v>
      </c>
      <c r="T1136" s="636"/>
      <c r="U1136" s="353"/>
      <c r="W1136" s="833">
        <f t="shared" si="80"/>
        <v>0</v>
      </c>
      <c r="X1136" s="833">
        <f t="shared" si="81"/>
        <v>0</v>
      </c>
    </row>
    <row r="1137" spans="2:24" x14ac:dyDescent="0.35">
      <c r="B1137" s="633"/>
      <c r="C1137" s="357"/>
      <c r="D1137" s="357"/>
      <c r="E1137" s="634"/>
      <c r="F1137" s="635"/>
      <c r="G1137" s="360"/>
      <c r="H1137" s="359"/>
      <c r="I1137" s="359"/>
      <c r="J1137" s="636"/>
      <c r="K1137" s="638" t="str">
        <f>IFERROR(INDEX(Lookup!$G$3:$G$6,MATCH(J1137,Lookup!$F$3:$F$6,0)),"")</f>
        <v/>
      </c>
      <c r="L1137" s="637"/>
      <c r="M1137" s="636"/>
      <c r="N1137" s="639">
        <f t="shared" si="78"/>
        <v>0</v>
      </c>
      <c r="O1137" s="640">
        <f t="shared" si="79"/>
        <v>0</v>
      </c>
      <c r="P1137" s="641">
        <f>IF(I1137&lt;INDEX(Lookup!$U$2:$U$10,MATCH($D$48,Lookup!$S$2:$S$10,0)),0,IF(U1137="X",0,IFERROR(L1137*50,0)))</f>
        <v>0</v>
      </c>
      <c r="Q1137" s="642">
        <f>IF(I1137&lt;INDEX(Lookup!$U$2:$U$10,MATCH($D$48,Lookup!$S$2:$S$10,0)),0,IF(U1137="X",0,IFERROR(P1137*K1137,0)))</f>
        <v>0</v>
      </c>
      <c r="R1137" s="642">
        <v>0</v>
      </c>
      <c r="S1137" s="783">
        <v>0</v>
      </c>
      <c r="T1137" s="636"/>
      <c r="U1137" s="353"/>
      <c r="W1137" s="833">
        <f t="shared" si="80"/>
        <v>0</v>
      </c>
      <c r="X1137" s="833">
        <f t="shared" si="81"/>
        <v>0</v>
      </c>
    </row>
    <row r="1138" spans="2:24" x14ac:dyDescent="0.35">
      <c r="B1138" s="633"/>
      <c r="C1138" s="357"/>
      <c r="D1138" s="357"/>
      <c r="E1138" s="634"/>
      <c r="F1138" s="635"/>
      <c r="G1138" s="360"/>
      <c r="H1138" s="359"/>
      <c r="I1138" s="359"/>
      <c r="J1138" s="636"/>
      <c r="K1138" s="638" t="str">
        <f>IFERROR(INDEX(Lookup!$G$3:$G$6,MATCH(J1138,Lookup!$F$3:$F$6,0)),"")</f>
        <v/>
      </c>
      <c r="L1138" s="637"/>
      <c r="M1138" s="636"/>
      <c r="N1138" s="639">
        <f t="shared" si="78"/>
        <v>0</v>
      </c>
      <c r="O1138" s="640">
        <f t="shared" si="79"/>
        <v>0</v>
      </c>
      <c r="P1138" s="641">
        <f>IF(I1138&lt;INDEX(Lookup!$U$2:$U$10,MATCH($D$48,Lookup!$S$2:$S$10,0)),0,IF(U1138="X",0,IFERROR(L1138*50,0)))</f>
        <v>0</v>
      </c>
      <c r="Q1138" s="642">
        <f>IF(I1138&lt;INDEX(Lookup!$U$2:$U$10,MATCH($D$48,Lookup!$S$2:$S$10,0)),0,IF(U1138="X",0,IFERROR(P1138*K1138,0)))</f>
        <v>0</v>
      </c>
      <c r="R1138" s="642">
        <v>0</v>
      </c>
      <c r="S1138" s="783">
        <v>0</v>
      </c>
      <c r="T1138" s="636"/>
      <c r="U1138" s="353"/>
      <c r="W1138" s="833">
        <f t="shared" si="80"/>
        <v>0</v>
      </c>
      <c r="X1138" s="833">
        <f t="shared" si="81"/>
        <v>0</v>
      </c>
    </row>
    <row r="1139" spans="2:24" x14ac:dyDescent="0.35">
      <c r="B1139" s="633"/>
      <c r="C1139" s="357"/>
      <c r="D1139" s="357"/>
      <c r="E1139" s="634"/>
      <c r="F1139" s="635"/>
      <c r="G1139" s="360"/>
      <c r="H1139" s="359"/>
      <c r="I1139" s="359"/>
      <c r="J1139" s="636"/>
      <c r="K1139" s="638" t="str">
        <f>IFERROR(INDEX(Lookup!$G$3:$G$6,MATCH(J1139,Lookup!$F$3:$F$6,0)),"")</f>
        <v/>
      </c>
      <c r="L1139" s="637"/>
      <c r="M1139" s="636"/>
      <c r="N1139" s="639">
        <f t="shared" ref="N1139:N1202" si="82">L1139*M1139</f>
        <v>0</v>
      </c>
      <c r="O1139" s="640">
        <f t="shared" si="79"/>
        <v>0</v>
      </c>
      <c r="P1139" s="641">
        <f>IF(I1139&lt;INDEX(Lookup!$U$2:$U$10,MATCH($D$48,Lookup!$S$2:$S$10,0)),0,IF(U1139="X",0,IFERROR(L1139*50,0)))</f>
        <v>0</v>
      </c>
      <c r="Q1139" s="642">
        <f>IF(I1139&lt;INDEX(Lookup!$U$2:$U$10,MATCH($D$48,Lookup!$S$2:$S$10,0)),0,IF(U1139="X",0,IFERROR(P1139*K1139,0)))</f>
        <v>0</v>
      </c>
      <c r="R1139" s="642">
        <v>0</v>
      </c>
      <c r="S1139" s="783">
        <v>0</v>
      </c>
      <c r="T1139" s="636"/>
      <c r="U1139" s="353"/>
      <c r="W1139" s="833">
        <f t="shared" si="80"/>
        <v>0</v>
      </c>
      <c r="X1139" s="833">
        <f t="shared" si="81"/>
        <v>0</v>
      </c>
    </row>
    <row r="1140" spans="2:24" x14ac:dyDescent="0.35">
      <c r="B1140" s="633"/>
      <c r="C1140" s="357"/>
      <c r="D1140" s="357"/>
      <c r="E1140" s="634"/>
      <c r="F1140" s="635"/>
      <c r="G1140" s="360"/>
      <c r="H1140" s="359"/>
      <c r="I1140" s="359"/>
      <c r="J1140" s="636"/>
      <c r="K1140" s="638" t="str">
        <f>IFERROR(INDEX(Lookup!$G$3:$G$6,MATCH(J1140,Lookup!$F$3:$F$6,0)),"")</f>
        <v/>
      </c>
      <c r="L1140" s="637"/>
      <c r="M1140" s="636"/>
      <c r="N1140" s="639">
        <f t="shared" si="82"/>
        <v>0</v>
      </c>
      <c r="O1140" s="640">
        <f t="shared" ref="O1140:O1203" si="83">IFERROR(ROUND((N1140*K1140),2),0)</f>
        <v>0</v>
      </c>
      <c r="P1140" s="641">
        <f>IF(I1140&lt;INDEX(Lookup!$U$2:$U$10,MATCH($D$48,Lookup!$S$2:$S$10,0)),0,IF(U1140="X",0,IFERROR(L1140*50,0)))</f>
        <v>0</v>
      </c>
      <c r="Q1140" s="642">
        <f>IF(I1140&lt;INDEX(Lookup!$U$2:$U$10,MATCH($D$48,Lookup!$S$2:$S$10,0)),0,IF(U1140="X",0,IFERROR(P1140*K1140,0)))</f>
        <v>0</v>
      </c>
      <c r="R1140" s="642">
        <v>0</v>
      </c>
      <c r="S1140" s="783">
        <v>0</v>
      </c>
      <c r="T1140" s="636"/>
      <c r="U1140" s="353"/>
      <c r="W1140" s="833">
        <f t="shared" ref="W1140:W1203" si="84">O1140*$I$30</f>
        <v>0</v>
      </c>
      <c r="X1140" s="833">
        <f t="shared" ref="X1140:X1203" si="85">Q1140*$I$30</f>
        <v>0</v>
      </c>
    </row>
    <row r="1141" spans="2:24" x14ac:dyDescent="0.35">
      <c r="B1141" s="633"/>
      <c r="C1141" s="357"/>
      <c r="D1141" s="357"/>
      <c r="E1141" s="634"/>
      <c r="F1141" s="635"/>
      <c r="G1141" s="360"/>
      <c r="H1141" s="359"/>
      <c r="I1141" s="359"/>
      <c r="J1141" s="636"/>
      <c r="K1141" s="638" t="str">
        <f>IFERROR(INDEX(Lookup!$G$3:$G$6,MATCH(J1141,Lookup!$F$3:$F$6,0)),"")</f>
        <v/>
      </c>
      <c r="L1141" s="637"/>
      <c r="M1141" s="636"/>
      <c r="N1141" s="639">
        <f t="shared" si="82"/>
        <v>0</v>
      </c>
      <c r="O1141" s="640">
        <f t="shared" si="83"/>
        <v>0</v>
      </c>
      <c r="P1141" s="641">
        <f>IF(I1141&lt;INDEX(Lookup!$U$2:$U$10,MATCH($D$48,Lookup!$S$2:$S$10,0)),0,IF(U1141="X",0,IFERROR(L1141*50,0)))</f>
        <v>0</v>
      </c>
      <c r="Q1141" s="642">
        <f>IF(I1141&lt;INDEX(Lookup!$U$2:$U$10,MATCH($D$48,Lookup!$S$2:$S$10,0)),0,IF(U1141="X",0,IFERROR(P1141*K1141,0)))</f>
        <v>0</v>
      </c>
      <c r="R1141" s="642">
        <v>0</v>
      </c>
      <c r="S1141" s="783">
        <v>0</v>
      </c>
      <c r="T1141" s="636"/>
      <c r="U1141" s="353"/>
      <c r="W1141" s="833">
        <f t="shared" si="84"/>
        <v>0</v>
      </c>
      <c r="X1141" s="833">
        <f t="shared" si="85"/>
        <v>0</v>
      </c>
    </row>
    <row r="1142" spans="2:24" x14ac:dyDescent="0.35">
      <c r="B1142" s="633"/>
      <c r="C1142" s="357"/>
      <c r="D1142" s="357"/>
      <c r="E1142" s="634"/>
      <c r="F1142" s="635"/>
      <c r="G1142" s="360"/>
      <c r="H1142" s="359"/>
      <c r="I1142" s="359"/>
      <c r="J1142" s="636"/>
      <c r="K1142" s="638" t="str">
        <f>IFERROR(INDEX(Lookup!$G$3:$G$6,MATCH(J1142,Lookup!$F$3:$F$6,0)),"")</f>
        <v/>
      </c>
      <c r="L1142" s="637"/>
      <c r="M1142" s="636"/>
      <c r="N1142" s="639">
        <f t="shared" si="82"/>
        <v>0</v>
      </c>
      <c r="O1142" s="640">
        <f t="shared" si="83"/>
        <v>0</v>
      </c>
      <c r="P1142" s="641">
        <f>IF(I1142&lt;INDEX(Lookup!$U$2:$U$10,MATCH($D$48,Lookup!$S$2:$S$10,0)),0,IF(U1142="X",0,IFERROR(L1142*50,0)))</f>
        <v>0</v>
      </c>
      <c r="Q1142" s="642">
        <f>IF(I1142&lt;INDEX(Lookup!$U$2:$U$10,MATCH($D$48,Lookup!$S$2:$S$10,0)),0,IF(U1142="X",0,IFERROR(P1142*K1142,0)))</f>
        <v>0</v>
      </c>
      <c r="R1142" s="642">
        <v>0</v>
      </c>
      <c r="S1142" s="783">
        <v>0</v>
      </c>
      <c r="T1142" s="636"/>
      <c r="U1142" s="353"/>
      <c r="W1142" s="833">
        <f t="shared" si="84"/>
        <v>0</v>
      </c>
      <c r="X1142" s="833">
        <f t="shared" si="85"/>
        <v>0</v>
      </c>
    </row>
    <row r="1143" spans="2:24" x14ac:dyDescent="0.35">
      <c r="B1143" s="633"/>
      <c r="C1143" s="357"/>
      <c r="D1143" s="357"/>
      <c r="E1143" s="634"/>
      <c r="F1143" s="635"/>
      <c r="G1143" s="360"/>
      <c r="H1143" s="359"/>
      <c r="I1143" s="359"/>
      <c r="J1143" s="636"/>
      <c r="K1143" s="638" t="str">
        <f>IFERROR(INDEX(Lookup!$G$3:$G$6,MATCH(J1143,Lookup!$F$3:$F$6,0)),"")</f>
        <v/>
      </c>
      <c r="L1143" s="637"/>
      <c r="M1143" s="636"/>
      <c r="N1143" s="639">
        <f t="shared" si="82"/>
        <v>0</v>
      </c>
      <c r="O1143" s="640">
        <f t="shared" si="83"/>
        <v>0</v>
      </c>
      <c r="P1143" s="641">
        <f>IF(I1143&lt;INDEX(Lookup!$U$2:$U$10,MATCH($D$48,Lookup!$S$2:$S$10,0)),0,IF(U1143="X",0,IFERROR(L1143*50,0)))</f>
        <v>0</v>
      </c>
      <c r="Q1143" s="642">
        <f>IF(I1143&lt;INDEX(Lookup!$U$2:$U$10,MATCH($D$48,Lookup!$S$2:$S$10,0)),0,IF(U1143="X",0,IFERROR(P1143*K1143,0)))</f>
        <v>0</v>
      </c>
      <c r="R1143" s="642">
        <v>0</v>
      </c>
      <c r="S1143" s="783">
        <v>0</v>
      </c>
      <c r="T1143" s="636"/>
      <c r="U1143" s="353"/>
      <c r="W1143" s="833">
        <f t="shared" si="84"/>
        <v>0</v>
      </c>
      <c r="X1143" s="833">
        <f t="shared" si="85"/>
        <v>0</v>
      </c>
    </row>
    <row r="1144" spans="2:24" x14ac:dyDescent="0.35">
      <c r="B1144" s="633"/>
      <c r="C1144" s="357"/>
      <c r="D1144" s="357"/>
      <c r="E1144" s="634"/>
      <c r="F1144" s="635"/>
      <c r="G1144" s="360"/>
      <c r="H1144" s="359"/>
      <c r="I1144" s="359"/>
      <c r="J1144" s="636"/>
      <c r="K1144" s="638" t="str">
        <f>IFERROR(INDEX(Lookup!$G$3:$G$6,MATCH(J1144,Lookup!$F$3:$F$6,0)),"")</f>
        <v/>
      </c>
      <c r="L1144" s="637"/>
      <c r="M1144" s="636"/>
      <c r="N1144" s="639">
        <f t="shared" si="82"/>
        <v>0</v>
      </c>
      <c r="O1144" s="640">
        <f t="shared" si="83"/>
        <v>0</v>
      </c>
      <c r="P1144" s="641">
        <f>IF(I1144&lt;INDEX(Lookup!$U$2:$U$10,MATCH($D$48,Lookup!$S$2:$S$10,0)),0,IF(U1144="X",0,IFERROR(L1144*50,0)))</f>
        <v>0</v>
      </c>
      <c r="Q1144" s="642">
        <f>IF(I1144&lt;INDEX(Lookup!$U$2:$U$10,MATCH($D$48,Lookup!$S$2:$S$10,0)),0,IF(U1144="X",0,IFERROR(P1144*K1144,0)))</f>
        <v>0</v>
      </c>
      <c r="R1144" s="642">
        <v>0</v>
      </c>
      <c r="S1144" s="783">
        <v>0</v>
      </c>
      <c r="T1144" s="636"/>
      <c r="U1144" s="353"/>
      <c r="W1144" s="833">
        <f t="shared" si="84"/>
        <v>0</v>
      </c>
      <c r="X1144" s="833">
        <f t="shared" si="85"/>
        <v>0</v>
      </c>
    </row>
    <row r="1145" spans="2:24" x14ac:dyDescent="0.35">
      <c r="B1145" s="633"/>
      <c r="C1145" s="357"/>
      <c r="D1145" s="357"/>
      <c r="E1145" s="634"/>
      <c r="F1145" s="635"/>
      <c r="G1145" s="360"/>
      <c r="H1145" s="359"/>
      <c r="I1145" s="359"/>
      <c r="J1145" s="636"/>
      <c r="K1145" s="638" t="str">
        <f>IFERROR(INDEX(Lookup!$G$3:$G$6,MATCH(J1145,Lookup!$F$3:$F$6,0)),"")</f>
        <v/>
      </c>
      <c r="L1145" s="637"/>
      <c r="M1145" s="636"/>
      <c r="N1145" s="639">
        <f t="shared" si="82"/>
        <v>0</v>
      </c>
      <c r="O1145" s="640">
        <f t="shared" si="83"/>
        <v>0</v>
      </c>
      <c r="P1145" s="641">
        <f>IF(I1145&lt;INDEX(Lookup!$U$2:$U$10,MATCH($D$48,Lookup!$S$2:$S$10,0)),0,IF(U1145="X",0,IFERROR(L1145*50,0)))</f>
        <v>0</v>
      </c>
      <c r="Q1145" s="642">
        <f>IF(I1145&lt;INDEX(Lookup!$U$2:$U$10,MATCH($D$48,Lookup!$S$2:$S$10,0)),0,IF(U1145="X",0,IFERROR(P1145*K1145,0)))</f>
        <v>0</v>
      </c>
      <c r="R1145" s="642">
        <v>0</v>
      </c>
      <c r="S1145" s="783">
        <v>0</v>
      </c>
      <c r="T1145" s="636"/>
      <c r="U1145" s="353"/>
      <c r="W1145" s="833">
        <f t="shared" si="84"/>
        <v>0</v>
      </c>
      <c r="X1145" s="833">
        <f t="shared" si="85"/>
        <v>0</v>
      </c>
    </row>
    <row r="1146" spans="2:24" x14ac:dyDescent="0.35">
      <c r="B1146" s="633"/>
      <c r="C1146" s="357"/>
      <c r="D1146" s="357"/>
      <c r="E1146" s="634"/>
      <c r="F1146" s="635"/>
      <c r="G1146" s="360"/>
      <c r="H1146" s="359"/>
      <c r="I1146" s="359"/>
      <c r="J1146" s="636"/>
      <c r="K1146" s="638" t="str">
        <f>IFERROR(INDEX(Lookup!$G$3:$G$6,MATCH(J1146,Lookup!$F$3:$F$6,0)),"")</f>
        <v/>
      </c>
      <c r="L1146" s="637"/>
      <c r="M1146" s="636"/>
      <c r="N1146" s="639">
        <f t="shared" si="82"/>
        <v>0</v>
      </c>
      <c r="O1146" s="640">
        <f t="shared" si="83"/>
        <v>0</v>
      </c>
      <c r="P1146" s="641">
        <f>IF(I1146&lt;INDEX(Lookup!$U$2:$U$10,MATCH($D$48,Lookup!$S$2:$S$10,0)),0,IF(U1146="X",0,IFERROR(L1146*50,0)))</f>
        <v>0</v>
      </c>
      <c r="Q1146" s="642">
        <f>IF(I1146&lt;INDEX(Lookup!$U$2:$U$10,MATCH($D$48,Lookup!$S$2:$S$10,0)),0,IF(U1146="X",0,IFERROR(P1146*K1146,0)))</f>
        <v>0</v>
      </c>
      <c r="R1146" s="642">
        <v>0</v>
      </c>
      <c r="S1146" s="783">
        <v>0</v>
      </c>
      <c r="T1146" s="636"/>
      <c r="U1146" s="353"/>
      <c r="W1146" s="833">
        <f t="shared" si="84"/>
        <v>0</v>
      </c>
      <c r="X1146" s="833">
        <f t="shared" si="85"/>
        <v>0</v>
      </c>
    </row>
    <row r="1147" spans="2:24" x14ac:dyDescent="0.35">
      <c r="B1147" s="633"/>
      <c r="C1147" s="357"/>
      <c r="D1147" s="357"/>
      <c r="E1147" s="634"/>
      <c r="F1147" s="635"/>
      <c r="G1147" s="360"/>
      <c r="H1147" s="359"/>
      <c r="I1147" s="359"/>
      <c r="J1147" s="636"/>
      <c r="K1147" s="638" t="str">
        <f>IFERROR(INDEX(Lookup!$G$3:$G$6,MATCH(J1147,Lookup!$F$3:$F$6,0)),"")</f>
        <v/>
      </c>
      <c r="L1147" s="637"/>
      <c r="M1147" s="636"/>
      <c r="N1147" s="639">
        <f t="shared" si="82"/>
        <v>0</v>
      </c>
      <c r="O1147" s="640">
        <f t="shared" si="83"/>
        <v>0</v>
      </c>
      <c r="P1147" s="641">
        <f>IF(I1147&lt;INDEX(Lookup!$U$2:$U$10,MATCH($D$48,Lookup!$S$2:$S$10,0)),0,IF(U1147="X",0,IFERROR(L1147*50,0)))</f>
        <v>0</v>
      </c>
      <c r="Q1147" s="642">
        <f>IF(I1147&lt;INDEX(Lookup!$U$2:$U$10,MATCH($D$48,Lookup!$S$2:$S$10,0)),0,IF(U1147="X",0,IFERROR(P1147*K1147,0)))</f>
        <v>0</v>
      </c>
      <c r="R1147" s="642">
        <v>0</v>
      </c>
      <c r="S1147" s="783">
        <v>0</v>
      </c>
      <c r="T1147" s="636"/>
      <c r="U1147" s="353"/>
      <c r="W1147" s="833">
        <f t="shared" si="84"/>
        <v>0</v>
      </c>
      <c r="X1147" s="833">
        <f t="shared" si="85"/>
        <v>0</v>
      </c>
    </row>
    <row r="1148" spans="2:24" x14ac:dyDescent="0.35">
      <c r="B1148" s="633"/>
      <c r="C1148" s="357"/>
      <c r="D1148" s="357"/>
      <c r="E1148" s="634"/>
      <c r="F1148" s="635"/>
      <c r="G1148" s="360"/>
      <c r="H1148" s="359"/>
      <c r="I1148" s="359"/>
      <c r="J1148" s="636"/>
      <c r="K1148" s="638" t="str">
        <f>IFERROR(INDEX(Lookup!$G$3:$G$6,MATCH(J1148,Lookup!$F$3:$F$6,0)),"")</f>
        <v/>
      </c>
      <c r="L1148" s="637"/>
      <c r="M1148" s="636"/>
      <c r="N1148" s="639">
        <f t="shared" si="82"/>
        <v>0</v>
      </c>
      <c r="O1148" s="640">
        <f t="shared" si="83"/>
        <v>0</v>
      </c>
      <c r="P1148" s="641">
        <f>IF(I1148&lt;INDEX(Lookup!$U$2:$U$10,MATCH($D$48,Lookup!$S$2:$S$10,0)),0,IF(U1148="X",0,IFERROR(L1148*50,0)))</f>
        <v>0</v>
      </c>
      <c r="Q1148" s="642">
        <f>IF(I1148&lt;INDEX(Lookup!$U$2:$U$10,MATCH($D$48,Lookup!$S$2:$S$10,0)),0,IF(U1148="X",0,IFERROR(P1148*K1148,0)))</f>
        <v>0</v>
      </c>
      <c r="R1148" s="642">
        <v>0</v>
      </c>
      <c r="S1148" s="783">
        <v>0</v>
      </c>
      <c r="T1148" s="636"/>
      <c r="U1148" s="353"/>
      <c r="W1148" s="833">
        <f t="shared" si="84"/>
        <v>0</v>
      </c>
      <c r="X1148" s="833">
        <f t="shared" si="85"/>
        <v>0</v>
      </c>
    </row>
    <row r="1149" spans="2:24" x14ac:dyDescent="0.35">
      <c r="B1149" s="633"/>
      <c r="C1149" s="357"/>
      <c r="D1149" s="357"/>
      <c r="E1149" s="634"/>
      <c r="F1149" s="635"/>
      <c r="G1149" s="360"/>
      <c r="H1149" s="359"/>
      <c r="I1149" s="359"/>
      <c r="J1149" s="636"/>
      <c r="K1149" s="638" t="str">
        <f>IFERROR(INDEX(Lookup!$G$3:$G$6,MATCH(J1149,Lookup!$F$3:$F$6,0)),"")</f>
        <v/>
      </c>
      <c r="L1149" s="637"/>
      <c r="M1149" s="636"/>
      <c r="N1149" s="639">
        <f t="shared" si="82"/>
        <v>0</v>
      </c>
      <c r="O1149" s="640">
        <f t="shared" si="83"/>
        <v>0</v>
      </c>
      <c r="P1149" s="641">
        <f>IF(I1149&lt;INDEX(Lookup!$U$2:$U$10,MATCH($D$48,Lookup!$S$2:$S$10,0)),0,IF(U1149="X",0,IFERROR(L1149*50,0)))</f>
        <v>0</v>
      </c>
      <c r="Q1149" s="642">
        <f>IF(I1149&lt;INDEX(Lookup!$U$2:$U$10,MATCH($D$48,Lookup!$S$2:$S$10,0)),0,IF(U1149="X",0,IFERROR(P1149*K1149,0)))</f>
        <v>0</v>
      </c>
      <c r="R1149" s="642">
        <v>0</v>
      </c>
      <c r="S1149" s="783">
        <v>0</v>
      </c>
      <c r="T1149" s="636"/>
      <c r="U1149" s="353"/>
      <c r="W1149" s="833">
        <f t="shared" si="84"/>
        <v>0</v>
      </c>
      <c r="X1149" s="833">
        <f t="shared" si="85"/>
        <v>0</v>
      </c>
    </row>
    <row r="1150" spans="2:24" x14ac:dyDescent="0.35">
      <c r="B1150" s="633"/>
      <c r="C1150" s="357"/>
      <c r="D1150" s="357"/>
      <c r="E1150" s="634"/>
      <c r="F1150" s="635"/>
      <c r="G1150" s="360"/>
      <c r="H1150" s="359"/>
      <c r="I1150" s="359"/>
      <c r="J1150" s="636"/>
      <c r="K1150" s="638" t="str">
        <f>IFERROR(INDEX(Lookup!$G$3:$G$6,MATCH(J1150,Lookup!$F$3:$F$6,0)),"")</f>
        <v/>
      </c>
      <c r="L1150" s="637"/>
      <c r="M1150" s="636"/>
      <c r="N1150" s="639">
        <f t="shared" si="82"/>
        <v>0</v>
      </c>
      <c r="O1150" s="640">
        <f t="shared" si="83"/>
        <v>0</v>
      </c>
      <c r="P1150" s="641">
        <f>IF(I1150&lt;INDEX(Lookup!$U$2:$U$10,MATCH($D$48,Lookup!$S$2:$S$10,0)),0,IF(U1150="X",0,IFERROR(L1150*50,0)))</f>
        <v>0</v>
      </c>
      <c r="Q1150" s="642">
        <f>IF(I1150&lt;INDEX(Lookup!$U$2:$U$10,MATCH($D$48,Lookup!$S$2:$S$10,0)),0,IF(U1150="X",0,IFERROR(P1150*K1150,0)))</f>
        <v>0</v>
      </c>
      <c r="R1150" s="642">
        <v>0</v>
      </c>
      <c r="S1150" s="783">
        <v>0</v>
      </c>
      <c r="T1150" s="636"/>
      <c r="U1150" s="353"/>
      <c r="W1150" s="833">
        <f t="shared" si="84"/>
        <v>0</v>
      </c>
      <c r="X1150" s="833">
        <f t="shared" si="85"/>
        <v>0</v>
      </c>
    </row>
    <row r="1151" spans="2:24" x14ac:dyDescent="0.35">
      <c r="B1151" s="633"/>
      <c r="C1151" s="357"/>
      <c r="D1151" s="357"/>
      <c r="E1151" s="634"/>
      <c r="F1151" s="635"/>
      <c r="G1151" s="360"/>
      <c r="H1151" s="359"/>
      <c r="I1151" s="359"/>
      <c r="J1151" s="636"/>
      <c r="K1151" s="638" t="str">
        <f>IFERROR(INDEX(Lookup!$G$3:$G$6,MATCH(J1151,Lookup!$F$3:$F$6,0)),"")</f>
        <v/>
      </c>
      <c r="L1151" s="637"/>
      <c r="M1151" s="636"/>
      <c r="N1151" s="639">
        <f t="shared" si="82"/>
        <v>0</v>
      </c>
      <c r="O1151" s="640">
        <f t="shared" si="83"/>
        <v>0</v>
      </c>
      <c r="P1151" s="641">
        <f>IF(I1151&lt;INDEX(Lookup!$U$2:$U$10,MATCH($D$48,Lookup!$S$2:$S$10,0)),0,IF(U1151="X",0,IFERROR(L1151*50,0)))</f>
        <v>0</v>
      </c>
      <c r="Q1151" s="642">
        <f>IF(I1151&lt;INDEX(Lookup!$U$2:$U$10,MATCH($D$48,Lookup!$S$2:$S$10,0)),0,IF(U1151="X",0,IFERROR(P1151*K1151,0)))</f>
        <v>0</v>
      </c>
      <c r="R1151" s="642">
        <v>0</v>
      </c>
      <c r="S1151" s="783">
        <v>0</v>
      </c>
      <c r="T1151" s="636"/>
      <c r="U1151" s="353"/>
      <c r="W1151" s="833">
        <f t="shared" si="84"/>
        <v>0</v>
      </c>
      <c r="X1151" s="833">
        <f t="shared" si="85"/>
        <v>0</v>
      </c>
    </row>
    <row r="1152" spans="2:24" x14ac:dyDescent="0.35">
      <c r="B1152" s="633"/>
      <c r="C1152" s="357"/>
      <c r="D1152" s="357"/>
      <c r="E1152" s="634"/>
      <c r="F1152" s="635"/>
      <c r="G1152" s="360"/>
      <c r="H1152" s="359"/>
      <c r="I1152" s="359"/>
      <c r="J1152" s="636"/>
      <c r="K1152" s="638" t="str">
        <f>IFERROR(INDEX(Lookup!$G$3:$G$6,MATCH(J1152,Lookup!$F$3:$F$6,0)),"")</f>
        <v/>
      </c>
      <c r="L1152" s="637"/>
      <c r="M1152" s="636"/>
      <c r="N1152" s="639">
        <f t="shared" si="82"/>
        <v>0</v>
      </c>
      <c r="O1152" s="640">
        <f t="shared" si="83"/>
        <v>0</v>
      </c>
      <c r="P1152" s="641">
        <f>IF(I1152&lt;INDEX(Lookup!$U$2:$U$10,MATCH($D$48,Lookup!$S$2:$S$10,0)),0,IF(U1152="X",0,IFERROR(L1152*50,0)))</f>
        <v>0</v>
      </c>
      <c r="Q1152" s="642">
        <f>IF(I1152&lt;INDEX(Lookup!$U$2:$U$10,MATCH($D$48,Lookup!$S$2:$S$10,0)),0,IF(U1152="X",0,IFERROR(P1152*K1152,0)))</f>
        <v>0</v>
      </c>
      <c r="R1152" s="642">
        <v>0</v>
      </c>
      <c r="S1152" s="783">
        <v>0</v>
      </c>
      <c r="T1152" s="636"/>
      <c r="U1152" s="353"/>
      <c r="W1152" s="833">
        <f t="shared" si="84"/>
        <v>0</v>
      </c>
      <c r="X1152" s="833">
        <f t="shared" si="85"/>
        <v>0</v>
      </c>
    </row>
    <row r="1153" spans="2:24" x14ac:dyDescent="0.35">
      <c r="B1153" s="633"/>
      <c r="C1153" s="357"/>
      <c r="D1153" s="357"/>
      <c r="E1153" s="634"/>
      <c r="F1153" s="635"/>
      <c r="G1153" s="360"/>
      <c r="H1153" s="359"/>
      <c r="I1153" s="359"/>
      <c r="J1153" s="636"/>
      <c r="K1153" s="638" t="str">
        <f>IFERROR(INDEX(Lookup!$G$3:$G$6,MATCH(J1153,Lookup!$F$3:$F$6,0)),"")</f>
        <v/>
      </c>
      <c r="L1153" s="637"/>
      <c r="M1153" s="636"/>
      <c r="N1153" s="639">
        <f t="shared" si="82"/>
        <v>0</v>
      </c>
      <c r="O1153" s="640">
        <f t="shared" si="83"/>
        <v>0</v>
      </c>
      <c r="P1153" s="641">
        <f>IF(I1153&lt;INDEX(Lookup!$U$2:$U$10,MATCH($D$48,Lookup!$S$2:$S$10,0)),0,IF(U1153="X",0,IFERROR(L1153*50,0)))</f>
        <v>0</v>
      </c>
      <c r="Q1153" s="642">
        <f>IF(I1153&lt;INDEX(Lookup!$U$2:$U$10,MATCH($D$48,Lookup!$S$2:$S$10,0)),0,IF(U1153="X",0,IFERROR(P1153*K1153,0)))</f>
        <v>0</v>
      </c>
      <c r="R1153" s="642">
        <v>0</v>
      </c>
      <c r="S1153" s="783">
        <v>0</v>
      </c>
      <c r="T1153" s="636"/>
      <c r="U1153" s="353"/>
      <c r="W1153" s="833">
        <f t="shared" si="84"/>
        <v>0</v>
      </c>
      <c r="X1153" s="833">
        <f t="shared" si="85"/>
        <v>0</v>
      </c>
    </row>
    <row r="1154" spans="2:24" x14ac:dyDescent="0.35">
      <c r="B1154" s="633"/>
      <c r="C1154" s="357"/>
      <c r="D1154" s="357"/>
      <c r="E1154" s="634"/>
      <c r="F1154" s="635"/>
      <c r="G1154" s="360"/>
      <c r="H1154" s="359"/>
      <c r="I1154" s="359"/>
      <c r="J1154" s="636"/>
      <c r="K1154" s="638" t="str">
        <f>IFERROR(INDEX(Lookup!$G$3:$G$6,MATCH(J1154,Lookup!$F$3:$F$6,0)),"")</f>
        <v/>
      </c>
      <c r="L1154" s="637"/>
      <c r="M1154" s="636"/>
      <c r="N1154" s="639">
        <f t="shared" si="82"/>
        <v>0</v>
      </c>
      <c r="O1154" s="640">
        <f t="shared" si="83"/>
        <v>0</v>
      </c>
      <c r="P1154" s="641">
        <f>IF(I1154&lt;INDEX(Lookup!$U$2:$U$10,MATCH($D$48,Lookup!$S$2:$S$10,0)),0,IF(U1154="X",0,IFERROR(L1154*50,0)))</f>
        <v>0</v>
      </c>
      <c r="Q1154" s="642">
        <f>IF(I1154&lt;INDEX(Lookup!$U$2:$U$10,MATCH($D$48,Lookup!$S$2:$S$10,0)),0,IF(U1154="X",0,IFERROR(P1154*K1154,0)))</f>
        <v>0</v>
      </c>
      <c r="R1154" s="642">
        <v>0</v>
      </c>
      <c r="S1154" s="783">
        <v>0</v>
      </c>
      <c r="T1154" s="636"/>
      <c r="U1154" s="353"/>
      <c r="W1154" s="833">
        <f t="shared" si="84"/>
        <v>0</v>
      </c>
      <c r="X1154" s="833">
        <f t="shared" si="85"/>
        <v>0</v>
      </c>
    </row>
    <row r="1155" spans="2:24" x14ac:dyDescent="0.35">
      <c r="B1155" s="633"/>
      <c r="C1155" s="357"/>
      <c r="D1155" s="357"/>
      <c r="E1155" s="634"/>
      <c r="F1155" s="635"/>
      <c r="G1155" s="360"/>
      <c r="H1155" s="359"/>
      <c r="I1155" s="359"/>
      <c r="J1155" s="636"/>
      <c r="K1155" s="638" t="str">
        <f>IFERROR(INDEX(Lookup!$G$3:$G$6,MATCH(J1155,Lookup!$F$3:$F$6,0)),"")</f>
        <v/>
      </c>
      <c r="L1155" s="637"/>
      <c r="M1155" s="636"/>
      <c r="N1155" s="639">
        <f t="shared" si="82"/>
        <v>0</v>
      </c>
      <c r="O1155" s="640">
        <f t="shared" si="83"/>
        <v>0</v>
      </c>
      <c r="P1155" s="641">
        <f>IF(I1155&lt;INDEX(Lookup!$U$2:$U$10,MATCH($D$48,Lookup!$S$2:$S$10,0)),0,IF(U1155="X",0,IFERROR(L1155*50,0)))</f>
        <v>0</v>
      </c>
      <c r="Q1155" s="642">
        <f>IF(I1155&lt;INDEX(Lookup!$U$2:$U$10,MATCH($D$48,Lookup!$S$2:$S$10,0)),0,IF(U1155="X",0,IFERROR(P1155*K1155,0)))</f>
        <v>0</v>
      </c>
      <c r="R1155" s="642">
        <v>0</v>
      </c>
      <c r="S1155" s="783">
        <v>0</v>
      </c>
      <c r="T1155" s="636"/>
      <c r="U1155" s="353"/>
      <c r="W1155" s="833">
        <f t="shared" si="84"/>
        <v>0</v>
      </c>
      <c r="X1155" s="833">
        <f t="shared" si="85"/>
        <v>0</v>
      </c>
    </row>
    <row r="1156" spans="2:24" x14ac:dyDescent="0.35">
      <c r="B1156" s="633"/>
      <c r="C1156" s="357"/>
      <c r="D1156" s="357"/>
      <c r="E1156" s="634"/>
      <c r="F1156" s="635"/>
      <c r="G1156" s="360"/>
      <c r="H1156" s="359"/>
      <c r="I1156" s="359"/>
      <c r="J1156" s="636"/>
      <c r="K1156" s="638" t="str">
        <f>IFERROR(INDEX(Lookup!$G$3:$G$6,MATCH(J1156,Lookup!$F$3:$F$6,0)),"")</f>
        <v/>
      </c>
      <c r="L1156" s="637"/>
      <c r="M1156" s="636"/>
      <c r="N1156" s="639">
        <f t="shared" si="82"/>
        <v>0</v>
      </c>
      <c r="O1156" s="640">
        <f t="shared" si="83"/>
        <v>0</v>
      </c>
      <c r="P1156" s="641">
        <f>IF(I1156&lt;INDEX(Lookup!$U$2:$U$10,MATCH($D$48,Lookup!$S$2:$S$10,0)),0,IF(U1156="X",0,IFERROR(L1156*50,0)))</f>
        <v>0</v>
      </c>
      <c r="Q1156" s="642">
        <f>IF(I1156&lt;INDEX(Lookup!$U$2:$U$10,MATCH($D$48,Lookup!$S$2:$S$10,0)),0,IF(U1156="X",0,IFERROR(P1156*K1156,0)))</f>
        <v>0</v>
      </c>
      <c r="R1156" s="642">
        <v>0</v>
      </c>
      <c r="S1156" s="783">
        <v>0</v>
      </c>
      <c r="T1156" s="636"/>
      <c r="U1156" s="353"/>
      <c r="W1156" s="833">
        <f t="shared" si="84"/>
        <v>0</v>
      </c>
      <c r="X1156" s="833">
        <f t="shared" si="85"/>
        <v>0</v>
      </c>
    </row>
    <row r="1157" spans="2:24" x14ac:dyDescent="0.35">
      <c r="B1157" s="633"/>
      <c r="C1157" s="357"/>
      <c r="D1157" s="357"/>
      <c r="E1157" s="634"/>
      <c r="F1157" s="635"/>
      <c r="G1157" s="360"/>
      <c r="H1157" s="359"/>
      <c r="I1157" s="359"/>
      <c r="J1157" s="636"/>
      <c r="K1157" s="638" t="str">
        <f>IFERROR(INDEX(Lookup!$G$3:$G$6,MATCH(J1157,Lookup!$F$3:$F$6,0)),"")</f>
        <v/>
      </c>
      <c r="L1157" s="637"/>
      <c r="M1157" s="636"/>
      <c r="N1157" s="639">
        <f t="shared" si="82"/>
        <v>0</v>
      </c>
      <c r="O1157" s="640">
        <f t="shared" si="83"/>
        <v>0</v>
      </c>
      <c r="P1157" s="641">
        <f>IF(I1157&lt;INDEX(Lookup!$U$2:$U$10,MATCH($D$48,Lookup!$S$2:$S$10,0)),0,IF(U1157="X",0,IFERROR(L1157*50,0)))</f>
        <v>0</v>
      </c>
      <c r="Q1157" s="642">
        <f>IF(I1157&lt;INDEX(Lookup!$U$2:$U$10,MATCH($D$48,Lookup!$S$2:$S$10,0)),0,IF(U1157="X",0,IFERROR(P1157*K1157,0)))</f>
        <v>0</v>
      </c>
      <c r="R1157" s="642">
        <v>0</v>
      </c>
      <c r="S1157" s="783">
        <v>0</v>
      </c>
      <c r="T1157" s="636"/>
      <c r="U1157" s="353"/>
      <c r="W1157" s="833">
        <f t="shared" si="84"/>
        <v>0</v>
      </c>
      <c r="X1157" s="833">
        <f t="shared" si="85"/>
        <v>0</v>
      </c>
    </row>
    <row r="1158" spans="2:24" x14ac:dyDescent="0.35">
      <c r="B1158" s="633"/>
      <c r="C1158" s="357"/>
      <c r="D1158" s="357"/>
      <c r="E1158" s="634"/>
      <c r="F1158" s="635"/>
      <c r="G1158" s="360"/>
      <c r="H1158" s="359"/>
      <c r="I1158" s="359"/>
      <c r="J1158" s="636"/>
      <c r="K1158" s="638" t="str">
        <f>IFERROR(INDEX(Lookup!$G$3:$G$6,MATCH(J1158,Lookup!$F$3:$F$6,0)),"")</f>
        <v/>
      </c>
      <c r="L1158" s="637"/>
      <c r="M1158" s="636"/>
      <c r="N1158" s="639">
        <f t="shared" si="82"/>
        <v>0</v>
      </c>
      <c r="O1158" s="640">
        <f t="shared" si="83"/>
        <v>0</v>
      </c>
      <c r="P1158" s="641">
        <f>IF(I1158&lt;INDEX(Lookup!$U$2:$U$10,MATCH($D$48,Lookup!$S$2:$S$10,0)),0,IF(U1158="X",0,IFERROR(L1158*50,0)))</f>
        <v>0</v>
      </c>
      <c r="Q1158" s="642">
        <f>IF(I1158&lt;INDEX(Lookup!$U$2:$U$10,MATCH($D$48,Lookup!$S$2:$S$10,0)),0,IF(U1158="X",0,IFERROR(P1158*K1158,0)))</f>
        <v>0</v>
      </c>
      <c r="R1158" s="642">
        <v>0</v>
      </c>
      <c r="S1158" s="783">
        <v>0</v>
      </c>
      <c r="T1158" s="636"/>
      <c r="U1158" s="353"/>
      <c r="W1158" s="833">
        <f t="shared" si="84"/>
        <v>0</v>
      </c>
      <c r="X1158" s="833">
        <f t="shared" si="85"/>
        <v>0</v>
      </c>
    </row>
    <row r="1159" spans="2:24" x14ac:dyDescent="0.35">
      <c r="B1159" s="633"/>
      <c r="C1159" s="357"/>
      <c r="D1159" s="357"/>
      <c r="E1159" s="634"/>
      <c r="F1159" s="635"/>
      <c r="G1159" s="360"/>
      <c r="H1159" s="359"/>
      <c r="I1159" s="359"/>
      <c r="J1159" s="636"/>
      <c r="K1159" s="638" t="str">
        <f>IFERROR(INDEX(Lookup!$G$3:$G$6,MATCH(J1159,Lookup!$F$3:$F$6,0)),"")</f>
        <v/>
      </c>
      <c r="L1159" s="637"/>
      <c r="M1159" s="636"/>
      <c r="N1159" s="639">
        <f t="shared" si="82"/>
        <v>0</v>
      </c>
      <c r="O1159" s="640">
        <f t="shared" si="83"/>
        <v>0</v>
      </c>
      <c r="P1159" s="641">
        <f>IF(I1159&lt;INDEX(Lookup!$U$2:$U$10,MATCH($D$48,Lookup!$S$2:$S$10,0)),0,IF(U1159="X",0,IFERROR(L1159*50,0)))</f>
        <v>0</v>
      </c>
      <c r="Q1159" s="642">
        <f>IF(I1159&lt;INDEX(Lookup!$U$2:$U$10,MATCH($D$48,Lookup!$S$2:$S$10,0)),0,IF(U1159="X",0,IFERROR(P1159*K1159,0)))</f>
        <v>0</v>
      </c>
      <c r="R1159" s="642">
        <v>0</v>
      </c>
      <c r="S1159" s="783">
        <v>0</v>
      </c>
      <c r="T1159" s="636"/>
      <c r="U1159" s="353"/>
      <c r="W1159" s="833">
        <f t="shared" si="84"/>
        <v>0</v>
      </c>
      <c r="X1159" s="833">
        <f t="shared" si="85"/>
        <v>0</v>
      </c>
    </row>
    <row r="1160" spans="2:24" x14ac:dyDescent="0.35">
      <c r="B1160" s="633"/>
      <c r="C1160" s="357"/>
      <c r="D1160" s="357"/>
      <c r="E1160" s="634"/>
      <c r="F1160" s="635"/>
      <c r="G1160" s="360"/>
      <c r="H1160" s="359"/>
      <c r="I1160" s="359"/>
      <c r="J1160" s="636"/>
      <c r="K1160" s="638" t="str">
        <f>IFERROR(INDEX(Lookup!$G$3:$G$6,MATCH(J1160,Lookup!$F$3:$F$6,0)),"")</f>
        <v/>
      </c>
      <c r="L1160" s="637"/>
      <c r="M1160" s="636"/>
      <c r="N1160" s="639">
        <f t="shared" si="82"/>
        <v>0</v>
      </c>
      <c r="O1160" s="640">
        <f t="shared" si="83"/>
        <v>0</v>
      </c>
      <c r="P1160" s="641">
        <f>IF(I1160&lt;INDEX(Lookup!$U$2:$U$10,MATCH($D$48,Lookup!$S$2:$S$10,0)),0,IF(U1160="X",0,IFERROR(L1160*50,0)))</f>
        <v>0</v>
      </c>
      <c r="Q1160" s="642">
        <f>IF(I1160&lt;INDEX(Lookup!$U$2:$U$10,MATCH($D$48,Lookup!$S$2:$S$10,0)),0,IF(U1160="X",0,IFERROR(P1160*K1160,0)))</f>
        <v>0</v>
      </c>
      <c r="R1160" s="642">
        <v>0</v>
      </c>
      <c r="S1160" s="783">
        <v>0</v>
      </c>
      <c r="T1160" s="636"/>
      <c r="U1160" s="353"/>
      <c r="W1160" s="833">
        <f t="shared" si="84"/>
        <v>0</v>
      </c>
      <c r="X1160" s="833">
        <f t="shared" si="85"/>
        <v>0</v>
      </c>
    </row>
    <row r="1161" spans="2:24" x14ac:dyDescent="0.35">
      <c r="B1161" s="633"/>
      <c r="C1161" s="357"/>
      <c r="D1161" s="357"/>
      <c r="E1161" s="634"/>
      <c r="F1161" s="635"/>
      <c r="G1161" s="360"/>
      <c r="H1161" s="359"/>
      <c r="I1161" s="359"/>
      <c r="J1161" s="636"/>
      <c r="K1161" s="638" t="str">
        <f>IFERROR(INDEX(Lookup!$G$3:$G$6,MATCH(J1161,Lookup!$F$3:$F$6,0)),"")</f>
        <v/>
      </c>
      <c r="L1161" s="637"/>
      <c r="M1161" s="636"/>
      <c r="N1161" s="639">
        <f t="shared" si="82"/>
        <v>0</v>
      </c>
      <c r="O1161" s="640">
        <f t="shared" si="83"/>
        <v>0</v>
      </c>
      <c r="P1161" s="641">
        <f>IF(I1161&lt;INDEX(Lookup!$U$2:$U$10,MATCH($D$48,Lookup!$S$2:$S$10,0)),0,IF(U1161="X",0,IFERROR(L1161*50,0)))</f>
        <v>0</v>
      </c>
      <c r="Q1161" s="642">
        <f>IF(I1161&lt;INDEX(Lookup!$U$2:$U$10,MATCH($D$48,Lookup!$S$2:$S$10,0)),0,IF(U1161="X",0,IFERROR(P1161*K1161,0)))</f>
        <v>0</v>
      </c>
      <c r="R1161" s="642">
        <v>0</v>
      </c>
      <c r="S1161" s="783">
        <v>0</v>
      </c>
      <c r="T1161" s="636"/>
      <c r="U1161" s="353"/>
      <c r="W1161" s="833">
        <f t="shared" si="84"/>
        <v>0</v>
      </c>
      <c r="X1161" s="833">
        <f t="shared" si="85"/>
        <v>0</v>
      </c>
    </row>
    <row r="1162" spans="2:24" x14ac:dyDescent="0.35">
      <c r="B1162" s="633"/>
      <c r="C1162" s="357"/>
      <c r="D1162" s="357"/>
      <c r="E1162" s="634"/>
      <c r="F1162" s="635"/>
      <c r="G1162" s="360"/>
      <c r="H1162" s="359"/>
      <c r="I1162" s="359"/>
      <c r="J1162" s="636"/>
      <c r="K1162" s="638" t="str">
        <f>IFERROR(INDEX(Lookup!$G$3:$G$6,MATCH(J1162,Lookup!$F$3:$F$6,0)),"")</f>
        <v/>
      </c>
      <c r="L1162" s="637"/>
      <c r="M1162" s="636"/>
      <c r="N1162" s="639">
        <f t="shared" si="82"/>
        <v>0</v>
      </c>
      <c r="O1162" s="640">
        <f t="shared" si="83"/>
        <v>0</v>
      </c>
      <c r="P1162" s="641">
        <f>IF(I1162&lt;INDEX(Lookup!$U$2:$U$10,MATCH($D$48,Lookup!$S$2:$S$10,0)),0,IF(U1162="X",0,IFERROR(L1162*50,0)))</f>
        <v>0</v>
      </c>
      <c r="Q1162" s="642">
        <f>IF(I1162&lt;INDEX(Lookup!$U$2:$U$10,MATCH($D$48,Lookup!$S$2:$S$10,0)),0,IF(U1162="X",0,IFERROR(P1162*K1162,0)))</f>
        <v>0</v>
      </c>
      <c r="R1162" s="642">
        <v>0</v>
      </c>
      <c r="S1162" s="783">
        <v>0</v>
      </c>
      <c r="T1162" s="636"/>
      <c r="U1162" s="353"/>
      <c r="W1162" s="833">
        <f t="shared" si="84"/>
        <v>0</v>
      </c>
      <c r="X1162" s="833">
        <f t="shared" si="85"/>
        <v>0</v>
      </c>
    </row>
    <row r="1163" spans="2:24" x14ac:dyDescent="0.35">
      <c r="B1163" s="633"/>
      <c r="C1163" s="357"/>
      <c r="D1163" s="357"/>
      <c r="E1163" s="634"/>
      <c r="F1163" s="635"/>
      <c r="G1163" s="360"/>
      <c r="H1163" s="359"/>
      <c r="I1163" s="359"/>
      <c r="J1163" s="636"/>
      <c r="K1163" s="638" t="str">
        <f>IFERROR(INDEX(Lookup!$G$3:$G$6,MATCH(J1163,Lookup!$F$3:$F$6,0)),"")</f>
        <v/>
      </c>
      <c r="L1163" s="637"/>
      <c r="M1163" s="636"/>
      <c r="N1163" s="639">
        <f t="shared" si="82"/>
        <v>0</v>
      </c>
      <c r="O1163" s="640">
        <f t="shared" si="83"/>
        <v>0</v>
      </c>
      <c r="P1163" s="641">
        <f>IF(I1163&lt;INDEX(Lookup!$U$2:$U$10,MATCH($D$48,Lookup!$S$2:$S$10,0)),0,IF(U1163="X",0,IFERROR(L1163*50,0)))</f>
        <v>0</v>
      </c>
      <c r="Q1163" s="642">
        <f>IF(I1163&lt;INDEX(Lookup!$U$2:$U$10,MATCH($D$48,Lookup!$S$2:$S$10,0)),0,IF(U1163="X",0,IFERROR(P1163*K1163,0)))</f>
        <v>0</v>
      </c>
      <c r="R1163" s="642">
        <v>0</v>
      </c>
      <c r="S1163" s="783">
        <v>0</v>
      </c>
      <c r="T1163" s="636"/>
      <c r="U1163" s="353"/>
      <c r="W1163" s="833">
        <f t="shared" si="84"/>
        <v>0</v>
      </c>
      <c r="X1163" s="833">
        <f t="shared" si="85"/>
        <v>0</v>
      </c>
    </row>
    <row r="1164" spans="2:24" x14ac:dyDescent="0.35">
      <c r="B1164" s="633"/>
      <c r="C1164" s="357"/>
      <c r="D1164" s="357"/>
      <c r="E1164" s="634"/>
      <c r="F1164" s="635"/>
      <c r="G1164" s="360"/>
      <c r="H1164" s="359"/>
      <c r="I1164" s="359"/>
      <c r="J1164" s="636"/>
      <c r="K1164" s="638" t="str">
        <f>IFERROR(INDEX(Lookup!$G$3:$G$6,MATCH(J1164,Lookup!$F$3:$F$6,0)),"")</f>
        <v/>
      </c>
      <c r="L1164" s="637"/>
      <c r="M1164" s="636"/>
      <c r="N1164" s="639">
        <f t="shared" si="82"/>
        <v>0</v>
      </c>
      <c r="O1164" s="640">
        <f t="shared" si="83"/>
        <v>0</v>
      </c>
      <c r="P1164" s="641">
        <f>IF(I1164&lt;INDEX(Lookup!$U$2:$U$10,MATCH($D$48,Lookup!$S$2:$S$10,0)),0,IF(U1164="X",0,IFERROR(L1164*50,0)))</f>
        <v>0</v>
      </c>
      <c r="Q1164" s="642">
        <f>IF(I1164&lt;INDEX(Lookup!$U$2:$U$10,MATCH($D$48,Lookup!$S$2:$S$10,0)),0,IF(U1164="X",0,IFERROR(P1164*K1164,0)))</f>
        <v>0</v>
      </c>
      <c r="R1164" s="642">
        <v>0</v>
      </c>
      <c r="S1164" s="783">
        <v>0</v>
      </c>
      <c r="T1164" s="636"/>
      <c r="U1164" s="353"/>
      <c r="W1164" s="833">
        <f t="shared" si="84"/>
        <v>0</v>
      </c>
      <c r="X1164" s="833">
        <f t="shared" si="85"/>
        <v>0</v>
      </c>
    </row>
    <row r="1165" spans="2:24" x14ac:dyDescent="0.35">
      <c r="B1165" s="633"/>
      <c r="C1165" s="357"/>
      <c r="D1165" s="357"/>
      <c r="E1165" s="634"/>
      <c r="F1165" s="635"/>
      <c r="G1165" s="360"/>
      <c r="H1165" s="359"/>
      <c r="I1165" s="359"/>
      <c r="J1165" s="636"/>
      <c r="K1165" s="638" t="str">
        <f>IFERROR(INDEX(Lookup!$G$3:$G$6,MATCH(J1165,Lookup!$F$3:$F$6,0)),"")</f>
        <v/>
      </c>
      <c r="L1165" s="637"/>
      <c r="M1165" s="636"/>
      <c r="N1165" s="639">
        <f t="shared" si="82"/>
        <v>0</v>
      </c>
      <c r="O1165" s="640">
        <f t="shared" si="83"/>
        <v>0</v>
      </c>
      <c r="P1165" s="641">
        <f>IF(I1165&lt;INDEX(Lookup!$U$2:$U$10,MATCH($D$48,Lookup!$S$2:$S$10,0)),0,IF(U1165="X",0,IFERROR(L1165*50,0)))</f>
        <v>0</v>
      </c>
      <c r="Q1165" s="642">
        <f>IF(I1165&lt;INDEX(Lookup!$U$2:$U$10,MATCH($D$48,Lookup!$S$2:$S$10,0)),0,IF(U1165="X",0,IFERROR(P1165*K1165,0)))</f>
        <v>0</v>
      </c>
      <c r="R1165" s="642">
        <v>0</v>
      </c>
      <c r="S1165" s="783">
        <v>0</v>
      </c>
      <c r="T1165" s="636"/>
      <c r="U1165" s="353"/>
      <c r="W1165" s="833">
        <f t="shared" si="84"/>
        <v>0</v>
      </c>
      <c r="X1165" s="833">
        <f t="shared" si="85"/>
        <v>0</v>
      </c>
    </row>
    <row r="1166" spans="2:24" x14ac:dyDescent="0.35">
      <c r="B1166" s="633"/>
      <c r="C1166" s="357"/>
      <c r="D1166" s="357"/>
      <c r="E1166" s="634"/>
      <c r="F1166" s="635"/>
      <c r="G1166" s="360"/>
      <c r="H1166" s="359"/>
      <c r="I1166" s="359"/>
      <c r="J1166" s="636"/>
      <c r="K1166" s="638" t="str">
        <f>IFERROR(INDEX(Lookup!$G$3:$G$6,MATCH(J1166,Lookup!$F$3:$F$6,0)),"")</f>
        <v/>
      </c>
      <c r="L1166" s="637"/>
      <c r="M1166" s="636"/>
      <c r="N1166" s="639">
        <f t="shared" si="82"/>
        <v>0</v>
      </c>
      <c r="O1166" s="640">
        <f t="shared" si="83"/>
        <v>0</v>
      </c>
      <c r="P1166" s="641">
        <f>IF(I1166&lt;INDEX(Lookup!$U$2:$U$10,MATCH($D$48,Lookup!$S$2:$S$10,0)),0,IF(U1166="X",0,IFERROR(L1166*50,0)))</f>
        <v>0</v>
      </c>
      <c r="Q1166" s="642">
        <f>IF(I1166&lt;INDEX(Lookup!$U$2:$U$10,MATCH($D$48,Lookup!$S$2:$S$10,0)),0,IF(U1166="X",0,IFERROR(P1166*K1166,0)))</f>
        <v>0</v>
      </c>
      <c r="R1166" s="642">
        <v>0</v>
      </c>
      <c r="S1166" s="783">
        <v>0</v>
      </c>
      <c r="T1166" s="636"/>
      <c r="U1166" s="353"/>
      <c r="W1166" s="833">
        <f t="shared" si="84"/>
        <v>0</v>
      </c>
      <c r="X1166" s="833">
        <f t="shared" si="85"/>
        <v>0</v>
      </c>
    </row>
    <row r="1167" spans="2:24" x14ac:dyDescent="0.35">
      <c r="B1167" s="633"/>
      <c r="C1167" s="357"/>
      <c r="D1167" s="357"/>
      <c r="E1167" s="634"/>
      <c r="F1167" s="635"/>
      <c r="G1167" s="360"/>
      <c r="H1167" s="359"/>
      <c r="I1167" s="359"/>
      <c r="J1167" s="636"/>
      <c r="K1167" s="638" t="str">
        <f>IFERROR(INDEX(Lookup!$G$3:$G$6,MATCH(J1167,Lookup!$F$3:$F$6,0)),"")</f>
        <v/>
      </c>
      <c r="L1167" s="637"/>
      <c r="M1167" s="636"/>
      <c r="N1167" s="639">
        <f t="shared" si="82"/>
        <v>0</v>
      </c>
      <c r="O1167" s="640">
        <f t="shared" si="83"/>
        <v>0</v>
      </c>
      <c r="P1167" s="641">
        <f>IF(I1167&lt;INDEX(Lookup!$U$2:$U$10,MATCH($D$48,Lookup!$S$2:$S$10,0)),0,IF(U1167="X",0,IFERROR(L1167*50,0)))</f>
        <v>0</v>
      </c>
      <c r="Q1167" s="642">
        <f>IF(I1167&lt;INDEX(Lookup!$U$2:$U$10,MATCH($D$48,Lookup!$S$2:$S$10,0)),0,IF(U1167="X",0,IFERROR(P1167*K1167,0)))</f>
        <v>0</v>
      </c>
      <c r="R1167" s="642">
        <v>0</v>
      </c>
      <c r="S1167" s="783">
        <v>0</v>
      </c>
      <c r="T1167" s="636"/>
      <c r="U1167" s="353"/>
      <c r="W1167" s="833">
        <f t="shared" si="84"/>
        <v>0</v>
      </c>
      <c r="X1167" s="833">
        <f t="shared" si="85"/>
        <v>0</v>
      </c>
    </row>
    <row r="1168" spans="2:24" x14ac:dyDescent="0.35">
      <c r="B1168" s="633"/>
      <c r="C1168" s="357"/>
      <c r="D1168" s="357"/>
      <c r="E1168" s="634"/>
      <c r="F1168" s="635"/>
      <c r="G1168" s="360"/>
      <c r="H1168" s="359"/>
      <c r="I1168" s="359"/>
      <c r="J1168" s="636"/>
      <c r="K1168" s="638" t="str">
        <f>IFERROR(INDEX(Lookup!$G$3:$G$6,MATCH(J1168,Lookup!$F$3:$F$6,0)),"")</f>
        <v/>
      </c>
      <c r="L1168" s="637"/>
      <c r="M1168" s="636"/>
      <c r="N1168" s="639">
        <f t="shared" si="82"/>
        <v>0</v>
      </c>
      <c r="O1168" s="640">
        <f t="shared" si="83"/>
        <v>0</v>
      </c>
      <c r="P1168" s="641">
        <f>IF(I1168&lt;INDEX(Lookup!$U$2:$U$10,MATCH($D$48,Lookup!$S$2:$S$10,0)),0,IF(U1168="X",0,IFERROR(L1168*50,0)))</f>
        <v>0</v>
      </c>
      <c r="Q1168" s="642">
        <f>IF(I1168&lt;INDEX(Lookup!$U$2:$U$10,MATCH($D$48,Lookup!$S$2:$S$10,0)),0,IF(U1168="X",0,IFERROR(P1168*K1168,0)))</f>
        <v>0</v>
      </c>
      <c r="R1168" s="642">
        <v>0</v>
      </c>
      <c r="S1168" s="783">
        <v>0</v>
      </c>
      <c r="T1168" s="636"/>
      <c r="U1168" s="353"/>
      <c r="W1168" s="833">
        <f t="shared" si="84"/>
        <v>0</v>
      </c>
      <c r="X1168" s="833">
        <f t="shared" si="85"/>
        <v>0</v>
      </c>
    </row>
    <row r="1169" spans="2:24" x14ac:dyDescent="0.35">
      <c r="B1169" s="633"/>
      <c r="C1169" s="357"/>
      <c r="D1169" s="357"/>
      <c r="E1169" s="634"/>
      <c r="F1169" s="635"/>
      <c r="G1169" s="360"/>
      <c r="H1169" s="359"/>
      <c r="I1169" s="359"/>
      <c r="J1169" s="636"/>
      <c r="K1169" s="638" t="str">
        <f>IFERROR(INDEX(Lookup!$G$3:$G$6,MATCH(J1169,Lookup!$F$3:$F$6,0)),"")</f>
        <v/>
      </c>
      <c r="L1169" s="637"/>
      <c r="M1169" s="636"/>
      <c r="N1169" s="639">
        <f t="shared" si="82"/>
        <v>0</v>
      </c>
      <c r="O1169" s="640">
        <f t="shared" si="83"/>
        <v>0</v>
      </c>
      <c r="P1169" s="641">
        <f>IF(I1169&lt;INDEX(Lookup!$U$2:$U$10,MATCH($D$48,Lookup!$S$2:$S$10,0)),0,IF(U1169="X",0,IFERROR(L1169*50,0)))</f>
        <v>0</v>
      </c>
      <c r="Q1169" s="642">
        <f>IF(I1169&lt;INDEX(Lookup!$U$2:$U$10,MATCH($D$48,Lookup!$S$2:$S$10,0)),0,IF(U1169="X",0,IFERROR(P1169*K1169,0)))</f>
        <v>0</v>
      </c>
      <c r="R1169" s="642">
        <v>0</v>
      </c>
      <c r="S1169" s="783">
        <v>0</v>
      </c>
      <c r="T1169" s="636"/>
      <c r="U1169" s="353"/>
      <c r="W1169" s="833">
        <f t="shared" si="84"/>
        <v>0</v>
      </c>
      <c r="X1169" s="833">
        <f t="shared" si="85"/>
        <v>0</v>
      </c>
    </row>
    <row r="1170" spans="2:24" x14ac:dyDescent="0.35">
      <c r="B1170" s="633"/>
      <c r="C1170" s="357"/>
      <c r="D1170" s="357"/>
      <c r="E1170" s="634"/>
      <c r="F1170" s="635"/>
      <c r="G1170" s="360"/>
      <c r="H1170" s="359"/>
      <c r="I1170" s="359"/>
      <c r="J1170" s="636"/>
      <c r="K1170" s="638" t="str">
        <f>IFERROR(INDEX(Lookup!$G$3:$G$6,MATCH(J1170,Lookup!$F$3:$F$6,0)),"")</f>
        <v/>
      </c>
      <c r="L1170" s="637"/>
      <c r="M1170" s="636"/>
      <c r="N1170" s="639">
        <f t="shared" si="82"/>
        <v>0</v>
      </c>
      <c r="O1170" s="640">
        <f t="shared" si="83"/>
        <v>0</v>
      </c>
      <c r="P1170" s="641">
        <f>IF(I1170&lt;INDEX(Lookup!$U$2:$U$10,MATCH($D$48,Lookup!$S$2:$S$10,0)),0,IF(U1170="X",0,IFERROR(L1170*50,0)))</f>
        <v>0</v>
      </c>
      <c r="Q1170" s="642">
        <f>IF(I1170&lt;INDEX(Lookup!$U$2:$U$10,MATCH($D$48,Lookup!$S$2:$S$10,0)),0,IF(U1170="X",0,IFERROR(P1170*K1170,0)))</f>
        <v>0</v>
      </c>
      <c r="R1170" s="642">
        <v>0</v>
      </c>
      <c r="S1170" s="783">
        <v>0</v>
      </c>
      <c r="T1170" s="636"/>
      <c r="U1170" s="353"/>
      <c r="W1170" s="833">
        <f t="shared" si="84"/>
        <v>0</v>
      </c>
      <c r="X1170" s="833">
        <f t="shared" si="85"/>
        <v>0</v>
      </c>
    </row>
    <row r="1171" spans="2:24" x14ac:dyDescent="0.35">
      <c r="B1171" s="633"/>
      <c r="C1171" s="357"/>
      <c r="D1171" s="357"/>
      <c r="E1171" s="634"/>
      <c r="F1171" s="635"/>
      <c r="G1171" s="360"/>
      <c r="H1171" s="359"/>
      <c r="I1171" s="359"/>
      <c r="J1171" s="636"/>
      <c r="K1171" s="638" t="str">
        <f>IFERROR(INDEX(Lookup!$G$3:$G$6,MATCH(J1171,Lookup!$F$3:$F$6,0)),"")</f>
        <v/>
      </c>
      <c r="L1171" s="637"/>
      <c r="M1171" s="636"/>
      <c r="N1171" s="639">
        <f t="shared" si="82"/>
        <v>0</v>
      </c>
      <c r="O1171" s="640">
        <f t="shared" si="83"/>
        <v>0</v>
      </c>
      <c r="P1171" s="641">
        <f>IF(I1171&lt;INDEX(Lookup!$U$2:$U$10,MATCH($D$48,Lookup!$S$2:$S$10,0)),0,IF(U1171="X",0,IFERROR(L1171*50,0)))</f>
        <v>0</v>
      </c>
      <c r="Q1171" s="642">
        <f>IF(I1171&lt;INDEX(Lookup!$U$2:$U$10,MATCH($D$48,Lookup!$S$2:$S$10,0)),0,IF(U1171="X",0,IFERROR(P1171*K1171,0)))</f>
        <v>0</v>
      </c>
      <c r="R1171" s="642">
        <v>0</v>
      </c>
      <c r="S1171" s="783">
        <v>0</v>
      </c>
      <c r="T1171" s="636"/>
      <c r="U1171" s="353"/>
      <c r="W1171" s="833">
        <f t="shared" si="84"/>
        <v>0</v>
      </c>
      <c r="X1171" s="833">
        <f t="shared" si="85"/>
        <v>0</v>
      </c>
    </row>
    <row r="1172" spans="2:24" x14ac:dyDescent="0.35">
      <c r="B1172" s="633"/>
      <c r="C1172" s="357"/>
      <c r="D1172" s="357"/>
      <c r="E1172" s="634"/>
      <c r="F1172" s="635"/>
      <c r="G1172" s="360"/>
      <c r="H1172" s="359"/>
      <c r="I1172" s="359"/>
      <c r="J1172" s="636"/>
      <c r="K1172" s="638" t="str">
        <f>IFERROR(INDEX(Lookup!$G$3:$G$6,MATCH(J1172,Lookup!$F$3:$F$6,0)),"")</f>
        <v/>
      </c>
      <c r="L1172" s="637"/>
      <c r="M1172" s="636"/>
      <c r="N1172" s="639">
        <f t="shared" si="82"/>
        <v>0</v>
      </c>
      <c r="O1172" s="640">
        <f t="shared" si="83"/>
        <v>0</v>
      </c>
      <c r="P1172" s="641">
        <f>IF(I1172&lt;INDEX(Lookup!$U$2:$U$10,MATCH($D$48,Lookup!$S$2:$S$10,0)),0,IF(U1172="X",0,IFERROR(L1172*50,0)))</f>
        <v>0</v>
      </c>
      <c r="Q1172" s="642">
        <f>IF(I1172&lt;INDEX(Lookup!$U$2:$U$10,MATCH($D$48,Lookup!$S$2:$S$10,0)),0,IF(U1172="X",0,IFERROR(P1172*K1172,0)))</f>
        <v>0</v>
      </c>
      <c r="R1172" s="642">
        <v>0</v>
      </c>
      <c r="S1172" s="783">
        <v>0</v>
      </c>
      <c r="T1172" s="636"/>
      <c r="U1172" s="353"/>
      <c r="W1172" s="833">
        <f t="shared" si="84"/>
        <v>0</v>
      </c>
      <c r="X1172" s="833">
        <f t="shared" si="85"/>
        <v>0</v>
      </c>
    </row>
    <row r="1173" spans="2:24" x14ac:dyDescent="0.35">
      <c r="B1173" s="633"/>
      <c r="C1173" s="357"/>
      <c r="D1173" s="357"/>
      <c r="E1173" s="634"/>
      <c r="F1173" s="635"/>
      <c r="G1173" s="360"/>
      <c r="H1173" s="359"/>
      <c r="I1173" s="359"/>
      <c r="J1173" s="636"/>
      <c r="K1173" s="638" t="str">
        <f>IFERROR(INDEX(Lookup!$G$3:$G$6,MATCH(J1173,Lookup!$F$3:$F$6,0)),"")</f>
        <v/>
      </c>
      <c r="L1173" s="637"/>
      <c r="M1173" s="636"/>
      <c r="N1173" s="639">
        <f t="shared" si="82"/>
        <v>0</v>
      </c>
      <c r="O1173" s="640">
        <f t="shared" si="83"/>
        <v>0</v>
      </c>
      <c r="P1173" s="641">
        <f>IF(I1173&lt;INDEX(Lookup!$U$2:$U$10,MATCH($D$48,Lookup!$S$2:$S$10,0)),0,IF(U1173="X",0,IFERROR(L1173*50,0)))</f>
        <v>0</v>
      </c>
      <c r="Q1173" s="642">
        <f>IF(I1173&lt;INDEX(Lookup!$U$2:$U$10,MATCH($D$48,Lookup!$S$2:$S$10,0)),0,IF(U1173="X",0,IFERROR(P1173*K1173,0)))</f>
        <v>0</v>
      </c>
      <c r="R1173" s="642">
        <v>0</v>
      </c>
      <c r="S1173" s="783">
        <v>0</v>
      </c>
      <c r="T1173" s="636"/>
      <c r="U1173" s="353"/>
      <c r="W1173" s="833">
        <f t="shared" si="84"/>
        <v>0</v>
      </c>
      <c r="X1173" s="833">
        <f t="shared" si="85"/>
        <v>0</v>
      </c>
    </row>
    <row r="1174" spans="2:24" x14ac:dyDescent="0.35">
      <c r="B1174" s="633"/>
      <c r="C1174" s="357"/>
      <c r="D1174" s="357"/>
      <c r="E1174" s="634"/>
      <c r="F1174" s="635"/>
      <c r="G1174" s="360"/>
      <c r="H1174" s="359"/>
      <c r="I1174" s="359"/>
      <c r="J1174" s="636"/>
      <c r="K1174" s="638" t="str">
        <f>IFERROR(INDEX(Lookup!$G$3:$G$6,MATCH(J1174,Lookup!$F$3:$F$6,0)),"")</f>
        <v/>
      </c>
      <c r="L1174" s="637"/>
      <c r="M1174" s="636"/>
      <c r="N1174" s="639">
        <f t="shared" si="82"/>
        <v>0</v>
      </c>
      <c r="O1174" s="640">
        <f t="shared" si="83"/>
        <v>0</v>
      </c>
      <c r="P1174" s="641">
        <f>IF(I1174&lt;INDEX(Lookup!$U$2:$U$10,MATCH($D$48,Lookup!$S$2:$S$10,0)),0,IF(U1174="X",0,IFERROR(L1174*50,0)))</f>
        <v>0</v>
      </c>
      <c r="Q1174" s="642">
        <f>IF(I1174&lt;INDEX(Lookup!$U$2:$U$10,MATCH($D$48,Lookup!$S$2:$S$10,0)),0,IF(U1174="X",0,IFERROR(P1174*K1174,0)))</f>
        <v>0</v>
      </c>
      <c r="R1174" s="642">
        <v>0</v>
      </c>
      <c r="S1174" s="783">
        <v>0</v>
      </c>
      <c r="T1174" s="636"/>
      <c r="U1174" s="353"/>
      <c r="W1174" s="833">
        <f t="shared" si="84"/>
        <v>0</v>
      </c>
      <c r="X1174" s="833">
        <f t="shared" si="85"/>
        <v>0</v>
      </c>
    </row>
    <row r="1175" spans="2:24" x14ac:dyDescent="0.35">
      <c r="B1175" s="633"/>
      <c r="C1175" s="357"/>
      <c r="D1175" s="357"/>
      <c r="E1175" s="634"/>
      <c r="F1175" s="635"/>
      <c r="G1175" s="360"/>
      <c r="H1175" s="359"/>
      <c r="I1175" s="359"/>
      <c r="J1175" s="636"/>
      <c r="K1175" s="638" t="str">
        <f>IFERROR(INDEX(Lookup!$G$3:$G$6,MATCH(J1175,Lookup!$F$3:$F$6,0)),"")</f>
        <v/>
      </c>
      <c r="L1175" s="637"/>
      <c r="M1175" s="636"/>
      <c r="N1175" s="639">
        <f t="shared" si="82"/>
        <v>0</v>
      </c>
      <c r="O1175" s="640">
        <f t="shared" si="83"/>
        <v>0</v>
      </c>
      <c r="P1175" s="641">
        <f>IF(I1175&lt;INDEX(Lookup!$U$2:$U$10,MATCH($D$48,Lookup!$S$2:$S$10,0)),0,IF(U1175="X",0,IFERROR(L1175*50,0)))</f>
        <v>0</v>
      </c>
      <c r="Q1175" s="642">
        <f>IF(I1175&lt;INDEX(Lookup!$U$2:$U$10,MATCH($D$48,Lookup!$S$2:$S$10,0)),0,IF(U1175="X",0,IFERROR(P1175*K1175,0)))</f>
        <v>0</v>
      </c>
      <c r="R1175" s="642">
        <v>0</v>
      </c>
      <c r="S1175" s="783">
        <v>0</v>
      </c>
      <c r="T1175" s="636"/>
      <c r="U1175" s="353"/>
      <c r="W1175" s="833">
        <f t="shared" si="84"/>
        <v>0</v>
      </c>
      <c r="X1175" s="833">
        <f t="shared" si="85"/>
        <v>0</v>
      </c>
    </row>
    <row r="1176" spans="2:24" x14ac:dyDescent="0.35">
      <c r="B1176" s="633"/>
      <c r="C1176" s="357"/>
      <c r="D1176" s="357"/>
      <c r="E1176" s="634"/>
      <c r="F1176" s="635"/>
      <c r="G1176" s="360"/>
      <c r="H1176" s="359"/>
      <c r="I1176" s="359"/>
      <c r="J1176" s="636"/>
      <c r="K1176" s="638" t="str">
        <f>IFERROR(INDEX(Lookup!$G$3:$G$6,MATCH(J1176,Lookup!$F$3:$F$6,0)),"")</f>
        <v/>
      </c>
      <c r="L1176" s="637"/>
      <c r="M1176" s="636"/>
      <c r="N1176" s="639">
        <f t="shared" si="82"/>
        <v>0</v>
      </c>
      <c r="O1176" s="640">
        <f t="shared" si="83"/>
        <v>0</v>
      </c>
      <c r="P1176" s="641">
        <f>IF(I1176&lt;INDEX(Lookup!$U$2:$U$10,MATCH($D$48,Lookup!$S$2:$S$10,0)),0,IF(U1176="X",0,IFERROR(L1176*50,0)))</f>
        <v>0</v>
      </c>
      <c r="Q1176" s="642">
        <f>IF(I1176&lt;INDEX(Lookup!$U$2:$U$10,MATCH($D$48,Lookup!$S$2:$S$10,0)),0,IF(U1176="X",0,IFERROR(P1176*K1176,0)))</f>
        <v>0</v>
      </c>
      <c r="R1176" s="642">
        <v>0</v>
      </c>
      <c r="S1176" s="783">
        <v>0</v>
      </c>
      <c r="T1176" s="636"/>
      <c r="U1176" s="353"/>
      <c r="W1176" s="833">
        <f t="shared" si="84"/>
        <v>0</v>
      </c>
      <c r="X1176" s="833">
        <f t="shared" si="85"/>
        <v>0</v>
      </c>
    </row>
    <row r="1177" spans="2:24" x14ac:dyDescent="0.35">
      <c r="B1177" s="633"/>
      <c r="C1177" s="357"/>
      <c r="D1177" s="357"/>
      <c r="E1177" s="634"/>
      <c r="F1177" s="635"/>
      <c r="G1177" s="360"/>
      <c r="H1177" s="359"/>
      <c r="I1177" s="359"/>
      <c r="J1177" s="636"/>
      <c r="K1177" s="638" t="str">
        <f>IFERROR(INDEX(Lookup!$G$3:$G$6,MATCH(J1177,Lookup!$F$3:$F$6,0)),"")</f>
        <v/>
      </c>
      <c r="L1177" s="637"/>
      <c r="M1177" s="636"/>
      <c r="N1177" s="639">
        <f t="shared" si="82"/>
        <v>0</v>
      </c>
      <c r="O1177" s="640">
        <f t="shared" si="83"/>
        <v>0</v>
      </c>
      <c r="P1177" s="641">
        <f>IF(I1177&lt;INDEX(Lookup!$U$2:$U$10,MATCH($D$48,Lookup!$S$2:$S$10,0)),0,IF(U1177="X",0,IFERROR(L1177*50,0)))</f>
        <v>0</v>
      </c>
      <c r="Q1177" s="642">
        <f>IF(I1177&lt;INDEX(Lookup!$U$2:$U$10,MATCH($D$48,Lookup!$S$2:$S$10,0)),0,IF(U1177="X",0,IFERROR(P1177*K1177,0)))</f>
        <v>0</v>
      </c>
      <c r="R1177" s="642">
        <v>0</v>
      </c>
      <c r="S1177" s="783">
        <v>0</v>
      </c>
      <c r="T1177" s="636"/>
      <c r="U1177" s="353"/>
      <c r="W1177" s="833">
        <f t="shared" si="84"/>
        <v>0</v>
      </c>
      <c r="X1177" s="833">
        <f t="shared" si="85"/>
        <v>0</v>
      </c>
    </row>
    <row r="1178" spans="2:24" x14ac:dyDescent="0.35">
      <c r="B1178" s="633"/>
      <c r="C1178" s="357"/>
      <c r="D1178" s="357"/>
      <c r="E1178" s="634"/>
      <c r="F1178" s="635"/>
      <c r="G1178" s="360"/>
      <c r="H1178" s="359"/>
      <c r="I1178" s="359"/>
      <c r="J1178" s="636"/>
      <c r="K1178" s="638" t="str">
        <f>IFERROR(INDEX(Lookup!$G$3:$G$6,MATCH(J1178,Lookup!$F$3:$F$6,0)),"")</f>
        <v/>
      </c>
      <c r="L1178" s="637"/>
      <c r="M1178" s="636"/>
      <c r="N1178" s="639">
        <f t="shared" si="82"/>
        <v>0</v>
      </c>
      <c r="O1178" s="640">
        <f t="shared" si="83"/>
        <v>0</v>
      </c>
      <c r="P1178" s="641">
        <f>IF(I1178&lt;INDEX(Lookup!$U$2:$U$10,MATCH($D$48,Lookup!$S$2:$S$10,0)),0,IF(U1178="X",0,IFERROR(L1178*50,0)))</f>
        <v>0</v>
      </c>
      <c r="Q1178" s="642">
        <f>IF(I1178&lt;INDEX(Lookup!$U$2:$U$10,MATCH($D$48,Lookup!$S$2:$S$10,0)),0,IF(U1178="X",0,IFERROR(P1178*K1178,0)))</f>
        <v>0</v>
      </c>
      <c r="R1178" s="642">
        <v>0</v>
      </c>
      <c r="S1178" s="783">
        <v>0</v>
      </c>
      <c r="T1178" s="636"/>
      <c r="U1178" s="353"/>
      <c r="W1178" s="833">
        <f t="shared" si="84"/>
        <v>0</v>
      </c>
      <c r="X1178" s="833">
        <f t="shared" si="85"/>
        <v>0</v>
      </c>
    </row>
    <row r="1179" spans="2:24" x14ac:dyDescent="0.35">
      <c r="B1179" s="633"/>
      <c r="C1179" s="357"/>
      <c r="D1179" s="357"/>
      <c r="E1179" s="634"/>
      <c r="F1179" s="635"/>
      <c r="G1179" s="360"/>
      <c r="H1179" s="359"/>
      <c r="I1179" s="359"/>
      <c r="J1179" s="636"/>
      <c r="K1179" s="638" t="str">
        <f>IFERROR(INDEX(Lookup!$G$3:$G$6,MATCH(J1179,Lookup!$F$3:$F$6,0)),"")</f>
        <v/>
      </c>
      <c r="L1179" s="637"/>
      <c r="M1179" s="636"/>
      <c r="N1179" s="639">
        <f t="shared" si="82"/>
        <v>0</v>
      </c>
      <c r="O1179" s="640">
        <f t="shared" si="83"/>
        <v>0</v>
      </c>
      <c r="P1179" s="641">
        <f>IF(I1179&lt;INDEX(Lookup!$U$2:$U$10,MATCH($D$48,Lookup!$S$2:$S$10,0)),0,IF(U1179="X",0,IFERROR(L1179*50,0)))</f>
        <v>0</v>
      </c>
      <c r="Q1179" s="642">
        <f>IF(I1179&lt;INDEX(Lookup!$U$2:$U$10,MATCH($D$48,Lookup!$S$2:$S$10,0)),0,IF(U1179="X",0,IFERROR(P1179*K1179,0)))</f>
        <v>0</v>
      </c>
      <c r="R1179" s="642">
        <v>0</v>
      </c>
      <c r="S1179" s="783">
        <v>0</v>
      </c>
      <c r="T1179" s="636"/>
      <c r="U1179" s="353"/>
      <c r="W1179" s="833">
        <f t="shared" si="84"/>
        <v>0</v>
      </c>
      <c r="X1179" s="833">
        <f t="shared" si="85"/>
        <v>0</v>
      </c>
    </row>
    <row r="1180" spans="2:24" x14ac:dyDescent="0.35">
      <c r="B1180" s="633"/>
      <c r="C1180" s="357"/>
      <c r="D1180" s="357"/>
      <c r="E1180" s="634"/>
      <c r="F1180" s="635"/>
      <c r="G1180" s="360"/>
      <c r="H1180" s="359"/>
      <c r="I1180" s="359"/>
      <c r="J1180" s="636"/>
      <c r="K1180" s="638" t="str">
        <f>IFERROR(INDEX(Lookup!$G$3:$G$6,MATCH(J1180,Lookup!$F$3:$F$6,0)),"")</f>
        <v/>
      </c>
      <c r="L1180" s="637"/>
      <c r="M1180" s="636"/>
      <c r="N1180" s="639">
        <f t="shared" si="82"/>
        <v>0</v>
      </c>
      <c r="O1180" s="640">
        <f t="shared" si="83"/>
        <v>0</v>
      </c>
      <c r="P1180" s="641">
        <f>IF(I1180&lt;INDEX(Lookup!$U$2:$U$10,MATCH($D$48,Lookup!$S$2:$S$10,0)),0,IF(U1180="X",0,IFERROR(L1180*50,0)))</f>
        <v>0</v>
      </c>
      <c r="Q1180" s="642">
        <f>IF(I1180&lt;INDEX(Lookup!$U$2:$U$10,MATCH($D$48,Lookup!$S$2:$S$10,0)),0,IF(U1180="X",0,IFERROR(P1180*K1180,0)))</f>
        <v>0</v>
      </c>
      <c r="R1180" s="642">
        <v>0</v>
      </c>
      <c r="S1180" s="783">
        <v>0</v>
      </c>
      <c r="T1180" s="636"/>
      <c r="U1180" s="353"/>
      <c r="W1180" s="833">
        <f t="shared" si="84"/>
        <v>0</v>
      </c>
      <c r="X1180" s="833">
        <f t="shared" si="85"/>
        <v>0</v>
      </c>
    </row>
    <row r="1181" spans="2:24" x14ac:dyDescent="0.35">
      <c r="B1181" s="633"/>
      <c r="C1181" s="357"/>
      <c r="D1181" s="357"/>
      <c r="E1181" s="634"/>
      <c r="F1181" s="635"/>
      <c r="G1181" s="360"/>
      <c r="H1181" s="359"/>
      <c r="I1181" s="359"/>
      <c r="J1181" s="636"/>
      <c r="K1181" s="638" t="str">
        <f>IFERROR(INDEX(Lookup!$G$3:$G$6,MATCH(J1181,Lookup!$F$3:$F$6,0)),"")</f>
        <v/>
      </c>
      <c r="L1181" s="637"/>
      <c r="M1181" s="636"/>
      <c r="N1181" s="639">
        <f t="shared" si="82"/>
        <v>0</v>
      </c>
      <c r="O1181" s="640">
        <f t="shared" si="83"/>
        <v>0</v>
      </c>
      <c r="P1181" s="641">
        <f>IF(I1181&lt;INDEX(Lookup!$U$2:$U$10,MATCH($D$48,Lookup!$S$2:$S$10,0)),0,IF(U1181="X",0,IFERROR(L1181*50,0)))</f>
        <v>0</v>
      </c>
      <c r="Q1181" s="642">
        <f>IF(I1181&lt;INDEX(Lookup!$U$2:$U$10,MATCH($D$48,Lookup!$S$2:$S$10,0)),0,IF(U1181="X",0,IFERROR(P1181*K1181,0)))</f>
        <v>0</v>
      </c>
      <c r="R1181" s="642">
        <v>0</v>
      </c>
      <c r="S1181" s="783">
        <v>0</v>
      </c>
      <c r="T1181" s="636"/>
      <c r="U1181" s="353"/>
      <c r="W1181" s="833">
        <f t="shared" si="84"/>
        <v>0</v>
      </c>
      <c r="X1181" s="833">
        <f t="shared" si="85"/>
        <v>0</v>
      </c>
    </row>
    <row r="1182" spans="2:24" x14ac:dyDescent="0.35">
      <c r="B1182" s="633"/>
      <c r="C1182" s="357"/>
      <c r="D1182" s="357"/>
      <c r="E1182" s="634"/>
      <c r="F1182" s="635"/>
      <c r="G1182" s="360"/>
      <c r="H1182" s="359"/>
      <c r="I1182" s="359"/>
      <c r="J1182" s="636"/>
      <c r="K1182" s="638" t="str">
        <f>IFERROR(INDEX(Lookup!$G$3:$G$6,MATCH(J1182,Lookup!$F$3:$F$6,0)),"")</f>
        <v/>
      </c>
      <c r="L1182" s="637"/>
      <c r="M1182" s="636"/>
      <c r="N1182" s="639">
        <f t="shared" si="82"/>
        <v>0</v>
      </c>
      <c r="O1182" s="640">
        <f t="shared" si="83"/>
        <v>0</v>
      </c>
      <c r="P1182" s="641">
        <f>IF(I1182&lt;INDEX(Lookup!$U$2:$U$10,MATCH($D$48,Lookup!$S$2:$S$10,0)),0,IF(U1182="X",0,IFERROR(L1182*50,0)))</f>
        <v>0</v>
      </c>
      <c r="Q1182" s="642">
        <f>IF(I1182&lt;INDEX(Lookup!$U$2:$U$10,MATCH($D$48,Lookup!$S$2:$S$10,0)),0,IF(U1182="X",0,IFERROR(P1182*K1182,0)))</f>
        <v>0</v>
      </c>
      <c r="R1182" s="642">
        <v>0</v>
      </c>
      <c r="S1182" s="783">
        <v>0</v>
      </c>
      <c r="T1182" s="636"/>
      <c r="U1182" s="353"/>
      <c r="W1182" s="833">
        <f t="shared" si="84"/>
        <v>0</v>
      </c>
      <c r="X1182" s="833">
        <f t="shared" si="85"/>
        <v>0</v>
      </c>
    </row>
    <row r="1183" spans="2:24" x14ac:dyDescent="0.35">
      <c r="B1183" s="633"/>
      <c r="C1183" s="357"/>
      <c r="D1183" s="357"/>
      <c r="E1183" s="634"/>
      <c r="F1183" s="635"/>
      <c r="G1183" s="360"/>
      <c r="H1183" s="359"/>
      <c r="I1183" s="359"/>
      <c r="J1183" s="636"/>
      <c r="K1183" s="638" t="str">
        <f>IFERROR(INDEX(Lookup!$G$3:$G$6,MATCH(J1183,Lookup!$F$3:$F$6,0)),"")</f>
        <v/>
      </c>
      <c r="L1183" s="637"/>
      <c r="M1183" s="636"/>
      <c r="N1183" s="639">
        <f t="shared" si="82"/>
        <v>0</v>
      </c>
      <c r="O1183" s="640">
        <f t="shared" si="83"/>
        <v>0</v>
      </c>
      <c r="P1183" s="641">
        <f>IF(I1183&lt;INDEX(Lookup!$U$2:$U$10,MATCH($D$48,Lookup!$S$2:$S$10,0)),0,IF(U1183="X",0,IFERROR(L1183*50,0)))</f>
        <v>0</v>
      </c>
      <c r="Q1183" s="642">
        <f>IF(I1183&lt;INDEX(Lookup!$U$2:$U$10,MATCH($D$48,Lookup!$S$2:$S$10,0)),0,IF(U1183="X",0,IFERROR(P1183*K1183,0)))</f>
        <v>0</v>
      </c>
      <c r="R1183" s="642">
        <v>0</v>
      </c>
      <c r="S1183" s="783">
        <v>0</v>
      </c>
      <c r="T1183" s="636"/>
      <c r="U1183" s="353"/>
      <c r="W1183" s="833">
        <f t="shared" si="84"/>
        <v>0</v>
      </c>
      <c r="X1183" s="833">
        <f t="shared" si="85"/>
        <v>0</v>
      </c>
    </row>
    <row r="1184" spans="2:24" x14ac:dyDescent="0.35">
      <c r="B1184" s="633"/>
      <c r="C1184" s="357"/>
      <c r="D1184" s="357"/>
      <c r="E1184" s="634"/>
      <c r="F1184" s="635"/>
      <c r="G1184" s="360"/>
      <c r="H1184" s="359"/>
      <c r="I1184" s="359"/>
      <c r="J1184" s="636"/>
      <c r="K1184" s="638" t="str">
        <f>IFERROR(INDEX(Lookup!$G$3:$G$6,MATCH(J1184,Lookup!$F$3:$F$6,0)),"")</f>
        <v/>
      </c>
      <c r="L1184" s="637"/>
      <c r="M1184" s="636"/>
      <c r="N1184" s="639">
        <f t="shared" si="82"/>
        <v>0</v>
      </c>
      <c r="O1184" s="640">
        <f t="shared" si="83"/>
        <v>0</v>
      </c>
      <c r="P1184" s="641">
        <f>IF(I1184&lt;INDEX(Lookup!$U$2:$U$10,MATCH($D$48,Lookup!$S$2:$S$10,0)),0,IF(U1184="X",0,IFERROR(L1184*50,0)))</f>
        <v>0</v>
      </c>
      <c r="Q1184" s="642">
        <f>IF(I1184&lt;INDEX(Lookup!$U$2:$U$10,MATCH($D$48,Lookup!$S$2:$S$10,0)),0,IF(U1184="X",0,IFERROR(P1184*K1184,0)))</f>
        <v>0</v>
      </c>
      <c r="R1184" s="642">
        <v>0</v>
      </c>
      <c r="S1184" s="783">
        <v>0</v>
      </c>
      <c r="T1184" s="636"/>
      <c r="U1184" s="353"/>
      <c r="W1184" s="833">
        <f t="shared" si="84"/>
        <v>0</v>
      </c>
      <c r="X1184" s="833">
        <f t="shared" si="85"/>
        <v>0</v>
      </c>
    </row>
    <row r="1185" spans="2:24" x14ac:dyDescent="0.35">
      <c r="B1185" s="633"/>
      <c r="C1185" s="357"/>
      <c r="D1185" s="357"/>
      <c r="E1185" s="634"/>
      <c r="F1185" s="635"/>
      <c r="G1185" s="360"/>
      <c r="H1185" s="359"/>
      <c r="I1185" s="359"/>
      <c r="J1185" s="636"/>
      <c r="K1185" s="638" t="str">
        <f>IFERROR(INDEX(Lookup!$G$3:$G$6,MATCH(J1185,Lookup!$F$3:$F$6,0)),"")</f>
        <v/>
      </c>
      <c r="L1185" s="637"/>
      <c r="M1185" s="636"/>
      <c r="N1185" s="639">
        <f t="shared" si="82"/>
        <v>0</v>
      </c>
      <c r="O1185" s="640">
        <f t="shared" si="83"/>
        <v>0</v>
      </c>
      <c r="P1185" s="641">
        <f>IF(I1185&lt;INDEX(Lookup!$U$2:$U$10,MATCH($D$48,Lookup!$S$2:$S$10,0)),0,IF(U1185="X",0,IFERROR(L1185*50,0)))</f>
        <v>0</v>
      </c>
      <c r="Q1185" s="642">
        <f>IF(I1185&lt;INDEX(Lookup!$U$2:$U$10,MATCH($D$48,Lookup!$S$2:$S$10,0)),0,IF(U1185="X",0,IFERROR(P1185*K1185,0)))</f>
        <v>0</v>
      </c>
      <c r="R1185" s="642">
        <v>0</v>
      </c>
      <c r="S1185" s="783">
        <v>0</v>
      </c>
      <c r="T1185" s="636"/>
      <c r="U1185" s="353"/>
      <c r="W1185" s="833">
        <f t="shared" si="84"/>
        <v>0</v>
      </c>
      <c r="X1185" s="833">
        <f t="shared" si="85"/>
        <v>0</v>
      </c>
    </row>
    <row r="1186" spans="2:24" x14ac:dyDescent="0.35">
      <c r="B1186" s="633"/>
      <c r="C1186" s="357"/>
      <c r="D1186" s="357"/>
      <c r="E1186" s="634"/>
      <c r="F1186" s="635"/>
      <c r="G1186" s="360"/>
      <c r="H1186" s="359"/>
      <c r="I1186" s="359"/>
      <c r="J1186" s="636"/>
      <c r="K1186" s="638" t="str">
        <f>IFERROR(INDEX(Lookup!$G$3:$G$6,MATCH(J1186,Lookup!$F$3:$F$6,0)),"")</f>
        <v/>
      </c>
      <c r="L1186" s="637"/>
      <c r="M1186" s="636"/>
      <c r="N1186" s="639">
        <f t="shared" si="82"/>
        <v>0</v>
      </c>
      <c r="O1186" s="640">
        <f t="shared" si="83"/>
        <v>0</v>
      </c>
      <c r="P1186" s="641">
        <f>IF(I1186&lt;INDEX(Lookup!$U$2:$U$10,MATCH($D$48,Lookup!$S$2:$S$10,0)),0,IF(U1186="X",0,IFERROR(L1186*50,0)))</f>
        <v>0</v>
      </c>
      <c r="Q1186" s="642">
        <f>IF(I1186&lt;INDEX(Lookup!$U$2:$U$10,MATCH($D$48,Lookup!$S$2:$S$10,0)),0,IF(U1186="X",0,IFERROR(P1186*K1186,0)))</f>
        <v>0</v>
      </c>
      <c r="R1186" s="642">
        <v>0</v>
      </c>
      <c r="S1186" s="783">
        <v>0</v>
      </c>
      <c r="T1186" s="636"/>
      <c r="U1186" s="353"/>
      <c r="W1186" s="833">
        <f t="shared" si="84"/>
        <v>0</v>
      </c>
      <c r="X1186" s="833">
        <f t="shared" si="85"/>
        <v>0</v>
      </c>
    </row>
    <row r="1187" spans="2:24" x14ac:dyDescent="0.35">
      <c r="B1187" s="633"/>
      <c r="C1187" s="357"/>
      <c r="D1187" s="357"/>
      <c r="E1187" s="634"/>
      <c r="F1187" s="635"/>
      <c r="G1187" s="360"/>
      <c r="H1187" s="359"/>
      <c r="I1187" s="359"/>
      <c r="J1187" s="636"/>
      <c r="K1187" s="638" t="str">
        <f>IFERROR(INDEX(Lookup!$G$3:$G$6,MATCH(J1187,Lookup!$F$3:$F$6,0)),"")</f>
        <v/>
      </c>
      <c r="L1187" s="637"/>
      <c r="M1187" s="636"/>
      <c r="N1187" s="639">
        <f t="shared" si="82"/>
        <v>0</v>
      </c>
      <c r="O1187" s="640">
        <f t="shared" si="83"/>
        <v>0</v>
      </c>
      <c r="P1187" s="641">
        <f>IF(I1187&lt;INDEX(Lookup!$U$2:$U$10,MATCH($D$48,Lookup!$S$2:$S$10,0)),0,IF(U1187="X",0,IFERROR(L1187*50,0)))</f>
        <v>0</v>
      </c>
      <c r="Q1187" s="642">
        <f>IF(I1187&lt;INDEX(Lookup!$U$2:$U$10,MATCH($D$48,Lookup!$S$2:$S$10,0)),0,IF(U1187="X",0,IFERROR(P1187*K1187,0)))</f>
        <v>0</v>
      </c>
      <c r="R1187" s="642">
        <v>0</v>
      </c>
      <c r="S1187" s="783">
        <v>0</v>
      </c>
      <c r="T1187" s="636"/>
      <c r="U1187" s="353"/>
      <c r="W1187" s="833">
        <f t="shared" si="84"/>
        <v>0</v>
      </c>
      <c r="X1187" s="833">
        <f t="shared" si="85"/>
        <v>0</v>
      </c>
    </row>
    <row r="1188" spans="2:24" x14ac:dyDescent="0.35">
      <c r="B1188" s="633"/>
      <c r="C1188" s="357"/>
      <c r="D1188" s="357"/>
      <c r="E1188" s="634"/>
      <c r="F1188" s="635"/>
      <c r="G1188" s="360"/>
      <c r="H1188" s="359"/>
      <c r="I1188" s="359"/>
      <c r="J1188" s="636"/>
      <c r="K1188" s="638" t="str">
        <f>IFERROR(INDEX(Lookup!$G$3:$G$6,MATCH(J1188,Lookup!$F$3:$F$6,0)),"")</f>
        <v/>
      </c>
      <c r="L1188" s="637"/>
      <c r="M1188" s="636"/>
      <c r="N1188" s="639">
        <f t="shared" si="82"/>
        <v>0</v>
      </c>
      <c r="O1188" s="640">
        <f t="shared" si="83"/>
        <v>0</v>
      </c>
      <c r="P1188" s="641">
        <f>IF(I1188&lt;INDEX(Lookup!$U$2:$U$10,MATCH($D$48,Lookup!$S$2:$S$10,0)),0,IF(U1188="X",0,IFERROR(L1188*50,0)))</f>
        <v>0</v>
      </c>
      <c r="Q1188" s="642">
        <f>IF(I1188&lt;INDEX(Lookup!$U$2:$U$10,MATCH($D$48,Lookup!$S$2:$S$10,0)),0,IF(U1188="X",0,IFERROR(P1188*K1188,0)))</f>
        <v>0</v>
      </c>
      <c r="R1188" s="642">
        <v>0</v>
      </c>
      <c r="S1188" s="783">
        <v>0</v>
      </c>
      <c r="T1188" s="636"/>
      <c r="U1188" s="353"/>
      <c r="W1188" s="833">
        <f t="shared" si="84"/>
        <v>0</v>
      </c>
      <c r="X1188" s="833">
        <f t="shared" si="85"/>
        <v>0</v>
      </c>
    </row>
    <row r="1189" spans="2:24" x14ac:dyDescent="0.35">
      <c r="B1189" s="633"/>
      <c r="C1189" s="357"/>
      <c r="D1189" s="357"/>
      <c r="E1189" s="634"/>
      <c r="F1189" s="635"/>
      <c r="G1189" s="360"/>
      <c r="H1189" s="359"/>
      <c r="I1189" s="359"/>
      <c r="J1189" s="636"/>
      <c r="K1189" s="638" t="str">
        <f>IFERROR(INDEX(Lookup!$G$3:$G$6,MATCH(J1189,Lookup!$F$3:$F$6,0)),"")</f>
        <v/>
      </c>
      <c r="L1189" s="637"/>
      <c r="M1189" s="636"/>
      <c r="N1189" s="639">
        <f t="shared" si="82"/>
        <v>0</v>
      </c>
      <c r="O1189" s="640">
        <f t="shared" si="83"/>
        <v>0</v>
      </c>
      <c r="P1189" s="641">
        <f>IF(I1189&lt;INDEX(Lookup!$U$2:$U$10,MATCH($D$48,Lookup!$S$2:$S$10,0)),0,IF(U1189="X",0,IFERROR(L1189*50,0)))</f>
        <v>0</v>
      </c>
      <c r="Q1189" s="642">
        <f>IF(I1189&lt;INDEX(Lookup!$U$2:$U$10,MATCH($D$48,Lookup!$S$2:$S$10,0)),0,IF(U1189="X",0,IFERROR(P1189*K1189,0)))</f>
        <v>0</v>
      </c>
      <c r="R1189" s="642">
        <v>0</v>
      </c>
      <c r="S1189" s="783">
        <v>0</v>
      </c>
      <c r="T1189" s="636"/>
      <c r="U1189" s="353"/>
      <c r="W1189" s="833">
        <f t="shared" si="84"/>
        <v>0</v>
      </c>
      <c r="X1189" s="833">
        <f t="shared" si="85"/>
        <v>0</v>
      </c>
    </row>
    <row r="1190" spans="2:24" x14ac:dyDescent="0.35">
      <c r="B1190" s="633"/>
      <c r="C1190" s="357"/>
      <c r="D1190" s="357"/>
      <c r="E1190" s="634"/>
      <c r="F1190" s="635"/>
      <c r="G1190" s="360"/>
      <c r="H1190" s="359"/>
      <c r="I1190" s="359"/>
      <c r="J1190" s="636"/>
      <c r="K1190" s="638" t="str">
        <f>IFERROR(INDEX(Lookup!$G$3:$G$6,MATCH(J1190,Lookup!$F$3:$F$6,0)),"")</f>
        <v/>
      </c>
      <c r="L1190" s="637"/>
      <c r="M1190" s="636"/>
      <c r="N1190" s="639">
        <f t="shared" si="82"/>
        <v>0</v>
      </c>
      <c r="O1190" s="640">
        <f t="shared" si="83"/>
        <v>0</v>
      </c>
      <c r="P1190" s="641">
        <f>IF(I1190&lt;INDEX(Lookup!$U$2:$U$10,MATCH($D$48,Lookup!$S$2:$S$10,0)),0,IF(U1190="X",0,IFERROR(L1190*50,0)))</f>
        <v>0</v>
      </c>
      <c r="Q1190" s="642">
        <f>IF(I1190&lt;INDEX(Lookup!$U$2:$U$10,MATCH($D$48,Lookup!$S$2:$S$10,0)),0,IF(U1190="X",0,IFERROR(P1190*K1190,0)))</f>
        <v>0</v>
      </c>
      <c r="R1190" s="642">
        <v>0</v>
      </c>
      <c r="S1190" s="783">
        <v>0</v>
      </c>
      <c r="T1190" s="636"/>
      <c r="U1190" s="353"/>
      <c r="W1190" s="833">
        <f t="shared" si="84"/>
        <v>0</v>
      </c>
      <c r="X1190" s="833">
        <f t="shared" si="85"/>
        <v>0</v>
      </c>
    </row>
    <row r="1191" spans="2:24" x14ac:dyDescent="0.35">
      <c r="B1191" s="633"/>
      <c r="C1191" s="357"/>
      <c r="D1191" s="357"/>
      <c r="E1191" s="634"/>
      <c r="F1191" s="635"/>
      <c r="G1191" s="360"/>
      <c r="H1191" s="359"/>
      <c r="I1191" s="359"/>
      <c r="J1191" s="636"/>
      <c r="K1191" s="638" t="str">
        <f>IFERROR(INDEX(Lookup!$G$3:$G$6,MATCH(J1191,Lookup!$F$3:$F$6,0)),"")</f>
        <v/>
      </c>
      <c r="L1191" s="637"/>
      <c r="M1191" s="636"/>
      <c r="N1191" s="639">
        <f t="shared" si="82"/>
        <v>0</v>
      </c>
      <c r="O1191" s="640">
        <f t="shared" si="83"/>
        <v>0</v>
      </c>
      <c r="P1191" s="641">
        <f>IF(I1191&lt;INDEX(Lookup!$U$2:$U$10,MATCH($D$48,Lookup!$S$2:$S$10,0)),0,IF(U1191="X",0,IFERROR(L1191*50,0)))</f>
        <v>0</v>
      </c>
      <c r="Q1191" s="642">
        <f>IF(I1191&lt;INDEX(Lookup!$U$2:$U$10,MATCH($D$48,Lookup!$S$2:$S$10,0)),0,IF(U1191="X",0,IFERROR(P1191*K1191,0)))</f>
        <v>0</v>
      </c>
      <c r="R1191" s="642">
        <v>0</v>
      </c>
      <c r="S1191" s="783">
        <v>0</v>
      </c>
      <c r="T1191" s="636"/>
      <c r="U1191" s="353"/>
      <c r="W1191" s="833">
        <f t="shared" si="84"/>
        <v>0</v>
      </c>
      <c r="X1191" s="833">
        <f t="shared" si="85"/>
        <v>0</v>
      </c>
    </row>
    <row r="1192" spans="2:24" x14ac:dyDescent="0.35">
      <c r="B1192" s="633"/>
      <c r="C1192" s="357"/>
      <c r="D1192" s="357"/>
      <c r="E1192" s="634"/>
      <c r="F1192" s="635"/>
      <c r="G1192" s="360"/>
      <c r="H1192" s="359"/>
      <c r="I1192" s="359"/>
      <c r="J1192" s="636"/>
      <c r="K1192" s="638" t="str">
        <f>IFERROR(INDEX(Lookup!$G$3:$G$6,MATCH(J1192,Lookup!$F$3:$F$6,0)),"")</f>
        <v/>
      </c>
      <c r="L1192" s="637"/>
      <c r="M1192" s="636"/>
      <c r="N1192" s="639">
        <f t="shared" si="82"/>
        <v>0</v>
      </c>
      <c r="O1192" s="640">
        <f t="shared" si="83"/>
        <v>0</v>
      </c>
      <c r="P1192" s="641">
        <f>IF(I1192&lt;INDEX(Lookup!$U$2:$U$10,MATCH($D$48,Lookup!$S$2:$S$10,0)),0,IF(U1192="X",0,IFERROR(L1192*50,0)))</f>
        <v>0</v>
      </c>
      <c r="Q1192" s="642">
        <f>IF(I1192&lt;INDEX(Lookup!$U$2:$U$10,MATCH($D$48,Lookup!$S$2:$S$10,0)),0,IF(U1192="X",0,IFERROR(P1192*K1192,0)))</f>
        <v>0</v>
      </c>
      <c r="R1192" s="642">
        <v>0</v>
      </c>
      <c r="S1192" s="783">
        <v>0</v>
      </c>
      <c r="T1192" s="636"/>
      <c r="U1192" s="353"/>
      <c r="W1192" s="833">
        <f t="shared" si="84"/>
        <v>0</v>
      </c>
      <c r="X1192" s="833">
        <f t="shared" si="85"/>
        <v>0</v>
      </c>
    </row>
    <row r="1193" spans="2:24" x14ac:dyDescent="0.35">
      <c r="B1193" s="633"/>
      <c r="C1193" s="357"/>
      <c r="D1193" s="357"/>
      <c r="E1193" s="634"/>
      <c r="F1193" s="635"/>
      <c r="G1193" s="360"/>
      <c r="H1193" s="359"/>
      <c r="I1193" s="359"/>
      <c r="J1193" s="636"/>
      <c r="K1193" s="638" t="str">
        <f>IFERROR(INDEX(Lookup!$G$3:$G$6,MATCH(J1193,Lookup!$F$3:$F$6,0)),"")</f>
        <v/>
      </c>
      <c r="L1193" s="637"/>
      <c r="M1193" s="636"/>
      <c r="N1193" s="639">
        <f t="shared" si="82"/>
        <v>0</v>
      </c>
      <c r="O1193" s="640">
        <f t="shared" si="83"/>
        <v>0</v>
      </c>
      <c r="P1193" s="641">
        <f>IF(I1193&lt;INDEX(Lookup!$U$2:$U$10,MATCH($D$48,Lookup!$S$2:$S$10,0)),0,IF(U1193="X",0,IFERROR(L1193*50,0)))</f>
        <v>0</v>
      </c>
      <c r="Q1193" s="642">
        <f>IF(I1193&lt;INDEX(Lookup!$U$2:$U$10,MATCH($D$48,Lookup!$S$2:$S$10,0)),0,IF(U1193="X",0,IFERROR(P1193*K1193,0)))</f>
        <v>0</v>
      </c>
      <c r="R1193" s="642">
        <v>0</v>
      </c>
      <c r="S1193" s="783">
        <v>0</v>
      </c>
      <c r="T1193" s="636"/>
      <c r="U1193" s="353"/>
      <c r="W1193" s="833">
        <f t="shared" si="84"/>
        <v>0</v>
      </c>
      <c r="X1193" s="833">
        <f t="shared" si="85"/>
        <v>0</v>
      </c>
    </row>
    <row r="1194" spans="2:24" x14ac:dyDescent="0.35">
      <c r="B1194" s="633"/>
      <c r="C1194" s="357"/>
      <c r="D1194" s="357"/>
      <c r="E1194" s="634"/>
      <c r="F1194" s="635"/>
      <c r="G1194" s="360"/>
      <c r="H1194" s="359"/>
      <c r="I1194" s="359"/>
      <c r="J1194" s="636"/>
      <c r="K1194" s="638" t="str">
        <f>IFERROR(INDEX(Lookup!$G$3:$G$6,MATCH(J1194,Lookup!$F$3:$F$6,0)),"")</f>
        <v/>
      </c>
      <c r="L1194" s="637"/>
      <c r="M1194" s="636"/>
      <c r="N1194" s="639">
        <f t="shared" si="82"/>
        <v>0</v>
      </c>
      <c r="O1194" s="640">
        <f t="shared" si="83"/>
        <v>0</v>
      </c>
      <c r="P1194" s="641">
        <f>IF(I1194&lt;INDEX(Lookup!$U$2:$U$10,MATCH($D$48,Lookup!$S$2:$S$10,0)),0,IF(U1194="X",0,IFERROR(L1194*50,0)))</f>
        <v>0</v>
      </c>
      <c r="Q1194" s="642">
        <f>IF(I1194&lt;INDEX(Lookup!$U$2:$U$10,MATCH($D$48,Lookup!$S$2:$S$10,0)),0,IF(U1194="X",0,IFERROR(P1194*K1194,0)))</f>
        <v>0</v>
      </c>
      <c r="R1194" s="642">
        <v>0</v>
      </c>
      <c r="S1194" s="783">
        <v>0</v>
      </c>
      <c r="T1194" s="636"/>
      <c r="U1194" s="353"/>
      <c r="W1194" s="833">
        <f t="shared" si="84"/>
        <v>0</v>
      </c>
      <c r="X1194" s="833">
        <f t="shared" si="85"/>
        <v>0</v>
      </c>
    </row>
    <row r="1195" spans="2:24" x14ac:dyDescent="0.35">
      <c r="B1195" s="633"/>
      <c r="C1195" s="357"/>
      <c r="D1195" s="357"/>
      <c r="E1195" s="634"/>
      <c r="F1195" s="635"/>
      <c r="G1195" s="360"/>
      <c r="H1195" s="359"/>
      <c r="I1195" s="359"/>
      <c r="J1195" s="636"/>
      <c r="K1195" s="638" t="str">
        <f>IFERROR(INDEX(Lookup!$G$3:$G$6,MATCH(J1195,Lookup!$F$3:$F$6,0)),"")</f>
        <v/>
      </c>
      <c r="L1195" s="637"/>
      <c r="M1195" s="636"/>
      <c r="N1195" s="639">
        <f t="shared" si="82"/>
        <v>0</v>
      </c>
      <c r="O1195" s="640">
        <f t="shared" si="83"/>
        <v>0</v>
      </c>
      <c r="P1195" s="641">
        <f>IF(I1195&lt;INDEX(Lookup!$U$2:$U$10,MATCH($D$48,Lookup!$S$2:$S$10,0)),0,IF(U1195="X",0,IFERROR(L1195*50,0)))</f>
        <v>0</v>
      </c>
      <c r="Q1195" s="642">
        <f>IF(I1195&lt;INDEX(Lookup!$U$2:$U$10,MATCH($D$48,Lookup!$S$2:$S$10,0)),0,IF(U1195="X",0,IFERROR(P1195*K1195,0)))</f>
        <v>0</v>
      </c>
      <c r="R1195" s="642">
        <v>0</v>
      </c>
      <c r="S1195" s="783">
        <v>0</v>
      </c>
      <c r="T1195" s="636"/>
      <c r="U1195" s="353"/>
      <c r="W1195" s="833">
        <f t="shared" si="84"/>
        <v>0</v>
      </c>
      <c r="X1195" s="833">
        <f t="shared" si="85"/>
        <v>0</v>
      </c>
    </row>
    <row r="1196" spans="2:24" x14ac:dyDescent="0.35">
      <c r="B1196" s="633"/>
      <c r="C1196" s="357"/>
      <c r="D1196" s="357"/>
      <c r="E1196" s="634"/>
      <c r="F1196" s="635"/>
      <c r="G1196" s="360"/>
      <c r="H1196" s="359"/>
      <c r="I1196" s="359"/>
      <c r="J1196" s="636"/>
      <c r="K1196" s="638" t="str">
        <f>IFERROR(INDEX(Lookup!$G$3:$G$6,MATCH(J1196,Lookup!$F$3:$F$6,0)),"")</f>
        <v/>
      </c>
      <c r="L1196" s="637"/>
      <c r="M1196" s="636"/>
      <c r="N1196" s="639">
        <f t="shared" si="82"/>
        <v>0</v>
      </c>
      <c r="O1196" s="640">
        <f t="shared" si="83"/>
        <v>0</v>
      </c>
      <c r="P1196" s="641">
        <f>IF(I1196&lt;INDEX(Lookup!$U$2:$U$10,MATCH($D$48,Lookup!$S$2:$S$10,0)),0,IF(U1196="X",0,IFERROR(L1196*50,0)))</f>
        <v>0</v>
      </c>
      <c r="Q1196" s="642">
        <f>IF(I1196&lt;INDEX(Lookup!$U$2:$U$10,MATCH($D$48,Lookup!$S$2:$S$10,0)),0,IF(U1196="X",0,IFERROR(P1196*K1196,0)))</f>
        <v>0</v>
      </c>
      <c r="R1196" s="642">
        <v>0</v>
      </c>
      <c r="S1196" s="783">
        <v>0</v>
      </c>
      <c r="T1196" s="636"/>
      <c r="U1196" s="353"/>
      <c r="W1196" s="833">
        <f t="shared" si="84"/>
        <v>0</v>
      </c>
      <c r="X1196" s="833">
        <f t="shared" si="85"/>
        <v>0</v>
      </c>
    </row>
    <row r="1197" spans="2:24" x14ac:dyDescent="0.35">
      <c r="B1197" s="633"/>
      <c r="C1197" s="357"/>
      <c r="D1197" s="357"/>
      <c r="E1197" s="634"/>
      <c r="F1197" s="635"/>
      <c r="G1197" s="360"/>
      <c r="H1197" s="359"/>
      <c r="I1197" s="359"/>
      <c r="J1197" s="636"/>
      <c r="K1197" s="638" t="str">
        <f>IFERROR(INDEX(Lookup!$G$3:$G$6,MATCH(J1197,Lookup!$F$3:$F$6,0)),"")</f>
        <v/>
      </c>
      <c r="L1197" s="637"/>
      <c r="M1197" s="636"/>
      <c r="N1197" s="639">
        <f t="shared" si="82"/>
        <v>0</v>
      </c>
      <c r="O1197" s="640">
        <f t="shared" si="83"/>
        <v>0</v>
      </c>
      <c r="P1197" s="641">
        <f>IF(I1197&lt;INDEX(Lookup!$U$2:$U$10,MATCH($D$48,Lookup!$S$2:$S$10,0)),0,IF(U1197="X",0,IFERROR(L1197*50,0)))</f>
        <v>0</v>
      </c>
      <c r="Q1197" s="642">
        <f>IF(I1197&lt;INDEX(Lookup!$U$2:$U$10,MATCH($D$48,Lookup!$S$2:$S$10,0)),0,IF(U1197="X",0,IFERROR(P1197*K1197,0)))</f>
        <v>0</v>
      </c>
      <c r="R1197" s="642">
        <v>0</v>
      </c>
      <c r="S1197" s="783">
        <v>0</v>
      </c>
      <c r="T1197" s="636"/>
      <c r="U1197" s="353"/>
      <c r="W1197" s="833">
        <f t="shared" si="84"/>
        <v>0</v>
      </c>
      <c r="X1197" s="833">
        <f t="shared" si="85"/>
        <v>0</v>
      </c>
    </row>
    <row r="1198" spans="2:24" x14ac:dyDescent="0.35">
      <c r="B1198" s="633"/>
      <c r="C1198" s="357"/>
      <c r="D1198" s="357"/>
      <c r="E1198" s="634"/>
      <c r="F1198" s="635"/>
      <c r="G1198" s="360"/>
      <c r="H1198" s="359"/>
      <c r="I1198" s="359"/>
      <c r="J1198" s="636"/>
      <c r="K1198" s="638" t="str">
        <f>IFERROR(INDEX(Lookup!$G$3:$G$6,MATCH(J1198,Lookup!$F$3:$F$6,0)),"")</f>
        <v/>
      </c>
      <c r="L1198" s="637"/>
      <c r="M1198" s="636"/>
      <c r="N1198" s="639">
        <f t="shared" si="82"/>
        <v>0</v>
      </c>
      <c r="O1198" s="640">
        <f t="shared" si="83"/>
        <v>0</v>
      </c>
      <c r="P1198" s="641">
        <f>IF(I1198&lt;INDEX(Lookup!$U$2:$U$10,MATCH($D$48,Lookup!$S$2:$S$10,0)),0,IF(U1198="X",0,IFERROR(L1198*50,0)))</f>
        <v>0</v>
      </c>
      <c r="Q1198" s="642">
        <f>IF(I1198&lt;INDEX(Lookup!$U$2:$U$10,MATCH($D$48,Lookup!$S$2:$S$10,0)),0,IF(U1198="X",0,IFERROR(P1198*K1198,0)))</f>
        <v>0</v>
      </c>
      <c r="R1198" s="642">
        <v>0</v>
      </c>
      <c r="S1198" s="783">
        <v>0</v>
      </c>
      <c r="T1198" s="636"/>
      <c r="U1198" s="353"/>
      <c r="W1198" s="833">
        <f t="shared" si="84"/>
        <v>0</v>
      </c>
      <c r="X1198" s="833">
        <f t="shared" si="85"/>
        <v>0</v>
      </c>
    </row>
    <row r="1199" spans="2:24" x14ac:dyDescent="0.35">
      <c r="B1199" s="633"/>
      <c r="C1199" s="357"/>
      <c r="D1199" s="357"/>
      <c r="E1199" s="634"/>
      <c r="F1199" s="635"/>
      <c r="G1199" s="360"/>
      <c r="H1199" s="359"/>
      <c r="I1199" s="359"/>
      <c r="J1199" s="636"/>
      <c r="K1199" s="638" t="str">
        <f>IFERROR(INDEX(Lookup!$G$3:$G$6,MATCH(J1199,Lookup!$F$3:$F$6,0)),"")</f>
        <v/>
      </c>
      <c r="L1199" s="637"/>
      <c r="M1199" s="636"/>
      <c r="N1199" s="639">
        <f t="shared" si="82"/>
        <v>0</v>
      </c>
      <c r="O1199" s="640">
        <f t="shared" si="83"/>
        <v>0</v>
      </c>
      <c r="P1199" s="641">
        <f>IF(I1199&lt;INDEX(Lookup!$U$2:$U$10,MATCH($D$48,Lookup!$S$2:$S$10,0)),0,IF(U1199="X",0,IFERROR(L1199*50,0)))</f>
        <v>0</v>
      </c>
      <c r="Q1199" s="642">
        <f>IF(I1199&lt;INDEX(Lookup!$U$2:$U$10,MATCH($D$48,Lookup!$S$2:$S$10,0)),0,IF(U1199="X",0,IFERROR(P1199*K1199,0)))</f>
        <v>0</v>
      </c>
      <c r="R1199" s="642">
        <v>0</v>
      </c>
      <c r="S1199" s="783">
        <v>0</v>
      </c>
      <c r="T1199" s="636"/>
      <c r="U1199" s="353"/>
      <c r="W1199" s="833">
        <f t="shared" si="84"/>
        <v>0</v>
      </c>
      <c r="X1199" s="833">
        <f t="shared" si="85"/>
        <v>0</v>
      </c>
    </row>
    <row r="1200" spans="2:24" x14ac:dyDescent="0.35">
      <c r="B1200" s="633"/>
      <c r="C1200" s="357"/>
      <c r="D1200" s="357"/>
      <c r="E1200" s="634"/>
      <c r="F1200" s="635"/>
      <c r="G1200" s="360"/>
      <c r="H1200" s="359"/>
      <c r="I1200" s="359"/>
      <c r="J1200" s="636"/>
      <c r="K1200" s="638" t="str">
        <f>IFERROR(INDEX(Lookup!$G$3:$G$6,MATCH(J1200,Lookup!$F$3:$F$6,0)),"")</f>
        <v/>
      </c>
      <c r="L1200" s="637"/>
      <c r="M1200" s="636"/>
      <c r="N1200" s="639">
        <f t="shared" si="82"/>
        <v>0</v>
      </c>
      <c r="O1200" s="640">
        <f t="shared" si="83"/>
        <v>0</v>
      </c>
      <c r="P1200" s="641">
        <f>IF(I1200&lt;INDEX(Lookup!$U$2:$U$10,MATCH($D$48,Lookup!$S$2:$S$10,0)),0,IF(U1200="X",0,IFERROR(L1200*50,0)))</f>
        <v>0</v>
      </c>
      <c r="Q1200" s="642">
        <f>IF(I1200&lt;INDEX(Lookup!$U$2:$U$10,MATCH($D$48,Lookup!$S$2:$S$10,0)),0,IF(U1200="X",0,IFERROR(P1200*K1200,0)))</f>
        <v>0</v>
      </c>
      <c r="R1200" s="642">
        <v>0</v>
      </c>
      <c r="S1200" s="783">
        <v>0</v>
      </c>
      <c r="T1200" s="636"/>
      <c r="U1200" s="353"/>
      <c r="W1200" s="833">
        <f t="shared" si="84"/>
        <v>0</v>
      </c>
      <c r="X1200" s="833">
        <f t="shared" si="85"/>
        <v>0</v>
      </c>
    </row>
    <row r="1201" spans="2:24" x14ac:dyDescent="0.35">
      <c r="B1201" s="633"/>
      <c r="C1201" s="357"/>
      <c r="D1201" s="357"/>
      <c r="E1201" s="634"/>
      <c r="F1201" s="635"/>
      <c r="G1201" s="360"/>
      <c r="H1201" s="359"/>
      <c r="I1201" s="359"/>
      <c r="J1201" s="636"/>
      <c r="K1201" s="638" t="str">
        <f>IFERROR(INDEX(Lookup!$G$3:$G$6,MATCH(J1201,Lookup!$F$3:$F$6,0)),"")</f>
        <v/>
      </c>
      <c r="L1201" s="637"/>
      <c r="M1201" s="636"/>
      <c r="N1201" s="639">
        <f t="shared" si="82"/>
        <v>0</v>
      </c>
      <c r="O1201" s="640">
        <f t="shared" si="83"/>
        <v>0</v>
      </c>
      <c r="P1201" s="641">
        <f>IF(I1201&lt;INDEX(Lookup!$U$2:$U$10,MATCH($D$48,Lookup!$S$2:$S$10,0)),0,IF(U1201="X",0,IFERROR(L1201*50,0)))</f>
        <v>0</v>
      </c>
      <c r="Q1201" s="642">
        <f>IF(I1201&lt;INDEX(Lookup!$U$2:$U$10,MATCH($D$48,Lookup!$S$2:$S$10,0)),0,IF(U1201="X",0,IFERROR(P1201*K1201,0)))</f>
        <v>0</v>
      </c>
      <c r="R1201" s="642">
        <v>0</v>
      </c>
      <c r="S1201" s="783">
        <v>0</v>
      </c>
      <c r="T1201" s="636"/>
      <c r="U1201" s="353"/>
      <c r="W1201" s="833">
        <f t="shared" si="84"/>
        <v>0</v>
      </c>
      <c r="X1201" s="833">
        <f t="shared" si="85"/>
        <v>0</v>
      </c>
    </row>
    <row r="1202" spans="2:24" x14ac:dyDescent="0.35">
      <c r="B1202" s="633"/>
      <c r="C1202" s="357"/>
      <c r="D1202" s="357"/>
      <c r="E1202" s="634"/>
      <c r="F1202" s="635"/>
      <c r="G1202" s="360"/>
      <c r="H1202" s="359"/>
      <c r="I1202" s="359"/>
      <c r="J1202" s="636"/>
      <c r="K1202" s="638" t="str">
        <f>IFERROR(INDEX(Lookup!$G$3:$G$6,MATCH(J1202,Lookup!$F$3:$F$6,0)),"")</f>
        <v/>
      </c>
      <c r="L1202" s="637"/>
      <c r="M1202" s="636"/>
      <c r="N1202" s="639">
        <f t="shared" si="82"/>
        <v>0</v>
      </c>
      <c r="O1202" s="640">
        <f t="shared" si="83"/>
        <v>0</v>
      </c>
      <c r="P1202" s="641">
        <f>IF(I1202&lt;INDEX(Lookup!$U$2:$U$10,MATCH($D$48,Lookup!$S$2:$S$10,0)),0,IF(U1202="X",0,IFERROR(L1202*50,0)))</f>
        <v>0</v>
      </c>
      <c r="Q1202" s="642">
        <f>IF(I1202&lt;INDEX(Lookup!$U$2:$U$10,MATCH($D$48,Lookup!$S$2:$S$10,0)),0,IF(U1202="X",0,IFERROR(P1202*K1202,0)))</f>
        <v>0</v>
      </c>
      <c r="R1202" s="642">
        <v>0</v>
      </c>
      <c r="S1202" s="783">
        <v>0</v>
      </c>
      <c r="T1202" s="636"/>
      <c r="U1202" s="353"/>
      <c r="W1202" s="833">
        <f t="shared" si="84"/>
        <v>0</v>
      </c>
      <c r="X1202" s="833">
        <f t="shared" si="85"/>
        <v>0</v>
      </c>
    </row>
    <row r="1203" spans="2:24" x14ac:dyDescent="0.35">
      <c r="B1203" s="633"/>
      <c r="C1203" s="357"/>
      <c r="D1203" s="357"/>
      <c r="E1203" s="634"/>
      <c r="F1203" s="635"/>
      <c r="G1203" s="360"/>
      <c r="H1203" s="359"/>
      <c r="I1203" s="359"/>
      <c r="J1203" s="636"/>
      <c r="K1203" s="638" t="str">
        <f>IFERROR(INDEX(Lookup!$G$3:$G$6,MATCH(J1203,Lookup!$F$3:$F$6,0)),"")</f>
        <v/>
      </c>
      <c r="L1203" s="637"/>
      <c r="M1203" s="636"/>
      <c r="N1203" s="639">
        <f t="shared" ref="N1203:N1266" si="86">L1203*M1203</f>
        <v>0</v>
      </c>
      <c r="O1203" s="640">
        <f t="shared" si="83"/>
        <v>0</v>
      </c>
      <c r="P1203" s="641">
        <f>IF(I1203&lt;INDEX(Lookup!$U$2:$U$10,MATCH($D$48,Lookup!$S$2:$S$10,0)),0,IF(U1203="X",0,IFERROR(L1203*50,0)))</f>
        <v>0</v>
      </c>
      <c r="Q1203" s="642">
        <f>IF(I1203&lt;INDEX(Lookup!$U$2:$U$10,MATCH($D$48,Lookup!$S$2:$S$10,0)),0,IF(U1203="X",0,IFERROR(P1203*K1203,0)))</f>
        <v>0</v>
      </c>
      <c r="R1203" s="642">
        <v>0</v>
      </c>
      <c r="S1203" s="783">
        <v>0</v>
      </c>
      <c r="T1203" s="636"/>
      <c r="U1203" s="353"/>
      <c r="W1203" s="833">
        <f t="shared" si="84"/>
        <v>0</v>
      </c>
      <c r="X1203" s="833">
        <f t="shared" si="85"/>
        <v>0</v>
      </c>
    </row>
    <row r="1204" spans="2:24" x14ac:dyDescent="0.35">
      <c r="B1204" s="633"/>
      <c r="C1204" s="357"/>
      <c r="D1204" s="357"/>
      <c r="E1204" s="634"/>
      <c r="F1204" s="635"/>
      <c r="G1204" s="360"/>
      <c r="H1204" s="359"/>
      <c r="I1204" s="359"/>
      <c r="J1204" s="636"/>
      <c r="K1204" s="638" t="str">
        <f>IFERROR(INDEX(Lookup!$G$3:$G$6,MATCH(J1204,Lookup!$F$3:$F$6,0)),"")</f>
        <v/>
      </c>
      <c r="L1204" s="637"/>
      <c r="M1204" s="636"/>
      <c r="N1204" s="639">
        <f t="shared" si="86"/>
        <v>0</v>
      </c>
      <c r="O1204" s="640">
        <f t="shared" ref="O1204:O1267" si="87">IFERROR(ROUND((N1204*K1204),2),0)</f>
        <v>0</v>
      </c>
      <c r="P1204" s="641">
        <f>IF(I1204&lt;INDEX(Lookup!$U$2:$U$10,MATCH($D$48,Lookup!$S$2:$S$10,0)),0,IF(U1204="X",0,IFERROR(L1204*50,0)))</f>
        <v>0</v>
      </c>
      <c r="Q1204" s="642">
        <f>IF(I1204&lt;INDEX(Lookup!$U$2:$U$10,MATCH($D$48,Lookup!$S$2:$S$10,0)),0,IF(U1204="X",0,IFERROR(P1204*K1204,0)))</f>
        <v>0</v>
      </c>
      <c r="R1204" s="642">
        <v>0</v>
      </c>
      <c r="S1204" s="783">
        <v>0</v>
      </c>
      <c r="T1204" s="636"/>
      <c r="U1204" s="353"/>
      <c r="W1204" s="833">
        <f t="shared" ref="W1204:W1267" si="88">O1204*$I$30</f>
        <v>0</v>
      </c>
      <c r="X1204" s="833">
        <f t="shared" ref="X1204:X1267" si="89">Q1204*$I$30</f>
        <v>0</v>
      </c>
    </row>
    <row r="1205" spans="2:24" x14ac:dyDescent="0.35">
      <c r="B1205" s="633"/>
      <c r="C1205" s="357"/>
      <c r="D1205" s="357"/>
      <c r="E1205" s="634"/>
      <c r="F1205" s="635"/>
      <c r="G1205" s="360"/>
      <c r="H1205" s="359"/>
      <c r="I1205" s="359"/>
      <c r="J1205" s="636"/>
      <c r="K1205" s="638" t="str">
        <f>IFERROR(INDEX(Lookup!$G$3:$G$6,MATCH(J1205,Lookup!$F$3:$F$6,0)),"")</f>
        <v/>
      </c>
      <c r="L1205" s="637"/>
      <c r="M1205" s="636"/>
      <c r="N1205" s="639">
        <f t="shared" si="86"/>
        <v>0</v>
      </c>
      <c r="O1205" s="640">
        <f t="shared" si="87"/>
        <v>0</v>
      </c>
      <c r="P1205" s="641">
        <f>IF(I1205&lt;INDEX(Lookup!$U$2:$U$10,MATCH($D$48,Lookup!$S$2:$S$10,0)),0,IF(U1205="X",0,IFERROR(L1205*50,0)))</f>
        <v>0</v>
      </c>
      <c r="Q1205" s="642">
        <f>IF(I1205&lt;INDEX(Lookup!$U$2:$U$10,MATCH($D$48,Lookup!$S$2:$S$10,0)),0,IF(U1205="X",0,IFERROR(P1205*K1205,0)))</f>
        <v>0</v>
      </c>
      <c r="R1205" s="642">
        <v>0</v>
      </c>
      <c r="S1205" s="783">
        <v>0</v>
      </c>
      <c r="T1205" s="636"/>
      <c r="U1205" s="353"/>
      <c r="W1205" s="833">
        <f t="shared" si="88"/>
        <v>0</v>
      </c>
      <c r="X1205" s="833">
        <f t="shared" si="89"/>
        <v>0</v>
      </c>
    </row>
    <row r="1206" spans="2:24" x14ac:dyDescent="0.35">
      <c r="B1206" s="633"/>
      <c r="C1206" s="357"/>
      <c r="D1206" s="357"/>
      <c r="E1206" s="634"/>
      <c r="F1206" s="635"/>
      <c r="G1206" s="360"/>
      <c r="H1206" s="359"/>
      <c r="I1206" s="359"/>
      <c r="J1206" s="636"/>
      <c r="K1206" s="638" t="str">
        <f>IFERROR(INDEX(Lookup!$G$3:$G$6,MATCH(J1206,Lookup!$F$3:$F$6,0)),"")</f>
        <v/>
      </c>
      <c r="L1206" s="637"/>
      <c r="M1206" s="636"/>
      <c r="N1206" s="639">
        <f t="shared" si="86"/>
        <v>0</v>
      </c>
      <c r="O1206" s="640">
        <f t="shared" si="87"/>
        <v>0</v>
      </c>
      <c r="P1206" s="641">
        <f>IF(I1206&lt;INDEX(Lookup!$U$2:$U$10,MATCH($D$48,Lookup!$S$2:$S$10,0)),0,IF(U1206="X",0,IFERROR(L1206*50,0)))</f>
        <v>0</v>
      </c>
      <c r="Q1206" s="642">
        <f>IF(I1206&lt;INDEX(Lookup!$U$2:$U$10,MATCH($D$48,Lookup!$S$2:$S$10,0)),0,IF(U1206="X",0,IFERROR(P1206*K1206,0)))</f>
        <v>0</v>
      </c>
      <c r="R1206" s="642">
        <v>0</v>
      </c>
      <c r="S1206" s="783">
        <v>0</v>
      </c>
      <c r="T1206" s="636"/>
      <c r="U1206" s="353"/>
      <c r="W1206" s="833">
        <f t="shared" si="88"/>
        <v>0</v>
      </c>
      <c r="X1206" s="833">
        <f t="shared" si="89"/>
        <v>0</v>
      </c>
    </row>
    <row r="1207" spans="2:24" x14ac:dyDescent="0.35">
      <c r="B1207" s="633"/>
      <c r="C1207" s="357"/>
      <c r="D1207" s="357"/>
      <c r="E1207" s="634"/>
      <c r="F1207" s="635"/>
      <c r="G1207" s="360"/>
      <c r="H1207" s="359"/>
      <c r="I1207" s="359"/>
      <c r="J1207" s="636"/>
      <c r="K1207" s="638" t="str">
        <f>IFERROR(INDEX(Lookup!$G$3:$G$6,MATCH(J1207,Lookup!$F$3:$F$6,0)),"")</f>
        <v/>
      </c>
      <c r="L1207" s="637"/>
      <c r="M1207" s="636"/>
      <c r="N1207" s="639">
        <f t="shared" si="86"/>
        <v>0</v>
      </c>
      <c r="O1207" s="640">
        <f t="shared" si="87"/>
        <v>0</v>
      </c>
      <c r="P1207" s="641">
        <f>IF(I1207&lt;INDEX(Lookup!$U$2:$U$10,MATCH($D$48,Lookup!$S$2:$S$10,0)),0,IF(U1207="X",0,IFERROR(L1207*50,0)))</f>
        <v>0</v>
      </c>
      <c r="Q1207" s="642">
        <f>IF(I1207&lt;INDEX(Lookup!$U$2:$U$10,MATCH($D$48,Lookup!$S$2:$S$10,0)),0,IF(U1207="X",0,IFERROR(P1207*K1207,0)))</f>
        <v>0</v>
      </c>
      <c r="R1207" s="642">
        <v>0</v>
      </c>
      <c r="S1207" s="783">
        <v>0</v>
      </c>
      <c r="T1207" s="636"/>
      <c r="U1207" s="353"/>
      <c r="W1207" s="833">
        <f t="shared" si="88"/>
        <v>0</v>
      </c>
      <c r="X1207" s="833">
        <f t="shared" si="89"/>
        <v>0</v>
      </c>
    </row>
    <row r="1208" spans="2:24" x14ac:dyDescent="0.35">
      <c r="B1208" s="633"/>
      <c r="C1208" s="357"/>
      <c r="D1208" s="357"/>
      <c r="E1208" s="634"/>
      <c r="F1208" s="635"/>
      <c r="G1208" s="360"/>
      <c r="H1208" s="359"/>
      <c r="I1208" s="359"/>
      <c r="J1208" s="636"/>
      <c r="K1208" s="638" t="str">
        <f>IFERROR(INDEX(Lookup!$G$3:$G$6,MATCH(J1208,Lookup!$F$3:$F$6,0)),"")</f>
        <v/>
      </c>
      <c r="L1208" s="637"/>
      <c r="M1208" s="636"/>
      <c r="N1208" s="639">
        <f t="shared" si="86"/>
        <v>0</v>
      </c>
      <c r="O1208" s="640">
        <f t="shared" si="87"/>
        <v>0</v>
      </c>
      <c r="P1208" s="641">
        <f>IF(I1208&lt;INDEX(Lookup!$U$2:$U$10,MATCH($D$48,Lookup!$S$2:$S$10,0)),0,IF(U1208="X",0,IFERROR(L1208*50,0)))</f>
        <v>0</v>
      </c>
      <c r="Q1208" s="642">
        <f>IF(I1208&lt;INDEX(Lookup!$U$2:$U$10,MATCH($D$48,Lookup!$S$2:$S$10,0)),0,IF(U1208="X",0,IFERROR(P1208*K1208,0)))</f>
        <v>0</v>
      </c>
      <c r="R1208" s="642">
        <v>0</v>
      </c>
      <c r="S1208" s="783">
        <v>0</v>
      </c>
      <c r="T1208" s="636"/>
      <c r="U1208" s="353"/>
      <c r="W1208" s="833">
        <f t="shared" si="88"/>
        <v>0</v>
      </c>
      <c r="X1208" s="833">
        <f t="shared" si="89"/>
        <v>0</v>
      </c>
    </row>
    <row r="1209" spans="2:24" x14ac:dyDescent="0.35">
      <c r="B1209" s="633"/>
      <c r="C1209" s="357"/>
      <c r="D1209" s="357"/>
      <c r="E1209" s="634"/>
      <c r="F1209" s="635"/>
      <c r="G1209" s="360"/>
      <c r="H1209" s="359"/>
      <c r="I1209" s="359"/>
      <c r="J1209" s="636"/>
      <c r="K1209" s="638" t="str">
        <f>IFERROR(INDEX(Lookup!$G$3:$G$6,MATCH(J1209,Lookup!$F$3:$F$6,0)),"")</f>
        <v/>
      </c>
      <c r="L1209" s="637"/>
      <c r="M1209" s="636"/>
      <c r="N1209" s="639">
        <f t="shared" si="86"/>
        <v>0</v>
      </c>
      <c r="O1209" s="640">
        <f t="shared" si="87"/>
        <v>0</v>
      </c>
      <c r="P1209" s="641">
        <f>IF(I1209&lt;INDEX(Lookup!$U$2:$U$10,MATCH($D$48,Lookup!$S$2:$S$10,0)),0,IF(U1209="X",0,IFERROR(L1209*50,0)))</f>
        <v>0</v>
      </c>
      <c r="Q1209" s="642">
        <f>IF(I1209&lt;INDEX(Lookup!$U$2:$U$10,MATCH($D$48,Lookup!$S$2:$S$10,0)),0,IF(U1209="X",0,IFERROR(P1209*K1209,0)))</f>
        <v>0</v>
      </c>
      <c r="R1209" s="642">
        <v>0</v>
      </c>
      <c r="S1209" s="783">
        <v>0</v>
      </c>
      <c r="T1209" s="636"/>
      <c r="U1209" s="353"/>
      <c r="W1209" s="833">
        <f t="shared" si="88"/>
        <v>0</v>
      </c>
      <c r="X1209" s="833">
        <f t="shared" si="89"/>
        <v>0</v>
      </c>
    </row>
    <row r="1210" spans="2:24" x14ac:dyDescent="0.35">
      <c r="B1210" s="633"/>
      <c r="C1210" s="357"/>
      <c r="D1210" s="357"/>
      <c r="E1210" s="634"/>
      <c r="F1210" s="635"/>
      <c r="G1210" s="360"/>
      <c r="H1210" s="359"/>
      <c r="I1210" s="359"/>
      <c r="J1210" s="636"/>
      <c r="K1210" s="638" t="str">
        <f>IFERROR(INDEX(Lookup!$G$3:$G$6,MATCH(J1210,Lookup!$F$3:$F$6,0)),"")</f>
        <v/>
      </c>
      <c r="L1210" s="637"/>
      <c r="M1210" s="636"/>
      <c r="N1210" s="639">
        <f t="shared" si="86"/>
        <v>0</v>
      </c>
      <c r="O1210" s="640">
        <f t="shared" si="87"/>
        <v>0</v>
      </c>
      <c r="P1210" s="641">
        <f>IF(I1210&lt;INDEX(Lookup!$U$2:$U$10,MATCH($D$48,Lookup!$S$2:$S$10,0)),0,IF(U1210="X",0,IFERROR(L1210*50,0)))</f>
        <v>0</v>
      </c>
      <c r="Q1210" s="642">
        <f>IF(I1210&lt;INDEX(Lookup!$U$2:$U$10,MATCH($D$48,Lookup!$S$2:$S$10,0)),0,IF(U1210="X",0,IFERROR(P1210*K1210,0)))</f>
        <v>0</v>
      </c>
      <c r="R1210" s="642">
        <v>0</v>
      </c>
      <c r="S1210" s="783">
        <v>0</v>
      </c>
      <c r="T1210" s="636"/>
      <c r="U1210" s="353"/>
      <c r="W1210" s="833">
        <f t="shared" si="88"/>
        <v>0</v>
      </c>
      <c r="X1210" s="833">
        <f t="shared" si="89"/>
        <v>0</v>
      </c>
    </row>
    <row r="1211" spans="2:24" x14ac:dyDescent="0.35">
      <c r="B1211" s="633"/>
      <c r="C1211" s="357"/>
      <c r="D1211" s="357"/>
      <c r="E1211" s="634"/>
      <c r="F1211" s="635"/>
      <c r="G1211" s="360"/>
      <c r="H1211" s="359"/>
      <c r="I1211" s="359"/>
      <c r="J1211" s="636"/>
      <c r="K1211" s="638" t="str">
        <f>IFERROR(INDEX(Lookup!$G$3:$G$6,MATCH(J1211,Lookup!$F$3:$F$6,0)),"")</f>
        <v/>
      </c>
      <c r="L1211" s="637"/>
      <c r="M1211" s="636"/>
      <c r="N1211" s="639">
        <f t="shared" si="86"/>
        <v>0</v>
      </c>
      <c r="O1211" s="640">
        <f t="shared" si="87"/>
        <v>0</v>
      </c>
      <c r="P1211" s="641">
        <f>IF(I1211&lt;INDEX(Lookup!$U$2:$U$10,MATCH($D$48,Lookup!$S$2:$S$10,0)),0,IF(U1211="X",0,IFERROR(L1211*50,0)))</f>
        <v>0</v>
      </c>
      <c r="Q1211" s="642">
        <f>IF(I1211&lt;INDEX(Lookup!$U$2:$U$10,MATCH($D$48,Lookup!$S$2:$S$10,0)),0,IF(U1211="X",0,IFERROR(P1211*K1211,0)))</f>
        <v>0</v>
      </c>
      <c r="R1211" s="642">
        <v>0</v>
      </c>
      <c r="S1211" s="783">
        <v>0</v>
      </c>
      <c r="T1211" s="636"/>
      <c r="U1211" s="353"/>
      <c r="W1211" s="833">
        <f t="shared" si="88"/>
        <v>0</v>
      </c>
      <c r="X1211" s="833">
        <f t="shared" si="89"/>
        <v>0</v>
      </c>
    </row>
    <row r="1212" spans="2:24" x14ac:dyDescent="0.35">
      <c r="B1212" s="633"/>
      <c r="C1212" s="357"/>
      <c r="D1212" s="357"/>
      <c r="E1212" s="634"/>
      <c r="F1212" s="635"/>
      <c r="G1212" s="360"/>
      <c r="H1212" s="359"/>
      <c r="I1212" s="359"/>
      <c r="J1212" s="636"/>
      <c r="K1212" s="638" t="str">
        <f>IFERROR(INDEX(Lookup!$G$3:$G$6,MATCH(J1212,Lookup!$F$3:$F$6,0)),"")</f>
        <v/>
      </c>
      <c r="L1212" s="637"/>
      <c r="M1212" s="636"/>
      <c r="N1212" s="639">
        <f t="shared" si="86"/>
        <v>0</v>
      </c>
      <c r="O1212" s="640">
        <f t="shared" si="87"/>
        <v>0</v>
      </c>
      <c r="P1212" s="641">
        <f>IF(I1212&lt;INDEX(Lookup!$U$2:$U$10,MATCH($D$48,Lookup!$S$2:$S$10,0)),0,IF(U1212="X",0,IFERROR(L1212*50,0)))</f>
        <v>0</v>
      </c>
      <c r="Q1212" s="642">
        <f>IF(I1212&lt;INDEX(Lookup!$U$2:$U$10,MATCH($D$48,Lookup!$S$2:$S$10,0)),0,IF(U1212="X",0,IFERROR(P1212*K1212,0)))</f>
        <v>0</v>
      </c>
      <c r="R1212" s="642">
        <v>0</v>
      </c>
      <c r="S1212" s="783">
        <v>0</v>
      </c>
      <c r="T1212" s="636"/>
      <c r="U1212" s="353"/>
      <c r="W1212" s="833">
        <f t="shared" si="88"/>
        <v>0</v>
      </c>
      <c r="X1212" s="833">
        <f t="shared" si="89"/>
        <v>0</v>
      </c>
    </row>
    <row r="1213" spans="2:24" x14ac:dyDescent="0.35">
      <c r="B1213" s="633"/>
      <c r="C1213" s="357"/>
      <c r="D1213" s="357"/>
      <c r="E1213" s="634"/>
      <c r="F1213" s="635"/>
      <c r="G1213" s="360"/>
      <c r="H1213" s="359"/>
      <c r="I1213" s="359"/>
      <c r="J1213" s="636"/>
      <c r="K1213" s="638" t="str">
        <f>IFERROR(INDEX(Lookup!$G$3:$G$6,MATCH(J1213,Lookup!$F$3:$F$6,0)),"")</f>
        <v/>
      </c>
      <c r="L1213" s="637"/>
      <c r="M1213" s="636"/>
      <c r="N1213" s="639">
        <f t="shared" si="86"/>
        <v>0</v>
      </c>
      <c r="O1213" s="640">
        <f t="shared" si="87"/>
        <v>0</v>
      </c>
      <c r="P1213" s="641">
        <f>IF(I1213&lt;INDEX(Lookup!$U$2:$U$10,MATCH($D$48,Lookup!$S$2:$S$10,0)),0,IF(U1213="X",0,IFERROR(L1213*50,0)))</f>
        <v>0</v>
      </c>
      <c r="Q1213" s="642">
        <f>IF(I1213&lt;INDEX(Lookup!$U$2:$U$10,MATCH($D$48,Lookup!$S$2:$S$10,0)),0,IF(U1213="X",0,IFERROR(P1213*K1213,0)))</f>
        <v>0</v>
      </c>
      <c r="R1213" s="642">
        <v>0</v>
      </c>
      <c r="S1213" s="783">
        <v>0</v>
      </c>
      <c r="T1213" s="636"/>
      <c r="U1213" s="353"/>
      <c r="W1213" s="833">
        <f t="shared" si="88"/>
        <v>0</v>
      </c>
      <c r="X1213" s="833">
        <f t="shared" si="89"/>
        <v>0</v>
      </c>
    </row>
    <row r="1214" spans="2:24" x14ac:dyDescent="0.35">
      <c r="B1214" s="633"/>
      <c r="C1214" s="357"/>
      <c r="D1214" s="357"/>
      <c r="E1214" s="634"/>
      <c r="F1214" s="635"/>
      <c r="G1214" s="360"/>
      <c r="H1214" s="359"/>
      <c r="I1214" s="359"/>
      <c r="J1214" s="636"/>
      <c r="K1214" s="638" t="str">
        <f>IFERROR(INDEX(Lookup!$G$3:$G$6,MATCH(J1214,Lookup!$F$3:$F$6,0)),"")</f>
        <v/>
      </c>
      <c r="L1214" s="637"/>
      <c r="M1214" s="636"/>
      <c r="N1214" s="639">
        <f t="shared" si="86"/>
        <v>0</v>
      </c>
      <c r="O1214" s="640">
        <f t="shared" si="87"/>
        <v>0</v>
      </c>
      <c r="P1214" s="641">
        <f>IF(I1214&lt;INDEX(Lookup!$U$2:$U$10,MATCH($D$48,Lookup!$S$2:$S$10,0)),0,IF(U1214="X",0,IFERROR(L1214*50,0)))</f>
        <v>0</v>
      </c>
      <c r="Q1214" s="642">
        <f>IF(I1214&lt;INDEX(Lookup!$U$2:$U$10,MATCH($D$48,Lookup!$S$2:$S$10,0)),0,IF(U1214="X",0,IFERROR(P1214*K1214,0)))</f>
        <v>0</v>
      </c>
      <c r="R1214" s="642">
        <v>0</v>
      </c>
      <c r="S1214" s="783">
        <v>0</v>
      </c>
      <c r="T1214" s="636"/>
      <c r="U1214" s="353"/>
      <c r="W1214" s="833">
        <f t="shared" si="88"/>
        <v>0</v>
      </c>
      <c r="X1214" s="833">
        <f t="shared" si="89"/>
        <v>0</v>
      </c>
    </row>
    <row r="1215" spans="2:24" x14ac:dyDescent="0.35">
      <c r="B1215" s="633"/>
      <c r="C1215" s="357"/>
      <c r="D1215" s="357"/>
      <c r="E1215" s="634"/>
      <c r="F1215" s="635"/>
      <c r="G1215" s="360"/>
      <c r="H1215" s="359"/>
      <c r="I1215" s="359"/>
      <c r="J1215" s="636"/>
      <c r="K1215" s="638" t="str">
        <f>IFERROR(INDEX(Lookup!$G$3:$G$6,MATCH(J1215,Lookup!$F$3:$F$6,0)),"")</f>
        <v/>
      </c>
      <c r="L1215" s="637"/>
      <c r="M1215" s="636"/>
      <c r="N1215" s="639">
        <f t="shared" si="86"/>
        <v>0</v>
      </c>
      <c r="O1215" s="640">
        <f t="shared" si="87"/>
        <v>0</v>
      </c>
      <c r="P1215" s="641">
        <f>IF(I1215&lt;INDEX(Lookup!$U$2:$U$10,MATCH($D$48,Lookup!$S$2:$S$10,0)),0,IF(U1215="X",0,IFERROR(L1215*50,0)))</f>
        <v>0</v>
      </c>
      <c r="Q1215" s="642">
        <f>IF(I1215&lt;INDEX(Lookup!$U$2:$U$10,MATCH($D$48,Lookup!$S$2:$S$10,0)),0,IF(U1215="X",0,IFERROR(P1215*K1215,0)))</f>
        <v>0</v>
      </c>
      <c r="R1215" s="642">
        <v>0</v>
      </c>
      <c r="S1215" s="783">
        <v>0</v>
      </c>
      <c r="T1215" s="636"/>
      <c r="U1215" s="353"/>
      <c r="W1215" s="833">
        <f t="shared" si="88"/>
        <v>0</v>
      </c>
      <c r="X1215" s="833">
        <f t="shared" si="89"/>
        <v>0</v>
      </c>
    </row>
    <row r="1216" spans="2:24" x14ac:dyDescent="0.35">
      <c r="B1216" s="633"/>
      <c r="C1216" s="357"/>
      <c r="D1216" s="357"/>
      <c r="E1216" s="634"/>
      <c r="F1216" s="635"/>
      <c r="G1216" s="360"/>
      <c r="H1216" s="359"/>
      <c r="I1216" s="359"/>
      <c r="J1216" s="636"/>
      <c r="K1216" s="638" t="str">
        <f>IFERROR(INDEX(Lookup!$G$3:$G$6,MATCH(J1216,Lookup!$F$3:$F$6,0)),"")</f>
        <v/>
      </c>
      <c r="L1216" s="637"/>
      <c r="M1216" s="636"/>
      <c r="N1216" s="639">
        <f t="shared" si="86"/>
        <v>0</v>
      </c>
      <c r="O1216" s="640">
        <f t="shared" si="87"/>
        <v>0</v>
      </c>
      <c r="P1216" s="641">
        <f>IF(I1216&lt;INDEX(Lookup!$U$2:$U$10,MATCH($D$48,Lookup!$S$2:$S$10,0)),0,IF(U1216="X",0,IFERROR(L1216*50,0)))</f>
        <v>0</v>
      </c>
      <c r="Q1216" s="642">
        <f>IF(I1216&lt;INDEX(Lookup!$U$2:$U$10,MATCH($D$48,Lookup!$S$2:$S$10,0)),0,IF(U1216="X",0,IFERROR(P1216*K1216,0)))</f>
        <v>0</v>
      </c>
      <c r="R1216" s="642">
        <v>0</v>
      </c>
      <c r="S1216" s="783">
        <v>0</v>
      </c>
      <c r="T1216" s="636"/>
      <c r="U1216" s="353"/>
      <c r="W1216" s="833">
        <f t="shared" si="88"/>
        <v>0</v>
      </c>
      <c r="X1216" s="833">
        <f t="shared" si="89"/>
        <v>0</v>
      </c>
    </row>
    <row r="1217" spans="2:24" x14ac:dyDescent="0.35">
      <c r="B1217" s="633"/>
      <c r="C1217" s="357"/>
      <c r="D1217" s="357"/>
      <c r="E1217" s="634"/>
      <c r="F1217" s="635"/>
      <c r="G1217" s="360"/>
      <c r="H1217" s="359"/>
      <c r="I1217" s="359"/>
      <c r="J1217" s="636"/>
      <c r="K1217" s="638" t="str">
        <f>IFERROR(INDEX(Lookup!$G$3:$G$6,MATCH(J1217,Lookup!$F$3:$F$6,0)),"")</f>
        <v/>
      </c>
      <c r="L1217" s="637"/>
      <c r="M1217" s="636"/>
      <c r="N1217" s="639">
        <f t="shared" si="86"/>
        <v>0</v>
      </c>
      <c r="O1217" s="640">
        <f t="shared" si="87"/>
        <v>0</v>
      </c>
      <c r="P1217" s="641">
        <f>IF(I1217&lt;INDEX(Lookup!$U$2:$U$10,MATCH($D$48,Lookup!$S$2:$S$10,0)),0,IF(U1217="X",0,IFERROR(L1217*50,0)))</f>
        <v>0</v>
      </c>
      <c r="Q1217" s="642">
        <f>IF(I1217&lt;INDEX(Lookup!$U$2:$U$10,MATCH($D$48,Lookup!$S$2:$S$10,0)),0,IF(U1217="X",0,IFERROR(P1217*K1217,0)))</f>
        <v>0</v>
      </c>
      <c r="R1217" s="642">
        <v>0</v>
      </c>
      <c r="S1217" s="783">
        <v>0</v>
      </c>
      <c r="T1217" s="636"/>
      <c r="U1217" s="353"/>
      <c r="W1217" s="833">
        <f t="shared" si="88"/>
        <v>0</v>
      </c>
      <c r="X1217" s="833">
        <f t="shared" si="89"/>
        <v>0</v>
      </c>
    </row>
    <row r="1218" spans="2:24" x14ac:dyDescent="0.35">
      <c r="B1218" s="633"/>
      <c r="C1218" s="357"/>
      <c r="D1218" s="357"/>
      <c r="E1218" s="634"/>
      <c r="F1218" s="635"/>
      <c r="G1218" s="360"/>
      <c r="H1218" s="359"/>
      <c r="I1218" s="359"/>
      <c r="J1218" s="636"/>
      <c r="K1218" s="638" t="str">
        <f>IFERROR(INDEX(Lookup!$G$3:$G$6,MATCH(J1218,Lookup!$F$3:$F$6,0)),"")</f>
        <v/>
      </c>
      <c r="L1218" s="637"/>
      <c r="M1218" s="636"/>
      <c r="N1218" s="639">
        <f t="shared" si="86"/>
        <v>0</v>
      </c>
      <c r="O1218" s="640">
        <f t="shared" si="87"/>
        <v>0</v>
      </c>
      <c r="P1218" s="641">
        <f>IF(I1218&lt;INDEX(Lookup!$U$2:$U$10,MATCH($D$48,Lookup!$S$2:$S$10,0)),0,IF(U1218="X",0,IFERROR(L1218*50,0)))</f>
        <v>0</v>
      </c>
      <c r="Q1218" s="642">
        <f>IF(I1218&lt;INDEX(Lookup!$U$2:$U$10,MATCH($D$48,Lookup!$S$2:$S$10,0)),0,IF(U1218="X",0,IFERROR(P1218*K1218,0)))</f>
        <v>0</v>
      </c>
      <c r="R1218" s="642">
        <v>0</v>
      </c>
      <c r="S1218" s="783">
        <v>0</v>
      </c>
      <c r="T1218" s="636"/>
      <c r="U1218" s="353"/>
      <c r="W1218" s="833">
        <f t="shared" si="88"/>
        <v>0</v>
      </c>
      <c r="X1218" s="833">
        <f t="shared" si="89"/>
        <v>0</v>
      </c>
    </row>
    <row r="1219" spans="2:24" x14ac:dyDescent="0.35">
      <c r="B1219" s="633"/>
      <c r="C1219" s="357"/>
      <c r="D1219" s="357"/>
      <c r="E1219" s="634"/>
      <c r="F1219" s="635"/>
      <c r="G1219" s="360"/>
      <c r="H1219" s="359"/>
      <c r="I1219" s="359"/>
      <c r="J1219" s="636"/>
      <c r="K1219" s="638" t="str">
        <f>IFERROR(INDEX(Lookup!$G$3:$G$6,MATCH(J1219,Lookup!$F$3:$F$6,0)),"")</f>
        <v/>
      </c>
      <c r="L1219" s="637"/>
      <c r="M1219" s="636"/>
      <c r="N1219" s="639">
        <f t="shared" si="86"/>
        <v>0</v>
      </c>
      <c r="O1219" s="640">
        <f t="shared" si="87"/>
        <v>0</v>
      </c>
      <c r="P1219" s="641">
        <f>IF(I1219&lt;INDEX(Lookup!$U$2:$U$10,MATCH($D$48,Lookup!$S$2:$S$10,0)),0,IF(U1219="X",0,IFERROR(L1219*50,0)))</f>
        <v>0</v>
      </c>
      <c r="Q1219" s="642">
        <f>IF(I1219&lt;INDEX(Lookup!$U$2:$U$10,MATCH($D$48,Lookup!$S$2:$S$10,0)),0,IF(U1219="X",0,IFERROR(P1219*K1219,0)))</f>
        <v>0</v>
      </c>
      <c r="R1219" s="642">
        <v>0</v>
      </c>
      <c r="S1219" s="783">
        <v>0</v>
      </c>
      <c r="T1219" s="636"/>
      <c r="U1219" s="353"/>
      <c r="W1219" s="833">
        <f t="shared" si="88"/>
        <v>0</v>
      </c>
      <c r="X1219" s="833">
        <f t="shared" si="89"/>
        <v>0</v>
      </c>
    </row>
    <row r="1220" spans="2:24" x14ac:dyDescent="0.35">
      <c r="B1220" s="633"/>
      <c r="C1220" s="357"/>
      <c r="D1220" s="357"/>
      <c r="E1220" s="634"/>
      <c r="F1220" s="635"/>
      <c r="G1220" s="360"/>
      <c r="H1220" s="359"/>
      <c r="I1220" s="359"/>
      <c r="J1220" s="636"/>
      <c r="K1220" s="638" t="str">
        <f>IFERROR(INDEX(Lookup!$G$3:$G$6,MATCH(J1220,Lookup!$F$3:$F$6,0)),"")</f>
        <v/>
      </c>
      <c r="L1220" s="637"/>
      <c r="M1220" s="636"/>
      <c r="N1220" s="639">
        <f t="shared" si="86"/>
        <v>0</v>
      </c>
      <c r="O1220" s="640">
        <f t="shared" si="87"/>
        <v>0</v>
      </c>
      <c r="P1220" s="641">
        <f>IF(I1220&lt;INDEX(Lookup!$U$2:$U$10,MATCH($D$48,Lookup!$S$2:$S$10,0)),0,IF(U1220="X",0,IFERROR(L1220*50,0)))</f>
        <v>0</v>
      </c>
      <c r="Q1220" s="642">
        <f>IF(I1220&lt;INDEX(Lookup!$U$2:$U$10,MATCH($D$48,Lookup!$S$2:$S$10,0)),0,IF(U1220="X",0,IFERROR(P1220*K1220,0)))</f>
        <v>0</v>
      </c>
      <c r="R1220" s="642">
        <v>0</v>
      </c>
      <c r="S1220" s="783">
        <v>0</v>
      </c>
      <c r="T1220" s="636"/>
      <c r="U1220" s="353"/>
      <c r="W1220" s="833">
        <f t="shared" si="88"/>
        <v>0</v>
      </c>
      <c r="X1220" s="833">
        <f t="shared" si="89"/>
        <v>0</v>
      </c>
    </row>
    <row r="1221" spans="2:24" x14ac:dyDescent="0.35">
      <c r="B1221" s="633"/>
      <c r="C1221" s="357"/>
      <c r="D1221" s="357"/>
      <c r="E1221" s="634"/>
      <c r="F1221" s="635"/>
      <c r="G1221" s="360"/>
      <c r="H1221" s="359"/>
      <c r="I1221" s="359"/>
      <c r="J1221" s="636"/>
      <c r="K1221" s="638" t="str">
        <f>IFERROR(INDEX(Lookup!$G$3:$G$6,MATCH(J1221,Lookup!$F$3:$F$6,0)),"")</f>
        <v/>
      </c>
      <c r="L1221" s="637"/>
      <c r="M1221" s="636"/>
      <c r="N1221" s="639">
        <f t="shared" si="86"/>
        <v>0</v>
      </c>
      <c r="O1221" s="640">
        <f t="shared" si="87"/>
        <v>0</v>
      </c>
      <c r="P1221" s="641">
        <f>IF(I1221&lt;INDEX(Lookup!$U$2:$U$10,MATCH($D$48,Lookup!$S$2:$S$10,0)),0,IF(U1221="X",0,IFERROR(L1221*50,0)))</f>
        <v>0</v>
      </c>
      <c r="Q1221" s="642">
        <f>IF(I1221&lt;INDEX(Lookup!$U$2:$U$10,MATCH($D$48,Lookup!$S$2:$S$10,0)),0,IF(U1221="X",0,IFERROR(P1221*K1221,0)))</f>
        <v>0</v>
      </c>
      <c r="R1221" s="642">
        <v>0</v>
      </c>
      <c r="S1221" s="783">
        <v>0</v>
      </c>
      <c r="T1221" s="636"/>
      <c r="U1221" s="353"/>
      <c r="W1221" s="833">
        <f t="shared" si="88"/>
        <v>0</v>
      </c>
      <c r="X1221" s="833">
        <f t="shared" si="89"/>
        <v>0</v>
      </c>
    </row>
    <row r="1222" spans="2:24" x14ac:dyDescent="0.35">
      <c r="B1222" s="633"/>
      <c r="C1222" s="357"/>
      <c r="D1222" s="357"/>
      <c r="E1222" s="634"/>
      <c r="F1222" s="635"/>
      <c r="G1222" s="360"/>
      <c r="H1222" s="359"/>
      <c r="I1222" s="359"/>
      <c r="J1222" s="636"/>
      <c r="K1222" s="638" t="str">
        <f>IFERROR(INDEX(Lookup!$G$3:$G$6,MATCH(J1222,Lookup!$F$3:$F$6,0)),"")</f>
        <v/>
      </c>
      <c r="L1222" s="637"/>
      <c r="M1222" s="636"/>
      <c r="N1222" s="639">
        <f t="shared" si="86"/>
        <v>0</v>
      </c>
      <c r="O1222" s="640">
        <f t="shared" si="87"/>
        <v>0</v>
      </c>
      <c r="P1222" s="641">
        <f>IF(I1222&lt;INDEX(Lookup!$U$2:$U$10,MATCH($D$48,Lookup!$S$2:$S$10,0)),0,IF(U1222="X",0,IFERROR(L1222*50,0)))</f>
        <v>0</v>
      </c>
      <c r="Q1222" s="642">
        <f>IF(I1222&lt;INDEX(Lookup!$U$2:$U$10,MATCH($D$48,Lookup!$S$2:$S$10,0)),0,IF(U1222="X",0,IFERROR(P1222*K1222,0)))</f>
        <v>0</v>
      </c>
      <c r="R1222" s="642">
        <v>0</v>
      </c>
      <c r="S1222" s="783">
        <v>0</v>
      </c>
      <c r="T1222" s="636"/>
      <c r="U1222" s="353"/>
      <c r="W1222" s="833">
        <f t="shared" si="88"/>
        <v>0</v>
      </c>
      <c r="X1222" s="833">
        <f t="shared" si="89"/>
        <v>0</v>
      </c>
    </row>
    <row r="1223" spans="2:24" x14ac:dyDescent="0.35">
      <c r="B1223" s="633"/>
      <c r="C1223" s="357"/>
      <c r="D1223" s="357"/>
      <c r="E1223" s="634"/>
      <c r="F1223" s="635"/>
      <c r="G1223" s="360"/>
      <c r="H1223" s="359"/>
      <c r="I1223" s="359"/>
      <c r="J1223" s="636"/>
      <c r="K1223" s="638" t="str">
        <f>IFERROR(INDEX(Lookup!$G$3:$G$6,MATCH(J1223,Lookup!$F$3:$F$6,0)),"")</f>
        <v/>
      </c>
      <c r="L1223" s="637"/>
      <c r="M1223" s="636"/>
      <c r="N1223" s="639">
        <f t="shared" si="86"/>
        <v>0</v>
      </c>
      <c r="O1223" s="640">
        <f t="shared" si="87"/>
        <v>0</v>
      </c>
      <c r="P1223" s="641">
        <f>IF(I1223&lt;INDEX(Lookup!$U$2:$U$10,MATCH($D$48,Lookup!$S$2:$S$10,0)),0,IF(U1223="X",0,IFERROR(L1223*50,0)))</f>
        <v>0</v>
      </c>
      <c r="Q1223" s="642">
        <f>IF(I1223&lt;INDEX(Lookup!$U$2:$U$10,MATCH($D$48,Lookup!$S$2:$S$10,0)),0,IF(U1223="X",0,IFERROR(P1223*K1223,0)))</f>
        <v>0</v>
      </c>
      <c r="R1223" s="642">
        <v>0</v>
      </c>
      <c r="S1223" s="783">
        <v>0</v>
      </c>
      <c r="T1223" s="636"/>
      <c r="U1223" s="353"/>
      <c r="W1223" s="833">
        <f t="shared" si="88"/>
        <v>0</v>
      </c>
      <c r="X1223" s="833">
        <f t="shared" si="89"/>
        <v>0</v>
      </c>
    </row>
    <row r="1224" spans="2:24" x14ac:dyDescent="0.35">
      <c r="B1224" s="633"/>
      <c r="C1224" s="357"/>
      <c r="D1224" s="357"/>
      <c r="E1224" s="634"/>
      <c r="F1224" s="635"/>
      <c r="G1224" s="360"/>
      <c r="H1224" s="359"/>
      <c r="I1224" s="359"/>
      <c r="J1224" s="636"/>
      <c r="K1224" s="638" t="str">
        <f>IFERROR(INDEX(Lookup!$G$3:$G$6,MATCH(J1224,Lookup!$F$3:$F$6,0)),"")</f>
        <v/>
      </c>
      <c r="L1224" s="637"/>
      <c r="M1224" s="636"/>
      <c r="N1224" s="639">
        <f t="shared" si="86"/>
        <v>0</v>
      </c>
      <c r="O1224" s="640">
        <f t="shared" si="87"/>
        <v>0</v>
      </c>
      <c r="P1224" s="641">
        <f>IF(I1224&lt;INDEX(Lookup!$U$2:$U$10,MATCH($D$48,Lookup!$S$2:$S$10,0)),0,IF(U1224="X",0,IFERROR(L1224*50,0)))</f>
        <v>0</v>
      </c>
      <c r="Q1224" s="642">
        <f>IF(I1224&lt;INDEX(Lookup!$U$2:$U$10,MATCH($D$48,Lookup!$S$2:$S$10,0)),0,IF(U1224="X",0,IFERROR(P1224*K1224,0)))</f>
        <v>0</v>
      </c>
      <c r="R1224" s="642">
        <v>0</v>
      </c>
      <c r="S1224" s="783">
        <v>0</v>
      </c>
      <c r="T1224" s="636"/>
      <c r="U1224" s="353"/>
      <c r="W1224" s="833">
        <f t="shared" si="88"/>
        <v>0</v>
      </c>
      <c r="X1224" s="833">
        <f t="shared" si="89"/>
        <v>0</v>
      </c>
    </row>
    <row r="1225" spans="2:24" x14ac:dyDescent="0.35">
      <c r="B1225" s="633"/>
      <c r="C1225" s="357"/>
      <c r="D1225" s="357"/>
      <c r="E1225" s="634"/>
      <c r="F1225" s="635"/>
      <c r="G1225" s="360"/>
      <c r="H1225" s="359"/>
      <c r="I1225" s="359"/>
      <c r="J1225" s="636"/>
      <c r="K1225" s="638" t="str">
        <f>IFERROR(INDEX(Lookup!$G$3:$G$6,MATCH(J1225,Lookup!$F$3:$F$6,0)),"")</f>
        <v/>
      </c>
      <c r="L1225" s="637"/>
      <c r="M1225" s="636"/>
      <c r="N1225" s="639">
        <f t="shared" si="86"/>
        <v>0</v>
      </c>
      <c r="O1225" s="640">
        <f t="shared" si="87"/>
        <v>0</v>
      </c>
      <c r="P1225" s="641">
        <f>IF(I1225&lt;INDEX(Lookup!$U$2:$U$10,MATCH($D$48,Lookup!$S$2:$S$10,0)),0,IF(U1225="X",0,IFERROR(L1225*50,0)))</f>
        <v>0</v>
      </c>
      <c r="Q1225" s="642">
        <f>IF(I1225&lt;INDEX(Lookup!$U$2:$U$10,MATCH($D$48,Lookup!$S$2:$S$10,0)),0,IF(U1225="X",0,IFERROR(P1225*K1225,0)))</f>
        <v>0</v>
      </c>
      <c r="R1225" s="642">
        <v>0</v>
      </c>
      <c r="S1225" s="783">
        <v>0</v>
      </c>
      <c r="T1225" s="636"/>
      <c r="U1225" s="353"/>
      <c r="W1225" s="833">
        <f t="shared" si="88"/>
        <v>0</v>
      </c>
      <c r="X1225" s="833">
        <f t="shared" si="89"/>
        <v>0</v>
      </c>
    </row>
    <row r="1226" spans="2:24" x14ac:dyDescent="0.35">
      <c r="B1226" s="633"/>
      <c r="C1226" s="357"/>
      <c r="D1226" s="357"/>
      <c r="E1226" s="634"/>
      <c r="F1226" s="635"/>
      <c r="G1226" s="360"/>
      <c r="H1226" s="359"/>
      <c r="I1226" s="359"/>
      <c r="J1226" s="636"/>
      <c r="K1226" s="638" t="str">
        <f>IFERROR(INDEX(Lookup!$G$3:$G$6,MATCH(J1226,Lookup!$F$3:$F$6,0)),"")</f>
        <v/>
      </c>
      <c r="L1226" s="637"/>
      <c r="M1226" s="636"/>
      <c r="N1226" s="639">
        <f t="shared" si="86"/>
        <v>0</v>
      </c>
      <c r="O1226" s="640">
        <f t="shared" si="87"/>
        <v>0</v>
      </c>
      <c r="P1226" s="641">
        <f>IF(I1226&lt;INDEX(Lookup!$U$2:$U$10,MATCH($D$48,Lookup!$S$2:$S$10,0)),0,IF(U1226="X",0,IFERROR(L1226*50,0)))</f>
        <v>0</v>
      </c>
      <c r="Q1226" s="642">
        <f>IF(I1226&lt;INDEX(Lookup!$U$2:$U$10,MATCH($D$48,Lookup!$S$2:$S$10,0)),0,IF(U1226="X",0,IFERROR(P1226*K1226,0)))</f>
        <v>0</v>
      </c>
      <c r="R1226" s="642">
        <v>0</v>
      </c>
      <c r="S1226" s="783">
        <v>0</v>
      </c>
      <c r="T1226" s="636"/>
      <c r="U1226" s="353"/>
      <c r="W1226" s="833">
        <f t="shared" si="88"/>
        <v>0</v>
      </c>
      <c r="X1226" s="833">
        <f t="shared" si="89"/>
        <v>0</v>
      </c>
    </row>
    <row r="1227" spans="2:24" x14ac:dyDescent="0.35">
      <c r="B1227" s="633"/>
      <c r="C1227" s="357"/>
      <c r="D1227" s="357"/>
      <c r="E1227" s="634"/>
      <c r="F1227" s="635"/>
      <c r="G1227" s="360"/>
      <c r="H1227" s="359"/>
      <c r="I1227" s="359"/>
      <c r="J1227" s="636"/>
      <c r="K1227" s="638" t="str">
        <f>IFERROR(INDEX(Lookup!$G$3:$G$6,MATCH(J1227,Lookup!$F$3:$F$6,0)),"")</f>
        <v/>
      </c>
      <c r="L1227" s="637"/>
      <c r="M1227" s="636"/>
      <c r="N1227" s="639">
        <f t="shared" si="86"/>
        <v>0</v>
      </c>
      <c r="O1227" s="640">
        <f t="shared" si="87"/>
        <v>0</v>
      </c>
      <c r="P1227" s="641">
        <f>IF(I1227&lt;INDEX(Lookup!$U$2:$U$10,MATCH($D$48,Lookup!$S$2:$S$10,0)),0,IF(U1227="X",0,IFERROR(L1227*50,0)))</f>
        <v>0</v>
      </c>
      <c r="Q1227" s="642">
        <f>IF(I1227&lt;INDEX(Lookup!$U$2:$U$10,MATCH($D$48,Lookup!$S$2:$S$10,0)),0,IF(U1227="X",0,IFERROR(P1227*K1227,0)))</f>
        <v>0</v>
      </c>
      <c r="R1227" s="642">
        <v>0</v>
      </c>
      <c r="S1227" s="783">
        <v>0</v>
      </c>
      <c r="T1227" s="636"/>
      <c r="U1227" s="353"/>
      <c r="W1227" s="833">
        <f t="shared" si="88"/>
        <v>0</v>
      </c>
      <c r="X1227" s="833">
        <f t="shared" si="89"/>
        <v>0</v>
      </c>
    </row>
    <row r="1228" spans="2:24" x14ac:dyDescent="0.35">
      <c r="B1228" s="633"/>
      <c r="C1228" s="357"/>
      <c r="D1228" s="357"/>
      <c r="E1228" s="634"/>
      <c r="F1228" s="635"/>
      <c r="G1228" s="360"/>
      <c r="H1228" s="359"/>
      <c r="I1228" s="359"/>
      <c r="J1228" s="636"/>
      <c r="K1228" s="638" t="str">
        <f>IFERROR(INDEX(Lookup!$G$3:$G$6,MATCH(J1228,Lookup!$F$3:$F$6,0)),"")</f>
        <v/>
      </c>
      <c r="L1228" s="637"/>
      <c r="M1228" s="636"/>
      <c r="N1228" s="639">
        <f t="shared" si="86"/>
        <v>0</v>
      </c>
      <c r="O1228" s="640">
        <f t="shared" si="87"/>
        <v>0</v>
      </c>
      <c r="P1228" s="641">
        <f>IF(I1228&lt;INDEX(Lookup!$U$2:$U$10,MATCH($D$48,Lookup!$S$2:$S$10,0)),0,IF(U1228="X",0,IFERROR(L1228*50,0)))</f>
        <v>0</v>
      </c>
      <c r="Q1228" s="642">
        <f>IF(I1228&lt;INDEX(Lookup!$U$2:$U$10,MATCH($D$48,Lookup!$S$2:$S$10,0)),0,IF(U1228="X",0,IFERROR(P1228*K1228,0)))</f>
        <v>0</v>
      </c>
      <c r="R1228" s="642">
        <v>0</v>
      </c>
      <c r="S1228" s="783">
        <v>0</v>
      </c>
      <c r="T1228" s="636"/>
      <c r="U1228" s="353"/>
      <c r="W1228" s="833">
        <f t="shared" si="88"/>
        <v>0</v>
      </c>
      <c r="X1228" s="833">
        <f t="shared" si="89"/>
        <v>0</v>
      </c>
    </row>
    <row r="1229" spans="2:24" x14ac:dyDescent="0.35">
      <c r="B1229" s="633"/>
      <c r="C1229" s="357"/>
      <c r="D1229" s="357"/>
      <c r="E1229" s="634"/>
      <c r="F1229" s="635"/>
      <c r="G1229" s="360"/>
      <c r="H1229" s="359"/>
      <c r="I1229" s="359"/>
      <c r="J1229" s="636"/>
      <c r="K1229" s="638" t="str">
        <f>IFERROR(INDEX(Lookup!$G$3:$G$6,MATCH(J1229,Lookup!$F$3:$F$6,0)),"")</f>
        <v/>
      </c>
      <c r="L1229" s="637"/>
      <c r="M1229" s="636"/>
      <c r="N1229" s="639">
        <f t="shared" si="86"/>
        <v>0</v>
      </c>
      <c r="O1229" s="640">
        <f t="shared" si="87"/>
        <v>0</v>
      </c>
      <c r="P1229" s="641">
        <f>IF(I1229&lt;INDEX(Lookup!$U$2:$U$10,MATCH($D$48,Lookup!$S$2:$S$10,0)),0,IF(U1229="X",0,IFERROR(L1229*50,0)))</f>
        <v>0</v>
      </c>
      <c r="Q1229" s="642">
        <f>IF(I1229&lt;INDEX(Lookup!$U$2:$U$10,MATCH($D$48,Lookup!$S$2:$S$10,0)),0,IF(U1229="X",0,IFERROR(P1229*K1229,0)))</f>
        <v>0</v>
      </c>
      <c r="R1229" s="642">
        <v>0</v>
      </c>
      <c r="S1229" s="783">
        <v>0</v>
      </c>
      <c r="T1229" s="636"/>
      <c r="U1229" s="353"/>
      <c r="W1229" s="833">
        <f t="shared" si="88"/>
        <v>0</v>
      </c>
      <c r="X1229" s="833">
        <f t="shared" si="89"/>
        <v>0</v>
      </c>
    </row>
    <row r="1230" spans="2:24" x14ac:dyDescent="0.35">
      <c r="B1230" s="633"/>
      <c r="C1230" s="357"/>
      <c r="D1230" s="357"/>
      <c r="E1230" s="634"/>
      <c r="F1230" s="635"/>
      <c r="G1230" s="360"/>
      <c r="H1230" s="359"/>
      <c r="I1230" s="359"/>
      <c r="J1230" s="636"/>
      <c r="K1230" s="638" t="str">
        <f>IFERROR(INDEX(Lookup!$G$3:$G$6,MATCH(J1230,Lookup!$F$3:$F$6,0)),"")</f>
        <v/>
      </c>
      <c r="L1230" s="637"/>
      <c r="M1230" s="636"/>
      <c r="N1230" s="639">
        <f t="shared" si="86"/>
        <v>0</v>
      </c>
      <c r="O1230" s="640">
        <f t="shared" si="87"/>
        <v>0</v>
      </c>
      <c r="P1230" s="641">
        <f>IF(I1230&lt;INDEX(Lookup!$U$2:$U$10,MATCH($D$48,Lookup!$S$2:$S$10,0)),0,IF(U1230="X",0,IFERROR(L1230*50,0)))</f>
        <v>0</v>
      </c>
      <c r="Q1230" s="642">
        <f>IF(I1230&lt;INDEX(Lookup!$U$2:$U$10,MATCH($D$48,Lookup!$S$2:$S$10,0)),0,IF(U1230="X",0,IFERROR(P1230*K1230,0)))</f>
        <v>0</v>
      </c>
      <c r="R1230" s="642">
        <v>0</v>
      </c>
      <c r="S1230" s="783">
        <v>0</v>
      </c>
      <c r="T1230" s="636"/>
      <c r="U1230" s="353"/>
      <c r="W1230" s="833">
        <f t="shared" si="88"/>
        <v>0</v>
      </c>
      <c r="X1230" s="833">
        <f t="shared" si="89"/>
        <v>0</v>
      </c>
    </row>
    <row r="1231" spans="2:24" x14ac:dyDescent="0.35">
      <c r="B1231" s="633"/>
      <c r="C1231" s="357"/>
      <c r="D1231" s="357"/>
      <c r="E1231" s="634"/>
      <c r="F1231" s="635"/>
      <c r="G1231" s="360"/>
      <c r="H1231" s="359"/>
      <c r="I1231" s="359"/>
      <c r="J1231" s="636"/>
      <c r="K1231" s="638" t="str">
        <f>IFERROR(INDEX(Lookup!$G$3:$G$6,MATCH(J1231,Lookup!$F$3:$F$6,0)),"")</f>
        <v/>
      </c>
      <c r="L1231" s="637"/>
      <c r="M1231" s="636"/>
      <c r="N1231" s="639">
        <f t="shared" si="86"/>
        <v>0</v>
      </c>
      <c r="O1231" s="640">
        <f t="shared" si="87"/>
        <v>0</v>
      </c>
      <c r="P1231" s="641">
        <f>IF(I1231&lt;INDEX(Lookup!$U$2:$U$10,MATCH($D$48,Lookup!$S$2:$S$10,0)),0,IF(U1231="X",0,IFERROR(L1231*50,0)))</f>
        <v>0</v>
      </c>
      <c r="Q1231" s="642">
        <f>IF(I1231&lt;INDEX(Lookup!$U$2:$U$10,MATCH($D$48,Lookup!$S$2:$S$10,0)),0,IF(U1231="X",0,IFERROR(P1231*K1231,0)))</f>
        <v>0</v>
      </c>
      <c r="R1231" s="642">
        <v>0</v>
      </c>
      <c r="S1231" s="783">
        <v>0</v>
      </c>
      <c r="T1231" s="636"/>
      <c r="U1231" s="353"/>
      <c r="W1231" s="833">
        <f t="shared" si="88"/>
        <v>0</v>
      </c>
      <c r="X1231" s="833">
        <f t="shared" si="89"/>
        <v>0</v>
      </c>
    </row>
    <row r="1232" spans="2:24" x14ac:dyDescent="0.35">
      <c r="B1232" s="633"/>
      <c r="C1232" s="357"/>
      <c r="D1232" s="357"/>
      <c r="E1232" s="634"/>
      <c r="F1232" s="635"/>
      <c r="G1232" s="360"/>
      <c r="H1232" s="359"/>
      <c r="I1232" s="359"/>
      <c r="J1232" s="636"/>
      <c r="K1232" s="638" t="str">
        <f>IFERROR(INDEX(Lookup!$G$3:$G$6,MATCH(J1232,Lookup!$F$3:$F$6,0)),"")</f>
        <v/>
      </c>
      <c r="L1232" s="637"/>
      <c r="M1232" s="636"/>
      <c r="N1232" s="639">
        <f t="shared" si="86"/>
        <v>0</v>
      </c>
      <c r="O1232" s="640">
        <f t="shared" si="87"/>
        <v>0</v>
      </c>
      <c r="P1232" s="641">
        <f>IF(I1232&lt;INDEX(Lookup!$U$2:$U$10,MATCH($D$48,Lookup!$S$2:$S$10,0)),0,IF(U1232="X",0,IFERROR(L1232*50,0)))</f>
        <v>0</v>
      </c>
      <c r="Q1232" s="642">
        <f>IF(I1232&lt;INDEX(Lookup!$U$2:$U$10,MATCH($D$48,Lookup!$S$2:$S$10,0)),0,IF(U1232="X",0,IFERROR(P1232*K1232,0)))</f>
        <v>0</v>
      </c>
      <c r="R1232" s="642">
        <v>0</v>
      </c>
      <c r="S1232" s="783">
        <v>0</v>
      </c>
      <c r="T1232" s="636"/>
      <c r="U1232" s="353"/>
      <c r="W1232" s="833">
        <f t="shared" si="88"/>
        <v>0</v>
      </c>
      <c r="X1232" s="833">
        <f t="shared" si="89"/>
        <v>0</v>
      </c>
    </row>
    <row r="1233" spans="2:24" x14ac:dyDescent="0.35">
      <c r="B1233" s="633"/>
      <c r="C1233" s="357"/>
      <c r="D1233" s="357"/>
      <c r="E1233" s="634"/>
      <c r="F1233" s="635"/>
      <c r="G1233" s="360"/>
      <c r="H1233" s="359"/>
      <c r="I1233" s="359"/>
      <c r="J1233" s="636"/>
      <c r="K1233" s="638" t="str">
        <f>IFERROR(INDEX(Lookup!$G$3:$G$6,MATCH(J1233,Lookup!$F$3:$F$6,0)),"")</f>
        <v/>
      </c>
      <c r="L1233" s="637"/>
      <c r="M1233" s="636"/>
      <c r="N1233" s="639">
        <f t="shared" si="86"/>
        <v>0</v>
      </c>
      <c r="O1233" s="640">
        <f t="shared" si="87"/>
        <v>0</v>
      </c>
      <c r="P1233" s="641">
        <f>IF(I1233&lt;INDEX(Lookup!$U$2:$U$10,MATCH($D$48,Lookup!$S$2:$S$10,0)),0,IF(U1233="X",0,IFERROR(L1233*50,0)))</f>
        <v>0</v>
      </c>
      <c r="Q1233" s="642">
        <f>IF(I1233&lt;INDEX(Lookup!$U$2:$U$10,MATCH($D$48,Lookup!$S$2:$S$10,0)),0,IF(U1233="X",0,IFERROR(P1233*K1233,0)))</f>
        <v>0</v>
      </c>
      <c r="R1233" s="642">
        <v>0</v>
      </c>
      <c r="S1233" s="783">
        <v>0</v>
      </c>
      <c r="T1233" s="636"/>
      <c r="U1233" s="353"/>
      <c r="W1233" s="833">
        <f t="shared" si="88"/>
        <v>0</v>
      </c>
      <c r="X1233" s="833">
        <f t="shared" si="89"/>
        <v>0</v>
      </c>
    </row>
    <row r="1234" spans="2:24" x14ac:dyDescent="0.35">
      <c r="B1234" s="633"/>
      <c r="C1234" s="357"/>
      <c r="D1234" s="357"/>
      <c r="E1234" s="634"/>
      <c r="F1234" s="635"/>
      <c r="G1234" s="360"/>
      <c r="H1234" s="359"/>
      <c r="I1234" s="359"/>
      <c r="J1234" s="636"/>
      <c r="K1234" s="638" t="str">
        <f>IFERROR(INDEX(Lookup!$G$3:$G$6,MATCH(J1234,Lookup!$F$3:$F$6,0)),"")</f>
        <v/>
      </c>
      <c r="L1234" s="637"/>
      <c r="M1234" s="636"/>
      <c r="N1234" s="639">
        <f t="shared" si="86"/>
        <v>0</v>
      </c>
      <c r="O1234" s="640">
        <f t="shared" si="87"/>
        <v>0</v>
      </c>
      <c r="P1234" s="641">
        <f>IF(I1234&lt;INDEX(Lookup!$U$2:$U$10,MATCH($D$48,Lookup!$S$2:$S$10,0)),0,IF(U1234="X",0,IFERROR(L1234*50,0)))</f>
        <v>0</v>
      </c>
      <c r="Q1234" s="642">
        <f>IF(I1234&lt;INDEX(Lookup!$U$2:$U$10,MATCH($D$48,Lookup!$S$2:$S$10,0)),0,IF(U1234="X",0,IFERROR(P1234*K1234,0)))</f>
        <v>0</v>
      </c>
      <c r="R1234" s="642">
        <v>0</v>
      </c>
      <c r="S1234" s="783">
        <v>0</v>
      </c>
      <c r="T1234" s="636"/>
      <c r="U1234" s="353"/>
      <c r="W1234" s="833">
        <f t="shared" si="88"/>
        <v>0</v>
      </c>
      <c r="X1234" s="833">
        <f t="shared" si="89"/>
        <v>0</v>
      </c>
    </row>
    <row r="1235" spans="2:24" x14ac:dyDescent="0.35">
      <c r="B1235" s="633"/>
      <c r="C1235" s="357"/>
      <c r="D1235" s="357"/>
      <c r="E1235" s="634"/>
      <c r="F1235" s="635"/>
      <c r="G1235" s="360"/>
      <c r="H1235" s="359"/>
      <c r="I1235" s="359"/>
      <c r="J1235" s="636"/>
      <c r="K1235" s="638" t="str">
        <f>IFERROR(INDEX(Lookup!$G$3:$G$6,MATCH(J1235,Lookup!$F$3:$F$6,0)),"")</f>
        <v/>
      </c>
      <c r="L1235" s="637"/>
      <c r="M1235" s="636"/>
      <c r="N1235" s="639">
        <f t="shared" si="86"/>
        <v>0</v>
      </c>
      <c r="O1235" s="640">
        <f t="shared" si="87"/>
        <v>0</v>
      </c>
      <c r="P1235" s="641">
        <f>IF(I1235&lt;INDEX(Lookup!$U$2:$U$10,MATCH($D$48,Lookup!$S$2:$S$10,0)),0,IF(U1235="X",0,IFERROR(L1235*50,0)))</f>
        <v>0</v>
      </c>
      <c r="Q1235" s="642">
        <f>IF(I1235&lt;INDEX(Lookup!$U$2:$U$10,MATCH($D$48,Lookup!$S$2:$S$10,0)),0,IF(U1235="X",0,IFERROR(P1235*K1235,0)))</f>
        <v>0</v>
      </c>
      <c r="R1235" s="642">
        <v>0</v>
      </c>
      <c r="S1235" s="783">
        <v>0</v>
      </c>
      <c r="T1235" s="636"/>
      <c r="U1235" s="353"/>
      <c r="W1235" s="833">
        <f t="shared" si="88"/>
        <v>0</v>
      </c>
      <c r="X1235" s="833">
        <f t="shared" si="89"/>
        <v>0</v>
      </c>
    </row>
    <row r="1236" spans="2:24" x14ac:dyDescent="0.35">
      <c r="B1236" s="633"/>
      <c r="C1236" s="357"/>
      <c r="D1236" s="357"/>
      <c r="E1236" s="634"/>
      <c r="F1236" s="635"/>
      <c r="G1236" s="360"/>
      <c r="H1236" s="359"/>
      <c r="I1236" s="359"/>
      <c r="J1236" s="636"/>
      <c r="K1236" s="638" t="str">
        <f>IFERROR(INDEX(Lookup!$G$3:$G$6,MATCH(J1236,Lookup!$F$3:$F$6,0)),"")</f>
        <v/>
      </c>
      <c r="L1236" s="637"/>
      <c r="M1236" s="636"/>
      <c r="N1236" s="639">
        <f t="shared" si="86"/>
        <v>0</v>
      </c>
      <c r="O1236" s="640">
        <f t="shared" si="87"/>
        <v>0</v>
      </c>
      <c r="P1236" s="641">
        <f>IF(I1236&lt;INDEX(Lookup!$U$2:$U$10,MATCH($D$48,Lookup!$S$2:$S$10,0)),0,IF(U1236="X",0,IFERROR(L1236*50,0)))</f>
        <v>0</v>
      </c>
      <c r="Q1236" s="642">
        <f>IF(I1236&lt;INDEX(Lookup!$U$2:$U$10,MATCH($D$48,Lookup!$S$2:$S$10,0)),0,IF(U1236="X",0,IFERROR(P1236*K1236,0)))</f>
        <v>0</v>
      </c>
      <c r="R1236" s="642">
        <v>0</v>
      </c>
      <c r="S1236" s="783">
        <v>0</v>
      </c>
      <c r="T1236" s="636"/>
      <c r="U1236" s="353"/>
      <c r="W1236" s="833">
        <f t="shared" si="88"/>
        <v>0</v>
      </c>
      <c r="X1236" s="833">
        <f t="shared" si="89"/>
        <v>0</v>
      </c>
    </row>
    <row r="1237" spans="2:24" x14ac:dyDescent="0.35">
      <c r="B1237" s="633"/>
      <c r="C1237" s="357"/>
      <c r="D1237" s="357"/>
      <c r="E1237" s="634"/>
      <c r="F1237" s="635"/>
      <c r="G1237" s="360"/>
      <c r="H1237" s="359"/>
      <c r="I1237" s="359"/>
      <c r="J1237" s="636"/>
      <c r="K1237" s="638" t="str">
        <f>IFERROR(INDEX(Lookup!$G$3:$G$6,MATCH(J1237,Lookup!$F$3:$F$6,0)),"")</f>
        <v/>
      </c>
      <c r="L1237" s="637"/>
      <c r="M1237" s="636"/>
      <c r="N1237" s="639">
        <f t="shared" si="86"/>
        <v>0</v>
      </c>
      <c r="O1237" s="640">
        <f t="shared" si="87"/>
        <v>0</v>
      </c>
      <c r="P1237" s="641">
        <f>IF(I1237&lt;INDEX(Lookup!$U$2:$U$10,MATCH($D$48,Lookup!$S$2:$S$10,0)),0,IF(U1237="X",0,IFERROR(L1237*50,0)))</f>
        <v>0</v>
      </c>
      <c r="Q1237" s="642">
        <f>IF(I1237&lt;INDEX(Lookup!$U$2:$U$10,MATCH($D$48,Lookup!$S$2:$S$10,0)),0,IF(U1237="X",0,IFERROR(P1237*K1237,0)))</f>
        <v>0</v>
      </c>
      <c r="R1237" s="642">
        <v>0</v>
      </c>
      <c r="S1237" s="783">
        <v>0</v>
      </c>
      <c r="T1237" s="636"/>
      <c r="U1237" s="353"/>
      <c r="W1237" s="833">
        <f t="shared" si="88"/>
        <v>0</v>
      </c>
      <c r="X1237" s="833">
        <f t="shared" si="89"/>
        <v>0</v>
      </c>
    </row>
    <row r="1238" spans="2:24" x14ac:dyDescent="0.35">
      <c r="B1238" s="633"/>
      <c r="C1238" s="357"/>
      <c r="D1238" s="357"/>
      <c r="E1238" s="634"/>
      <c r="F1238" s="635"/>
      <c r="G1238" s="360"/>
      <c r="H1238" s="359"/>
      <c r="I1238" s="359"/>
      <c r="J1238" s="636"/>
      <c r="K1238" s="638" t="str">
        <f>IFERROR(INDEX(Lookup!$G$3:$G$6,MATCH(J1238,Lookup!$F$3:$F$6,0)),"")</f>
        <v/>
      </c>
      <c r="L1238" s="637"/>
      <c r="M1238" s="636"/>
      <c r="N1238" s="639">
        <f t="shared" si="86"/>
        <v>0</v>
      </c>
      <c r="O1238" s="640">
        <f t="shared" si="87"/>
        <v>0</v>
      </c>
      <c r="P1238" s="641">
        <f>IF(I1238&lt;INDEX(Lookup!$U$2:$U$10,MATCH($D$48,Lookup!$S$2:$S$10,0)),0,IF(U1238="X",0,IFERROR(L1238*50,0)))</f>
        <v>0</v>
      </c>
      <c r="Q1238" s="642">
        <f>IF(I1238&lt;INDEX(Lookup!$U$2:$U$10,MATCH($D$48,Lookup!$S$2:$S$10,0)),0,IF(U1238="X",0,IFERROR(P1238*K1238,0)))</f>
        <v>0</v>
      </c>
      <c r="R1238" s="642">
        <v>0</v>
      </c>
      <c r="S1238" s="783">
        <v>0</v>
      </c>
      <c r="T1238" s="636"/>
      <c r="U1238" s="353"/>
      <c r="W1238" s="833">
        <f t="shared" si="88"/>
        <v>0</v>
      </c>
      <c r="X1238" s="833">
        <f t="shared" si="89"/>
        <v>0</v>
      </c>
    </row>
    <row r="1239" spans="2:24" x14ac:dyDescent="0.35">
      <c r="B1239" s="633"/>
      <c r="C1239" s="357"/>
      <c r="D1239" s="357"/>
      <c r="E1239" s="634"/>
      <c r="F1239" s="635"/>
      <c r="G1239" s="360"/>
      <c r="H1239" s="359"/>
      <c r="I1239" s="359"/>
      <c r="J1239" s="636"/>
      <c r="K1239" s="638" t="str">
        <f>IFERROR(INDEX(Lookup!$G$3:$G$6,MATCH(J1239,Lookup!$F$3:$F$6,0)),"")</f>
        <v/>
      </c>
      <c r="L1239" s="637"/>
      <c r="M1239" s="636"/>
      <c r="N1239" s="639">
        <f t="shared" si="86"/>
        <v>0</v>
      </c>
      <c r="O1239" s="640">
        <f t="shared" si="87"/>
        <v>0</v>
      </c>
      <c r="P1239" s="641">
        <f>IF(I1239&lt;INDEX(Lookup!$U$2:$U$10,MATCH($D$48,Lookup!$S$2:$S$10,0)),0,IF(U1239="X",0,IFERROR(L1239*50,0)))</f>
        <v>0</v>
      </c>
      <c r="Q1239" s="642">
        <f>IF(I1239&lt;INDEX(Lookup!$U$2:$U$10,MATCH($D$48,Lookup!$S$2:$S$10,0)),0,IF(U1239="X",0,IFERROR(P1239*K1239,0)))</f>
        <v>0</v>
      </c>
      <c r="R1239" s="642">
        <v>0</v>
      </c>
      <c r="S1239" s="783">
        <v>0</v>
      </c>
      <c r="T1239" s="636"/>
      <c r="U1239" s="353"/>
      <c r="W1239" s="833">
        <f t="shared" si="88"/>
        <v>0</v>
      </c>
      <c r="X1239" s="833">
        <f t="shared" si="89"/>
        <v>0</v>
      </c>
    </row>
    <row r="1240" spans="2:24" x14ac:dyDescent="0.35">
      <c r="B1240" s="633"/>
      <c r="C1240" s="357"/>
      <c r="D1240" s="357"/>
      <c r="E1240" s="634"/>
      <c r="F1240" s="635"/>
      <c r="G1240" s="360"/>
      <c r="H1240" s="359"/>
      <c r="I1240" s="359"/>
      <c r="J1240" s="636"/>
      <c r="K1240" s="638" t="str">
        <f>IFERROR(INDEX(Lookup!$G$3:$G$6,MATCH(J1240,Lookup!$F$3:$F$6,0)),"")</f>
        <v/>
      </c>
      <c r="L1240" s="637"/>
      <c r="M1240" s="636"/>
      <c r="N1240" s="639">
        <f t="shared" si="86"/>
        <v>0</v>
      </c>
      <c r="O1240" s="640">
        <f t="shared" si="87"/>
        <v>0</v>
      </c>
      <c r="P1240" s="641">
        <f>IF(I1240&lt;INDEX(Lookup!$U$2:$U$10,MATCH($D$48,Lookup!$S$2:$S$10,0)),0,IF(U1240="X",0,IFERROR(L1240*50,0)))</f>
        <v>0</v>
      </c>
      <c r="Q1240" s="642">
        <f>IF(I1240&lt;INDEX(Lookup!$U$2:$U$10,MATCH($D$48,Lookup!$S$2:$S$10,0)),0,IF(U1240="X",0,IFERROR(P1240*K1240,0)))</f>
        <v>0</v>
      </c>
      <c r="R1240" s="642">
        <v>0</v>
      </c>
      <c r="S1240" s="783">
        <v>0</v>
      </c>
      <c r="T1240" s="636"/>
      <c r="U1240" s="353"/>
      <c r="W1240" s="833">
        <f t="shared" si="88"/>
        <v>0</v>
      </c>
      <c r="X1240" s="833">
        <f t="shared" si="89"/>
        <v>0</v>
      </c>
    </row>
    <row r="1241" spans="2:24" x14ac:dyDescent="0.35">
      <c r="B1241" s="633"/>
      <c r="C1241" s="357"/>
      <c r="D1241" s="357"/>
      <c r="E1241" s="634"/>
      <c r="F1241" s="635"/>
      <c r="G1241" s="360"/>
      <c r="H1241" s="359"/>
      <c r="I1241" s="359"/>
      <c r="J1241" s="636"/>
      <c r="K1241" s="638" t="str">
        <f>IFERROR(INDEX(Lookup!$G$3:$G$6,MATCH(J1241,Lookup!$F$3:$F$6,0)),"")</f>
        <v/>
      </c>
      <c r="L1241" s="637"/>
      <c r="M1241" s="636"/>
      <c r="N1241" s="639">
        <f t="shared" si="86"/>
        <v>0</v>
      </c>
      <c r="O1241" s="640">
        <f t="shared" si="87"/>
        <v>0</v>
      </c>
      <c r="P1241" s="641">
        <f>IF(I1241&lt;INDEX(Lookup!$U$2:$U$10,MATCH($D$48,Lookup!$S$2:$S$10,0)),0,IF(U1241="X",0,IFERROR(L1241*50,0)))</f>
        <v>0</v>
      </c>
      <c r="Q1241" s="642">
        <f>IF(I1241&lt;INDEX(Lookup!$U$2:$U$10,MATCH($D$48,Lookup!$S$2:$S$10,0)),0,IF(U1241="X",0,IFERROR(P1241*K1241,0)))</f>
        <v>0</v>
      </c>
      <c r="R1241" s="642">
        <v>0</v>
      </c>
      <c r="S1241" s="783">
        <v>0</v>
      </c>
      <c r="T1241" s="636"/>
      <c r="U1241" s="353"/>
      <c r="W1241" s="833">
        <f t="shared" si="88"/>
        <v>0</v>
      </c>
      <c r="X1241" s="833">
        <f t="shared" si="89"/>
        <v>0</v>
      </c>
    </row>
    <row r="1242" spans="2:24" x14ac:dyDescent="0.35">
      <c r="B1242" s="633"/>
      <c r="C1242" s="357"/>
      <c r="D1242" s="357"/>
      <c r="E1242" s="634"/>
      <c r="F1242" s="635"/>
      <c r="G1242" s="360"/>
      <c r="H1242" s="359"/>
      <c r="I1242" s="359"/>
      <c r="J1242" s="636"/>
      <c r="K1242" s="638" t="str">
        <f>IFERROR(INDEX(Lookup!$G$3:$G$6,MATCH(J1242,Lookup!$F$3:$F$6,0)),"")</f>
        <v/>
      </c>
      <c r="L1242" s="637"/>
      <c r="M1242" s="636"/>
      <c r="N1242" s="639">
        <f t="shared" si="86"/>
        <v>0</v>
      </c>
      <c r="O1242" s="640">
        <f t="shared" si="87"/>
        <v>0</v>
      </c>
      <c r="P1242" s="641">
        <f>IF(I1242&lt;INDEX(Lookup!$U$2:$U$10,MATCH($D$48,Lookup!$S$2:$S$10,0)),0,IF(U1242="X",0,IFERROR(L1242*50,0)))</f>
        <v>0</v>
      </c>
      <c r="Q1242" s="642">
        <f>IF(I1242&lt;INDEX(Lookup!$U$2:$U$10,MATCH($D$48,Lookup!$S$2:$S$10,0)),0,IF(U1242="X",0,IFERROR(P1242*K1242,0)))</f>
        <v>0</v>
      </c>
      <c r="R1242" s="642">
        <v>0</v>
      </c>
      <c r="S1242" s="783">
        <v>0</v>
      </c>
      <c r="T1242" s="636"/>
      <c r="U1242" s="353"/>
      <c r="W1242" s="833">
        <f t="shared" si="88"/>
        <v>0</v>
      </c>
      <c r="X1242" s="833">
        <f t="shared" si="89"/>
        <v>0</v>
      </c>
    </row>
    <row r="1243" spans="2:24" x14ac:dyDescent="0.35">
      <c r="B1243" s="633"/>
      <c r="C1243" s="357"/>
      <c r="D1243" s="357"/>
      <c r="E1243" s="634"/>
      <c r="F1243" s="635"/>
      <c r="G1243" s="360"/>
      <c r="H1243" s="359"/>
      <c r="I1243" s="359"/>
      <c r="J1243" s="636"/>
      <c r="K1243" s="638" t="str">
        <f>IFERROR(INDEX(Lookup!$G$3:$G$6,MATCH(J1243,Lookup!$F$3:$F$6,0)),"")</f>
        <v/>
      </c>
      <c r="L1243" s="637"/>
      <c r="M1243" s="636"/>
      <c r="N1243" s="639">
        <f t="shared" si="86"/>
        <v>0</v>
      </c>
      <c r="O1243" s="640">
        <f t="shared" si="87"/>
        <v>0</v>
      </c>
      <c r="P1243" s="641">
        <f>IF(I1243&lt;INDEX(Lookup!$U$2:$U$10,MATCH($D$48,Lookup!$S$2:$S$10,0)),0,IF(U1243="X",0,IFERROR(L1243*50,0)))</f>
        <v>0</v>
      </c>
      <c r="Q1243" s="642">
        <f>IF(I1243&lt;INDEX(Lookup!$U$2:$U$10,MATCH($D$48,Lookup!$S$2:$S$10,0)),0,IF(U1243="X",0,IFERROR(P1243*K1243,0)))</f>
        <v>0</v>
      </c>
      <c r="R1243" s="642">
        <v>0</v>
      </c>
      <c r="S1243" s="783">
        <v>0</v>
      </c>
      <c r="T1243" s="636"/>
      <c r="U1243" s="353"/>
      <c r="W1243" s="833">
        <f t="shared" si="88"/>
        <v>0</v>
      </c>
      <c r="X1243" s="833">
        <f t="shared" si="89"/>
        <v>0</v>
      </c>
    </row>
    <row r="1244" spans="2:24" x14ac:dyDescent="0.35">
      <c r="B1244" s="633"/>
      <c r="C1244" s="357"/>
      <c r="D1244" s="357"/>
      <c r="E1244" s="634"/>
      <c r="F1244" s="635"/>
      <c r="G1244" s="360"/>
      <c r="H1244" s="359"/>
      <c r="I1244" s="359"/>
      <c r="J1244" s="636"/>
      <c r="K1244" s="638" t="str">
        <f>IFERROR(INDEX(Lookup!$G$3:$G$6,MATCH(J1244,Lookup!$F$3:$F$6,0)),"")</f>
        <v/>
      </c>
      <c r="L1244" s="637"/>
      <c r="M1244" s="636"/>
      <c r="N1244" s="639">
        <f t="shared" si="86"/>
        <v>0</v>
      </c>
      <c r="O1244" s="640">
        <f t="shared" si="87"/>
        <v>0</v>
      </c>
      <c r="P1244" s="641">
        <f>IF(I1244&lt;INDEX(Lookup!$U$2:$U$10,MATCH($D$48,Lookup!$S$2:$S$10,0)),0,IF(U1244="X",0,IFERROR(L1244*50,0)))</f>
        <v>0</v>
      </c>
      <c r="Q1244" s="642">
        <f>IF(I1244&lt;INDEX(Lookup!$U$2:$U$10,MATCH($D$48,Lookup!$S$2:$S$10,0)),0,IF(U1244="X",0,IFERROR(P1244*K1244,0)))</f>
        <v>0</v>
      </c>
      <c r="R1244" s="642">
        <v>0</v>
      </c>
      <c r="S1244" s="783">
        <v>0</v>
      </c>
      <c r="T1244" s="636"/>
      <c r="U1244" s="353"/>
      <c r="W1244" s="833">
        <f t="shared" si="88"/>
        <v>0</v>
      </c>
      <c r="X1244" s="833">
        <f t="shared" si="89"/>
        <v>0</v>
      </c>
    </row>
    <row r="1245" spans="2:24" x14ac:dyDescent="0.35">
      <c r="B1245" s="633"/>
      <c r="C1245" s="357"/>
      <c r="D1245" s="357"/>
      <c r="E1245" s="634"/>
      <c r="F1245" s="635"/>
      <c r="G1245" s="360"/>
      <c r="H1245" s="359"/>
      <c r="I1245" s="359"/>
      <c r="J1245" s="636"/>
      <c r="K1245" s="638" t="str">
        <f>IFERROR(INDEX(Lookup!$G$3:$G$6,MATCH(J1245,Lookup!$F$3:$F$6,0)),"")</f>
        <v/>
      </c>
      <c r="L1245" s="637"/>
      <c r="M1245" s="636"/>
      <c r="N1245" s="639">
        <f t="shared" si="86"/>
        <v>0</v>
      </c>
      <c r="O1245" s="640">
        <f t="shared" si="87"/>
        <v>0</v>
      </c>
      <c r="P1245" s="641">
        <f>IF(I1245&lt;INDEX(Lookup!$U$2:$U$10,MATCH($D$48,Lookup!$S$2:$S$10,0)),0,IF(U1245="X",0,IFERROR(L1245*50,0)))</f>
        <v>0</v>
      </c>
      <c r="Q1245" s="642">
        <f>IF(I1245&lt;INDEX(Lookup!$U$2:$U$10,MATCH($D$48,Lookup!$S$2:$S$10,0)),0,IF(U1245="X",0,IFERROR(P1245*K1245,0)))</f>
        <v>0</v>
      </c>
      <c r="R1245" s="642">
        <v>0</v>
      </c>
      <c r="S1245" s="783">
        <v>0</v>
      </c>
      <c r="T1245" s="636"/>
      <c r="U1245" s="353"/>
      <c r="W1245" s="833">
        <f t="shared" si="88"/>
        <v>0</v>
      </c>
      <c r="X1245" s="833">
        <f t="shared" si="89"/>
        <v>0</v>
      </c>
    </row>
    <row r="1246" spans="2:24" x14ac:dyDescent="0.35">
      <c r="B1246" s="633"/>
      <c r="C1246" s="357"/>
      <c r="D1246" s="357"/>
      <c r="E1246" s="634"/>
      <c r="F1246" s="635"/>
      <c r="G1246" s="360"/>
      <c r="H1246" s="359"/>
      <c r="I1246" s="359"/>
      <c r="J1246" s="636"/>
      <c r="K1246" s="638" t="str">
        <f>IFERROR(INDEX(Lookup!$G$3:$G$6,MATCH(J1246,Lookup!$F$3:$F$6,0)),"")</f>
        <v/>
      </c>
      <c r="L1246" s="637"/>
      <c r="M1246" s="636"/>
      <c r="N1246" s="639">
        <f t="shared" si="86"/>
        <v>0</v>
      </c>
      <c r="O1246" s="640">
        <f t="shared" si="87"/>
        <v>0</v>
      </c>
      <c r="P1246" s="641">
        <f>IF(I1246&lt;INDEX(Lookup!$U$2:$U$10,MATCH($D$48,Lookup!$S$2:$S$10,0)),0,IF(U1246="X",0,IFERROR(L1246*50,0)))</f>
        <v>0</v>
      </c>
      <c r="Q1246" s="642">
        <f>IF(I1246&lt;INDEX(Lookup!$U$2:$U$10,MATCH($D$48,Lookup!$S$2:$S$10,0)),0,IF(U1246="X",0,IFERROR(P1246*K1246,0)))</f>
        <v>0</v>
      </c>
      <c r="R1246" s="642">
        <v>0</v>
      </c>
      <c r="S1246" s="783">
        <v>0</v>
      </c>
      <c r="T1246" s="636"/>
      <c r="U1246" s="353"/>
      <c r="W1246" s="833">
        <f t="shared" si="88"/>
        <v>0</v>
      </c>
      <c r="X1246" s="833">
        <f t="shared" si="89"/>
        <v>0</v>
      </c>
    </row>
    <row r="1247" spans="2:24" x14ac:dyDescent="0.35">
      <c r="B1247" s="633"/>
      <c r="C1247" s="357"/>
      <c r="D1247" s="357"/>
      <c r="E1247" s="634"/>
      <c r="F1247" s="635"/>
      <c r="G1247" s="360"/>
      <c r="H1247" s="359"/>
      <c r="I1247" s="359"/>
      <c r="J1247" s="636"/>
      <c r="K1247" s="638" t="str">
        <f>IFERROR(INDEX(Lookup!$G$3:$G$6,MATCH(J1247,Lookup!$F$3:$F$6,0)),"")</f>
        <v/>
      </c>
      <c r="L1247" s="637"/>
      <c r="M1247" s="636"/>
      <c r="N1247" s="639">
        <f t="shared" si="86"/>
        <v>0</v>
      </c>
      <c r="O1247" s="640">
        <f t="shared" si="87"/>
        <v>0</v>
      </c>
      <c r="P1247" s="641">
        <f>IF(I1247&lt;INDEX(Lookup!$U$2:$U$10,MATCH($D$48,Lookup!$S$2:$S$10,0)),0,IF(U1247="X",0,IFERROR(L1247*50,0)))</f>
        <v>0</v>
      </c>
      <c r="Q1247" s="642">
        <f>IF(I1247&lt;INDEX(Lookup!$U$2:$U$10,MATCH($D$48,Lookup!$S$2:$S$10,0)),0,IF(U1247="X",0,IFERROR(P1247*K1247,0)))</f>
        <v>0</v>
      </c>
      <c r="R1247" s="642">
        <v>0</v>
      </c>
      <c r="S1247" s="783">
        <v>0</v>
      </c>
      <c r="T1247" s="636"/>
      <c r="U1247" s="353"/>
      <c r="W1247" s="833">
        <f t="shared" si="88"/>
        <v>0</v>
      </c>
      <c r="X1247" s="833">
        <f t="shared" si="89"/>
        <v>0</v>
      </c>
    </row>
    <row r="1248" spans="2:24" x14ac:dyDescent="0.35">
      <c r="B1248" s="633"/>
      <c r="C1248" s="357"/>
      <c r="D1248" s="357"/>
      <c r="E1248" s="634"/>
      <c r="F1248" s="635"/>
      <c r="G1248" s="360"/>
      <c r="H1248" s="359"/>
      <c r="I1248" s="359"/>
      <c r="J1248" s="636"/>
      <c r="K1248" s="638" t="str">
        <f>IFERROR(INDEX(Lookup!$G$3:$G$6,MATCH(J1248,Lookup!$F$3:$F$6,0)),"")</f>
        <v/>
      </c>
      <c r="L1248" s="637"/>
      <c r="M1248" s="636"/>
      <c r="N1248" s="639">
        <f t="shared" si="86"/>
        <v>0</v>
      </c>
      <c r="O1248" s="640">
        <f t="shared" si="87"/>
        <v>0</v>
      </c>
      <c r="P1248" s="641">
        <f>IF(I1248&lt;INDEX(Lookup!$U$2:$U$10,MATCH($D$48,Lookup!$S$2:$S$10,0)),0,IF(U1248="X",0,IFERROR(L1248*50,0)))</f>
        <v>0</v>
      </c>
      <c r="Q1248" s="642">
        <f>IF(I1248&lt;INDEX(Lookup!$U$2:$U$10,MATCH($D$48,Lookup!$S$2:$S$10,0)),0,IF(U1248="X",0,IFERROR(P1248*K1248,0)))</f>
        <v>0</v>
      </c>
      <c r="R1248" s="642">
        <v>0</v>
      </c>
      <c r="S1248" s="783">
        <v>0</v>
      </c>
      <c r="T1248" s="636"/>
      <c r="U1248" s="353"/>
      <c r="W1248" s="833">
        <f t="shared" si="88"/>
        <v>0</v>
      </c>
      <c r="X1248" s="833">
        <f t="shared" si="89"/>
        <v>0</v>
      </c>
    </row>
    <row r="1249" spans="2:24" x14ac:dyDescent="0.35">
      <c r="B1249" s="633"/>
      <c r="C1249" s="357"/>
      <c r="D1249" s="357"/>
      <c r="E1249" s="634"/>
      <c r="F1249" s="635"/>
      <c r="G1249" s="360"/>
      <c r="H1249" s="359"/>
      <c r="I1249" s="359"/>
      <c r="J1249" s="636"/>
      <c r="K1249" s="638" t="str">
        <f>IFERROR(INDEX(Lookup!$G$3:$G$6,MATCH(J1249,Lookup!$F$3:$F$6,0)),"")</f>
        <v/>
      </c>
      <c r="L1249" s="637"/>
      <c r="M1249" s="636"/>
      <c r="N1249" s="639">
        <f t="shared" si="86"/>
        <v>0</v>
      </c>
      <c r="O1249" s="640">
        <f t="shared" si="87"/>
        <v>0</v>
      </c>
      <c r="P1249" s="641">
        <f>IF(I1249&lt;INDEX(Lookup!$U$2:$U$10,MATCH($D$48,Lookup!$S$2:$S$10,0)),0,IF(U1249="X",0,IFERROR(L1249*50,0)))</f>
        <v>0</v>
      </c>
      <c r="Q1249" s="642">
        <f>IF(I1249&lt;INDEX(Lookup!$U$2:$U$10,MATCH($D$48,Lookup!$S$2:$S$10,0)),0,IF(U1249="X",0,IFERROR(P1249*K1249,0)))</f>
        <v>0</v>
      </c>
      <c r="R1249" s="642">
        <v>0</v>
      </c>
      <c r="S1249" s="783">
        <v>0</v>
      </c>
      <c r="T1249" s="636"/>
      <c r="U1249" s="353"/>
      <c r="W1249" s="833">
        <f t="shared" si="88"/>
        <v>0</v>
      </c>
      <c r="X1249" s="833">
        <f t="shared" si="89"/>
        <v>0</v>
      </c>
    </row>
    <row r="1250" spans="2:24" x14ac:dyDescent="0.35">
      <c r="B1250" s="633"/>
      <c r="C1250" s="357"/>
      <c r="D1250" s="357"/>
      <c r="E1250" s="634"/>
      <c r="F1250" s="635"/>
      <c r="G1250" s="360"/>
      <c r="H1250" s="359"/>
      <c r="I1250" s="359"/>
      <c r="J1250" s="636"/>
      <c r="K1250" s="638" t="str">
        <f>IFERROR(INDEX(Lookup!$G$3:$G$6,MATCH(J1250,Lookup!$F$3:$F$6,0)),"")</f>
        <v/>
      </c>
      <c r="L1250" s="637"/>
      <c r="M1250" s="636"/>
      <c r="N1250" s="639">
        <f t="shared" si="86"/>
        <v>0</v>
      </c>
      <c r="O1250" s="640">
        <f t="shared" si="87"/>
        <v>0</v>
      </c>
      <c r="P1250" s="641">
        <f>IF(I1250&lt;INDEX(Lookup!$U$2:$U$10,MATCH($D$48,Lookup!$S$2:$S$10,0)),0,IF(U1250="X",0,IFERROR(L1250*50,0)))</f>
        <v>0</v>
      </c>
      <c r="Q1250" s="642">
        <f>IF(I1250&lt;INDEX(Lookup!$U$2:$U$10,MATCH($D$48,Lookup!$S$2:$S$10,0)),0,IF(U1250="X",0,IFERROR(P1250*K1250,0)))</f>
        <v>0</v>
      </c>
      <c r="R1250" s="642">
        <v>0</v>
      </c>
      <c r="S1250" s="783">
        <v>0</v>
      </c>
      <c r="T1250" s="636"/>
      <c r="U1250" s="353"/>
      <c r="W1250" s="833">
        <f t="shared" si="88"/>
        <v>0</v>
      </c>
      <c r="X1250" s="833">
        <f t="shared" si="89"/>
        <v>0</v>
      </c>
    </row>
    <row r="1251" spans="2:24" x14ac:dyDescent="0.35">
      <c r="B1251" s="633"/>
      <c r="C1251" s="357"/>
      <c r="D1251" s="357"/>
      <c r="E1251" s="634"/>
      <c r="F1251" s="635"/>
      <c r="G1251" s="360"/>
      <c r="H1251" s="359"/>
      <c r="I1251" s="359"/>
      <c r="J1251" s="636"/>
      <c r="K1251" s="638" t="str">
        <f>IFERROR(INDEX(Lookup!$G$3:$G$6,MATCH(J1251,Lookup!$F$3:$F$6,0)),"")</f>
        <v/>
      </c>
      <c r="L1251" s="637"/>
      <c r="M1251" s="636"/>
      <c r="N1251" s="639">
        <f t="shared" si="86"/>
        <v>0</v>
      </c>
      <c r="O1251" s="640">
        <f t="shared" si="87"/>
        <v>0</v>
      </c>
      <c r="P1251" s="641">
        <f>IF(I1251&lt;INDEX(Lookup!$U$2:$U$10,MATCH($D$48,Lookup!$S$2:$S$10,0)),0,IF(U1251="X",0,IFERROR(L1251*50,0)))</f>
        <v>0</v>
      </c>
      <c r="Q1251" s="642">
        <f>IF(I1251&lt;INDEX(Lookup!$U$2:$U$10,MATCH($D$48,Lookup!$S$2:$S$10,0)),0,IF(U1251="X",0,IFERROR(P1251*K1251,0)))</f>
        <v>0</v>
      </c>
      <c r="R1251" s="642">
        <v>0</v>
      </c>
      <c r="S1251" s="783">
        <v>0</v>
      </c>
      <c r="T1251" s="636"/>
      <c r="U1251" s="353"/>
      <c r="W1251" s="833">
        <f t="shared" si="88"/>
        <v>0</v>
      </c>
      <c r="X1251" s="833">
        <f t="shared" si="89"/>
        <v>0</v>
      </c>
    </row>
    <row r="1252" spans="2:24" x14ac:dyDescent="0.35">
      <c r="B1252" s="633"/>
      <c r="C1252" s="357"/>
      <c r="D1252" s="357"/>
      <c r="E1252" s="634"/>
      <c r="F1252" s="635"/>
      <c r="G1252" s="360"/>
      <c r="H1252" s="359"/>
      <c r="I1252" s="359"/>
      <c r="J1252" s="636"/>
      <c r="K1252" s="638" t="str">
        <f>IFERROR(INDEX(Lookup!$G$3:$G$6,MATCH(J1252,Lookup!$F$3:$F$6,0)),"")</f>
        <v/>
      </c>
      <c r="L1252" s="637"/>
      <c r="M1252" s="636"/>
      <c r="N1252" s="639">
        <f t="shared" si="86"/>
        <v>0</v>
      </c>
      <c r="O1252" s="640">
        <f t="shared" si="87"/>
        <v>0</v>
      </c>
      <c r="P1252" s="641">
        <f>IF(I1252&lt;INDEX(Lookup!$U$2:$U$10,MATCH($D$48,Lookup!$S$2:$S$10,0)),0,IF(U1252="X",0,IFERROR(L1252*50,0)))</f>
        <v>0</v>
      </c>
      <c r="Q1252" s="642">
        <f>IF(I1252&lt;INDEX(Lookup!$U$2:$U$10,MATCH($D$48,Lookup!$S$2:$S$10,0)),0,IF(U1252="X",0,IFERROR(P1252*K1252,0)))</f>
        <v>0</v>
      </c>
      <c r="R1252" s="642">
        <v>0</v>
      </c>
      <c r="S1252" s="783">
        <v>0</v>
      </c>
      <c r="T1252" s="636"/>
      <c r="U1252" s="353"/>
      <c r="W1252" s="833">
        <f t="shared" si="88"/>
        <v>0</v>
      </c>
      <c r="X1252" s="833">
        <f t="shared" si="89"/>
        <v>0</v>
      </c>
    </row>
    <row r="1253" spans="2:24" x14ac:dyDescent="0.35">
      <c r="B1253" s="633"/>
      <c r="C1253" s="357"/>
      <c r="D1253" s="357"/>
      <c r="E1253" s="634"/>
      <c r="F1253" s="635"/>
      <c r="G1253" s="360"/>
      <c r="H1253" s="359"/>
      <c r="I1253" s="359"/>
      <c r="J1253" s="636"/>
      <c r="K1253" s="638" t="str">
        <f>IFERROR(INDEX(Lookup!$G$3:$G$6,MATCH(J1253,Lookup!$F$3:$F$6,0)),"")</f>
        <v/>
      </c>
      <c r="L1253" s="637"/>
      <c r="M1253" s="636"/>
      <c r="N1253" s="639">
        <f t="shared" si="86"/>
        <v>0</v>
      </c>
      <c r="O1253" s="640">
        <f t="shared" si="87"/>
        <v>0</v>
      </c>
      <c r="P1253" s="641">
        <f>IF(I1253&lt;INDEX(Lookup!$U$2:$U$10,MATCH($D$48,Lookup!$S$2:$S$10,0)),0,IF(U1253="X",0,IFERROR(L1253*50,0)))</f>
        <v>0</v>
      </c>
      <c r="Q1253" s="642">
        <f>IF(I1253&lt;INDEX(Lookup!$U$2:$U$10,MATCH($D$48,Lookup!$S$2:$S$10,0)),0,IF(U1253="X",0,IFERROR(P1253*K1253,0)))</f>
        <v>0</v>
      </c>
      <c r="R1253" s="642">
        <v>0</v>
      </c>
      <c r="S1253" s="783">
        <v>0</v>
      </c>
      <c r="T1253" s="636"/>
      <c r="U1253" s="353"/>
      <c r="W1253" s="833">
        <f t="shared" si="88"/>
        <v>0</v>
      </c>
      <c r="X1253" s="833">
        <f t="shared" si="89"/>
        <v>0</v>
      </c>
    </row>
    <row r="1254" spans="2:24" x14ac:dyDescent="0.35">
      <c r="B1254" s="633"/>
      <c r="C1254" s="357"/>
      <c r="D1254" s="357"/>
      <c r="E1254" s="634"/>
      <c r="F1254" s="635"/>
      <c r="G1254" s="360"/>
      <c r="H1254" s="359"/>
      <c r="I1254" s="359"/>
      <c r="J1254" s="636"/>
      <c r="K1254" s="638" t="str">
        <f>IFERROR(INDEX(Lookup!$G$3:$G$6,MATCH(J1254,Lookup!$F$3:$F$6,0)),"")</f>
        <v/>
      </c>
      <c r="L1254" s="637"/>
      <c r="M1254" s="636"/>
      <c r="N1254" s="639">
        <f t="shared" si="86"/>
        <v>0</v>
      </c>
      <c r="O1254" s="640">
        <f t="shared" si="87"/>
        <v>0</v>
      </c>
      <c r="P1254" s="641">
        <f>IF(I1254&lt;INDEX(Lookup!$U$2:$U$10,MATCH($D$48,Lookup!$S$2:$S$10,0)),0,IF(U1254="X",0,IFERROR(L1254*50,0)))</f>
        <v>0</v>
      </c>
      <c r="Q1254" s="642">
        <f>IF(I1254&lt;INDEX(Lookup!$U$2:$U$10,MATCH($D$48,Lookup!$S$2:$S$10,0)),0,IF(U1254="X",0,IFERROR(P1254*K1254,0)))</f>
        <v>0</v>
      </c>
      <c r="R1254" s="642">
        <v>0</v>
      </c>
      <c r="S1254" s="783">
        <v>0</v>
      </c>
      <c r="T1254" s="636"/>
      <c r="U1254" s="353"/>
      <c r="W1254" s="833">
        <f t="shared" si="88"/>
        <v>0</v>
      </c>
      <c r="X1254" s="833">
        <f t="shared" si="89"/>
        <v>0</v>
      </c>
    </row>
    <row r="1255" spans="2:24" x14ac:dyDescent="0.35">
      <c r="B1255" s="633"/>
      <c r="C1255" s="357"/>
      <c r="D1255" s="357"/>
      <c r="E1255" s="634"/>
      <c r="F1255" s="635"/>
      <c r="G1255" s="360"/>
      <c r="H1255" s="359"/>
      <c r="I1255" s="359"/>
      <c r="J1255" s="636"/>
      <c r="K1255" s="638" t="str">
        <f>IFERROR(INDEX(Lookup!$G$3:$G$6,MATCH(J1255,Lookup!$F$3:$F$6,0)),"")</f>
        <v/>
      </c>
      <c r="L1255" s="637"/>
      <c r="M1255" s="636"/>
      <c r="N1255" s="639">
        <f t="shared" si="86"/>
        <v>0</v>
      </c>
      <c r="O1255" s="640">
        <f t="shared" si="87"/>
        <v>0</v>
      </c>
      <c r="P1255" s="641">
        <f>IF(I1255&lt;INDEX(Lookup!$U$2:$U$10,MATCH($D$48,Lookup!$S$2:$S$10,0)),0,IF(U1255="X",0,IFERROR(L1255*50,0)))</f>
        <v>0</v>
      </c>
      <c r="Q1255" s="642">
        <f>IF(I1255&lt;INDEX(Lookup!$U$2:$U$10,MATCH($D$48,Lookup!$S$2:$S$10,0)),0,IF(U1255="X",0,IFERROR(P1255*K1255,0)))</f>
        <v>0</v>
      </c>
      <c r="R1255" s="642">
        <v>0</v>
      </c>
      <c r="S1255" s="783">
        <v>0</v>
      </c>
      <c r="T1255" s="636"/>
      <c r="U1255" s="353"/>
      <c r="W1255" s="833">
        <f t="shared" si="88"/>
        <v>0</v>
      </c>
      <c r="X1255" s="833">
        <f t="shared" si="89"/>
        <v>0</v>
      </c>
    </row>
    <row r="1256" spans="2:24" x14ac:dyDescent="0.35">
      <c r="B1256" s="633"/>
      <c r="C1256" s="357"/>
      <c r="D1256" s="357"/>
      <c r="E1256" s="634"/>
      <c r="F1256" s="635"/>
      <c r="G1256" s="360"/>
      <c r="H1256" s="359"/>
      <c r="I1256" s="359"/>
      <c r="J1256" s="636"/>
      <c r="K1256" s="638" t="str">
        <f>IFERROR(INDEX(Lookup!$G$3:$G$6,MATCH(J1256,Lookup!$F$3:$F$6,0)),"")</f>
        <v/>
      </c>
      <c r="L1256" s="637"/>
      <c r="M1256" s="636"/>
      <c r="N1256" s="639">
        <f t="shared" si="86"/>
        <v>0</v>
      </c>
      <c r="O1256" s="640">
        <f t="shared" si="87"/>
        <v>0</v>
      </c>
      <c r="P1256" s="641">
        <f>IF(I1256&lt;INDEX(Lookup!$U$2:$U$10,MATCH($D$48,Lookup!$S$2:$S$10,0)),0,IF(U1256="X",0,IFERROR(L1256*50,0)))</f>
        <v>0</v>
      </c>
      <c r="Q1256" s="642">
        <f>IF(I1256&lt;INDEX(Lookup!$U$2:$U$10,MATCH($D$48,Lookup!$S$2:$S$10,0)),0,IF(U1256="X",0,IFERROR(P1256*K1256,0)))</f>
        <v>0</v>
      </c>
      <c r="R1256" s="642">
        <v>0</v>
      </c>
      <c r="S1256" s="783">
        <v>0</v>
      </c>
      <c r="T1256" s="636"/>
      <c r="U1256" s="353"/>
      <c r="W1256" s="833">
        <f t="shared" si="88"/>
        <v>0</v>
      </c>
      <c r="X1256" s="833">
        <f t="shared" si="89"/>
        <v>0</v>
      </c>
    </row>
    <row r="1257" spans="2:24" x14ac:dyDescent="0.35">
      <c r="B1257" s="633"/>
      <c r="C1257" s="357"/>
      <c r="D1257" s="357"/>
      <c r="E1257" s="634"/>
      <c r="F1257" s="635"/>
      <c r="G1257" s="360"/>
      <c r="H1257" s="359"/>
      <c r="I1257" s="359"/>
      <c r="J1257" s="636"/>
      <c r="K1257" s="638" t="str">
        <f>IFERROR(INDEX(Lookup!$G$3:$G$6,MATCH(J1257,Lookup!$F$3:$F$6,0)),"")</f>
        <v/>
      </c>
      <c r="L1257" s="637"/>
      <c r="M1257" s="636"/>
      <c r="N1257" s="639">
        <f t="shared" si="86"/>
        <v>0</v>
      </c>
      <c r="O1257" s="640">
        <f t="shared" si="87"/>
        <v>0</v>
      </c>
      <c r="P1257" s="641">
        <f>IF(I1257&lt;INDEX(Lookup!$U$2:$U$10,MATCH($D$48,Lookup!$S$2:$S$10,0)),0,IF(U1257="X",0,IFERROR(L1257*50,0)))</f>
        <v>0</v>
      </c>
      <c r="Q1257" s="642">
        <f>IF(I1257&lt;INDEX(Lookup!$U$2:$U$10,MATCH($D$48,Lookup!$S$2:$S$10,0)),0,IF(U1257="X",0,IFERROR(P1257*K1257,0)))</f>
        <v>0</v>
      </c>
      <c r="R1257" s="642">
        <v>0</v>
      </c>
      <c r="S1257" s="783">
        <v>0</v>
      </c>
      <c r="T1257" s="636"/>
      <c r="U1257" s="353"/>
      <c r="W1257" s="833">
        <f t="shared" si="88"/>
        <v>0</v>
      </c>
      <c r="X1257" s="833">
        <f t="shared" si="89"/>
        <v>0</v>
      </c>
    </row>
    <row r="1258" spans="2:24" x14ac:dyDescent="0.35">
      <c r="B1258" s="633"/>
      <c r="C1258" s="357"/>
      <c r="D1258" s="357"/>
      <c r="E1258" s="634"/>
      <c r="F1258" s="635"/>
      <c r="G1258" s="360"/>
      <c r="H1258" s="359"/>
      <c r="I1258" s="359"/>
      <c r="J1258" s="636"/>
      <c r="K1258" s="638" t="str">
        <f>IFERROR(INDEX(Lookup!$G$3:$G$6,MATCH(J1258,Lookup!$F$3:$F$6,0)),"")</f>
        <v/>
      </c>
      <c r="L1258" s="637"/>
      <c r="M1258" s="636"/>
      <c r="N1258" s="639">
        <f t="shared" si="86"/>
        <v>0</v>
      </c>
      <c r="O1258" s="640">
        <f t="shared" si="87"/>
        <v>0</v>
      </c>
      <c r="P1258" s="641">
        <f>IF(I1258&lt;INDEX(Lookup!$U$2:$U$10,MATCH($D$48,Lookup!$S$2:$S$10,0)),0,IF(U1258="X",0,IFERROR(L1258*50,0)))</f>
        <v>0</v>
      </c>
      <c r="Q1258" s="642">
        <f>IF(I1258&lt;INDEX(Lookup!$U$2:$U$10,MATCH($D$48,Lookup!$S$2:$S$10,0)),0,IF(U1258="X",0,IFERROR(P1258*K1258,0)))</f>
        <v>0</v>
      </c>
      <c r="R1258" s="642">
        <v>0</v>
      </c>
      <c r="S1258" s="783">
        <v>0</v>
      </c>
      <c r="T1258" s="636"/>
      <c r="U1258" s="353"/>
      <c r="W1258" s="833">
        <f t="shared" si="88"/>
        <v>0</v>
      </c>
      <c r="X1258" s="833">
        <f t="shared" si="89"/>
        <v>0</v>
      </c>
    </row>
    <row r="1259" spans="2:24" x14ac:dyDescent="0.35">
      <c r="B1259" s="633"/>
      <c r="C1259" s="357"/>
      <c r="D1259" s="357"/>
      <c r="E1259" s="634"/>
      <c r="F1259" s="635"/>
      <c r="G1259" s="360"/>
      <c r="H1259" s="359"/>
      <c r="I1259" s="359"/>
      <c r="J1259" s="636"/>
      <c r="K1259" s="638" t="str">
        <f>IFERROR(INDEX(Lookup!$G$3:$G$6,MATCH(J1259,Lookup!$F$3:$F$6,0)),"")</f>
        <v/>
      </c>
      <c r="L1259" s="637"/>
      <c r="M1259" s="636"/>
      <c r="N1259" s="639">
        <f t="shared" si="86"/>
        <v>0</v>
      </c>
      <c r="O1259" s="640">
        <f t="shared" si="87"/>
        <v>0</v>
      </c>
      <c r="P1259" s="641">
        <f>IF(I1259&lt;INDEX(Lookup!$U$2:$U$10,MATCH($D$48,Lookup!$S$2:$S$10,0)),0,IF(U1259="X",0,IFERROR(L1259*50,0)))</f>
        <v>0</v>
      </c>
      <c r="Q1259" s="642">
        <f>IF(I1259&lt;INDEX(Lookup!$U$2:$U$10,MATCH($D$48,Lookup!$S$2:$S$10,0)),0,IF(U1259="X",0,IFERROR(P1259*K1259,0)))</f>
        <v>0</v>
      </c>
      <c r="R1259" s="642">
        <v>0</v>
      </c>
      <c r="S1259" s="783">
        <v>0</v>
      </c>
      <c r="T1259" s="636"/>
      <c r="U1259" s="353"/>
      <c r="W1259" s="833">
        <f t="shared" si="88"/>
        <v>0</v>
      </c>
      <c r="X1259" s="833">
        <f t="shared" si="89"/>
        <v>0</v>
      </c>
    </row>
    <row r="1260" spans="2:24" x14ac:dyDescent="0.35">
      <c r="B1260" s="633"/>
      <c r="C1260" s="357"/>
      <c r="D1260" s="357"/>
      <c r="E1260" s="634"/>
      <c r="F1260" s="635"/>
      <c r="G1260" s="360"/>
      <c r="H1260" s="359"/>
      <c r="I1260" s="359"/>
      <c r="J1260" s="636"/>
      <c r="K1260" s="638" t="str">
        <f>IFERROR(INDEX(Lookup!$G$3:$G$6,MATCH(J1260,Lookup!$F$3:$F$6,0)),"")</f>
        <v/>
      </c>
      <c r="L1260" s="637"/>
      <c r="M1260" s="636"/>
      <c r="N1260" s="639">
        <f t="shared" si="86"/>
        <v>0</v>
      </c>
      <c r="O1260" s="640">
        <f t="shared" si="87"/>
        <v>0</v>
      </c>
      <c r="P1260" s="641">
        <f>IF(I1260&lt;INDEX(Lookup!$U$2:$U$10,MATCH($D$48,Lookup!$S$2:$S$10,0)),0,IF(U1260="X",0,IFERROR(L1260*50,0)))</f>
        <v>0</v>
      </c>
      <c r="Q1260" s="642">
        <f>IF(I1260&lt;INDEX(Lookup!$U$2:$U$10,MATCH($D$48,Lookup!$S$2:$S$10,0)),0,IF(U1260="X",0,IFERROR(P1260*K1260,0)))</f>
        <v>0</v>
      </c>
      <c r="R1260" s="642">
        <v>0</v>
      </c>
      <c r="S1260" s="783">
        <v>0</v>
      </c>
      <c r="T1260" s="636"/>
      <c r="U1260" s="353"/>
      <c r="W1260" s="833">
        <f t="shared" si="88"/>
        <v>0</v>
      </c>
      <c r="X1260" s="833">
        <f t="shared" si="89"/>
        <v>0</v>
      </c>
    </row>
    <row r="1261" spans="2:24" x14ac:dyDescent="0.35">
      <c r="B1261" s="633"/>
      <c r="C1261" s="357"/>
      <c r="D1261" s="357"/>
      <c r="E1261" s="634"/>
      <c r="F1261" s="635"/>
      <c r="G1261" s="360"/>
      <c r="H1261" s="359"/>
      <c r="I1261" s="359"/>
      <c r="J1261" s="636"/>
      <c r="K1261" s="638" t="str">
        <f>IFERROR(INDEX(Lookup!$G$3:$G$6,MATCH(J1261,Lookup!$F$3:$F$6,0)),"")</f>
        <v/>
      </c>
      <c r="L1261" s="637"/>
      <c r="M1261" s="636"/>
      <c r="N1261" s="639">
        <f t="shared" si="86"/>
        <v>0</v>
      </c>
      <c r="O1261" s="640">
        <f t="shared" si="87"/>
        <v>0</v>
      </c>
      <c r="P1261" s="641">
        <f>IF(I1261&lt;INDEX(Lookup!$U$2:$U$10,MATCH($D$48,Lookup!$S$2:$S$10,0)),0,IF(U1261="X",0,IFERROR(L1261*50,0)))</f>
        <v>0</v>
      </c>
      <c r="Q1261" s="642">
        <f>IF(I1261&lt;INDEX(Lookup!$U$2:$U$10,MATCH($D$48,Lookup!$S$2:$S$10,0)),0,IF(U1261="X",0,IFERROR(P1261*K1261,0)))</f>
        <v>0</v>
      </c>
      <c r="R1261" s="642">
        <v>0</v>
      </c>
      <c r="S1261" s="783">
        <v>0</v>
      </c>
      <c r="T1261" s="636"/>
      <c r="U1261" s="353"/>
      <c r="W1261" s="833">
        <f t="shared" si="88"/>
        <v>0</v>
      </c>
      <c r="X1261" s="833">
        <f t="shared" si="89"/>
        <v>0</v>
      </c>
    </row>
    <row r="1262" spans="2:24" x14ac:dyDescent="0.35">
      <c r="B1262" s="633"/>
      <c r="C1262" s="357"/>
      <c r="D1262" s="357"/>
      <c r="E1262" s="634"/>
      <c r="F1262" s="635"/>
      <c r="G1262" s="360"/>
      <c r="H1262" s="359"/>
      <c r="I1262" s="359"/>
      <c r="J1262" s="636"/>
      <c r="K1262" s="638" t="str">
        <f>IFERROR(INDEX(Lookup!$G$3:$G$6,MATCH(J1262,Lookup!$F$3:$F$6,0)),"")</f>
        <v/>
      </c>
      <c r="L1262" s="637"/>
      <c r="M1262" s="636"/>
      <c r="N1262" s="639">
        <f t="shared" si="86"/>
        <v>0</v>
      </c>
      <c r="O1262" s="640">
        <f t="shared" si="87"/>
        <v>0</v>
      </c>
      <c r="P1262" s="641">
        <f>IF(I1262&lt;INDEX(Lookup!$U$2:$U$10,MATCH($D$48,Lookup!$S$2:$S$10,0)),0,IF(U1262="X",0,IFERROR(L1262*50,0)))</f>
        <v>0</v>
      </c>
      <c r="Q1262" s="642">
        <f>IF(I1262&lt;INDEX(Lookup!$U$2:$U$10,MATCH($D$48,Lookup!$S$2:$S$10,0)),0,IF(U1262="X",0,IFERROR(P1262*K1262,0)))</f>
        <v>0</v>
      </c>
      <c r="R1262" s="642">
        <v>0</v>
      </c>
      <c r="S1262" s="783">
        <v>0</v>
      </c>
      <c r="T1262" s="636"/>
      <c r="U1262" s="353"/>
      <c r="W1262" s="833">
        <f t="shared" si="88"/>
        <v>0</v>
      </c>
      <c r="X1262" s="833">
        <f t="shared" si="89"/>
        <v>0</v>
      </c>
    </row>
    <row r="1263" spans="2:24" x14ac:dyDescent="0.35">
      <c r="B1263" s="633"/>
      <c r="C1263" s="357"/>
      <c r="D1263" s="357"/>
      <c r="E1263" s="634"/>
      <c r="F1263" s="635"/>
      <c r="G1263" s="360"/>
      <c r="H1263" s="359"/>
      <c r="I1263" s="359"/>
      <c r="J1263" s="636"/>
      <c r="K1263" s="638" t="str">
        <f>IFERROR(INDEX(Lookup!$G$3:$G$6,MATCH(J1263,Lookup!$F$3:$F$6,0)),"")</f>
        <v/>
      </c>
      <c r="L1263" s="637"/>
      <c r="M1263" s="636"/>
      <c r="N1263" s="639">
        <f t="shared" si="86"/>
        <v>0</v>
      </c>
      <c r="O1263" s="640">
        <f t="shared" si="87"/>
        <v>0</v>
      </c>
      <c r="P1263" s="641">
        <f>IF(I1263&lt;INDEX(Lookup!$U$2:$U$10,MATCH($D$48,Lookup!$S$2:$S$10,0)),0,IF(U1263="X",0,IFERROR(L1263*50,0)))</f>
        <v>0</v>
      </c>
      <c r="Q1263" s="642">
        <f>IF(I1263&lt;INDEX(Lookup!$U$2:$U$10,MATCH($D$48,Lookup!$S$2:$S$10,0)),0,IF(U1263="X",0,IFERROR(P1263*K1263,0)))</f>
        <v>0</v>
      </c>
      <c r="R1263" s="642">
        <v>0</v>
      </c>
      <c r="S1263" s="783">
        <v>0</v>
      </c>
      <c r="T1263" s="636"/>
      <c r="U1263" s="353"/>
      <c r="W1263" s="833">
        <f t="shared" si="88"/>
        <v>0</v>
      </c>
      <c r="X1263" s="833">
        <f t="shared" si="89"/>
        <v>0</v>
      </c>
    </row>
    <row r="1264" spans="2:24" x14ac:dyDescent="0.35">
      <c r="B1264" s="633"/>
      <c r="C1264" s="357"/>
      <c r="D1264" s="357"/>
      <c r="E1264" s="634"/>
      <c r="F1264" s="635"/>
      <c r="G1264" s="360"/>
      <c r="H1264" s="359"/>
      <c r="I1264" s="359"/>
      <c r="J1264" s="636"/>
      <c r="K1264" s="638" t="str">
        <f>IFERROR(INDEX(Lookup!$G$3:$G$6,MATCH(J1264,Lookup!$F$3:$F$6,0)),"")</f>
        <v/>
      </c>
      <c r="L1264" s="637"/>
      <c r="M1264" s="636"/>
      <c r="N1264" s="639">
        <f t="shared" si="86"/>
        <v>0</v>
      </c>
      <c r="O1264" s="640">
        <f t="shared" si="87"/>
        <v>0</v>
      </c>
      <c r="P1264" s="641">
        <f>IF(I1264&lt;INDEX(Lookup!$U$2:$U$10,MATCH($D$48,Lookup!$S$2:$S$10,0)),0,IF(U1264="X",0,IFERROR(L1264*50,0)))</f>
        <v>0</v>
      </c>
      <c r="Q1264" s="642">
        <f>IF(I1264&lt;INDEX(Lookup!$U$2:$U$10,MATCH($D$48,Lookup!$S$2:$S$10,0)),0,IF(U1264="X",0,IFERROR(P1264*K1264,0)))</f>
        <v>0</v>
      </c>
      <c r="R1264" s="642">
        <v>0</v>
      </c>
      <c r="S1264" s="783">
        <v>0</v>
      </c>
      <c r="T1264" s="636"/>
      <c r="U1264" s="353"/>
      <c r="W1264" s="833">
        <f t="shared" si="88"/>
        <v>0</v>
      </c>
      <c r="X1264" s="833">
        <f t="shared" si="89"/>
        <v>0</v>
      </c>
    </row>
    <row r="1265" spans="2:24" x14ac:dyDescent="0.35">
      <c r="B1265" s="633"/>
      <c r="C1265" s="357"/>
      <c r="D1265" s="357"/>
      <c r="E1265" s="634"/>
      <c r="F1265" s="635"/>
      <c r="G1265" s="360"/>
      <c r="H1265" s="359"/>
      <c r="I1265" s="359"/>
      <c r="J1265" s="636"/>
      <c r="K1265" s="638" t="str">
        <f>IFERROR(INDEX(Lookup!$G$3:$G$6,MATCH(J1265,Lookup!$F$3:$F$6,0)),"")</f>
        <v/>
      </c>
      <c r="L1265" s="637"/>
      <c r="M1265" s="636"/>
      <c r="N1265" s="639">
        <f t="shared" si="86"/>
        <v>0</v>
      </c>
      <c r="O1265" s="640">
        <f t="shared" si="87"/>
        <v>0</v>
      </c>
      <c r="P1265" s="641">
        <f>IF(I1265&lt;INDEX(Lookup!$U$2:$U$10,MATCH($D$48,Lookup!$S$2:$S$10,0)),0,IF(U1265="X",0,IFERROR(L1265*50,0)))</f>
        <v>0</v>
      </c>
      <c r="Q1265" s="642">
        <f>IF(I1265&lt;INDEX(Lookup!$U$2:$U$10,MATCH($D$48,Lookup!$S$2:$S$10,0)),0,IF(U1265="X",0,IFERROR(P1265*K1265,0)))</f>
        <v>0</v>
      </c>
      <c r="R1265" s="642">
        <v>0</v>
      </c>
      <c r="S1265" s="783">
        <v>0</v>
      </c>
      <c r="T1265" s="636"/>
      <c r="U1265" s="353"/>
      <c r="W1265" s="833">
        <f t="shared" si="88"/>
        <v>0</v>
      </c>
      <c r="X1265" s="833">
        <f t="shared" si="89"/>
        <v>0</v>
      </c>
    </row>
    <row r="1266" spans="2:24" x14ac:dyDescent="0.35">
      <c r="B1266" s="633"/>
      <c r="C1266" s="357"/>
      <c r="D1266" s="357"/>
      <c r="E1266" s="634"/>
      <c r="F1266" s="635"/>
      <c r="G1266" s="360"/>
      <c r="H1266" s="359"/>
      <c r="I1266" s="359"/>
      <c r="J1266" s="636"/>
      <c r="K1266" s="638" t="str">
        <f>IFERROR(INDEX(Lookup!$G$3:$G$6,MATCH(J1266,Lookup!$F$3:$F$6,0)),"")</f>
        <v/>
      </c>
      <c r="L1266" s="637"/>
      <c r="M1266" s="636"/>
      <c r="N1266" s="639">
        <f t="shared" si="86"/>
        <v>0</v>
      </c>
      <c r="O1266" s="640">
        <f t="shared" si="87"/>
        <v>0</v>
      </c>
      <c r="P1266" s="641">
        <f>IF(I1266&lt;INDEX(Lookup!$U$2:$U$10,MATCH($D$48,Lookup!$S$2:$S$10,0)),0,IF(U1266="X",0,IFERROR(L1266*50,0)))</f>
        <v>0</v>
      </c>
      <c r="Q1266" s="642">
        <f>IF(I1266&lt;INDEX(Lookup!$U$2:$U$10,MATCH($D$48,Lookup!$S$2:$S$10,0)),0,IF(U1266="X",0,IFERROR(P1266*K1266,0)))</f>
        <v>0</v>
      </c>
      <c r="R1266" s="642">
        <v>0</v>
      </c>
      <c r="S1266" s="783">
        <v>0</v>
      </c>
      <c r="T1266" s="636"/>
      <c r="U1266" s="353"/>
      <c r="W1266" s="833">
        <f t="shared" si="88"/>
        <v>0</v>
      </c>
      <c r="X1266" s="833">
        <f t="shared" si="89"/>
        <v>0</v>
      </c>
    </row>
    <row r="1267" spans="2:24" x14ac:dyDescent="0.35">
      <c r="B1267" s="633"/>
      <c r="C1267" s="357"/>
      <c r="D1267" s="357"/>
      <c r="E1267" s="634"/>
      <c r="F1267" s="635"/>
      <c r="G1267" s="360"/>
      <c r="H1267" s="359"/>
      <c r="I1267" s="359"/>
      <c r="J1267" s="636"/>
      <c r="K1267" s="638" t="str">
        <f>IFERROR(INDEX(Lookup!$G$3:$G$6,MATCH(J1267,Lookup!$F$3:$F$6,0)),"")</f>
        <v/>
      </c>
      <c r="L1267" s="637"/>
      <c r="M1267" s="636"/>
      <c r="N1267" s="639">
        <f t="shared" ref="N1267:N1330" si="90">L1267*M1267</f>
        <v>0</v>
      </c>
      <c r="O1267" s="640">
        <f t="shared" si="87"/>
        <v>0</v>
      </c>
      <c r="P1267" s="641">
        <f>IF(I1267&lt;INDEX(Lookup!$U$2:$U$10,MATCH($D$48,Lookup!$S$2:$S$10,0)),0,IF(U1267="X",0,IFERROR(L1267*50,0)))</f>
        <v>0</v>
      </c>
      <c r="Q1267" s="642">
        <f>IF(I1267&lt;INDEX(Lookup!$U$2:$U$10,MATCH($D$48,Lookup!$S$2:$S$10,0)),0,IF(U1267="X",0,IFERROR(P1267*K1267,0)))</f>
        <v>0</v>
      </c>
      <c r="R1267" s="642">
        <v>0</v>
      </c>
      <c r="S1267" s="783">
        <v>0</v>
      </c>
      <c r="T1267" s="636"/>
      <c r="U1267" s="353"/>
      <c r="W1267" s="833">
        <f t="shared" si="88"/>
        <v>0</v>
      </c>
      <c r="X1267" s="833">
        <f t="shared" si="89"/>
        <v>0</v>
      </c>
    </row>
    <row r="1268" spans="2:24" x14ac:dyDescent="0.35">
      <c r="B1268" s="633"/>
      <c r="C1268" s="357"/>
      <c r="D1268" s="357"/>
      <c r="E1268" s="634"/>
      <c r="F1268" s="635"/>
      <c r="G1268" s="360"/>
      <c r="H1268" s="359"/>
      <c r="I1268" s="359"/>
      <c r="J1268" s="636"/>
      <c r="K1268" s="638" t="str">
        <f>IFERROR(INDEX(Lookup!$G$3:$G$6,MATCH(J1268,Lookup!$F$3:$F$6,0)),"")</f>
        <v/>
      </c>
      <c r="L1268" s="637"/>
      <c r="M1268" s="636"/>
      <c r="N1268" s="639">
        <f t="shared" si="90"/>
        <v>0</v>
      </c>
      <c r="O1268" s="640">
        <f t="shared" ref="O1268:O1331" si="91">IFERROR(ROUND((N1268*K1268),2),0)</f>
        <v>0</v>
      </c>
      <c r="P1268" s="641">
        <f>IF(I1268&lt;INDEX(Lookup!$U$2:$U$10,MATCH($D$48,Lookup!$S$2:$S$10,0)),0,IF(U1268="X",0,IFERROR(L1268*50,0)))</f>
        <v>0</v>
      </c>
      <c r="Q1268" s="642">
        <f>IF(I1268&lt;INDEX(Lookup!$U$2:$U$10,MATCH($D$48,Lookup!$S$2:$S$10,0)),0,IF(U1268="X",0,IFERROR(P1268*K1268,0)))</f>
        <v>0</v>
      </c>
      <c r="R1268" s="642">
        <v>0</v>
      </c>
      <c r="S1268" s="783">
        <v>0</v>
      </c>
      <c r="T1268" s="636"/>
      <c r="U1268" s="353"/>
      <c r="W1268" s="833">
        <f t="shared" ref="W1268:W1331" si="92">O1268*$I$30</f>
        <v>0</v>
      </c>
      <c r="X1268" s="833">
        <f t="shared" ref="X1268:X1331" si="93">Q1268*$I$30</f>
        <v>0</v>
      </c>
    </row>
    <row r="1269" spans="2:24" x14ac:dyDescent="0.35">
      <c r="B1269" s="633"/>
      <c r="C1269" s="357"/>
      <c r="D1269" s="357"/>
      <c r="E1269" s="634"/>
      <c r="F1269" s="635"/>
      <c r="G1269" s="360"/>
      <c r="H1269" s="359"/>
      <c r="I1269" s="359"/>
      <c r="J1269" s="636"/>
      <c r="K1269" s="638" t="str">
        <f>IFERROR(INDEX(Lookup!$G$3:$G$6,MATCH(J1269,Lookup!$F$3:$F$6,0)),"")</f>
        <v/>
      </c>
      <c r="L1269" s="637"/>
      <c r="M1269" s="636"/>
      <c r="N1269" s="639">
        <f t="shared" si="90"/>
        <v>0</v>
      </c>
      <c r="O1269" s="640">
        <f t="shared" si="91"/>
        <v>0</v>
      </c>
      <c r="P1269" s="641">
        <f>IF(I1269&lt;INDEX(Lookup!$U$2:$U$10,MATCH($D$48,Lookup!$S$2:$S$10,0)),0,IF(U1269="X",0,IFERROR(L1269*50,0)))</f>
        <v>0</v>
      </c>
      <c r="Q1269" s="642">
        <f>IF(I1269&lt;INDEX(Lookup!$U$2:$U$10,MATCH($D$48,Lookup!$S$2:$S$10,0)),0,IF(U1269="X",0,IFERROR(P1269*K1269,0)))</f>
        <v>0</v>
      </c>
      <c r="R1269" s="642">
        <v>0</v>
      </c>
      <c r="S1269" s="783">
        <v>0</v>
      </c>
      <c r="T1269" s="636"/>
      <c r="U1269" s="353"/>
      <c r="W1269" s="833">
        <f t="shared" si="92"/>
        <v>0</v>
      </c>
      <c r="X1269" s="833">
        <f t="shared" si="93"/>
        <v>0</v>
      </c>
    </row>
    <row r="1270" spans="2:24" x14ac:dyDescent="0.35">
      <c r="B1270" s="633"/>
      <c r="C1270" s="357"/>
      <c r="D1270" s="357"/>
      <c r="E1270" s="634"/>
      <c r="F1270" s="635"/>
      <c r="G1270" s="360"/>
      <c r="H1270" s="359"/>
      <c r="I1270" s="359"/>
      <c r="J1270" s="636"/>
      <c r="K1270" s="638" t="str">
        <f>IFERROR(INDEX(Lookup!$G$3:$G$6,MATCH(J1270,Lookup!$F$3:$F$6,0)),"")</f>
        <v/>
      </c>
      <c r="L1270" s="637"/>
      <c r="M1270" s="636"/>
      <c r="N1270" s="639">
        <f t="shared" si="90"/>
        <v>0</v>
      </c>
      <c r="O1270" s="640">
        <f t="shared" si="91"/>
        <v>0</v>
      </c>
      <c r="P1270" s="641">
        <f>IF(I1270&lt;INDEX(Lookup!$U$2:$U$10,MATCH($D$48,Lookup!$S$2:$S$10,0)),0,IF(U1270="X",0,IFERROR(L1270*50,0)))</f>
        <v>0</v>
      </c>
      <c r="Q1270" s="642">
        <f>IF(I1270&lt;INDEX(Lookup!$U$2:$U$10,MATCH($D$48,Lookup!$S$2:$S$10,0)),0,IF(U1270="X",0,IFERROR(P1270*K1270,0)))</f>
        <v>0</v>
      </c>
      <c r="R1270" s="642">
        <v>0</v>
      </c>
      <c r="S1270" s="783">
        <v>0</v>
      </c>
      <c r="T1270" s="636"/>
      <c r="U1270" s="353"/>
      <c r="W1270" s="833">
        <f t="shared" si="92"/>
        <v>0</v>
      </c>
      <c r="X1270" s="833">
        <f t="shared" si="93"/>
        <v>0</v>
      </c>
    </row>
    <row r="1271" spans="2:24" x14ac:dyDescent="0.35">
      <c r="B1271" s="633"/>
      <c r="C1271" s="357"/>
      <c r="D1271" s="357"/>
      <c r="E1271" s="634"/>
      <c r="F1271" s="635"/>
      <c r="G1271" s="360"/>
      <c r="H1271" s="359"/>
      <c r="I1271" s="359"/>
      <c r="J1271" s="636"/>
      <c r="K1271" s="638" t="str">
        <f>IFERROR(INDEX(Lookup!$G$3:$G$6,MATCH(J1271,Lookup!$F$3:$F$6,0)),"")</f>
        <v/>
      </c>
      <c r="L1271" s="637"/>
      <c r="M1271" s="636"/>
      <c r="N1271" s="639">
        <f t="shared" si="90"/>
        <v>0</v>
      </c>
      <c r="O1271" s="640">
        <f t="shared" si="91"/>
        <v>0</v>
      </c>
      <c r="P1271" s="641">
        <f>IF(I1271&lt;INDEX(Lookup!$U$2:$U$10,MATCH($D$48,Lookup!$S$2:$S$10,0)),0,IF(U1271="X",0,IFERROR(L1271*50,0)))</f>
        <v>0</v>
      </c>
      <c r="Q1271" s="642">
        <f>IF(I1271&lt;INDEX(Lookup!$U$2:$U$10,MATCH($D$48,Lookup!$S$2:$S$10,0)),0,IF(U1271="X",0,IFERROR(P1271*K1271,0)))</f>
        <v>0</v>
      </c>
      <c r="R1271" s="642">
        <v>0</v>
      </c>
      <c r="S1271" s="783">
        <v>0</v>
      </c>
      <c r="T1271" s="636"/>
      <c r="U1271" s="353"/>
      <c r="W1271" s="833">
        <f t="shared" si="92"/>
        <v>0</v>
      </c>
      <c r="X1271" s="833">
        <f t="shared" si="93"/>
        <v>0</v>
      </c>
    </row>
    <row r="1272" spans="2:24" x14ac:dyDescent="0.35">
      <c r="B1272" s="633"/>
      <c r="C1272" s="357"/>
      <c r="D1272" s="357"/>
      <c r="E1272" s="634"/>
      <c r="F1272" s="635"/>
      <c r="G1272" s="360"/>
      <c r="H1272" s="359"/>
      <c r="I1272" s="359"/>
      <c r="J1272" s="636"/>
      <c r="K1272" s="638" t="str">
        <f>IFERROR(INDEX(Lookup!$G$3:$G$6,MATCH(J1272,Lookup!$F$3:$F$6,0)),"")</f>
        <v/>
      </c>
      <c r="L1272" s="637"/>
      <c r="M1272" s="636"/>
      <c r="N1272" s="639">
        <f t="shared" si="90"/>
        <v>0</v>
      </c>
      <c r="O1272" s="640">
        <f t="shared" si="91"/>
        <v>0</v>
      </c>
      <c r="P1272" s="641">
        <f>IF(I1272&lt;INDEX(Lookup!$U$2:$U$10,MATCH($D$48,Lookup!$S$2:$S$10,0)),0,IF(U1272="X",0,IFERROR(L1272*50,0)))</f>
        <v>0</v>
      </c>
      <c r="Q1272" s="642">
        <f>IF(I1272&lt;INDEX(Lookup!$U$2:$U$10,MATCH($D$48,Lookup!$S$2:$S$10,0)),0,IF(U1272="X",0,IFERROR(P1272*K1272,0)))</f>
        <v>0</v>
      </c>
      <c r="R1272" s="642">
        <v>0</v>
      </c>
      <c r="S1272" s="783">
        <v>0</v>
      </c>
      <c r="T1272" s="636"/>
      <c r="U1272" s="353"/>
      <c r="W1272" s="833">
        <f t="shared" si="92"/>
        <v>0</v>
      </c>
      <c r="X1272" s="833">
        <f t="shared" si="93"/>
        <v>0</v>
      </c>
    </row>
    <row r="1273" spans="2:24" x14ac:dyDescent="0.35">
      <c r="B1273" s="633"/>
      <c r="C1273" s="357"/>
      <c r="D1273" s="357"/>
      <c r="E1273" s="634"/>
      <c r="F1273" s="635"/>
      <c r="G1273" s="360"/>
      <c r="H1273" s="359"/>
      <c r="I1273" s="359"/>
      <c r="J1273" s="636"/>
      <c r="K1273" s="638" t="str">
        <f>IFERROR(INDEX(Lookup!$G$3:$G$6,MATCH(J1273,Lookup!$F$3:$F$6,0)),"")</f>
        <v/>
      </c>
      <c r="L1273" s="637"/>
      <c r="M1273" s="636"/>
      <c r="N1273" s="639">
        <f t="shared" si="90"/>
        <v>0</v>
      </c>
      <c r="O1273" s="640">
        <f t="shared" si="91"/>
        <v>0</v>
      </c>
      <c r="P1273" s="641">
        <f>IF(I1273&lt;INDEX(Lookup!$U$2:$U$10,MATCH($D$48,Lookup!$S$2:$S$10,0)),0,IF(U1273="X",0,IFERROR(L1273*50,0)))</f>
        <v>0</v>
      </c>
      <c r="Q1273" s="642">
        <f>IF(I1273&lt;INDEX(Lookup!$U$2:$U$10,MATCH($D$48,Lookup!$S$2:$S$10,0)),0,IF(U1273="X",0,IFERROR(P1273*K1273,0)))</f>
        <v>0</v>
      </c>
      <c r="R1273" s="642">
        <v>0</v>
      </c>
      <c r="S1273" s="783">
        <v>0</v>
      </c>
      <c r="T1273" s="636"/>
      <c r="U1273" s="353"/>
      <c r="W1273" s="833">
        <f t="shared" si="92"/>
        <v>0</v>
      </c>
      <c r="X1273" s="833">
        <f t="shared" si="93"/>
        <v>0</v>
      </c>
    </row>
    <row r="1274" spans="2:24" x14ac:dyDescent="0.35">
      <c r="B1274" s="633"/>
      <c r="C1274" s="357"/>
      <c r="D1274" s="357"/>
      <c r="E1274" s="634"/>
      <c r="F1274" s="635"/>
      <c r="G1274" s="360"/>
      <c r="H1274" s="359"/>
      <c r="I1274" s="359"/>
      <c r="J1274" s="636"/>
      <c r="K1274" s="638" t="str">
        <f>IFERROR(INDEX(Lookup!$G$3:$G$6,MATCH(J1274,Lookup!$F$3:$F$6,0)),"")</f>
        <v/>
      </c>
      <c r="L1274" s="637"/>
      <c r="M1274" s="636"/>
      <c r="N1274" s="639">
        <f t="shared" si="90"/>
        <v>0</v>
      </c>
      <c r="O1274" s="640">
        <f t="shared" si="91"/>
        <v>0</v>
      </c>
      <c r="P1274" s="641">
        <f>IF(I1274&lt;INDEX(Lookup!$U$2:$U$10,MATCH($D$48,Lookup!$S$2:$S$10,0)),0,IF(U1274="X",0,IFERROR(L1274*50,0)))</f>
        <v>0</v>
      </c>
      <c r="Q1274" s="642">
        <f>IF(I1274&lt;INDEX(Lookup!$U$2:$U$10,MATCH($D$48,Lookup!$S$2:$S$10,0)),0,IF(U1274="X",0,IFERROR(P1274*K1274,0)))</f>
        <v>0</v>
      </c>
      <c r="R1274" s="642">
        <v>0</v>
      </c>
      <c r="S1274" s="783">
        <v>0</v>
      </c>
      <c r="T1274" s="636"/>
      <c r="U1274" s="353"/>
      <c r="W1274" s="833">
        <f t="shared" si="92"/>
        <v>0</v>
      </c>
      <c r="X1274" s="833">
        <f t="shared" si="93"/>
        <v>0</v>
      </c>
    </row>
    <row r="1275" spans="2:24" x14ac:dyDescent="0.35">
      <c r="B1275" s="633"/>
      <c r="C1275" s="357"/>
      <c r="D1275" s="357"/>
      <c r="E1275" s="634"/>
      <c r="F1275" s="635"/>
      <c r="G1275" s="360"/>
      <c r="H1275" s="359"/>
      <c r="I1275" s="359"/>
      <c r="J1275" s="636"/>
      <c r="K1275" s="638" t="str">
        <f>IFERROR(INDEX(Lookup!$G$3:$G$6,MATCH(J1275,Lookup!$F$3:$F$6,0)),"")</f>
        <v/>
      </c>
      <c r="L1275" s="637"/>
      <c r="M1275" s="636"/>
      <c r="N1275" s="639">
        <f t="shared" si="90"/>
        <v>0</v>
      </c>
      <c r="O1275" s="640">
        <f t="shared" si="91"/>
        <v>0</v>
      </c>
      <c r="P1275" s="641">
        <f>IF(I1275&lt;INDEX(Lookup!$U$2:$U$10,MATCH($D$48,Lookup!$S$2:$S$10,0)),0,IF(U1275="X",0,IFERROR(L1275*50,0)))</f>
        <v>0</v>
      </c>
      <c r="Q1275" s="642">
        <f>IF(I1275&lt;INDEX(Lookup!$U$2:$U$10,MATCH($D$48,Lookup!$S$2:$S$10,0)),0,IF(U1275="X",0,IFERROR(P1275*K1275,0)))</f>
        <v>0</v>
      </c>
      <c r="R1275" s="642">
        <v>0</v>
      </c>
      <c r="S1275" s="783">
        <v>0</v>
      </c>
      <c r="T1275" s="636"/>
      <c r="U1275" s="353"/>
      <c r="W1275" s="833">
        <f t="shared" si="92"/>
        <v>0</v>
      </c>
      <c r="X1275" s="833">
        <f t="shared" si="93"/>
        <v>0</v>
      </c>
    </row>
    <row r="1276" spans="2:24" x14ac:dyDescent="0.35">
      <c r="B1276" s="633"/>
      <c r="C1276" s="357"/>
      <c r="D1276" s="357"/>
      <c r="E1276" s="634"/>
      <c r="F1276" s="635"/>
      <c r="G1276" s="360"/>
      <c r="H1276" s="359"/>
      <c r="I1276" s="359"/>
      <c r="J1276" s="636"/>
      <c r="K1276" s="638" t="str">
        <f>IFERROR(INDEX(Lookup!$G$3:$G$6,MATCH(J1276,Lookup!$F$3:$F$6,0)),"")</f>
        <v/>
      </c>
      <c r="L1276" s="637"/>
      <c r="M1276" s="636"/>
      <c r="N1276" s="639">
        <f t="shared" si="90"/>
        <v>0</v>
      </c>
      <c r="O1276" s="640">
        <f t="shared" si="91"/>
        <v>0</v>
      </c>
      <c r="P1276" s="641">
        <f>IF(I1276&lt;INDEX(Lookup!$U$2:$U$10,MATCH($D$48,Lookup!$S$2:$S$10,0)),0,IF(U1276="X",0,IFERROR(L1276*50,0)))</f>
        <v>0</v>
      </c>
      <c r="Q1276" s="642">
        <f>IF(I1276&lt;INDEX(Lookup!$U$2:$U$10,MATCH($D$48,Lookup!$S$2:$S$10,0)),0,IF(U1276="X",0,IFERROR(P1276*K1276,0)))</f>
        <v>0</v>
      </c>
      <c r="R1276" s="642">
        <v>0</v>
      </c>
      <c r="S1276" s="783">
        <v>0</v>
      </c>
      <c r="T1276" s="636"/>
      <c r="U1276" s="353"/>
      <c r="W1276" s="833">
        <f t="shared" si="92"/>
        <v>0</v>
      </c>
      <c r="X1276" s="833">
        <f t="shared" si="93"/>
        <v>0</v>
      </c>
    </row>
    <row r="1277" spans="2:24" x14ac:dyDescent="0.35">
      <c r="B1277" s="633"/>
      <c r="C1277" s="357"/>
      <c r="D1277" s="357"/>
      <c r="E1277" s="634"/>
      <c r="F1277" s="635"/>
      <c r="G1277" s="360"/>
      <c r="H1277" s="359"/>
      <c r="I1277" s="359"/>
      <c r="J1277" s="636"/>
      <c r="K1277" s="638" t="str">
        <f>IFERROR(INDEX(Lookup!$G$3:$G$6,MATCH(J1277,Lookup!$F$3:$F$6,0)),"")</f>
        <v/>
      </c>
      <c r="L1277" s="637"/>
      <c r="M1277" s="636"/>
      <c r="N1277" s="639">
        <f t="shared" si="90"/>
        <v>0</v>
      </c>
      <c r="O1277" s="640">
        <f t="shared" si="91"/>
        <v>0</v>
      </c>
      <c r="P1277" s="641">
        <f>IF(I1277&lt;INDEX(Lookup!$U$2:$U$10,MATCH($D$48,Lookup!$S$2:$S$10,0)),0,IF(U1277="X",0,IFERROR(L1277*50,0)))</f>
        <v>0</v>
      </c>
      <c r="Q1277" s="642">
        <f>IF(I1277&lt;INDEX(Lookup!$U$2:$U$10,MATCH($D$48,Lookup!$S$2:$S$10,0)),0,IF(U1277="X",0,IFERROR(P1277*K1277,0)))</f>
        <v>0</v>
      </c>
      <c r="R1277" s="642">
        <v>0</v>
      </c>
      <c r="S1277" s="783">
        <v>0</v>
      </c>
      <c r="T1277" s="636"/>
      <c r="U1277" s="353"/>
      <c r="W1277" s="833">
        <f t="shared" si="92"/>
        <v>0</v>
      </c>
      <c r="X1277" s="833">
        <f t="shared" si="93"/>
        <v>0</v>
      </c>
    </row>
    <row r="1278" spans="2:24" x14ac:dyDescent="0.35">
      <c r="B1278" s="633"/>
      <c r="C1278" s="357"/>
      <c r="D1278" s="357"/>
      <c r="E1278" s="634"/>
      <c r="F1278" s="635"/>
      <c r="G1278" s="360"/>
      <c r="H1278" s="359"/>
      <c r="I1278" s="359"/>
      <c r="J1278" s="636"/>
      <c r="K1278" s="638" t="str">
        <f>IFERROR(INDEX(Lookup!$G$3:$G$6,MATCH(J1278,Lookup!$F$3:$F$6,0)),"")</f>
        <v/>
      </c>
      <c r="L1278" s="637"/>
      <c r="M1278" s="636"/>
      <c r="N1278" s="639">
        <f t="shared" si="90"/>
        <v>0</v>
      </c>
      <c r="O1278" s="640">
        <f t="shared" si="91"/>
        <v>0</v>
      </c>
      <c r="P1278" s="641">
        <f>IF(I1278&lt;INDEX(Lookup!$U$2:$U$10,MATCH($D$48,Lookup!$S$2:$S$10,0)),0,IF(U1278="X",0,IFERROR(L1278*50,0)))</f>
        <v>0</v>
      </c>
      <c r="Q1278" s="642">
        <f>IF(I1278&lt;INDEX(Lookup!$U$2:$U$10,MATCH($D$48,Lookup!$S$2:$S$10,0)),0,IF(U1278="X",0,IFERROR(P1278*K1278,0)))</f>
        <v>0</v>
      </c>
      <c r="R1278" s="642">
        <v>0</v>
      </c>
      <c r="S1278" s="783">
        <v>0</v>
      </c>
      <c r="T1278" s="636"/>
      <c r="U1278" s="353"/>
      <c r="W1278" s="833">
        <f t="shared" si="92"/>
        <v>0</v>
      </c>
      <c r="X1278" s="833">
        <f t="shared" si="93"/>
        <v>0</v>
      </c>
    </row>
    <row r="1279" spans="2:24" x14ac:dyDescent="0.35">
      <c r="B1279" s="633"/>
      <c r="C1279" s="357"/>
      <c r="D1279" s="357"/>
      <c r="E1279" s="634"/>
      <c r="F1279" s="635"/>
      <c r="G1279" s="360"/>
      <c r="H1279" s="359"/>
      <c r="I1279" s="359"/>
      <c r="J1279" s="636"/>
      <c r="K1279" s="638" t="str">
        <f>IFERROR(INDEX(Lookup!$G$3:$G$6,MATCH(J1279,Lookup!$F$3:$F$6,0)),"")</f>
        <v/>
      </c>
      <c r="L1279" s="637"/>
      <c r="M1279" s="636"/>
      <c r="N1279" s="639">
        <f t="shared" si="90"/>
        <v>0</v>
      </c>
      <c r="O1279" s="640">
        <f t="shared" si="91"/>
        <v>0</v>
      </c>
      <c r="P1279" s="641">
        <f>IF(I1279&lt;INDEX(Lookup!$U$2:$U$10,MATCH($D$48,Lookup!$S$2:$S$10,0)),0,IF(U1279="X",0,IFERROR(L1279*50,0)))</f>
        <v>0</v>
      </c>
      <c r="Q1279" s="642">
        <f>IF(I1279&lt;INDEX(Lookup!$U$2:$U$10,MATCH($D$48,Lookup!$S$2:$S$10,0)),0,IF(U1279="X",0,IFERROR(P1279*K1279,0)))</f>
        <v>0</v>
      </c>
      <c r="R1279" s="642">
        <v>0</v>
      </c>
      <c r="S1279" s="783">
        <v>0</v>
      </c>
      <c r="T1279" s="636"/>
      <c r="U1279" s="353"/>
      <c r="W1279" s="833">
        <f t="shared" si="92"/>
        <v>0</v>
      </c>
      <c r="X1279" s="833">
        <f t="shared" si="93"/>
        <v>0</v>
      </c>
    </row>
    <row r="1280" spans="2:24" x14ac:dyDescent="0.35">
      <c r="B1280" s="633"/>
      <c r="C1280" s="357"/>
      <c r="D1280" s="357"/>
      <c r="E1280" s="634"/>
      <c r="F1280" s="635"/>
      <c r="G1280" s="360"/>
      <c r="H1280" s="359"/>
      <c r="I1280" s="359"/>
      <c r="J1280" s="636"/>
      <c r="K1280" s="638" t="str">
        <f>IFERROR(INDEX(Lookup!$G$3:$G$6,MATCH(J1280,Lookup!$F$3:$F$6,0)),"")</f>
        <v/>
      </c>
      <c r="L1280" s="637"/>
      <c r="M1280" s="636"/>
      <c r="N1280" s="639">
        <f t="shared" si="90"/>
        <v>0</v>
      </c>
      <c r="O1280" s="640">
        <f t="shared" si="91"/>
        <v>0</v>
      </c>
      <c r="P1280" s="641">
        <f>IF(I1280&lt;INDEX(Lookup!$U$2:$U$10,MATCH($D$48,Lookup!$S$2:$S$10,0)),0,IF(U1280="X",0,IFERROR(L1280*50,0)))</f>
        <v>0</v>
      </c>
      <c r="Q1280" s="642">
        <f>IF(I1280&lt;INDEX(Lookup!$U$2:$U$10,MATCH($D$48,Lookup!$S$2:$S$10,0)),0,IF(U1280="X",0,IFERROR(P1280*K1280,0)))</f>
        <v>0</v>
      </c>
      <c r="R1280" s="642">
        <v>0</v>
      </c>
      <c r="S1280" s="783">
        <v>0</v>
      </c>
      <c r="T1280" s="636"/>
      <c r="U1280" s="353"/>
      <c r="W1280" s="833">
        <f t="shared" si="92"/>
        <v>0</v>
      </c>
      <c r="X1280" s="833">
        <f t="shared" si="93"/>
        <v>0</v>
      </c>
    </row>
    <row r="1281" spans="2:24" x14ac:dyDescent="0.35">
      <c r="B1281" s="633"/>
      <c r="C1281" s="357"/>
      <c r="D1281" s="357"/>
      <c r="E1281" s="634"/>
      <c r="F1281" s="635"/>
      <c r="G1281" s="360"/>
      <c r="H1281" s="359"/>
      <c r="I1281" s="359"/>
      <c r="J1281" s="636"/>
      <c r="K1281" s="638" t="str">
        <f>IFERROR(INDEX(Lookup!$G$3:$G$6,MATCH(J1281,Lookup!$F$3:$F$6,0)),"")</f>
        <v/>
      </c>
      <c r="L1281" s="637"/>
      <c r="M1281" s="636"/>
      <c r="N1281" s="639">
        <f t="shared" si="90"/>
        <v>0</v>
      </c>
      <c r="O1281" s="640">
        <f t="shared" si="91"/>
        <v>0</v>
      </c>
      <c r="P1281" s="641">
        <f>IF(I1281&lt;INDEX(Lookup!$U$2:$U$10,MATCH($D$48,Lookup!$S$2:$S$10,0)),0,IF(U1281="X",0,IFERROR(L1281*50,0)))</f>
        <v>0</v>
      </c>
      <c r="Q1281" s="642">
        <f>IF(I1281&lt;INDEX(Lookup!$U$2:$U$10,MATCH($D$48,Lookup!$S$2:$S$10,0)),0,IF(U1281="X",0,IFERROR(P1281*K1281,0)))</f>
        <v>0</v>
      </c>
      <c r="R1281" s="642">
        <v>0</v>
      </c>
      <c r="S1281" s="783">
        <v>0</v>
      </c>
      <c r="T1281" s="636"/>
      <c r="U1281" s="353"/>
      <c r="W1281" s="833">
        <f t="shared" si="92"/>
        <v>0</v>
      </c>
      <c r="X1281" s="833">
        <f t="shared" si="93"/>
        <v>0</v>
      </c>
    </row>
    <row r="1282" spans="2:24" x14ac:dyDescent="0.35">
      <c r="B1282" s="633"/>
      <c r="C1282" s="357"/>
      <c r="D1282" s="357"/>
      <c r="E1282" s="634"/>
      <c r="F1282" s="635"/>
      <c r="G1282" s="360"/>
      <c r="H1282" s="359"/>
      <c r="I1282" s="359"/>
      <c r="J1282" s="636"/>
      <c r="K1282" s="638" t="str">
        <f>IFERROR(INDEX(Lookup!$G$3:$G$6,MATCH(J1282,Lookup!$F$3:$F$6,0)),"")</f>
        <v/>
      </c>
      <c r="L1282" s="637"/>
      <c r="M1282" s="636"/>
      <c r="N1282" s="639">
        <f t="shared" si="90"/>
        <v>0</v>
      </c>
      <c r="O1282" s="640">
        <f t="shared" si="91"/>
        <v>0</v>
      </c>
      <c r="P1282" s="641">
        <f>IF(I1282&lt;INDEX(Lookup!$U$2:$U$10,MATCH($D$48,Lookup!$S$2:$S$10,0)),0,IF(U1282="X",0,IFERROR(L1282*50,0)))</f>
        <v>0</v>
      </c>
      <c r="Q1282" s="642">
        <f>IF(I1282&lt;INDEX(Lookup!$U$2:$U$10,MATCH($D$48,Lookup!$S$2:$S$10,0)),0,IF(U1282="X",0,IFERROR(P1282*K1282,0)))</f>
        <v>0</v>
      </c>
      <c r="R1282" s="642">
        <v>0</v>
      </c>
      <c r="S1282" s="783">
        <v>0</v>
      </c>
      <c r="T1282" s="636"/>
      <c r="U1282" s="353"/>
      <c r="W1282" s="833">
        <f t="shared" si="92"/>
        <v>0</v>
      </c>
      <c r="X1282" s="833">
        <f t="shared" si="93"/>
        <v>0</v>
      </c>
    </row>
    <row r="1283" spans="2:24" x14ac:dyDescent="0.35">
      <c r="B1283" s="633"/>
      <c r="C1283" s="357"/>
      <c r="D1283" s="357"/>
      <c r="E1283" s="634"/>
      <c r="F1283" s="635"/>
      <c r="G1283" s="360"/>
      <c r="H1283" s="359"/>
      <c r="I1283" s="359"/>
      <c r="J1283" s="636"/>
      <c r="K1283" s="638" t="str">
        <f>IFERROR(INDEX(Lookup!$G$3:$G$6,MATCH(J1283,Lookup!$F$3:$F$6,0)),"")</f>
        <v/>
      </c>
      <c r="L1283" s="637"/>
      <c r="M1283" s="636"/>
      <c r="N1283" s="639">
        <f t="shared" si="90"/>
        <v>0</v>
      </c>
      <c r="O1283" s="640">
        <f t="shared" si="91"/>
        <v>0</v>
      </c>
      <c r="P1283" s="641">
        <f>IF(I1283&lt;INDEX(Lookup!$U$2:$U$10,MATCH($D$48,Lookup!$S$2:$S$10,0)),0,IF(U1283="X",0,IFERROR(L1283*50,0)))</f>
        <v>0</v>
      </c>
      <c r="Q1283" s="642">
        <f>IF(I1283&lt;INDEX(Lookup!$U$2:$U$10,MATCH($D$48,Lookup!$S$2:$S$10,0)),0,IF(U1283="X",0,IFERROR(P1283*K1283,0)))</f>
        <v>0</v>
      </c>
      <c r="R1283" s="642">
        <v>0</v>
      </c>
      <c r="S1283" s="783">
        <v>0</v>
      </c>
      <c r="T1283" s="636"/>
      <c r="U1283" s="353"/>
      <c r="W1283" s="833">
        <f t="shared" si="92"/>
        <v>0</v>
      </c>
      <c r="X1283" s="833">
        <f t="shared" si="93"/>
        <v>0</v>
      </c>
    </row>
    <row r="1284" spans="2:24" x14ac:dyDescent="0.35">
      <c r="B1284" s="633"/>
      <c r="C1284" s="357"/>
      <c r="D1284" s="357"/>
      <c r="E1284" s="634"/>
      <c r="F1284" s="635"/>
      <c r="G1284" s="360"/>
      <c r="H1284" s="359"/>
      <c r="I1284" s="359"/>
      <c r="J1284" s="636"/>
      <c r="K1284" s="638" t="str">
        <f>IFERROR(INDEX(Lookup!$G$3:$G$6,MATCH(J1284,Lookup!$F$3:$F$6,0)),"")</f>
        <v/>
      </c>
      <c r="L1284" s="637"/>
      <c r="M1284" s="636"/>
      <c r="N1284" s="639">
        <f t="shared" si="90"/>
        <v>0</v>
      </c>
      <c r="O1284" s="640">
        <f t="shared" si="91"/>
        <v>0</v>
      </c>
      <c r="P1284" s="641">
        <f>IF(I1284&lt;INDEX(Lookup!$U$2:$U$10,MATCH($D$48,Lookup!$S$2:$S$10,0)),0,IF(U1284="X",0,IFERROR(L1284*50,0)))</f>
        <v>0</v>
      </c>
      <c r="Q1284" s="642">
        <f>IF(I1284&lt;INDEX(Lookup!$U$2:$U$10,MATCH($D$48,Lookup!$S$2:$S$10,0)),0,IF(U1284="X",0,IFERROR(P1284*K1284,0)))</f>
        <v>0</v>
      </c>
      <c r="R1284" s="642">
        <v>0</v>
      </c>
      <c r="S1284" s="783">
        <v>0</v>
      </c>
      <c r="T1284" s="636"/>
      <c r="U1284" s="353"/>
      <c r="W1284" s="833">
        <f t="shared" si="92"/>
        <v>0</v>
      </c>
      <c r="X1284" s="833">
        <f t="shared" si="93"/>
        <v>0</v>
      </c>
    </row>
    <row r="1285" spans="2:24" x14ac:dyDescent="0.35">
      <c r="B1285" s="633"/>
      <c r="C1285" s="357"/>
      <c r="D1285" s="357"/>
      <c r="E1285" s="634"/>
      <c r="F1285" s="635"/>
      <c r="G1285" s="360"/>
      <c r="H1285" s="359"/>
      <c r="I1285" s="359"/>
      <c r="J1285" s="636"/>
      <c r="K1285" s="638" t="str">
        <f>IFERROR(INDEX(Lookup!$G$3:$G$6,MATCH(J1285,Lookup!$F$3:$F$6,0)),"")</f>
        <v/>
      </c>
      <c r="L1285" s="637"/>
      <c r="M1285" s="636"/>
      <c r="N1285" s="639">
        <f t="shared" si="90"/>
        <v>0</v>
      </c>
      <c r="O1285" s="640">
        <f t="shared" si="91"/>
        <v>0</v>
      </c>
      <c r="P1285" s="641">
        <f>IF(I1285&lt;INDEX(Lookup!$U$2:$U$10,MATCH($D$48,Lookup!$S$2:$S$10,0)),0,IF(U1285="X",0,IFERROR(L1285*50,0)))</f>
        <v>0</v>
      </c>
      <c r="Q1285" s="642">
        <f>IF(I1285&lt;INDEX(Lookup!$U$2:$U$10,MATCH($D$48,Lookup!$S$2:$S$10,0)),0,IF(U1285="X",0,IFERROR(P1285*K1285,0)))</f>
        <v>0</v>
      </c>
      <c r="R1285" s="642">
        <v>0</v>
      </c>
      <c r="S1285" s="783">
        <v>0</v>
      </c>
      <c r="T1285" s="636"/>
      <c r="U1285" s="353"/>
      <c r="W1285" s="833">
        <f t="shared" si="92"/>
        <v>0</v>
      </c>
      <c r="X1285" s="833">
        <f t="shared" si="93"/>
        <v>0</v>
      </c>
    </row>
    <row r="1286" spans="2:24" x14ac:dyDescent="0.35">
      <c r="B1286" s="633"/>
      <c r="C1286" s="357"/>
      <c r="D1286" s="357"/>
      <c r="E1286" s="634"/>
      <c r="F1286" s="635"/>
      <c r="G1286" s="360"/>
      <c r="H1286" s="359"/>
      <c r="I1286" s="359"/>
      <c r="J1286" s="636"/>
      <c r="K1286" s="638" t="str">
        <f>IFERROR(INDEX(Lookup!$G$3:$G$6,MATCH(J1286,Lookup!$F$3:$F$6,0)),"")</f>
        <v/>
      </c>
      <c r="L1286" s="637"/>
      <c r="M1286" s="636"/>
      <c r="N1286" s="639">
        <f t="shared" si="90"/>
        <v>0</v>
      </c>
      <c r="O1286" s="640">
        <f t="shared" si="91"/>
        <v>0</v>
      </c>
      <c r="P1286" s="641">
        <f>IF(I1286&lt;INDEX(Lookup!$U$2:$U$10,MATCH($D$48,Lookup!$S$2:$S$10,0)),0,IF(U1286="X",0,IFERROR(L1286*50,0)))</f>
        <v>0</v>
      </c>
      <c r="Q1286" s="642">
        <f>IF(I1286&lt;INDEX(Lookup!$U$2:$U$10,MATCH($D$48,Lookup!$S$2:$S$10,0)),0,IF(U1286="X",0,IFERROR(P1286*K1286,0)))</f>
        <v>0</v>
      </c>
      <c r="R1286" s="642">
        <v>0</v>
      </c>
      <c r="S1286" s="783">
        <v>0</v>
      </c>
      <c r="T1286" s="636"/>
      <c r="U1286" s="353"/>
      <c r="W1286" s="833">
        <f t="shared" si="92"/>
        <v>0</v>
      </c>
      <c r="X1286" s="833">
        <f t="shared" si="93"/>
        <v>0</v>
      </c>
    </row>
    <row r="1287" spans="2:24" x14ac:dyDescent="0.35">
      <c r="B1287" s="633"/>
      <c r="C1287" s="357"/>
      <c r="D1287" s="357"/>
      <c r="E1287" s="634"/>
      <c r="F1287" s="635"/>
      <c r="G1287" s="360"/>
      <c r="H1287" s="359"/>
      <c r="I1287" s="359"/>
      <c r="J1287" s="636"/>
      <c r="K1287" s="638" t="str">
        <f>IFERROR(INDEX(Lookup!$G$3:$G$6,MATCH(J1287,Lookup!$F$3:$F$6,0)),"")</f>
        <v/>
      </c>
      <c r="L1287" s="637"/>
      <c r="M1287" s="636"/>
      <c r="N1287" s="639">
        <f t="shared" si="90"/>
        <v>0</v>
      </c>
      <c r="O1287" s="640">
        <f t="shared" si="91"/>
        <v>0</v>
      </c>
      <c r="P1287" s="641">
        <f>IF(I1287&lt;INDEX(Lookup!$U$2:$U$10,MATCH($D$48,Lookup!$S$2:$S$10,0)),0,IF(U1287="X",0,IFERROR(L1287*50,0)))</f>
        <v>0</v>
      </c>
      <c r="Q1287" s="642">
        <f>IF(I1287&lt;INDEX(Lookup!$U$2:$U$10,MATCH($D$48,Lookup!$S$2:$S$10,0)),0,IF(U1287="X",0,IFERROR(P1287*K1287,0)))</f>
        <v>0</v>
      </c>
      <c r="R1287" s="642">
        <v>0</v>
      </c>
      <c r="S1287" s="783">
        <v>0</v>
      </c>
      <c r="T1287" s="636"/>
      <c r="U1287" s="353"/>
      <c r="W1287" s="833">
        <f t="shared" si="92"/>
        <v>0</v>
      </c>
      <c r="X1287" s="833">
        <f t="shared" si="93"/>
        <v>0</v>
      </c>
    </row>
    <row r="1288" spans="2:24" x14ac:dyDescent="0.35">
      <c r="B1288" s="633"/>
      <c r="C1288" s="357"/>
      <c r="D1288" s="357"/>
      <c r="E1288" s="634"/>
      <c r="F1288" s="635"/>
      <c r="G1288" s="360"/>
      <c r="H1288" s="359"/>
      <c r="I1288" s="359"/>
      <c r="J1288" s="636"/>
      <c r="K1288" s="638" t="str">
        <f>IFERROR(INDEX(Lookup!$G$3:$G$6,MATCH(J1288,Lookup!$F$3:$F$6,0)),"")</f>
        <v/>
      </c>
      <c r="L1288" s="637"/>
      <c r="M1288" s="636"/>
      <c r="N1288" s="639">
        <f t="shared" si="90"/>
        <v>0</v>
      </c>
      <c r="O1288" s="640">
        <f t="shared" si="91"/>
        <v>0</v>
      </c>
      <c r="P1288" s="641">
        <f>IF(I1288&lt;INDEX(Lookup!$U$2:$U$10,MATCH($D$48,Lookup!$S$2:$S$10,0)),0,IF(U1288="X",0,IFERROR(L1288*50,0)))</f>
        <v>0</v>
      </c>
      <c r="Q1288" s="642">
        <f>IF(I1288&lt;INDEX(Lookup!$U$2:$U$10,MATCH($D$48,Lookup!$S$2:$S$10,0)),0,IF(U1288="X",0,IFERROR(P1288*K1288,0)))</f>
        <v>0</v>
      </c>
      <c r="R1288" s="642">
        <v>0</v>
      </c>
      <c r="S1288" s="783">
        <v>0</v>
      </c>
      <c r="T1288" s="636"/>
      <c r="U1288" s="353"/>
      <c r="W1288" s="833">
        <f t="shared" si="92"/>
        <v>0</v>
      </c>
      <c r="X1288" s="833">
        <f t="shared" si="93"/>
        <v>0</v>
      </c>
    </row>
    <row r="1289" spans="2:24" x14ac:dyDescent="0.35">
      <c r="B1289" s="633"/>
      <c r="C1289" s="357"/>
      <c r="D1289" s="357"/>
      <c r="E1289" s="634"/>
      <c r="F1289" s="635"/>
      <c r="G1289" s="360"/>
      <c r="H1289" s="359"/>
      <c r="I1289" s="359"/>
      <c r="J1289" s="636"/>
      <c r="K1289" s="638" t="str">
        <f>IFERROR(INDEX(Lookup!$G$3:$G$6,MATCH(J1289,Lookup!$F$3:$F$6,0)),"")</f>
        <v/>
      </c>
      <c r="L1289" s="637"/>
      <c r="M1289" s="636"/>
      <c r="N1289" s="639">
        <f t="shared" si="90"/>
        <v>0</v>
      </c>
      <c r="O1289" s="640">
        <f t="shared" si="91"/>
        <v>0</v>
      </c>
      <c r="P1289" s="641">
        <f>IF(I1289&lt;INDEX(Lookup!$U$2:$U$10,MATCH($D$48,Lookup!$S$2:$S$10,0)),0,IF(U1289="X",0,IFERROR(L1289*50,0)))</f>
        <v>0</v>
      </c>
      <c r="Q1289" s="642">
        <f>IF(I1289&lt;INDEX(Lookup!$U$2:$U$10,MATCH($D$48,Lookup!$S$2:$S$10,0)),0,IF(U1289="X",0,IFERROR(P1289*K1289,0)))</f>
        <v>0</v>
      </c>
      <c r="R1289" s="642">
        <v>0</v>
      </c>
      <c r="S1289" s="783">
        <v>0</v>
      </c>
      <c r="T1289" s="636"/>
      <c r="U1289" s="353"/>
      <c r="W1289" s="833">
        <f t="shared" si="92"/>
        <v>0</v>
      </c>
      <c r="X1289" s="833">
        <f t="shared" si="93"/>
        <v>0</v>
      </c>
    </row>
    <row r="1290" spans="2:24" x14ac:dyDescent="0.35">
      <c r="B1290" s="633"/>
      <c r="C1290" s="357"/>
      <c r="D1290" s="357"/>
      <c r="E1290" s="634"/>
      <c r="F1290" s="635"/>
      <c r="G1290" s="360"/>
      <c r="H1290" s="359"/>
      <c r="I1290" s="359"/>
      <c r="J1290" s="636"/>
      <c r="K1290" s="638" t="str">
        <f>IFERROR(INDEX(Lookup!$G$3:$G$6,MATCH(J1290,Lookup!$F$3:$F$6,0)),"")</f>
        <v/>
      </c>
      <c r="L1290" s="637"/>
      <c r="M1290" s="636"/>
      <c r="N1290" s="639">
        <f t="shared" si="90"/>
        <v>0</v>
      </c>
      <c r="O1290" s="640">
        <f t="shared" si="91"/>
        <v>0</v>
      </c>
      <c r="P1290" s="641">
        <f>IF(I1290&lt;INDEX(Lookup!$U$2:$U$10,MATCH($D$48,Lookup!$S$2:$S$10,0)),0,IF(U1290="X",0,IFERROR(L1290*50,0)))</f>
        <v>0</v>
      </c>
      <c r="Q1290" s="642">
        <f>IF(I1290&lt;INDEX(Lookup!$U$2:$U$10,MATCH($D$48,Lookup!$S$2:$S$10,0)),0,IF(U1290="X",0,IFERROR(P1290*K1290,0)))</f>
        <v>0</v>
      </c>
      <c r="R1290" s="642">
        <v>0</v>
      </c>
      <c r="S1290" s="783">
        <v>0</v>
      </c>
      <c r="T1290" s="636"/>
      <c r="U1290" s="353"/>
      <c r="W1290" s="833">
        <f t="shared" si="92"/>
        <v>0</v>
      </c>
      <c r="X1290" s="833">
        <f t="shared" si="93"/>
        <v>0</v>
      </c>
    </row>
    <row r="1291" spans="2:24" x14ac:dyDescent="0.35">
      <c r="B1291" s="633"/>
      <c r="C1291" s="357"/>
      <c r="D1291" s="357"/>
      <c r="E1291" s="634"/>
      <c r="F1291" s="635"/>
      <c r="G1291" s="360"/>
      <c r="H1291" s="359"/>
      <c r="I1291" s="359"/>
      <c r="J1291" s="636"/>
      <c r="K1291" s="638" t="str">
        <f>IFERROR(INDEX(Lookup!$G$3:$G$6,MATCH(J1291,Lookup!$F$3:$F$6,0)),"")</f>
        <v/>
      </c>
      <c r="L1291" s="637"/>
      <c r="M1291" s="636"/>
      <c r="N1291" s="639">
        <f t="shared" si="90"/>
        <v>0</v>
      </c>
      <c r="O1291" s="640">
        <f t="shared" si="91"/>
        <v>0</v>
      </c>
      <c r="P1291" s="641">
        <f>IF(I1291&lt;INDEX(Lookup!$U$2:$U$10,MATCH($D$48,Lookup!$S$2:$S$10,0)),0,IF(U1291="X",0,IFERROR(L1291*50,0)))</f>
        <v>0</v>
      </c>
      <c r="Q1291" s="642">
        <f>IF(I1291&lt;INDEX(Lookup!$U$2:$U$10,MATCH($D$48,Lookup!$S$2:$S$10,0)),0,IF(U1291="X",0,IFERROR(P1291*K1291,0)))</f>
        <v>0</v>
      </c>
      <c r="R1291" s="642">
        <v>0</v>
      </c>
      <c r="S1291" s="783">
        <v>0</v>
      </c>
      <c r="T1291" s="636"/>
      <c r="U1291" s="353"/>
      <c r="W1291" s="833">
        <f t="shared" si="92"/>
        <v>0</v>
      </c>
      <c r="X1291" s="833">
        <f t="shared" si="93"/>
        <v>0</v>
      </c>
    </row>
    <row r="1292" spans="2:24" x14ac:dyDescent="0.35">
      <c r="B1292" s="633"/>
      <c r="C1292" s="357"/>
      <c r="D1292" s="357"/>
      <c r="E1292" s="634"/>
      <c r="F1292" s="635"/>
      <c r="G1292" s="360"/>
      <c r="H1292" s="359"/>
      <c r="I1292" s="359"/>
      <c r="J1292" s="636"/>
      <c r="K1292" s="638" t="str">
        <f>IFERROR(INDEX(Lookup!$G$3:$G$6,MATCH(J1292,Lookup!$F$3:$F$6,0)),"")</f>
        <v/>
      </c>
      <c r="L1292" s="637"/>
      <c r="M1292" s="636"/>
      <c r="N1292" s="639">
        <f t="shared" si="90"/>
        <v>0</v>
      </c>
      <c r="O1292" s="640">
        <f t="shared" si="91"/>
        <v>0</v>
      </c>
      <c r="P1292" s="641">
        <f>IF(I1292&lt;INDEX(Lookup!$U$2:$U$10,MATCH($D$48,Lookup!$S$2:$S$10,0)),0,IF(U1292="X",0,IFERROR(L1292*50,0)))</f>
        <v>0</v>
      </c>
      <c r="Q1292" s="642">
        <f>IF(I1292&lt;INDEX(Lookup!$U$2:$U$10,MATCH($D$48,Lookup!$S$2:$S$10,0)),0,IF(U1292="X",0,IFERROR(P1292*K1292,0)))</f>
        <v>0</v>
      </c>
      <c r="R1292" s="642">
        <v>0</v>
      </c>
      <c r="S1292" s="783">
        <v>0</v>
      </c>
      <c r="T1292" s="636"/>
      <c r="U1292" s="353"/>
      <c r="W1292" s="833">
        <f t="shared" si="92"/>
        <v>0</v>
      </c>
      <c r="X1292" s="833">
        <f t="shared" si="93"/>
        <v>0</v>
      </c>
    </row>
    <row r="1293" spans="2:24" x14ac:dyDescent="0.35">
      <c r="B1293" s="633"/>
      <c r="C1293" s="357"/>
      <c r="D1293" s="357"/>
      <c r="E1293" s="634"/>
      <c r="F1293" s="635"/>
      <c r="G1293" s="360"/>
      <c r="H1293" s="359"/>
      <c r="I1293" s="359"/>
      <c r="J1293" s="636"/>
      <c r="K1293" s="638" t="str">
        <f>IFERROR(INDEX(Lookup!$G$3:$G$6,MATCH(J1293,Lookup!$F$3:$F$6,0)),"")</f>
        <v/>
      </c>
      <c r="L1293" s="637"/>
      <c r="M1293" s="636"/>
      <c r="N1293" s="639">
        <f t="shared" si="90"/>
        <v>0</v>
      </c>
      <c r="O1293" s="640">
        <f t="shared" si="91"/>
        <v>0</v>
      </c>
      <c r="P1293" s="641">
        <f>IF(I1293&lt;INDEX(Lookup!$U$2:$U$10,MATCH($D$48,Lookup!$S$2:$S$10,0)),0,IF(U1293="X",0,IFERROR(L1293*50,0)))</f>
        <v>0</v>
      </c>
      <c r="Q1293" s="642">
        <f>IF(I1293&lt;INDEX(Lookup!$U$2:$U$10,MATCH($D$48,Lookup!$S$2:$S$10,0)),0,IF(U1293="X",0,IFERROR(P1293*K1293,0)))</f>
        <v>0</v>
      </c>
      <c r="R1293" s="642">
        <v>0</v>
      </c>
      <c r="S1293" s="783">
        <v>0</v>
      </c>
      <c r="T1293" s="636"/>
      <c r="U1293" s="353"/>
      <c r="W1293" s="833">
        <f t="shared" si="92"/>
        <v>0</v>
      </c>
      <c r="X1293" s="833">
        <f t="shared" si="93"/>
        <v>0</v>
      </c>
    </row>
    <row r="1294" spans="2:24" x14ac:dyDescent="0.35">
      <c r="B1294" s="633"/>
      <c r="C1294" s="357"/>
      <c r="D1294" s="357"/>
      <c r="E1294" s="634"/>
      <c r="F1294" s="635"/>
      <c r="G1294" s="360"/>
      <c r="H1294" s="359"/>
      <c r="I1294" s="359"/>
      <c r="J1294" s="636"/>
      <c r="K1294" s="638" t="str">
        <f>IFERROR(INDEX(Lookup!$G$3:$G$6,MATCH(J1294,Lookup!$F$3:$F$6,0)),"")</f>
        <v/>
      </c>
      <c r="L1294" s="637"/>
      <c r="M1294" s="636"/>
      <c r="N1294" s="639">
        <f t="shared" si="90"/>
        <v>0</v>
      </c>
      <c r="O1294" s="640">
        <f t="shared" si="91"/>
        <v>0</v>
      </c>
      <c r="P1294" s="641">
        <f>IF(I1294&lt;INDEX(Lookup!$U$2:$U$10,MATCH($D$48,Lookup!$S$2:$S$10,0)),0,IF(U1294="X",0,IFERROR(L1294*50,0)))</f>
        <v>0</v>
      </c>
      <c r="Q1294" s="642">
        <f>IF(I1294&lt;INDEX(Lookup!$U$2:$U$10,MATCH($D$48,Lookup!$S$2:$S$10,0)),0,IF(U1294="X",0,IFERROR(P1294*K1294,0)))</f>
        <v>0</v>
      </c>
      <c r="R1294" s="642">
        <v>0</v>
      </c>
      <c r="S1294" s="783">
        <v>0</v>
      </c>
      <c r="T1294" s="636"/>
      <c r="U1294" s="353"/>
      <c r="W1294" s="833">
        <f t="shared" si="92"/>
        <v>0</v>
      </c>
      <c r="X1294" s="833">
        <f t="shared" si="93"/>
        <v>0</v>
      </c>
    </row>
    <row r="1295" spans="2:24" x14ac:dyDescent="0.35">
      <c r="B1295" s="633"/>
      <c r="C1295" s="357"/>
      <c r="D1295" s="357"/>
      <c r="E1295" s="634"/>
      <c r="F1295" s="635"/>
      <c r="G1295" s="360"/>
      <c r="H1295" s="359"/>
      <c r="I1295" s="359"/>
      <c r="J1295" s="636"/>
      <c r="K1295" s="638" t="str">
        <f>IFERROR(INDEX(Lookup!$G$3:$G$6,MATCH(J1295,Lookup!$F$3:$F$6,0)),"")</f>
        <v/>
      </c>
      <c r="L1295" s="637"/>
      <c r="M1295" s="636"/>
      <c r="N1295" s="639">
        <f t="shared" si="90"/>
        <v>0</v>
      </c>
      <c r="O1295" s="640">
        <f t="shared" si="91"/>
        <v>0</v>
      </c>
      <c r="P1295" s="641">
        <f>IF(I1295&lt;INDEX(Lookup!$U$2:$U$10,MATCH($D$48,Lookup!$S$2:$S$10,0)),0,IF(U1295="X",0,IFERROR(L1295*50,0)))</f>
        <v>0</v>
      </c>
      <c r="Q1295" s="642">
        <f>IF(I1295&lt;INDEX(Lookup!$U$2:$U$10,MATCH($D$48,Lookup!$S$2:$S$10,0)),0,IF(U1295="X",0,IFERROR(P1295*K1295,0)))</f>
        <v>0</v>
      </c>
      <c r="R1295" s="642">
        <v>0</v>
      </c>
      <c r="S1295" s="783">
        <v>0</v>
      </c>
      <c r="T1295" s="636"/>
      <c r="U1295" s="353"/>
      <c r="W1295" s="833">
        <f t="shared" si="92"/>
        <v>0</v>
      </c>
      <c r="X1295" s="833">
        <f t="shared" si="93"/>
        <v>0</v>
      </c>
    </row>
    <row r="1296" spans="2:24" x14ac:dyDescent="0.35">
      <c r="B1296" s="633"/>
      <c r="C1296" s="357"/>
      <c r="D1296" s="357"/>
      <c r="E1296" s="634"/>
      <c r="F1296" s="635"/>
      <c r="G1296" s="360"/>
      <c r="H1296" s="359"/>
      <c r="I1296" s="359"/>
      <c r="J1296" s="636"/>
      <c r="K1296" s="638" t="str">
        <f>IFERROR(INDEX(Lookup!$G$3:$G$6,MATCH(J1296,Lookup!$F$3:$F$6,0)),"")</f>
        <v/>
      </c>
      <c r="L1296" s="637"/>
      <c r="M1296" s="636"/>
      <c r="N1296" s="639">
        <f t="shared" si="90"/>
        <v>0</v>
      </c>
      <c r="O1296" s="640">
        <f t="shared" si="91"/>
        <v>0</v>
      </c>
      <c r="P1296" s="641">
        <f>IF(I1296&lt;INDEX(Lookup!$U$2:$U$10,MATCH($D$48,Lookup!$S$2:$S$10,0)),0,IF(U1296="X",0,IFERROR(L1296*50,0)))</f>
        <v>0</v>
      </c>
      <c r="Q1296" s="642">
        <f>IF(I1296&lt;INDEX(Lookup!$U$2:$U$10,MATCH($D$48,Lookup!$S$2:$S$10,0)),0,IF(U1296="X",0,IFERROR(P1296*K1296,0)))</f>
        <v>0</v>
      </c>
      <c r="R1296" s="642">
        <v>0</v>
      </c>
      <c r="S1296" s="783">
        <v>0</v>
      </c>
      <c r="T1296" s="636"/>
      <c r="U1296" s="353"/>
      <c r="W1296" s="833">
        <f t="shared" si="92"/>
        <v>0</v>
      </c>
      <c r="X1296" s="833">
        <f t="shared" si="93"/>
        <v>0</v>
      </c>
    </row>
    <row r="1297" spans="2:24" x14ac:dyDescent="0.35">
      <c r="B1297" s="633"/>
      <c r="C1297" s="357"/>
      <c r="D1297" s="357"/>
      <c r="E1297" s="634"/>
      <c r="F1297" s="635"/>
      <c r="G1297" s="360"/>
      <c r="H1297" s="359"/>
      <c r="I1297" s="359"/>
      <c r="J1297" s="636"/>
      <c r="K1297" s="638" t="str">
        <f>IFERROR(INDEX(Lookup!$G$3:$G$6,MATCH(J1297,Lookup!$F$3:$F$6,0)),"")</f>
        <v/>
      </c>
      <c r="L1297" s="637"/>
      <c r="M1297" s="636"/>
      <c r="N1297" s="639">
        <f t="shared" si="90"/>
        <v>0</v>
      </c>
      <c r="O1297" s="640">
        <f t="shared" si="91"/>
        <v>0</v>
      </c>
      <c r="P1297" s="641">
        <f>IF(I1297&lt;INDEX(Lookup!$U$2:$U$10,MATCH($D$48,Lookup!$S$2:$S$10,0)),0,IF(U1297="X",0,IFERROR(L1297*50,0)))</f>
        <v>0</v>
      </c>
      <c r="Q1297" s="642">
        <f>IF(I1297&lt;INDEX(Lookup!$U$2:$U$10,MATCH($D$48,Lookup!$S$2:$S$10,0)),0,IF(U1297="X",0,IFERROR(P1297*K1297,0)))</f>
        <v>0</v>
      </c>
      <c r="R1297" s="642">
        <v>0</v>
      </c>
      <c r="S1297" s="783">
        <v>0</v>
      </c>
      <c r="T1297" s="636"/>
      <c r="U1297" s="353"/>
      <c r="W1297" s="833">
        <f t="shared" si="92"/>
        <v>0</v>
      </c>
      <c r="X1297" s="833">
        <f t="shared" si="93"/>
        <v>0</v>
      </c>
    </row>
    <row r="1298" spans="2:24" x14ac:dyDescent="0.35">
      <c r="B1298" s="633"/>
      <c r="C1298" s="357"/>
      <c r="D1298" s="357"/>
      <c r="E1298" s="634"/>
      <c r="F1298" s="635"/>
      <c r="G1298" s="360"/>
      <c r="H1298" s="359"/>
      <c r="I1298" s="359"/>
      <c r="J1298" s="636"/>
      <c r="K1298" s="638" t="str">
        <f>IFERROR(INDEX(Lookup!$G$3:$G$6,MATCH(J1298,Lookup!$F$3:$F$6,0)),"")</f>
        <v/>
      </c>
      <c r="L1298" s="637"/>
      <c r="M1298" s="636"/>
      <c r="N1298" s="639">
        <f t="shared" si="90"/>
        <v>0</v>
      </c>
      <c r="O1298" s="640">
        <f t="shared" si="91"/>
        <v>0</v>
      </c>
      <c r="P1298" s="641">
        <f>IF(I1298&lt;INDEX(Lookup!$U$2:$U$10,MATCH($D$48,Lookup!$S$2:$S$10,0)),0,IF(U1298="X",0,IFERROR(L1298*50,0)))</f>
        <v>0</v>
      </c>
      <c r="Q1298" s="642">
        <f>IF(I1298&lt;INDEX(Lookup!$U$2:$U$10,MATCH($D$48,Lookup!$S$2:$S$10,0)),0,IF(U1298="X",0,IFERROR(P1298*K1298,0)))</f>
        <v>0</v>
      </c>
      <c r="R1298" s="642">
        <v>0</v>
      </c>
      <c r="S1298" s="783">
        <v>0</v>
      </c>
      <c r="T1298" s="636"/>
      <c r="U1298" s="353"/>
      <c r="W1298" s="833">
        <f t="shared" si="92"/>
        <v>0</v>
      </c>
      <c r="X1298" s="833">
        <f t="shared" si="93"/>
        <v>0</v>
      </c>
    </row>
    <row r="1299" spans="2:24" x14ac:dyDescent="0.35">
      <c r="B1299" s="633"/>
      <c r="C1299" s="357"/>
      <c r="D1299" s="357"/>
      <c r="E1299" s="634"/>
      <c r="F1299" s="635"/>
      <c r="G1299" s="360"/>
      <c r="H1299" s="359"/>
      <c r="I1299" s="359"/>
      <c r="J1299" s="636"/>
      <c r="K1299" s="638" t="str">
        <f>IFERROR(INDEX(Lookup!$G$3:$G$6,MATCH(J1299,Lookup!$F$3:$F$6,0)),"")</f>
        <v/>
      </c>
      <c r="L1299" s="637"/>
      <c r="M1299" s="636"/>
      <c r="N1299" s="639">
        <f t="shared" si="90"/>
        <v>0</v>
      </c>
      <c r="O1299" s="640">
        <f t="shared" si="91"/>
        <v>0</v>
      </c>
      <c r="P1299" s="641">
        <f>IF(I1299&lt;INDEX(Lookup!$U$2:$U$10,MATCH($D$48,Lookup!$S$2:$S$10,0)),0,IF(U1299="X",0,IFERROR(L1299*50,0)))</f>
        <v>0</v>
      </c>
      <c r="Q1299" s="642">
        <f>IF(I1299&lt;INDEX(Lookup!$U$2:$U$10,MATCH($D$48,Lookup!$S$2:$S$10,0)),0,IF(U1299="X",0,IFERROR(P1299*K1299,0)))</f>
        <v>0</v>
      </c>
      <c r="R1299" s="642">
        <v>0</v>
      </c>
      <c r="S1299" s="783">
        <v>0</v>
      </c>
      <c r="T1299" s="636"/>
      <c r="U1299" s="353"/>
      <c r="W1299" s="833">
        <f t="shared" si="92"/>
        <v>0</v>
      </c>
      <c r="X1299" s="833">
        <f t="shared" si="93"/>
        <v>0</v>
      </c>
    </row>
    <row r="1300" spans="2:24" x14ac:dyDescent="0.35">
      <c r="B1300" s="633"/>
      <c r="C1300" s="357"/>
      <c r="D1300" s="357"/>
      <c r="E1300" s="634"/>
      <c r="F1300" s="635"/>
      <c r="G1300" s="360"/>
      <c r="H1300" s="359"/>
      <c r="I1300" s="359"/>
      <c r="J1300" s="636"/>
      <c r="K1300" s="638" t="str">
        <f>IFERROR(INDEX(Lookup!$G$3:$G$6,MATCH(J1300,Lookup!$F$3:$F$6,0)),"")</f>
        <v/>
      </c>
      <c r="L1300" s="637"/>
      <c r="M1300" s="636"/>
      <c r="N1300" s="639">
        <f t="shared" si="90"/>
        <v>0</v>
      </c>
      <c r="O1300" s="640">
        <f t="shared" si="91"/>
        <v>0</v>
      </c>
      <c r="P1300" s="641">
        <f>IF(I1300&lt;INDEX(Lookup!$U$2:$U$10,MATCH($D$48,Lookup!$S$2:$S$10,0)),0,IF(U1300="X",0,IFERROR(L1300*50,0)))</f>
        <v>0</v>
      </c>
      <c r="Q1300" s="642">
        <f>IF(I1300&lt;INDEX(Lookup!$U$2:$U$10,MATCH($D$48,Lookup!$S$2:$S$10,0)),0,IF(U1300="X",0,IFERROR(P1300*K1300,0)))</f>
        <v>0</v>
      </c>
      <c r="R1300" s="642">
        <v>0</v>
      </c>
      <c r="S1300" s="783">
        <v>0</v>
      </c>
      <c r="T1300" s="636"/>
      <c r="U1300" s="353"/>
      <c r="W1300" s="833">
        <f t="shared" si="92"/>
        <v>0</v>
      </c>
      <c r="X1300" s="833">
        <f t="shared" si="93"/>
        <v>0</v>
      </c>
    </row>
    <row r="1301" spans="2:24" x14ac:dyDescent="0.35">
      <c r="B1301" s="633"/>
      <c r="C1301" s="357"/>
      <c r="D1301" s="357"/>
      <c r="E1301" s="634"/>
      <c r="F1301" s="635"/>
      <c r="G1301" s="360"/>
      <c r="H1301" s="359"/>
      <c r="I1301" s="359"/>
      <c r="J1301" s="636"/>
      <c r="K1301" s="638" t="str">
        <f>IFERROR(INDEX(Lookup!$G$3:$G$6,MATCH(J1301,Lookup!$F$3:$F$6,0)),"")</f>
        <v/>
      </c>
      <c r="L1301" s="637"/>
      <c r="M1301" s="636"/>
      <c r="N1301" s="639">
        <f t="shared" si="90"/>
        <v>0</v>
      </c>
      <c r="O1301" s="640">
        <f t="shared" si="91"/>
        <v>0</v>
      </c>
      <c r="P1301" s="641">
        <f>IF(I1301&lt;INDEX(Lookup!$U$2:$U$10,MATCH($D$48,Lookup!$S$2:$S$10,0)),0,IF(U1301="X",0,IFERROR(L1301*50,0)))</f>
        <v>0</v>
      </c>
      <c r="Q1301" s="642">
        <f>IF(I1301&lt;INDEX(Lookup!$U$2:$U$10,MATCH($D$48,Lookup!$S$2:$S$10,0)),0,IF(U1301="X",0,IFERROR(P1301*K1301,0)))</f>
        <v>0</v>
      </c>
      <c r="R1301" s="642">
        <v>0</v>
      </c>
      <c r="S1301" s="783">
        <v>0</v>
      </c>
      <c r="T1301" s="636"/>
      <c r="U1301" s="353"/>
      <c r="W1301" s="833">
        <f t="shared" si="92"/>
        <v>0</v>
      </c>
      <c r="X1301" s="833">
        <f t="shared" si="93"/>
        <v>0</v>
      </c>
    </row>
    <row r="1302" spans="2:24" x14ac:dyDescent="0.35">
      <c r="B1302" s="633"/>
      <c r="C1302" s="357"/>
      <c r="D1302" s="357"/>
      <c r="E1302" s="634"/>
      <c r="F1302" s="635"/>
      <c r="G1302" s="360"/>
      <c r="H1302" s="359"/>
      <c r="I1302" s="359"/>
      <c r="J1302" s="636"/>
      <c r="K1302" s="638" t="str">
        <f>IFERROR(INDEX(Lookup!$G$3:$G$6,MATCH(J1302,Lookup!$F$3:$F$6,0)),"")</f>
        <v/>
      </c>
      <c r="L1302" s="637"/>
      <c r="M1302" s="636"/>
      <c r="N1302" s="639">
        <f t="shared" si="90"/>
        <v>0</v>
      </c>
      <c r="O1302" s="640">
        <f t="shared" si="91"/>
        <v>0</v>
      </c>
      <c r="P1302" s="641">
        <f>IF(I1302&lt;INDEX(Lookup!$U$2:$U$10,MATCH($D$48,Lookup!$S$2:$S$10,0)),0,IF(U1302="X",0,IFERROR(L1302*50,0)))</f>
        <v>0</v>
      </c>
      <c r="Q1302" s="642">
        <f>IF(I1302&lt;INDEX(Lookup!$U$2:$U$10,MATCH($D$48,Lookup!$S$2:$S$10,0)),0,IF(U1302="X",0,IFERROR(P1302*K1302,0)))</f>
        <v>0</v>
      </c>
      <c r="R1302" s="642">
        <v>0</v>
      </c>
      <c r="S1302" s="783">
        <v>0</v>
      </c>
      <c r="T1302" s="636"/>
      <c r="U1302" s="353"/>
      <c r="W1302" s="833">
        <f t="shared" si="92"/>
        <v>0</v>
      </c>
      <c r="X1302" s="833">
        <f t="shared" si="93"/>
        <v>0</v>
      </c>
    </row>
    <row r="1303" spans="2:24" x14ac:dyDescent="0.35">
      <c r="B1303" s="633"/>
      <c r="C1303" s="357"/>
      <c r="D1303" s="357"/>
      <c r="E1303" s="634"/>
      <c r="F1303" s="635"/>
      <c r="G1303" s="360"/>
      <c r="H1303" s="359"/>
      <c r="I1303" s="359"/>
      <c r="J1303" s="636"/>
      <c r="K1303" s="638" t="str">
        <f>IFERROR(INDEX(Lookup!$G$3:$G$6,MATCH(J1303,Lookup!$F$3:$F$6,0)),"")</f>
        <v/>
      </c>
      <c r="L1303" s="637"/>
      <c r="M1303" s="636"/>
      <c r="N1303" s="639">
        <f t="shared" si="90"/>
        <v>0</v>
      </c>
      <c r="O1303" s="640">
        <f t="shared" si="91"/>
        <v>0</v>
      </c>
      <c r="P1303" s="641">
        <f>IF(I1303&lt;INDEX(Lookup!$U$2:$U$10,MATCH($D$48,Lookup!$S$2:$S$10,0)),0,IF(U1303="X",0,IFERROR(L1303*50,0)))</f>
        <v>0</v>
      </c>
      <c r="Q1303" s="642">
        <f>IF(I1303&lt;INDEX(Lookup!$U$2:$U$10,MATCH($D$48,Lookup!$S$2:$S$10,0)),0,IF(U1303="X",0,IFERROR(P1303*K1303,0)))</f>
        <v>0</v>
      </c>
      <c r="R1303" s="642">
        <v>0</v>
      </c>
      <c r="S1303" s="783">
        <v>0</v>
      </c>
      <c r="T1303" s="636"/>
      <c r="U1303" s="353"/>
      <c r="W1303" s="833">
        <f t="shared" si="92"/>
        <v>0</v>
      </c>
      <c r="X1303" s="833">
        <f t="shared" si="93"/>
        <v>0</v>
      </c>
    </row>
    <row r="1304" spans="2:24" x14ac:dyDescent="0.35">
      <c r="B1304" s="633"/>
      <c r="C1304" s="357"/>
      <c r="D1304" s="357"/>
      <c r="E1304" s="634"/>
      <c r="F1304" s="635"/>
      <c r="G1304" s="360"/>
      <c r="H1304" s="359"/>
      <c r="I1304" s="359"/>
      <c r="J1304" s="636"/>
      <c r="K1304" s="638" t="str">
        <f>IFERROR(INDEX(Lookup!$G$3:$G$6,MATCH(J1304,Lookup!$F$3:$F$6,0)),"")</f>
        <v/>
      </c>
      <c r="L1304" s="637"/>
      <c r="M1304" s="636"/>
      <c r="N1304" s="639">
        <f t="shared" si="90"/>
        <v>0</v>
      </c>
      <c r="O1304" s="640">
        <f t="shared" si="91"/>
        <v>0</v>
      </c>
      <c r="P1304" s="641">
        <f>IF(I1304&lt;INDEX(Lookup!$U$2:$U$10,MATCH($D$48,Lookup!$S$2:$S$10,0)),0,IF(U1304="X",0,IFERROR(L1304*50,0)))</f>
        <v>0</v>
      </c>
      <c r="Q1304" s="642">
        <f>IF(I1304&lt;INDEX(Lookup!$U$2:$U$10,MATCH($D$48,Lookup!$S$2:$S$10,0)),0,IF(U1304="X",0,IFERROR(P1304*K1304,0)))</f>
        <v>0</v>
      </c>
      <c r="R1304" s="642">
        <v>0</v>
      </c>
      <c r="S1304" s="783">
        <v>0</v>
      </c>
      <c r="T1304" s="636"/>
      <c r="U1304" s="353"/>
      <c r="W1304" s="833">
        <f t="shared" si="92"/>
        <v>0</v>
      </c>
      <c r="X1304" s="833">
        <f t="shared" si="93"/>
        <v>0</v>
      </c>
    </row>
    <row r="1305" spans="2:24" x14ac:dyDescent="0.35">
      <c r="B1305" s="633"/>
      <c r="C1305" s="357"/>
      <c r="D1305" s="357"/>
      <c r="E1305" s="634"/>
      <c r="F1305" s="635"/>
      <c r="G1305" s="360"/>
      <c r="H1305" s="359"/>
      <c r="I1305" s="359"/>
      <c r="J1305" s="636"/>
      <c r="K1305" s="638" t="str">
        <f>IFERROR(INDEX(Lookup!$G$3:$G$6,MATCH(J1305,Lookup!$F$3:$F$6,0)),"")</f>
        <v/>
      </c>
      <c r="L1305" s="637"/>
      <c r="M1305" s="636"/>
      <c r="N1305" s="639">
        <f t="shared" si="90"/>
        <v>0</v>
      </c>
      <c r="O1305" s="640">
        <f t="shared" si="91"/>
        <v>0</v>
      </c>
      <c r="P1305" s="641">
        <f>IF(I1305&lt;INDEX(Lookup!$U$2:$U$10,MATCH($D$48,Lookup!$S$2:$S$10,0)),0,IF(U1305="X",0,IFERROR(L1305*50,0)))</f>
        <v>0</v>
      </c>
      <c r="Q1305" s="642">
        <f>IF(I1305&lt;INDEX(Lookup!$U$2:$U$10,MATCH($D$48,Lookup!$S$2:$S$10,0)),0,IF(U1305="X",0,IFERROR(P1305*K1305,0)))</f>
        <v>0</v>
      </c>
      <c r="R1305" s="642">
        <v>0</v>
      </c>
      <c r="S1305" s="783">
        <v>0</v>
      </c>
      <c r="T1305" s="636"/>
      <c r="U1305" s="353"/>
      <c r="W1305" s="833">
        <f t="shared" si="92"/>
        <v>0</v>
      </c>
      <c r="X1305" s="833">
        <f t="shared" si="93"/>
        <v>0</v>
      </c>
    </row>
    <row r="1306" spans="2:24" x14ac:dyDescent="0.35">
      <c r="B1306" s="633"/>
      <c r="C1306" s="357"/>
      <c r="D1306" s="357"/>
      <c r="E1306" s="634"/>
      <c r="F1306" s="635"/>
      <c r="G1306" s="360"/>
      <c r="H1306" s="359"/>
      <c r="I1306" s="359"/>
      <c r="J1306" s="636"/>
      <c r="K1306" s="638" t="str">
        <f>IFERROR(INDEX(Lookup!$G$3:$G$6,MATCH(J1306,Lookup!$F$3:$F$6,0)),"")</f>
        <v/>
      </c>
      <c r="L1306" s="637"/>
      <c r="M1306" s="636"/>
      <c r="N1306" s="639">
        <f t="shared" si="90"/>
        <v>0</v>
      </c>
      <c r="O1306" s="640">
        <f t="shared" si="91"/>
        <v>0</v>
      </c>
      <c r="P1306" s="641">
        <f>IF(I1306&lt;INDEX(Lookup!$U$2:$U$10,MATCH($D$48,Lookup!$S$2:$S$10,0)),0,IF(U1306="X",0,IFERROR(L1306*50,0)))</f>
        <v>0</v>
      </c>
      <c r="Q1306" s="642">
        <f>IF(I1306&lt;INDEX(Lookup!$U$2:$U$10,MATCH($D$48,Lookup!$S$2:$S$10,0)),0,IF(U1306="X",0,IFERROR(P1306*K1306,0)))</f>
        <v>0</v>
      </c>
      <c r="R1306" s="642">
        <v>0</v>
      </c>
      <c r="S1306" s="783">
        <v>0</v>
      </c>
      <c r="T1306" s="636"/>
      <c r="U1306" s="353"/>
      <c r="W1306" s="833">
        <f t="shared" si="92"/>
        <v>0</v>
      </c>
      <c r="X1306" s="833">
        <f t="shared" si="93"/>
        <v>0</v>
      </c>
    </row>
    <row r="1307" spans="2:24" x14ac:dyDescent="0.35">
      <c r="B1307" s="633"/>
      <c r="C1307" s="357"/>
      <c r="D1307" s="357"/>
      <c r="E1307" s="634"/>
      <c r="F1307" s="635"/>
      <c r="G1307" s="360"/>
      <c r="H1307" s="359"/>
      <c r="I1307" s="359"/>
      <c r="J1307" s="636"/>
      <c r="K1307" s="638" t="str">
        <f>IFERROR(INDEX(Lookup!$G$3:$G$6,MATCH(J1307,Lookup!$F$3:$F$6,0)),"")</f>
        <v/>
      </c>
      <c r="L1307" s="637"/>
      <c r="M1307" s="636"/>
      <c r="N1307" s="639">
        <f t="shared" si="90"/>
        <v>0</v>
      </c>
      <c r="O1307" s="640">
        <f t="shared" si="91"/>
        <v>0</v>
      </c>
      <c r="P1307" s="641">
        <f>IF(I1307&lt;INDEX(Lookup!$U$2:$U$10,MATCH($D$48,Lookup!$S$2:$S$10,0)),0,IF(U1307="X",0,IFERROR(L1307*50,0)))</f>
        <v>0</v>
      </c>
      <c r="Q1307" s="642">
        <f>IF(I1307&lt;INDEX(Lookup!$U$2:$U$10,MATCH($D$48,Lookup!$S$2:$S$10,0)),0,IF(U1307="X",0,IFERROR(P1307*K1307,0)))</f>
        <v>0</v>
      </c>
      <c r="R1307" s="642">
        <v>0</v>
      </c>
      <c r="S1307" s="783">
        <v>0</v>
      </c>
      <c r="T1307" s="636"/>
      <c r="U1307" s="353"/>
      <c r="W1307" s="833">
        <f t="shared" si="92"/>
        <v>0</v>
      </c>
      <c r="X1307" s="833">
        <f t="shared" si="93"/>
        <v>0</v>
      </c>
    </row>
    <row r="1308" spans="2:24" x14ac:dyDescent="0.35">
      <c r="B1308" s="633"/>
      <c r="C1308" s="357"/>
      <c r="D1308" s="357"/>
      <c r="E1308" s="634"/>
      <c r="F1308" s="635"/>
      <c r="G1308" s="360"/>
      <c r="H1308" s="359"/>
      <c r="I1308" s="359"/>
      <c r="J1308" s="636"/>
      <c r="K1308" s="638" t="str">
        <f>IFERROR(INDEX(Lookup!$G$3:$G$6,MATCH(J1308,Lookup!$F$3:$F$6,0)),"")</f>
        <v/>
      </c>
      <c r="L1308" s="637"/>
      <c r="M1308" s="636"/>
      <c r="N1308" s="639">
        <f t="shared" si="90"/>
        <v>0</v>
      </c>
      <c r="O1308" s="640">
        <f t="shared" si="91"/>
        <v>0</v>
      </c>
      <c r="P1308" s="641">
        <f>IF(I1308&lt;INDEX(Lookup!$U$2:$U$10,MATCH($D$48,Lookup!$S$2:$S$10,0)),0,IF(U1308="X",0,IFERROR(L1308*50,0)))</f>
        <v>0</v>
      </c>
      <c r="Q1308" s="642">
        <f>IF(I1308&lt;INDEX(Lookup!$U$2:$U$10,MATCH($D$48,Lookup!$S$2:$S$10,0)),0,IF(U1308="X",0,IFERROR(P1308*K1308,0)))</f>
        <v>0</v>
      </c>
      <c r="R1308" s="642">
        <v>0</v>
      </c>
      <c r="S1308" s="783">
        <v>0</v>
      </c>
      <c r="T1308" s="636"/>
      <c r="U1308" s="353"/>
      <c r="W1308" s="833">
        <f t="shared" si="92"/>
        <v>0</v>
      </c>
      <c r="X1308" s="833">
        <f t="shared" si="93"/>
        <v>0</v>
      </c>
    </row>
    <row r="1309" spans="2:24" x14ac:dyDescent="0.35">
      <c r="B1309" s="633"/>
      <c r="C1309" s="357"/>
      <c r="D1309" s="357"/>
      <c r="E1309" s="634"/>
      <c r="F1309" s="635"/>
      <c r="G1309" s="360"/>
      <c r="H1309" s="359"/>
      <c r="I1309" s="359"/>
      <c r="J1309" s="636"/>
      <c r="K1309" s="638" t="str">
        <f>IFERROR(INDEX(Lookup!$G$3:$G$6,MATCH(J1309,Lookup!$F$3:$F$6,0)),"")</f>
        <v/>
      </c>
      <c r="L1309" s="637"/>
      <c r="M1309" s="636"/>
      <c r="N1309" s="639">
        <f t="shared" si="90"/>
        <v>0</v>
      </c>
      <c r="O1309" s="640">
        <f t="shared" si="91"/>
        <v>0</v>
      </c>
      <c r="P1309" s="641">
        <f>IF(I1309&lt;INDEX(Lookup!$U$2:$U$10,MATCH($D$48,Lookup!$S$2:$S$10,0)),0,IF(U1309="X",0,IFERROR(L1309*50,0)))</f>
        <v>0</v>
      </c>
      <c r="Q1309" s="642">
        <f>IF(I1309&lt;INDEX(Lookup!$U$2:$U$10,MATCH($D$48,Lookup!$S$2:$S$10,0)),0,IF(U1309="X",0,IFERROR(P1309*K1309,0)))</f>
        <v>0</v>
      </c>
      <c r="R1309" s="642">
        <v>0</v>
      </c>
      <c r="S1309" s="783">
        <v>0</v>
      </c>
      <c r="T1309" s="636"/>
      <c r="U1309" s="353"/>
      <c r="W1309" s="833">
        <f t="shared" si="92"/>
        <v>0</v>
      </c>
      <c r="X1309" s="833">
        <f t="shared" si="93"/>
        <v>0</v>
      </c>
    </row>
    <row r="1310" spans="2:24" x14ac:dyDescent="0.35">
      <c r="B1310" s="633"/>
      <c r="C1310" s="357"/>
      <c r="D1310" s="357"/>
      <c r="E1310" s="634"/>
      <c r="F1310" s="635"/>
      <c r="G1310" s="360"/>
      <c r="H1310" s="359"/>
      <c r="I1310" s="359"/>
      <c r="J1310" s="636"/>
      <c r="K1310" s="638" t="str">
        <f>IFERROR(INDEX(Lookup!$G$3:$G$6,MATCH(J1310,Lookup!$F$3:$F$6,0)),"")</f>
        <v/>
      </c>
      <c r="L1310" s="637"/>
      <c r="M1310" s="636"/>
      <c r="N1310" s="639">
        <f t="shared" si="90"/>
        <v>0</v>
      </c>
      <c r="O1310" s="640">
        <f t="shared" si="91"/>
        <v>0</v>
      </c>
      <c r="P1310" s="641">
        <f>IF(I1310&lt;INDEX(Lookup!$U$2:$U$10,MATCH($D$48,Lookup!$S$2:$S$10,0)),0,IF(U1310="X",0,IFERROR(L1310*50,0)))</f>
        <v>0</v>
      </c>
      <c r="Q1310" s="642">
        <f>IF(I1310&lt;INDEX(Lookup!$U$2:$U$10,MATCH($D$48,Lookup!$S$2:$S$10,0)),0,IF(U1310="X",0,IFERROR(P1310*K1310,0)))</f>
        <v>0</v>
      </c>
      <c r="R1310" s="642">
        <v>0</v>
      </c>
      <c r="S1310" s="783">
        <v>0</v>
      </c>
      <c r="T1310" s="636"/>
      <c r="U1310" s="353"/>
      <c r="W1310" s="833">
        <f t="shared" si="92"/>
        <v>0</v>
      </c>
      <c r="X1310" s="833">
        <f t="shared" si="93"/>
        <v>0</v>
      </c>
    </row>
    <row r="1311" spans="2:24" x14ac:dyDescent="0.35">
      <c r="B1311" s="633"/>
      <c r="C1311" s="357"/>
      <c r="D1311" s="357"/>
      <c r="E1311" s="634"/>
      <c r="F1311" s="635"/>
      <c r="G1311" s="360"/>
      <c r="H1311" s="359"/>
      <c r="I1311" s="359"/>
      <c r="J1311" s="636"/>
      <c r="K1311" s="638" t="str">
        <f>IFERROR(INDEX(Lookup!$G$3:$G$6,MATCH(J1311,Lookup!$F$3:$F$6,0)),"")</f>
        <v/>
      </c>
      <c r="L1311" s="637"/>
      <c r="M1311" s="636"/>
      <c r="N1311" s="639">
        <f t="shared" si="90"/>
        <v>0</v>
      </c>
      <c r="O1311" s="640">
        <f t="shared" si="91"/>
        <v>0</v>
      </c>
      <c r="P1311" s="641">
        <f>IF(I1311&lt;INDEX(Lookup!$U$2:$U$10,MATCH($D$48,Lookup!$S$2:$S$10,0)),0,IF(U1311="X",0,IFERROR(L1311*50,0)))</f>
        <v>0</v>
      </c>
      <c r="Q1311" s="642">
        <f>IF(I1311&lt;INDEX(Lookup!$U$2:$U$10,MATCH($D$48,Lookup!$S$2:$S$10,0)),0,IF(U1311="X",0,IFERROR(P1311*K1311,0)))</f>
        <v>0</v>
      </c>
      <c r="R1311" s="642">
        <v>0</v>
      </c>
      <c r="S1311" s="783">
        <v>0</v>
      </c>
      <c r="T1311" s="636"/>
      <c r="U1311" s="353"/>
      <c r="W1311" s="833">
        <f t="shared" si="92"/>
        <v>0</v>
      </c>
      <c r="X1311" s="833">
        <f t="shared" si="93"/>
        <v>0</v>
      </c>
    </row>
    <row r="1312" spans="2:24" x14ac:dyDescent="0.35">
      <c r="B1312" s="633"/>
      <c r="C1312" s="357"/>
      <c r="D1312" s="357"/>
      <c r="E1312" s="634"/>
      <c r="F1312" s="635"/>
      <c r="G1312" s="360"/>
      <c r="H1312" s="359"/>
      <c r="I1312" s="359"/>
      <c r="J1312" s="636"/>
      <c r="K1312" s="638" t="str">
        <f>IFERROR(INDEX(Lookup!$G$3:$G$6,MATCH(J1312,Lookup!$F$3:$F$6,0)),"")</f>
        <v/>
      </c>
      <c r="L1312" s="637"/>
      <c r="M1312" s="636"/>
      <c r="N1312" s="639">
        <f t="shared" si="90"/>
        <v>0</v>
      </c>
      <c r="O1312" s="640">
        <f t="shared" si="91"/>
        <v>0</v>
      </c>
      <c r="P1312" s="641">
        <f>IF(I1312&lt;INDEX(Lookup!$U$2:$U$10,MATCH($D$48,Lookup!$S$2:$S$10,0)),0,IF(U1312="X",0,IFERROR(L1312*50,0)))</f>
        <v>0</v>
      </c>
      <c r="Q1312" s="642">
        <f>IF(I1312&lt;INDEX(Lookup!$U$2:$U$10,MATCH($D$48,Lookup!$S$2:$S$10,0)),0,IF(U1312="X",0,IFERROR(P1312*K1312,0)))</f>
        <v>0</v>
      </c>
      <c r="R1312" s="642">
        <v>0</v>
      </c>
      <c r="S1312" s="783">
        <v>0</v>
      </c>
      <c r="T1312" s="636"/>
      <c r="U1312" s="353"/>
      <c r="W1312" s="833">
        <f t="shared" si="92"/>
        <v>0</v>
      </c>
      <c r="X1312" s="833">
        <f t="shared" si="93"/>
        <v>0</v>
      </c>
    </row>
    <row r="1313" spans="2:24" x14ac:dyDescent="0.35">
      <c r="B1313" s="633"/>
      <c r="C1313" s="357"/>
      <c r="D1313" s="357"/>
      <c r="E1313" s="634"/>
      <c r="F1313" s="635"/>
      <c r="G1313" s="360"/>
      <c r="H1313" s="359"/>
      <c r="I1313" s="359"/>
      <c r="J1313" s="636"/>
      <c r="K1313" s="638" t="str">
        <f>IFERROR(INDEX(Lookup!$G$3:$G$6,MATCH(J1313,Lookup!$F$3:$F$6,0)),"")</f>
        <v/>
      </c>
      <c r="L1313" s="637"/>
      <c r="M1313" s="636"/>
      <c r="N1313" s="639">
        <f t="shared" si="90"/>
        <v>0</v>
      </c>
      <c r="O1313" s="640">
        <f t="shared" si="91"/>
        <v>0</v>
      </c>
      <c r="P1313" s="641">
        <f>IF(I1313&lt;INDEX(Lookup!$U$2:$U$10,MATCH($D$48,Lookup!$S$2:$S$10,0)),0,IF(U1313="X",0,IFERROR(L1313*50,0)))</f>
        <v>0</v>
      </c>
      <c r="Q1313" s="642">
        <f>IF(I1313&lt;INDEX(Lookup!$U$2:$U$10,MATCH($D$48,Lookup!$S$2:$S$10,0)),0,IF(U1313="X",0,IFERROR(P1313*K1313,0)))</f>
        <v>0</v>
      </c>
      <c r="R1313" s="642">
        <v>0</v>
      </c>
      <c r="S1313" s="783">
        <v>0</v>
      </c>
      <c r="T1313" s="636"/>
      <c r="U1313" s="353"/>
      <c r="W1313" s="833">
        <f t="shared" si="92"/>
        <v>0</v>
      </c>
      <c r="X1313" s="833">
        <f t="shared" si="93"/>
        <v>0</v>
      </c>
    </row>
    <row r="1314" spans="2:24" x14ac:dyDescent="0.35">
      <c r="B1314" s="633"/>
      <c r="C1314" s="357"/>
      <c r="D1314" s="357"/>
      <c r="E1314" s="634"/>
      <c r="F1314" s="635"/>
      <c r="G1314" s="360"/>
      <c r="H1314" s="359"/>
      <c r="I1314" s="359"/>
      <c r="J1314" s="636"/>
      <c r="K1314" s="638" t="str">
        <f>IFERROR(INDEX(Lookup!$G$3:$G$6,MATCH(J1314,Lookup!$F$3:$F$6,0)),"")</f>
        <v/>
      </c>
      <c r="L1314" s="637"/>
      <c r="M1314" s="636"/>
      <c r="N1314" s="639">
        <f t="shared" si="90"/>
        <v>0</v>
      </c>
      <c r="O1314" s="640">
        <f t="shared" si="91"/>
        <v>0</v>
      </c>
      <c r="P1314" s="641">
        <f>IF(I1314&lt;INDEX(Lookup!$U$2:$U$10,MATCH($D$48,Lookup!$S$2:$S$10,0)),0,IF(U1314="X",0,IFERROR(L1314*50,0)))</f>
        <v>0</v>
      </c>
      <c r="Q1314" s="642">
        <f>IF(I1314&lt;INDEX(Lookup!$U$2:$U$10,MATCH($D$48,Lookup!$S$2:$S$10,0)),0,IF(U1314="X",0,IFERROR(P1314*K1314,0)))</f>
        <v>0</v>
      </c>
      <c r="R1314" s="642">
        <v>0</v>
      </c>
      <c r="S1314" s="783">
        <v>0</v>
      </c>
      <c r="T1314" s="636"/>
      <c r="U1314" s="353"/>
      <c r="W1314" s="833">
        <f t="shared" si="92"/>
        <v>0</v>
      </c>
      <c r="X1314" s="833">
        <f t="shared" si="93"/>
        <v>0</v>
      </c>
    </row>
    <row r="1315" spans="2:24" x14ac:dyDescent="0.35">
      <c r="B1315" s="633"/>
      <c r="C1315" s="357"/>
      <c r="D1315" s="357"/>
      <c r="E1315" s="634"/>
      <c r="F1315" s="635"/>
      <c r="G1315" s="360"/>
      <c r="H1315" s="359"/>
      <c r="I1315" s="359"/>
      <c r="J1315" s="636"/>
      <c r="K1315" s="638" t="str">
        <f>IFERROR(INDEX(Lookup!$G$3:$G$6,MATCH(J1315,Lookup!$F$3:$F$6,0)),"")</f>
        <v/>
      </c>
      <c r="L1315" s="637"/>
      <c r="M1315" s="636"/>
      <c r="N1315" s="639">
        <f t="shared" si="90"/>
        <v>0</v>
      </c>
      <c r="O1315" s="640">
        <f t="shared" si="91"/>
        <v>0</v>
      </c>
      <c r="P1315" s="641">
        <f>IF(I1315&lt;INDEX(Lookup!$U$2:$U$10,MATCH($D$48,Lookup!$S$2:$S$10,0)),0,IF(U1315="X",0,IFERROR(L1315*50,0)))</f>
        <v>0</v>
      </c>
      <c r="Q1315" s="642">
        <f>IF(I1315&lt;INDEX(Lookup!$U$2:$U$10,MATCH($D$48,Lookup!$S$2:$S$10,0)),0,IF(U1315="X",0,IFERROR(P1315*K1315,0)))</f>
        <v>0</v>
      </c>
      <c r="R1315" s="642">
        <v>0</v>
      </c>
      <c r="S1315" s="783">
        <v>0</v>
      </c>
      <c r="T1315" s="636"/>
      <c r="U1315" s="353"/>
      <c r="W1315" s="833">
        <f t="shared" si="92"/>
        <v>0</v>
      </c>
      <c r="X1315" s="833">
        <f t="shared" si="93"/>
        <v>0</v>
      </c>
    </row>
    <row r="1316" spans="2:24" x14ac:dyDescent="0.35">
      <c r="B1316" s="633"/>
      <c r="C1316" s="357"/>
      <c r="D1316" s="357"/>
      <c r="E1316" s="634"/>
      <c r="F1316" s="635"/>
      <c r="G1316" s="360"/>
      <c r="H1316" s="359"/>
      <c r="I1316" s="359"/>
      <c r="J1316" s="636"/>
      <c r="K1316" s="638" t="str">
        <f>IFERROR(INDEX(Lookup!$G$3:$G$6,MATCH(J1316,Lookup!$F$3:$F$6,0)),"")</f>
        <v/>
      </c>
      <c r="L1316" s="637"/>
      <c r="M1316" s="636"/>
      <c r="N1316" s="639">
        <f t="shared" si="90"/>
        <v>0</v>
      </c>
      <c r="O1316" s="640">
        <f t="shared" si="91"/>
        <v>0</v>
      </c>
      <c r="P1316" s="641">
        <f>IF(I1316&lt;INDEX(Lookup!$U$2:$U$10,MATCH($D$48,Lookup!$S$2:$S$10,0)),0,IF(U1316="X",0,IFERROR(L1316*50,0)))</f>
        <v>0</v>
      </c>
      <c r="Q1316" s="642">
        <f>IF(I1316&lt;INDEX(Lookup!$U$2:$U$10,MATCH($D$48,Lookup!$S$2:$S$10,0)),0,IF(U1316="X",0,IFERROR(P1316*K1316,0)))</f>
        <v>0</v>
      </c>
      <c r="R1316" s="642">
        <v>0</v>
      </c>
      <c r="S1316" s="783">
        <v>0</v>
      </c>
      <c r="T1316" s="636"/>
      <c r="U1316" s="353"/>
      <c r="W1316" s="833">
        <f t="shared" si="92"/>
        <v>0</v>
      </c>
      <c r="X1316" s="833">
        <f t="shared" si="93"/>
        <v>0</v>
      </c>
    </row>
    <row r="1317" spans="2:24" x14ac:dyDescent="0.35">
      <c r="B1317" s="633"/>
      <c r="C1317" s="357"/>
      <c r="D1317" s="357"/>
      <c r="E1317" s="634"/>
      <c r="F1317" s="635"/>
      <c r="G1317" s="360"/>
      <c r="H1317" s="359"/>
      <c r="I1317" s="359"/>
      <c r="J1317" s="636"/>
      <c r="K1317" s="638" t="str">
        <f>IFERROR(INDEX(Lookup!$G$3:$G$6,MATCH(J1317,Lookup!$F$3:$F$6,0)),"")</f>
        <v/>
      </c>
      <c r="L1317" s="637"/>
      <c r="M1317" s="636"/>
      <c r="N1317" s="639">
        <f t="shared" si="90"/>
        <v>0</v>
      </c>
      <c r="O1317" s="640">
        <f t="shared" si="91"/>
        <v>0</v>
      </c>
      <c r="P1317" s="641">
        <f>IF(I1317&lt;INDEX(Lookup!$U$2:$U$10,MATCH($D$48,Lookup!$S$2:$S$10,0)),0,IF(U1317="X",0,IFERROR(L1317*50,0)))</f>
        <v>0</v>
      </c>
      <c r="Q1317" s="642">
        <f>IF(I1317&lt;INDEX(Lookup!$U$2:$U$10,MATCH($D$48,Lookup!$S$2:$S$10,0)),0,IF(U1317="X",0,IFERROR(P1317*K1317,0)))</f>
        <v>0</v>
      </c>
      <c r="R1317" s="642">
        <v>0</v>
      </c>
      <c r="S1317" s="783">
        <v>0</v>
      </c>
      <c r="T1317" s="636"/>
      <c r="U1317" s="353"/>
      <c r="W1317" s="833">
        <f t="shared" si="92"/>
        <v>0</v>
      </c>
      <c r="X1317" s="833">
        <f t="shared" si="93"/>
        <v>0</v>
      </c>
    </row>
    <row r="1318" spans="2:24" x14ac:dyDescent="0.35">
      <c r="B1318" s="633"/>
      <c r="C1318" s="357"/>
      <c r="D1318" s="357"/>
      <c r="E1318" s="634"/>
      <c r="F1318" s="635"/>
      <c r="G1318" s="360"/>
      <c r="H1318" s="359"/>
      <c r="I1318" s="359"/>
      <c r="J1318" s="636"/>
      <c r="K1318" s="638" t="str">
        <f>IFERROR(INDEX(Lookup!$G$3:$G$6,MATCH(J1318,Lookup!$F$3:$F$6,0)),"")</f>
        <v/>
      </c>
      <c r="L1318" s="637"/>
      <c r="M1318" s="636"/>
      <c r="N1318" s="639">
        <f t="shared" si="90"/>
        <v>0</v>
      </c>
      <c r="O1318" s="640">
        <f t="shared" si="91"/>
        <v>0</v>
      </c>
      <c r="P1318" s="641">
        <f>IF(I1318&lt;INDEX(Lookup!$U$2:$U$10,MATCH($D$48,Lookup!$S$2:$S$10,0)),0,IF(U1318="X",0,IFERROR(L1318*50,0)))</f>
        <v>0</v>
      </c>
      <c r="Q1318" s="642">
        <f>IF(I1318&lt;INDEX(Lookup!$U$2:$U$10,MATCH($D$48,Lookup!$S$2:$S$10,0)),0,IF(U1318="X",0,IFERROR(P1318*K1318,0)))</f>
        <v>0</v>
      </c>
      <c r="R1318" s="642">
        <v>0</v>
      </c>
      <c r="S1318" s="783">
        <v>0</v>
      </c>
      <c r="T1318" s="636"/>
      <c r="U1318" s="353"/>
      <c r="W1318" s="833">
        <f t="shared" si="92"/>
        <v>0</v>
      </c>
      <c r="X1318" s="833">
        <f t="shared" si="93"/>
        <v>0</v>
      </c>
    </row>
    <row r="1319" spans="2:24" x14ac:dyDescent="0.35">
      <c r="B1319" s="633"/>
      <c r="C1319" s="357"/>
      <c r="D1319" s="357"/>
      <c r="E1319" s="634"/>
      <c r="F1319" s="635"/>
      <c r="G1319" s="360"/>
      <c r="H1319" s="359"/>
      <c r="I1319" s="359"/>
      <c r="J1319" s="636"/>
      <c r="K1319" s="638" t="str">
        <f>IFERROR(INDEX(Lookup!$G$3:$G$6,MATCH(J1319,Lookup!$F$3:$F$6,0)),"")</f>
        <v/>
      </c>
      <c r="L1319" s="637"/>
      <c r="M1319" s="636"/>
      <c r="N1319" s="639">
        <f t="shared" si="90"/>
        <v>0</v>
      </c>
      <c r="O1319" s="640">
        <f t="shared" si="91"/>
        <v>0</v>
      </c>
      <c r="P1319" s="641">
        <f>IF(I1319&lt;INDEX(Lookup!$U$2:$U$10,MATCH($D$48,Lookup!$S$2:$S$10,0)),0,IF(U1319="X",0,IFERROR(L1319*50,0)))</f>
        <v>0</v>
      </c>
      <c r="Q1319" s="642">
        <f>IF(I1319&lt;INDEX(Lookup!$U$2:$U$10,MATCH($D$48,Lookup!$S$2:$S$10,0)),0,IF(U1319="X",0,IFERROR(P1319*K1319,0)))</f>
        <v>0</v>
      </c>
      <c r="R1319" s="642">
        <v>0</v>
      </c>
      <c r="S1319" s="783">
        <v>0</v>
      </c>
      <c r="T1319" s="636"/>
      <c r="U1319" s="353"/>
      <c r="W1319" s="833">
        <f t="shared" si="92"/>
        <v>0</v>
      </c>
      <c r="X1319" s="833">
        <f t="shared" si="93"/>
        <v>0</v>
      </c>
    </row>
    <row r="1320" spans="2:24" x14ac:dyDescent="0.35">
      <c r="B1320" s="633"/>
      <c r="C1320" s="357"/>
      <c r="D1320" s="357"/>
      <c r="E1320" s="634"/>
      <c r="F1320" s="635"/>
      <c r="G1320" s="360"/>
      <c r="H1320" s="359"/>
      <c r="I1320" s="359"/>
      <c r="J1320" s="636"/>
      <c r="K1320" s="638" t="str">
        <f>IFERROR(INDEX(Lookup!$G$3:$G$6,MATCH(J1320,Lookup!$F$3:$F$6,0)),"")</f>
        <v/>
      </c>
      <c r="L1320" s="637"/>
      <c r="M1320" s="636"/>
      <c r="N1320" s="639">
        <f t="shared" si="90"/>
        <v>0</v>
      </c>
      <c r="O1320" s="640">
        <f t="shared" si="91"/>
        <v>0</v>
      </c>
      <c r="P1320" s="641">
        <f>IF(I1320&lt;INDEX(Lookup!$U$2:$U$10,MATCH($D$48,Lookup!$S$2:$S$10,0)),0,IF(U1320="X",0,IFERROR(L1320*50,0)))</f>
        <v>0</v>
      </c>
      <c r="Q1320" s="642">
        <f>IF(I1320&lt;INDEX(Lookup!$U$2:$U$10,MATCH($D$48,Lookup!$S$2:$S$10,0)),0,IF(U1320="X",0,IFERROR(P1320*K1320,0)))</f>
        <v>0</v>
      </c>
      <c r="R1320" s="642">
        <v>0</v>
      </c>
      <c r="S1320" s="783">
        <v>0</v>
      </c>
      <c r="T1320" s="636"/>
      <c r="U1320" s="353"/>
      <c r="W1320" s="833">
        <f t="shared" si="92"/>
        <v>0</v>
      </c>
      <c r="X1320" s="833">
        <f t="shared" si="93"/>
        <v>0</v>
      </c>
    </row>
    <row r="1321" spans="2:24" x14ac:dyDescent="0.35">
      <c r="B1321" s="633"/>
      <c r="C1321" s="357"/>
      <c r="D1321" s="357"/>
      <c r="E1321" s="634"/>
      <c r="F1321" s="635"/>
      <c r="G1321" s="360"/>
      <c r="H1321" s="359"/>
      <c r="I1321" s="359"/>
      <c r="J1321" s="636"/>
      <c r="K1321" s="638" t="str">
        <f>IFERROR(INDEX(Lookup!$G$3:$G$6,MATCH(J1321,Lookup!$F$3:$F$6,0)),"")</f>
        <v/>
      </c>
      <c r="L1321" s="637"/>
      <c r="M1321" s="636"/>
      <c r="N1321" s="639">
        <f t="shared" si="90"/>
        <v>0</v>
      </c>
      <c r="O1321" s="640">
        <f t="shared" si="91"/>
        <v>0</v>
      </c>
      <c r="P1321" s="641">
        <f>IF(I1321&lt;INDEX(Lookup!$U$2:$U$10,MATCH($D$48,Lookup!$S$2:$S$10,0)),0,IF(U1321="X",0,IFERROR(L1321*50,0)))</f>
        <v>0</v>
      </c>
      <c r="Q1321" s="642">
        <f>IF(I1321&lt;INDEX(Lookup!$U$2:$U$10,MATCH($D$48,Lookup!$S$2:$S$10,0)),0,IF(U1321="X",0,IFERROR(P1321*K1321,0)))</f>
        <v>0</v>
      </c>
      <c r="R1321" s="642">
        <v>0</v>
      </c>
      <c r="S1321" s="783">
        <v>0</v>
      </c>
      <c r="T1321" s="636"/>
      <c r="U1321" s="353"/>
      <c r="W1321" s="833">
        <f t="shared" si="92"/>
        <v>0</v>
      </c>
      <c r="X1321" s="833">
        <f t="shared" si="93"/>
        <v>0</v>
      </c>
    </row>
    <row r="1322" spans="2:24" x14ac:dyDescent="0.35">
      <c r="B1322" s="633"/>
      <c r="C1322" s="357"/>
      <c r="D1322" s="357"/>
      <c r="E1322" s="634"/>
      <c r="F1322" s="635"/>
      <c r="G1322" s="360"/>
      <c r="H1322" s="359"/>
      <c r="I1322" s="359"/>
      <c r="J1322" s="636"/>
      <c r="K1322" s="638" t="str">
        <f>IFERROR(INDEX(Lookup!$G$3:$G$6,MATCH(J1322,Lookup!$F$3:$F$6,0)),"")</f>
        <v/>
      </c>
      <c r="L1322" s="637"/>
      <c r="M1322" s="636"/>
      <c r="N1322" s="639">
        <f t="shared" si="90"/>
        <v>0</v>
      </c>
      <c r="O1322" s="640">
        <f t="shared" si="91"/>
        <v>0</v>
      </c>
      <c r="P1322" s="641">
        <f>IF(I1322&lt;INDEX(Lookup!$U$2:$U$10,MATCH($D$48,Lookup!$S$2:$S$10,0)),0,IF(U1322="X",0,IFERROR(L1322*50,0)))</f>
        <v>0</v>
      </c>
      <c r="Q1322" s="642">
        <f>IF(I1322&lt;INDEX(Lookup!$U$2:$U$10,MATCH($D$48,Lookup!$S$2:$S$10,0)),0,IF(U1322="X",0,IFERROR(P1322*K1322,0)))</f>
        <v>0</v>
      </c>
      <c r="R1322" s="642">
        <v>0</v>
      </c>
      <c r="S1322" s="783">
        <v>0</v>
      </c>
      <c r="T1322" s="636"/>
      <c r="U1322" s="353"/>
      <c r="W1322" s="833">
        <f t="shared" si="92"/>
        <v>0</v>
      </c>
      <c r="X1322" s="833">
        <f t="shared" si="93"/>
        <v>0</v>
      </c>
    </row>
    <row r="1323" spans="2:24" x14ac:dyDescent="0.35">
      <c r="B1323" s="633"/>
      <c r="C1323" s="357"/>
      <c r="D1323" s="357"/>
      <c r="E1323" s="634"/>
      <c r="F1323" s="635"/>
      <c r="G1323" s="360"/>
      <c r="H1323" s="359"/>
      <c r="I1323" s="359"/>
      <c r="J1323" s="636"/>
      <c r="K1323" s="638" t="str">
        <f>IFERROR(INDEX(Lookup!$G$3:$G$6,MATCH(J1323,Lookup!$F$3:$F$6,0)),"")</f>
        <v/>
      </c>
      <c r="L1323" s="637"/>
      <c r="M1323" s="636"/>
      <c r="N1323" s="639">
        <f t="shared" si="90"/>
        <v>0</v>
      </c>
      <c r="O1323" s="640">
        <f t="shared" si="91"/>
        <v>0</v>
      </c>
      <c r="P1323" s="641">
        <f>IF(I1323&lt;INDEX(Lookup!$U$2:$U$10,MATCH($D$48,Lookup!$S$2:$S$10,0)),0,IF(U1323="X",0,IFERROR(L1323*50,0)))</f>
        <v>0</v>
      </c>
      <c r="Q1323" s="642">
        <f>IF(I1323&lt;INDEX(Lookup!$U$2:$U$10,MATCH($D$48,Lookup!$S$2:$S$10,0)),0,IF(U1323="X",0,IFERROR(P1323*K1323,0)))</f>
        <v>0</v>
      </c>
      <c r="R1323" s="642">
        <v>0</v>
      </c>
      <c r="S1323" s="783">
        <v>0</v>
      </c>
      <c r="T1323" s="636"/>
      <c r="U1323" s="353"/>
      <c r="W1323" s="833">
        <f t="shared" si="92"/>
        <v>0</v>
      </c>
      <c r="X1323" s="833">
        <f t="shared" si="93"/>
        <v>0</v>
      </c>
    </row>
    <row r="1324" spans="2:24" x14ac:dyDescent="0.35">
      <c r="B1324" s="633"/>
      <c r="C1324" s="357"/>
      <c r="D1324" s="357"/>
      <c r="E1324" s="634"/>
      <c r="F1324" s="635"/>
      <c r="G1324" s="360"/>
      <c r="H1324" s="359"/>
      <c r="I1324" s="359"/>
      <c r="J1324" s="636"/>
      <c r="K1324" s="638" t="str">
        <f>IFERROR(INDEX(Lookup!$G$3:$G$6,MATCH(J1324,Lookup!$F$3:$F$6,0)),"")</f>
        <v/>
      </c>
      <c r="L1324" s="637"/>
      <c r="M1324" s="636"/>
      <c r="N1324" s="639">
        <f t="shared" si="90"/>
        <v>0</v>
      </c>
      <c r="O1324" s="640">
        <f t="shared" si="91"/>
        <v>0</v>
      </c>
      <c r="P1324" s="641">
        <f>IF(I1324&lt;INDEX(Lookup!$U$2:$U$10,MATCH($D$48,Lookup!$S$2:$S$10,0)),0,IF(U1324="X",0,IFERROR(L1324*50,0)))</f>
        <v>0</v>
      </c>
      <c r="Q1324" s="642">
        <f>IF(I1324&lt;INDEX(Lookup!$U$2:$U$10,MATCH($D$48,Lookup!$S$2:$S$10,0)),0,IF(U1324="X",0,IFERROR(P1324*K1324,0)))</f>
        <v>0</v>
      </c>
      <c r="R1324" s="642">
        <v>0</v>
      </c>
      <c r="S1324" s="783">
        <v>0</v>
      </c>
      <c r="T1324" s="636"/>
      <c r="U1324" s="353"/>
      <c r="W1324" s="833">
        <f t="shared" si="92"/>
        <v>0</v>
      </c>
      <c r="X1324" s="833">
        <f t="shared" si="93"/>
        <v>0</v>
      </c>
    </row>
    <row r="1325" spans="2:24" x14ac:dyDescent="0.35">
      <c r="B1325" s="633"/>
      <c r="C1325" s="357"/>
      <c r="D1325" s="357"/>
      <c r="E1325" s="634"/>
      <c r="F1325" s="635"/>
      <c r="G1325" s="360"/>
      <c r="H1325" s="359"/>
      <c r="I1325" s="359"/>
      <c r="J1325" s="636"/>
      <c r="K1325" s="638" t="str">
        <f>IFERROR(INDEX(Lookup!$G$3:$G$6,MATCH(J1325,Lookup!$F$3:$F$6,0)),"")</f>
        <v/>
      </c>
      <c r="L1325" s="637"/>
      <c r="M1325" s="636"/>
      <c r="N1325" s="639">
        <f t="shared" si="90"/>
        <v>0</v>
      </c>
      <c r="O1325" s="640">
        <f t="shared" si="91"/>
        <v>0</v>
      </c>
      <c r="P1325" s="641">
        <f>IF(I1325&lt;INDEX(Lookup!$U$2:$U$10,MATCH($D$48,Lookup!$S$2:$S$10,0)),0,IF(U1325="X",0,IFERROR(L1325*50,0)))</f>
        <v>0</v>
      </c>
      <c r="Q1325" s="642">
        <f>IF(I1325&lt;INDEX(Lookup!$U$2:$U$10,MATCH($D$48,Lookup!$S$2:$S$10,0)),0,IF(U1325="X",0,IFERROR(P1325*K1325,0)))</f>
        <v>0</v>
      </c>
      <c r="R1325" s="642">
        <v>0</v>
      </c>
      <c r="S1325" s="783">
        <v>0</v>
      </c>
      <c r="T1325" s="636"/>
      <c r="U1325" s="353"/>
      <c r="W1325" s="833">
        <f t="shared" si="92"/>
        <v>0</v>
      </c>
      <c r="X1325" s="833">
        <f t="shared" si="93"/>
        <v>0</v>
      </c>
    </row>
    <row r="1326" spans="2:24" x14ac:dyDescent="0.35">
      <c r="B1326" s="633"/>
      <c r="C1326" s="357"/>
      <c r="D1326" s="357"/>
      <c r="E1326" s="634"/>
      <c r="F1326" s="635"/>
      <c r="G1326" s="360"/>
      <c r="H1326" s="359"/>
      <c r="I1326" s="359"/>
      <c r="J1326" s="636"/>
      <c r="K1326" s="638" t="str">
        <f>IFERROR(INDEX(Lookup!$G$3:$G$6,MATCH(J1326,Lookup!$F$3:$F$6,0)),"")</f>
        <v/>
      </c>
      <c r="L1326" s="637"/>
      <c r="M1326" s="636"/>
      <c r="N1326" s="639">
        <f t="shared" si="90"/>
        <v>0</v>
      </c>
      <c r="O1326" s="640">
        <f t="shared" si="91"/>
        <v>0</v>
      </c>
      <c r="P1326" s="641">
        <f>IF(I1326&lt;INDEX(Lookup!$U$2:$U$10,MATCH($D$48,Lookup!$S$2:$S$10,0)),0,IF(U1326="X",0,IFERROR(L1326*50,0)))</f>
        <v>0</v>
      </c>
      <c r="Q1326" s="642">
        <f>IF(I1326&lt;INDEX(Lookup!$U$2:$U$10,MATCH($D$48,Lookup!$S$2:$S$10,0)),0,IF(U1326="X",0,IFERROR(P1326*K1326,0)))</f>
        <v>0</v>
      </c>
      <c r="R1326" s="642">
        <v>0</v>
      </c>
      <c r="S1326" s="783">
        <v>0</v>
      </c>
      <c r="T1326" s="636"/>
      <c r="U1326" s="353"/>
      <c r="W1326" s="833">
        <f t="shared" si="92"/>
        <v>0</v>
      </c>
      <c r="X1326" s="833">
        <f t="shared" si="93"/>
        <v>0</v>
      </c>
    </row>
    <row r="1327" spans="2:24" x14ac:dyDescent="0.35">
      <c r="B1327" s="633"/>
      <c r="C1327" s="357"/>
      <c r="D1327" s="357"/>
      <c r="E1327" s="634"/>
      <c r="F1327" s="635"/>
      <c r="G1327" s="360"/>
      <c r="H1327" s="359"/>
      <c r="I1327" s="359"/>
      <c r="J1327" s="636"/>
      <c r="K1327" s="638" t="str">
        <f>IFERROR(INDEX(Lookup!$G$3:$G$6,MATCH(J1327,Lookup!$F$3:$F$6,0)),"")</f>
        <v/>
      </c>
      <c r="L1327" s="637"/>
      <c r="M1327" s="636"/>
      <c r="N1327" s="639">
        <f t="shared" si="90"/>
        <v>0</v>
      </c>
      <c r="O1327" s="640">
        <f t="shared" si="91"/>
        <v>0</v>
      </c>
      <c r="P1327" s="641">
        <f>IF(I1327&lt;INDEX(Lookup!$U$2:$U$10,MATCH($D$48,Lookup!$S$2:$S$10,0)),0,IF(U1327="X",0,IFERROR(L1327*50,0)))</f>
        <v>0</v>
      </c>
      <c r="Q1327" s="642">
        <f>IF(I1327&lt;INDEX(Lookup!$U$2:$U$10,MATCH($D$48,Lookup!$S$2:$S$10,0)),0,IF(U1327="X",0,IFERROR(P1327*K1327,0)))</f>
        <v>0</v>
      </c>
      <c r="R1327" s="642">
        <v>0</v>
      </c>
      <c r="S1327" s="783">
        <v>0</v>
      </c>
      <c r="T1327" s="636"/>
      <c r="U1327" s="353"/>
      <c r="W1327" s="833">
        <f t="shared" si="92"/>
        <v>0</v>
      </c>
      <c r="X1327" s="833">
        <f t="shared" si="93"/>
        <v>0</v>
      </c>
    </row>
    <row r="1328" spans="2:24" x14ac:dyDescent="0.35">
      <c r="B1328" s="633"/>
      <c r="C1328" s="357"/>
      <c r="D1328" s="357"/>
      <c r="E1328" s="634"/>
      <c r="F1328" s="635"/>
      <c r="G1328" s="360"/>
      <c r="H1328" s="359"/>
      <c r="I1328" s="359"/>
      <c r="J1328" s="636"/>
      <c r="K1328" s="638" t="str">
        <f>IFERROR(INDEX(Lookup!$G$3:$G$6,MATCH(J1328,Lookup!$F$3:$F$6,0)),"")</f>
        <v/>
      </c>
      <c r="L1328" s="637"/>
      <c r="M1328" s="636"/>
      <c r="N1328" s="639">
        <f t="shared" si="90"/>
        <v>0</v>
      </c>
      <c r="O1328" s="640">
        <f t="shared" si="91"/>
        <v>0</v>
      </c>
      <c r="P1328" s="641">
        <f>IF(I1328&lt;INDEX(Lookup!$U$2:$U$10,MATCH($D$48,Lookup!$S$2:$S$10,0)),0,IF(U1328="X",0,IFERROR(L1328*50,0)))</f>
        <v>0</v>
      </c>
      <c r="Q1328" s="642">
        <f>IF(I1328&lt;INDEX(Lookup!$U$2:$U$10,MATCH($D$48,Lookup!$S$2:$S$10,0)),0,IF(U1328="X",0,IFERROR(P1328*K1328,0)))</f>
        <v>0</v>
      </c>
      <c r="R1328" s="642">
        <v>0</v>
      </c>
      <c r="S1328" s="783">
        <v>0</v>
      </c>
      <c r="T1328" s="636"/>
      <c r="U1328" s="353"/>
      <c r="W1328" s="833">
        <f t="shared" si="92"/>
        <v>0</v>
      </c>
      <c r="X1328" s="833">
        <f t="shared" si="93"/>
        <v>0</v>
      </c>
    </row>
    <row r="1329" spans="2:24" x14ac:dyDescent="0.35">
      <c r="B1329" s="633"/>
      <c r="C1329" s="357"/>
      <c r="D1329" s="357"/>
      <c r="E1329" s="634"/>
      <c r="F1329" s="635"/>
      <c r="G1329" s="360"/>
      <c r="H1329" s="359"/>
      <c r="I1329" s="359"/>
      <c r="J1329" s="636"/>
      <c r="K1329" s="638" t="str">
        <f>IFERROR(INDEX(Lookup!$G$3:$G$6,MATCH(J1329,Lookup!$F$3:$F$6,0)),"")</f>
        <v/>
      </c>
      <c r="L1329" s="637"/>
      <c r="M1329" s="636"/>
      <c r="N1329" s="639">
        <f t="shared" si="90"/>
        <v>0</v>
      </c>
      <c r="O1329" s="640">
        <f t="shared" si="91"/>
        <v>0</v>
      </c>
      <c r="P1329" s="641">
        <f>IF(I1329&lt;INDEX(Lookup!$U$2:$U$10,MATCH($D$48,Lookup!$S$2:$S$10,0)),0,IF(U1329="X",0,IFERROR(L1329*50,0)))</f>
        <v>0</v>
      </c>
      <c r="Q1329" s="642">
        <f>IF(I1329&lt;INDEX(Lookup!$U$2:$U$10,MATCH($D$48,Lookup!$S$2:$S$10,0)),0,IF(U1329="X",0,IFERROR(P1329*K1329,0)))</f>
        <v>0</v>
      </c>
      <c r="R1329" s="642">
        <v>0</v>
      </c>
      <c r="S1329" s="783">
        <v>0</v>
      </c>
      <c r="T1329" s="636"/>
      <c r="U1329" s="353"/>
      <c r="W1329" s="833">
        <f t="shared" si="92"/>
        <v>0</v>
      </c>
      <c r="X1329" s="833">
        <f t="shared" si="93"/>
        <v>0</v>
      </c>
    </row>
    <row r="1330" spans="2:24" x14ac:dyDescent="0.35">
      <c r="B1330" s="633"/>
      <c r="C1330" s="357"/>
      <c r="D1330" s="357"/>
      <c r="E1330" s="634"/>
      <c r="F1330" s="635"/>
      <c r="G1330" s="360"/>
      <c r="H1330" s="359"/>
      <c r="I1330" s="359"/>
      <c r="J1330" s="636"/>
      <c r="K1330" s="638" t="str">
        <f>IFERROR(INDEX(Lookup!$G$3:$G$6,MATCH(J1330,Lookup!$F$3:$F$6,0)),"")</f>
        <v/>
      </c>
      <c r="L1330" s="637"/>
      <c r="M1330" s="636"/>
      <c r="N1330" s="639">
        <f t="shared" si="90"/>
        <v>0</v>
      </c>
      <c r="O1330" s="640">
        <f t="shared" si="91"/>
        <v>0</v>
      </c>
      <c r="P1330" s="641">
        <f>IF(I1330&lt;INDEX(Lookup!$U$2:$U$10,MATCH($D$48,Lookup!$S$2:$S$10,0)),0,IF(U1330="X",0,IFERROR(L1330*50,0)))</f>
        <v>0</v>
      </c>
      <c r="Q1330" s="642">
        <f>IF(I1330&lt;INDEX(Lookup!$U$2:$U$10,MATCH($D$48,Lookup!$S$2:$S$10,0)),0,IF(U1330="X",0,IFERROR(P1330*K1330,0)))</f>
        <v>0</v>
      </c>
      <c r="R1330" s="642">
        <v>0</v>
      </c>
      <c r="S1330" s="783">
        <v>0</v>
      </c>
      <c r="T1330" s="636"/>
      <c r="U1330" s="353"/>
      <c r="W1330" s="833">
        <f t="shared" si="92"/>
        <v>0</v>
      </c>
      <c r="X1330" s="833">
        <f t="shared" si="93"/>
        <v>0</v>
      </c>
    </row>
    <row r="1331" spans="2:24" x14ac:dyDescent="0.35">
      <c r="B1331" s="633"/>
      <c r="C1331" s="357"/>
      <c r="D1331" s="357"/>
      <c r="E1331" s="634"/>
      <c r="F1331" s="635"/>
      <c r="G1331" s="360"/>
      <c r="H1331" s="359"/>
      <c r="I1331" s="359"/>
      <c r="J1331" s="636"/>
      <c r="K1331" s="638" t="str">
        <f>IFERROR(INDEX(Lookup!$G$3:$G$6,MATCH(J1331,Lookup!$F$3:$F$6,0)),"")</f>
        <v/>
      </c>
      <c r="L1331" s="637"/>
      <c r="M1331" s="636"/>
      <c r="N1331" s="639">
        <f t="shared" ref="N1331:N1394" si="94">L1331*M1331</f>
        <v>0</v>
      </c>
      <c r="O1331" s="640">
        <f t="shared" si="91"/>
        <v>0</v>
      </c>
      <c r="P1331" s="641">
        <f>IF(I1331&lt;INDEX(Lookup!$U$2:$U$10,MATCH($D$48,Lookup!$S$2:$S$10,0)),0,IF(U1331="X",0,IFERROR(L1331*50,0)))</f>
        <v>0</v>
      </c>
      <c r="Q1331" s="642">
        <f>IF(I1331&lt;INDEX(Lookup!$U$2:$U$10,MATCH($D$48,Lookup!$S$2:$S$10,0)),0,IF(U1331="X",0,IFERROR(P1331*K1331,0)))</f>
        <v>0</v>
      </c>
      <c r="R1331" s="642">
        <v>0</v>
      </c>
      <c r="S1331" s="783">
        <v>0</v>
      </c>
      <c r="T1331" s="636"/>
      <c r="U1331" s="353"/>
      <c r="W1331" s="833">
        <f t="shared" si="92"/>
        <v>0</v>
      </c>
      <c r="X1331" s="833">
        <f t="shared" si="93"/>
        <v>0</v>
      </c>
    </row>
    <row r="1332" spans="2:24" x14ac:dyDescent="0.35">
      <c r="B1332" s="633"/>
      <c r="C1332" s="357"/>
      <c r="D1332" s="357"/>
      <c r="E1332" s="634"/>
      <c r="F1332" s="635"/>
      <c r="G1332" s="360"/>
      <c r="H1332" s="359"/>
      <c r="I1332" s="359"/>
      <c r="J1332" s="636"/>
      <c r="K1332" s="638" t="str">
        <f>IFERROR(INDEX(Lookup!$G$3:$G$6,MATCH(J1332,Lookup!$F$3:$F$6,0)),"")</f>
        <v/>
      </c>
      <c r="L1332" s="637"/>
      <c r="M1332" s="636"/>
      <c r="N1332" s="639">
        <f t="shared" si="94"/>
        <v>0</v>
      </c>
      <c r="O1332" s="640">
        <f t="shared" ref="O1332:O1395" si="95">IFERROR(ROUND((N1332*K1332),2),0)</f>
        <v>0</v>
      </c>
      <c r="P1332" s="641">
        <f>IF(I1332&lt;INDEX(Lookup!$U$2:$U$10,MATCH($D$48,Lookup!$S$2:$S$10,0)),0,IF(U1332="X",0,IFERROR(L1332*50,0)))</f>
        <v>0</v>
      </c>
      <c r="Q1332" s="642">
        <f>IF(I1332&lt;INDEX(Lookup!$U$2:$U$10,MATCH($D$48,Lookup!$S$2:$S$10,0)),0,IF(U1332="X",0,IFERROR(P1332*K1332,0)))</f>
        <v>0</v>
      </c>
      <c r="R1332" s="642">
        <v>0</v>
      </c>
      <c r="S1332" s="783">
        <v>0</v>
      </c>
      <c r="T1332" s="636"/>
      <c r="U1332" s="353"/>
      <c r="W1332" s="833">
        <f t="shared" ref="W1332:W1395" si="96">O1332*$I$30</f>
        <v>0</v>
      </c>
      <c r="X1332" s="833">
        <f t="shared" ref="X1332:X1395" si="97">Q1332*$I$30</f>
        <v>0</v>
      </c>
    </row>
    <row r="1333" spans="2:24" x14ac:dyDescent="0.35">
      <c r="B1333" s="633"/>
      <c r="C1333" s="357"/>
      <c r="D1333" s="357"/>
      <c r="E1333" s="634"/>
      <c r="F1333" s="635"/>
      <c r="G1333" s="360"/>
      <c r="H1333" s="359"/>
      <c r="I1333" s="359"/>
      <c r="J1333" s="636"/>
      <c r="K1333" s="638" t="str">
        <f>IFERROR(INDEX(Lookup!$G$3:$G$6,MATCH(J1333,Lookup!$F$3:$F$6,0)),"")</f>
        <v/>
      </c>
      <c r="L1333" s="637"/>
      <c r="M1333" s="636"/>
      <c r="N1333" s="639">
        <f t="shared" si="94"/>
        <v>0</v>
      </c>
      <c r="O1333" s="640">
        <f t="shared" si="95"/>
        <v>0</v>
      </c>
      <c r="P1333" s="641">
        <f>IF(I1333&lt;INDEX(Lookup!$U$2:$U$10,MATCH($D$48,Lookup!$S$2:$S$10,0)),0,IF(U1333="X",0,IFERROR(L1333*50,0)))</f>
        <v>0</v>
      </c>
      <c r="Q1333" s="642">
        <f>IF(I1333&lt;INDEX(Lookup!$U$2:$U$10,MATCH($D$48,Lookup!$S$2:$S$10,0)),0,IF(U1333="X",0,IFERROR(P1333*K1333,0)))</f>
        <v>0</v>
      </c>
      <c r="R1333" s="642">
        <v>0</v>
      </c>
      <c r="S1333" s="783">
        <v>0</v>
      </c>
      <c r="T1333" s="636"/>
      <c r="U1333" s="353"/>
      <c r="W1333" s="833">
        <f t="shared" si="96"/>
        <v>0</v>
      </c>
      <c r="X1333" s="833">
        <f t="shared" si="97"/>
        <v>0</v>
      </c>
    </row>
    <row r="1334" spans="2:24" x14ac:dyDescent="0.35">
      <c r="B1334" s="633"/>
      <c r="C1334" s="357"/>
      <c r="D1334" s="357"/>
      <c r="E1334" s="634"/>
      <c r="F1334" s="635"/>
      <c r="G1334" s="360"/>
      <c r="H1334" s="359"/>
      <c r="I1334" s="359"/>
      <c r="J1334" s="636"/>
      <c r="K1334" s="638" t="str">
        <f>IFERROR(INDEX(Lookup!$G$3:$G$6,MATCH(J1334,Lookup!$F$3:$F$6,0)),"")</f>
        <v/>
      </c>
      <c r="L1334" s="637"/>
      <c r="M1334" s="636"/>
      <c r="N1334" s="639">
        <f t="shared" si="94"/>
        <v>0</v>
      </c>
      <c r="O1334" s="640">
        <f t="shared" si="95"/>
        <v>0</v>
      </c>
      <c r="P1334" s="641">
        <f>IF(I1334&lt;INDEX(Lookup!$U$2:$U$10,MATCH($D$48,Lookup!$S$2:$S$10,0)),0,IF(U1334="X",0,IFERROR(L1334*50,0)))</f>
        <v>0</v>
      </c>
      <c r="Q1334" s="642">
        <f>IF(I1334&lt;INDEX(Lookup!$U$2:$U$10,MATCH($D$48,Lookup!$S$2:$S$10,0)),0,IF(U1334="X",0,IFERROR(P1334*K1334,0)))</f>
        <v>0</v>
      </c>
      <c r="R1334" s="642">
        <v>0</v>
      </c>
      <c r="S1334" s="783">
        <v>0</v>
      </c>
      <c r="T1334" s="636"/>
      <c r="U1334" s="353"/>
      <c r="W1334" s="833">
        <f t="shared" si="96"/>
        <v>0</v>
      </c>
      <c r="X1334" s="833">
        <f t="shared" si="97"/>
        <v>0</v>
      </c>
    </row>
    <row r="1335" spans="2:24" x14ac:dyDescent="0.35">
      <c r="B1335" s="633"/>
      <c r="C1335" s="357"/>
      <c r="D1335" s="357"/>
      <c r="E1335" s="634"/>
      <c r="F1335" s="635"/>
      <c r="G1335" s="360"/>
      <c r="H1335" s="359"/>
      <c r="I1335" s="359"/>
      <c r="J1335" s="636"/>
      <c r="K1335" s="638" t="str">
        <f>IFERROR(INDEX(Lookup!$G$3:$G$6,MATCH(J1335,Lookup!$F$3:$F$6,0)),"")</f>
        <v/>
      </c>
      <c r="L1335" s="637"/>
      <c r="M1335" s="636"/>
      <c r="N1335" s="639">
        <f t="shared" si="94"/>
        <v>0</v>
      </c>
      <c r="O1335" s="640">
        <f t="shared" si="95"/>
        <v>0</v>
      </c>
      <c r="P1335" s="641">
        <f>IF(I1335&lt;INDEX(Lookup!$U$2:$U$10,MATCH($D$48,Lookup!$S$2:$S$10,0)),0,IF(U1335="X",0,IFERROR(L1335*50,0)))</f>
        <v>0</v>
      </c>
      <c r="Q1335" s="642">
        <f>IF(I1335&lt;INDEX(Lookup!$U$2:$U$10,MATCH($D$48,Lookup!$S$2:$S$10,0)),0,IF(U1335="X",0,IFERROR(P1335*K1335,0)))</f>
        <v>0</v>
      </c>
      <c r="R1335" s="642">
        <v>0</v>
      </c>
      <c r="S1335" s="783">
        <v>0</v>
      </c>
      <c r="T1335" s="636"/>
      <c r="U1335" s="353"/>
      <c r="W1335" s="833">
        <f t="shared" si="96"/>
        <v>0</v>
      </c>
      <c r="X1335" s="833">
        <f t="shared" si="97"/>
        <v>0</v>
      </c>
    </row>
    <row r="1336" spans="2:24" x14ac:dyDescent="0.35">
      <c r="B1336" s="633"/>
      <c r="C1336" s="357"/>
      <c r="D1336" s="357"/>
      <c r="E1336" s="634"/>
      <c r="F1336" s="635"/>
      <c r="G1336" s="360"/>
      <c r="H1336" s="359"/>
      <c r="I1336" s="359"/>
      <c r="J1336" s="636"/>
      <c r="K1336" s="638" t="str">
        <f>IFERROR(INDEX(Lookup!$G$3:$G$6,MATCH(J1336,Lookup!$F$3:$F$6,0)),"")</f>
        <v/>
      </c>
      <c r="L1336" s="637"/>
      <c r="M1336" s="636"/>
      <c r="N1336" s="639">
        <f t="shared" si="94"/>
        <v>0</v>
      </c>
      <c r="O1336" s="640">
        <f t="shared" si="95"/>
        <v>0</v>
      </c>
      <c r="P1336" s="641">
        <f>IF(I1336&lt;INDEX(Lookup!$U$2:$U$10,MATCH($D$48,Lookup!$S$2:$S$10,0)),0,IF(U1336="X",0,IFERROR(L1336*50,0)))</f>
        <v>0</v>
      </c>
      <c r="Q1336" s="642">
        <f>IF(I1336&lt;INDEX(Lookup!$U$2:$U$10,MATCH($D$48,Lookup!$S$2:$S$10,0)),0,IF(U1336="X",0,IFERROR(P1336*K1336,0)))</f>
        <v>0</v>
      </c>
      <c r="R1336" s="642">
        <v>0</v>
      </c>
      <c r="S1336" s="783">
        <v>0</v>
      </c>
      <c r="T1336" s="636"/>
      <c r="U1336" s="353"/>
      <c r="W1336" s="833">
        <f t="shared" si="96"/>
        <v>0</v>
      </c>
      <c r="X1336" s="833">
        <f t="shared" si="97"/>
        <v>0</v>
      </c>
    </row>
    <row r="1337" spans="2:24" x14ac:dyDescent="0.35">
      <c r="B1337" s="633"/>
      <c r="C1337" s="357"/>
      <c r="D1337" s="357"/>
      <c r="E1337" s="634"/>
      <c r="F1337" s="635"/>
      <c r="G1337" s="360"/>
      <c r="H1337" s="359"/>
      <c r="I1337" s="359"/>
      <c r="J1337" s="636"/>
      <c r="K1337" s="638" t="str">
        <f>IFERROR(INDEX(Lookup!$G$3:$G$6,MATCH(J1337,Lookup!$F$3:$F$6,0)),"")</f>
        <v/>
      </c>
      <c r="L1337" s="637"/>
      <c r="M1337" s="636"/>
      <c r="N1337" s="639">
        <f t="shared" si="94"/>
        <v>0</v>
      </c>
      <c r="O1337" s="640">
        <f t="shared" si="95"/>
        <v>0</v>
      </c>
      <c r="P1337" s="641">
        <f>IF(I1337&lt;INDEX(Lookup!$U$2:$U$10,MATCH($D$48,Lookup!$S$2:$S$10,0)),0,IF(U1337="X",0,IFERROR(L1337*50,0)))</f>
        <v>0</v>
      </c>
      <c r="Q1337" s="642">
        <f>IF(I1337&lt;INDEX(Lookup!$U$2:$U$10,MATCH($D$48,Lookup!$S$2:$S$10,0)),0,IF(U1337="X",0,IFERROR(P1337*K1337,0)))</f>
        <v>0</v>
      </c>
      <c r="R1337" s="642">
        <v>0</v>
      </c>
      <c r="S1337" s="783">
        <v>0</v>
      </c>
      <c r="T1337" s="636"/>
      <c r="U1337" s="353"/>
      <c r="W1337" s="833">
        <f t="shared" si="96"/>
        <v>0</v>
      </c>
      <c r="X1337" s="833">
        <f t="shared" si="97"/>
        <v>0</v>
      </c>
    </row>
    <row r="1338" spans="2:24" x14ac:dyDescent="0.35">
      <c r="B1338" s="633"/>
      <c r="C1338" s="357"/>
      <c r="D1338" s="357"/>
      <c r="E1338" s="634"/>
      <c r="F1338" s="635"/>
      <c r="G1338" s="360"/>
      <c r="H1338" s="359"/>
      <c r="I1338" s="359"/>
      <c r="J1338" s="636"/>
      <c r="K1338" s="638" t="str">
        <f>IFERROR(INDEX(Lookup!$G$3:$G$6,MATCH(J1338,Lookup!$F$3:$F$6,0)),"")</f>
        <v/>
      </c>
      <c r="L1338" s="637"/>
      <c r="M1338" s="636"/>
      <c r="N1338" s="639">
        <f t="shared" si="94"/>
        <v>0</v>
      </c>
      <c r="O1338" s="640">
        <f t="shared" si="95"/>
        <v>0</v>
      </c>
      <c r="P1338" s="641">
        <f>IF(I1338&lt;INDEX(Lookup!$U$2:$U$10,MATCH($D$48,Lookup!$S$2:$S$10,0)),0,IF(U1338="X",0,IFERROR(L1338*50,0)))</f>
        <v>0</v>
      </c>
      <c r="Q1338" s="642">
        <f>IF(I1338&lt;INDEX(Lookup!$U$2:$U$10,MATCH($D$48,Lookup!$S$2:$S$10,0)),0,IF(U1338="X",0,IFERROR(P1338*K1338,0)))</f>
        <v>0</v>
      </c>
      <c r="R1338" s="642">
        <v>0</v>
      </c>
      <c r="S1338" s="783">
        <v>0</v>
      </c>
      <c r="T1338" s="636"/>
      <c r="U1338" s="353"/>
      <c r="W1338" s="833">
        <f t="shared" si="96"/>
        <v>0</v>
      </c>
      <c r="X1338" s="833">
        <f t="shared" si="97"/>
        <v>0</v>
      </c>
    </row>
    <row r="1339" spans="2:24" x14ac:dyDescent="0.35">
      <c r="B1339" s="633"/>
      <c r="C1339" s="357"/>
      <c r="D1339" s="357"/>
      <c r="E1339" s="634"/>
      <c r="F1339" s="635"/>
      <c r="G1339" s="360"/>
      <c r="H1339" s="359"/>
      <c r="I1339" s="359"/>
      <c r="J1339" s="636"/>
      <c r="K1339" s="638" t="str">
        <f>IFERROR(INDEX(Lookup!$G$3:$G$6,MATCH(J1339,Lookup!$F$3:$F$6,0)),"")</f>
        <v/>
      </c>
      <c r="L1339" s="637"/>
      <c r="M1339" s="636"/>
      <c r="N1339" s="639">
        <f t="shared" si="94"/>
        <v>0</v>
      </c>
      <c r="O1339" s="640">
        <f t="shared" si="95"/>
        <v>0</v>
      </c>
      <c r="P1339" s="641">
        <f>IF(I1339&lt;INDEX(Lookup!$U$2:$U$10,MATCH($D$48,Lookup!$S$2:$S$10,0)),0,IF(U1339="X",0,IFERROR(L1339*50,0)))</f>
        <v>0</v>
      </c>
      <c r="Q1339" s="642">
        <f>IF(I1339&lt;INDEX(Lookup!$U$2:$U$10,MATCH($D$48,Lookup!$S$2:$S$10,0)),0,IF(U1339="X",0,IFERROR(P1339*K1339,0)))</f>
        <v>0</v>
      </c>
      <c r="R1339" s="642">
        <v>0</v>
      </c>
      <c r="S1339" s="783">
        <v>0</v>
      </c>
      <c r="T1339" s="636"/>
      <c r="U1339" s="353"/>
      <c r="W1339" s="833">
        <f t="shared" si="96"/>
        <v>0</v>
      </c>
      <c r="X1339" s="833">
        <f t="shared" si="97"/>
        <v>0</v>
      </c>
    </row>
    <row r="1340" spans="2:24" x14ac:dyDescent="0.35">
      <c r="B1340" s="633"/>
      <c r="C1340" s="357"/>
      <c r="D1340" s="357"/>
      <c r="E1340" s="634"/>
      <c r="F1340" s="635"/>
      <c r="G1340" s="360"/>
      <c r="H1340" s="359"/>
      <c r="I1340" s="359"/>
      <c r="J1340" s="636"/>
      <c r="K1340" s="638" t="str">
        <f>IFERROR(INDEX(Lookup!$G$3:$G$6,MATCH(J1340,Lookup!$F$3:$F$6,0)),"")</f>
        <v/>
      </c>
      <c r="L1340" s="637"/>
      <c r="M1340" s="636"/>
      <c r="N1340" s="639">
        <f t="shared" si="94"/>
        <v>0</v>
      </c>
      <c r="O1340" s="640">
        <f t="shared" si="95"/>
        <v>0</v>
      </c>
      <c r="P1340" s="641">
        <f>IF(I1340&lt;INDEX(Lookup!$U$2:$U$10,MATCH($D$48,Lookup!$S$2:$S$10,0)),0,IF(U1340="X",0,IFERROR(L1340*50,0)))</f>
        <v>0</v>
      </c>
      <c r="Q1340" s="642">
        <f>IF(I1340&lt;INDEX(Lookup!$U$2:$U$10,MATCH($D$48,Lookup!$S$2:$S$10,0)),0,IF(U1340="X",0,IFERROR(P1340*K1340,0)))</f>
        <v>0</v>
      </c>
      <c r="R1340" s="642">
        <v>0</v>
      </c>
      <c r="S1340" s="783">
        <v>0</v>
      </c>
      <c r="T1340" s="636"/>
      <c r="U1340" s="353"/>
      <c r="W1340" s="833">
        <f t="shared" si="96"/>
        <v>0</v>
      </c>
      <c r="X1340" s="833">
        <f t="shared" si="97"/>
        <v>0</v>
      </c>
    </row>
    <row r="1341" spans="2:24" x14ac:dyDescent="0.35">
      <c r="B1341" s="633"/>
      <c r="C1341" s="357"/>
      <c r="D1341" s="357"/>
      <c r="E1341" s="634"/>
      <c r="F1341" s="635"/>
      <c r="G1341" s="360"/>
      <c r="H1341" s="359"/>
      <c r="I1341" s="359"/>
      <c r="J1341" s="636"/>
      <c r="K1341" s="638" t="str">
        <f>IFERROR(INDEX(Lookup!$G$3:$G$6,MATCH(J1341,Lookup!$F$3:$F$6,0)),"")</f>
        <v/>
      </c>
      <c r="L1341" s="637"/>
      <c r="M1341" s="636"/>
      <c r="N1341" s="639">
        <f t="shared" si="94"/>
        <v>0</v>
      </c>
      <c r="O1341" s="640">
        <f t="shared" si="95"/>
        <v>0</v>
      </c>
      <c r="P1341" s="641">
        <f>IF(I1341&lt;INDEX(Lookup!$U$2:$U$10,MATCH($D$48,Lookup!$S$2:$S$10,0)),0,IF(U1341="X",0,IFERROR(L1341*50,0)))</f>
        <v>0</v>
      </c>
      <c r="Q1341" s="642">
        <f>IF(I1341&lt;INDEX(Lookup!$U$2:$U$10,MATCH($D$48,Lookup!$S$2:$S$10,0)),0,IF(U1341="X",0,IFERROR(P1341*K1341,0)))</f>
        <v>0</v>
      </c>
      <c r="R1341" s="642">
        <v>0</v>
      </c>
      <c r="S1341" s="783">
        <v>0</v>
      </c>
      <c r="T1341" s="636"/>
      <c r="U1341" s="353"/>
      <c r="W1341" s="833">
        <f t="shared" si="96"/>
        <v>0</v>
      </c>
      <c r="X1341" s="833">
        <f t="shared" si="97"/>
        <v>0</v>
      </c>
    </row>
    <row r="1342" spans="2:24" x14ac:dyDescent="0.35">
      <c r="B1342" s="633"/>
      <c r="C1342" s="357"/>
      <c r="D1342" s="357"/>
      <c r="E1342" s="634"/>
      <c r="F1342" s="635"/>
      <c r="G1342" s="360"/>
      <c r="H1342" s="359"/>
      <c r="I1342" s="359"/>
      <c r="J1342" s="636"/>
      <c r="K1342" s="638" t="str">
        <f>IFERROR(INDEX(Lookup!$G$3:$G$6,MATCH(J1342,Lookup!$F$3:$F$6,0)),"")</f>
        <v/>
      </c>
      <c r="L1342" s="637"/>
      <c r="M1342" s="636"/>
      <c r="N1342" s="639">
        <f t="shared" si="94"/>
        <v>0</v>
      </c>
      <c r="O1342" s="640">
        <f t="shared" si="95"/>
        <v>0</v>
      </c>
      <c r="P1342" s="641">
        <f>IF(I1342&lt;INDEX(Lookup!$U$2:$U$10,MATCH($D$48,Lookup!$S$2:$S$10,0)),0,IF(U1342="X",0,IFERROR(L1342*50,0)))</f>
        <v>0</v>
      </c>
      <c r="Q1342" s="642">
        <f>IF(I1342&lt;INDEX(Lookup!$U$2:$U$10,MATCH($D$48,Lookup!$S$2:$S$10,0)),0,IF(U1342="X",0,IFERROR(P1342*K1342,0)))</f>
        <v>0</v>
      </c>
      <c r="R1342" s="642">
        <v>0</v>
      </c>
      <c r="S1342" s="783">
        <v>0</v>
      </c>
      <c r="T1342" s="636"/>
      <c r="U1342" s="353"/>
      <c r="W1342" s="833">
        <f t="shared" si="96"/>
        <v>0</v>
      </c>
      <c r="X1342" s="833">
        <f t="shared" si="97"/>
        <v>0</v>
      </c>
    </row>
    <row r="1343" spans="2:24" x14ac:dyDescent="0.35">
      <c r="B1343" s="633"/>
      <c r="C1343" s="357"/>
      <c r="D1343" s="357"/>
      <c r="E1343" s="634"/>
      <c r="F1343" s="635"/>
      <c r="G1343" s="360"/>
      <c r="H1343" s="359"/>
      <c r="I1343" s="359"/>
      <c r="J1343" s="636"/>
      <c r="K1343" s="638" t="str">
        <f>IFERROR(INDEX(Lookup!$G$3:$G$6,MATCH(J1343,Lookup!$F$3:$F$6,0)),"")</f>
        <v/>
      </c>
      <c r="L1343" s="637"/>
      <c r="M1343" s="636"/>
      <c r="N1343" s="639">
        <f t="shared" si="94"/>
        <v>0</v>
      </c>
      <c r="O1343" s="640">
        <f t="shared" si="95"/>
        <v>0</v>
      </c>
      <c r="P1343" s="641">
        <f>IF(I1343&lt;INDEX(Lookup!$U$2:$U$10,MATCH($D$48,Lookup!$S$2:$S$10,0)),0,IF(U1343="X",0,IFERROR(L1343*50,0)))</f>
        <v>0</v>
      </c>
      <c r="Q1343" s="642">
        <f>IF(I1343&lt;INDEX(Lookup!$U$2:$U$10,MATCH($D$48,Lookup!$S$2:$S$10,0)),0,IF(U1343="X",0,IFERROR(P1343*K1343,0)))</f>
        <v>0</v>
      </c>
      <c r="R1343" s="642">
        <v>0</v>
      </c>
      <c r="S1343" s="783">
        <v>0</v>
      </c>
      <c r="T1343" s="636"/>
      <c r="U1343" s="353"/>
      <c r="W1343" s="833">
        <f t="shared" si="96"/>
        <v>0</v>
      </c>
      <c r="X1343" s="833">
        <f t="shared" si="97"/>
        <v>0</v>
      </c>
    </row>
    <row r="1344" spans="2:24" x14ac:dyDescent="0.35">
      <c r="B1344" s="633"/>
      <c r="C1344" s="357"/>
      <c r="D1344" s="357"/>
      <c r="E1344" s="634"/>
      <c r="F1344" s="635"/>
      <c r="G1344" s="360"/>
      <c r="H1344" s="359"/>
      <c r="I1344" s="359"/>
      <c r="J1344" s="636"/>
      <c r="K1344" s="638" t="str">
        <f>IFERROR(INDEX(Lookup!$G$3:$G$6,MATCH(J1344,Lookup!$F$3:$F$6,0)),"")</f>
        <v/>
      </c>
      <c r="L1344" s="637"/>
      <c r="M1344" s="636"/>
      <c r="N1344" s="639">
        <f t="shared" si="94"/>
        <v>0</v>
      </c>
      <c r="O1344" s="640">
        <f t="shared" si="95"/>
        <v>0</v>
      </c>
      <c r="P1344" s="641">
        <f>IF(I1344&lt;INDEX(Lookup!$U$2:$U$10,MATCH($D$48,Lookup!$S$2:$S$10,0)),0,IF(U1344="X",0,IFERROR(L1344*50,0)))</f>
        <v>0</v>
      </c>
      <c r="Q1344" s="642">
        <f>IF(I1344&lt;INDEX(Lookup!$U$2:$U$10,MATCH($D$48,Lookup!$S$2:$S$10,0)),0,IF(U1344="X",0,IFERROR(P1344*K1344,0)))</f>
        <v>0</v>
      </c>
      <c r="R1344" s="642">
        <v>0</v>
      </c>
      <c r="S1344" s="783">
        <v>0</v>
      </c>
      <c r="T1344" s="636"/>
      <c r="U1344" s="353"/>
      <c r="W1344" s="833">
        <f t="shared" si="96"/>
        <v>0</v>
      </c>
      <c r="X1344" s="833">
        <f t="shared" si="97"/>
        <v>0</v>
      </c>
    </row>
    <row r="1345" spans="2:24" x14ac:dyDescent="0.35">
      <c r="B1345" s="633"/>
      <c r="C1345" s="357"/>
      <c r="D1345" s="357"/>
      <c r="E1345" s="634"/>
      <c r="F1345" s="635"/>
      <c r="G1345" s="360"/>
      <c r="H1345" s="359"/>
      <c r="I1345" s="359"/>
      <c r="J1345" s="636"/>
      <c r="K1345" s="638" t="str">
        <f>IFERROR(INDEX(Lookup!$G$3:$G$6,MATCH(J1345,Lookup!$F$3:$F$6,0)),"")</f>
        <v/>
      </c>
      <c r="L1345" s="637"/>
      <c r="M1345" s="636"/>
      <c r="N1345" s="639">
        <f t="shared" si="94"/>
        <v>0</v>
      </c>
      <c r="O1345" s="640">
        <f t="shared" si="95"/>
        <v>0</v>
      </c>
      <c r="P1345" s="641">
        <f>IF(I1345&lt;INDEX(Lookup!$U$2:$U$10,MATCH($D$48,Lookup!$S$2:$S$10,0)),0,IF(U1345="X",0,IFERROR(L1345*50,0)))</f>
        <v>0</v>
      </c>
      <c r="Q1345" s="642">
        <f>IF(I1345&lt;INDEX(Lookup!$U$2:$U$10,MATCH($D$48,Lookup!$S$2:$S$10,0)),0,IF(U1345="X",0,IFERROR(P1345*K1345,0)))</f>
        <v>0</v>
      </c>
      <c r="R1345" s="642">
        <v>0</v>
      </c>
      <c r="S1345" s="783">
        <v>0</v>
      </c>
      <c r="T1345" s="636"/>
      <c r="U1345" s="353"/>
      <c r="W1345" s="833">
        <f t="shared" si="96"/>
        <v>0</v>
      </c>
      <c r="X1345" s="833">
        <f t="shared" si="97"/>
        <v>0</v>
      </c>
    </row>
    <row r="1346" spans="2:24" x14ac:dyDescent="0.35">
      <c r="B1346" s="633"/>
      <c r="C1346" s="357"/>
      <c r="D1346" s="357"/>
      <c r="E1346" s="634"/>
      <c r="F1346" s="635"/>
      <c r="G1346" s="360"/>
      <c r="H1346" s="359"/>
      <c r="I1346" s="359"/>
      <c r="J1346" s="636"/>
      <c r="K1346" s="638" t="str">
        <f>IFERROR(INDEX(Lookup!$G$3:$G$6,MATCH(J1346,Lookup!$F$3:$F$6,0)),"")</f>
        <v/>
      </c>
      <c r="L1346" s="637"/>
      <c r="M1346" s="636"/>
      <c r="N1346" s="639">
        <f t="shared" si="94"/>
        <v>0</v>
      </c>
      <c r="O1346" s="640">
        <f t="shared" si="95"/>
        <v>0</v>
      </c>
      <c r="P1346" s="641">
        <f>IF(I1346&lt;INDEX(Lookup!$U$2:$U$10,MATCH($D$48,Lookup!$S$2:$S$10,0)),0,IF(U1346="X",0,IFERROR(L1346*50,0)))</f>
        <v>0</v>
      </c>
      <c r="Q1346" s="642">
        <f>IF(I1346&lt;INDEX(Lookup!$U$2:$U$10,MATCH($D$48,Lookup!$S$2:$S$10,0)),0,IF(U1346="X",0,IFERROR(P1346*K1346,0)))</f>
        <v>0</v>
      </c>
      <c r="R1346" s="642">
        <v>0</v>
      </c>
      <c r="S1346" s="783">
        <v>0</v>
      </c>
      <c r="T1346" s="636"/>
      <c r="U1346" s="353"/>
      <c r="W1346" s="833">
        <f t="shared" si="96"/>
        <v>0</v>
      </c>
      <c r="X1346" s="833">
        <f t="shared" si="97"/>
        <v>0</v>
      </c>
    </row>
    <row r="1347" spans="2:24" x14ac:dyDescent="0.35">
      <c r="B1347" s="633"/>
      <c r="C1347" s="357"/>
      <c r="D1347" s="357"/>
      <c r="E1347" s="634"/>
      <c r="F1347" s="635"/>
      <c r="G1347" s="360"/>
      <c r="H1347" s="359"/>
      <c r="I1347" s="359"/>
      <c r="J1347" s="636"/>
      <c r="K1347" s="638" t="str">
        <f>IFERROR(INDEX(Lookup!$G$3:$G$6,MATCH(J1347,Lookup!$F$3:$F$6,0)),"")</f>
        <v/>
      </c>
      <c r="L1347" s="637"/>
      <c r="M1347" s="636"/>
      <c r="N1347" s="639">
        <f t="shared" si="94"/>
        <v>0</v>
      </c>
      <c r="O1347" s="640">
        <f t="shared" si="95"/>
        <v>0</v>
      </c>
      <c r="P1347" s="641">
        <f>IF(I1347&lt;INDEX(Lookup!$U$2:$U$10,MATCH($D$48,Lookup!$S$2:$S$10,0)),0,IF(U1347="X",0,IFERROR(L1347*50,0)))</f>
        <v>0</v>
      </c>
      <c r="Q1347" s="642">
        <f>IF(I1347&lt;INDEX(Lookup!$U$2:$U$10,MATCH($D$48,Lookup!$S$2:$S$10,0)),0,IF(U1347="X",0,IFERROR(P1347*K1347,0)))</f>
        <v>0</v>
      </c>
      <c r="R1347" s="642">
        <v>0</v>
      </c>
      <c r="S1347" s="783">
        <v>0</v>
      </c>
      <c r="T1347" s="636"/>
      <c r="U1347" s="353"/>
      <c r="W1347" s="833">
        <f t="shared" si="96"/>
        <v>0</v>
      </c>
      <c r="X1347" s="833">
        <f t="shared" si="97"/>
        <v>0</v>
      </c>
    </row>
    <row r="1348" spans="2:24" x14ac:dyDescent="0.35">
      <c r="B1348" s="633"/>
      <c r="C1348" s="357"/>
      <c r="D1348" s="357"/>
      <c r="E1348" s="634"/>
      <c r="F1348" s="635"/>
      <c r="G1348" s="360"/>
      <c r="H1348" s="359"/>
      <c r="I1348" s="359"/>
      <c r="J1348" s="636"/>
      <c r="K1348" s="638" t="str">
        <f>IFERROR(INDEX(Lookup!$G$3:$G$6,MATCH(J1348,Lookup!$F$3:$F$6,0)),"")</f>
        <v/>
      </c>
      <c r="L1348" s="637"/>
      <c r="M1348" s="636"/>
      <c r="N1348" s="639">
        <f t="shared" si="94"/>
        <v>0</v>
      </c>
      <c r="O1348" s="640">
        <f t="shared" si="95"/>
        <v>0</v>
      </c>
      <c r="P1348" s="641">
        <f>IF(I1348&lt;INDEX(Lookup!$U$2:$U$10,MATCH($D$48,Lookup!$S$2:$S$10,0)),0,IF(U1348="X",0,IFERROR(L1348*50,0)))</f>
        <v>0</v>
      </c>
      <c r="Q1348" s="642">
        <f>IF(I1348&lt;INDEX(Lookup!$U$2:$U$10,MATCH($D$48,Lookup!$S$2:$S$10,0)),0,IF(U1348="X",0,IFERROR(P1348*K1348,0)))</f>
        <v>0</v>
      </c>
      <c r="R1348" s="642">
        <v>0</v>
      </c>
      <c r="S1348" s="783">
        <v>0</v>
      </c>
      <c r="T1348" s="636"/>
      <c r="U1348" s="353"/>
      <c r="W1348" s="833">
        <f t="shared" si="96"/>
        <v>0</v>
      </c>
      <c r="X1348" s="833">
        <f t="shared" si="97"/>
        <v>0</v>
      </c>
    </row>
    <row r="1349" spans="2:24" x14ac:dyDescent="0.35">
      <c r="B1349" s="633"/>
      <c r="C1349" s="357"/>
      <c r="D1349" s="357"/>
      <c r="E1349" s="634"/>
      <c r="F1349" s="635"/>
      <c r="G1349" s="360"/>
      <c r="H1349" s="359"/>
      <c r="I1349" s="359"/>
      <c r="J1349" s="636"/>
      <c r="K1349" s="638" t="str">
        <f>IFERROR(INDEX(Lookup!$G$3:$G$6,MATCH(J1349,Lookup!$F$3:$F$6,0)),"")</f>
        <v/>
      </c>
      <c r="L1349" s="637"/>
      <c r="M1349" s="636"/>
      <c r="N1349" s="639">
        <f t="shared" si="94"/>
        <v>0</v>
      </c>
      <c r="O1349" s="640">
        <f t="shared" si="95"/>
        <v>0</v>
      </c>
      <c r="P1349" s="641">
        <f>IF(I1349&lt;INDEX(Lookup!$U$2:$U$10,MATCH($D$48,Lookup!$S$2:$S$10,0)),0,IF(U1349="X",0,IFERROR(L1349*50,0)))</f>
        <v>0</v>
      </c>
      <c r="Q1349" s="642">
        <f>IF(I1349&lt;INDEX(Lookup!$U$2:$U$10,MATCH($D$48,Lookup!$S$2:$S$10,0)),0,IF(U1349="X",0,IFERROR(P1349*K1349,0)))</f>
        <v>0</v>
      </c>
      <c r="R1349" s="642">
        <v>0</v>
      </c>
      <c r="S1349" s="783">
        <v>0</v>
      </c>
      <c r="T1349" s="636"/>
      <c r="U1349" s="353"/>
      <c r="W1349" s="833">
        <f t="shared" si="96"/>
        <v>0</v>
      </c>
      <c r="X1349" s="833">
        <f t="shared" si="97"/>
        <v>0</v>
      </c>
    </row>
    <row r="1350" spans="2:24" x14ac:dyDescent="0.35">
      <c r="B1350" s="633"/>
      <c r="C1350" s="357"/>
      <c r="D1350" s="357"/>
      <c r="E1350" s="634"/>
      <c r="F1350" s="635"/>
      <c r="G1350" s="360"/>
      <c r="H1350" s="359"/>
      <c r="I1350" s="359"/>
      <c r="J1350" s="636"/>
      <c r="K1350" s="638" t="str">
        <f>IFERROR(INDEX(Lookup!$G$3:$G$6,MATCH(J1350,Lookup!$F$3:$F$6,0)),"")</f>
        <v/>
      </c>
      <c r="L1350" s="637"/>
      <c r="M1350" s="636"/>
      <c r="N1350" s="639">
        <f t="shared" si="94"/>
        <v>0</v>
      </c>
      <c r="O1350" s="640">
        <f t="shared" si="95"/>
        <v>0</v>
      </c>
      <c r="P1350" s="641">
        <f>IF(I1350&lt;INDEX(Lookup!$U$2:$U$10,MATCH($D$48,Lookup!$S$2:$S$10,0)),0,IF(U1350="X",0,IFERROR(L1350*50,0)))</f>
        <v>0</v>
      </c>
      <c r="Q1350" s="642">
        <f>IF(I1350&lt;INDEX(Lookup!$U$2:$U$10,MATCH($D$48,Lookup!$S$2:$S$10,0)),0,IF(U1350="X",0,IFERROR(P1350*K1350,0)))</f>
        <v>0</v>
      </c>
      <c r="R1350" s="642">
        <v>0</v>
      </c>
      <c r="S1350" s="783">
        <v>0</v>
      </c>
      <c r="T1350" s="636"/>
      <c r="U1350" s="353"/>
      <c r="W1350" s="833">
        <f t="shared" si="96"/>
        <v>0</v>
      </c>
      <c r="X1350" s="833">
        <f t="shared" si="97"/>
        <v>0</v>
      </c>
    </row>
    <row r="1351" spans="2:24" x14ac:dyDescent="0.35">
      <c r="B1351" s="633"/>
      <c r="C1351" s="357"/>
      <c r="D1351" s="357"/>
      <c r="E1351" s="634"/>
      <c r="F1351" s="635"/>
      <c r="G1351" s="360"/>
      <c r="H1351" s="359"/>
      <c r="I1351" s="359"/>
      <c r="J1351" s="636"/>
      <c r="K1351" s="638" t="str">
        <f>IFERROR(INDEX(Lookup!$G$3:$G$6,MATCH(J1351,Lookup!$F$3:$F$6,0)),"")</f>
        <v/>
      </c>
      <c r="L1351" s="637"/>
      <c r="M1351" s="636"/>
      <c r="N1351" s="639">
        <f t="shared" si="94"/>
        <v>0</v>
      </c>
      <c r="O1351" s="640">
        <f t="shared" si="95"/>
        <v>0</v>
      </c>
      <c r="P1351" s="641">
        <f>IF(I1351&lt;INDEX(Lookup!$U$2:$U$10,MATCH($D$48,Lookup!$S$2:$S$10,0)),0,IF(U1351="X",0,IFERROR(L1351*50,0)))</f>
        <v>0</v>
      </c>
      <c r="Q1351" s="642">
        <f>IF(I1351&lt;INDEX(Lookup!$U$2:$U$10,MATCH($D$48,Lookup!$S$2:$S$10,0)),0,IF(U1351="X",0,IFERROR(P1351*K1351,0)))</f>
        <v>0</v>
      </c>
      <c r="R1351" s="642">
        <v>0</v>
      </c>
      <c r="S1351" s="783">
        <v>0</v>
      </c>
      <c r="T1351" s="636"/>
      <c r="U1351" s="353"/>
      <c r="W1351" s="833">
        <f t="shared" si="96"/>
        <v>0</v>
      </c>
      <c r="X1351" s="833">
        <f t="shared" si="97"/>
        <v>0</v>
      </c>
    </row>
    <row r="1352" spans="2:24" x14ac:dyDescent="0.35">
      <c r="B1352" s="633"/>
      <c r="C1352" s="357"/>
      <c r="D1352" s="357"/>
      <c r="E1352" s="634"/>
      <c r="F1352" s="635"/>
      <c r="G1352" s="360"/>
      <c r="H1352" s="359"/>
      <c r="I1352" s="359"/>
      <c r="J1352" s="636"/>
      <c r="K1352" s="638" t="str">
        <f>IFERROR(INDEX(Lookup!$G$3:$G$6,MATCH(J1352,Lookup!$F$3:$F$6,0)),"")</f>
        <v/>
      </c>
      <c r="L1352" s="637"/>
      <c r="M1352" s="636"/>
      <c r="N1352" s="639">
        <f t="shared" si="94"/>
        <v>0</v>
      </c>
      <c r="O1352" s="640">
        <f t="shared" si="95"/>
        <v>0</v>
      </c>
      <c r="P1352" s="641">
        <f>IF(I1352&lt;INDEX(Lookup!$U$2:$U$10,MATCH($D$48,Lookup!$S$2:$S$10,0)),0,IF(U1352="X",0,IFERROR(L1352*50,0)))</f>
        <v>0</v>
      </c>
      <c r="Q1352" s="642">
        <f>IF(I1352&lt;INDEX(Lookup!$U$2:$U$10,MATCH($D$48,Lookup!$S$2:$S$10,0)),0,IF(U1352="X",0,IFERROR(P1352*K1352,0)))</f>
        <v>0</v>
      </c>
      <c r="R1352" s="642">
        <v>0</v>
      </c>
      <c r="S1352" s="783">
        <v>0</v>
      </c>
      <c r="T1352" s="636"/>
      <c r="U1352" s="353"/>
      <c r="W1352" s="833">
        <f t="shared" si="96"/>
        <v>0</v>
      </c>
      <c r="X1352" s="833">
        <f t="shared" si="97"/>
        <v>0</v>
      </c>
    </row>
    <row r="1353" spans="2:24" x14ac:dyDescent="0.35">
      <c r="B1353" s="633"/>
      <c r="C1353" s="357"/>
      <c r="D1353" s="357"/>
      <c r="E1353" s="634"/>
      <c r="F1353" s="635"/>
      <c r="G1353" s="360"/>
      <c r="H1353" s="359"/>
      <c r="I1353" s="359"/>
      <c r="J1353" s="636"/>
      <c r="K1353" s="638" t="str">
        <f>IFERROR(INDEX(Lookup!$G$3:$G$6,MATCH(J1353,Lookup!$F$3:$F$6,0)),"")</f>
        <v/>
      </c>
      <c r="L1353" s="637"/>
      <c r="M1353" s="636"/>
      <c r="N1353" s="639">
        <f t="shared" si="94"/>
        <v>0</v>
      </c>
      <c r="O1353" s="640">
        <f t="shared" si="95"/>
        <v>0</v>
      </c>
      <c r="P1353" s="641">
        <f>IF(I1353&lt;INDEX(Lookup!$U$2:$U$10,MATCH($D$48,Lookup!$S$2:$S$10,0)),0,IF(U1353="X",0,IFERROR(L1353*50,0)))</f>
        <v>0</v>
      </c>
      <c r="Q1353" s="642">
        <f>IF(I1353&lt;INDEX(Lookup!$U$2:$U$10,MATCH($D$48,Lookup!$S$2:$S$10,0)),0,IF(U1353="X",0,IFERROR(P1353*K1353,0)))</f>
        <v>0</v>
      </c>
      <c r="R1353" s="642">
        <v>0</v>
      </c>
      <c r="S1353" s="783">
        <v>0</v>
      </c>
      <c r="T1353" s="636"/>
      <c r="U1353" s="353"/>
      <c r="W1353" s="833">
        <f t="shared" si="96"/>
        <v>0</v>
      </c>
      <c r="X1353" s="833">
        <f t="shared" si="97"/>
        <v>0</v>
      </c>
    </row>
    <row r="1354" spans="2:24" x14ac:dyDescent="0.35">
      <c r="B1354" s="633"/>
      <c r="C1354" s="357"/>
      <c r="D1354" s="357"/>
      <c r="E1354" s="634"/>
      <c r="F1354" s="635"/>
      <c r="G1354" s="360"/>
      <c r="H1354" s="359"/>
      <c r="I1354" s="359"/>
      <c r="J1354" s="636"/>
      <c r="K1354" s="638" t="str">
        <f>IFERROR(INDEX(Lookup!$G$3:$G$6,MATCH(J1354,Lookup!$F$3:$F$6,0)),"")</f>
        <v/>
      </c>
      <c r="L1354" s="637"/>
      <c r="M1354" s="636"/>
      <c r="N1354" s="639">
        <f t="shared" si="94"/>
        <v>0</v>
      </c>
      <c r="O1354" s="640">
        <f t="shared" si="95"/>
        <v>0</v>
      </c>
      <c r="P1354" s="641">
        <f>IF(I1354&lt;INDEX(Lookup!$U$2:$U$10,MATCH($D$48,Lookup!$S$2:$S$10,0)),0,IF(U1354="X",0,IFERROR(L1354*50,0)))</f>
        <v>0</v>
      </c>
      <c r="Q1354" s="642">
        <f>IF(I1354&lt;INDEX(Lookup!$U$2:$U$10,MATCH($D$48,Lookup!$S$2:$S$10,0)),0,IF(U1354="X",0,IFERROR(P1354*K1354,0)))</f>
        <v>0</v>
      </c>
      <c r="R1354" s="642">
        <v>0</v>
      </c>
      <c r="S1354" s="783">
        <v>0</v>
      </c>
      <c r="T1354" s="636"/>
      <c r="U1354" s="353"/>
      <c r="W1354" s="833">
        <f t="shared" si="96"/>
        <v>0</v>
      </c>
      <c r="X1354" s="833">
        <f t="shared" si="97"/>
        <v>0</v>
      </c>
    </row>
    <row r="1355" spans="2:24" x14ac:dyDescent="0.35">
      <c r="B1355" s="633"/>
      <c r="C1355" s="357"/>
      <c r="D1355" s="357"/>
      <c r="E1355" s="634"/>
      <c r="F1355" s="635"/>
      <c r="G1355" s="360"/>
      <c r="H1355" s="359"/>
      <c r="I1355" s="359"/>
      <c r="J1355" s="636"/>
      <c r="K1355" s="638" t="str">
        <f>IFERROR(INDEX(Lookup!$G$3:$G$6,MATCH(J1355,Lookup!$F$3:$F$6,0)),"")</f>
        <v/>
      </c>
      <c r="L1355" s="637"/>
      <c r="M1355" s="636"/>
      <c r="N1355" s="639">
        <f t="shared" si="94"/>
        <v>0</v>
      </c>
      <c r="O1355" s="640">
        <f t="shared" si="95"/>
        <v>0</v>
      </c>
      <c r="P1355" s="641">
        <f>IF(I1355&lt;INDEX(Lookup!$U$2:$U$10,MATCH($D$48,Lookup!$S$2:$S$10,0)),0,IF(U1355="X",0,IFERROR(L1355*50,0)))</f>
        <v>0</v>
      </c>
      <c r="Q1355" s="642">
        <f>IF(I1355&lt;INDEX(Lookup!$U$2:$U$10,MATCH($D$48,Lookup!$S$2:$S$10,0)),0,IF(U1355="X",0,IFERROR(P1355*K1355,0)))</f>
        <v>0</v>
      </c>
      <c r="R1355" s="642">
        <v>0</v>
      </c>
      <c r="S1355" s="783">
        <v>0</v>
      </c>
      <c r="T1355" s="636"/>
      <c r="U1355" s="353"/>
      <c r="W1355" s="833">
        <f t="shared" si="96"/>
        <v>0</v>
      </c>
      <c r="X1355" s="833">
        <f t="shared" si="97"/>
        <v>0</v>
      </c>
    </row>
    <row r="1356" spans="2:24" x14ac:dyDescent="0.35">
      <c r="B1356" s="633"/>
      <c r="C1356" s="357"/>
      <c r="D1356" s="357"/>
      <c r="E1356" s="634"/>
      <c r="F1356" s="635"/>
      <c r="G1356" s="360"/>
      <c r="H1356" s="359"/>
      <c r="I1356" s="359"/>
      <c r="J1356" s="636"/>
      <c r="K1356" s="638" t="str">
        <f>IFERROR(INDEX(Lookup!$G$3:$G$6,MATCH(J1356,Lookup!$F$3:$F$6,0)),"")</f>
        <v/>
      </c>
      <c r="L1356" s="637"/>
      <c r="M1356" s="636"/>
      <c r="N1356" s="639">
        <f t="shared" si="94"/>
        <v>0</v>
      </c>
      <c r="O1356" s="640">
        <f t="shared" si="95"/>
        <v>0</v>
      </c>
      <c r="P1356" s="641">
        <f>IF(I1356&lt;INDEX(Lookup!$U$2:$U$10,MATCH($D$48,Lookup!$S$2:$S$10,0)),0,IF(U1356="X",0,IFERROR(L1356*50,0)))</f>
        <v>0</v>
      </c>
      <c r="Q1356" s="642">
        <f>IF(I1356&lt;INDEX(Lookup!$U$2:$U$10,MATCH($D$48,Lookup!$S$2:$S$10,0)),0,IF(U1356="X",0,IFERROR(P1356*K1356,0)))</f>
        <v>0</v>
      </c>
      <c r="R1356" s="642">
        <v>0</v>
      </c>
      <c r="S1356" s="783">
        <v>0</v>
      </c>
      <c r="T1356" s="636"/>
      <c r="U1356" s="353"/>
      <c r="W1356" s="833">
        <f t="shared" si="96"/>
        <v>0</v>
      </c>
      <c r="X1356" s="833">
        <f t="shared" si="97"/>
        <v>0</v>
      </c>
    </row>
    <row r="1357" spans="2:24" x14ac:dyDescent="0.35">
      <c r="B1357" s="633"/>
      <c r="C1357" s="357"/>
      <c r="D1357" s="357"/>
      <c r="E1357" s="634"/>
      <c r="F1357" s="635"/>
      <c r="G1357" s="360"/>
      <c r="H1357" s="359"/>
      <c r="I1357" s="359"/>
      <c r="J1357" s="636"/>
      <c r="K1357" s="638" t="str">
        <f>IFERROR(INDEX(Lookup!$G$3:$G$6,MATCH(J1357,Lookup!$F$3:$F$6,0)),"")</f>
        <v/>
      </c>
      <c r="L1357" s="637"/>
      <c r="M1357" s="636"/>
      <c r="N1357" s="639">
        <f t="shared" si="94"/>
        <v>0</v>
      </c>
      <c r="O1357" s="640">
        <f t="shared" si="95"/>
        <v>0</v>
      </c>
      <c r="P1357" s="641">
        <f>IF(I1357&lt;INDEX(Lookup!$U$2:$U$10,MATCH($D$48,Lookup!$S$2:$S$10,0)),0,IF(U1357="X",0,IFERROR(L1357*50,0)))</f>
        <v>0</v>
      </c>
      <c r="Q1357" s="642">
        <f>IF(I1357&lt;INDEX(Lookup!$U$2:$U$10,MATCH($D$48,Lookup!$S$2:$S$10,0)),0,IF(U1357="X",0,IFERROR(P1357*K1357,0)))</f>
        <v>0</v>
      </c>
      <c r="R1357" s="642">
        <v>0</v>
      </c>
      <c r="S1357" s="783">
        <v>0</v>
      </c>
      <c r="T1357" s="636"/>
      <c r="U1357" s="353"/>
      <c r="W1357" s="833">
        <f t="shared" si="96"/>
        <v>0</v>
      </c>
      <c r="X1357" s="833">
        <f t="shared" si="97"/>
        <v>0</v>
      </c>
    </row>
    <row r="1358" spans="2:24" x14ac:dyDescent="0.35">
      <c r="B1358" s="633"/>
      <c r="C1358" s="357"/>
      <c r="D1358" s="357"/>
      <c r="E1358" s="634"/>
      <c r="F1358" s="635"/>
      <c r="G1358" s="360"/>
      <c r="H1358" s="359"/>
      <c r="I1358" s="359"/>
      <c r="J1358" s="636"/>
      <c r="K1358" s="638" t="str">
        <f>IFERROR(INDEX(Lookup!$G$3:$G$6,MATCH(J1358,Lookup!$F$3:$F$6,0)),"")</f>
        <v/>
      </c>
      <c r="L1358" s="637"/>
      <c r="M1358" s="636"/>
      <c r="N1358" s="639">
        <f t="shared" si="94"/>
        <v>0</v>
      </c>
      <c r="O1358" s="640">
        <f t="shared" si="95"/>
        <v>0</v>
      </c>
      <c r="P1358" s="641">
        <f>IF(I1358&lt;INDEX(Lookup!$U$2:$U$10,MATCH($D$48,Lookup!$S$2:$S$10,0)),0,IF(U1358="X",0,IFERROR(L1358*50,0)))</f>
        <v>0</v>
      </c>
      <c r="Q1358" s="642">
        <f>IF(I1358&lt;INDEX(Lookup!$U$2:$U$10,MATCH($D$48,Lookup!$S$2:$S$10,0)),0,IF(U1358="X",0,IFERROR(P1358*K1358,0)))</f>
        <v>0</v>
      </c>
      <c r="R1358" s="642">
        <v>0</v>
      </c>
      <c r="S1358" s="783">
        <v>0</v>
      </c>
      <c r="T1358" s="636"/>
      <c r="U1358" s="353"/>
      <c r="W1358" s="833">
        <f t="shared" si="96"/>
        <v>0</v>
      </c>
      <c r="X1358" s="833">
        <f t="shared" si="97"/>
        <v>0</v>
      </c>
    </row>
    <row r="1359" spans="2:24" x14ac:dyDescent="0.35">
      <c r="B1359" s="633"/>
      <c r="C1359" s="357"/>
      <c r="D1359" s="357"/>
      <c r="E1359" s="634"/>
      <c r="F1359" s="635"/>
      <c r="G1359" s="360"/>
      <c r="H1359" s="359"/>
      <c r="I1359" s="359"/>
      <c r="J1359" s="636"/>
      <c r="K1359" s="638" t="str">
        <f>IFERROR(INDEX(Lookup!$G$3:$G$6,MATCH(J1359,Lookup!$F$3:$F$6,0)),"")</f>
        <v/>
      </c>
      <c r="L1359" s="637"/>
      <c r="M1359" s="636"/>
      <c r="N1359" s="639">
        <f t="shared" si="94"/>
        <v>0</v>
      </c>
      <c r="O1359" s="640">
        <f t="shared" si="95"/>
        <v>0</v>
      </c>
      <c r="P1359" s="641">
        <f>IF(I1359&lt;INDEX(Lookup!$U$2:$U$10,MATCH($D$48,Lookup!$S$2:$S$10,0)),0,IF(U1359="X",0,IFERROR(L1359*50,0)))</f>
        <v>0</v>
      </c>
      <c r="Q1359" s="642">
        <f>IF(I1359&lt;INDEX(Lookup!$U$2:$U$10,MATCH($D$48,Lookup!$S$2:$S$10,0)),0,IF(U1359="X",0,IFERROR(P1359*K1359,0)))</f>
        <v>0</v>
      </c>
      <c r="R1359" s="642">
        <v>0</v>
      </c>
      <c r="S1359" s="783">
        <v>0</v>
      </c>
      <c r="T1359" s="636"/>
      <c r="U1359" s="353"/>
      <c r="W1359" s="833">
        <f t="shared" si="96"/>
        <v>0</v>
      </c>
      <c r="X1359" s="833">
        <f t="shared" si="97"/>
        <v>0</v>
      </c>
    </row>
    <row r="1360" spans="2:24" x14ac:dyDescent="0.35">
      <c r="B1360" s="633"/>
      <c r="C1360" s="357"/>
      <c r="D1360" s="357"/>
      <c r="E1360" s="634"/>
      <c r="F1360" s="635"/>
      <c r="G1360" s="360"/>
      <c r="H1360" s="359"/>
      <c r="I1360" s="359"/>
      <c r="J1360" s="636"/>
      <c r="K1360" s="638" t="str">
        <f>IFERROR(INDEX(Lookup!$G$3:$G$6,MATCH(J1360,Lookup!$F$3:$F$6,0)),"")</f>
        <v/>
      </c>
      <c r="L1360" s="637"/>
      <c r="M1360" s="636"/>
      <c r="N1360" s="639">
        <f t="shared" si="94"/>
        <v>0</v>
      </c>
      <c r="O1360" s="640">
        <f t="shared" si="95"/>
        <v>0</v>
      </c>
      <c r="P1360" s="641">
        <f>IF(I1360&lt;INDEX(Lookup!$U$2:$U$10,MATCH($D$48,Lookup!$S$2:$S$10,0)),0,IF(U1360="X",0,IFERROR(L1360*50,0)))</f>
        <v>0</v>
      </c>
      <c r="Q1360" s="642">
        <f>IF(I1360&lt;INDEX(Lookup!$U$2:$U$10,MATCH($D$48,Lookup!$S$2:$S$10,0)),0,IF(U1360="X",0,IFERROR(P1360*K1360,0)))</f>
        <v>0</v>
      </c>
      <c r="R1360" s="642">
        <v>0</v>
      </c>
      <c r="S1360" s="783">
        <v>0</v>
      </c>
      <c r="T1360" s="636"/>
      <c r="U1360" s="353"/>
      <c r="W1360" s="833">
        <f t="shared" si="96"/>
        <v>0</v>
      </c>
      <c r="X1360" s="833">
        <f t="shared" si="97"/>
        <v>0</v>
      </c>
    </row>
    <row r="1361" spans="2:24" x14ac:dyDescent="0.35">
      <c r="B1361" s="633"/>
      <c r="C1361" s="357"/>
      <c r="D1361" s="357"/>
      <c r="E1361" s="634"/>
      <c r="F1361" s="635"/>
      <c r="G1361" s="360"/>
      <c r="H1361" s="359"/>
      <c r="I1361" s="359"/>
      <c r="J1361" s="636"/>
      <c r="K1361" s="638" t="str">
        <f>IFERROR(INDEX(Lookup!$G$3:$G$6,MATCH(J1361,Lookup!$F$3:$F$6,0)),"")</f>
        <v/>
      </c>
      <c r="L1361" s="637"/>
      <c r="M1361" s="636"/>
      <c r="N1361" s="639">
        <f t="shared" si="94"/>
        <v>0</v>
      </c>
      <c r="O1361" s="640">
        <f t="shared" si="95"/>
        <v>0</v>
      </c>
      <c r="P1361" s="641">
        <f>IF(I1361&lt;INDEX(Lookup!$U$2:$U$10,MATCH($D$48,Lookup!$S$2:$S$10,0)),0,IF(U1361="X",0,IFERROR(L1361*50,0)))</f>
        <v>0</v>
      </c>
      <c r="Q1361" s="642">
        <f>IF(I1361&lt;INDEX(Lookup!$U$2:$U$10,MATCH($D$48,Lookup!$S$2:$S$10,0)),0,IF(U1361="X",0,IFERROR(P1361*K1361,0)))</f>
        <v>0</v>
      </c>
      <c r="R1361" s="642">
        <v>0</v>
      </c>
      <c r="S1361" s="783">
        <v>0</v>
      </c>
      <c r="T1361" s="636"/>
      <c r="U1361" s="353"/>
      <c r="W1361" s="833">
        <f t="shared" si="96"/>
        <v>0</v>
      </c>
      <c r="X1361" s="833">
        <f t="shared" si="97"/>
        <v>0</v>
      </c>
    </row>
    <row r="1362" spans="2:24" x14ac:dyDescent="0.35">
      <c r="B1362" s="633"/>
      <c r="C1362" s="357"/>
      <c r="D1362" s="357"/>
      <c r="E1362" s="634"/>
      <c r="F1362" s="635"/>
      <c r="G1362" s="360"/>
      <c r="H1362" s="359"/>
      <c r="I1362" s="359"/>
      <c r="J1362" s="636"/>
      <c r="K1362" s="638" t="str">
        <f>IFERROR(INDEX(Lookup!$G$3:$G$6,MATCH(J1362,Lookup!$F$3:$F$6,0)),"")</f>
        <v/>
      </c>
      <c r="L1362" s="637"/>
      <c r="M1362" s="636"/>
      <c r="N1362" s="639">
        <f t="shared" si="94"/>
        <v>0</v>
      </c>
      <c r="O1362" s="640">
        <f t="shared" si="95"/>
        <v>0</v>
      </c>
      <c r="P1362" s="641">
        <f>IF(I1362&lt;INDEX(Lookup!$U$2:$U$10,MATCH($D$48,Lookup!$S$2:$S$10,0)),0,IF(U1362="X",0,IFERROR(L1362*50,0)))</f>
        <v>0</v>
      </c>
      <c r="Q1362" s="642">
        <f>IF(I1362&lt;INDEX(Lookup!$U$2:$U$10,MATCH($D$48,Lookup!$S$2:$S$10,0)),0,IF(U1362="X",0,IFERROR(P1362*K1362,0)))</f>
        <v>0</v>
      </c>
      <c r="R1362" s="642">
        <v>0</v>
      </c>
      <c r="S1362" s="783">
        <v>0</v>
      </c>
      <c r="T1362" s="636"/>
      <c r="U1362" s="353"/>
      <c r="W1362" s="833">
        <f t="shared" si="96"/>
        <v>0</v>
      </c>
      <c r="X1362" s="833">
        <f t="shared" si="97"/>
        <v>0</v>
      </c>
    </row>
    <row r="1363" spans="2:24" x14ac:dyDescent="0.35">
      <c r="B1363" s="633"/>
      <c r="C1363" s="357"/>
      <c r="D1363" s="357"/>
      <c r="E1363" s="634"/>
      <c r="F1363" s="635"/>
      <c r="G1363" s="360"/>
      <c r="H1363" s="359"/>
      <c r="I1363" s="359"/>
      <c r="J1363" s="636"/>
      <c r="K1363" s="638" t="str">
        <f>IFERROR(INDEX(Lookup!$G$3:$G$6,MATCH(J1363,Lookup!$F$3:$F$6,0)),"")</f>
        <v/>
      </c>
      <c r="L1363" s="637"/>
      <c r="M1363" s="636"/>
      <c r="N1363" s="639">
        <f t="shared" si="94"/>
        <v>0</v>
      </c>
      <c r="O1363" s="640">
        <f t="shared" si="95"/>
        <v>0</v>
      </c>
      <c r="P1363" s="641">
        <f>IF(I1363&lt;INDEX(Lookup!$U$2:$U$10,MATCH($D$48,Lookup!$S$2:$S$10,0)),0,IF(U1363="X",0,IFERROR(L1363*50,0)))</f>
        <v>0</v>
      </c>
      <c r="Q1363" s="642">
        <f>IF(I1363&lt;INDEX(Lookup!$U$2:$U$10,MATCH($D$48,Lookup!$S$2:$S$10,0)),0,IF(U1363="X",0,IFERROR(P1363*K1363,0)))</f>
        <v>0</v>
      </c>
      <c r="R1363" s="642">
        <v>0</v>
      </c>
      <c r="S1363" s="783">
        <v>0</v>
      </c>
      <c r="T1363" s="636"/>
      <c r="U1363" s="353"/>
      <c r="W1363" s="833">
        <f t="shared" si="96"/>
        <v>0</v>
      </c>
      <c r="X1363" s="833">
        <f t="shared" si="97"/>
        <v>0</v>
      </c>
    </row>
    <row r="1364" spans="2:24" x14ac:dyDescent="0.35">
      <c r="B1364" s="633"/>
      <c r="C1364" s="357"/>
      <c r="D1364" s="357"/>
      <c r="E1364" s="634"/>
      <c r="F1364" s="635"/>
      <c r="G1364" s="360"/>
      <c r="H1364" s="359"/>
      <c r="I1364" s="359"/>
      <c r="J1364" s="636"/>
      <c r="K1364" s="638" t="str">
        <f>IFERROR(INDEX(Lookup!$G$3:$G$6,MATCH(J1364,Lookup!$F$3:$F$6,0)),"")</f>
        <v/>
      </c>
      <c r="L1364" s="637"/>
      <c r="M1364" s="636"/>
      <c r="N1364" s="639">
        <f t="shared" si="94"/>
        <v>0</v>
      </c>
      <c r="O1364" s="640">
        <f t="shared" si="95"/>
        <v>0</v>
      </c>
      <c r="P1364" s="641">
        <f>IF(I1364&lt;INDEX(Lookup!$U$2:$U$10,MATCH($D$48,Lookup!$S$2:$S$10,0)),0,IF(U1364="X",0,IFERROR(L1364*50,0)))</f>
        <v>0</v>
      </c>
      <c r="Q1364" s="642">
        <f>IF(I1364&lt;INDEX(Lookup!$U$2:$U$10,MATCH($D$48,Lookup!$S$2:$S$10,0)),0,IF(U1364="X",0,IFERROR(P1364*K1364,0)))</f>
        <v>0</v>
      </c>
      <c r="R1364" s="642">
        <v>0</v>
      </c>
      <c r="S1364" s="783">
        <v>0</v>
      </c>
      <c r="T1364" s="636"/>
      <c r="U1364" s="353"/>
      <c r="W1364" s="833">
        <f t="shared" si="96"/>
        <v>0</v>
      </c>
      <c r="X1364" s="833">
        <f t="shared" si="97"/>
        <v>0</v>
      </c>
    </row>
    <row r="1365" spans="2:24" x14ac:dyDescent="0.35">
      <c r="B1365" s="633"/>
      <c r="C1365" s="357"/>
      <c r="D1365" s="357"/>
      <c r="E1365" s="634"/>
      <c r="F1365" s="635"/>
      <c r="G1365" s="360"/>
      <c r="H1365" s="359"/>
      <c r="I1365" s="359"/>
      <c r="J1365" s="636"/>
      <c r="K1365" s="638" t="str">
        <f>IFERROR(INDEX(Lookup!$G$3:$G$6,MATCH(J1365,Lookup!$F$3:$F$6,0)),"")</f>
        <v/>
      </c>
      <c r="L1365" s="637"/>
      <c r="M1365" s="636"/>
      <c r="N1365" s="639">
        <f t="shared" si="94"/>
        <v>0</v>
      </c>
      <c r="O1365" s="640">
        <f t="shared" si="95"/>
        <v>0</v>
      </c>
      <c r="P1365" s="641">
        <f>IF(I1365&lt;INDEX(Lookup!$U$2:$U$10,MATCH($D$48,Lookup!$S$2:$S$10,0)),0,IF(U1365="X",0,IFERROR(L1365*50,0)))</f>
        <v>0</v>
      </c>
      <c r="Q1365" s="642">
        <f>IF(I1365&lt;INDEX(Lookup!$U$2:$U$10,MATCH($D$48,Lookup!$S$2:$S$10,0)),0,IF(U1365="X",0,IFERROR(P1365*K1365,0)))</f>
        <v>0</v>
      </c>
      <c r="R1365" s="642">
        <v>0</v>
      </c>
      <c r="S1365" s="783">
        <v>0</v>
      </c>
      <c r="T1365" s="636"/>
      <c r="U1365" s="353"/>
      <c r="W1365" s="833">
        <f t="shared" si="96"/>
        <v>0</v>
      </c>
      <c r="X1365" s="833">
        <f t="shared" si="97"/>
        <v>0</v>
      </c>
    </row>
    <row r="1366" spans="2:24" x14ac:dyDescent="0.35">
      <c r="B1366" s="633"/>
      <c r="C1366" s="357"/>
      <c r="D1366" s="357"/>
      <c r="E1366" s="634"/>
      <c r="F1366" s="635"/>
      <c r="G1366" s="360"/>
      <c r="H1366" s="359"/>
      <c r="I1366" s="359"/>
      <c r="J1366" s="636"/>
      <c r="K1366" s="638" t="str">
        <f>IFERROR(INDEX(Lookup!$G$3:$G$6,MATCH(J1366,Lookup!$F$3:$F$6,0)),"")</f>
        <v/>
      </c>
      <c r="L1366" s="637"/>
      <c r="M1366" s="636"/>
      <c r="N1366" s="639">
        <f t="shared" si="94"/>
        <v>0</v>
      </c>
      <c r="O1366" s="640">
        <f t="shared" si="95"/>
        <v>0</v>
      </c>
      <c r="P1366" s="641">
        <f>IF(I1366&lt;INDEX(Lookup!$U$2:$U$10,MATCH($D$48,Lookup!$S$2:$S$10,0)),0,IF(U1366="X",0,IFERROR(L1366*50,0)))</f>
        <v>0</v>
      </c>
      <c r="Q1366" s="642">
        <f>IF(I1366&lt;INDEX(Lookup!$U$2:$U$10,MATCH($D$48,Lookup!$S$2:$S$10,0)),0,IF(U1366="X",0,IFERROR(P1366*K1366,0)))</f>
        <v>0</v>
      </c>
      <c r="R1366" s="642">
        <v>0</v>
      </c>
      <c r="S1366" s="783">
        <v>0</v>
      </c>
      <c r="T1366" s="636"/>
      <c r="U1366" s="353"/>
      <c r="W1366" s="833">
        <f t="shared" si="96"/>
        <v>0</v>
      </c>
      <c r="X1366" s="833">
        <f t="shared" si="97"/>
        <v>0</v>
      </c>
    </row>
    <row r="1367" spans="2:24" x14ac:dyDescent="0.35">
      <c r="B1367" s="633"/>
      <c r="C1367" s="357"/>
      <c r="D1367" s="357"/>
      <c r="E1367" s="634"/>
      <c r="F1367" s="635"/>
      <c r="G1367" s="360"/>
      <c r="H1367" s="359"/>
      <c r="I1367" s="359"/>
      <c r="J1367" s="636"/>
      <c r="K1367" s="638" t="str">
        <f>IFERROR(INDEX(Lookup!$G$3:$G$6,MATCH(J1367,Lookup!$F$3:$F$6,0)),"")</f>
        <v/>
      </c>
      <c r="L1367" s="637"/>
      <c r="M1367" s="636"/>
      <c r="N1367" s="639">
        <f t="shared" si="94"/>
        <v>0</v>
      </c>
      <c r="O1367" s="640">
        <f t="shared" si="95"/>
        <v>0</v>
      </c>
      <c r="P1367" s="641">
        <f>IF(I1367&lt;INDEX(Lookup!$U$2:$U$10,MATCH($D$48,Lookup!$S$2:$S$10,0)),0,IF(U1367="X",0,IFERROR(L1367*50,0)))</f>
        <v>0</v>
      </c>
      <c r="Q1367" s="642">
        <f>IF(I1367&lt;INDEX(Lookup!$U$2:$U$10,MATCH($D$48,Lookup!$S$2:$S$10,0)),0,IF(U1367="X",0,IFERROR(P1367*K1367,0)))</f>
        <v>0</v>
      </c>
      <c r="R1367" s="642">
        <v>0</v>
      </c>
      <c r="S1367" s="783">
        <v>0</v>
      </c>
      <c r="T1367" s="636"/>
      <c r="U1367" s="353"/>
      <c r="W1367" s="833">
        <f t="shared" si="96"/>
        <v>0</v>
      </c>
      <c r="X1367" s="833">
        <f t="shared" si="97"/>
        <v>0</v>
      </c>
    </row>
    <row r="1368" spans="2:24" x14ac:dyDescent="0.35">
      <c r="B1368" s="633"/>
      <c r="C1368" s="357"/>
      <c r="D1368" s="357"/>
      <c r="E1368" s="634"/>
      <c r="F1368" s="635"/>
      <c r="G1368" s="360"/>
      <c r="H1368" s="359"/>
      <c r="I1368" s="359"/>
      <c r="J1368" s="636"/>
      <c r="K1368" s="638" t="str">
        <f>IFERROR(INDEX(Lookup!$G$3:$G$6,MATCH(J1368,Lookup!$F$3:$F$6,0)),"")</f>
        <v/>
      </c>
      <c r="L1368" s="637"/>
      <c r="M1368" s="636"/>
      <c r="N1368" s="639">
        <f t="shared" si="94"/>
        <v>0</v>
      </c>
      <c r="O1368" s="640">
        <f t="shared" si="95"/>
        <v>0</v>
      </c>
      <c r="P1368" s="641">
        <f>IF(I1368&lt;INDEX(Lookup!$U$2:$U$10,MATCH($D$48,Lookup!$S$2:$S$10,0)),0,IF(U1368="X",0,IFERROR(L1368*50,0)))</f>
        <v>0</v>
      </c>
      <c r="Q1368" s="642">
        <f>IF(I1368&lt;INDEX(Lookup!$U$2:$U$10,MATCH($D$48,Lookup!$S$2:$S$10,0)),0,IF(U1368="X",0,IFERROR(P1368*K1368,0)))</f>
        <v>0</v>
      </c>
      <c r="R1368" s="642">
        <v>0</v>
      </c>
      <c r="S1368" s="783">
        <v>0</v>
      </c>
      <c r="T1368" s="636"/>
      <c r="U1368" s="353"/>
      <c r="W1368" s="833">
        <f t="shared" si="96"/>
        <v>0</v>
      </c>
      <c r="X1368" s="833">
        <f t="shared" si="97"/>
        <v>0</v>
      </c>
    </row>
    <row r="1369" spans="2:24" x14ac:dyDescent="0.35">
      <c r="B1369" s="633"/>
      <c r="C1369" s="357"/>
      <c r="D1369" s="357"/>
      <c r="E1369" s="634"/>
      <c r="F1369" s="635"/>
      <c r="G1369" s="360"/>
      <c r="H1369" s="359"/>
      <c r="I1369" s="359"/>
      <c r="J1369" s="636"/>
      <c r="K1369" s="638" t="str">
        <f>IFERROR(INDEX(Lookup!$G$3:$G$6,MATCH(J1369,Lookup!$F$3:$F$6,0)),"")</f>
        <v/>
      </c>
      <c r="L1369" s="637"/>
      <c r="M1369" s="636"/>
      <c r="N1369" s="639">
        <f t="shared" si="94"/>
        <v>0</v>
      </c>
      <c r="O1369" s="640">
        <f t="shared" si="95"/>
        <v>0</v>
      </c>
      <c r="P1369" s="641">
        <f>IF(I1369&lt;INDEX(Lookup!$U$2:$U$10,MATCH($D$48,Lookup!$S$2:$S$10,0)),0,IF(U1369="X",0,IFERROR(L1369*50,0)))</f>
        <v>0</v>
      </c>
      <c r="Q1369" s="642">
        <f>IF(I1369&lt;INDEX(Lookup!$U$2:$U$10,MATCH($D$48,Lookup!$S$2:$S$10,0)),0,IF(U1369="X",0,IFERROR(P1369*K1369,0)))</f>
        <v>0</v>
      </c>
      <c r="R1369" s="642">
        <v>0</v>
      </c>
      <c r="S1369" s="783">
        <v>0</v>
      </c>
      <c r="T1369" s="636"/>
      <c r="U1369" s="353"/>
      <c r="W1369" s="833">
        <f t="shared" si="96"/>
        <v>0</v>
      </c>
      <c r="X1369" s="833">
        <f t="shared" si="97"/>
        <v>0</v>
      </c>
    </row>
    <row r="1370" spans="2:24" x14ac:dyDescent="0.35">
      <c r="B1370" s="633"/>
      <c r="C1370" s="357"/>
      <c r="D1370" s="357"/>
      <c r="E1370" s="634"/>
      <c r="F1370" s="635"/>
      <c r="G1370" s="360"/>
      <c r="H1370" s="359"/>
      <c r="I1370" s="359"/>
      <c r="J1370" s="636"/>
      <c r="K1370" s="638" t="str">
        <f>IFERROR(INDEX(Lookup!$G$3:$G$6,MATCH(J1370,Lookup!$F$3:$F$6,0)),"")</f>
        <v/>
      </c>
      <c r="L1370" s="637"/>
      <c r="M1370" s="636"/>
      <c r="N1370" s="639">
        <f t="shared" si="94"/>
        <v>0</v>
      </c>
      <c r="O1370" s="640">
        <f t="shared" si="95"/>
        <v>0</v>
      </c>
      <c r="P1370" s="641">
        <f>IF(I1370&lt;INDEX(Lookup!$U$2:$U$10,MATCH($D$48,Lookup!$S$2:$S$10,0)),0,IF(U1370="X",0,IFERROR(L1370*50,0)))</f>
        <v>0</v>
      </c>
      <c r="Q1370" s="642">
        <f>IF(I1370&lt;INDEX(Lookup!$U$2:$U$10,MATCH($D$48,Lookup!$S$2:$S$10,0)),0,IF(U1370="X",0,IFERROR(P1370*K1370,0)))</f>
        <v>0</v>
      </c>
      <c r="R1370" s="642">
        <v>0</v>
      </c>
      <c r="S1370" s="783">
        <v>0</v>
      </c>
      <c r="T1370" s="636"/>
      <c r="U1370" s="353"/>
      <c r="W1370" s="833">
        <f t="shared" si="96"/>
        <v>0</v>
      </c>
      <c r="X1370" s="833">
        <f t="shared" si="97"/>
        <v>0</v>
      </c>
    </row>
    <row r="1371" spans="2:24" x14ac:dyDescent="0.35">
      <c r="B1371" s="633"/>
      <c r="C1371" s="357"/>
      <c r="D1371" s="357"/>
      <c r="E1371" s="634"/>
      <c r="F1371" s="635"/>
      <c r="G1371" s="360"/>
      <c r="H1371" s="359"/>
      <c r="I1371" s="359"/>
      <c r="J1371" s="636"/>
      <c r="K1371" s="638" t="str">
        <f>IFERROR(INDEX(Lookup!$G$3:$G$6,MATCH(J1371,Lookup!$F$3:$F$6,0)),"")</f>
        <v/>
      </c>
      <c r="L1371" s="637"/>
      <c r="M1371" s="636"/>
      <c r="N1371" s="639">
        <f t="shared" si="94"/>
        <v>0</v>
      </c>
      <c r="O1371" s="640">
        <f t="shared" si="95"/>
        <v>0</v>
      </c>
      <c r="P1371" s="641">
        <f>IF(I1371&lt;INDEX(Lookup!$U$2:$U$10,MATCH($D$48,Lookup!$S$2:$S$10,0)),0,IF(U1371="X",0,IFERROR(L1371*50,0)))</f>
        <v>0</v>
      </c>
      <c r="Q1371" s="642">
        <f>IF(I1371&lt;INDEX(Lookup!$U$2:$U$10,MATCH($D$48,Lookup!$S$2:$S$10,0)),0,IF(U1371="X",0,IFERROR(P1371*K1371,0)))</f>
        <v>0</v>
      </c>
      <c r="R1371" s="642">
        <v>0</v>
      </c>
      <c r="S1371" s="783">
        <v>0</v>
      </c>
      <c r="T1371" s="636"/>
      <c r="U1371" s="353"/>
      <c r="W1371" s="833">
        <f t="shared" si="96"/>
        <v>0</v>
      </c>
      <c r="X1371" s="833">
        <f t="shared" si="97"/>
        <v>0</v>
      </c>
    </row>
    <row r="1372" spans="2:24" x14ac:dyDescent="0.35">
      <c r="B1372" s="633"/>
      <c r="C1372" s="357"/>
      <c r="D1372" s="357"/>
      <c r="E1372" s="634"/>
      <c r="F1372" s="635"/>
      <c r="G1372" s="360"/>
      <c r="H1372" s="359"/>
      <c r="I1372" s="359"/>
      <c r="J1372" s="636"/>
      <c r="K1372" s="638" t="str">
        <f>IFERROR(INDEX(Lookup!$G$3:$G$6,MATCH(J1372,Lookup!$F$3:$F$6,0)),"")</f>
        <v/>
      </c>
      <c r="L1372" s="637"/>
      <c r="M1372" s="636"/>
      <c r="N1372" s="639">
        <f t="shared" si="94"/>
        <v>0</v>
      </c>
      <c r="O1372" s="640">
        <f t="shared" si="95"/>
        <v>0</v>
      </c>
      <c r="P1372" s="641">
        <f>IF(I1372&lt;INDEX(Lookup!$U$2:$U$10,MATCH($D$48,Lookup!$S$2:$S$10,0)),0,IF(U1372="X",0,IFERROR(L1372*50,0)))</f>
        <v>0</v>
      </c>
      <c r="Q1372" s="642">
        <f>IF(I1372&lt;INDEX(Lookup!$U$2:$U$10,MATCH($D$48,Lookup!$S$2:$S$10,0)),0,IF(U1372="X",0,IFERROR(P1372*K1372,0)))</f>
        <v>0</v>
      </c>
      <c r="R1372" s="642">
        <v>0</v>
      </c>
      <c r="S1372" s="783">
        <v>0</v>
      </c>
      <c r="T1372" s="636"/>
      <c r="U1372" s="353"/>
      <c r="W1372" s="833">
        <f t="shared" si="96"/>
        <v>0</v>
      </c>
      <c r="X1372" s="833">
        <f t="shared" si="97"/>
        <v>0</v>
      </c>
    </row>
    <row r="1373" spans="2:24" x14ac:dyDescent="0.35">
      <c r="B1373" s="633"/>
      <c r="C1373" s="357"/>
      <c r="D1373" s="357"/>
      <c r="E1373" s="634"/>
      <c r="F1373" s="635"/>
      <c r="G1373" s="360"/>
      <c r="H1373" s="359"/>
      <c r="I1373" s="359"/>
      <c r="J1373" s="636"/>
      <c r="K1373" s="638" t="str">
        <f>IFERROR(INDEX(Lookup!$G$3:$G$6,MATCH(J1373,Lookup!$F$3:$F$6,0)),"")</f>
        <v/>
      </c>
      <c r="L1373" s="637"/>
      <c r="M1373" s="636"/>
      <c r="N1373" s="639">
        <f t="shared" si="94"/>
        <v>0</v>
      </c>
      <c r="O1373" s="640">
        <f t="shared" si="95"/>
        <v>0</v>
      </c>
      <c r="P1373" s="641">
        <f>IF(I1373&lt;INDEX(Lookup!$U$2:$U$10,MATCH($D$48,Lookup!$S$2:$S$10,0)),0,IF(U1373="X",0,IFERROR(L1373*50,0)))</f>
        <v>0</v>
      </c>
      <c r="Q1373" s="642">
        <f>IF(I1373&lt;INDEX(Lookup!$U$2:$U$10,MATCH($D$48,Lookup!$S$2:$S$10,0)),0,IF(U1373="X",0,IFERROR(P1373*K1373,0)))</f>
        <v>0</v>
      </c>
      <c r="R1373" s="642">
        <v>0</v>
      </c>
      <c r="S1373" s="783">
        <v>0</v>
      </c>
      <c r="T1373" s="636"/>
      <c r="U1373" s="353"/>
      <c r="W1373" s="833">
        <f t="shared" si="96"/>
        <v>0</v>
      </c>
      <c r="X1373" s="833">
        <f t="shared" si="97"/>
        <v>0</v>
      </c>
    </row>
    <row r="1374" spans="2:24" x14ac:dyDescent="0.35">
      <c r="B1374" s="633"/>
      <c r="C1374" s="357"/>
      <c r="D1374" s="357"/>
      <c r="E1374" s="634"/>
      <c r="F1374" s="635"/>
      <c r="G1374" s="360"/>
      <c r="H1374" s="359"/>
      <c r="I1374" s="359"/>
      <c r="J1374" s="636"/>
      <c r="K1374" s="638" t="str">
        <f>IFERROR(INDEX(Lookup!$G$3:$G$6,MATCH(J1374,Lookup!$F$3:$F$6,0)),"")</f>
        <v/>
      </c>
      <c r="L1374" s="637"/>
      <c r="M1374" s="636"/>
      <c r="N1374" s="639">
        <f t="shared" si="94"/>
        <v>0</v>
      </c>
      <c r="O1374" s="640">
        <f t="shared" si="95"/>
        <v>0</v>
      </c>
      <c r="P1374" s="641">
        <f>IF(I1374&lt;INDEX(Lookup!$U$2:$U$10,MATCH($D$48,Lookup!$S$2:$S$10,0)),0,IF(U1374="X",0,IFERROR(L1374*50,0)))</f>
        <v>0</v>
      </c>
      <c r="Q1374" s="642">
        <f>IF(I1374&lt;INDEX(Lookup!$U$2:$U$10,MATCH($D$48,Lookup!$S$2:$S$10,0)),0,IF(U1374="X",0,IFERROR(P1374*K1374,0)))</f>
        <v>0</v>
      </c>
      <c r="R1374" s="642">
        <v>0</v>
      </c>
      <c r="S1374" s="783">
        <v>0</v>
      </c>
      <c r="T1374" s="636"/>
      <c r="U1374" s="353"/>
      <c r="W1374" s="833">
        <f t="shared" si="96"/>
        <v>0</v>
      </c>
      <c r="X1374" s="833">
        <f t="shared" si="97"/>
        <v>0</v>
      </c>
    </row>
    <row r="1375" spans="2:24" x14ac:dyDescent="0.35">
      <c r="B1375" s="633"/>
      <c r="C1375" s="357"/>
      <c r="D1375" s="357"/>
      <c r="E1375" s="634"/>
      <c r="F1375" s="635"/>
      <c r="G1375" s="360"/>
      <c r="H1375" s="359"/>
      <c r="I1375" s="359"/>
      <c r="J1375" s="636"/>
      <c r="K1375" s="638" t="str">
        <f>IFERROR(INDEX(Lookup!$G$3:$G$6,MATCH(J1375,Lookup!$F$3:$F$6,0)),"")</f>
        <v/>
      </c>
      <c r="L1375" s="637"/>
      <c r="M1375" s="636"/>
      <c r="N1375" s="639">
        <f t="shared" si="94"/>
        <v>0</v>
      </c>
      <c r="O1375" s="640">
        <f t="shared" si="95"/>
        <v>0</v>
      </c>
      <c r="P1375" s="641">
        <f>IF(I1375&lt;INDEX(Lookup!$U$2:$U$10,MATCH($D$48,Lookup!$S$2:$S$10,0)),0,IF(U1375="X",0,IFERROR(L1375*50,0)))</f>
        <v>0</v>
      </c>
      <c r="Q1375" s="642">
        <f>IF(I1375&lt;INDEX(Lookup!$U$2:$U$10,MATCH($D$48,Lookup!$S$2:$S$10,0)),0,IF(U1375="X",0,IFERROR(P1375*K1375,0)))</f>
        <v>0</v>
      </c>
      <c r="R1375" s="642">
        <v>0</v>
      </c>
      <c r="S1375" s="783">
        <v>0</v>
      </c>
      <c r="T1375" s="636"/>
      <c r="U1375" s="353"/>
      <c r="W1375" s="833">
        <f t="shared" si="96"/>
        <v>0</v>
      </c>
      <c r="X1375" s="833">
        <f t="shared" si="97"/>
        <v>0</v>
      </c>
    </row>
    <row r="1376" spans="2:24" x14ac:dyDescent="0.35">
      <c r="B1376" s="633"/>
      <c r="C1376" s="357"/>
      <c r="D1376" s="357"/>
      <c r="E1376" s="634"/>
      <c r="F1376" s="635"/>
      <c r="G1376" s="360"/>
      <c r="H1376" s="359"/>
      <c r="I1376" s="359"/>
      <c r="J1376" s="636"/>
      <c r="K1376" s="638" t="str">
        <f>IFERROR(INDEX(Lookup!$G$3:$G$6,MATCH(J1376,Lookup!$F$3:$F$6,0)),"")</f>
        <v/>
      </c>
      <c r="L1376" s="637"/>
      <c r="M1376" s="636"/>
      <c r="N1376" s="639">
        <f t="shared" si="94"/>
        <v>0</v>
      </c>
      <c r="O1376" s="640">
        <f t="shared" si="95"/>
        <v>0</v>
      </c>
      <c r="P1376" s="641">
        <f>IF(I1376&lt;INDEX(Lookup!$U$2:$U$10,MATCH($D$48,Lookup!$S$2:$S$10,0)),0,IF(U1376="X",0,IFERROR(L1376*50,0)))</f>
        <v>0</v>
      </c>
      <c r="Q1376" s="642">
        <f>IF(I1376&lt;INDEX(Lookup!$U$2:$U$10,MATCH($D$48,Lookup!$S$2:$S$10,0)),0,IF(U1376="X",0,IFERROR(P1376*K1376,0)))</f>
        <v>0</v>
      </c>
      <c r="R1376" s="642">
        <v>0</v>
      </c>
      <c r="S1376" s="783">
        <v>0</v>
      </c>
      <c r="T1376" s="636"/>
      <c r="U1376" s="353"/>
      <c r="W1376" s="833">
        <f t="shared" si="96"/>
        <v>0</v>
      </c>
      <c r="X1376" s="833">
        <f t="shared" si="97"/>
        <v>0</v>
      </c>
    </row>
    <row r="1377" spans="2:24" x14ac:dyDescent="0.35">
      <c r="B1377" s="633"/>
      <c r="C1377" s="357"/>
      <c r="D1377" s="357"/>
      <c r="E1377" s="634"/>
      <c r="F1377" s="635"/>
      <c r="G1377" s="360"/>
      <c r="H1377" s="359"/>
      <c r="I1377" s="359"/>
      <c r="J1377" s="636"/>
      <c r="K1377" s="638" t="str">
        <f>IFERROR(INDEX(Lookup!$G$3:$G$6,MATCH(J1377,Lookup!$F$3:$F$6,0)),"")</f>
        <v/>
      </c>
      <c r="L1377" s="637"/>
      <c r="M1377" s="636"/>
      <c r="N1377" s="639">
        <f t="shared" si="94"/>
        <v>0</v>
      </c>
      <c r="O1377" s="640">
        <f t="shared" si="95"/>
        <v>0</v>
      </c>
      <c r="P1377" s="641">
        <f>IF(I1377&lt;INDEX(Lookup!$U$2:$U$10,MATCH($D$48,Lookup!$S$2:$S$10,0)),0,IF(U1377="X",0,IFERROR(L1377*50,0)))</f>
        <v>0</v>
      </c>
      <c r="Q1377" s="642">
        <f>IF(I1377&lt;INDEX(Lookup!$U$2:$U$10,MATCH($D$48,Lookup!$S$2:$S$10,0)),0,IF(U1377="X",0,IFERROR(P1377*K1377,0)))</f>
        <v>0</v>
      </c>
      <c r="R1377" s="642">
        <v>0</v>
      </c>
      <c r="S1377" s="783">
        <v>0</v>
      </c>
      <c r="T1377" s="636"/>
      <c r="U1377" s="353"/>
      <c r="W1377" s="833">
        <f t="shared" si="96"/>
        <v>0</v>
      </c>
      <c r="X1377" s="833">
        <f t="shared" si="97"/>
        <v>0</v>
      </c>
    </row>
    <row r="1378" spans="2:24" x14ac:dyDescent="0.35">
      <c r="B1378" s="633"/>
      <c r="C1378" s="357"/>
      <c r="D1378" s="357"/>
      <c r="E1378" s="634"/>
      <c r="F1378" s="635"/>
      <c r="G1378" s="360"/>
      <c r="H1378" s="359"/>
      <c r="I1378" s="359"/>
      <c r="J1378" s="636"/>
      <c r="K1378" s="638" t="str">
        <f>IFERROR(INDEX(Lookup!$G$3:$G$6,MATCH(J1378,Lookup!$F$3:$F$6,0)),"")</f>
        <v/>
      </c>
      <c r="L1378" s="637"/>
      <c r="M1378" s="636"/>
      <c r="N1378" s="639">
        <f t="shared" si="94"/>
        <v>0</v>
      </c>
      <c r="O1378" s="640">
        <f t="shared" si="95"/>
        <v>0</v>
      </c>
      <c r="P1378" s="641">
        <f>IF(I1378&lt;INDEX(Lookup!$U$2:$U$10,MATCH($D$48,Lookup!$S$2:$S$10,0)),0,IF(U1378="X",0,IFERROR(L1378*50,0)))</f>
        <v>0</v>
      </c>
      <c r="Q1378" s="642">
        <f>IF(I1378&lt;INDEX(Lookup!$U$2:$U$10,MATCH($D$48,Lookup!$S$2:$S$10,0)),0,IF(U1378="X",0,IFERROR(P1378*K1378,0)))</f>
        <v>0</v>
      </c>
      <c r="R1378" s="642">
        <v>0</v>
      </c>
      <c r="S1378" s="783">
        <v>0</v>
      </c>
      <c r="T1378" s="636"/>
      <c r="U1378" s="353"/>
      <c r="W1378" s="833">
        <f t="shared" si="96"/>
        <v>0</v>
      </c>
      <c r="X1378" s="833">
        <f t="shared" si="97"/>
        <v>0</v>
      </c>
    </row>
    <row r="1379" spans="2:24" x14ac:dyDescent="0.35">
      <c r="B1379" s="633"/>
      <c r="C1379" s="357"/>
      <c r="D1379" s="357"/>
      <c r="E1379" s="634"/>
      <c r="F1379" s="635"/>
      <c r="G1379" s="360"/>
      <c r="H1379" s="359"/>
      <c r="I1379" s="359"/>
      <c r="J1379" s="636"/>
      <c r="K1379" s="638" t="str">
        <f>IFERROR(INDEX(Lookup!$G$3:$G$6,MATCH(J1379,Lookup!$F$3:$F$6,0)),"")</f>
        <v/>
      </c>
      <c r="L1379" s="637"/>
      <c r="M1379" s="636"/>
      <c r="N1379" s="639">
        <f t="shared" si="94"/>
        <v>0</v>
      </c>
      <c r="O1379" s="640">
        <f t="shared" si="95"/>
        <v>0</v>
      </c>
      <c r="P1379" s="641">
        <f>IF(I1379&lt;INDEX(Lookup!$U$2:$U$10,MATCH($D$48,Lookup!$S$2:$S$10,0)),0,IF(U1379="X",0,IFERROR(L1379*50,0)))</f>
        <v>0</v>
      </c>
      <c r="Q1379" s="642">
        <f>IF(I1379&lt;INDEX(Lookup!$U$2:$U$10,MATCH($D$48,Lookup!$S$2:$S$10,0)),0,IF(U1379="X",0,IFERROR(P1379*K1379,0)))</f>
        <v>0</v>
      </c>
      <c r="R1379" s="642">
        <v>0</v>
      </c>
      <c r="S1379" s="783">
        <v>0</v>
      </c>
      <c r="T1379" s="636"/>
      <c r="U1379" s="353"/>
      <c r="W1379" s="833">
        <f t="shared" si="96"/>
        <v>0</v>
      </c>
      <c r="X1379" s="833">
        <f t="shared" si="97"/>
        <v>0</v>
      </c>
    </row>
    <row r="1380" spans="2:24" x14ac:dyDescent="0.35">
      <c r="B1380" s="633"/>
      <c r="C1380" s="357"/>
      <c r="D1380" s="357"/>
      <c r="E1380" s="634"/>
      <c r="F1380" s="635"/>
      <c r="G1380" s="360"/>
      <c r="H1380" s="359"/>
      <c r="I1380" s="359"/>
      <c r="J1380" s="636"/>
      <c r="K1380" s="638" t="str">
        <f>IFERROR(INDEX(Lookup!$G$3:$G$6,MATCH(J1380,Lookup!$F$3:$F$6,0)),"")</f>
        <v/>
      </c>
      <c r="L1380" s="637"/>
      <c r="M1380" s="636"/>
      <c r="N1380" s="639">
        <f t="shared" si="94"/>
        <v>0</v>
      </c>
      <c r="O1380" s="640">
        <f t="shared" si="95"/>
        <v>0</v>
      </c>
      <c r="P1380" s="641">
        <f>IF(I1380&lt;INDEX(Lookup!$U$2:$U$10,MATCH($D$48,Lookup!$S$2:$S$10,0)),0,IF(U1380="X",0,IFERROR(L1380*50,0)))</f>
        <v>0</v>
      </c>
      <c r="Q1380" s="642">
        <f>IF(I1380&lt;INDEX(Lookup!$U$2:$U$10,MATCH($D$48,Lookup!$S$2:$S$10,0)),0,IF(U1380="X",0,IFERROR(P1380*K1380,0)))</f>
        <v>0</v>
      </c>
      <c r="R1380" s="642">
        <v>0</v>
      </c>
      <c r="S1380" s="783">
        <v>0</v>
      </c>
      <c r="T1380" s="636"/>
      <c r="U1380" s="353"/>
      <c r="W1380" s="833">
        <f t="shared" si="96"/>
        <v>0</v>
      </c>
      <c r="X1380" s="833">
        <f t="shared" si="97"/>
        <v>0</v>
      </c>
    </row>
    <row r="1381" spans="2:24" x14ac:dyDescent="0.35">
      <c r="B1381" s="633"/>
      <c r="C1381" s="357"/>
      <c r="D1381" s="357"/>
      <c r="E1381" s="634"/>
      <c r="F1381" s="635"/>
      <c r="G1381" s="360"/>
      <c r="H1381" s="359"/>
      <c r="I1381" s="359"/>
      <c r="J1381" s="636"/>
      <c r="K1381" s="638" t="str">
        <f>IFERROR(INDEX(Lookup!$G$3:$G$6,MATCH(J1381,Lookup!$F$3:$F$6,0)),"")</f>
        <v/>
      </c>
      <c r="L1381" s="637"/>
      <c r="M1381" s="636"/>
      <c r="N1381" s="639">
        <f t="shared" si="94"/>
        <v>0</v>
      </c>
      <c r="O1381" s="640">
        <f t="shared" si="95"/>
        <v>0</v>
      </c>
      <c r="P1381" s="641">
        <f>IF(I1381&lt;INDEX(Lookup!$U$2:$U$10,MATCH($D$48,Lookup!$S$2:$S$10,0)),0,IF(U1381="X",0,IFERROR(L1381*50,0)))</f>
        <v>0</v>
      </c>
      <c r="Q1381" s="642">
        <f>IF(I1381&lt;INDEX(Lookup!$U$2:$U$10,MATCH($D$48,Lookup!$S$2:$S$10,0)),0,IF(U1381="X",0,IFERROR(P1381*K1381,0)))</f>
        <v>0</v>
      </c>
      <c r="R1381" s="642">
        <v>0</v>
      </c>
      <c r="S1381" s="783">
        <v>0</v>
      </c>
      <c r="T1381" s="636"/>
      <c r="U1381" s="353"/>
      <c r="W1381" s="833">
        <f t="shared" si="96"/>
        <v>0</v>
      </c>
      <c r="X1381" s="833">
        <f t="shared" si="97"/>
        <v>0</v>
      </c>
    </row>
    <row r="1382" spans="2:24" x14ac:dyDescent="0.35">
      <c r="B1382" s="633"/>
      <c r="C1382" s="357"/>
      <c r="D1382" s="357"/>
      <c r="E1382" s="634"/>
      <c r="F1382" s="635"/>
      <c r="G1382" s="360"/>
      <c r="H1382" s="359"/>
      <c r="I1382" s="359"/>
      <c r="J1382" s="636"/>
      <c r="K1382" s="638" t="str">
        <f>IFERROR(INDEX(Lookup!$G$3:$G$6,MATCH(J1382,Lookup!$F$3:$F$6,0)),"")</f>
        <v/>
      </c>
      <c r="L1382" s="637"/>
      <c r="M1382" s="636"/>
      <c r="N1382" s="639">
        <f t="shared" si="94"/>
        <v>0</v>
      </c>
      <c r="O1382" s="640">
        <f t="shared" si="95"/>
        <v>0</v>
      </c>
      <c r="P1382" s="641">
        <f>IF(I1382&lt;INDEX(Lookup!$U$2:$U$10,MATCH($D$48,Lookup!$S$2:$S$10,0)),0,IF(U1382="X",0,IFERROR(L1382*50,0)))</f>
        <v>0</v>
      </c>
      <c r="Q1382" s="642">
        <f>IF(I1382&lt;INDEX(Lookup!$U$2:$U$10,MATCH($D$48,Lookup!$S$2:$S$10,0)),0,IF(U1382="X",0,IFERROR(P1382*K1382,0)))</f>
        <v>0</v>
      </c>
      <c r="R1382" s="642">
        <v>0</v>
      </c>
      <c r="S1382" s="783">
        <v>0</v>
      </c>
      <c r="T1382" s="636"/>
      <c r="U1382" s="353"/>
      <c r="W1382" s="833">
        <f t="shared" si="96"/>
        <v>0</v>
      </c>
      <c r="X1382" s="833">
        <f t="shared" si="97"/>
        <v>0</v>
      </c>
    </row>
    <row r="1383" spans="2:24" x14ac:dyDescent="0.35">
      <c r="B1383" s="633"/>
      <c r="C1383" s="357"/>
      <c r="D1383" s="357"/>
      <c r="E1383" s="634"/>
      <c r="F1383" s="635"/>
      <c r="G1383" s="360"/>
      <c r="H1383" s="359"/>
      <c r="I1383" s="359"/>
      <c r="J1383" s="636"/>
      <c r="K1383" s="638" t="str">
        <f>IFERROR(INDEX(Lookup!$G$3:$G$6,MATCH(J1383,Lookup!$F$3:$F$6,0)),"")</f>
        <v/>
      </c>
      <c r="L1383" s="637"/>
      <c r="M1383" s="636"/>
      <c r="N1383" s="639">
        <f t="shared" si="94"/>
        <v>0</v>
      </c>
      <c r="O1383" s="640">
        <f t="shared" si="95"/>
        <v>0</v>
      </c>
      <c r="P1383" s="641">
        <f>IF(I1383&lt;INDEX(Lookup!$U$2:$U$10,MATCH($D$48,Lookup!$S$2:$S$10,0)),0,IF(U1383="X",0,IFERROR(L1383*50,0)))</f>
        <v>0</v>
      </c>
      <c r="Q1383" s="642">
        <f>IF(I1383&lt;INDEX(Lookup!$U$2:$U$10,MATCH($D$48,Lookup!$S$2:$S$10,0)),0,IF(U1383="X",0,IFERROR(P1383*K1383,0)))</f>
        <v>0</v>
      </c>
      <c r="R1383" s="642">
        <v>0</v>
      </c>
      <c r="S1383" s="783">
        <v>0</v>
      </c>
      <c r="T1383" s="636"/>
      <c r="U1383" s="353"/>
      <c r="W1383" s="833">
        <f t="shared" si="96"/>
        <v>0</v>
      </c>
      <c r="X1383" s="833">
        <f t="shared" si="97"/>
        <v>0</v>
      </c>
    </row>
    <row r="1384" spans="2:24" x14ac:dyDescent="0.35">
      <c r="B1384" s="633"/>
      <c r="C1384" s="357"/>
      <c r="D1384" s="357"/>
      <c r="E1384" s="634"/>
      <c r="F1384" s="635"/>
      <c r="G1384" s="360"/>
      <c r="H1384" s="359"/>
      <c r="I1384" s="359"/>
      <c r="J1384" s="636"/>
      <c r="K1384" s="638" t="str">
        <f>IFERROR(INDEX(Lookup!$G$3:$G$6,MATCH(J1384,Lookup!$F$3:$F$6,0)),"")</f>
        <v/>
      </c>
      <c r="L1384" s="637"/>
      <c r="M1384" s="636"/>
      <c r="N1384" s="639">
        <f t="shared" si="94"/>
        <v>0</v>
      </c>
      <c r="O1384" s="640">
        <f t="shared" si="95"/>
        <v>0</v>
      </c>
      <c r="P1384" s="641">
        <f>IF(I1384&lt;INDEX(Lookup!$U$2:$U$10,MATCH($D$48,Lookup!$S$2:$S$10,0)),0,IF(U1384="X",0,IFERROR(L1384*50,0)))</f>
        <v>0</v>
      </c>
      <c r="Q1384" s="642">
        <f>IF(I1384&lt;INDEX(Lookup!$U$2:$U$10,MATCH($D$48,Lookup!$S$2:$S$10,0)),0,IF(U1384="X",0,IFERROR(P1384*K1384,0)))</f>
        <v>0</v>
      </c>
      <c r="R1384" s="642">
        <v>0</v>
      </c>
      <c r="S1384" s="783">
        <v>0</v>
      </c>
      <c r="T1384" s="636"/>
      <c r="U1384" s="353"/>
      <c r="W1384" s="833">
        <f t="shared" si="96"/>
        <v>0</v>
      </c>
      <c r="X1384" s="833">
        <f t="shared" si="97"/>
        <v>0</v>
      </c>
    </row>
    <row r="1385" spans="2:24" x14ac:dyDescent="0.35">
      <c r="B1385" s="633"/>
      <c r="C1385" s="357"/>
      <c r="D1385" s="357"/>
      <c r="E1385" s="634"/>
      <c r="F1385" s="635"/>
      <c r="G1385" s="360"/>
      <c r="H1385" s="359"/>
      <c r="I1385" s="359"/>
      <c r="J1385" s="636"/>
      <c r="K1385" s="638" t="str">
        <f>IFERROR(INDEX(Lookup!$G$3:$G$6,MATCH(J1385,Lookup!$F$3:$F$6,0)),"")</f>
        <v/>
      </c>
      <c r="L1385" s="637"/>
      <c r="M1385" s="636"/>
      <c r="N1385" s="639">
        <f t="shared" si="94"/>
        <v>0</v>
      </c>
      <c r="O1385" s="640">
        <f t="shared" si="95"/>
        <v>0</v>
      </c>
      <c r="P1385" s="641">
        <f>IF(I1385&lt;INDEX(Lookup!$U$2:$U$10,MATCH($D$48,Lookup!$S$2:$S$10,0)),0,IF(U1385="X",0,IFERROR(L1385*50,0)))</f>
        <v>0</v>
      </c>
      <c r="Q1385" s="642">
        <f>IF(I1385&lt;INDEX(Lookup!$U$2:$U$10,MATCH($D$48,Lookup!$S$2:$S$10,0)),0,IF(U1385="X",0,IFERROR(P1385*K1385,0)))</f>
        <v>0</v>
      </c>
      <c r="R1385" s="642">
        <v>0</v>
      </c>
      <c r="S1385" s="783">
        <v>0</v>
      </c>
      <c r="T1385" s="636"/>
      <c r="U1385" s="353"/>
      <c r="W1385" s="833">
        <f t="shared" si="96"/>
        <v>0</v>
      </c>
      <c r="X1385" s="833">
        <f t="shared" si="97"/>
        <v>0</v>
      </c>
    </row>
    <row r="1386" spans="2:24" x14ac:dyDescent="0.35">
      <c r="B1386" s="633"/>
      <c r="C1386" s="357"/>
      <c r="D1386" s="357"/>
      <c r="E1386" s="634"/>
      <c r="F1386" s="635"/>
      <c r="G1386" s="360"/>
      <c r="H1386" s="359"/>
      <c r="I1386" s="359"/>
      <c r="J1386" s="636"/>
      <c r="K1386" s="638" t="str">
        <f>IFERROR(INDEX(Lookup!$G$3:$G$6,MATCH(J1386,Lookup!$F$3:$F$6,0)),"")</f>
        <v/>
      </c>
      <c r="L1386" s="637"/>
      <c r="M1386" s="636"/>
      <c r="N1386" s="639">
        <f t="shared" si="94"/>
        <v>0</v>
      </c>
      <c r="O1386" s="640">
        <f t="shared" si="95"/>
        <v>0</v>
      </c>
      <c r="P1386" s="641">
        <f>IF(I1386&lt;INDEX(Lookup!$U$2:$U$10,MATCH($D$48,Lookup!$S$2:$S$10,0)),0,IF(U1386="X",0,IFERROR(L1386*50,0)))</f>
        <v>0</v>
      </c>
      <c r="Q1386" s="642">
        <f>IF(I1386&lt;INDEX(Lookup!$U$2:$U$10,MATCH($D$48,Lookup!$S$2:$S$10,0)),0,IF(U1386="X",0,IFERROR(P1386*K1386,0)))</f>
        <v>0</v>
      </c>
      <c r="R1386" s="642">
        <v>0</v>
      </c>
      <c r="S1386" s="783">
        <v>0</v>
      </c>
      <c r="T1386" s="636"/>
      <c r="U1386" s="353"/>
      <c r="W1386" s="833">
        <f t="shared" si="96"/>
        <v>0</v>
      </c>
      <c r="X1386" s="833">
        <f t="shared" si="97"/>
        <v>0</v>
      </c>
    </row>
    <row r="1387" spans="2:24" x14ac:dyDescent="0.35">
      <c r="B1387" s="633"/>
      <c r="C1387" s="357"/>
      <c r="D1387" s="357"/>
      <c r="E1387" s="634"/>
      <c r="F1387" s="635"/>
      <c r="G1387" s="360"/>
      <c r="H1387" s="359"/>
      <c r="I1387" s="359"/>
      <c r="J1387" s="636"/>
      <c r="K1387" s="638" t="str">
        <f>IFERROR(INDEX(Lookup!$G$3:$G$6,MATCH(J1387,Lookup!$F$3:$F$6,0)),"")</f>
        <v/>
      </c>
      <c r="L1387" s="637"/>
      <c r="M1387" s="636"/>
      <c r="N1387" s="639">
        <f t="shared" si="94"/>
        <v>0</v>
      </c>
      <c r="O1387" s="640">
        <f t="shared" si="95"/>
        <v>0</v>
      </c>
      <c r="P1387" s="641">
        <f>IF(I1387&lt;INDEX(Lookup!$U$2:$U$10,MATCH($D$48,Lookup!$S$2:$S$10,0)),0,IF(U1387="X",0,IFERROR(L1387*50,0)))</f>
        <v>0</v>
      </c>
      <c r="Q1387" s="642">
        <f>IF(I1387&lt;INDEX(Lookup!$U$2:$U$10,MATCH($D$48,Lookup!$S$2:$S$10,0)),0,IF(U1387="X",0,IFERROR(P1387*K1387,0)))</f>
        <v>0</v>
      </c>
      <c r="R1387" s="642">
        <v>0</v>
      </c>
      <c r="S1387" s="783">
        <v>0</v>
      </c>
      <c r="T1387" s="636"/>
      <c r="U1387" s="353"/>
      <c r="W1387" s="833">
        <f t="shared" si="96"/>
        <v>0</v>
      </c>
      <c r="X1387" s="833">
        <f t="shared" si="97"/>
        <v>0</v>
      </c>
    </row>
    <row r="1388" spans="2:24" x14ac:dyDescent="0.35">
      <c r="B1388" s="633"/>
      <c r="C1388" s="357"/>
      <c r="D1388" s="357"/>
      <c r="E1388" s="634"/>
      <c r="F1388" s="635"/>
      <c r="G1388" s="360"/>
      <c r="H1388" s="359"/>
      <c r="I1388" s="359"/>
      <c r="J1388" s="636"/>
      <c r="K1388" s="638" t="str">
        <f>IFERROR(INDEX(Lookup!$G$3:$G$6,MATCH(J1388,Lookup!$F$3:$F$6,0)),"")</f>
        <v/>
      </c>
      <c r="L1388" s="637"/>
      <c r="M1388" s="636"/>
      <c r="N1388" s="639">
        <f t="shared" si="94"/>
        <v>0</v>
      </c>
      <c r="O1388" s="640">
        <f t="shared" si="95"/>
        <v>0</v>
      </c>
      <c r="P1388" s="641">
        <f>IF(I1388&lt;INDEX(Lookup!$U$2:$U$10,MATCH($D$48,Lookup!$S$2:$S$10,0)),0,IF(U1388="X",0,IFERROR(L1388*50,0)))</f>
        <v>0</v>
      </c>
      <c r="Q1388" s="642">
        <f>IF(I1388&lt;INDEX(Lookup!$U$2:$U$10,MATCH($D$48,Lookup!$S$2:$S$10,0)),0,IF(U1388="X",0,IFERROR(P1388*K1388,0)))</f>
        <v>0</v>
      </c>
      <c r="R1388" s="642">
        <v>0</v>
      </c>
      <c r="S1388" s="783">
        <v>0</v>
      </c>
      <c r="T1388" s="636"/>
      <c r="U1388" s="353"/>
      <c r="W1388" s="833">
        <f t="shared" si="96"/>
        <v>0</v>
      </c>
      <c r="X1388" s="833">
        <f t="shared" si="97"/>
        <v>0</v>
      </c>
    </row>
    <row r="1389" spans="2:24" x14ac:dyDescent="0.35">
      <c r="B1389" s="633"/>
      <c r="C1389" s="357"/>
      <c r="D1389" s="357"/>
      <c r="E1389" s="634"/>
      <c r="F1389" s="635"/>
      <c r="G1389" s="360"/>
      <c r="H1389" s="359"/>
      <c r="I1389" s="359"/>
      <c r="J1389" s="636"/>
      <c r="K1389" s="638" t="str">
        <f>IFERROR(INDEX(Lookup!$G$3:$G$6,MATCH(J1389,Lookup!$F$3:$F$6,0)),"")</f>
        <v/>
      </c>
      <c r="L1389" s="637"/>
      <c r="M1389" s="636"/>
      <c r="N1389" s="639">
        <f t="shared" si="94"/>
        <v>0</v>
      </c>
      <c r="O1389" s="640">
        <f t="shared" si="95"/>
        <v>0</v>
      </c>
      <c r="P1389" s="641">
        <f>IF(I1389&lt;INDEX(Lookup!$U$2:$U$10,MATCH($D$48,Lookup!$S$2:$S$10,0)),0,IF(U1389="X",0,IFERROR(L1389*50,0)))</f>
        <v>0</v>
      </c>
      <c r="Q1389" s="642">
        <f>IF(I1389&lt;INDEX(Lookup!$U$2:$U$10,MATCH($D$48,Lookup!$S$2:$S$10,0)),0,IF(U1389="X",0,IFERROR(P1389*K1389,0)))</f>
        <v>0</v>
      </c>
      <c r="R1389" s="642">
        <v>0</v>
      </c>
      <c r="S1389" s="783">
        <v>0</v>
      </c>
      <c r="T1389" s="636"/>
      <c r="U1389" s="353"/>
      <c r="W1389" s="833">
        <f t="shared" si="96"/>
        <v>0</v>
      </c>
      <c r="X1389" s="833">
        <f t="shared" si="97"/>
        <v>0</v>
      </c>
    </row>
    <row r="1390" spans="2:24" x14ac:dyDescent="0.35">
      <c r="B1390" s="633"/>
      <c r="C1390" s="357"/>
      <c r="D1390" s="357"/>
      <c r="E1390" s="634"/>
      <c r="F1390" s="635"/>
      <c r="G1390" s="360"/>
      <c r="H1390" s="359"/>
      <c r="I1390" s="359"/>
      <c r="J1390" s="636"/>
      <c r="K1390" s="638" t="str">
        <f>IFERROR(INDEX(Lookup!$G$3:$G$6,MATCH(J1390,Lookup!$F$3:$F$6,0)),"")</f>
        <v/>
      </c>
      <c r="L1390" s="637"/>
      <c r="M1390" s="636"/>
      <c r="N1390" s="639">
        <f t="shared" si="94"/>
        <v>0</v>
      </c>
      <c r="O1390" s="640">
        <f t="shared" si="95"/>
        <v>0</v>
      </c>
      <c r="P1390" s="641">
        <f>IF(I1390&lt;INDEX(Lookup!$U$2:$U$10,MATCH($D$48,Lookup!$S$2:$S$10,0)),0,IF(U1390="X",0,IFERROR(L1390*50,0)))</f>
        <v>0</v>
      </c>
      <c r="Q1390" s="642">
        <f>IF(I1390&lt;INDEX(Lookup!$U$2:$U$10,MATCH($D$48,Lookup!$S$2:$S$10,0)),0,IF(U1390="X",0,IFERROR(P1390*K1390,0)))</f>
        <v>0</v>
      </c>
      <c r="R1390" s="642">
        <v>0</v>
      </c>
      <c r="S1390" s="783">
        <v>0</v>
      </c>
      <c r="T1390" s="636"/>
      <c r="U1390" s="353"/>
      <c r="W1390" s="833">
        <f t="shared" si="96"/>
        <v>0</v>
      </c>
      <c r="X1390" s="833">
        <f t="shared" si="97"/>
        <v>0</v>
      </c>
    </row>
    <row r="1391" spans="2:24" x14ac:dyDescent="0.35">
      <c r="B1391" s="633"/>
      <c r="C1391" s="357"/>
      <c r="D1391" s="357"/>
      <c r="E1391" s="634"/>
      <c r="F1391" s="635"/>
      <c r="G1391" s="360"/>
      <c r="H1391" s="359"/>
      <c r="I1391" s="359"/>
      <c r="J1391" s="636"/>
      <c r="K1391" s="638" t="str">
        <f>IFERROR(INDEX(Lookup!$G$3:$G$6,MATCH(J1391,Lookup!$F$3:$F$6,0)),"")</f>
        <v/>
      </c>
      <c r="L1391" s="637"/>
      <c r="M1391" s="636"/>
      <c r="N1391" s="639">
        <f t="shared" si="94"/>
        <v>0</v>
      </c>
      <c r="O1391" s="640">
        <f t="shared" si="95"/>
        <v>0</v>
      </c>
      <c r="P1391" s="641">
        <f>IF(I1391&lt;INDEX(Lookup!$U$2:$U$10,MATCH($D$48,Lookup!$S$2:$S$10,0)),0,IF(U1391="X",0,IFERROR(L1391*50,0)))</f>
        <v>0</v>
      </c>
      <c r="Q1391" s="642">
        <f>IF(I1391&lt;INDEX(Lookup!$U$2:$U$10,MATCH($D$48,Lookup!$S$2:$S$10,0)),0,IF(U1391="X",0,IFERROR(P1391*K1391,0)))</f>
        <v>0</v>
      </c>
      <c r="R1391" s="642">
        <v>0</v>
      </c>
      <c r="S1391" s="783">
        <v>0</v>
      </c>
      <c r="T1391" s="636"/>
      <c r="U1391" s="353"/>
      <c r="W1391" s="833">
        <f t="shared" si="96"/>
        <v>0</v>
      </c>
      <c r="X1391" s="833">
        <f t="shared" si="97"/>
        <v>0</v>
      </c>
    </row>
    <row r="1392" spans="2:24" x14ac:dyDescent="0.35">
      <c r="B1392" s="633"/>
      <c r="C1392" s="357"/>
      <c r="D1392" s="357"/>
      <c r="E1392" s="634"/>
      <c r="F1392" s="635"/>
      <c r="G1392" s="360"/>
      <c r="H1392" s="359"/>
      <c r="I1392" s="359"/>
      <c r="J1392" s="636"/>
      <c r="K1392" s="638" t="str">
        <f>IFERROR(INDEX(Lookup!$G$3:$G$6,MATCH(J1392,Lookup!$F$3:$F$6,0)),"")</f>
        <v/>
      </c>
      <c r="L1392" s="637"/>
      <c r="M1392" s="636"/>
      <c r="N1392" s="639">
        <f t="shared" si="94"/>
        <v>0</v>
      </c>
      <c r="O1392" s="640">
        <f t="shared" si="95"/>
        <v>0</v>
      </c>
      <c r="P1392" s="641">
        <f>IF(I1392&lt;INDEX(Lookup!$U$2:$U$10,MATCH($D$48,Lookup!$S$2:$S$10,0)),0,IF(U1392="X",0,IFERROR(L1392*50,0)))</f>
        <v>0</v>
      </c>
      <c r="Q1392" s="642">
        <f>IF(I1392&lt;INDEX(Lookup!$U$2:$U$10,MATCH($D$48,Lookup!$S$2:$S$10,0)),0,IF(U1392="X",0,IFERROR(P1392*K1392,0)))</f>
        <v>0</v>
      </c>
      <c r="R1392" s="642">
        <v>0</v>
      </c>
      <c r="S1392" s="783">
        <v>0</v>
      </c>
      <c r="T1392" s="636"/>
      <c r="U1392" s="353"/>
      <c r="W1392" s="833">
        <f t="shared" si="96"/>
        <v>0</v>
      </c>
      <c r="X1392" s="833">
        <f t="shared" si="97"/>
        <v>0</v>
      </c>
    </row>
    <row r="1393" spans="2:24" x14ac:dyDescent="0.35">
      <c r="B1393" s="633"/>
      <c r="C1393" s="357"/>
      <c r="D1393" s="357"/>
      <c r="E1393" s="634"/>
      <c r="F1393" s="635"/>
      <c r="G1393" s="360"/>
      <c r="H1393" s="359"/>
      <c r="I1393" s="359"/>
      <c r="J1393" s="636"/>
      <c r="K1393" s="638" t="str">
        <f>IFERROR(INDEX(Lookup!$G$3:$G$6,MATCH(J1393,Lookup!$F$3:$F$6,0)),"")</f>
        <v/>
      </c>
      <c r="L1393" s="637"/>
      <c r="M1393" s="636"/>
      <c r="N1393" s="639">
        <f t="shared" si="94"/>
        <v>0</v>
      </c>
      <c r="O1393" s="640">
        <f t="shared" si="95"/>
        <v>0</v>
      </c>
      <c r="P1393" s="641">
        <f>IF(I1393&lt;INDEX(Lookup!$U$2:$U$10,MATCH($D$48,Lookup!$S$2:$S$10,0)),0,IF(U1393="X",0,IFERROR(L1393*50,0)))</f>
        <v>0</v>
      </c>
      <c r="Q1393" s="642">
        <f>IF(I1393&lt;INDEX(Lookup!$U$2:$U$10,MATCH($D$48,Lookup!$S$2:$S$10,0)),0,IF(U1393="X",0,IFERROR(P1393*K1393,0)))</f>
        <v>0</v>
      </c>
      <c r="R1393" s="642">
        <v>0</v>
      </c>
      <c r="S1393" s="783">
        <v>0</v>
      </c>
      <c r="T1393" s="636"/>
      <c r="U1393" s="353"/>
      <c r="W1393" s="833">
        <f t="shared" si="96"/>
        <v>0</v>
      </c>
      <c r="X1393" s="833">
        <f t="shared" si="97"/>
        <v>0</v>
      </c>
    </row>
    <row r="1394" spans="2:24" x14ac:dyDescent="0.35">
      <c r="B1394" s="633"/>
      <c r="C1394" s="357"/>
      <c r="D1394" s="357"/>
      <c r="E1394" s="634"/>
      <c r="F1394" s="635"/>
      <c r="G1394" s="360"/>
      <c r="H1394" s="359"/>
      <c r="I1394" s="359"/>
      <c r="J1394" s="636"/>
      <c r="K1394" s="638" t="str">
        <f>IFERROR(INDEX(Lookup!$G$3:$G$6,MATCH(J1394,Lookup!$F$3:$F$6,0)),"")</f>
        <v/>
      </c>
      <c r="L1394" s="637"/>
      <c r="M1394" s="636"/>
      <c r="N1394" s="639">
        <f t="shared" si="94"/>
        <v>0</v>
      </c>
      <c r="O1394" s="640">
        <f t="shared" si="95"/>
        <v>0</v>
      </c>
      <c r="P1394" s="641">
        <f>IF(I1394&lt;INDEX(Lookup!$U$2:$U$10,MATCH($D$48,Lookup!$S$2:$S$10,0)),0,IF(U1394="X",0,IFERROR(L1394*50,0)))</f>
        <v>0</v>
      </c>
      <c r="Q1394" s="642">
        <f>IF(I1394&lt;INDEX(Lookup!$U$2:$U$10,MATCH($D$48,Lookup!$S$2:$S$10,0)),0,IF(U1394="X",0,IFERROR(P1394*K1394,0)))</f>
        <v>0</v>
      </c>
      <c r="R1394" s="642">
        <v>0</v>
      </c>
      <c r="S1394" s="783">
        <v>0</v>
      </c>
      <c r="T1394" s="636"/>
      <c r="U1394" s="353"/>
      <c r="W1394" s="833">
        <f t="shared" si="96"/>
        <v>0</v>
      </c>
      <c r="X1394" s="833">
        <f t="shared" si="97"/>
        <v>0</v>
      </c>
    </row>
    <row r="1395" spans="2:24" x14ac:dyDescent="0.35">
      <c r="B1395" s="633"/>
      <c r="C1395" s="357"/>
      <c r="D1395" s="357"/>
      <c r="E1395" s="634"/>
      <c r="F1395" s="635"/>
      <c r="G1395" s="360"/>
      <c r="H1395" s="359"/>
      <c r="I1395" s="359"/>
      <c r="J1395" s="636"/>
      <c r="K1395" s="638" t="str">
        <f>IFERROR(INDEX(Lookup!$G$3:$G$6,MATCH(J1395,Lookup!$F$3:$F$6,0)),"")</f>
        <v/>
      </c>
      <c r="L1395" s="637"/>
      <c r="M1395" s="636"/>
      <c r="N1395" s="639">
        <f t="shared" ref="N1395:N1458" si="98">L1395*M1395</f>
        <v>0</v>
      </c>
      <c r="O1395" s="640">
        <f t="shared" si="95"/>
        <v>0</v>
      </c>
      <c r="P1395" s="641">
        <f>IF(I1395&lt;INDEX(Lookup!$U$2:$U$10,MATCH($D$48,Lookup!$S$2:$S$10,0)),0,IF(U1395="X",0,IFERROR(L1395*50,0)))</f>
        <v>0</v>
      </c>
      <c r="Q1395" s="642">
        <f>IF(I1395&lt;INDEX(Lookup!$U$2:$U$10,MATCH($D$48,Lookup!$S$2:$S$10,0)),0,IF(U1395="X",0,IFERROR(P1395*K1395,0)))</f>
        <v>0</v>
      </c>
      <c r="R1395" s="642">
        <v>0</v>
      </c>
      <c r="S1395" s="783">
        <v>0</v>
      </c>
      <c r="T1395" s="636"/>
      <c r="U1395" s="353"/>
      <c r="W1395" s="833">
        <f t="shared" si="96"/>
        <v>0</v>
      </c>
      <c r="X1395" s="833">
        <f t="shared" si="97"/>
        <v>0</v>
      </c>
    </row>
    <row r="1396" spans="2:24" x14ac:dyDescent="0.35">
      <c r="B1396" s="633"/>
      <c r="C1396" s="357"/>
      <c r="D1396" s="357"/>
      <c r="E1396" s="634"/>
      <c r="F1396" s="635"/>
      <c r="G1396" s="360"/>
      <c r="H1396" s="359"/>
      <c r="I1396" s="359"/>
      <c r="J1396" s="636"/>
      <c r="K1396" s="638" t="str">
        <f>IFERROR(INDEX(Lookup!$G$3:$G$6,MATCH(J1396,Lookup!$F$3:$F$6,0)),"")</f>
        <v/>
      </c>
      <c r="L1396" s="637"/>
      <c r="M1396" s="636"/>
      <c r="N1396" s="639">
        <f t="shared" si="98"/>
        <v>0</v>
      </c>
      <c r="O1396" s="640">
        <f t="shared" ref="O1396:O1459" si="99">IFERROR(ROUND((N1396*K1396),2),0)</f>
        <v>0</v>
      </c>
      <c r="P1396" s="641">
        <f>IF(I1396&lt;INDEX(Lookup!$U$2:$U$10,MATCH($D$48,Lookup!$S$2:$S$10,0)),0,IF(U1396="X",0,IFERROR(L1396*50,0)))</f>
        <v>0</v>
      </c>
      <c r="Q1396" s="642">
        <f>IF(I1396&lt;INDEX(Lookup!$U$2:$U$10,MATCH($D$48,Lookup!$S$2:$S$10,0)),0,IF(U1396="X",0,IFERROR(P1396*K1396,0)))</f>
        <v>0</v>
      </c>
      <c r="R1396" s="642">
        <v>0</v>
      </c>
      <c r="S1396" s="783">
        <v>0</v>
      </c>
      <c r="T1396" s="636"/>
      <c r="U1396" s="353"/>
      <c r="W1396" s="833">
        <f t="shared" ref="W1396:W1459" si="100">O1396*$I$30</f>
        <v>0</v>
      </c>
      <c r="X1396" s="833">
        <f t="shared" ref="X1396:X1459" si="101">Q1396*$I$30</f>
        <v>0</v>
      </c>
    </row>
    <row r="1397" spans="2:24" x14ac:dyDescent="0.35">
      <c r="B1397" s="633"/>
      <c r="C1397" s="357"/>
      <c r="D1397" s="357"/>
      <c r="E1397" s="634"/>
      <c r="F1397" s="635"/>
      <c r="G1397" s="360"/>
      <c r="H1397" s="359"/>
      <c r="I1397" s="359"/>
      <c r="J1397" s="636"/>
      <c r="K1397" s="638" t="str">
        <f>IFERROR(INDEX(Lookup!$G$3:$G$6,MATCH(J1397,Lookup!$F$3:$F$6,0)),"")</f>
        <v/>
      </c>
      <c r="L1397" s="637"/>
      <c r="M1397" s="636"/>
      <c r="N1397" s="639">
        <f t="shared" si="98"/>
        <v>0</v>
      </c>
      <c r="O1397" s="640">
        <f t="shared" si="99"/>
        <v>0</v>
      </c>
      <c r="P1397" s="641">
        <f>IF(I1397&lt;INDEX(Lookup!$U$2:$U$10,MATCH($D$48,Lookup!$S$2:$S$10,0)),0,IF(U1397="X",0,IFERROR(L1397*50,0)))</f>
        <v>0</v>
      </c>
      <c r="Q1397" s="642">
        <f>IF(I1397&lt;INDEX(Lookup!$U$2:$U$10,MATCH($D$48,Lookup!$S$2:$S$10,0)),0,IF(U1397="X",0,IFERROR(P1397*K1397,0)))</f>
        <v>0</v>
      </c>
      <c r="R1397" s="642">
        <v>0</v>
      </c>
      <c r="S1397" s="783">
        <v>0</v>
      </c>
      <c r="T1397" s="636"/>
      <c r="U1397" s="353"/>
      <c r="W1397" s="833">
        <f t="shared" si="100"/>
        <v>0</v>
      </c>
      <c r="X1397" s="833">
        <f t="shared" si="101"/>
        <v>0</v>
      </c>
    </row>
    <row r="1398" spans="2:24" x14ac:dyDescent="0.35">
      <c r="B1398" s="633"/>
      <c r="C1398" s="357"/>
      <c r="D1398" s="357"/>
      <c r="E1398" s="634"/>
      <c r="F1398" s="635"/>
      <c r="G1398" s="360"/>
      <c r="H1398" s="359"/>
      <c r="I1398" s="359"/>
      <c r="J1398" s="636"/>
      <c r="K1398" s="638" t="str">
        <f>IFERROR(INDEX(Lookup!$G$3:$G$6,MATCH(J1398,Lookup!$F$3:$F$6,0)),"")</f>
        <v/>
      </c>
      <c r="L1398" s="637"/>
      <c r="M1398" s="636"/>
      <c r="N1398" s="639">
        <f t="shared" si="98"/>
        <v>0</v>
      </c>
      <c r="O1398" s="640">
        <f t="shared" si="99"/>
        <v>0</v>
      </c>
      <c r="P1398" s="641">
        <f>IF(I1398&lt;INDEX(Lookup!$U$2:$U$10,MATCH($D$48,Lookup!$S$2:$S$10,0)),0,IF(U1398="X",0,IFERROR(L1398*50,0)))</f>
        <v>0</v>
      </c>
      <c r="Q1398" s="642">
        <f>IF(I1398&lt;INDEX(Lookup!$U$2:$U$10,MATCH($D$48,Lookup!$S$2:$S$10,0)),0,IF(U1398="X",0,IFERROR(P1398*K1398,0)))</f>
        <v>0</v>
      </c>
      <c r="R1398" s="642">
        <v>0</v>
      </c>
      <c r="S1398" s="783">
        <v>0</v>
      </c>
      <c r="T1398" s="636"/>
      <c r="U1398" s="353"/>
      <c r="W1398" s="833">
        <f t="shared" si="100"/>
        <v>0</v>
      </c>
      <c r="X1398" s="833">
        <f t="shared" si="101"/>
        <v>0</v>
      </c>
    </row>
    <row r="1399" spans="2:24" x14ac:dyDescent="0.35">
      <c r="B1399" s="633"/>
      <c r="C1399" s="357"/>
      <c r="D1399" s="357"/>
      <c r="E1399" s="634"/>
      <c r="F1399" s="635"/>
      <c r="G1399" s="360"/>
      <c r="H1399" s="359"/>
      <c r="I1399" s="359"/>
      <c r="J1399" s="636"/>
      <c r="K1399" s="638" t="str">
        <f>IFERROR(INDEX(Lookup!$G$3:$G$6,MATCH(J1399,Lookup!$F$3:$F$6,0)),"")</f>
        <v/>
      </c>
      <c r="L1399" s="637"/>
      <c r="M1399" s="636"/>
      <c r="N1399" s="639">
        <f t="shared" si="98"/>
        <v>0</v>
      </c>
      <c r="O1399" s="640">
        <f t="shared" si="99"/>
        <v>0</v>
      </c>
      <c r="P1399" s="641">
        <f>IF(I1399&lt;INDEX(Lookup!$U$2:$U$10,MATCH($D$48,Lookup!$S$2:$S$10,0)),0,IF(U1399="X",0,IFERROR(L1399*50,0)))</f>
        <v>0</v>
      </c>
      <c r="Q1399" s="642">
        <f>IF(I1399&lt;INDEX(Lookup!$U$2:$U$10,MATCH($D$48,Lookup!$S$2:$S$10,0)),0,IF(U1399="X",0,IFERROR(P1399*K1399,0)))</f>
        <v>0</v>
      </c>
      <c r="R1399" s="642">
        <v>0</v>
      </c>
      <c r="S1399" s="783">
        <v>0</v>
      </c>
      <c r="T1399" s="636"/>
      <c r="U1399" s="353"/>
      <c r="W1399" s="833">
        <f t="shared" si="100"/>
        <v>0</v>
      </c>
      <c r="X1399" s="833">
        <f t="shared" si="101"/>
        <v>0</v>
      </c>
    </row>
    <row r="1400" spans="2:24" x14ac:dyDescent="0.35">
      <c r="B1400" s="633"/>
      <c r="C1400" s="357"/>
      <c r="D1400" s="357"/>
      <c r="E1400" s="634"/>
      <c r="F1400" s="635"/>
      <c r="G1400" s="360"/>
      <c r="H1400" s="359"/>
      <c r="I1400" s="359"/>
      <c r="J1400" s="636"/>
      <c r="K1400" s="638" t="str">
        <f>IFERROR(INDEX(Lookup!$G$3:$G$6,MATCH(J1400,Lookup!$F$3:$F$6,0)),"")</f>
        <v/>
      </c>
      <c r="L1400" s="637"/>
      <c r="M1400" s="636"/>
      <c r="N1400" s="639">
        <f t="shared" si="98"/>
        <v>0</v>
      </c>
      <c r="O1400" s="640">
        <f t="shared" si="99"/>
        <v>0</v>
      </c>
      <c r="P1400" s="641">
        <f>IF(I1400&lt;INDEX(Lookup!$U$2:$U$10,MATCH($D$48,Lookup!$S$2:$S$10,0)),0,IF(U1400="X",0,IFERROR(L1400*50,0)))</f>
        <v>0</v>
      </c>
      <c r="Q1400" s="642">
        <f>IF(I1400&lt;INDEX(Lookup!$U$2:$U$10,MATCH($D$48,Lookup!$S$2:$S$10,0)),0,IF(U1400="X",0,IFERROR(P1400*K1400,0)))</f>
        <v>0</v>
      </c>
      <c r="R1400" s="642">
        <v>0</v>
      </c>
      <c r="S1400" s="783">
        <v>0</v>
      </c>
      <c r="T1400" s="636"/>
      <c r="U1400" s="353"/>
      <c r="W1400" s="833">
        <f t="shared" si="100"/>
        <v>0</v>
      </c>
      <c r="X1400" s="833">
        <f t="shared" si="101"/>
        <v>0</v>
      </c>
    </row>
    <row r="1401" spans="2:24" x14ac:dyDescent="0.35">
      <c r="B1401" s="633"/>
      <c r="C1401" s="357"/>
      <c r="D1401" s="357"/>
      <c r="E1401" s="634"/>
      <c r="F1401" s="635"/>
      <c r="G1401" s="360"/>
      <c r="H1401" s="359"/>
      <c r="I1401" s="359"/>
      <c r="J1401" s="636"/>
      <c r="K1401" s="638" t="str">
        <f>IFERROR(INDEX(Lookup!$G$3:$G$6,MATCH(J1401,Lookup!$F$3:$F$6,0)),"")</f>
        <v/>
      </c>
      <c r="L1401" s="637"/>
      <c r="M1401" s="636"/>
      <c r="N1401" s="639">
        <f t="shared" si="98"/>
        <v>0</v>
      </c>
      <c r="O1401" s="640">
        <f t="shared" si="99"/>
        <v>0</v>
      </c>
      <c r="P1401" s="641">
        <f>IF(I1401&lt;INDEX(Lookup!$U$2:$U$10,MATCH($D$48,Lookup!$S$2:$S$10,0)),0,IF(U1401="X",0,IFERROR(L1401*50,0)))</f>
        <v>0</v>
      </c>
      <c r="Q1401" s="642">
        <f>IF(I1401&lt;INDEX(Lookup!$U$2:$U$10,MATCH($D$48,Lookup!$S$2:$S$10,0)),0,IF(U1401="X",0,IFERROR(P1401*K1401,0)))</f>
        <v>0</v>
      </c>
      <c r="R1401" s="642">
        <v>0</v>
      </c>
      <c r="S1401" s="783">
        <v>0</v>
      </c>
      <c r="T1401" s="636"/>
      <c r="U1401" s="353"/>
      <c r="W1401" s="833">
        <f t="shared" si="100"/>
        <v>0</v>
      </c>
      <c r="X1401" s="833">
        <f t="shared" si="101"/>
        <v>0</v>
      </c>
    </row>
    <row r="1402" spans="2:24" x14ac:dyDescent="0.35">
      <c r="B1402" s="633"/>
      <c r="C1402" s="357"/>
      <c r="D1402" s="357"/>
      <c r="E1402" s="634"/>
      <c r="F1402" s="635"/>
      <c r="G1402" s="360"/>
      <c r="H1402" s="359"/>
      <c r="I1402" s="359"/>
      <c r="J1402" s="636"/>
      <c r="K1402" s="638" t="str">
        <f>IFERROR(INDEX(Lookup!$G$3:$G$6,MATCH(J1402,Lookup!$F$3:$F$6,0)),"")</f>
        <v/>
      </c>
      <c r="L1402" s="637"/>
      <c r="M1402" s="636"/>
      <c r="N1402" s="639">
        <f t="shared" si="98"/>
        <v>0</v>
      </c>
      <c r="O1402" s="640">
        <f t="shared" si="99"/>
        <v>0</v>
      </c>
      <c r="P1402" s="641">
        <f>IF(I1402&lt;INDEX(Lookup!$U$2:$U$10,MATCH($D$48,Lookup!$S$2:$S$10,0)),0,IF(U1402="X",0,IFERROR(L1402*50,0)))</f>
        <v>0</v>
      </c>
      <c r="Q1402" s="642">
        <f>IF(I1402&lt;INDEX(Lookup!$U$2:$U$10,MATCH($D$48,Lookup!$S$2:$S$10,0)),0,IF(U1402="X",0,IFERROR(P1402*K1402,0)))</f>
        <v>0</v>
      </c>
      <c r="R1402" s="642">
        <v>0</v>
      </c>
      <c r="S1402" s="783">
        <v>0</v>
      </c>
      <c r="T1402" s="636"/>
      <c r="U1402" s="353"/>
      <c r="W1402" s="833">
        <f t="shared" si="100"/>
        <v>0</v>
      </c>
      <c r="X1402" s="833">
        <f t="shared" si="101"/>
        <v>0</v>
      </c>
    </row>
    <row r="1403" spans="2:24" x14ac:dyDescent="0.35">
      <c r="B1403" s="633"/>
      <c r="C1403" s="357"/>
      <c r="D1403" s="357"/>
      <c r="E1403" s="634"/>
      <c r="F1403" s="635"/>
      <c r="G1403" s="360"/>
      <c r="H1403" s="359"/>
      <c r="I1403" s="359"/>
      <c r="J1403" s="636"/>
      <c r="K1403" s="638" t="str">
        <f>IFERROR(INDEX(Lookup!$G$3:$G$6,MATCH(J1403,Lookup!$F$3:$F$6,0)),"")</f>
        <v/>
      </c>
      <c r="L1403" s="637"/>
      <c r="M1403" s="636"/>
      <c r="N1403" s="639">
        <f t="shared" si="98"/>
        <v>0</v>
      </c>
      <c r="O1403" s="640">
        <f t="shared" si="99"/>
        <v>0</v>
      </c>
      <c r="P1403" s="641">
        <f>IF(I1403&lt;INDEX(Lookup!$U$2:$U$10,MATCH($D$48,Lookup!$S$2:$S$10,0)),0,IF(U1403="X",0,IFERROR(L1403*50,0)))</f>
        <v>0</v>
      </c>
      <c r="Q1403" s="642">
        <f>IF(I1403&lt;INDEX(Lookup!$U$2:$U$10,MATCH($D$48,Lookup!$S$2:$S$10,0)),0,IF(U1403="X",0,IFERROR(P1403*K1403,0)))</f>
        <v>0</v>
      </c>
      <c r="R1403" s="642">
        <v>0</v>
      </c>
      <c r="S1403" s="783">
        <v>0</v>
      </c>
      <c r="T1403" s="636"/>
      <c r="U1403" s="353"/>
      <c r="W1403" s="833">
        <f t="shared" si="100"/>
        <v>0</v>
      </c>
      <c r="X1403" s="833">
        <f t="shared" si="101"/>
        <v>0</v>
      </c>
    </row>
    <row r="1404" spans="2:24" x14ac:dyDescent="0.35">
      <c r="B1404" s="633"/>
      <c r="C1404" s="357"/>
      <c r="D1404" s="357"/>
      <c r="E1404" s="634"/>
      <c r="F1404" s="635"/>
      <c r="G1404" s="360"/>
      <c r="H1404" s="359"/>
      <c r="I1404" s="359"/>
      <c r="J1404" s="636"/>
      <c r="K1404" s="638" t="str">
        <f>IFERROR(INDEX(Lookup!$G$3:$G$6,MATCH(J1404,Lookup!$F$3:$F$6,0)),"")</f>
        <v/>
      </c>
      <c r="L1404" s="637"/>
      <c r="M1404" s="636"/>
      <c r="N1404" s="639">
        <f t="shared" si="98"/>
        <v>0</v>
      </c>
      <c r="O1404" s="640">
        <f t="shared" si="99"/>
        <v>0</v>
      </c>
      <c r="P1404" s="641">
        <f>IF(I1404&lt;INDEX(Lookup!$U$2:$U$10,MATCH($D$48,Lookup!$S$2:$S$10,0)),0,IF(U1404="X",0,IFERROR(L1404*50,0)))</f>
        <v>0</v>
      </c>
      <c r="Q1404" s="642">
        <f>IF(I1404&lt;INDEX(Lookup!$U$2:$U$10,MATCH($D$48,Lookup!$S$2:$S$10,0)),0,IF(U1404="X",0,IFERROR(P1404*K1404,0)))</f>
        <v>0</v>
      </c>
      <c r="R1404" s="642">
        <v>0</v>
      </c>
      <c r="S1404" s="783">
        <v>0</v>
      </c>
      <c r="T1404" s="636"/>
      <c r="U1404" s="353"/>
      <c r="W1404" s="833">
        <f t="shared" si="100"/>
        <v>0</v>
      </c>
      <c r="X1404" s="833">
        <f t="shared" si="101"/>
        <v>0</v>
      </c>
    </row>
    <row r="1405" spans="2:24" x14ac:dyDescent="0.35">
      <c r="B1405" s="633"/>
      <c r="C1405" s="357"/>
      <c r="D1405" s="357"/>
      <c r="E1405" s="634"/>
      <c r="F1405" s="635"/>
      <c r="G1405" s="360"/>
      <c r="H1405" s="359"/>
      <c r="I1405" s="359"/>
      <c r="J1405" s="636"/>
      <c r="K1405" s="638" t="str">
        <f>IFERROR(INDEX(Lookup!$G$3:$G$6,MATCH(J1405,Lookup!$F$3:$F$6,0)),"")</f>
        <v/>
      </c>
      <c r="L1405" s="637"/>
      <c r="M1405" s="636"/>
      <c r="N1405" s="639">
        <f t="shared" si="98"/>
        <v>0</v>
      </c>
      <c r="O1405" s="640">
        <f t="shared" si="99"/>
        <v>0</v>
      </c>
      <c r="P1405" s="641">
        <f>IF(I1405&lt;INDEX(Lookup!$U$2:$U$10,MATCH($D$48,Lookup!$S$2:$S$10,0)),0,IF(U1405="X",0,IFERROR(L1405*50,0)))</f>
        <v>0</v>
      </c>
      <c r="Q1405" s="642">
        <f>IF(I1405&lt;INDEX(Lookup!$U$2:$U$10,MATCH($D$48,Lookup!$S$2:$S$10,0)),0,IF(U1405="X",0,IFERROR(P1405*K1405,0)))</f>
        <v>0</v>
      </c>
      <c r="R1405" s="642">
        <v>0</v>
      </c>
      <c r="S1405" s="783">
        <v>0</v>
      </c>
      <c r="T1405" s="636"/>
      <c r="U1405" s="353"/>
      <c r="W1405" s="833">
        <f t="shared" si="100"/>
        <v>0</v>
      </c>
      <c r="X1405" s="833">
        <f t="shared" si="101"/>
        <v>0</v>
      </c>
    </row>
    <row r="1406" spans="2:24" x14ac:dyDescent="0.35">
      <c r="B1406" s="633"/>
      <c r="C1406" s="357"/>
      <c r="D1406" s="357"/>
      <c r="E1406" s="634"/>
      <c r="F1406" s="635"/>
      <c r="G1406" s="360"/>
      <c r="H1406" s="359"/>
      <c r="I1406" s="359"/>
      <c r="J1406" s="636"/>
      <c r="K1406" s="638" t="str">
        <f>IFERROR(INDEX(Lookup!$G$3:$G$6,MATCH(J1406,Lookup!$F$3:$F$6,0)),"")</f>
        <v/>
      </c>
      <c r="L1406" s="637"/>
      <c r="M1406" s="636"/>
      <c r="N1406" s="639">
        <f t="shared" si="98"/>
        <v>0</v>
      </c>
      <c r="O1406" s="640">
        <f t="shared" si="99"/>
        <v>0</v>
      </c>
      <c r="P1406" s="641">
        <f>IF(I1406&lt;INDEX(Lookup!$U$2:$U$10,MATCH($D$48,Lookup!$S$2:$S$10,0)),0,IF(U1406="X",0,IFERROR(L1406*50,0)))</f>
        <v>0</v>
      </c>
      <c r="Q1406" s="642">
        <f>IF(I1406&lt;INDEX(Lookup!$U$2:$U$10,MATCH($D$48,Lookup!$S$2:$S$10,0)),0,IF(U1406="X",0,IFERROR(P1406*K1406,0)))</f>
        <v>0</v>
      </c>
      <c r="R1406" s="642">
        <v>0</v>
      </c>
      <c r="S1406" s="783">
        <v>0</v>
      </c>
      <c r="T1406" s="636"/>
      <c r="U1406" s="353"/>
      <c r="W1406" s="833">
        <f t="shared" si="100"/>
        <v>0</v>
      </c>
      <c r="X1406" s="833">
        <f t="shared" si="101"/>
        <v>0</v>
      </c>
    </row>
    <row r="1407" spans="2:24" x14ac:dyDescent="0.35">
      <c r="B1407" s="633"/>
      <c r="C1407" s="357"/>
      <c r="D1407" s="357"/>
      <c r="E1407" s="634"/>
      <c r="F1407" s="635"/>
      <c r="G1407" s="360"/>
      <c r="H1407" s="359"/>
      <c r="I1407" s="359"/>
      <c r="J1407" s="636"/>
      <c r="K1407" s="638" t="str">
        <f>IFERROR(INDEX(Lookup!$G$3:$G$6,MATCH(J1407,Lookup!$F$3:$F$6,0)),"")</f>
        <v/>
      </c>
      <c r="L1407" s="637"/>
      <c r="M1407" s="636"/>
      <c r="N1407" s="639">
        <f t="shared" si="98"/>
        <v>0</v>
      </c>
      <c r="O1407" s="640">
        <f t="shared" si="99"/>
        <v>0</v>
      </c>
      <c r="P1407" s="641">
        <f>IF(I1407&lt;INDEX(Lookup!$U$2:$U$10,MATCH($D$48,Lookup!$S$2:$S$10,0)),0,IF(U1407="X",0,IFERROR(L1407*50,0)))</f>
        <v>0</v>
      </c>
      <c r="Q1407" s="642">
        <f>IF(I1407&lt;INDEX(Lookup!$U$2:$U$10,MATCH($D$48,Lookup!$S$2:$S$10,0)),0,IF(U1407="X",0,IFERROR(P1407*K1407,0)))</f>
        <v>0</v>
      </c>
      <c r="R1407" s="642">
        <v>0</v>
      </c>
      <c r="S1407" s="783">
        <v>0</v>
      </c>
      <c r="T1407" s="636"/>
      <c r="U1407" s="353"/>
      <c r="W1407" s="833">
        <f t="shared" si="100"/>
        <v>0</v>
      </c>
      <c r="X1407" s="833">
        <f t="shared" si="101"/>
        <v>0</v>
      </c>
    </row>
    <row r="1408" spans="2:24" x14ac:dyDescent="0.35">
      <c r="B1408" s="633"/>
      <c r="C1408" s="357"/>
      <c r="D1408" s="357"/>
      <c r="E1408" s="634"/>
      <c r="F1408" s="635"/>
      <c r="G1408" s="360"/>
      <c r="H1408" s="359"/>
      <c r="I1408" s="359"/>
      <c r="J1408" s="636"/>
      <c r="K1408" s="638" t="str">
        <f>IFERROR(INDEX(Lookup!$G$3:$G$6,MATCH(J1408,Lookup!$F$3:$F$6,0)),"")</f>
        <v/>
      </c>
      <c r="L1408" s="637"/>
      <c r="M1408" s="636"/>
      <c r="N1408" s="639">
        <f t="shared" si="98"/>
        <v>0</v>
      </c>
      <c r="O1408" s="640">
        <f t="shared" si="99"/>
        <v>0</v>
      </c>
      <c r="P1408" s="641">
        <f>IF(I1408&lt;INDEX(Lookup!$U$2:$U$10,MATCH($D$48,Lookup!$S$2:$S$10,0)),0,IF(U1408="X",0,IFERROR(L1408*50,0)))</f>
        <v>0</v>
      </c>
      <c r="Q1408" s="642">
        <f>IF(I1408&lt;INDEX(Lookup!$U$2:$U$10,MATCH($D$48,Lookup!$S$2:$S$10,0)),0,IF(U1408="X",0,IFERROR(P1408*K1408,0)))</f>
        <v>0</v>
      </c>
      <c r="R1408" s="642">
        <v>0</v>
      </c>
      <c r="S1408" s="783">
        <v>0</v>
      </c>
      <c r="T1408" s="636"/>
      <c r="U1408" s="353"/>
      <c r="W1408" s="833">
        <f t="shared" si="100"/>
        <v>0</v>
      </c>
      <c r="X1408" s="833">
        <f t="shared" si="101"/>
        <v>0</v>
      </c>
    </row>
    <row r="1409" spans="2:24" x14ac:dyDescent="0.35">
      <c r="B1409" s="633"/>
      <c r="C1409" s="357"/>
      <c r="D1409" s="357"/>
      <c r="E1409" s="634"/>
      <c r="F1409" s="635"/>
      <c r="G1409" s="360"/>
      <c r="H1409" s="359"/>
      <c r="I1409" s="359"/>
      <c r="J1409" s="636"/>
      <c r="K1409" s="638" t="str">
        <f>IFERROR(INDEX(Lookup!$G$3:$G$6,MATCH(J1409,Lookup!$F$3:$F$6,0)),"")</f>
        <v/>
      </c>
      <c r="L1409" s="637"/>
      <c r="M1409" s="636"/>
      <c r="N1409" s="639">
        <f t="shared" si="98"/>
        <v>0</v>
      </c>
      <c r="O1409" s="640">
        <f t="shared" si="99"/>
        <v>0</v>
      </c>
      <c r="P1409" s="641">
        <f>IF(I1409&lt;INDEX(Lookup!$U$2:$U$10,MATCH($D$48,Lookup!$S$2:$S$10,0)),0,IF(U1409="X",0,IFERROR(L1409*50,0)))</f>
        <v>0</v>
      </c>
      <c r="Q1409" s="642">
        <f>IF(I1409&lt;INDEX(Lookup!$U$2:$U$10,MATCH($D$48,Lookup!$S$2:$S$10,0)),0,IF(U1409="X",0,IFERROR(P1409*K1409,0)))</f>
        <v>0</v>
      </c>
      <c r="R1409" s="642">
        <v>0</v>
      </c>
      <c r="S1409" s="783">
        <v>0</v>
      </c>
      <c r="T1409" s="636"/>
      <c r="U1409" s="353"/>
      <c r="W1409" s="833">
        <f t="shared" si="100"/>
        <v>0</v>
      </c>
      <c r="X1409" s="833">
        <f t="shared" si="101"/>
        <v>0</v>
      </c>
    </row>
    <row r="1410" spans="2:24" x14ac:dyDescent="0.35">
      <c r="B1410" s="633"/>
      <c r="C1410" s="357"/>
      <c r="D1410" s="357"/>
      <c r="E1410" s="634"/>
      <c r="F1410" s="635"/>
      <c r="G1410" s="360"/>
      <c r="H1410" s="359"/>
      <c r="I1410" s="359"/>
      <c r="J1410" s="636"/>
      <c r="K1410" s="638" t="str">
        <f>IFERROR(INDEX(Lookup!$G$3:$G$6,MATCH(J1410,Lookup!$F$3:$F$6,0)),"")</f>
        <v/>
      </c>
      <c r="L1410" s="637"/>
      <c r="M1410" s="636"/>
      <c r="N1410" s="639">
        <f t="shared" si="98"/>
        <v>0</v>
      </c>
      <c r="O1410" s="640">
        <f t="shared" si="99"/>
        <v>0</v>
      </c>
      <c r="P1410" s="641">
        <f>IF(I1410&lt;INDEX(Lookup!$U$2:$U$10,MATCH($D$48,Lookup!$S$2:$S$10,0)),0,IF(U1410="X",0,IFERROR(L1410*50,0)))</f>
        <v>0</v>
      </c>
      <c r="Q1410" s="642">
        <f>IF(I1410&lt;INDEX(Lookup!$U$2:$U$10,MATCH($D$48,Lookup!$S$2:$S$10,0)),0,IF(U1410="X",0,IFERROR(P1410*K1410,0)))</f>
        <v>0</v>
      </c>
      <c r="R1410" s="642">
        <v>0</v>
      </c>
      <c r="S1410" s="783">
        <v>0</v>
      </c>
      <c r="T1410" s="636"/>
      <c r="U1410" s="353"/>
      <c r="W1410" s="833">
        <f t="shared" si="100"/>
        <v>0</v>
      </c>
      <c r="X1410" s="833">
        <f t="shared" si="101"/>
        <v>0</v>
      </c>
    </row>
    <row r="1411" spans="2:24" x14ac:dyDescent="0.35">
      <c r="B1411" s="633"/>
      <c r="C1411" s="357"/>
      <c r="D1411" s="357"/>
      <c r="E1411" s="634"/>
      <c r="F1411" s="635"/>
      <c r="G1411" s="360"/>
      <c r="H1411" s="359"/>
      <c r="I1411" s="359"/>
      <c r="J1411" s="636"/>
      <c r="K1411" s="638" t="str">
        <f>IFERROR(INDEX(Lookup!$G$3:$G$6,MATCH(J1411,Lookup!$F$3:$F$6,0)),"")</f>
        <v/>
      </c>
      <c r="L1411" s="637"/>
      <c r="M1411" s="636"/>
      <c r="N1411" s="639">
        <f t="shared" si="98"/>
        <v>0</v>
      </c>
      <c r="O1411" s="640">
        <f t="shared" si="99"/>
        <v>0</v>
      </c>
      <c r="P1411" s="641">
        <f>IF(I1411&lt;INDEX(Lookup!$U$2:$U$10,MATCH($D$48,Lookup!$S$2:$S$10,0)),0,IF(U1411="X",0,IFERROR(L1411*50,0)))</f>
        <v>0</v>
      </c>
      <c r="Q1411" s="642">
        <f>IF(I1411&lt;INDEX(Lookup!$U$2:$U$10,MATCH($D$48,Lookup!$S$2:$S$10,0)),0,IF(U1411="X",0,IFERROR(P1411*K1411,0)))</f>
        <v>0</v>
      </c>
      <c r="R1411" s="642">
        <v>0</v>
      </c>
      <c r="S1411" s="783">
        <v>0</v>
      </c>
      <c r="T1411" s="636"/>
      <c r="U1411" s="353"/>
      <c r="W1411" s="833">
        <f t="shared" si="100"/>
        <v>0</v>
      </c>
      <c r="X1411" s="833">
        <f t="shared" si="101"/>
        <v>0</v>
      </c>
    </row>
    <row r="1412" spans="2:24" x14ac:dyDescent="0.35">
      <c r="B1412" s="633"/>
      <c r="C1412" s="357"/>
      <c r="D1412" s="357"/>
      <c r="E1412" s="634"/>
      <c r="F1412" s="635"/>
      <c r="G1412" s="360"/>
      <c r="H1412" s="359"/>
      <c r="I1412" s="359"/>
      <c r="J1412" s="636"/>
      <c r="K1412" s="638" t="str">
        <f>IFERROR(INDEX(Lookup!$G$3:$G$6,MATCH(J1412,Lookup!$F$3:$F$6,0)),"")</f>
        <v/>
      </c>
      <c r="L1412" s="637"/>
      <c r="M1412" s="636"/>
      <c r="N1412" s="639">
        <f t="shared" si="98"/>
        <v>0</v>
      </c>
      <c r="O1412" s="640">
        <f t="shared" si="99"/>
        <v>0</v>
      </c>
      <c r="P1412" s="641">
        <f>IF(I1412&lt;INDEX(Lookup!$U$2:$U$10,MATCH($D$48,Lookup!$S$2:$S$10,0)),0,IF(U1412="X",0,IFERROR(L1412*50,0)))</f>
        <v>0</v>
      </c>
      <c r="Q1412" s="642">
        <f>IF(I1412&lt;INDEX(Lookup!$U$2:$U$10,MATCH($D$48,Lookup!$S$2:$S$10,0)),0,IF(U1412="X",0,IFERROR(P1412*K1412,0)))</f>
        <v>0</v>
      </c>
      <c r="R1412" s="642">
        <v>0</v>
      </c>
      <c r="S1412" s="783">
        <v>0</v>
      </c>
      <c r="T1412" s="636"/>
      <c r="U1412" s="353"/>
      <c r="W1412" s="833">
        <f t="shared" si="100"/>
        <v>0</v>
      </c>
      <c r="X1412" s="833">
        <f t="shared" si="101"/>
        <v>0</v>
      </c>
    </row>
    <row r="1413" spans="2:24" x14ac:dyDescent="0.35">
      <c r="B1413" s="633"/>
      <c r="C1413" s="357"/>
      <c r="D1413" s="357"/>
      <c r="E1413" s="634"/>
      <c r="F1413" s="635"/>
      <c r="G1413" s="360"/>
      <c r="H1413" s="359"/>
      <c r="I1413" s="359"/>
      <c r="J1413" s="636"/>
      <c r="K1413" s="638" t="str">
        <f>IFERROR(INDEX(Lookup!$G$3:$G$6,MATCH(J1413,Lookup!$F$3:$F$6,0)),"")</f>
        <v/>
      </c>
      <c r="L1413" s="637"/>
      <c r="M1413" s="636"/>
      <c r="N1413" s="639">
        <f t="shared" si="98"/>
        <v>0</v>
      </c>
      <c r="O1413" s="640">
        <f t="shared" si="99"/>
        <v>0</v>
      </c>
      <c r="P1413" s="641">
        <f>IF(I1413&lt;INDEX(Lookup!$U$2:$U$10,MATCH($D$48,Lookup!$S$2:$S$10,0)),0,IF(U1413="X",0,IFERROR(L1413*50,0)))</f>
        <v>0</v>
      </c>
      <c r="Q1413" s="642">
        <f>IF(I1413&lt;INDEX(Lookup!$U$2:$U$10,MATCH($D$48,Lookup!$S$2:$S$10,0)),0,IF(U1413="X",0,IFERROR(P1413*K1413,0)))</f>
        <v>0</v>
      </c>
      <c r="R1413" s="642">
        <v>0</v>
      </c>
      <c r="S1413" s="783">
        <v>0</v>
      </c>
      <c r="T1413" s="636"/>
      <c r="U1413" s="353"/>
      <c r="W1413" s="833">
        <f t="shared" si="100"/>
        <v>0</v>
      </c>
      <c r="X1413" s="833">
        <f t="shared" si="101"/>
        <v>0</v>
      </c>
    </row>
    <row r="1414" spans="2:24" x14ac:dyDescent="0.35">
      <c r="B1414" s="633"/>
      <c r="C1414" s="357"/>
      <c r="D1414" s="357"/>
      <c r="E1414" s="634"/>
      <c r="F1414" s="635"/>
      <c r="G1414" s="360"/>
      <c r="H1414" s="359"/>
      <c r="I1414" s="359"/>
      <c r="J1414" s="636"/>
      <c r="K1414" s="638" t="str">
        <f>IFERROR(INDEX(Lookup!$G$3:$G$6,MATCH(J1414,Lookup!$F$3:$F$6,0)),"")</f>
        <v/>
      </c>
      <c r="L1414" s="637"/>
      <c r="M1414" s="636"/>
      <c r="N1414" s="639">
        <f t="shared" si="98"/>
        <v>0</v>
      </c>
      <c r="O1414" s="640">
        <f t="shared" si="99"/>
        <v>0</v>
      </c>
      <c r="P1414" s="641">
        <f>IF(I1414&lt;INDEX(Lookup!$U$2:$U$10,MATCH($D$48,Lookup!$S$2:$S$10,0)),0,IF(U1414="X",0,IFERROR(L1414*50,0)))</f>
        <v>0</v>
      </c>
      <c r="Q1414" s="642">
        <f>IF(I1414&lt;INDEX(Lookup!$U$2:$U$10,MATCH($D$48,Lookup!$S$2:$S$10,0)),0,IF(U1414="X",0,IFERROR(P1414*K1414,0)))</f>
        <v>0</v>
      </c>
      <c r="R1414" s="642">
        <v>0</v>
      </c>
      <c r="S1414" s="783">
        <v>0</v>
      </c>
      <c r="T1414" s="636"/>
      <c r="U1414" s="353"/>
      <c r="W1414" s="833">
        <f t="shared" si="100"/>
        <v>0</v>
      </c>
      <c r="X1414" s="833">
        <f t="shared" si="101"/>
        <v>0</v>
      </c>
    </row>
    <row r="1415" spans="2:24" x14ac:dyDescent="0.35">
      <c r="B1415" s="633"/>
      <c r="C1415" s="357"/>
      <c r="D1415" s="357"/>
      <c r="E1415" s="634"/>
      <c r="F1415" s="635"/>
      <c r="G1415" s="360"/>
      <c r="H1415" s="359"/>
      <c r="I1415" s="359"/>
      <c r="J1415" s="636"/>
      <c r="K1415" s="638" t="str">
        <f>IFERROR(INDEX(Lookup!$G$3:$G$6,MATCH(J1415,Lookup!$F$3:$F$6,0)),"")</f>
        <v/>
      </c>
      <c r="L1415" s="637"/>
      <c r="M1415" s="636"/>
      <c r="N1415" s="639">
        <f t="shared" si="98"/>
        <v>0</v>
      </c>
      <c r="O1415" s="640">
        <f t="shared" si="99"/>
        <v>0</v>
      </c>
      <c r="P1415" s="641">
        <f>IF(I1415&lt;INDEX(Lookup!$U$2:$U$10,MATCH($D$48,Lookup!$S$2:$S$10,0)),0,IF(U1415="X",0,IFERROR(L1415*50,0)))</f>
        <v>0</v>
      </c>
      <c r="Q1415" s="642">
        <f>IF(I1415&lt;INDEX(Lookup!$U$2:$U$10,MATCH($D$48,Lookup!$S$2:$S$10,0)),0,IF(U1415="X",0,IFERROR(P1415*K1415,0)))</f>
        <v>0</v>
      </c>
      <c r="R1415" s="642">
        <v>0</v>
      </c>
      <c r="S1415" s="783">
        <v>0</v>
      </c>
      <c r="T1415" s="636"/>
      <c r="U1415" s="353"/>
      <c r="W1415" s="833">
        <f t="shared" si="100"/>
        <v>0</v>
      </c>
      <c r="X1415" s="833">
        <f t="shared" si="101"/>
        <v>0</v>
      </c>
    </row>
    <row r="1416" spans="2:24" x14ac:dyDescent="0.35">
      <c r="B1416" s="633"/>
      <c r="C1416" s="357"/>
      <c r="D1416" s="357"/>
      <c r="E1416" s="634"/>
      <c r="F1416" s="635"/>
      <c r="G1416" s="360"/>
      <c r="H1416" s="359"/>
      <c r="I1416" s="359"/>
      <c r="J1416" s="636"/>
      <c r="K1416" s="638" t="str">
        <f>IFERROR(INDEX(Lookup!$G$3:$G$6,MATCH(J1416,Lookup!$F$3:$F$6,0)),"")</f>
        <v/>
      </c>
      <c r="L1416" s="637"/>
      <c r="M1416" s="636"/>
      <c r="N1416" s="639">
        <f t="shared" si="98"/>
        <v>0</v>
      </c>
      <c r="O1416" s="640">
        <f t="shared" si="99"/>
        <v>0</v>
      </c>
      <c r="P1416" s="641">
        <f>IF(I1416&lt;INDEX(Lookup!$U$2:$U$10,MATCH($D$48,Lookup!$S$2:$S$10,0)),0,IF(U1416="X",0,IFERROR(L1416*50,0)))</f>
        <v>0</v>
      </c>
      <c r="Q1416" s="642">
        <f>IF(I1416&lt;INDEX(Lookup!$U$2:$U$10,MATCH($D$48,Lookup!$S$2:$S$10,0)),0,IF(U1416="X",0,IFERROR(P1416*K1416,0)))</f>
        <v>0</v>
      </c>
      <c r="R1416" s="642">
        <v>0</v>
      </c>
      <c r="S1416" s="783">
        <v>0</v>
      </c>
      <c r="T1416" s="636"/>
      <c r="U1416" s="353"/>
      <c r="W1416" s="833">
        <f t="shared" si="100"/>
        <v>0</v>
      </c>
      <c r="X1416" s="833">
        <f t="shared" si="101"/>
        <v>0</v>
      </c>
    </row>
    <row r="1417" spans="2:24" x14ac:dyDescent="0.35">
      <c r="B1417" s="633"/>
      <c r="C1417" s="357"/>
      <c r="D1417" s="357"/>
      <c r="E1417" s="634"/>
      <c r="F1417" s="635"/>
      <c r="G1417" s="360"/>
      <c r="H1417" s="359"/>
      <c r="I1417" s="359"/>
      <c r="J1417" s="636"/>
      <c r="K1417" s="638" t="str">
        <f>IFERROR(INDEX(Lookup!$G$3:$G$6,MATCH(J1417,Lookup!$F$3:$F$6,0)),"")</f>
        <v/>
      </c>
      <c r="L1417" s="637"/>
      <c r="M1417" s="636"/>
      <c r="N1417" s="639">
        <f t="shared" si="98"/>
        <v>0</v>
      </c>
      <c r="O1417" s="640">
        <f t="shared" si="99"/>
        <v>0</v>
      </c>
      <c r="P1417" s="641">
        <f>IF(I1417&lt;INDEX(Lookup!$U$2:$U$10,MATCH($D$48,Lookup!$S$2:$S$10,0)),0,IF(U1417="X",0,IFERROR(L1417*50,0)))</f>
        <v>0</v>
      </c>
      <c r="Q1417" s="642">
        <f>IF(I1417&lt;INDEX(Lookup!$U$2:$U$10,MATCH($D$48,Lookup!$S$2:$S$10,0)),0,IF(U1417="X",0,IFERROR(P1417*K1417,0)))</f>
        <v>0</v>
      </c>
      <c r="R1417" s="642">
        <v>0</v>
      </c>
      <c r="S1417" s="783">
        <v>0</v>
      </c>
      <c r="T1417" s="636"/>
      <c r="U1417" s="353"/>
      <c r="W1417" s="833">
        <f t="shared" si="100"/>
        <v>0</v>
      </c>
      <c r="X1417" s="833">
        <f t="shared" si="101"/>
        <v>0</v>
      </c>
    </row>
    <row r="1418" spans="2:24" x14ac:dyDescent="0.35">
      <c r="B1418" s="633"/>
      <c r="C1418" s="357"/>
      <c r="D1418" s="357"/>
      <c r="E1418" s="634"/>
      <c r="F1418" s="635"/>
      <c r="G1418" s="360"/>
      <c r="H1418" s="359"/>
      <c r="I1418" s="359"/>
      <c r="J1418" s="636"/>
      <c r="K1418" s="638" t="str">
        <f>IFERROR(INDEX(Lookup!$G$3:$G$6,MATCH(J1418,Lookup!$F$3:$F$6,0)),"")</f>
        <v/>
      </c>
      <c r="L1418" s="637"/>
      <c r="M1418" s="636"/>
      <c r="N1418" s="639">
        <f t="shared" si="98"/>
        <v>0</v>
      </c>
      <c r="O1418" s="640">
        <f t="shared" si="99"/>
        <v>0</v>
      </c>
      <c r="P1418" s="641">
        <f>IF(I1418&lt;INDEX(Lookup!$U$2:$U$10,MATCH($D$48,Lookup!$S$2:$S$10,0)),0,IF(U1418="X",0,IFERROR(L1418*50,0)))</f>
        <v>0</v>
      </c>
      <c r="Q1418" s="642">
        <f>IF(I1418&lt;INDEX(Lookup!$U$2:$U$10,MATCH($D$48,Lookup!$S$2:$S$10,0)),0,IF(U1418="X",0,IFERROR(P1418*K1418,0)))</f>
        <v>0</v>
      </c>
      <c r="R1418" s="642">
        <v>0</v>
      </c>
      <c r="S1418" s="783">
        <v>0</v>
      </c>
      <c r="T1418" s="636"/>
      <c r="U1418" s="353"/>
      <c r="W1418" s="833">
        <f t="shared" si="100"/>
        <v>0</v>
      </c>
      <c r="X1418" s="833">
        <f t="shared" si="101"/>
        <v>0</v>
      </c>
    </row>
    <row r="1419" spans="2:24" x14ac:dyDescent="0.35">
      <c r="B1419" s="633"/>
      <c r="C1419" s="357"/>
      <c r="D1419" s="357"/>
      <c r="E1419" s="634"/>
      <c r="F1419" s="635"/>
      <c r="G1419" s="360"/>
      <c r="H1419" s="359"/>
      <c r="I1419" s="359"/>
      <c r="J1419" s="636"/>
      <c r="K1419" s="638" t="str">
        <f>IFERROR(INDEX(Lookup!$G$3:$G$6,MATCH(J1419,Lookup!$F$3:$F$6,0)),"")</f>
        <v/>
      </c>
      <c r="L1419" s="637"/>
      <c r="M1419" s="636"/>
      <c r="N1419" s="639">
        <f t="shared" si="98"/>
        <v>0</v>
      </c>
      <c r="O1419" s="640">
        <f t="shared" si="99"/>
        <v>0</v>
      </c>
      <c r="P1419" s="641">
        <f>IF(I1419&lt;INDEX(Lookup!$U$2:$U$10,MATCH($D$48,Lookup!$S$2:$S$10,0)),0,IF(U1419="X",0,IFERROR(L1419*50,0)))</f>
        <v>0</v>
      </c>
      <c r="Q1419" s="642">
        <f>IF(I1419&lt;INDEX(Lookup!$U$2:$U$10,MATCH($D$48,Lookup!$S$2:$S$10,0)),0,IF(U1419="X",0,IFERROR(P1419*K1419,0)))</f>
        <v>0</v>
      </c>
      <c r="R1419" s="642">
        <v>0</v>
      </c>
      <c r="S1419" s="783">
        <v>0</v>
      </c>
      <c r="T1419" s="636"/>
      <c r="U1419" s="353"/>
      <c r="W1419" s="833">
        <f t="shared" si="100"/>
        <v>0</v>
      </c>
      <c r="X1419" s="833">
        <f t="shared" si="101"/>
        <v>0</v>
      </c>
    </row>
    <row r="1420" spans="2:24" x14ac:dyDescent="0.35">
      <c r="B1420" s="633"/>
      <c r="C1420" s="357"/>
      <c r="D1420" s="357"/>
      <c r="E1420" s="634"/>
      <c r="F1420" s="635"/>
      <c r="G1420" s="360"/>
      <c r="H1420" s="359"/>
      <c r="I1420" s="359"/>
      <c r="J1420" s="636"/>
      <c r="K1420" s="638" t="str">
        <f>IFERROR(INDEX(Lookup!$G$3:$G$6,MATCH(J1420,Lookup!$F$3:$F$6,0)),"")</f>
        <v/>
      </c>
      <c r="L1420" s="637"/>
      <c r="M1420" s="636"/>
      <c r="N1420" s="639">
        <f t="shared" si="98"/>
        <v>0</v>
      </c>
      <c r="O1420" s="640">
        <f t="shared" si="99"/>
        <v>0</v>
      </c>
      <c r="P1420" s="641">
        <f>IF(I1420&lt;INDEX(Lookup!$U$2:$U$10,MATCH($D$48,Lookup!$S$2:$S$10,0)),0,IF(U1420="X",0,IFERROR(L1420*50,0)))</f>
        <v>0</v>
      </c>
      <c r="Q1420" s="642">
        <f>IF(I1420&lt;INDEX(Lookup!$U$2:$U$10,MATCH($D$48,Lookup!$S$2:$S$10,0)),0,IF(U1420="X",0,IFERROR(P1420*K1420,0)))</f>
        <v>0</v>
      </c>
      <c r="R1420" s="642">
        <v>0</v>
      </c>
      <c r="S1420" s="783">
        <v>0</v>
      </c>
      <c r="T1420" s="636"/>
      <c r="U1420" s="353"/>
      <c r="W1420" s="833">
        <f t="shared" si="100"/>
        <v>0</v>
      </c>
      <c r="X1420" s="833">
        <f t="shared" si="101"/>
        <v>0</v>
      </c>
    </row>
    <row r="1421" spans="2:24" x14ac:dyDescent="0.35">
      <c r="B1421" s="633"/>
      <c r="C1421" s="357"/>
      <c r="D1421" s="357"/>
      <c r="E1421" s="634"/>
      <c r="F1421" s="635"/>
      <c r="G1421" s="360"/>
      <c r="H1421" s="359"/>
      <c r="I1421" s="359"/>
      <c r="J1421" s="636"/>
      <c r="K1421" s="638" t="str">
        <f>IFERROR(INDEX(Lookup!$G$3:$G$6,MATCH(J1421,Lookup!$F$3:$F$6,0)),"")</f>
        <v/>
      </c>
      <c r="L1421" s="637"/>
      <c r="M1421" s="636"/>
      <c r="N1421" s="639">
        <f t="shared" si="98"/>
        <v>0</v>
      </c>
      <c r="O1421" s="640">
        <f t="shared" si="99"/>
        <v>0</v>
      </c>
      <c r="P1421" s="641">
        <f>IF(I1421&lt;INDEX(Lookup!$U$2:$U$10,MATCH($D$48,Lookup!$S$2:$S$10,0)),0,IF(U1421="X",0,IFERROR(L1421*50,0)))</f>
        <v>0</v>
      </c>
      <c r="Q1421" s="642">
        <f>IF(I1421&lt;INDEX(Lookup!$U$2:$U$10,MATCH($D$48,Lookup!$S$2:$S$10,0)),0,IF(U1421="X",0,IFERROR(P1421*K1421,0)))</f>
        <v>0</v>
      </c>
      <c r="R1421" s="642">
        <v>0</v>
      </c>
      <c r="S1421" s="783">
        <v>0</v>
      </c>
      <c r="T1421" s="636"/>
      <c r="U1421" s="353"/>
      <c r="W1421" s="833">
        <f t="shared" si="100"/>
        <v>0</v>
      </c>
      <c r="X1421" s="833">
        <f t="shared" si="101"/>
        <v>0</v>
      </c>
    </row>
    <row r="1422" spans="2:24" x14ac:dyDescent="0.35">
      <c r="B1422" s="633"/>
      <c r="C1422" s="357"/>
      <c r="D1422" s="357"/>
      <c r="E1422" s="634"/>
      <c r="F1422" s="635"/>
      <c r="G1422" s="360"/>
      <c r="H1422" s="359"/>
      <c r="I1422" s="359"/>
      <c r="J1422" s="636"/>
      <c r="K1422" s="638" t="str">
        <f>IFERROR(INDEX(Lookup!$G$3:$G$6,MATCH(J1422,Lookup!$F$3:$F$6,0)),"")</f>
        <v/>
      </c>
      <c r="L1422" s="637"/>
      <c r="M1422" s="636"/>
      <c r="N1422" s="639">
        <f t="shared" si="98"/>
        <v>0</v>
      </c>
      <c r="O1422" s="640">
        <f t="shared" si="99"/>
        <v>0</v>
      </c>
      <c r="P1422" s="641">
        <f>IF(I1422&lt;INDEX(Lookup!$U$2:$U$10,MATCH($D$48,Lookup!$S$2:$S$10,0)),0,IF(U1422="X",0,IFERROR(L1422*50,0)))</f>
        <v>0</v>
      </c>
      <c r="Q1422" s="642">
        <f>IF(I1422&lt;INDEX(Lookup!$U$2:$U$10,MATCH($D$48,Lookup!$S$2:$S$10,0)),0,IF(U1422="X",0,IFERROR(P1422*K1422,0)))</f>
        <v>0</v>
      </c>
      <c r="R1422" s="642">
        <v>0</v>
      </c>
      <c r="S1422" s="783">
        <v>0</v>
      </c>
      <c r="T1422" s="636"/>
      <c r="U1422" s="353"/>
      <c r="W1422" s="833">
        <f t="shared" si="100"/>
        <v>0</v>
      </c>
      <c r="X1422" s="833">
        <f t="shared" si="101"/>
        <v>0</v>
      </c>
    </row>
    <row r="1423" spans="2:24" x14ac:dyDescent="0.35">
      <c r="B1423" s="633"/>
      <c r="C1423" s="357"/>
      <c r="D1423" s="357"/>
      <c r="E1423" s="634"/>
      <c r="F1423" s="635"/>
      <c r="G1423" s="360"/>
      <c r="H1423" s="359"/>
      <c r="I1423" s="359"/>
      <c r="J1423" s="636"/>
      <c r="K1423" s="638" t="str">
        <f>IFERROR(INDEX(Lookup!$G$3:$G$6,MATCH(J1423,Lookup!$F$3:$F$6,0)),"")</f>
        <v/>
      </c>
      <c r="L1423" s="637"/>
      <c r="M1423" s="636"/>
      <c r="N1423" s="639">
        <f t="shared" si="98"/>
        <v>0</v>
      </c>
      <c r="O1423" s="640">
        <f t="shared" si="99"/>
        <v>0</v>
      </c>
      <c r="P1423" s="641">
        <f>IF(I1423&lt;INDEX(Lookup!$U$2:$U$10,MATCH($D$48,Lookup!$S$2:$S$10,0)),0,IF(U1423="X",0,IFERROR(L1423*50,0)))</f>
        <v>0</v>
      </c>
      <c r="Q1423" s="642">
        <f>IF(I1423&lt;INDEX(Lookup!$U$2:$U$10,MATCH($D$48,Lookup!$S$2:$S$10,0)),0,IF(U1423="X",0,IFERROR(P1423*K1423,0)))</f>
        <v>0</v>
      </c>
      <c r="R1423" s="642">
        <v>0</v>
      </c>
      <c r="S1423" s="783">
        <v>0</v>
      </c>
      <c r="T1423" s="636"/>
      <c r="U1423" s="353"/>
      <c r="W1423" s="833">
        <f t="shared" si="100"/>
        <v>0</v>
      </c>
      <c r="X1423" s="833">
        <f t="shared" si="101"/>
        <v>0</v>
      </c>
    </row>
    <row r="1424" spans="2:24" x14ac:dyDescent="0.35">
      <c r="B1424" s="633"/>
      <c r="C1424" s="357"/>
      <c r="D1424" s="357"/>
      <c r="E1424" s="634"/>
      <c r="F1424" s="635"/>
      <c r="G1424" s="360"/>
      <c r="H1424" s="359"/>
      <c r="I1424" s="359"/>
      <c r="J1424" s="636"/>
      <c r="K1424" s="638" t="str">
        <f>IFERROR(INDEX(Lookup!$G$3:$G$6,MATCH(J1424,Lookup!$F$3:$F$6,0)),"")</f>
        <v/>
      </c>
      <c r="L1424" s="637"/>
      <c r="M1424" s="636"/>
      <c r="N1424" s="639">
        <f t="shared" si="98"/>
        <v>0</v>
      </c>
      <c r="O1424" s="640">
        <f t="shared" si="99"/>
        <v>0</v>
      </c>
      <c r="P1424" s="641">
        <f>IF(I1424&lt;INDEX(Lookup!$U$2:$U$10,MATCH($D$48,Lookup!$S$2:$S$10,0)),0,IF(U1424="X",0,IFERROR(L1424*50,0)))</f>
        <v>0</v>
      </c>
      <c r="Q1424" s="642">
        <f>IF(I1424&lt;INDEX(Lookup!$U$2:$U$10,MATCH($D$48,Lookup!$S$2:$S$10,0)),0,IF(U1424="X",0,IFERROR(P1424*K1424,0)))</f>
        <v>0</v>
      </c>
      <c r="R1424" s="642">
        <v>0</v>
      </c>
      <c r="S1424" s="783">
        <v>0</v>
      </c>
      <c r="T1424" s="636"/>
      <c r="U1424" s="353"/>
      <c r="W1424" s="833">
        <f t="shared" si="100"/>
        <v>0</v>
      </c>
      <c r="X1424" s="833">
        <f t="shared" si="101"/>
        <v>0</v>
      </c>
    </row>
    <row r="1425" spans="2:24" x14ac:dyDescent="0.35">
      <c r="B1425" s="633"/>
      <c r="C1425" s="357"/>
      <c r="D1425" s="357"/>
      <c r="E1425" s="634"/>
      <c r="F1425" s="635"/>
      <c r="G1425" s="360"/>
      <c r="H1425" s="359"/>
      <c r="I1425" s="359"/>
      <c r="J1425" s="636"/>
      <c r="K1425" s="638" t="str">
        <f>IFERROR(INDEX(Lookup!$G$3:$G$6,MATCH(J1425,Lookup!$F$3:$F$6,0)),"")</f>
        <v/>
      </c>
      <c r="L1425" s="637"/>
      <c r="M1425" s="636"/>
      <c r="N1425" s="639">
        <f t="shared" si="98"/>
        <v>0</v>
      </c>
      <c r="O1425" s="640">
        <f t="shared" si="99"/>
        <v>0</v>
      </c>
      <c r="P1425" s="641">
        <f>IF(I1425&lt;INDEX(Lookup!$U$2:$U$10,MATCH($D$48,Lookup!$S$2:$S$10,0)),0,IF(U1425="X",0,IFERROR(L1425*50,0)))</f>
        <v>0</v>
      </c>
      <c r="Q1425" s="642">
        <f>IF(I1425&lt;INDEX(Lookup!$U$2:$U$10,MATCH($D$48,Lookup!$S$2:$S$10,0)),0,IF(U1425="X",0,IFERROR(P1425*K1425,0)))</f>
        <v>0</v>
      </c>
      <c r="R1425" s="642">
        <v>0</v>
      </c>
      <c r="S1425" s="783">
        <v>0</v>
      </c>
      <c r="T1425" s="636"/>
      <c r="U1425" s="353"/>
      <c r="W1425" s="833">
        <f t="shared" si="100"/>
        <v>0</v>
      </c>
      <c r="X1425" s="833">
        <f t="shared" si="101"/>
        <v>0</v>
      </c>
    </row>
    <row r="1426" spans="2:24" x14ac:dyDescent="0.35">
      <c r="B1426" s="633"/>
      <c r="C1426" s="357"/>
      <c r="D1426" s="357"/>
      <c r="E1426" s="634"/>
      <c r="F1426" s="635"/>
      <c r="G1426" s="360"/>
      <c r="H1426" s="359"/>
      <c r="I1426" s="359"/>
      <c r="J1426" s="636"/>
      <c r="K1426" s="638" t="str">
        <f>IFERROR(INDEX(Lookup!$G$3:$G$6,MATCH(J1426,Lookup!$F$3:$F$6,0)),"")</f>
        <v/>
      </c>
      <c r="L1426" s="637"/>
      <c r="M1426" s="636"/>
      <c r="N1426" s="639">
        <f t="shared" si="98"/>
        <v>0</v>
      </c>
      <c r="O1426" s="640">
        <f t="shared" si="99"/>
        <v>0</v>
      </c>
      <c r="P1426" s="641">
        <f>IF(I1426&lt;INDEX(Lookup!$U$2:$U$10,MATCH($D$48,Lookup!$S$2:$S$10,0)),0,IF(U1426="X",0,IFERROR(L1426*50,0)))</f>
        <v>0</v>
      </c>
      <c r="Q1426" s="642">
        <f>IF(I1426&lt;INDEX(Lookup!$U$2:$U$10,MATCH($D$48,Lookup!$S$2:$S$10,0)),0,IF(U1426="X",0,IFERROR(P1426*K1426,0)))</f>
        <v>0</v>
      </c>
      <c r="R1426" s="642">
        <v>0</v>
      </c>
      <c r="S1426" s="783">
        <v>0</v>
      </c>
      <c r="T1426" s="636"/>
      <c r="U1426" s="353"/>
      <c r="W1426" s="833">
        <f t="shared" si="100"/>
        <v>0</v>
      </c>
      <c r="X1426" s="833">
        <f t="shared" si="101"/>
        <v>0</v>
      </c>
    </row>
    <row r="1427" spans="2:24" x14ac:dyDescent="0.35">
      <c r="B1427" s="633"/>
      <c r="C1427" s="357"/>
      <c r="D1427" s="357"/>
      <c r="E1427" s="634"/>
      <c r="F1427" s="635"/>
      <c r="G1427" s="360"/>
      <c r="H1427" s="359"/>
      <c r="I1427" s="359"/>
      <c r="J1427" s="636"/>
      <c r="K1427" s="638" t="str">
        <f>IFERROR(INDEX(Lookup!$G$3:$G$6,MATCH(J1427,Lookup!$F$3:$F$6,0)),"")</f>
        <v/>
      </c>
      <c r="L1427" s="637"/>
      <c r="M1427" s="636"/>
      <c r="N1427" s="639">
        <f t="shared" si="98"/>
        <v>0</v>
      </c>
      <c r="O1427" s="640">
        <f t="shared" si="99"/>
        <v>0</v>
      </c>
      <c r="P1427" s="641">
        <f>IF(I1427&lt;INDEX(Lookup!$U$2:$U$10,MATCH($D$48,Lookup!$S$2:$S$10,0)),0,IF(U1427="X",0,IFERROR(L1427*50,0)))</f>
        <v>0</v>
      </c>
      <c r="Q1427" s="642">
        <f>IF(I1427&lt;INDEX(Lookup!$U$2:$U$10,MATCH($D$48,Lookup!$S$2:$S$10,0)),0,IF(U1427="X",0,IFERROR(P1427*K1427,0)))</f>
        <v>0</v>
      </c>
      <c r="R1427" s="642">
        <v>0</v>
      </c>
      <c r="S1427" s="783">
        <v>0</v>
      </c>
      <c r="T1427" s="636"/>
      <c r="U1427" s="353"/>
      <c r="W1427" s="833">
        <f t="shared" si="100"/>
        <v>0</v>
      </c>
      <c r="X1427" s="833">
        <f t="shared" si="101"/>
        <v>0</v>
      </c>
    </row>
    <row r="1428" spans="2:24" x14ac:dyDescent="0.35">
      <c r="B1428" s="633"/>
      <c r="C1428" s="357"/>
      <c r="D1428" s="357"/>
      <c r="E1428" s="634"/>
      <c r="F1428" s="635"/>
      <c r="G1428" s="360"/>
      <c r="H1428" s="359"/>
      <c r="I1428" s="359"/>
      <c r="J1428" s="636"/>
      <c r="K1428" s="638" t="str">
        <f>IFERROR(INDEX(Lookup!$G$3:$G$6,MATCH(J1428,Lookup!$F$3:$F$6,0)),"")</f>
        <v/>
      </c>
      <c r="L1428" s="637"/>
      <c r="M1428" s="636"/>
      <c r="N1428" s="639">
        <f t="shared" si="98"/>
        <v>0</v>
      </c>
      <c r="O1428" s="640">
        <f t="shared" si="99"/>
        <v>0</v>
      </c>
      <c r="P1428" s="641">
        <f>IF(I1428&lt;INDEX(Lookup!$U$2:$U$10,MATCH($D$48,Lookup!$S$2:$S$10,0)),0,IF(U1428="X",0,IFERROR(L1428*50,0)))</f>
        <v>0</v>
      </c>
      <c r="Q1428" s="642">
        <f>IF(I1428&lt;INDEX(Lookup!$U$2:$U$10,MATCH($D$48,Lookup!$S$2:$S$10,0)),0,IF(U1428="X",0,IFERROR(P1428*K1428,0)))</f>
        <v>0</v>
      </c>
      <c r="R1428" s="642">
        <v>0</v>
      </c>
      <c r="S1428" s="783">
        <v>0</v>
      </c>
      <c r="T1428" s="636"/>
      <c r="U1428" s="353"/>
      <c r="W1428" s="833">
        <f t="shared" si="100"/>
        <v>0</v>
      </c>
      <c r="X1428" s="833">
        <f t="shared" si="101"/>
        <v>0</v>
      </c>
    </row>
    <row r="1429" spans="2:24" x14ac:dyDescent="0.35">
      <c r="B1429" s="633"/>
      <c r="C1429" s="357"/>
      <c r="D1429" s="357"/>
      <c r="E1429" s="634"/>
      <c r="F1429" s="635"/>
      <c r="G1429" s="360"/>
      <c r="H1429" s="359"/>
      <c r="I1429" s="359"/>
      <c r="J1429" s="636"/>
      <c r="K1429" s="638" t="str">
        <f>IFERROR(INDEX(Lookup!$G$3:$G$6,MATCH(J1429,Lookup!$F$3:$F$6,0)),"")</f>
        <v/>
      </c>
      <c r="L1429" s="637"/>
      <c r="M1429" s="636"/>
      <c r="N1429" s="639">
        <f t="shared" si="98"/>
        <v>0</v>
      </c>
      <c r="O1429" s="640">
        <f t="shared" si="99"/>
        <v>0</v>
      </c>
      <c r="P1429" s="641">
        <f>IF(I1429&lt;INDEX(Lookup!$U$2:$U$10,MATCH($D$48,Lookup!$S$2:$S$10,0)),0,IF(U1429="X",0,IFERROR(L1429*50,0)))</f>
        <v>0</v>
      </c>
      <c r="Q1429" s="642">
        <f>IF(I1429&lt;INDEX(Lookup!$U$2:$U$10,MATCH($D$48,Lookup!$S$2:$S$10,0)),0,IF(U1429="X",0,IFERROR(P1429*K1429,0)))</f>
        <v>0</v>
      </c>
      <c r="R1429" s="642">
        <v>0</v>
      </c>
      <c r="S1429" s="783">
        <v>0</v>
      </c>
      <c r="T1429" s="636"/>
      <c r="U1429" s="353"/>
      <c r="W1429" s="833">
        <f t="shared" si="100"/>
        <v>0</v>
      </c>
      <c r="X1429" s="833">
        <f t="shared" si="101"/>
        <v>0</v>
      </c>
    </row>
    <row r="1430" spans="2:24" x14ac:dyDescent="0.35">
      <c r="B1430" s="633"/>
      <c r="C1430" s="357"/>
      <c r="D1430" s="357"/>
      <c r="E1430" s="634"/>
      <c r="F1430" s="635"/>
      <c r="G1430" s="360"/>
      <c r="H1430" s="359"/>
      <c r="I1430" s="359"/>
      <c r="J1430" s="636"/>
      <c r="K1430" s="638" t="str">
        <f>IFERROR(INDEX(Lookup!$G$3:$G$6,MATCH(J1430,Lookup!$F$3:$F$6,0)),"")</f>
        <v/>
      </c>
      <c r="L1430" s="637"/>
      <c r="M1430" s="636"/>
      <c r="N1430" s="639">
        <f t="shared" si="98"/>
        <v>0</v>
      </c>
      <c r="O1430" s="640">
        <f t="shared" si="99"/>
        <v>0</v>
      </c>
      <c r="P1430" s="641">
        <f>IF(I1430&lt;INDEX(Lookup!$U$2:$U$10,MATCH($D$48,Lookup!$S$2:$S$10,0)),0,IF(U1430="X",0,IFERROR(L1430*50,0)))</f>
        <v>0</v>
      </c>
      <c r="Q1430" s="642">
        <f>IF(I1430&lt;INDEX(Lookup!$U$2:$U$10,MATCH($D$48,Lookup!$S$2:$S$10,0)),0,IF(U1430="X",0,IFERROR(P1430*K1430,0)))</f>
        <v>0</v>
      </c>
      <c r="R1430" s="642">
        <v>0</v>
      </c>
      <c r="S1430" s="783">
        <v>0</v>
      </c>
      <c r="T1430" s="636"/>
      <c r="U1430" s="353"/>
      <c r="W1430" s="833">
        <f t="shared" si="100"/>
        <v>0</v>
      </c>
      <c r="X1430" s="833">
        <f t="shared" si="101"/>
        <v>0</v>
      </c>
    </row>
    <row r="1431" spans="2:24" x14ac:dyDescent="0.35">
      <c r="B1431" s="633"/>
      <c r="C1431" s="357"/>
      <c r="D1431" s="357"/>
      <c r="E1431" s="634"/>
      <c r="F1431" s="635"/>
      <c r="G1431" s="360"/>
      <c r="H1431" s="359"/>
      <c r="I1431" s="359"/>
      <c r="J1431" s="636"/>
      <c r="K1431" s="638" t="str">
        <f>IFERROR(INDEX(Lookup!$G$3:$G$6,MATCH(J1431,Lookup!$F$3:$F$6,0)),"")</f>
        <v/>
      </c>
      <c r="L1431" s="637"/>
      <c r="M1431" s="636"/>
      <c r="N1431" s="639">
        <f t="shared" si="98"/>
        <v>0</v>
      </c>
      <c r="O1431" s="640">
        <f t="shared" si="99"/>
        <v>0</v>
      </c>
      <c r="P1431" s="641">
        <f>IF(I1431&lt;INDEX(Lookup!$U$2:$U$10,MATCH($D$48,Lookup!$S$2:$S$10,0)),0,IF(U1431="X",0,IFERROR(L1431*50,0)))</f>
        <v>0</v>
      </c>
      <c r="Q1431" s="642">
        <f>IF(I1431&lt;INDEX(Lookup!$U$2:$U$10,MATCH($D$48,Lookup!$S$2:$S$10,0)),0,IF(U1431="X",0,IFERROR(P1431*K1431,0)))</f>
        <v>0</v>
      </c>
      <c r="R1431" s="642">
        <v>0</v>
      </c>
      <c r="S1431" s="783">
        <v>0</v>
      </c>
      <c r="T1431" s="636"/>
      <c r="U1431" s="353"/>
      <c r="W1431" s="833">
        <f t="shared" si="100"/>
        <v>0</v>
      </c>
      <c r="X1431" s="833">
        <f t="shared" si="101"/>
        <v>0</v>
      </c>
    </row>
    <row r="1432" spans="2:24" x14ac:dyDescent="0.35">
      <c r="B1432" s="633"/>
      <c r="C1432" s="357"/>
      <c r="D1432" s="357"/>
      <c r="E1432" s="634"/>
      <c r="F1432" s="635"/>
      <c r="G1432" s="360"/>
      <c r="H1432" s="359"/>
      <c r="I1432" s="359"/>
      <c r="J1432" s="636"/>
      <c r="K1432" s="638" t="str">
        <f>IFERROR(INDEX(Lookup!$G$3:$G$6,MATCH(J1432,Lookup!$F$3:$F$6,0)),"")</f>
        <v/>
      </c>
      <c r="L1432" s="637"/>
      <c r="M1432" s="636"/>
      <c r="N1432" s="639">
        <f t="shared" si="98"/>
        <v>0</v>
      </c>
      <c r="O1432" s="640">
        <f t="shared" si="99"/>
        <v>0</v>
      </c>
      <c r="P1432" s="641">
        <f>IF(I1432&lt;INDEX(Lookup!$U$2:$U$10,MATCH($D$48,Lookup!$S$2:$S$10,0)),0,IF(U1432="X",0,IFERROR(L1432*50,0)))</f>
        <v>0</v>
      </c>
      <c r="Q1432" s="642">
        <f>IF(I1432&lt;INDEX(Lookup!$U$2:$U$10,MATCH($D$48,Lookup!$S$2:$S$10,0)),0,IF(U1432="X",0,IFERROR(P1432*K1432,0)))</f>
        <v>0</v>
      </c>
      <c r="R1432" s="642">
        <v>0</v>
      </c>
      <c r="S1432" s="783">
        <v>0</v>
      </c>
      <c r="T1432" s="636"/>
      <c r="U1432" s="353"/>
      <c r="W1432" s="833">
        <f t="shared" si="100"/>
        <v>0</v>
      </c>
      <c r="X1432" s="833">
        <f t="shared" si="101"/>
        <v>0</v>
      </c>
    </row>
    <row r="1433" spans="2:24" x14ac:dyDescent="0.35">
      <c r="B1433" s="633"/>
      <c r="C1433" s="357"/>
      <c r="D1433" s="357"/>
      <c r="E1433" s="634"/>
      <c r="F1433" s="635"/>
      <c r="G1433" s="360"/>
      <c r="H1433" s="359"/>
      <c r="I1433" s="359"/>
      <c r="J1433" s="636"/>
      <c r="K1433" s="638" t="str">
        <f>IFERROR(INDEX(Lookup!$G$3:$G$6,MATCH(J1433,Lookup!$F$3:$F$6,0)),"")</f>
        <v/>
      </c>
      <c r="L1433" s="637"/>
      <c r="M1433" s="636"/>
      <c r="N1433" s="639">
        <f t="shared" si="98"/>
        <v>0</v>
      </c>
      <c r="O1433" s="640">
        <f t="shared" si="99"/>
        <v>0</v>
      </c>
      <c r="P1433" s="641">
        <f>IF(I1433&lt;INDEX(Lookup!$U$2:$U$10,MATCH($D$48,Lookup!$S$2:$S$10,0)),0,IF(U1433="X",0,IFERROR(L1433*50,0)))</f>
        <v>0</v>
      </c>
      <c r="Q1433" s="642">
        <f>IF(I1433&lt;INDEX(Lookup!$U$2:$U$10,MATCH($D$48,Lookup!$S$2:$S$10,0)),0,IF(U1433="X",0,IFERROR(P1433*K1433,0)))</f>
        <v>0</v>
      </c>
      <c r="R1433" s="642">
        <v>0</v>
      </c>
      <c r="S1433" s="783">
        <v>0</v>
      </c>
      <c r="T1433" s="636"/>
      <c r="U1433" s="353"/>
      <c r="W1433" s="833">
        <f t="shared" si="100"/>
        <v>0</v>
      </c>
      <c r="X1433" s="833">
        <f t="shared" si="101"/>
        <v>0</v>
      </c>
    </row>
    <row r="1434" spans="2:24" x14ac:dyDescent="0.35">
      <c r="B1434" s="633"/>
      <c r="C1434" s="357"/>
      <c r="D1434" s="357"/>
      <c r="E1434" s="634"/>
      <c r="F1434" s="635"/>
      <c r="G1434" s="360"/>
      <c r="H1434" s="359"/>
      <c r="I1434" s="359"/>
      <c r="J1434" s="636"/>
      <c r="K1434" s="638" t="str">
        <f>IFERROR(INDEX(Lookup!$G$3:$G$6,MATCH(J1434,Lookup!$F$3:$F$6,0)),"")</f>
        <v/>
      </c>
      <c r="L1434" s="637"/>
      <c r="M1434" s="636"/>
      <c r="N1434" s="639">
        <f t="shared" si="98"/>
        <v>0</v>
      </c>
      <c r="O1434" s="640">
        <f t="shared" si="99"/>
        <v>0</v>
      </c>
      <c r="P1434" s="641">
        <f>IF(I1434&lt;INDEX(Lookup!$U$2:$U$10,MATCH($D$48,Lookup!$S$2:$S$10,0)),0,IF(U1434="X",0,IFERROR(L1434*50,0)))</f>
        <v>0</v>
      </c>
      <c r="Q1434" s="642">
        <f>IF(I1434&lt;INDEX(Lookup!$U$2:$U$10,MATCH($D$48,Lookup!$S$2:$S$10,0)),0,IF(U1434="X",0,IFERROR(P1434*K1434,0)))</f>
        <v>0</v>
      </c>
      <c r="R1434" s="642">
        <v>0</v>
      </c>
      <c r="S1434" s="783">
        <v>0</v>
      </c>
      <c r="T1434" s="636"/>
      <c r="U1434" s="353"/>
      <c r="W1434" s="833">
        <f t="shared" si="100"/>
        <v>0</v>
      </c>
      <c r="X1434" s="833">
        <f t="shared" si="101"/>
        <v>0</v>
      </c>
    </row>
    <row r="1435" spans="2:24" x14ac:dyDescent="0.35">
      <c r="B1435" s="633"/>
      <c r="C1435" s="357"/>
      <c r="D1435" s="357"/>
      <c r="E1435" s="634"/>
      <c r="F1435" s="635"/>
      <c r="G1435" s="360"/>
      <c r="H1435" s="359"/>
      <c r="I1435" s="359"/>
      <c r="J1435" s="636"/>
      <c r="K1435" s="638" t="str">
        <f>IFERROR(INDEX(Lookup!$G$3:$G$6,MATCH(J1435,Lookup!$F$3:$F$6,0)),"")</f>
        <v/>
      </c>
      <c r="L1435" s="637"/>
      <c r="M1435" s="636"/>
      <c r="N1435" s="639">
        <f t="shared" si="98"/>
        <v>0</v>
      </c>
      <c r="O1435" s="640">
        <f t="shared" si="99"/>
        <v>0</v>
      </c>
      <c r="P1435" s="641">
        <f>IF(I1435&lt;INDEX(Lookup!$U$2:$U$10,MATCH($D$48,Lookup!$S$2:$S$10,0)),0,IF(U1435="X",0,IFERROR(L1435*50,0)))</f>
        <v>0</v>
      </c>
      <c r="Q1435" s="642">
        <f>IF(I1435&lt;INDEX(Lookup!$U$2:$U$10,MATCH($D$48,Lookup!$S$2:$S$10,0)),0,IF(U1435="X",0,IFERROR(P1435*K1435,0)))</f>
        <v>0</v>
      </c>
      <c r="R1435" s="642">
        <v>0</v>
      </c>
      <c r="S1435" s="783">
        <v>0</v>
      </c>
      <c r="T1435" s="636"/>
      <c r="U1435" s="353"/>
      <c r="W1435" s="833">
        <f t="shared" si="100"/>
        <v>0</v>
      </c>
      <c r="X1435" s="833">
        <f t="shared" si="101"/>
        <v>0</v>
      </c>
    </row>
    <row r="1436" spans="2:24" x14ac:dyDescent="0.35">
      <c r="B1436" s="633"/>
      <c r="C1436" s="357"/>
      <c r="D1436" s="357"/>
      <c r="E1436" s="634"/>
      <c r="F1436" s="635"/>
      <c r="G1436" s="360"/>
      <c r="H1436" s="359"/>
      <c r="I1436" s="359"/>
      <c r="J1436" s="636"/>
      <c r="K1436" s="638" t="str">
        <f>IFERROR(INDEX(Lookup!$G$3:$G$6,MATCH(J1436,Lookup!$F$3:$F$6,0)),"")</f>
        <v/>
      </c>
      <c r="L1436" s="637"/>
      <c r="M1436" s="636"/>
      <c r="N1436" s="639">
        <f t="shared" si="98"/>
        <v>0</v>
      </c>
      <c r="O1436" s="640">
        <f t="shared" si="99"/>
        <v>0</v>
      </c>
      <c r="P1436" s="641">
        <f>IF(I1436&lt;INDEX(Lookup!$U$2:$U$10,MATCH($D$48,Lookup!$S$2:$S$10,0)),0,IF(U1436="X",0,IFERROR(L1436*50,0)))</f>
        <v>0</v>
      </c>
      <c r="Q1436" s="642">
        <f>IF(I1436&lt;INDEX(Lookup!$U$2:$U$10,MATCH($D$48,Lookup!$S$2:$S$10,0)),0,IF(U1436="X",0,IFERROR(P1436*K1436,0)))</f>
        <v>0</v>
      </c>
      <c r="R1436" s="642">
        <v>0</v>
      </c>
      <c r="S1436" s="783">
        <v>0</v>
      </c>
      <c r="T1436" s="636"/>
      <c r="U1436" s="353"/>
      <c r="W1436" s="833">
        <f t="shared" si="100"/>
        <v>0</v>
      </c>
      <c r="X1436" s="833">
        <f t="shared" si="101"/>
        <v>0</v>
      </c>
    </row>
    <row r="1437" spans="2:24" x14ac:dyDescent="0.35">
      <c r="B1437" s="633"/>
      <c r="C1437" s="357"/>
      <c r="D1437" s="357"/>
      <c r="E1437" s="634"/>
      <c r="F1437" s="635"/>
      <c r="G1437" s="360"/>
      <c r="H1437" s="359"/>
      <c r="I1437" s="359"/>
      <c r="J1437" s="636"/>
      <c r="K1437" s="638" t="str">
        <f>IFERROR(INDEX(Lookup!$G$3:$G$6,MATCH(J1437,Lookup!$F$3:$F$6,0)),"")</f>
        <v/>
      </c>
      <c r="L1437" s="637"/>
      <c r="M1437" s="636"/>
      <c r="N1437" s="639">
        <f t="shared" si="98"/>
        <v>0</v>
      </c>
      <c r="O1437" s="640">
        <f t="shared" si="99"/>
        <v>0</v>
      </c>
      <c r="P1437" s="641">
        <f>IF(I1437&lt;INDEX(Lookup!$U$2:$U$10,MATCH($D$48,Lookup!$S$2:$S$10,0)),0,IF(U1437="X",0,IFERROR(L1437*50,0)))</f>
        <v>0</v>
      </c>
      <c r="Q1437" s="642">
        <f>IF(I1437&lt;INDEX(Lookup!$U$2:$U$10,MATCH($D$48,Lookup!$S$2:$S$10,0)),0,IF(U1437="X",0,IFERROR(P1437*K1437,0)))</f>
        <v>0</v>
      </c>
      <c r="R1437" s="642">
        <v>0</v>
      </c>
      <c r="S1437" s="783">
        <v>0</v>
      </c>
      <c r="T1437" s="636"/>
      <c r="U1437" s="353"/>
      <c r="W1437" s="833">
        <f t="shared" si="100"/>
        <v>0</v>
      </c>
      <c r="X1437" s="833">
        <f t="shared" si="101"/>
        <v>0</v>
      </c>
    </row>
    <row r="1438" spans="2:24" x14ac:dyDescent="0.35">
      <c r="B1438" s="633"/>
      <c r="C1438" s="357"/>
      <c r="D1438" s="357"/>
      <c r="E1438" s="634"/>
      <c r="F1438" s="635"/>
      <c r="G1438" s="360"/>
      <c r="H1438" s="359"/>
      <c r="I1438" s="359"/>
      <c r="J1438" s="636"/>
      <c r="K1438" s="638" t="str">
        <f>IFERROR(INDEX(Lookup!$G$3:$G$6,MATCH(J1438,Lookup!$F$3:$F$6,0)),"")</f>
        <v/>
      </c>
      <c r="L1438" s="637"/>
      <c r="M1438" s="636"/>
      <c r="N1438" s="639">
        <f t="shared" si="98"/>
        <v>0</v>
      </c>
      <c r="O1438" s="640">
        <f t="shared" si="99"/>
        <v>0</v>
      </c>
      <c r="P1438" s="641">
        <f>IF(I1438&lt;INDEX(Lookup!$U$2:$U$10,MATCH($D$48,Lookup!$S$2:$S$10,0)),0,IF(U1438="X",0,IFERROR(L1438*50,0)))</f>
        <v>0</v>
      </c>
      <c r="Q1438" s="642">
        <f>IF(I1438&lt;INDEX(Lookup!$U$2:$U$10,MATCH($D$48,Lookup!$S$2:$S$10,0)),0,IF(U1438="X",0,IFERROR(P1438*K1438,0)))</f>
        <v>0</v>
      </c>
      <c r="R1438" s="642">
        <v>0</v>
      </c>
      <c r="S1438" s="783">
        <v>0</v>
      </c>
      <c r="T1438" s="636"/>
      <c r="U1438" s="353"/>
      <c r="W1438" s="833">
        <f t="shared" si="100"/>
        <v>0</v>
      </c>
      <c r="X1438" s="833">
        <f t="shared" si="101"/>
        <v>0</v>
      </c>
    </row>
    <row r="1439" spans="2:24" x14ac:dyDescent="0.35">
      <c r="B1439" s="633"/>
      <c r="C1439" s="357"/>
      <c r="D1439" s="357"/>
      <c r="E1439" s="634"/>
      <c r="F1439" s="635"/>
      <c r="G1439" s="360"/>
      <c r="H1439" s="359"/>
      <c r="I1439" s="359"/>
      <c r="J1439" s="636"/>
      <c r="K1439" s="638" t="str">
        <f>IFERROR(INDEX(Lookup!$G$3:$G$6,MATCH(J1439,Lookup!$F$3:$F$6,0)),"")</f>
        <v/>
      </c>
      <c r="L1439" s="637"/>
      <c r="M1439" s="636"/>
      <c r="N1439" s="639">
        <f t="shared" si="98"/>
        <v>0</v>
      </c>
      <c r="O1439" s="640">
        <f t="shared" si="99"/>
        <v>0</v>
      </c>
      <c r="P1439" s="641">
        <f>IF(I1439&lt;INDEX(Lookup!$U$2:$U$10,MATCH($D$48,Lookup!$S$2:$S$10,0)),0,IF(U1439="X",0,IFERROR(L1439*50,0)))</f>
        <v>0</v>
      </c>
      <c r="Q1439" s="642">
        <f>IF(I1439&lt;INDEX(Lookup!$U$2:$U$10,MATCH($D$48,Lookup!$S$2:$S$10,0)),0,IF(U1439="X",0,IFERROR(P1439*K1439,0)))</f>
        <v>0</v>
      </c>
      <c r="R1439" s="642">
        <v>0</v>
      </c>
      <c r="S1439" s="783">
        <v>0</v>
      </c>
      <c r="T1439" s="636"/>
      <c r="U1439" s="353"/>
      <c r="W1439" s="833">
        <f t="shared" si="100"/>
        <v>0</v>
      </c>
      <c r="X1439" s="833">
        <f t="shared" si="101"/>
        <v>0</v>
      </c>
    </row>
    <row r="1440" spans="2:24" x14ac:dyDescent="0.35">
      <c r="B1440" s="633"/>
      <c r="C1440" s="357"/>
      <c r="D1440" s="357"/>
      <c r="E1440" s="634"/>
      <c r="F1440" s="635"/>
      <c r="G1440" s="360"/>
      <c r="H1440" s="359"/>
      <c r="I1440" s="359"/>
      <c r="J1440" s="636"/>
      <c r="K1440" s="638" t="str">
        <f>IFERROR(INDEX(Lookup!$G$3:$G$6,MATCH(J1440,Lookup!$F$3:$F$6,0)),"")</f>
        <v/>
      </c>
      <c r="L1440" s="637"/>
      <c r="M1440" s="636"/>
      <c r="N1440" s="639">
        <f t="shared" si="98"/>
        <v>0</v>
      </c>
      <c r="O1440" s="640">
        <f t="shared" si="99"/>
        <v>0</v>
      </c>
      <c r="P1440" s="641">
        <f>IF(I1440&lt;INDEX(Lookup!$U$2:$U$10,MATCH($D$48,Lookup!$S$2:$S$10,0)),0,IF(U1440="X",0,IFERROR(L1440*50,0)))</f>
        <v>0</v>
      </c>
      <c r="Q1440" s="642">
        <f>IF(I1440&lt;INDEX(Lookup!$U$2:$U$10,MATCH($D$48,Lookup!$S$2:$S$10,0)),0,IF(U1440="X",0,IFERROR(P1440*K1440,0)))</f>
        <v>0</v>
      </c>
      <c r="R1440" s="642">
        <v>0</v>
      </c>
      <c r="S1440" s="783">
        <v>0</v>
      </c>
      <c r="T1440" s="636"/>
      <c r="U1440" s="353"/>
      <c r="W1440" s="833">
        <f t="shared" si="100"/>
        <v>0</v>
      </c>
      <c r="X1440" s="833">
        <f t="shared" si="101"/>
        <v>0</v>
      </c>
    </row>
    <row r="1441" spans="2:24" x14ac:dyDescent="0.35">
      <c r="B1441" s="633"/>
      <c r="C1441" s="357"/>
      <c r="D1441" s="357"/>
      <c r="E1441" s="634"/>
      <c r="F1441" s="635"/>
      <c r="G1441" s="360"/>
      <c r="H1441" s="359"/>
      <c r="I1441" s="359"/>
      <c r="J1441" s="636"/>
      <c r="K1441" s="638" t="str">
        <f>IFERROR(INDEX(Lookup!$G$3:$G$6,MATCH(J1441,Lookup!$F$3:$F$6,0)),"")</f>
        <v/>
      </c>
      <c r="L1441" s="637"/>
      <c r="M1441" s="636"/>
      <c r="N1441" s="639">
        <f t="shared" si="98"/>
        <v>0</v>
      </c>
      <c r="O1441" s="640">
        <f t="shared" si="99"/>
        <v>0</v>
      </c>
      <c r="P1441" s="641">
        <f>IF(I1441&lt;INDEX(Lookup!$U$2:$U$10,MATCH($D$48,Lookup!$S$2:$S$10,0)),0,IF(U1441="X",0,IFERROR(L1441*50,0)))</f>
        <v>0</v>
      </c>
      <c r="Q1441" s="642">
        <f>IF(I1441&lt;INDEX(Lookup!$U$2:$U$10,MATCH($D$48,Lookup!$S$2:$S$10,0)),0,IF(U1441="X",0,IFERROR(P1441*K1441,0)))</f>
        <v>0</v>
      </c>
      <c r="R1441" s="642">
        <v>0</v>
      </c>
      <c r="S1441" s="783">
        <v>0</v>
      </c>
      <c r="T1441" s="636"/>
      <c r="U1441" s="353"/>
      <c r="W1441" s="833">
        <f t="shared" si="100"/>
        <v>0</v>
      </c>
      <c r="X1441" s="833">
        <f t="shared" si="101"/>
        <v>0</v>
      </c>
    </row>
    <row r="1442" spans="2:24" x14ac:dyDescent="0.35">
      <c r="B1442" s="633"/>
      <c r="C1442" s="357"/>
      <c r="D1442" s="357"/>
      <c r="E1442" s="634"/>
      <c r="F1442" s="635"/>
      <c r="G1442" s="360"/>
      <c r="H1442" s="359"/>
      <c r="I1442" s="359"/>
      <c r="J1442" s="636"/>
      <c r="K1442" s="638" t="str">
        <f>IFERROR(INDEX(Lookup!$G$3:$G$6,MATCH(J1442,Lookup!$F$3:$F$6,0)),"")</f>
        <v/>
      </c>
      <c r="L1442" s="637"/>
      <c r="M1442" s="636"/>
      <c r="N1442" s="639">
        <f t="shared" si="98"/>
        <v>0</v>
      </c>
      <c r="O1442" s="640">
        <f t="shared" si="99"/>
        <v>0</v>
      </c>
      <c r="P1442" s="641">
        <f>IF(I1442&lt;INDEX(Lookup!$U$2:$U$10,MATCH($D$48,Lookup!$S$2:$S$10,0)),0,IF(U1442="X",0,IFERROR(L1442*50,0)))</f>
        <v>0</v>
      </c>
      <c r="Q1442" s="642">
        <f>IF(I1442&lt;INDEX(Lookup!$U$2:$U$10,MATCH($D$48,Lookup!$S$2:$S$10,0)),0,IF(U1442="X",0,IFERROR(P1442*K1442,0)))</f>
        <v>0</v>
      </c>
      <c r="R1442" s="642">
        <v>0</v>
      </c>
      <c r="S1442" s="783">
        <v>0</v>
      </c>
      <c r="T1442" s="636"/>
      <c r="U1442" s="353"/>
      <c r="W1442" s="833">
        <f t="shared" si="100"/>
        <v>0</v>
      </c>
      <c r="X1442" s="833">
        <f t="shared" si="101"/>
        <v>0</v>
      </c>
    </row>
    <row r="1443" spans="2:24" x14ac:dyDescent="0.35">
      <c r="B1443" s="633"/>
      <c r="C1443" s="357"/>
      <c r="D1443" s="357"/>
      <c r="E1443" s="634"/>
      <c r="F1443" s="635"/>
      <c r="G1443" s="360"/>
      <c r="H1443" s="359"/>
      <c r="I1443" s="359"/>
      <c r="J1443" s="636"/>
      <c r="K1443" s="638" t="str">
        <f>IFERROR(INDEX(Lookup!$G$3:$G$6,MATCH(J1443,Lookup!$F$3:$F$6,0)),"")</f>
        <v/>
      </c>
      <c r="L1443" s="637"/>
      <c r="M1443" s="636"/>
      <c r="N1443" s="639">
        <f t="shared" si="98"/>
        <v>0</v>
      </c>
      <c r="O1443" s="640">
        <f t="shared" si="99"/>
        <v>0</v>
      </c>
      <c r="P1443" s="641">
        <f>IF(I1443&lt;INDEX(Lookup!$U$2:$U$10,MATCH($D$48,Lookup!$S$2:$S$10,0)),0,IF(U1443="X",0,IFERROR(L1443*50,0)))</f>
        <v>0</v>
      </c>
      <c r="Q1443" s="642">
        <f>IF(I1443&lt;INDEX(Lookup!$U$2:$U$10,MATCH($D$48,Lookup!$S$2:$S$10,0)),0,IF(U1443="X",0,IFERROR(P1443*K1443,0)))</f>
        <v>0</v>
      </c>
      <c r="R1443" s="642">
        <v>0</v>
      </c>
      <c r="S1443" s="783">
        <v>0</v>
      </c>
      <c r="T1443" s="636"/>
      <c r="U1443" s="353"/>
      <c r="W1443" s="833">
        <f t="shared" si="100"/>
        <v>0</v>
      </c>
      <c r="X1443" s="833">
        <f t="shared" si="101"/>
        <v>0</v>
      </c>
    </row>
    <row r="1444" spans="2:24" x14ac:dyDescent="0.35">
      <c r="B1444" s="633"/>
      <c r="C1444" s="357"/>
      <c r="D1444" s="357"/>
      <c r="E1444" s="634"/>
      <c r="F1444" s="635"/>
      <c r="G1444" s="360"/>
      <c r="H1444" s="359"/>
      <c r="I1444" s="359"/>
      <c r="J1444" s="636"/>
      <c r="K1444" s="638" t="str">
        <f>IFERROR(INDEX(Lookup!$G$3:$G$6,MATCH(J1444,Lookup!$F$3:$F$6,0)),"")</f>
        <v/>
      </c>
      <c r="L1444" s="637"/>
      <c r="M1444" s="636"/>
      <c r="N1444" s="639">
        <f t="shared" si="98"/>
        <v>0</v>
      </c>
      <c r="O1444" s="640">
        <f t="shared" si="99"/>
        <v>0</v>
      </c>
      <c r="P1444" s="641">
        <f>IF(I1444&lt;INDEX(Lookup!$U$2:$U$10,MATCH($D$48,Lookup!$S$2:$S$10,0)),0,IF(U1444="X",0,IFERROR(L1444*50,0)))</f>
        <v>0</v>
      </c>
      <c r="Q1444" s="642">
        <f>IF(I1444&lt;INDEX(Lookup!$U$2:$U$10,MATCH($D$48,Lookup!$S$2:$S$10,0)),0,IF(U1444="X",0,IFERROR(P1444*K1444,0)))</f>
        <v>0</v>
      </c>
      <c r="R1444" s="642">
        <v>0</v>
      </c>
      <c r="S1444" s="783">
        <v>0</v>
      </c>
      <c r="T1444" s="636"/>
      <c r="U1444" s="353"/>
      <c r="W1444" s="833">
        <f t="shared" si="100"/>
        <v>0</v>
      </c>
      <c r="X1444" s="833">
        <f t="shared" si="101"/>
        <v>0</v>
      </c>
    </row>
    <row r="1445" spans="2:24" x14ac:dyDescent="0.35">
      <c r="B1445" s="633"/>
      <c r="C1445" s="357"/>
      <c r="D1445" s="357"/>
      <c r="E1445" s="634"/>
      <c r="F1445" s="635"/>
      <c r="G1445" s="360"/>
      <c r="H1445" s="359"/>
      <c r="I1445" s="359"/>
      <c r="J1445" s="636"/>
      <c r="K1445" s="638" t="str">
        <f>IFERROR(INDEX(Lookup!$G$3:$G$6,MATCH(J1445,Lookup!$F$3:$F$6,0)),"")</f>
        <v/>
      </c>
      <c r="L1445" s="637"/>
      <c r="M1445" s="636"/>
      <c r="N1445" s="639">
        <f t="shared" si="98"/>
        <v>0</v>
      </c>
      <c r="O1445" s="640">
        <f t="shared" si="99"/>
        <v>0</v>
      </c>
      <c r="P1445" s="641">
        <f>IF(I1445&lt;INDEX(Lookup!$U$2:$U$10,MATCH($D$48,Lookup!$S$2:$S$10,0)),0,IF(U1445="X",0,IFERROR(L1445*50,0)))</f>
        <v>0</v>
      </c>
      <c r="Q1445" s="642">
        <f>IF(I1445&lt;INDEX(Lookup!$U$2:$U$10,MATCH($D$48,Lookup!$S$2:$S$10,0)),0,IF(U1445="X",0,IFERROR(P1445*K1445,0)))</f>
        <v>0</v>
      </c>
      <c r="R1445" s="642">
        <v>0</v>
      </c>
      <c r="S1445" s="783">
        <v>0</v>
      </c>
      <c r="T1445" s="636"/>
      <c r="U1445" s="353"/>
      <c r="W1445" s="833">
        <f t="shared" si="100"/>
        <v>0</v>
      </c>
      <c r="X1445" s="833">
        <f t="shared" si="101"/>
        <v>0</v>
      </c>
    </row>
    <row r="1446" spans="2:24" x14ac:dyDescent="0.35">
      <c r="B1446" s="633"/>
      <c r="C1446" s="357"/>
      <c r="D1446" s="357"/>
      <c r="E1446" s="634"/>
      <c r="F1446" s="635"/>
      <c r="G1446" s="360"/>
      <c r="H1446" s="359"/>
      <c r="I1446" s="359"/>
      <c r="J1446" s="636"/>
      <c r="K1446" s="638" t="str">
        <f>IFERROR(INDEX(Lookup!$G$3:$G$6,MATCH(J1446,Lookup!$F$3:$F$6,0)),"")</f>
        <v/>
      </c>
      <c r="L1446" s="637"/>
      <c r="M1446" s="636"/>
      <c r="N1446" s="639">
        <f t="shared" si="98"/>
        <v>0</v>
      </c>
      <c r="O1446" s="640">
        <f t="shared" si="99"/>
        <v>0</v>
      </c>
      <c r="P1446" s="641">
        <f>IF(I1446&lt;INDEX(Lookup!$U$2:$U$10,MATCH($D$48,Lookup!$S$2:$S$10,0)),0,IF(U1446="X",0,IFERROR(L1446*50,0)))</f>
        <v>0</v>
      </c>
      <c r="Q1446" s="642">
        <f>IF(I1446&lt;INDEX(Lookup!$U$2:$U$10,MATCH($D$48,Lookup!$S$2:$S$10,0)),0,IF(U1446="X",0,IFERROR(P1446*K1446,0)))</f>
        <v>0</v>
      </c>
      <c r="R1446" s="642">
        <v>0</v>
      </c>
      <c r="S1446" s="783">
        <v>0</v>
      </c>
      <c r="T1446" s="636"/>
      <c r="U1446" s="353"/>
      <c r="W1446" s="833">
        <f t="shared" si="100"/>
        <v>0</v>
      </c>
      <c r="X1446" s="833">
        <f t="shared" si="101"/>
        <v>0</v>
      </c>
    </row>
    <row r="1447" spans="2:24" x14ac:dyDescent="0.35">
      <c r="B1447" s="633"/>
      <c r="C1447" s="357"/>
      <c r="D1447" s="357"/>
      <c r="E1447" s="634"/>
      <c r="F1447" s="635"/>
      <c r="G1447" s="360"/>
      <c r="H1447" s="359"/>
      <c r="I1447" s="359"/>
      <c r="J1447" s="636"/>
      <c r="K1447" s="638" t="str">
        <f>IFERROR(INDEX(Lookup!$G$3:$G$6,MATCH(J1447,Lookup!$F$3:$F$6,0)),"")</f>
        <v/>
      </c>
      <c r="L1447" s="637"/>
      <c r="M1447" s="636"/>
      <c r="N1447" s="639">
        <f t="shared" si="98"/>
        <v>0</v>
      </c>
      <c r="O1447" s="640">
        <f t="shared" si="99"/>
        <v>0</v>
      </c>
      <c r="P1447" s="641">
        <f>IF(I1447&lt;INDEX(Lookup!$U$2:$U$10,MATCH($D$48,Lookup!$S$2:$S$10,0)),0,IF(U1447="X",0,IFERROR(L1447*50,0)))</f>
        <v>0</v>
      </c>
      <c r="Q1447" s="642">
        <f>IF(I1447&lt;INDEX(Lookup!$U$2:$U$10,MATCH($D$48,Lookup!$S$2:$S$10,0)),0,IF(U1447="X",0,IFERROR(P1447*K1447,0)))</f>
        <v>0</v>
      </c>
      <c r="R1447" s="642">
        <v>0</v>
      </c>
      <c r="S1447" s="783">
        <v>0</v>
      </c>
      <c r="T1447" s="636"/>
      <c r="U1447" s="353"/>
      <c r="W1447" s="833">
        <f t="shared" si="100"/>
        <v>0</v>
      </c>
      <c r="X1447" s="833">
        <f t="shared" si="101"/>
        <v>0</v>
      </c>
    </row>
    <row r="1448" spans="2:24" x14ac:dyDescent="0.35">
      <c r="B1448" s="633"/>
      <c r="C1448" s="357"/>
      <c r="D1448" s="357"/>
      <c r="E1448" s="634"/>
      <c r="F1448" s="635"/>
      <c r="G1448" s="360"/>
      <c r="H1448" s="359"/>
      <c r="I1448" s="359"/>
      <c r="J1448" s="636"/>
      <c r="K1448" s="638" t="str">
        <f>IFERROR(INDEX(Lookup!$G$3:$G$6,MATCH(J1448,Lookup!$F$3:$F$6,0)),"")</f>
        <v/>
      </c>
      <c r="L1448" s="637"/>
      <c r="M1448" s="636"/>
      <c r="N1448" s="639">
        <f t="shared" si="98"/>
        <v>0</v>
      </c>
      <c r="O1448" s="640">
        <f t="shared" si="99"/>
        <v>0</v>
      </c>
      <c r="P1448" s="641">
        <f>IF(I1448&lt;INDEX(Lookup!$U$2:$U$10,MATCH($D$48,Lookup!$S$2:$S$10,0)),0,IF(U1448="X",0,IFERROR(L1448*50,0)))</f>
        <v>0</v>
      </c>
      <c r="Q1448" s="642">
        <f>IF(I1448&lt;INDEX(Lookup!$U$2:$U$10,MATCH($D$48,Lookup!$S$2:$S$10,0)),0,IF(U1448="X",0,IFERROR(P1448*K1448,0)))</f>
        <v>0</v>
      </c>
      <c r="R1448" s="642">
        <v>0</v>
      </c>
      <c r="S1448" s="783">
        <v>0</v>
      </c>
      <c r="T1448" s="636"/>
      <c r="U1448" s="353"/>
      <c r="W1448" s="833">
        <f t="shared" si="100"/>
        <v>0</v>
      </c>
      <c r="X1448" s="833">
        <f t="shared" si="101"/>
        <v>0</v>
      </c>
    </row>
    <row r="1449" spans="2:24" x14ac:dyDescent="0.35">
      <c r="B1449" s="633"/>
      <c r="C1449" s="357"/>
      <c r="D1449" s="357"/>
      <c r="E1449" s="634"/>
      <c r="F1449" s="635"/>
      <c r="G1449" s="360"/>
      <c r="H1449" s="359"/>
      <c r="I1449" s="359"/>
      <c r="J1449" s="636"/>
      <c r="K1449" s="638" t="str">
        <f>IFERROR(INDEX(Lookup!$G$3:$G$6,MATCH(J1449,Lookup!$F$3:$F$6,0)),"")</f>
        <v/>
      </c>
      <c r="L1449" s="637"/>
      <c r="M1449" s="636"/>
      <c r="N1449" s="639">
        <f t="shared" si="98"/>
        <v>0</v>
      </c>
      <c r="O1449" s="640">
        <f t="shared" si="99"/>
        <v>0</v>
      </c>
      <c r="P1449" s="641">
        <f>IF(I1449&lt;INDEX(Lookup!$U$2:$U$10,MATCH($D$48,Lookup!$S$2:$S$10,0)),0,IF(U1449="X",0,IFERROR(L1449*50,0)))</f>
        <v>0</v>
      </c>
      <c r="Q1449" s="642">
        <f>IF(I1449&lt;INDEX(Lookup!$U$2:$U$10,MATCH($D$48,Lookup!$S$2:$S$10,0)),0,IF(U1449="X",0,IFERROR(P1449*K1449,0)))</f>
        <v>0</v>
      </c>
      <c r="R1449" s="642">
        <v>0</v>
      </c>
      <c r="S1449" s="783">
        <v>0</v>
      </c>
      <c r="T1449" s="636"/>
      <c r="U1449" s="353"/>
      <c r="W1449" s="833">
        <f t="shared" si="100"/>
        <v>0</v>
      </c>
      <c r="X1449" s="833">
        <f t="shared" si="101"/>
        <v>0</v>
      </c>
    </row>
    <row r="1450" spans="2:24" x14ac:dyDescent="0.35">
      <c r="B1450" s="633"/>
      <c r="C1450" s="357"/>
      <c r="D1450" s="357"/>
      <c r="E1450" s="634"/>
      <c r="F1450" s="635"/>
      <c r="G1450" s="360"/>
      <c r="H1450" s="359"/>
      <c r="I1450" s="359"/>
      <c r="J1450" s="636"/>
      <c r="K1450" s="638" t="str">
        <f>IFERROR(INDEX(Lookup!$G$3:$G$6,MATCH(J1450,Lookup!$F$3:$F$6,0)),"")</f>
        <v/>
      </c>
      <c r="L1450" s="637"/>
      <c r="M1450" s="636"/>
      <c r="N1450" s="639">
        <f t="shared" si="98"/>
        <v>0</v>
      </c>
      <c r="O1450" s="640">
        <f t="shared" si="99"/>
        <v>0</v>
      </c>
      <c r="P1450" s="641">
        <f>IF(I1450&lt;INDEX(Lookup!$U$2:$U$10,MATCH($D$48,Lookup!$S$2:$S$10,0)),0,IF(U1450="X",0,IFERROR(L1450*50,0)))</f>
        <v>0</v>
      </c>
      <c r="Q1450" s="642">
        <f>IF(I1450&lt;INDEX(Lookup!$U$2:$U$10,MATCH($D$48,Lookup!$S$2:$S$10,0)),0,IF(U1450="X",0,IFERROR(P1450*K1450,0)))</f>
        <v>0</v>
      </c>
      <c r="R1450" s="642">
        <v>0</v>
      </c>
      <c r="S1450" s="783">
        <v>0</v>
      </c>
      <c r="T1450" s="636"/>
      <c r="U1450" s="353"/>
      <c r="W1450" s="833">
        <f t="shared" si="100"/>
        <v>0</v>
      </c>
      <c r="X1450" s="833">
        <f t="shared" si="101"/>
        <v>0</v>
      </c>
    </row>
    <row r="1451" spans="2:24" x14ac:dyDescent="0.35">
      <c r="B1451" s="633"/>
      <c r="C1451" s="357"/>
      <c r="D1451" s="357"/>
      <c r="E1451" s="634"/>
      <c r="F1451" s="635"/>
      <c r="G1451" s="360"/>
      <c r="H1451" s="359"/>
      <c r="I1451" s="359"/>
      <c r="J1451" s="636"/>
      <c r="K1451" s="638" t="str">
        <f>IFERROR(INDEX(Lookup!$G$3:$G$6,MATCH(J1451,Lookup!$F$3:$F$6,0)),"")</f>
        <v/>
      </c>
      <c r="L1451" s="637"/>
      <c r="M1451" s="636"/>
      <c r="N1451" s="639">
        <f t="shared" si="98"/>
        <v>0</v>
      </c>
      <c r="O1451" s="640">
        <f t="shared" si="99"/>
        <v>0</v>
      </c>
      <c r="P1451" s="641">
        <f>IF(I1451&lt;INDEX(Lookup!$U$2:$U$10,MATCH($D$48,Lookup!$S$2:$S$10,0)),0,IF(U1451="X",0,IFERROR(L1451*50,0)))</f>
        <v>0</v>
      </c>
      <c r="Q1451" s="642">
        <f>IF(I1451&lt;INDEX(Lookup!$U$2:$U$10,MATCH($D$48,Lookup!$S$2:$S$10,0)),0,IF(U1451="X",0,IFERROR(P1451*K1451,0)))</f>
        <v>0</v>
      </c>
      <c r="R1451" s="642">
        <v>0</v>
      </c>
      <c r="S1451" s="783">
        <v>0</v>
      </c>
      <c r="T1451" s="636"/>
      <c r="U1451" s="353"/>
      <c r="W1451" s="833">
        <f t="shared" si="100"/>
        <v>0</v>
      </c>
      <c r="X1451" s="833">
        <f t="shared" si="101"/>
        <v>0</v>
      </c>
    </row>
    <row r="1452" spans="2:24" x14ac:dyDescent="0.35">
      <c r="B1452" s="633"/>
      <c r="C1452" s="357"/>
      <c r="D1452" s="357"/>
      <c r="E1452" s="634"/>
      <c r="F1452" s="635"/>
      <c r="G1452" s="360"/>
      <c r="H1452" s="359"/>
      <c r="I1452" s="359"/>
      <c r="J1452" s="636"/>
      <c r="K1452" s="638" t="str">
        <f>IFERROR(INDEX(Lookup!$G$3:$G$6,MATCH(J1452,Lookup!$F$3:$F$6,0)),"")</f>
        <v/>
      </c>
      <c r="L1452" s="637"/>
      <c r="M1452" s="636"/>
      <c r="N1452" s="639">
        <f t="shared" si="98"/>
        <v>0</v>
      </c>
      <c r="O1452" s="640">
        <f t="shared" si="99"/>
        <v>0</v>
      </c>
      <c r="P1452" s="641">
        <f>IF(I1452&lt;INDEX(Lookup!$U$2:$U$10,MATCH($D$48,Lookup!$S$2:$S$10,0)),0,IF(U1452="X",0,IFERROR(L1452*50,0)))</f>
        <v>0</v>
      </c>
      <c r="Q1452" s="642">
        <f>IF(I1452&lt;INDEX(Lookup!$U$2:$U$10,MATCH($D$48,Lookup!$S$2:$S$10,0)),0,IF(U1452="X",0,IFERROR(P1452*K1452,0)))</f>
        <v>0</v>
      </c>
      <c r="R1452" s="642">
        <v>0</v>
      </c>
      <c r="S1452" s="783">
        <v>0</v>
      </c>
      <c r="T1452" s="636"/>
      <c r="U1452" s="353"/>
      <c r="W1452" s="833">
        <f t="shared" si="100"/>
        <v>0</v>
      </c>
      <c r="X1452" s="833">
        <f t="shared" si="101"/>
        <v>0</v>
      </c>
    </row>
    <row r="1453" spans="2:24" x14ac:dyDescent="0.35">
      <c r="B1453" s="633"/>
      <c r="C1453" s="357"/>
      <c r="D1453" s="357"/>
      <c r="E1453" s="634"/>
      <c r="F1453" s="635"/>
      <c r="G1453" s="360"/>
      <c r="H1453" s="359"/>
      <c r="I1453" s="359"/>
      <c r="J1453" s="636"/>
      <c r="K1453" s="638" t="str">
        <f>IFERROR(INDEX(Lookup!$G$3:$G$6,MATCH(J1453,Lookup!$F$3:$F$6,0)),"")</f>
        <v/>
      </c>
      <c r="L1453" s="637"/>
      <c r="M1453" s="636"/>
      <c r="N1453" s="639">
        <f t="shared" si="98"/>
        <v>0</v>
      </c>
      <c r="O1453" s="640">
        <f t="shared" si="99"/>
        <v>0</v>
      </c>
      <c r="P1453" s="641">
        <f>IF(I1453&lt;INDEX(Lookup!$U$2:$U$10,MATCH($D$48,Lookup!$S$2:$S$10,0)),0,IF(U1453="X",0,IFERROR(L1453*50,0)))</f>
        <v>0</v>
      </c>
      <c r="Q1453" s="642">
        <f>IF(I1453&lt;INDEX(Lookup!$U$2:$U$10,MATCH($D$48,Lookup!$S$2:$S$10,0)),0,IF(U1453="X",0,IFERROR(P1453*K1453,0)))</f>
        <v>0</v>
      </c>
      <c r="R1453" s="642">
        <v>0</v>
      </c>
      <c r="S1453" s="783">
        <v>0</v>
      </c>
      <c r="T1453" s="636"/>
      <c r="U1453" s="353"/>
      <c r="W1453" s="833">
        <f t="shared" si="100"/>
        <v>0</v>
      </c>
      <c r="X1453" s="833">
        <f t="shared" si="101"/>
        <v>0</v>
      </c>
    </row>
    <row r="1454" spans="2:24" x14ac:dyDescent="0.35">
      <c r="B1454" s="633"/>
      <c r="C1454" s="357"/>
      <c r="D1454" s="357"/>
      <c r="E1454" s="634"/>
      <c r="F1454" s="635"/>
      <c r="G1454" s="360"/>
      <c r="H1454" s="359"/>
      <c r="I1454" s="359"/>
      <c r="J1454" s="636"/>
      <c r="K1454" s="638" t="str">
        <f>IFERROR(INDEX(Lookup!$G$3:$G$6,MATCH(J1454,Lookup!$F$3:$F$6,0)),"")</f>
        <v/>
      </c>
      <c r="L1454" s="637"/>
      <c r="M1454" s="636"/>
      <c r="N1454" s="639">
        <f t="shared" si="98"/>
        <v>0</v>
      </c>
      <c r="O1454" s="640">
        <f t="shared" si="99"/>
        <v>0</v>
      </c>
      <c r="P1454" s="641">
        <f>IF(I1454&lt;INDEX(Lookup!$U$2:$U$10,MATCH($D$48,Lookup!$S$2:$S$10,0)),0,IF(U1454="X",0,IFERROR(L1454*50,0)))</f>
        <v>0</v>
      </c>
      <c r="Q1454" s="642">
        <f>IF(I1454&lt;INDEX(Lookup!$U$2:$U$10,MATCH($D$48,Lookup!$S$2:$S$10,0)),0,IF(U1454="X",0,IFERROR(P1454*K1454,0)))</f>
        <v>0</v>
      </c>
      <c r="R1454" s="642">
        <v>0</v>
      </c>
      <c r="S1454" s="783">
        <v>0</v>
      </c>
      <c r="T1454" s="636"/>
      <c r="U1454" s="353"/>
      <c r="W1454" s="833">
        <f t="shared" si="100"/>
        <v>0</v>
      </c>
      <c r="X1454" s="833">
        <f t="shared" si="101"/>
        <v>0</v>
      </c>
    </row>
    <row r="1455" spans="2:24" x14ac:dyDescent="0.35">
      <c r="B1455" s="633"/>
      <c r="C1455" s="357"/>
      <c r="D1455" s="357"/>
      <c r="E1455" s="634"/>
      <c r="F1455" s="635"/>
      <c r="G1455" s="360"/>
      <c r="H1455" s="359"/>
      <c r="I1455" s="359"/>
      <c r="J1455" s="636"/>
      <c r="K1455" s="638" t="str">
        <f>IFERROR(INDEX(Lookup!$G$3:$G$6,MATCH(J1455,Lookup!$F$3:$F$6,0)),"")</f>
        <v/>
      </c>
      <c r="L1455" s="637"/>
      <c r="M1455" s="636"/>
      <c r="N1455" s="639">
        <f t="shared" si="98"/>
        <v>0</v>
      </c>
      <c r="O1455" s="640">
        <f t="shared" si="99"/>
        <v>0</v>
      </c>
      <c r="P1455" s="641">
        <f>IF(I1455&lt;INDEX(Lookup!$U$2:$U$10,MATCH($D$48,Lookup!$S$2:$S$10,0)),0,IF(U1455="X",0,IFERROR(L1455*50,0)))</f>
        <v>0</v>
      </c>
      <c r="Q1455" s="642">
        <f>IF(I1455&lt;INDEX(Lookup!$U$2:$U$10,MATCH($D$48,Lookup!$S$2:$S$10,0)),0,IF(U1455="X",0,IFERROR(P1455*K1455,0)))</f>
        <v>0</v>
      </c>
      <c r="R1455" s="642">
        <v>0</v>
      </c>
      <c r="S1455" s="783">
        <v>0</v>
      </c>
      <c r="T1455" s="636"/>
      <c r="U1455" s="353"/>
      <c r="W1455" s="833">
        <f t="shared" si="100"/>
        <v>0</v>
      </c>
      <c r="X1455" s="833">
        <f t="shared" si="101"/>
        <v>0</v>
      </c>
    </row>
    <row r="1456" spans="2:24" x14ac:dyDescent="0.35">
      <c r="B1456" s="633"/>
      <c r="C1456" s="357"/>
      <c r="D1456" s="357"/>
      <c r="E1456" s="634"/>
      <c r="F1456" s="635"/>
      <c r="G1456" s="360"/>
      <c r="H1456" s="359"/>
      <c r="I1456" s="359"/>
      <c r="J1456" s="636"/>
      <c r="K1456" s="638" t="str">
        <f>IFERROR(INDEX(Lookup!$G$3:$G$6,MATCH(J1456,Lookup!$F$3:$F$6,0)),"")</f>
        <v/>
      </c>
      <c r="L1456" s="637"/>
      <c r="M1456" s="636"/>
      <c r="N1456" s="639">
        <f t="shared" si="98"/>
        <v>0</v>
      </c>
      <c r="O1456" s="640">
        <f t="shared" si="99"/>
        <v>0</v>
      </c>
      <c r="P1456" s="641">
        <f>IF(I1456&lt;INDEX(Lookup!$U$2:$U$10,MATCH($D$48,Lookup!$S$2:$S$10,0)),0,IF(U1456="X",0,IFERROR(L1456*50,0)))</f>
        <v>0</v>
      </c>
      <c r="Q1456" s="642">
        <f>IF(I1456&lt;INDEX(Lookup!$U$2:$U$10,MATCH($D$48,Lookup!$S$2:$S$10,0)),0,IF(U1456="X",0,IFERROR(P1456*K1456,0)))</f>
        <v>0</v>
      </c>
      <c r="R1456" s="642">
        <v>0</v>
      </c>
      <c r="S1456" s="783">
        <v>0</v>
      </c>
      <c r="T1456" s="636"/>
      <c r="U1456" s="353"/>
      <c r="W1456" s="833">
        <f t="shared" si="100"/>
        <v>0</v>
      </c>
      <c r="X1456" s="833">
        <f t="shared" si="101"/>
        <v>0</v>
      </c>
    </row>
    <row r="1457" spans="2:24" x14ac:dyDescent="0.35">
      <c r="B1457" s="633"/>
      <c r="C1457" s="357"/>
      <c r="D1457" s="357"/>
      <c r="E1457" s="634"/>
      <c r="F1457" s="635"/>
      <c r="G1457" s="360"/>
      <c r="H1457" s="359"/>
      <c r="I1457" s="359"/>
      <c r="J1457" s="636"/>
      <c r="K1457" s="638" t="str">
        <f>IFERROR(INDEX(Lookup!$G$3:$G$6,MATCH(J1457,Lookup!$F$3:$F$6,0)),"")</f>
        <v/>
      </c>
      <c r="L1457" s="637"/>
      <c r="M1457" s="636"/>
      <c r="N1457" s="639">
        <f t="shared" si="98"/>
        <v>0</v>
      </c>
      <c r="O1457" s="640">
        <f t="shared" si="99"/>
        <v>0</v>
      </c>
      <c r="P1457" s="641">
        <f>IF(I1457&lt;INDEX(Lookup!$U$2:$U$10,MATCH($D$48,Lookup!$S$2:$S$10,0)),0,IF(U1457="X",0,IFERROR(L1457*50,0)))</f>
        <v>0</v>
      </c>
      <c r="Q1457" s="642">
        <f>IF(I1457&lt;INDEX(Lookup!$U$2:$U$10,MATCH($D$48,Lookup!$S$2:$S$10,0)),0,IF(U1457="X",0,IFERROR(P1457*K1457,0)))</f>
        <v>0</v>
      </c>
      <c r="R1457" s="642">
        <v>0</v>
      </c>
      <c r="S1457" s="783">
        <v>0</v>
      </c>
      <c r="T1457" s="636"/>
      <c r="U1457" s="353"/>
      <c r="W1457" s="833">
        <f t="shared" si="100"/>
        <v>0</v>
      </c>
      <c r="X1457" s="833">
        <f t="shared" si="101"/>
        <v>0</v>
      </c>
    </row>
    <row r="1458" spans="2:24" x14ac:dyDescent="0.35">
      <c r="B1458" s="633"/>
      <c r="C1458" s="357"/>
      <c r="D1458" s="357"/>
      <c r="E1458" s="634"/>
      <c r="F1458" s="635"/>
      <c r="G1458" s="360"/>
      <c r="H1458" s="359"/>
      <c r="I1458" s="359"/>
      <c r="J1458" s="636"/>
      <c r="K1458" s="638" t="str">
        <f>IFERROR(INDEX(Lookup!$G$3:$G$6,MATCH(J1458,Lookup!$F$3:$F$6,0)),"")</f>
        <v/>
      </c>
      <c r="L1458" s="637"/>
      <c r="M1458" s="636"/>
      <c r="N1458" s="639">
        <f t="shared" si="98"/>
        <v>0</v>
      </c>
      <c r="O1458" s="640">
        <f t="shared" si="99"/>
        <v>0</v>
      </c>
      <c r="P1458" s="641">
        <f>IF(I1458&lt;INDEX(Lookup!$U$2:$U$10,MATCH($D$48,Lookup!$S$2:$S$10,0)),0,IF(U1458="X",0,IFERROR(L1458*50,0)))</f>
        <v>0</v>
      </c>
      <c r="Q1458" s="642">
        <f>IF(I1458&lt;INDEX(Lookup!$U$2:$U$10,MATCH($D$48,Lookup!$S$2:$S$10,0)),0,IF(U1458="X",0,IFERROR(P1458*K1458,0)))</f>
        <v>0</v>
      </c>
      <c r="R1458" s="642">
        <v>0</v>
      </c>
      <c r="S1458" s="783">
        <v>0</v>
      </c>
      <c r="T1458" s="636"/>
      <c r="U1458" s="353"/>
      <c r="W1458" s="833">
        <f t="shared" si="100"/>
        <v>0</v>
      </c>
      <c r="X1458" s="833">
        <f t="shared" si="101"/>
        <v>0</v>
      </c>
    </row>
    <row r="1459" spans="2:24" x14ac:dyDescent="0.35">
      <c r="B1459" s="633"/>
      <c r="C1459" s="357"/>
      <c r="D1459" s="357"/>
      <c r="E1459" s="634"/>
      <c r="F1459" s="635"/>
      <c r="G1459" s="360"/>
      <c r="H1459" s="359"/>
      <c r="I1459" s="359"/>
      <c r="J1459" s="636"/>
      <c r="K1459" s="638" t="str">
        <f>IFERROR(INDEX(Lookup!$G$3:$G$6,MATCH(J1459,Lookup!$F$3:$F$6,0)),"")</f>
        <v/>
      </c>
      <c r="L1459" s="637"/>
      <c r="M1459" s="636"/>
      <c r="N1459" s="639">
        <f t="shared" ref="N1459:N1522" si="102">L1459*M1459</f>
        <v>0</v>
      </c>
      <c r="O1459" s="640">
        <f t="shared" si="99"/>
        <v>0</v>
      </c>
      <c r="P1459" s="641">
        <f>IF(I1459&lt;INDEX(Lookup!$U$2:$U$10,MATCH($D$48,Lookup!$S$2:$S$10,0)),0,IF(U1459="X",0,IFERROR(L1459*50,0)))</f>
        <v>0</v>
      </c>
      <c r="Q1459" s="642">
        <f>IF(I1459&lt;INDEX(Lookup!$U$2:$U$10,MATCH($D$48,Lookup!$S$2:$S$10,0)),0,IF(U1459="X",0,IFERROR(P1459*K1459,0)))</f>
        <v>0</v>
      </c>
      <c r="R1459" s="642">
        <v>0</v>
      </c>
      <c r="S1459" s="783">
        <v>0</v>
      </c>
      <c r="T1459" s="636"/>
      <c r="U1459" s="353"/>
      <c r="W1459" s="833">
        <f t="shared" si="100"/>
        <v>0</v>
      </c>
      <c r="X1459" s="833">
        <f t="shared" si="101"/>
        <v>0</v>
      </c>
    </row>
    <row r="1460" spans="2:24" x14ac:dyDescent="0.35">
      <c r="B1460" s="633"/>
      <c r="C1460" s="357"/>
      <c r="D1460" s="357"/>
      <c r="E1460" s="634"/>
      <c r="F1460" s="635"/>
      <c r="G1460" s="360"/>
      <c r="H1460" s="359"/>
      <c r="I1460" s="359"/>
      <c r="J1460" s="636"/>
      <c r="K1460" s="638" t="str">
        <f>IFERROR(INDEX(Lookup!$G$3:$G$6,MATCH(J1460,Lookup!$F$3:$F$6,0)),"")</f>
        <v/>
      </c>
      <c r="L1460" s="637"/>
      <c r="M1460" s="636"/>
      <c r="N1460" s="639">
        <f t="shared" si="102"/>
        <v>0</v>
      </c>
      <c r="O1460" s="640">
        <f t="shared" ref="O1460:O1523" si="103">IFERROR(ROUND((N1460*K1460),2),0)</f>
        <v>0</v>
      </c>
      <c r="P1460" s="641">
        <f>IF(I1460&lt;INDEX(Lookup!$U$2:$U$10,MATCH($D$48,Lookup!$S$2:$S$10,0)),0,IF(U1460="X",0,IFERROR(L1460*50,0)))</f>
        <v>0</v>
      </c>
      <c r="Q1460" s="642">
        <f>IF(I1460&lt;INDEX(Lookup!$U$2:$U$10,MATCH($D$48,Lookup!$S$2:$S$10,0)),0,IF(U1460="X",0,IFERROR(P1460*K1460,0)))</f>
        <v>0</v>
      </c>
      <c r="R1460" s="642">
        <v>0</v>
      </c>
      <c r="S1460" s="783">
        <v>0</v>
      </c>
      <c r="T1460" s="636"/>
      <c r="U1460" s="353"/>
      <c r="W1460" s="833">
        <f t="shared" ref="W1460:W1523" si="104">O1460*$I$30</f>
        <v>0</v>
      </c>
      <c r="X1460" s="833">
        <f t="shared" ref="X1460:X1523" si="105">Q1460*$I$30</f>
        <v>0</v>
      </c>
    </row>
    <row r="1461" spans="2:24" x14ac:dyDescent="0.35">
      <c r="B1461" s="633"/>
      <c r="C1461" s="357"/>
      <c r="D1461" s="357"/>
      <c r="E1461" s="634"/>
      <c r="F1461" s="635"/>
      <c r="G1461" s="360"/>
      <c r="H1461" s="359"/>
      <c r="I1461" s="359"/>
      <c r="J1461" s="636"/>
      <c r="K1461" s="638" t="str">
        <f>IFERROR(INDEX(Lookup!$G$3:$G$6,MATCH(J1461,Lookup!$F$3:$F$6,0)),"")</f>
        <v/>
      </c>
      <c r="L1461" s="637"/>
      <c r="M1461" s="636"/>
      <c r="N1461" s="639">
        <f t="shared" si="102"/>
        <v>0</v>
      </c>
      <c r="O1461" s="640">
        <f t="shared" si="103"/>
        <v>0</v>
      </c>
      <c r="P1461" s="641">
        <f>IF(I1461&lt;INDEX(Lookup!$U$2:$U$10,MATCH($D$48,Lookup!$S$2:$S$10,0)),0,IF(U1461="X",0,IFERROR(L1461*50,0)))</f>
        <v>0</v>
      </c>
      <c r="Q1461" s="642">
        <f>IF(I1461&lt;INDEX(Lookup!$U$2:$U$10,MATCH($D$48,Lookup!$S$2:$S$10,0)),0,IF(U1461="X",0,IFERROR(P1461*K1461,0)))</f>
        <v>0</v>
      </c>
      <c r="R1461" s="642">
        <v>0</v>
      </c>
      <c r="S1461" s="783">
        <v>0</v>
      </c>
      <c r="T1461" s="636"/>
      <c r="U1461" s="353"/>
      <c r="W1461" s="833">
        <f t="shared" si="104"/>
        <v>0</v>
      </c>
      <c r="X1461" s="833">
        <f t="shared" si="105"/>
        <v>0</v>
      </c>
    </row>
    <row r="1462" spans="2:24" x14ac:dyDescent="0.35">
      <c r="B1462" s="633"/>
      <c r="C1462" s="357"/>
      <c r="D1462" s="357"/>
      <c r="E1462" s="634"/>
      <c r="F1462" s="635"/>
      <c r="G1462" s="360"/>
      <c r="H1462" s="359"/>
      <c r="I1462" s="359"/>
      <c r="J1462" s="636"/>
      <c r="K1462" s="638" t="str">
        <f>IFERROR(INDEX(Lookup!$G$3:$G$6,MATCH(J1462,Lookup!$F$3:$F$6,0)),"")</f>
        <v/>
      </c>
      <c r="L1462" s="637"/>
      <c r="M1462" s="636"/>
      <c r="N1462" s="639">
        <f t="shared" si="102"/>
        <v>0</v>
      </c>
      <c r="O1462" s="640">
        <f t="shared" si="103"/>
        <v>0</v>
      </c>
      <c r="P1462" s="641">
        <f>IF(I1462&lt;INDEX(Lookup!$U$2:$U$10,MATCH($D$48,Lookup!$S$2:$S$10,0)),0,IF(U1462="X",0,IFERROR(L1462*50,0)))</f>
        <v>0</v>
      </c>
      <c r="Q1462" s="642">
        <f>IF(I1462&lt;INDEX(Lookup!$U$2:$U$10,MATCH($D$48,Lookup!$S$2:$S$10,0)),0,IF(U1462="X",0,IFERROR(P1462*K1462,0)))</f>
        <v>0</v>
      </c>
      <c r="R1462" s="642">
        <v>0</v>
      </c>
      <c r="S1462" s="783">
        <v>0</v>
      </c>
      <c r="T1462" s="636"/>
      <c r="U1462" s="353"/>
      <c r="W1462" s="833">
        <f t="shared" si="104"/>
        <v>0</v>
      </c>
      <c r="X1462" s="833">
        <f t="shared" si="105"/>
        <v>0</v>
      </c>
    </row>
    <row r="1463" spans="2:24" x14ac:dyDescent="0.35">
      <c r="B1463" s="633"/>
      <c r="C1463" s="357"/>
      <c r="D1463" s="357"/>
      <c r="E1463" s="634"/>
      <c r="F1463" s="635"/>
      <c r="G1463" s="360"/>
      <c r="H1463" s="359"/>
      <c r="I1463" s="359"/>
      <c r="J1463" s="636"/>
      <c r="K1463" s="638" t="str">
        <f>IFERROR(INDEX(Lookup!$G$3:$G$6,MATCH(J1463,Lookup!$F$3:$F$6,0)),"")</f>
        <v/>
      </c>
      <c r="L1463" s="637"/>
      <c r="M1463" s="636"/>
      <c r="N1463" s="639">
        <f t="shared" si="102"/>
        <v>0</v>
      </c>
      <c r="O1463" s="640">
        <f t="shared" si="103"/>
        <v>0</v>
      </c>
      <c r="P1463" s="641">
        <f>IF(I1463&lt;INDEX(Lookup!$U$2:$U$10,MATCH($D$48,Lookup!$S$2:$S$10,0)),0,IF(U1463="X",0,IFERROR(L1463*50,0)))</f>
        <v>0</v>
      </c>
      <c r="Q1463" s="642">
        <f>IF(I1463&lt;INDEX(Lookup!$U$2:$U$10,MATCH($D$48,Lookup!$S$2:$S$10,0)),0,IF(U1463="X",0,IFERROR(P1463*K1463,0)))</f>
        <v>0</v>
      </c>
      <c r="R1463" s="642">
        <v>0</v>
      </c>
      <c r="S1463" s="783">
        <v>0</v>
      </c>
      <c r="T1463" s="636"/>
      <c r="U1463" s="353"/>
      <c r="W1463" s="833">
        <f t="shared" si="104"/>
        <v>0</v>
      </c>
      <c r="X1463" s="833">
        <f t="shared" si="105"/>
        <v>0</v>
      </c>
    </row>
    <row r="1464" spans="2:24" x14ac:dyDescent="0.35">
      <c r="B1464" s="633"/>
      <c r="C1464" s="357"/>
      <c r="D1464" s="357"/>
      <c r="E1464" s="634"/>
      <c r="F1464" s="635"/>
      <c r="G1464" s="360"/>
      <c r="H1464" s="359"/>
      <c r="I1464" s="359"/>
      <c r="J1464" s="636"/>
      <c r="K1464" s="638" t="str">
        <f>IFERROR(INDEX(Lookup!$G$3:$G$6,MATCH(J1464,Lookup!$F$3:$F$6,0)),"")</f>
        <v/>
      </c>
      <c r="L1464" s="637"/>
      <c r="M1464" s="636"/>
      <c r="N1464" s="639">
        <f t="shared" si="102"/>
        <v>0</v>
      </c>
      <c r="O1464" s="640">
        <f t="shared" si="103"/>
        <v>0</v>
      </c>
      <c r="P1464" s="641">
        <f>IF(I1464&lt;INDEX(Lookup!$U$2:$U$10,MATCH($D$48,Lookup!$S$2:$S$10,0)),0,IF(U1464="X",0,IFERROR(L1464*50,0)))</f>
        <v>0</v>
      </c>
      <c r="Q1464" s="642">
        <f>IF(I1464&lt;INDEX(Lookup!$U$2:$U$10,MATCH($D$48,Lookup!$S$2:$S$10,0)),0,IF(U1464="X",0,IFERROR(P1464*K1464,0)))</f>
        <v>0</v>
      </c>
      <c r="R1464" s="642">
        <v>0</v>
      </c>
      <c r="S1464" s="783">
        <v>0</v>
      </c>
      <c r="T1464" s="636"/>
      <c r="U1464" s="353"/>
      <c r="W1464" s="833">
        <f t="shared" si="104"/>
        <v>0</v>
      </c>
      <c r="X1464" s="833">
        <f t="shared" si="105"/>
        <v>0</v>
      </c>
    </row>
    <row r="1465" spans="2:24" x14ac:dyDescent="0.35">
      <c r="B1465" s="633"/>
      <c r="C1465" s="357"/>
      <c r="D1465" s="357"/>
      <c r="E1465" s="634"/>
      <c r="F1465" s="635"/>
      <c r="G1465" s="360"/>
      <c r="H1465" s="359"/>
      <c r="I1465" s="359"/>
      <c r="J1465" s="636"/>
      <c r="K1465" s="638" t="str">
        <f>IFERROR(INDEX(Lookup!$G$3:$G$6,MATCH(J1465,Lookup!$F$3:$F$6,0)),"")</f>
        <v/>
      </c>
      <c r="L1465" s="637"/>
      <c r="M1465" s="636"/>
      <c r="N1465" s="639">
        <f t="shared" si="102"/>
        <v>0</v>
      </c>
      <c r="O1465" s="640">
        <f t="shared" si="103"/>
        <v>0</v>
      </c>
      <c r="P1465" s="641">
        <f>IF(I1465&lt;INDEX(Lookup!$U$2:$U$10,MATCH($D$48,Lookup!$S$2:$S$10,0)),0,IF(U1465="X",0,IFERROR(L1465*50,0)))</f>
        <v>0</v>
      </c>
      <c r="Q1465" s="642">
        <f>IF(I1465&lt;INDEX(Lookup!$U$2:$U$10,MATCH($D$48,Lookup!$S$2:$S$10,0)),0,IF(U1465="X",0,IFERROR(P1465*K1465,0)))</f>
        <v>0</v>
      </c>
      <c r="R1465" s="642">
        <v>0</v>
      </c>
      <c r="S1465" s="783">
        <v>0</v>
      </c>
      <c r="T1465" s="636"/>
      <c r="U1465" s="353"/>
      <c r="W1465" s="833">
        <f t="shared" si="104"/>
        <v>0</v>
      </c>
      <c r="X1465" s="833">
        <f t="shared" si="105"/>
        <v>0</v>
      </c>
    </row>
    <row r="1466" spans="2:24" x14ac:dyDescent="0.35">
      <c r="B1466" s="633"/>
      <c r="C1466" s="357"/>
      <c r="D1466" s="357"/>
      <c r="E1466" s="634"/>
      <c r="F1466" s="635"/>
      <c r="G1466" s="360"/>
      <c r="H1466" s="359"/>
      <c r="I1466" s="359"/>
      <c r="J1466" s="636"/>
      <c r="K1466" s="638" t="str">
        <f>IFERROR(INDEX(Lookup!$G$3:$G$6,MATCH(J1466,Lookup!$F$3:$F$6,0)),"")</f>
        <v/>
      </c>
      <c r="L1466" s="637"/>
      <c r="M1466" s="636"/>
      <c r="N1466" s="639">
        <f t="shared" si="102"/>
        <v>0</v>
      </c>
      <c r="O1466" s="640">
        <f t="shared" si="103"/>
        <v>0</v>
      </c>
      <c r="P1466" s="641">
        <f>IF(I1466&lt;INDEX(Lookup!$U$2:$U$10,MATCH($D$48,Lookup!$S$2:$S$10,0)),0,IF(U1466="X",0,IFERROR(L1466*50,0)))</f>
        <v>0</v>
      </c>
      <c r="Q1466" s="642">
        <f>IF(I1466&lt;INDEX(Lookup!$U$2:$U$10,MATCH($D$48,Lookup!$S$2:$S$10,0)),0,IF(U1466="X",0,IFERROR(P1466*K1466,0)))</f>
        <v>0</v>
      </c>
      <c r="R1466" s="642">
        <v>0</v>
      </c>
      <c r="S1466" s="783">
        <v>0</v>
      </c>
      <c r="T1466" s="636"/>
      <c r="U1466" s="353"/>
      <c r="W1466" s="833">
        <f t="shared" si="104"/>
        <v>0</v>
      </c>
      <c r="X1466" s="833">
        <f t="shared" si="105"/>
        <v>0</v>
      </c>
    </row>
    <row r="1467" spans="2:24" x14ac:dyDescent="0.35">
      <c r="B1467" s="633"/>
      <c r="C1467" s="357"/>
      <c r="D1467" s="357"/>
      <c r="E1467" s="634"/>
      <c r="F1467" s="635"/>
      <c r="G1467" s="360"/>
      <c r="H1467" s="359"/>
      <c r="I1467" s="359"/>
      <c r="J1467" s="636"/>
      <c r="K1467" s="638" t="str">
        <f>IFERROR(INDEX(Lookup!$G$3:$G$6,MATCH(J1467,Lookup!$F$3:$F$6,0)),"")</f>
        <v/>
      </c>
      <c r="L1467" s="637"/>
      <c r="M1467" s="636"/>
      <c r="N1467" s="639">
        <f t="shared" si="102"/>
        <v>0</v>
      </c>
      <c r="O1467" s="640">
        <f t="shared" si="103"/>
        <v>0</v>
      </c>
      <c r="P1467" s="641">
        <f>IF(I1467&lt;INDEX(Lookup!$U$2:$U$10,MATCH($D$48,Lookup!$S$2:$S$10,0)),0,IF(U1467="X",0,IFERROR(L1467*50,0)))</f>
        <v>0</v>
      </c>
      <c r="Q1467" s="642">
        <f>IF(I1467&lt;INDEX(Lookup!$U$2:$U$10,MATCH($D$48,Lookup!$S$2:$S$10,0)),0,IF(U1467="X",0,IFERROR(P1467*K1467,0)))</f>
        <v>0</v>
      </c>
      <c r="R1467" s="642">
        <v>0</v>
      </c>
      <c r="S1467" s="783">
        <v>0</v>
      </c>
      <c r="T1467" s="636"/>
      <c r="U1467" s="353"/>
      <c r="W1467" s="833">
        <f t="shared" si="104"/>
        <v>0</v>
      </c>
      <c r="X1467" s="833">
        <f t="shared" si="105"/>
        <v>0</v>
      </c>
    </row>
    <row r="1468" spans="2:24" x14ac:dyDescent="0.35">
      <c r="B1468" s="633"/>
      <c r="C1468" s="357"/>
      <c r="D1468" s="357"/>
      <c r="E1468" s="634"/>
      <c r="F1468" s="635"/>
      <c r="G1468" s="360"/>
      <c r="H1468" s="359"/>
      <c r="I1468" s="359"/>
      <c r="J1468" s="636"/>
      <c r="K1468" s="638" t="str">
        <f>IFERROR(INDEX(Lookup!$G$3:$G$6,MATCH(J1468,Lookup!$F$3:$F$6,0)),"")</f>
        <v/>
      </c>
      <c r="L1468" s="637"/>
      <c r="M1468" s="636"/>
      <c r="N1468" s="639">
        <f t="shared" si="102"/>
        <v>0</v>
      </c>
      <c r="O1468" s="640">
        <f t="shared" si="103"/>
        <v>0</v>
      </c>
      <c r="P1468" s="641">
        <f>IF(I1468&lt;INDEX(Lookup!$U$2:$U$10,MATCH($D$48,Lookup!$S$2:$S$10,0)),0,IF(U1468="X",0,IFERROR(L1468*50,0)))</f>
        <v>0</v>
      </c>
      <c r="Q1468" s="642">
        <f>IF(I1468&lt;INDEX(Lookup!$U$2:$U$10,MATCH($D$48,Lookup!$S$2:$S$10,0)),0,IF(U1468="X",0,IFERROR(P1468*K1468,0)))</f>
        <v>0</v>
      </c>
      <c r="R1468" s="642">
        <v>0</v>
      </c>
      <c r="S1468" s="783">
        <v>0</v>
      </c>
      <c r="T1468" s="636"/>
      <c r="U1468" s="353"/>
      <c r="W1468" s="833">
        <f t="shared" si="104"/>
        <v>0</v>
      </c>
      <c r="X1468" s="833">
        <f t="shared" si="105"/>
        <v>0</v>
      </c>
    </row>
    <row r="1469" spans="2:24" x14ac:dyDescent="0.35">
      <c r="B1469" s="633"/>
      <c r="C1469" s="357"/>
      <c r="D1469" s="357"/>
      <c r="E1469" s="634"/>
      <c r="F1469" s="635"/>
      <c r="G1469" s="360"/>
      <c r="H1469" s="359"/>
      <c r="I1469" s="359"/>
      <c r="J1469" s="636"/>
      <c r="K1469" s="638" t="str">
        <f>IFERROR(INDEX(Lookup!$G$3:$G$6,MATCH(J1469,Lookup!$F$3:$F$6,0)),"")</f>
        <v/>
      </c>
      <c r="L1469" s="637"/>
      <c r="M1469" s="636"/>
      <c r="N1469" s="639">
        <f t="shared" si="102"/>
        <v>0</v>
      </c>
      <c r="O1469" s="640">
        <f t="shared" si="103"/>
        <v>0</v>
      </c>
      <c r="P1469" s="641">
        <f>IF(I1469&lt;INDEX(Lookup!$U$2:$U$10,MATCH($D$48,Lookup!$S$2:$S$10,0)),0,IF(U1469="X",0,IFERROR(L1469*50,0)))</f>
        <v>0</v>
      </c>
      <c r="Q1469" s="642">
        <f>IF(I1469&lt;INDEX(Lookup!$U$2:$U$10,MATCH($D$48,Lookup!$S$2:$S$10,0)),0,IF(U1469="X",0,IFERROR(P1469*K1469,0)))</f>
        <v>0</v>
      </c>
      <c r="R1469" s="642">
        <v>0</v>
      </c>
      <c r="S1469" s="783">
        <v>0</v>
      </c>
      <c r="T1469" s="636"/>
      <c r="U1469" s="353"/>
      <c r="W1469" s="833">
        <f t="shared" si="104"/>
        <v>0</v>
      </c>
      <c r="X1469" s="833">
        <f t="shared" si="105"/>
        <v>0</v>
      </c>
    </row>
    <row r="1470" spans="2:24" x14ac:dyDescent="0.35">
      <c r="B1470" s="633"/>
      <c r="C1470" s="357"/>
      <c r="D1470" s="357"/>
      <c r="E1470" s="634"/>
      <c r="F1470" s="635"/>
      <c r="G1470" s="360"/>
      <c r="H1470" s="359"/>
      <c r="I1470" s="359"/>
      <c r="J1470" s="636"/>
      <c r="K1470" s="638" t="str">
        <f>IFERROR(INDEX(Lookup!$G$3:$G$6,MATCH(J1470,Lookup!$F$3:$F$6,0)),"")</f>
        <v/>
      </c>
      <c r="L1470" s="637"/>
      <c r="M1470" s="636"/>
      <c r="N1470" s="639">
        <f t="shared" si="102"/>
        <v>0</v>
      </c>
      <c r="O1470" s="640">
        <f t="shared" si="103"/>
        <v>0</v>
      </c>
      <c r="P1470" s="641">
        <f>IF(I1470&lt;INDEX(Lookup!$U$2:$U$10,MATCH($D$48,Lookup!$S$2:$S$10,0)),0,IF(U1470="X",0,IFERROR(L1470*50,0)))</f>
        <v>0</v>
      </c>
      <c r="Q1470" s="642">
        <f>IF(I1470&lt;INDEX(Lookup!$U$2:$U$10,MATCH($D$48,Lookup!$S$2:$S$10,0)),0,IF(U1470="X",0,IFERROR(P1470*K1470,0)))</f>
        <v>0</v>
      </c>
      <c r="R1470" s="642">
        <v>0</v>
      </c>
      <c r="S1470" s="783">
        <v>0</v>
      </c>
      <c r="T1470" s="636"/>
      <c r="U1470" s="353"/>
      <c r="W1470" s="833">
        <f t="shared" si="104"/>
        <v>0</v>
      </c>
      <c r="X1470" s="833">
        <f t="shared" si="105"/>
        <v>0</v>
      </c>
    </row>
    <row r="1471" spans="2:24" x14ac:dyDescent="0.35">
      <c r="B1471" s="633"/>
      <c r="C1471" s="357"/>
      <c r="D1471" s="357"/>
      <c r="E1471" s="634"/>
      <c r="F1471" s="635"/>
      <c r="G1471" s="360"/>
      <c r="H1471" s="359"/>
      <c r="I1471" s="359"/>
      <c r="J1471" s="636"/>
      <c r="K1471" s="638" t="str">
        <f>IFERROR(INDEX(Lookup!$G$3:$G$6,MATCH(J1471,Lookup!$F$3:$F$6,0)),"")</f>
        <v/>
      </c>
      <c r="L1471" s="637"/>
      <c r="M1471" s="636"/>
      <c r="N1471" s="639">
        <f t="shared" si="102"/>
        <v>0</v>
      </c>
      <c r="O1471" s="640">
        <f t="shared" si="103"/>
        <v>0</v>
      </c>
      <c r="P1471" s="641">
        <f>IF(I1471&lt;INDEX(Lookup!$U$2:$U$10,MATCH($D$48,Lookup!$S$2:$S$10,0)),0,IF(U1471="X",0,IFERROR(L1471*50,0)))</f>
        <v>0</v>
      </c>
      <c r="Q1471" s="642">
        <f>IF(I1471&lt;INDEX(Lookup!$U$2:$U$10,MATCH($D$48,Lookup!$S$2:$S$10,0)),0,IF(U1471="X",0,IFERROR(P1471*K1471,0)))</f>
        <v>0</v>
      </c>
      <c r="R1471" s="642">
        <v>0</v>
      </c>
      <c r="S1471" s="783">
        <v>0</v>
      </c>
      <c r="T1471" s="636"/>
      <c r="U1471" s="353"/>
      <c r="W1471" s="833">
        <f t="shared" si="104"/>
        <v>0</v>
      </c>
      <c r="X1471" s="833">
        <f t="shared" si="105"/>
        <v>0</v>
      </c>
    </row>
    <row r="1472" spans="2:24" x14ac:dyDescent="0.35">
      <c r="B1472" s="633"/>
      <c r="C1472" s="357"/>
      <c r="D1472" s="357"/>
      <c r="E1472" s="634"/>
      <c r="F1472" s="635"/>
      <c r="G1472" s="360"/>
      <c r="H1472" s="359"/>
      <c r="I1472" s="359"/>
      <c r="J1472" s="636"/>
      <c r="K1472" s="638" t="str">
        <f>IFERROR(INDEX(Lookup!$G$3:$G$6,MATCH(J1472,Lookup!$F$3:$F$6,0)),"")</f>
        <v/>
      </c>
      <c r="L1472" s="637"/>
      <c r="M1472" s="636"/>
      <c r="N1472" s="639">
        <f t="shared" si="102"/>
        <v>0</v>
      </c>
      <c r="O1472" s="640">
        <f t="shared" si="103"/>
        <v>0</v>
      </c>
      <c r="P1472" s="641">
        <f>IF(I1472&lt;INDEX(Lookup!$U$2:$U$10,MATCH($D$48,Lookup!$S$2:$S$10,0)),0,IF(U1472="X",0,IFERROR(L1472*50,0)))</f>
        <v>0</v>
      </c>
      <c r="Q1472" s="642">
        <f>IF(I1472&lt;INDEX(Lookup!$U$2:$U$10,MATCH($D$48,Lookup!$S$2:$S$10,0)),0,IF(U1472="X",0,IFERROR(P1472*K1472,0)))</f>
        <v>0</v>
      </c>
      <c r="R1472" s="642">
        <v>0</v>
      </c>
      <c r="S1472" s="783">
        <v>0</v>
      </c>
      <c r="T1472" s="636"/>
      <c r="U1472" s="353"/>
      <c r="W1472" s="833">
        <f t="shared" si="104"/>
        <v>0</v>
      </c>
      <c r="X1472" s="833">
        <f t="shared" si="105"/>
        <v>0</v>
      </c>
    </row>
    <row r="1473" spans="2:24" x14ac:dyDescent="0.35">
      <c r="B1473" s="633"/>
      <c r="C1473" s="357"/>
      <c r="D1473" s="357"/>
      <c r="E1473" s="634"/>
      <c r="F1473" s="635"/>
      <c r="G1473" s="360"/>
      <c r="H1473" s="359"/>
      <c r="I1473" s="359"/>
      <c r="J1473" s="636"/>
      <c r="K1473" s="638" t="str">
        <f>IFERROR(INDEX(Lookup!$G$3:$G$6,MATCH(J1473,Lookup!$F$3:$F$6,0)),"")</f>
        <v/>
      </c>
      <c r="L1473" s="637"/>
      <c r="M1473" s="636"/>
      <c r="N1473" s="639">
        <f t="shared" si="102"/>
        <v>0</v>
      </c>
      <c r="O1473" s="640">
        <f t="shared" si="103"/>
        <v>0</v>
      </c>
      <c r="P1473" s="641">
        <f>IF(I1473&lt;INDEX(Lookup!$U$2:$U$10,MATCH($D$48,Lookup!$S$2:$S$10,0)),0,IF(U1473="X",0,IFERROR(L1473*50,0)))</f>
        <v>0</v>
      </c>
      <c r="Q1473" s="642">
        <f>IF(I1473&lt;INDEX(Lookup!$U$2:$U$10,MATCH($D$48,Lookup!$S$2:$S$10,0)),0,IF(U1473="X",0,IFERROR(P1473*K1473,0)))</f>
        <v>0</v>
      </c>
      <c r="R1473" s="642">
        <v>0</v>
      </c>
      <c r="S1473" s="783">
        <v>0</v>
      </c>
      <c r="T1473" s="636"/>
      <c r="U1473" s="353"/>
      <c r="W1473" s="833">
        <f t="shared" si="104"/>
        <v>0</v>
      </c>
      <c r="X1473" s="833">
        <f t="shared" si="105"/>
        <v>0</v>
      </c>
    </row>
    <row r="1474" spans="2:24" x14ac:dyDescent="0.35">
      <c r="B1474" s="633"/>
      <c r="C1474" s="357"/>
      <c r="D1474" s="357"/>
      <c r="E1474" s="634"/>
      <c r="F1474" s="635"/>
      <c r="G1474" s="360"/>
      <c r="H1474" s="359"/>
      <c r="I1474" s="359"/>
      <c r="J1474" s="636"/>
      <c r="K1474" s="638" t="str">
        <f>IFERROR(INDEX(Lookup!$G$3:$G$6,MATCH(J1474,Lookup!$F$3:$F$6,0)),"")</f>
        <v/>
      </c>
      <c r="L1474" s="637"/>
      <c r="M1474" s="636"/>
      <c r="N1474" s="639">
        <f t="shared" si="102"/>
        <v>0</v>
      </c>
      <c r="O1474" s="640">
        <f t="shared" si="103"/>
        <v>0</v>
      </c>
      <c r="P1474" s="641">
        <f>IF(I1474&lt;INDEX(Lookup!$U$2:$U$10,MATCH($D$48,Lookup!$S$2:$S$10,0)),0,IF(U1474="X",0,IFERROR(L1474*50,0)))</f>
        <v>0</v>
      </c>
      <c r="Q1474" s="642">
        <f>IF(I1474&lt;INDEX(Lookup!$U$2:$U$10,MATCH($D$48,Lookup!$S$2:$S$10,0)),0,IF(U1474="X",0,IFERROR(P1474*K1474,0)))</f>
        <v>0</v>
      </c>
      <c r="R1474" s="642">
        <v>0</v>
      </c>
      <c r="S1474" s="783">
        <v>0</v>
      </c>
      <c r="T1474" s="636"/>
      <c r="U1474" s="353"/>
      <c r="W1474" s="833">
        <f t="shared" si="104"/>
        <v>0</v>
      </c>
      <c r="X1474" s="833">
        <f t="shared" si="105"/>
        <v>0</v>
      </c>
    </row>
    <row r="1475" spans="2:24" x14ac:dyDescent="0.35">
      <c r="B1475" s="633"/>
      <c r="C1475" s="357"/>
      <c r="D1475" s="357"/>
      <c r="E1475" s="634"/>
      <c r="F1475" s="635"/>
      <c r="G1475" s="360"/>
      <c r="H1475" s="359"/>
      <c r="I1475" s="359"/>
      <c r="J1475" s="636"/>
      <c r="K1475" s="638" t="str">
        <f>IFERROR(INDEX(Lookup!$G$3:$G$6,MATCH(J1475,Lookup!$F$3:$F$6,0)),"")</f>
        <v/>
      </c>
      <c r="L1475" s="637"/>
      <c r="M1475" s="636"/>
      <c r="N1475" s="639">
        <f t="shared" si="102"/>
        <v>0</v>
      </c>
      <c r="O1475" s="640">
        <f t="shared" si="103"/>
        <v>0</v>
      </c>
      <c r="P1475" s="641">
        <f>IF(I1475&lt;INDEX(Lookup!$U$2:$U$10,MATCH($D$48,Lookup!$S$2:$S$10,0)),0,IF(U1475="X",0,IFERROR(L1475*50,0)))</f>
        <v>0</v>
      </c>
      <c r="Q1475" s="642">
        <f>IF(I1475&lt;INDEX(Lookup!$U$2:$U$10,MATCH($D$48,Lookup!$S$2:$S$10,0)),0,IF(U1475="X",0,IFERROR(P1475*K1475,0)))</f>
        <v>0</v>
      </c>
      <c r="R1475" s="642">
        <v>0</v>
      </c>
      <c r="S1475" s="783">
        <v>0</v>
      </c>
      <c r="T1475" s="636"/>
      <c r="U1475" s="353"/>
      <c r="W1475" s="833">
        <f t="shared" si="104"/>
        <v>0</v>
      </c>
      <c r="X1475" s="833">
        <f t="shared" si="105"/>
        <v>0</v>
      </c>
    </row>
    <row r="1476" spans="2:24" x14ac:dyDescent="0.35">
      <c r="B1476" s="633"/>
      <c r="C1476" s="357"/>
      <c r="D1476" s="357"/>
      <c r="E1476" s="634"/>
      <c r="F1476" s="635"/>
      <c r="G1476" s="360"/>
      <c r="H1476" s="359"/>
      <c r="I1476" s="359"/>
      <c r="J1476" s="636"/>
      <c r="K1476" s="638" t="str">
        <f>IFERROR(INDEX(Lookup!$G$3:$G$6,MATCH(J1476,Lookup!$F$3:$F$6,0)),"")</f>
        <v/>
      </c>
      <c r="L1476" s="637"/>
      <c r="M1476" s="636"/>
      <c r="N1476" s="639">
        <f t="shared" si="102"/>
        <v>0</v>
      </c>
      <c r="O1476" s="640">
        <f t="shared" si="103"/>
        <v>0</v>
      </c>
      <c r="P1476" s="641">
        <f>IF(I1476&lt;INDEX(Lookup!$U$2:$U$10,MATCH($D$48,Lookup!$S$2:$S$10,0)),0,IF(U1476="X",0,IFERROR(L1476*50,0)))</f>
        <v>0</v>
      </c>
      <c r="Q1476" s="642">
        <f>IF(I1476&lt;INDEX(Lookup!$U$2:$U$10,MATCH($D$48,Lookup!$S$2:$S$10,0)),0,IF(U1476="X",0,IFERROR(P1476*K1476,0)))</f>
        <v>0</v>
      </c>
      <c r="R1476" s="642">
        <v>0</v>
      </c>
      <c r="S1476" s="783">
        <v>0</v>
      </c>
      <c r="T1476" s="636"/>
      <c r="U1476" s="353"/>
      <c r="W1476" s="833">
        <f t="shared" si="104"/>
        <v>0</v>
      </c>
      <c r="X1476" s="833">
        <f t="shared" si="105"/>
        <v>0</v>
      </c>
    </row>
    <row r="1477" spans="2:24" x14ac:dyDescent="0.35">
      <c r="B1477" s="633"/>
      <c r="C1477" s="357"/>
      <c r="D1477" s="357"/>
      <c r="E1477" s="634"/>
      <c r="F1477" s="635"/>
      <c r="G1477" s="360"/>
      <c r="H1477" s="359"/>
      <c r="I1477" s="359"/>
      <c r="J1477" s="636"/>
      <c r="K1477" s="638" t="str">
        <f>IFERROR(INDEX(Lookup!$G$3:$G$6,MATCH(J1477,Lookup!$F$3:$F$6,0)),"")</f>
        <v/>
      </c>
      <c r="L1477" s="637"/>
      <c r="M1477" s="636"/>
      <c r="N1477" s="639">
        <f t="shared" si="102"/>
        <v>0</v>
      </c>
      <c r="O1477" s="640">
        <f t="shared" si="103"/>
        <v>0</v>
      </c>
      <c r="P1477" s="641">
        <f>IF(I1477&lt;INDEX(Lookup!$U$2:$U$10,MATCH($D$48,Lookup!$S$2:$S$10,0)),0,IF(U1477="X",0,IFERROR(L1477*50,0)))</f>
        <v>0</v>
      </c>
      <c r="Q1477" s="642">
        <f>IF(I1477&lt;INDEX(Lookup!$U$2:$U$10,MATCH($D$48,Lookup!$S$2:$S$10,0)),0,IF(U1477="X",0,IFERROR(P1477*K1477,0)))</f>
        <v>0</v>
      </c>
      <c r="R1477" s="642">
        <v>0</v>
      </c>
      <c r="S1477" s="783">
        <v>0</v>
      </c>
      <c r="T1477" s="636"/>
      <c r="U1477" s="353"/>
      <c r="W1477" s="833">
        <f t="shared" si="104"/>
        <v>0</v>
      </c>
      <c r="X1477" s="833">
        <f t="shared" si="105"/>
        <v>0</v>
      </c>
    </row>
    <row r="1478" spans="2:24" x14ac:dyDescent="0.35">
      <c r="B1478" s="633"/>
      <c r="C1478" s="357"/>
      <c r="D1478" s="357"/>
      <c r="E1478" s="634"/>
      <c r="F1478" s="635"/>
      <c r="G1478" s="360"/>
      <c r="H1478" s="359"/>
      <c r="I1478" s="359"/>
      <c r="J1478" s="636"/>
      <c r="K1478" s="638" t="str">
        <f>IFERROR(INDEX(Lookup!$G$3:$G$6,MATCH(J1478,Lookup!$F$3:$F$6,0)),"")</f>
        <v/>
      </c>
      <c r="L1478" s="637"/>
      <c r="M1478" s="636"/>
      <c r="N1478" s="639">
        <f t="shared" si="102"/>
        <v>0</v>
      </c>
      <c r="O1478" s="640">
        <f t="shared" si="103"/>
        <v>0</v>
      </c>
      <c r="P1478" s="641">
        <f>IF(I1478&lt;INDEX(Lookup!$U$2:$U$10,MATCH($D$48,Lookup!$S$2:$S$10,0)),0,IF(U1478="X",0,IFERROR(L1478*50,0)))</f>
        <v>0</v>
      </c>
      <c r="Q1478" s="642">
        <f>IF(I1478&lt;INDEX(Lookup!$U$2:$U$10,MATCH($D$48,Lookup!$S$2:$S$10,0)),0,IF(U1478="X",0,IFERROR(P1478*K1478,0)))</f>
        <v>0</v>
      </c>
      <c r="R1478" s="642">
        <v>0</v>
      </c>
      <c r="S1478" s="783">
        <v>0</v>
      </c>
      <c r="T1478" s="636"/>
      <c r="U1478" s="353"/>
      <c r="W1478" s="833">
        <f t="shared" si="104"/>
        <v>0</v>
      </c>
      <c r="X1478" s="833">
        <f t="shared" si="105"/>
        <v>0</v>
      </c>
    </row>
    <row r="1479" spans="2:24" x14ac:dyDescent="0.35">
      <c r="B1479" s="633"/>
      <c r="C1479" s="357"/>
      <c r="D1479" s="357"/>
      <c r="E1479" s="634"/>
      <c r="F1479" s="635"/>
      <c r="G1479" s="360"/>
      <c r="H1479" s="359"/>
      <c r="I1479" s="359"/>
      <c r="J1479" s="636"/>
      <c r="K1479" s="638" t="str">
        <f>IFERROR(INDEX(Lookup!$G$3:$G$6,MATCH(J1479,Lookup!$F$3:$F$6,0)),"")</f>
        <v/>
      </c>
      <c r="L1479" s="637"/>
      <c r="M1479" s="636"/>
      <c r="N1479" s="639">
        <f t="shared" si="102"/>
        <v>0</v>
      </c>
      <c r="O1479" s="640">
        <f t="shared" si="103"/>
        <v>0</v>
      </c>
      <c r="P1479" s="641">
        <f>IF(I1479&lt;INDEX(Lookup!$U$2:$U$10,MATCH($D$48,Lookup!$S$2:$S$10,0)),0,IF(U1479="X",0,IFERROR(L1479*50,0)))</f>
        <v>0</v>
      </c>
      <c r="Q1479" s="642">
        <f>IF(I1479&lt;INDEX(Lookup!$U$2:$U$10,MATCH($D$48,Lookup!$S$2:$S$10,0)),0,IF(U1479="X",0,IFERROR(P1479*K1479,0)))</f>
        <v>0</v>
      </c>
      <c r="R1479" s="642">
        <v>0</v>
      </c>
      <c r="S1479" s="783">
        <v>0</v>
      </c>
      <c r="T1479" s="636"/>
      <c r="U1479" s="353"/>
      <c r="W1479" s="833">
        <f t="shared" si="104"/>
        <v>0</v>
      </c>
      <c r="X1479" s="833">
        <f t="shared" si="105"/>
        <v>0</v>
      </c>
    </row>
    <row r="1480" spans="2:24" x14ac:dyDescent="0.35">
      <c r="B1480" s="633"/>
      <c r="C1480" s="357"/>
      <c r="D1480" s="357"/>
      <c r="E1480" s="634"/>
      <c r="F1480" s="635"/>
      <c r="G1480" s="360"/>
      <c r="H1480" s="359"/>
      <c r="I1480" s="359"/>
      <c r="J1480" s="636"/>
      <c r="K1480" s="638" t="str">
        <f>IFERROR(INDEX(Lookup!$G$3:$G$6,MATCH(J1480,Lookup!$F$3:$F$6,0)),"")</f>
        <v/>
      </c>
      <c r="L1480" s="637"/>
      <c r="M1480" s="636"/>
      <c r="N1480" s="639">
        <f t="shared" si="102"/>
        <v>0</v>
      </c>
      <c r="O1480" s="640">
        <f t="shared" si="103"/>
        <v>0</v>
      </c>
      <c r="P1480" s="641">
        <f>IF(I1480&lt;INDEX(Lookup!$U$2:$U$10,MATCH($D$48,Lookup!$S$2:$S$10,0)),0,IF(U1480="X",0,IFERROR(L1480*50,0)))</f>
        <v>0</v>
      </c>
      <c r="Q1480" s="642">
        <f>IF(I1480&lt;INDEX(Lookup!$U$2:$U$10,MATCH($D$48,Lookup!$S$2:$S$10,0)),0,IF(U1480="X",0,IFERROR(P1480*K1480,0)))</f>
        <v>0</v>
      </c>
      <c r="R1480" s="642">
        <v>0</v>
      </c>
      <c r="S1480" s="783">
        <v>0</v>
      </c>
      <c r="T1480" s="636"/>
      <c r="U1480" s="353"/>
      <c r="W1480" s="833">
        <f t="shared" si="104"/>
        <v>0</v>
      </c>
      <c r="X1480" s="833">
        <f t="shared" si="105"/>
        <v>0</v>
      </c>
    </row>
    <row r="1481" spans="2:24" x14ac:dyDescent="0.35">
      <c r="B1481" s="633"/>
      <c r="C1481" s="357"/>
      <c r="D1481" s="357"/>
      <c r="E1481" s="634"/>
      <c r="F1481" s="635"/>
      <c r="G1481" s="360"/>
      <c r="H1481" s="359"/>
      <c r="I1481" s="359"/>
      <c r="J1481" s="636"/>
      <c r="K1481" s="638" t="str">
        <f>IFERROR(INDEX(Lookup!$G$3:$G$6,MATCH(J1481,Lookup!$F$3:$F$6,0)),"")</f>
        <v/>
      </c>
      <c r="L1481" s="637"/>
      <c r="M1481" s="636"/>
      <c r="N1481" s="639">
        <f t="shared" si="102"/>
        <v>0</v>
      </c>
      <c r="O1481" s="640">
        <f t="shared" si="103"/>
        <v>0</v>
      </c>
      <c r="P1481" s="641">
        <f>IF(I1481&lt;INDEX(Lookup!$U$2:$U$10,MATCH($D$48,Lookup!$S$2:$S$10,0)),0,IF(U1481="X",0,IFERROR(L1481*50,0)))</f>
        <v>0</v>
      </c>
      <c r="Q1481" s="642">
        <f>IF(I1481&lt;INDEX(Lookup!$U$2:$U$10,MATCH($D$48,Lookup!$S$2:$S$10,0)),0,IF(U1481="X",0,IFERROR(P1481*K1481,0)))</f>
        <v>0</v>
      </c>
      <c r="R1481" s="642">
        <v>0</v>
      </c>
      <c r="S1481" s="783">
        <v>0</v>
      </c>
      <c r="T1481" s="636"/>
      <c r="U1481" s="353"/>
      <c r="W1481" s="833">
        <f t="shared" si="104"/>
        <v>0</v>
      </c>
      <c r="X1481" s="833">
        <f t="shared" si="105"/>
        <v>0</v>
      </c>
    </row>
    <row r="1482" spans="2:24" x14ac:dyDescent="0.35">
      <c r="B1482" s="633"/>
      <c r="C1482" s="357"/>
      <c r="D1482" s="357"/>
      <c r="E1482" s="634"/>
      <c r="F1482" s="635"/>
      <c r="G1482" s="360"/>
      <c r="H1482" s="359"/>
      <c r="I1482" s="359"/>
      <c r="J1482" s="636"/>
      <c r="K1482" s="638" t="str">
        <f>IFERROR(INDEX(Lookup!$G$3:$G$6,MATCH(J1482,Lookup!$F$3:$F$6,0)),"")</f>
        <v/>
      </c>
      <c r="L1482" s="637"/>
      <c r="M1482" s="636"/>
      <c r="N1482" s="639">
        <f t="shared" si="102"/>
        <v>0</v>
      </c>
      <c r="O1482" s="640">
        <f t="shared" si="103"/>
        <v>0</v>
      </c>
      <c r="P1482" s="641">
        <f>IF(I1482&lt;INDEX(Lookup!$U$2:$U$10,MATCH($D$48,Lookup!$S$2:$S$10,0)),0,IF(U1482="X",0,IFERROR(L1482*50,0)))</f>
        <v>0</v>
      </c>
      <c r="Q1482" s="642">
        <f>IF(I1482&lt;INDEX(Lookup!$U$2:$U$10,MATCH($D$48,Lookup!$S$2:$S$10,0)),0,IF(U1482="X",0,IFERROR(P1482*K1482,0)))</f>
        <v>0</v>
      </c>
      <c r="R1482" s="642">
        <v>0</v>
      </c>
      <c r="S1482" s="783">
        <v>0</v>
      </c>
      <c r="T1482" s="636"/>
      <c r="U1482" s="353"/>
      <c r="W1482" s="833">
        <f t="shared" si="104"/>
        <v>0</v>
      </c>
      <c r="X1482" s="833">
        <f t="shared" si="105"/>
        <v>0</v>
      </c>
    </row>
    <row r="1483" spans="2:24" x14ac:dyDescent="0.35">
      <c r="B1483" s="633"/>
      <c r="C1483" s="357"/>
      <c r="D1483" s="357"/>
      <c r="E1483" s="634"/>
      <c r="F1483" s="635"/>
      <c r="G1483" s="360"/>
      <c r="H1483" s="359"/>
      <c r="I1483" s="359"/>
      <c r="J1483" s="636"/>
      <c r="K1483" s="638" t="str">
        <f>IFERROR(INDEX(Lookup!$G$3:$G$6,MATCH(J1483,Lookup!$F$3:$F$6,0)),"")</f>
        <v/>
      </c>
      <c r="L1483" s="637"/>
      <c r="M1483" s="636"/>
      <c r="N1483" s="639">
        <f t="shared" si="102"/>
        <v>0</v>
      </c>
      <c r="O1483" s="640">
        <f t="shared" si="103"/>
        <v>0</v>
      </c>
      <c r="P1483" s="641">
        <f>IF(I1483&lt;INDEX(Lookup!$U$2:$U$10,MATCH($D$48,Lookup!$S$2:$S$10,0)),0,IF(U1483="X",0,IFERROR(L1483*50,0)))</f>
        <v>0</v>
      </c>
      <c r="Q1483" s="642">
        <f>IF(I1483&lt;INDEX(Lookup!$U$2:$U$10,MATCH($D$48,Lookup!$S$2:$S$10,0)),0,IF(U1483="X",0,IFERROR(P1483*K1483,0)))</f>
        <v>0</v>
      </c>
      <c r="R1483" s="642">
        <v>0</v>
      </c>
      <c r="S1483" s="783">
        <v>0</v>
      </c>
      <c r="T1483" s="636"/>
      <c r="U1483" s="353"/>
      <c r="W1483" s="833">
        <f t="shared" si="104"/>
        <v>0</v>
      </c>
      <c r="X1483" s="833">
        <f t="shared" si="105"/>
        <v>0</v>
      </c>
    </row>
    <row r="1484" spans="2:24" x14ac:dyDescent="0.35">
      <c r="B1484" s="633"/>
      <c r="C1484" s="357"/>
      <c r="D1484" s="357"/>
      <c r="E1484" s="634"/>
      <c r="F1484" s="635"/>
      <c r="G1484" s="360"/>
      <c r="H1484" s="359"/>
      <c r="I1484" s="359"/>
      <c r="J1484" s="636"/>
      <c r="K1484" s="638" t="str">
        <f>IFERROR(INDEX(Lookup!$G$3:$G$6,MATCH(J1484,Lookup!$F$3:$F$6,0)),"")</f>
        <v/>
      </c>
      <c r="L1484" s="637"/>
      <c r="M1484" s="636"/>
      <c r="N1484" s="639">
        <f t="shared" si="102"/>
        <v>0</v>
      </c>
      <c r="O1484" s="640">
        <f t="shared" si="103"/>
        <v>0</v>
      </c>
      <c r="P1484" s="641">
        <f>IF(I1484&lt;INDEX(Lookup!$U$2:$U$10,MATCH($D$48,Lookup!$S$2:$S$10,0)),0,IF(U1484="X",0,IFERROR(L1484*50,0)))</f>
        <v>0</v>
      </c>
      <c r="Q1484" s="642">
        <f>IF(I1484&lt;INDEX(Lookup!$U$2:$U$10,MATCH($D$48,Lookup!$S$2:$S$10,0)),0,IF(U1484="X",0,IFERROR(P1484*K1484,0)))</f>
        <v>0</v>
      </c>
      <c r="R1484" s="642">
        <v>0</v>
      </c>
      <c r="S1484" s="783">
        <v>0</v>
      </c>
      <c r="T1484" s="636"/>
      <c r="U1484" s="353"/>
      <c r="W1484" s="833">
        <f t="shared" si="104"/>
        <v>0</v>
      </c>
      <c r="X1484" s="833">
        <f t="shared" si="105"/>
        <v>0</v>
      </c>
    </row>
    <row r="1485" spans="2:24" x14ac:dyDescent="0.35">
      <c r="B1485" s="633"/>
      <c r="C1485" s="357"/>
      <c r="D1485" s="357"/>
      <c r="E1485" s="634"/>
      <c r="F1485" s="635"/>
      <c r="G1485" s="360"/>
      <c r="H1485" s="359"/>
      <c r="I1485" s="359"/>
      <c r="J1485" s="636"/>
      <c r="K1485" s="638" t="str">
        <f>IFERROR(INDEX(Lookup!$G$3:$G$6,MATCH(J1485,Lookup!$F$3:$F$6,0)),"")</f>
        <v/>
      </c>
      <c r="L1485" s="637"/>
      <c r="M1485" s="636"/>
      <c r="N1485" s="639">
        <f t="shared" si="102"/>
        <v>0</v>
      </c>
      <c r="O1485" s="640">
        <f t="shared" si="103"/>
        <v>0</v>
      </c>
      <c r="P1485" s="641">
        <f>IF(I1485&lt;INDEX(Lookup!$U$2:$U$10,MATCH($D$48,Lookup!$S$2:$S$10,0)),0,IF(U1485="X",0,IFERROR(L1485*50,0)))</f>
        <v>0</v>
      </c>
      <c r="Q1485" s="642">
        <f>IF(I1485&lt;INDEX(Lookup!$U$2:$U$10,MATCH($D$48,Lookup!$S$2:$S$10,0)),0,IF(U1485="X",0,IFERROR(P1485*K1485,0)))</f>
        <v>0</v>
      </c>
      <c r="R1485" s="642">
        <v>0</v>
      </c>
      <c r="S1485" s="783">
        <v>0</v>
      </c>
      <c r="T1485" s="636"/>
      <c r="U1485" s="353"/>
      <c r="W1485" s="833">
        <f t="shared" si="104"/>
        <v>0</v>
      </c>
      <c r="X1485" s="833">
        <f t="shared" si="105"/>
        <v>0</v>
      </c>
    </row>
    <row r="1486" spans="2:24" x14ac:dyDescent="0.35">
      <c r="B1486" s="633"/>
      <c r="C1486" s="357"/>
      <c r="D1486" s="357"/>
      <c r="E1486" s="634"/>
      <c r="F1486" s="635"/>
      <c r="G1486" s="360"/>
      <c r="H1486" s="359"/>
      <c r="I1486" s="359"/>
      <c r="J1486" s="636"/>
      <c r="K1486" s="638" t="str">
        <f>IFERROR(INDEX(Lookup!$G$3:$G$6,MATCH(J1486,Lookup!$F$3:$F$6,0)),"")</f>
        <v/>
      </c>
      <c r="L1486" s="637"/>
      <c r="M1486" s="636"/>
      <c r="N1486" s="639">
        <f t="shared" si="102"/>
        <v>0</v>
      </c>
      <c r="O1486" s="640">
        <f t="shared" si="103"/>
        <v>0</v>
      </c>
      <c r="P1486" s="641">
        <f>IF(I1486&lt;INDEX(Lookup!$U$2:$U$10,MATCH($D$48,Lookup!$S$2:$S$10,0)),0,IF(U1486="X",0,IFERROR(L1486*50,0)))</f>
        <v>0</v>
      </c>
      <c r="Q1486" s="642">
        <f>IF(I1486&lt;INDEX(Lookup!$U$2:$U$10,MATCH($D$48,Lookup!$S$2:$S$10,0)),0,IF(U1486="X",0,IFERROR(P1486*K1486,0)))</f>
        <v>0</v>
      </c>
      <c r="R1486" s="642">
        <v>0</v>
      </c>
      <c r="S1486" s="783">
        <v>0</v>
      </c>
      <c r="T1486" s="636"/>
      <c r="U1486" s="353"/>
      <c r="W1486" s="833">
        <f t="shared" si="104"/>
        <v>0</v>
      </c>
      <c r="X1486" s="833">
        <f t="shared" si="105"/>
        <v>0</v>
      </c>
    </row>
    <row r="1487" spans="2:24" x14ac:dyDescent="0.35">
      <c r="B1487" s="633"/>
      <c r="C1487" s="357"/>
      <c r="D1487" s="357"/>
      <c r="E1487" s="634"/>
      <c r="F1487" s="635"/>
      <c r="G1487" s="360"/>
      <c r="H1487" s="359"/>
      <c r="I1487" s="359"/>
      <c r="J1487" s="636"/>
      <c r="K1487" s="638" t="str">
        <f>IFERROR(INDEX(Lookup!$G$3:$G$6,MATCH(J1487,Lookup!$F$3:$F$6,0)),"")</f>
        <v/>
      </c>
      <c r="L1487" s="637"/>
      <c r="M1487" s="636"/>
      <c r="N1487" s="639">
        <f t="shared" si="102"/>
        <v>0</v>
      </c>
      <c r="O1487" s="640">
        <f t="shared" si="103"/>
        <v>0</v>
      </c>
      <c r="P1487" s="641">
        <f>IF(I1487&lt;INDEX(Lookup!$U$2:$U$10,MATCH($D$48,Lookup!$S$2:$S$10,0)),0,IF(U1487="X",0,IFERROR(L1487*50,0)))</f>
        <v>0</v>
      </c>
      <c r="Q1487" s="642">
        <f>IF(I1487&lt;INDEX(Lookup!$U$2:$U$10,MATCH($D$48,Lookup!$S$2:$S$10,0)),0,IF(U1487="X",0,IFERROR(P1487*K1487,0)))</f>
        <v>0</v>
      </c>
      <c r="R1487" s="642">
        <v>0</v>
      </c>
      <c r="S1487" s="783">
        <v>0</v>
      </c>
      <c r="T1487" s="636"/>
      <c r="U1487" s="353"/>
      <c r="W1487" s="833">
        <f t="shared" si="104"/>
        <v>0</v>
      </c>
      <c r="X1487" s="833">
        <f t="shared" si="105"/>
        <v>0</v>
      </c>
    </row>
    <row r="1488" spans="2:24" x14ac:dyDescent="0.35">
      <c r="B1488" s="633"/>
      <c r="C1488" s="357"/>
      <c r="D1488" s="357"/>
      <c r="E1488" s="634"/>
      <c r="F1488" s="635"/>
      <c r="G1488" s="360"/>
      <c r="H1488" s="359"/>
      <c r="I1488" s="359"/>
      <c r="J1488" s="636"/>
      <c r="K1488" s="638" t="str">
        <f>IFERROR(INDEX(Lookup!$G$3:$G$6,MATCH(J1488,Lookup!$F$3:$F$6,0)),"")</f>
        <v/>
      </c>
      <c r="L1488" s="637"/>
      <c r="M1488" s="636"/>
      <c r="N1488" s="639">
        <f t="shared" si="102"/>
        <v>0</v>
      </c>
      <c r="O1488" s="640">
        <f t="shared" si="103"/>
        <v>0</v>
      </c>
      <c r="P1488" s="641">
        <f>IF(I1488&lt;INDEX(Lookup!$U$2:$U$10,MATCH($D$48,Lookup!$S$2:$S$10,0)),0,IF(U1488="X",0,IFERROR(L1488*50,0)))</f>
        <v>0</v>
      </c>
      <c r="Q1488" s="642">
        <f>IF(I1488&lt;INDEX(Lookup!$U$2:$U$10,MATCH($D$48,Lookup!$S$2:$S$10,0)),0,IF(U1488="X",0,IFERROR(P1488*K1488,0)))</f>
        <v>0</v>
      </c>
      <c r="R1488" s="642">
        <v>0</v>
      </c>
      <c r="S1488" s="783">
        <v>0</v>
      </c>
      <c r="T1488" s="636"/>
      <c r="U1488" s="353"/>
      <c r="W1488" s="833">
        <f t="shared" si="104"/>
        <v>0</v>
      </c>
      <c r="X1488" s="833">
        <f t="shared" si="105"/>
        <v>0</v>
      </c>
    </row>
    <row r="1489" spans="2:24" x14ac:dyDescent="0.35">
      <c r="B1489" s="633"/>
      <c r="C1489" s="357"/>
      <c r="D1489" s="357"/>
      <c r="E1489" s="634"/>
      <c r="F1489" s="635"/>
      <c r="G1489" s="360"/>
      <c r="H1489" s="359"/>
      <c r="I1489" s="359"/>
      <c r="J1489" s="636"/>
      <c r="K1489" s="638" t="str">
        <f>IFERROR(INDEX(Lookup!$G$3:$G$6,MATCH(J1489,Lookup!$F$3:$F$6,0)),"")</f>
        <v/>
      </c>
      <c r="L1489" s="637"/>
      <c r="M1489" s="636"/>
      <c r="N1489" s="639">
        <f t="shared" si="102"/>
        <v>0</v>
      </c>
      <c r="O1489" s="640">
        <f t="shared" si="103"/>
        <v>0</v>
      </c>
      <c r="P1489" s="641">
        <f>IF(I1489&lt;INDEX(Lookup!$U$2:$U$10,MATCH($D$48,Lookup!$S$2:$S$10,0)),0,IF(U1489="X",0,IFERROR(L1489*50,0)))</f>
        <v>0</v>
      </c>
      <c r="Q1489" s="642">
        <f>IF(I1489&lt;INDEX(Lookup!$U$2:$U$10,MATCH($D$48,Lookup!$S$2:$S$10,0)),0,IF(U1489="X",0,IFERROR(P1489*K1489,0)))</f>
        <v>0</v>
      </c>
      <c r="R1489" s="642">
        <v>0</v>
      </c>
      <c r="S1489" s="783">
        <v>0</v>
      </c>
      <c r="T1489" s="636"/>
      <c r="U1489" s="353"/>
      <c r="W1489" s="833">
        <f t="shared" si="104"/>
        <v>0</v>
      </c>
      <c r="X1489" s="833">
        <f t="shared" si="105"/>
        <v>0</v>
      </c>
    </row>
    <row r="1490" spans="2:24" x14ac:dyDescent="0.35">
      <c r="B1490" s="633"/>
      <c r="C1490" s="357"/>
      <c r="D1490" s="357"/>
      <c r="E1490" s="634"/>
      <c r="F1490" s="635"/>
      <c r="G1490" s="360"/>
      <c r="H1490" s="359"/>
      <c r="I1490" s="359"/>
      <c r="J1490" s="636"/>
      <c r="K1490" s="638" t="str">
        <f>IFERROR(INDEX(Lookup!$G$3:$G$6,MATCH(J1490,Lookup!$F$3:$F$6,0)),"")</f>
        <v/>
      </c>
      <c r="L1490" s="637"/>
      <c r="M1490" s="636"/>
      <c r="N1490" s="639">
        <f t="shared" si="102"/>
        <v>0</v>
      </c>
      <c r="O1490" s="640">
        <f t="shared" si="103"/>
        <v>0</v>
      </c>
      <c r="P1490" s="641">
        <f>IF(I1490&lt;INDEX(Lookup!$U$2:$U$10,MATCH($D$48,Lookup!$S$2:$S$10,0)),0,IF(U1490="X",0,IFERROR(L1490*50,0)))</f>
        <v>0</v>
      </c>
      <c r="Q1490" s="642">
        <f>IF(I1490&lt;INDEX(Lookup!$U$2:$U$10,MATCH($D$48,Lookup!$S$2:$S$10,0)),0,IF(U1490="X",0,IFERROR(P1490*K1490,0)))</f>
        <v>0</v>
      </c>
      <c r="R1490" s="642">
        <v>0</v>
      </c>
      <c r="S1490" s="783">
        <v>0</v>
      </c>
      <c r="T1490" s="636"/>
      <c r="U1490" s="353"/>
      <c r="W1490" s="833">
        <f t="shared" si="104"/>
        <v>0</v>
      </c>
      <c r="X1490" s="833">
        <f t="shared" si="105"/>
        <v>0</v>
      </c>
    </row>
    <row r="1491" spans="2:24" x14ac:dyDescent="0.35">
      <c r="B1491" s="633"/>
      <c r="C1491" s="357"/>
      <c r="D1491" s="357"/>
      <c r="E1491" s="634"/>
      <c r="F1491" s="635"/>
      <c r="G1491" s="360"/>
      <c r="H1491" s="359"/>
      <c r="I1491" s="359"/>
      <c r="J1491" s="636"/>
      <c r="K1491" s="638" t="str">
        <f>IFERROR(INDEX(Lookup!$G$3:$G$6,MATCH(J1491,Lookup!$F$3:$F$6,0)),"")</f>
        <v/>
      </c>
      <c r="L1491" s="637"/>
      <c r="M1491" s="636"/>
      <c r="N1491" s="639">
        <f t="shared" si="102"/>
        <v>0</v>
      </c>
      <c r="O1491" s="640">
        <f t="shared" si="103"/>
        <v>0</v>
      </c>
      <c r="P1491" s="641">
        <f>IF(I1491&lt;INDEX(Lookup!$U$2:$U$10,MATCH($D$48,Lookup!$S$2:$S$10,0)),0,IF(U1491="X",0,IFERROR(L1491*50,0)))</f>
        <v>0</v>
      </c>
      <c r="Q1491" s="642">
        <f>IF(I1491&lt;INDEX(Lookup!$U$2:$U$10,MATCH($D$48,Lookup!$S$2:$S$10,0)),0,IF(U1491="X",0,IFERROR(P1491*K1491,0)))</f>
        <v>0</v>
      </c>
      <c r="R1491" s="642">
        <v>0</v>
      </c>
      <c r="S1491" s="783">
        <v>0</v>
      </c>
      <c r="T1491" s="636"/>
      <c r="U1491" s="353"/>
      <c r="W1491" s="833">
        <f t="shared" si="104"/>
        <v>0</v>
      </c>
      <c r="X1491" s="833">
        <f t="shared" si="105"/>
        <v>0</v>
      </c>
    </row>
    <row r="1492" spans="2:24" x14ac:dyDescent="0.35">
      <c r="B1492" s="633"/>
      <c r="C1492" s="357"/>
      <c r="D1492" s="357"/>
      <c r="E1492" s="634"/>
      <c r="F1492" s="635"/>
      <c r="G1492" s="360"/>
      <c r="H1492" s="359"/>
      <c r="I1492" s="359"/>
      <c r="J1492" s="636"/>
      <c r="K1492" s="638" t="str">
        <f>IFERROR(INDEX(Lookup!$G$3:$G$6,MATCH(J1492,Lookup!$F$3:$F$6,0)),"")</f>
        <v/>
      </c>
      <c r="L1492" s="637"/>
      <c r="M1492" s="636"/>
      <c r="N1492" s="639">
        <f t="shared" si="102"/>
        <v>0</v>
      </c>
      <c r="O1492" s="640">
        <f t="shared" si="103"/>
        <v>0</v>
      </c>
      <c r="P1492" s="641">
        <f>IF(I1492&lt;INDEX(Lookup!$U$2:$U$10,MATCH($D$48,Lookup!$S$2:$S$10,0)),0,IF(U1492="X",0,IFERROR(L1492*50,0)))</f>
        <v>0</v>
      </c>
      <c r="Q1492" s="642">
        <f>IF(I1492&lt;INDEX(Lookup!$U$2:$U$10,MATCH($D$48,Lookup!$S$2:$S$10,0)),0,IF(U1492="X",0,IFERROR(P1492*K1492,0)))</f>
        <v>0</v>
      </c>
      <c r="R1492" s="642">
        <v>0</v>
      </c>
      <c r="S1492" s="783">
        <v>0</v>
      </c>
      <c r="T1492" s="636"/>
      <c r="U1492" s="353"/>
      <c r="W1492" s="833">
        <f t="shared" si="104"/>
        <v>0</v>
      </c>
      <c r="X1492" s="833">
        <f t="shared" si="105"/>
        <v>0</v>
      </c>
    </row>
    <row r="1493" spans="2:24" x14ac:dyDescent="0.35">
      <c r="B1493" s="633"/>
      <c r="C1493" s="357"/>
      <c r="D1493" s="357"/>
      <c r="E1493" s="634"/>
      <c r="F1493" s="635"/>
      <c r="G1493" s="360"/>
      <c r="H1493" s="359"/>
      <c r="I1493" s="359"/>
      <c r="J1493" s="636"/>
      <c r="K1493" s="638" t="str">
        <f>IFERROR(INDEX(Lookup!$G$3:$G$6,MATCH(J1493,Lookup!$F$3:$F$6,0)),"")</f>
        <v/>
      </c>
      <c r="L1493" s="637"/>
      <c r="M1493" s="636"/>
      <c r="N1493" s="639">
        <f t="shared" si="102"/>
        <v>0</v>
      </c>
      <c r="O1493" s="640">
        <f t="shared" si="103"/>
        <v>0</v>
      </c>
      <c r="P1493" s="641">
        <f>IF(I1493&lt;INDEX(Lookup!$U$2:$U$10,MATCH($D$48,Lookup!$S$2:$S$10,0)),0,IF(U1493="X",0,IFERROR(L1493*50,0)))</f>
        <v>0</v>
      </c>
      <c r="Q1493" s="642">
        <f>IF(I1493&lt;INDEX(Lookup!$U$2:$U$10,MATCH($D$48,Lookup!$S$2:$S$10,0)),0,IF(U1493="X",0,IFERROR(P1493*K1493,0)))</f>
        <v>0</v>
      </c>
      <c r="R1493" s="642">
        <v>0</v>
      </c>
      <c r="S1493" s="783">
        <v>0</v>
      </c>
      <c r="T1493" s="636"/>
      <c r="U1493" s="353"/>
      <c r="W1493" s="833">
        <f t="shared" si="104"/>
        <v>0</v>
      </c>
      <c r="X1493" s="833">
        <f t="shared" si="105"/>
        <v>0</v>
      </c>
    </row>
    <row r="1494" spans="2:24" x14ac:dyDescent="0.35">
      <c r="B1494" s="633"/>
      <c r="C1494" s="357"/>
      <c r="D1494" s="357"/>
      <c r="E1494" s="634"/>
      <c r="F1494" s="635"/>
      <c r="G1494" s="360"/>
      <c r="H1494" s="359"/>
      <c r="I1494" s="359"/>
      <c r="J1494" s="636"/>
      <c r="K1494" s="638" t="str">
        <f>IFERROR(INDEX(Lookup!$G$3:$G$6,MATCH(J1494,Lookup!$F$3:$F$6,0)),"")</f>
        <v/>
      </c>
      <c r="L1494" s="637"/>
      <c r="M1494" s="636"/>
      <c r="N1494" s="639">
        <f t="shared" si="102"/>
        <v>0</v>
      </c>
      <c r="O1494" s="640">
        <f t="shared" si="103"/>
        <v>0</v>
      </c>
      <c r="P1494" s="641">
        <f>IF(I1494&lt;INDEX(Lookup!$U$2:$U$10,MATCH($D$48,Lookup!$S$2:$S$10,0)),0,IF(U1494="X",0,IFERROR(L1494*50,0)))</f>
        <v>0</v>
      </c>
      <c r="Q1494" s="642">
        <f>IF(I1494&lt;INDEX(Lookup!$U$2:$U$10,MATCH($D$48,Lookup!$S$2:$S$10,0)),0,IF(U1494="X",0,IFERROR(P1494*K1494,0)))</f>
        <v>0</v>
      </c>
      <c r="R1494" s="642">
        <v>0</v>
      </c>
      <c r="S1494" s="783">
        <v>0</v>
      </c>
      <c r="T1494" s="636"/>
      <c r="U1494" s="353"/>
      <c r="W1494" s="833">
        <f t="shared" si="104"/>
        <v>0</v>
      </c>
      <c r="X1494" s="833">
        <f t="shared" si="105"/>
        <v>0</v>
      </c>
    </row>
    <row r="1495" spans="2:24" x14ac:dyDescent="0.35">
      <c r="B1495" s="633"/>
      <c r="C1495" s="357"/>
      <c r="D1495" s="357"/>
      <c r="E1495" s="634"/>
      <c r="F1495" s="635"/>
      <c r="G1495" s="360"/>
      <c r="H1495" s="359"/>
      <c r="I1495" s="359"/>
      <c r="J1495" s="636"/>
      <c r="K1495" s="638" t="str">
        <f>IFERROR(INDEX(Lookup!$G$3:$G$6,MATCH(J1495,Lookup!$F$3:$F$6,0)),"")</f>
        <v/>
      </c>
      <c r="L1495" s="637"/>
      <c r="M1495" s="636"/>
      <c r="N1495" s="639">
        <f t="shared" si="102"/>
        <v>0</v>
      </c>
      <c r="O1495" s="640">
        <f t="shared" si="103"/>
        <v>0</v>
      </c>
      <c r="P1495" s="641">
        <f>IF(I1495&lt;INDEX(Lookup!$U$2:$U$10,MATCH($D$48,Lookup!$S$2:$S$10,0)),0,IF(U1495="X",0,IFERROR(L1495*50,0)))</f>
        <v>0</v>
      </c>
      <c r="Q1495" s="642">
        <f>IF(I1495&lt;INDEX(Lookup!$U$2:$U$10,MATCH($D$48,Lookup!$S$2:$S$10,0)),0,IF(U1495="X",0,IFERROR(P1495*K1495,0)))</f>
        <v>0</v>
      </c>
      <c r="R1495" s="642">
        <v>0</v>
      </c>
      <c r="S1495" s="783">
        <v>0</v>
      </c>
      <c r="T1495" s="636"/>
      <c r="U1495" s="353"/>
      <c r="W1495" s="833">
        <f t="shared" si="104"/>
        <v>0</v>
      </c>
      <c r="X1495" s="833">
        <f t="shared" si="105"/>
        <v>0</v>
      </c>
    </row>
    <row r="1496" spans="2:24" x14ac:dyDescent="0.35">
      <c r="B1496" s="633"/>
      <c r="C1496" s="357"/>
      <c r="D1496" s="357"/>
      <c r="E1496" s="634"/>
      <c r="F1496" s="635"/>
      <c r="G1496" s="360"/>
      <c r="H1496" s="359"/>
      <c r="I1496" s="359"/>
      <c r="J1496" s="636"/>
      <c r="K1496" s="638" t="str">
        <f>IFERROR(INDEX(Lookup!$G$3:$G$6,MATCH(J1496,Lookup!$F$3:$F$6,0)),"")</f>
        <v/>
      </c>
      <c r="L1496" s="637"/>
      <c r="M1496" s="636"/>
      <c r="N1496" s="639">
        <f t="shared" si="102"/>
        <v>0</v>
      </c>
      <c r="O1496" s="640">
        <f t="shared" si="103"/>
        <v>0</v>
      </c>
      <c r="P1496" s="641">
        <f>IF(I1496&lt;INDEX(Lookup!$U$2:$U$10,MATCH($D$48,Lookup!$S$2:$S$10,0)),0,IF(U1496="X",0,IFERROR(L1496*50,0)))</f>
        <v>0</v>
      </c>
      <c r="Q1496" s="642">
        <f>IF(I1496&lt;INDEX(Lookup!$U$2:$U$10,MATCH($D$48,Lookup!$S$2:$S$10,0)),0,IF(U1496="X",0,IFERROR(P1496*K1496,0)))</f>
        <v>0</v>
      </c>
      <c r="R1496" s="642">
        <v>0</v>
      </c>
      <c r="S1496" s="783">
        <v>0</v>
      </c>
      <c r="T1496" s="636"/>
      <c r="U1496" s="353"/>
      <c r="W1496" s="833">
        <f t="shared" si="104"/>
        <v>0</v>
      </c>
      <c r="X1496" s="833">
        <f t="shared" si="105"/>
        <v>0</v>
      </c>
    </row>
    <row r="1497" spans="2:24" x14ac:dyDescent="0.35">
      <c r="B1497" s="633"/>
      <c r="C1497" s="357"/>
      <c r="D1497" s="357"/>
      <c r="E1497" s="634"/>
      <c r="F1497" s="635"/>
      <c r="G1497" s="360"/>
      <c r="H1497" s="359"/>
      <c r="I1497" s="359"/>
      <c r="J1497" s="636"/>
      <c r="K1497" s="638" t="str">
        <f>IFERROR(INDEX(Lookup!$G$3:$G$6,MATCH(J1497,Lookup!$F$3:$F$6,0)),"")</f>
        <v/>
      </c>
      <c r="L1497" s="637"/>
      <c r="M1497" s="636"/>
      <c r="N1497" s="639">
        <f t="shared" si="102"/>
        <v>0</v>
      </c>
      <c r="O1497" s="640">
        <f t="shared" si="103"/>
        <v>0</v>
      </c>
      <c r="P1497" s="641">
        <f>IF(I1497&lt;INDEX(Lookup!$U$2:$U$10,MATCH($D$48,Lookup!$S$2:$S$10,0)),0,IF(U1497="X",0,IFERROR(L1497*50,0)))</f>
        <v>0</v>
      </c>
      <c r="Q1497" s="642">
        <f>IF(I1497&lt;INDEX(Lookup!$U$2:$U$10,MATCH($D$48,Lookup!$S$2:$S$10,0)),0,IF(U1497="X",0,IFERROR(P1497*K1497,0)))</f>
        <v>0</v>
      </c>
      <c r="R1497" s="642">
        <v>0</v>
      </c>
      <c r="S1497" s="783">
        <v>0</v>
      </c>
      <c r="T1497" s="636"/>
      <c r="U1497" s="353"/>
      <c r="W1497" s="833">
        <f t="shared" si="104"/>
        <v>0</v>
      </c>
      <c r="X1497" s="833">
        <f t="shared" si="105"/>
        <v>0</v>
      </c>
    </row>
    <row r="1498" spans="2:24" x14ac:dyDescent="0.35">
      <c r="B1498" s="633"/>
      <c r="C1498" s="357"/>
      <c r="D1498" s="357"/>
      <c r="E1498" s="634"/>
      <c r="F1498" s="635"/>
      <c r="G1498" s="360"/>
      <c r="H1498" s="359"/>
      <c r="I1498" s="359"/>
      <c r="J1498" s="636"/>
      <c r="K1498" s="638" t="str">
        <f>IFERROR(INDEX(Lookup!$G$3:$G$6,MATCH(J1498,Lookup!$F$3:$F$6,0)),"")</f>
        <v/>
      </c>
      <c r="L1498" s="637"/>
      <c r="M1498" s="636"/>
      <c r="N1498" s="639">
        <f t="shared" si="102"/>
        <v>0</v>
      </c>
      <c r="O1498" s="640">
        <f t="shared" si="103"/>
        <v>0</v>
      </c>
      <c r="P1498" s="641">
        <f>IF(I1498&lt;INDEX(Lookup!$U$2:$U$10,MATCH($D$48,Lookup!$S$2:$S$10,0)),0,IF(U1498="X",0,IFERROR(L1498*50,0)))</f>
        <v>0</v>
      </c>
      <c r="Q1498" s="642">
        <f>IF(I1498&lt;INDEX(Lookup!$U$2:$U$10,MATCH($D$48,Lookup!$S$2:$S$10,0)),0,IF(U1498="X",0,IFERROR(P1498*K1498,0)))</f>
        <v>0</v>
      </c>
      <c r="R1498" s="642">
        <v>0</v>
      </c>
      <c r="S1498" s="783">
        <v>0</v>
      </c>
      <c r="T1498" s="636"/>
      <c r="U1498" s="353"/>
      <c r="W1498" s="833">
        <f t="shared" si="104"/>
        <v>0</v>
      </c>
      <c r="X1498" s="833">
        <f t="shared" si="105"/>
        <v>0</v>
      </c>
    </row>
    <row r="1499" spans="2:24" x14ac:dyDescent="0.35">
      <c r="B1499" s="633"/>
      <c r="C1499" s="357"/>
      <c r="D1499" s="357"/>
      <c r="E1499" s="634"/>
      <c r="F1499" s="635"/>
      <c r="G1499" s="360"/>
      <c r="H1499" s="359"/>
      <c r="I1499" s="359"/>
      <c r="J1499" s="636"/>
      <c r="K1499" s="638" t="str">
        <f>IFERROR(INDEX(Lookup!$G$3:$G$6,MATCH(J1499,Lookup!$F$3:$F$6,0)),"")</f>
        <v/>
      </c>
      <c r="L1499" s="637"/>
      <c r="M1499" s="636"/>
      <c r="N1499" s="639">
        <f t="shared" si="102"/>
        <v>0</v>
      </c>
      <c r="O1499" s="640">
        <f t="shared" si="103"/>
        <v>0</v>
      </c>
      <c r="P1499" s="641">
        <f>IF(I1499&lt;INDEX(Lookup!$U$2:$U$10,MATCH($D$48,Lookup!$S$2:$S$10,0)),0,IF(U1499="X",0,IFERROR(L1499*50,0)))</f>
        <v>0</v>
      </c>
      <c r="Q1499" s="642">
        <f>IF(I1499&lt;INDEX(Lookup!$U$2:$U$10,MATCH($D$48,Lookup!$S$2:$S$10,0)),0,IF(U1499="X",0,IFERROR(P1499*K1499,0)))</f>
        <v>0</v>
      </c>
      <c r="R1499" s="642">
        <v>0</v>
      </c>
      <c r="S1499" s="783">
        <v>0</v>
      </c>
      <c r="T1499" s="636"/>
      <c r="U1499" s="353"/>
      <c r="W1499" s="833">
        <f t="shared" si="104"/>
        <v>0</v>
      </c>
      <c r="X1499" s="833">
        <f t="shared" si="105"/>
        <v>0</v>
      </c>
    </row>
    <row r="1500" spans="2:24" x14ac:dyDescent="0.35">
      <c r="B1500" s="633"/>
      <c r="C1500" s="357"/>
      <c r="D1500" s="357"/>
      <c r="E1500" s="634"/>
      <c r="F1500" s="635"/>
      <c r="G1500" s="360"/>
      <c r="H1500" s="359"/>
      <c r="I1500" s="359"/>
      <c r="J1500" s="636"/>
      <c r="K1500" s="638" t="str">
        <f>IFERROR(INDEX(Lookup!$G$3:$G$6,MATCH(J1500,Lookup!$F$3:$F$6,0)),"")</f>
        <v/>
      </c>
      <c r="L1500" s="637"/>
      <c r="M1500" s="636"/>
      <c r="N1500" s="639">
        <f t="shared" si="102"/>
        <v>0</v>
      </c>
      <c r="O1500" s="640">
        <f t="shared" si="103"/>
        <v>0</v>
      </c>
      <c r="P1500" s="641">
        <f>IF(I1500&lt;INDEX(Lookup!$U$2:$U$10,MATCH($D$48,Lookup!$S$2:$S$10,0)),0,IF(U1500="X",0,IFERROR(L1500*50,0)))</f>
        <v>0</v>
      </c>
      <c r="Q1500" s="642">
        <f>IF(I1500&lt;INDEX(Lookup!$U$2:$U$10,MATCH($D$48,Lookup!$S$2:$S$10,0)),0,IF(U1500="X",0,IFERROR(P1500*K1500,0)))</f>
        <v>0</v>
      </c>
      <c r="R1500" s="642">
        <v>0</v>
      </c>
      <c r="S1500" s="783">
        <v>0</v>
      </c>
      <c r="T1500" s="636"/>
      <c r="U1500" s="353"/>
      <c r="W1500" s="833">
        <f t="shared" si="104"/>
        <v>0</v>
      </c>
      <c r="X1500" s="833">
        <f t="shared" si="105"/>
        <v>0</v>
      </c>
    </row>
    <row r="1501" spans="2:24" x14ac:dyDescent="0.35">
      <c r="B1501" s="633"/>
      <c r="C1501" s="357"/>
      <c r="D1501" s="357"/>
      <c r="E1501" s="634"/>
      <c r="F1501" s="635"/>
      <c r="G1501" s="360"/>
      <c r="H1501" s="359"/>
      <c r="I1501" s="359"/>
      <c r="J1501" s="636"/>
      <c r="K1501" s="638" t="str">
        <f>IFERROR(INDEX(Lookup!$G$3:$G$6,MATCH(J1501,Lookup!$F$3:$F$6,0)),"")</f>
        <v/>
      </c>
      <c r="L1501" s="637"/>
      <c r="M1501" s="636"/>
      <c r="N1501" s="639">
        <f t="shared" si="102"/>
        <v>0</v>
      </c>
      <c r="O1501" s="640">
        <f t="shared" si="103"/>
        <v>0</v>
      </c>
      <c r="P1501" s="641">
        <f>IF(I1501&lt;INDEX(Lookup!$U$2:$U$10,MATCH($D$48,Lookup!$S$2:$S$10,0)),0,IF(U1501="X",0,IFERROR(L1501*50,0)))</f>
        <v>0</v>
      </c>
      <c r="Q1501" s="642">
        <f>IF(I1501&lt;INDEX(Lookup!$U$2:$U$10,MATCH($D$48,Lookup!$S$2:$S$10,0)),0,IF(U1501="X",0,IFERROR(P1501*K1501,0)))</f>
        <v>0</v>
      </c>
      <c r="R1501" s="642">
        <v>0</v>
      </c>
      <c r="S1501" s="783">
        <v>0</v>
      </c>
      <c r="T1501" s="636"/>
      <c r="U1501" s="353"/>
      <c r="W1501" s="833">
        <f t="shared" si="104"/>
        <v>0</v>
      </c>
      <c r="X1501" s="833">
        <f t="shared" si="105"/>
        <v>0</v>
      </c>
    </row>
    <row r="1502" spans="2:24" x14ac:dyDescent="0.35">
      <c r="B1502" s="633"/>
      <c r="C1502" s="357"/>
      <c r="D1502" s="357"/>
      <c r="E1502" s="634"/>
      <c r="F1502" s="635"/>
      <c r="G1502" s="360"/>
      <c r="H1502" s="359"/>
      <c r="I1502" s="359"/>
      <c r="J1502" s="636"/>
      <c r="K1502" s="638" t="str">
        <f>IFERROR(INDEX(Lookup!$G$3:$G$6,MATCH(J1502,Lookup!$F$3:$F$6,0)),"")</f>
        <v/>
      </c>
      <c r="L1502" s="637"/>
      <c r="M1502" s="636"/>
      <c r="N1502" s="639">
        <f t="shared" si="102"/>
        <v>0</v>
      </c>
      <c r="O1502" s="640">
        <f t="shared" si="103"/>
        <v>0</v>
      </c>
      <c r="P1502" s="641">
        <f>IF(I1502&lt;INDEX(Lookup!$U$2:$U$10,MATCH($D$48,Lookup!$S$2:$S$10,0)),0,IF(U1502="X",0,IFERROR(L1502*50,0)))</f>
        <v>0</v>
      </c>
      <c r="Q1502" s="642">
        <f>IF(I1502&lt;INDEX(Lookup!$U$2:$U$10,MATCH($D$48,Lookup!$S$2:$S$10,0)),0,IF(U1502="X",0,IFERROR(P1502*K1502,0)))</f>
        <v>0</v>
      </c>
      <c r="R1502" s="642">
        <v>0</v>
      </c>
      <c r="S1502" s="783">
        <v>0</v>
      </c>
      <c r="T1502" s="636"/>
      <c r="U1502" s="353"/>
      <c r="W1502" s="833">
        <f t="shared" si="104"/>
        <v>0</v>
      </c>
      <c r="X1502" s="833">
        <f t="shared" si="105"/>
        <v>0</v>
      </c>
    </row>
    <row r="1503" spans="2:24" x14ac:dyDescent="0.35">
      <c r="B1503" s="633"/>
      <c r="C1503" s="357"/>
      <c r="D1503" s="357"/>
      <c r="E1503" s="634"/>
      <c r="F1503" s="635"/>
      <c r="G1503" s="360"/>
      <c r="H1503" s="359"/>
      <c r="I1503" s="359"/>
      <c r="J1503" s="636"/>
      <c r="K1503" s="638" t="str">
        <f>IFERROR(INDEX(Lookup!$G$3:$G$6,MATCH(J1503,Lookup!$F$3:$F$6,0)),"")</f>
        <v/>
      </c>
      <c r="L1503" s="637"/>
      <c r="M1503" s="636"/>
      <c r="N1503" s="639">
        <f t="shared" si="102"/>
        <v>0</v>
      </c>
      <c r="O1503" s="640">
        <f t="shared" si="103"/>
        <v>0</v>
      </c>
      <c r="P1503" s="641">
        <f>IF(I1503&lt;INDEX(Lookup!$U$2:$U$10,MATCH($D$48,Lookup!$S$2:$S$10,0)),0,IF(U1503="X",0,IFERROR(L1503*50,0)))</f>
        <v>0</v>
      </c>
      <c r="Q1503" s="642">
        <f>IF(I1503&lt;INDEX(Lookup!$U$2:$U$10,MATCH($D$48,Lookup!$S$2:$S$10,0)),0,IF(U1503="X",0,IFERROR(P1503*K1503,0)))</f>
        <v>0</v>
      </c>
      <c r="R1503" s="642">
        <v>0</v>
      </c>
      <c r="S1503" s="783">
        <v>0</v>
      </c>
      <c r="T1503" s="636"/>
      <c r="U1503" s="353"/>
      <c r="W1503" s="833">
        <f t="shared" si="104"/>
        <v>0</v>
      </c>
      <c r="X1503" s="833">
        <f t="shared" si="105"/>
        <v>0</v>
      </c>
    </row>
    <row r="1504" spans="2:24" x14ac:dyDescent="0.35">
      <c r="B1504" s="633"/>
      <c r="C1504" s="357"/>
      <c r="D1504" s="357"/>
      <c r="E1504" s="634"/>
      <c r="F1504" s="635"/>
      <c r="G1504" s="360"/>
      <c r="H1504" s="359"/>
      <c r="I1504" s="359"/>
      <c r="J1504" s="636"/>
      <c r="K1504" s="638" t="str">
        <f>IFERROR(INDEX(Lookup!$G$3:$G$6,MATCH(J1504,Lookup!$F$3:$F$6,0)),"")</f>
        <v/>
      </c>
      <c r="L1504" s="637"/>
      <c r="M1504" s="636"/>
      <c r="N1504" s="639">
        <f t="shared" si="102"/>
        <v>0</v>
      </c>
      <c r="O1504" s="640">
        <f t="shared" si="103"/>
        <v>0</v>
      </c>
      <c r="P1504" s="641">
        <f>IF(I1504&lt;INDEX(Lookup!$U$2:$U$10,MATCH($D$48,Lookup!$S$2:$S$10,0)),0,IF(U1504="X",0,IFERROR(L1504*50,0)))</f>
        <v>0</v>
      </c>
      <c r="Q1504" s="642">
        <f>IF(I1504&lt;INDEX(Lookup!$U$2:$U$10,MATCH($D$48,Lookup!$S$2:$S$10,0)),0,IF(U1504="X",0,IFERROR(P1504*K1504,0)))</f>
        <v>0</v>
      </c>
      <c r="R1504" s="642">
        <v>0</v>
      </c>
      <c r="S1504" s="783">
        <v>0</v>
      </c>
      <c r="T1504" s="636"/>
      <c r="U1504" s="353"/>
      <c r="W1504" s="833">
        <f t="shared" si="104"/>
        <v>0</v>
      </c>
      <c r="X1504" s="833">
        <f t="shared" si="105"/>
        <v>0</v>
      </c>
    </row>
    <row r="1505" spans="2:24" x14ac:dyDescent="0.35">
      <c r="B1505" s="633"/>
      <c r="C1505" s="357"/>
      <c r="D1505" s="357"/>
      <c r="E1505" s="634"/>
      <c r="F1505" s="635"/>
      <c r="G1505" s="360"/>
      <c r="H1505" s="359"/>
      <c r="I1505" s="359"/>
      <c r="J1505" s="636"/>
      <c r="K1505" s="638" t="str">
        <f>IFERROR(INDEX(Lookup!$G$3:$G$6,MATCH(J1505,Lookup!$F$3:$F$6,0)),"")</f>
        <v/>
      </c>
      <c r="L1505" s="637"/>
      <c r="M1505" s="636"/>
      <c r="N1505" s="639">
        <f t="shared" si="102"/>
        <v>0</v>
      </c>
      <c r="O1505" s="640">
        <f t="shared" si="103"/>
        <v>0</v>
      </c>
      <c r="P1505" s="641">
        <f>IF(I1505&lt;INDEX(Lookup!$U$2:$U$10,MATCH($D$48,Lookup!$S$2:$S$10,0)),0,IF(U1505="X",0,IFERROR(L1505*50,0)))</f>
        <v>0</v>
      </c>
      <c r="Q1505" s="642">
        <f>IF(I1505&lt;INDEX(Lookup!$U$2:$U$10,MATCH($D$48,Lookup!$S$2:$S$10,0)),0,IF(U1505="X",0,IFERROR(P1505*K1505,0)))</f>
        <v>0</v>
      </c>
      <c r="R1505" s="642">
        <v>0</v>
      </c>
      <c r="S1505" s="783">
        <v>0</v>
      </c>
      <c r="T1505" s="636"/>
      <c r="U1505" s="353"/>
      <c r="W1505" s="833">
        <f t="shared" si="104"/>
        <v>0</v>
      </c>
      <c r="X1505" s="833">
        <f t="shared" si="105"/>
        <v>0</v>
      </c>
    </row>
    <row r="1506" spans="2:24" x14ac:dyDescent="0.35">
      <c r="B1506" s="633"/>
      <c r="C1506" s="357"/>
      <c r="D1506" s="357"/>
      <c r="E1506" s="634"/>
      <c r="F1506" s="635"/>
      <c r="G1506" s="360"/>
      <c r="H1506" s="359"/>
      <c r="I1506" s="359"/>
      <c r="J1506" s="636"/>
      <c r="K1506" s="638" t="str">
        <f>IFERROR(INDEX(Lookup!$G$3:$G$6,MATCH(J1506,Lookup!$F$3:$F$6,0)),"")</f>
        <v/>
      </c>
      <c r="L1506" s="637"/>
      <c r="M1506" s="636"/>
      <c r="N1506" s="639">
        <f t="shared" si="102"/>
        <v>0</v>
      </c>
      <c r="O1506" s="640">
        <f t="shared" si="103"/>
        <v>0</v>
      </c>
      <c r="P1506" s="641">
        <f>IF(I1506&lt;INDEX(Lookup!$U$2:$U$10,MATCH($D$48,Lookup!$S$2:$S$10,0)),0,IF(U1506="X",0,IFERROR(L1506*50,0)))</f>
        <v>0</v>
      </c>
      <c r="Q1506" s="642">
        <f>IF(I1506&lt;INDEX(Lookup!$U$2:$U$10,MATCH($D$48,Lookup!$S$2:$S$10,0)),0,IF(U1506="X",0,IFERROR(P1506*K1506,0)))</f>
        <v>0</v>
      </c>
      <c r="R1506" s="642">
        <v>0</v>
      </c>
      <c r="S1506" s="783">
        <v>0</v>
      </c>
      <c r="T1506" s="636"/>
      <c r="U1506" s="353"/>
      <c r="W1506" s="833">
        <f t="shared" si="104"/>
        <v>0</v>
      </c>
      <c r="X1506" s="833">
        <f t="shared" si="105"/>
        <v>0</v>
      </c>
    </row>
    <row r="1507" spans="2:24" x14ac:dyDescent="0.35">
      <c r="B1507" s="633"/>
      <c r="C1507" s="357"/>
      <c r="D1507" s="357"/>
      <c r="E1507" s="634"/>
      <c r="F1507" s="635"/>
      <c r="G1507" s="360"/>
      <c r="H1507" s="359"/>
      <c r="I1507" s="359"/>
      <c r="J1507" s="636"/>
      <c r="K1507" s="638" t="str">
        <f>IFERROR(INDEX(Lookup!$G$3:$G$6,MATCH(J1507,Lookup!$F$3:$F$6,0)),"")</f>
        <v/>
      </c>
      <c r="L1507" s="637"/>
      <c r="M1507" s="636"/>
      <c r="N1507" s="639">
        <f t="shared" si="102"/>
        <v>0</v>
      </c>
      <c r="O1507" s="640">
        <f t="shared" si="103"/>
        <v>0</v>
      </c>
      <c r="P1507" s="641">
        <f>IF(I1507&lt;INDEX(Lookup!$U$2:$U$10,MATCH($D$48,Lookup!$S$2:$S$10,0)),0,IF(U1507="X",0,IFERROR(L1507*50,0)))</f>
        <v>0</v>
      </c>
      <c r="Q1507" s="642">
        <f>IF(I1507&lt;INDEX(Lookup!$U$2:$U$10,MATCH($D$48,Lookup!$S$2:$S$10,0)),0,IF(U1507="X",0,IFERROR(P1507*K1507,0)))</f>
        <v>0</v>
      </c>
      <c r="R1507" s="642">
        <v>0</v>
      </c>
      <c r="S1507" s="783">
        <v>0</v>
      </c>
      <c r="T1507" s="636"/>
      <c r="U1507" s="353"/>
      <c r="W1507" s="833">
        <f t="shared" si="104"/>
        <v>0</v>
      </c>
      <c r="X1507" s="833">
        <f t="shared" si="105"/>
        <v>0</v>
      </c>
    </row>
    <row r="1508" spans="2:24" x14ac:dyDescent="0.35">
      <c r="B1508" s="633"/>
      <c r="C1508" s="357"/>
      <c r="D1508" s="357"/>
      <c r="E1508" s="634"/>
      <c r="F1508" s="635"/>
      <c r="G1508" s="360"/>
      <c r="H1508" s="359"/>
      <c r="I1508" s="359"/>
      <c r="J1508" s="636"/>
      <c r="K1508" s="638" t="str">
        <f>IFERROR(INDEX(Lookup!$G$3:$G$6,MATCH(J1508,Lookup!$F$3:$F$6,0)),"")</f>
        <v/>
      </c>
      <c r="L1508" s="637"/>
      <c r="M1508" s="636"/>
      <c r="N1508" s="639">
        <f t="shared" si="102"/>
        <v>0</v>
      </c>
      <c r="O1508" s="640">
        <f t="shared" si="103"/>
        <v>0</v>
      </c>
      <c r="P1508" s="641">
        <f>IF(I1508&lt;INDEX(Lookup!$U$2:$U$10,MATCH($D$48,Lookup!$S$2:$S$10,0)),0,IF(U1508="X",0,IFERROR(L1508*50,0)))</f>
        <v>0</v>
      </c>
      <c r="Q1508" s="642">
        <f>IF(I1508&lt;INDEX(Lookup!$U$2:$U$10,MATCH($D$48,Lookup!$S$2:$S$10,0)),0,IF(U1508="X",0,IFERROR(P1508*K1508,0)))</f>
        <v>0</v>
      </c>
      <c r="R1508" s="642">
        <v>0</v>
      </c>
      <c r="S1508" s="783">
        <v>0</v>
      </c>
      <c r="T1508" s="636"/>
      <c r="U1508" s="353"/>
      <c r="W1508" s="833">
        <f t="shared" si="104"/>
        <v>0</v>
      </c>
      <c r="X1508" s="833">
        <f t="shared" si="105"/>
        <v>0</v>
      </c>
    </row>
    <row r="1509" spans="2:24" x14ac:dyDescent="0.35">
      <c r="B1509" s="633"/>
      <c r="C1509" s="357"/>
      <c r="D1509" s="357"/>
      <c r="E1509" s="634"/>
      <c r="F1509" s="635"/>
      <c r="G1509" s="360"/>
      <c r="H1509" s="359"/>
      <c r="I1509" s="359"/>
      <c r="J1509" s="636"/>
      <c r="K1509" s="638" t="str">
        <f>IFERROR(INDEX(Lookup!$G$3:$G$6,MATCH(J1509,Lookup!$F$3:$F$6,0)),"")</f>
        <v/>
      </c>
      <c r="L1509" s="637"/>
      <c r="M1509" s="636"/>
      <c r="N1509" s="639">
        <f t="shared" si="102"/>
        <v>0</v>
      </c>
      <c r="O1509" s="640">
        <f t="shared" si="103"/>
        <v>0</v>
      </c>
      <c r="P1509" s="641">
        <f>IF(I1509&lt;INDEX(Lookup!$U$2:$U$10,MATCH($D$48,Lookup!$S$2:$S$10,0)),0,IF(U1509="X",0,IFERROR(L1509*50,0)))</f>
        <v>0</v>
      </c>
      <c r="Q1509" s="642">
        <f>IF(I1509&lt;INDEX(Lookup!$U$2:$U$10,MATCH($D$48,Lookup!$S$2:$S$10,0)),0,IF(U1509="X",0,IFERROR(P1509*K1509,0)))</f>
        <v>0</v>
      </c>
      <c r="R1509" s="642">
        <v>0</v>
      </c>
      <c r="S1509" s="783">
        <v>0</v>
      </c>
      <c r="T1509" s="636"/>
      <c r="U1509" s="353"/>
      <c r="W1509" s="833">
        <f t="shared" si="104"/>
        <v>0</v>
      </c>
      <c r="X1509" s="833">
        <f t="shared" si="105"/>
        <v>0</v>
      </c>
    </row>
    <row r="1510" spans="2:24" x14ac:dyDescent="0.35">
      <c r="B1510" s="633"/>
      <c r="C1510" s="357"/>
      <c r="D1510" s="357"/>
      <c r="E1510" s="634"/>
      <c r="F1510" s="635"/>
      <c r="G1510" s="360"/>
      <c r="H1510" s="359"/>
      <c r="I1510" s="359"/>
      <c r="J1510" s="636"/>
      <c r="K1510" s="638" t="str">
        <f>IFERROR(INDEX(Lookup!$G$3:$G$6,MATCH(J1510,Lookup!$F$3:$F$6,0)),"")</f>
        <v/>
      </c>
      <c r="L1510" s="637"/>
      <c r="M1510" s="636"/>
      <c r="N1510" s="639">
        <f t="shared" si="102"/>
        <v>0</v>
      </c>
      <c r="O1510" s="640">
        <f t="shared" si="103"/>
        <v>0</v>
      </c>
      <c r="P1510" s="641">
        <f>IF(I1510&lt;INDEX(Lookup!$U$2:$U$10,MATCH($D$48,Lookup!$S$2:$S$10,0)),0,IF(U1510="X",0,IFERROR(L1510*50,0)))</f>
        <v>0</v>
      </c>
      <c r="Q1510" s="642">
        <f>IF(I1510&lt;INDEX(Lookup!$U$2:$U$10,MATCH($D$48,Lookup!$S$2:$S$10,0)),0,IF(U1510="X",0,IFERROR(P1510*K1510,0)))</f>
        <v>0</v>
      </c>
      <c r="R1510" s="642">
        <v>0</v>
      </c>
      <c r="S1510" s="783">
        <v>0</v>
      </c>
      <c r="T1510" s="636"/>
      <c r="U1510" s="353"/>
      <c r="W1510" s="833">
        <f t="shared" si="104"/>
        <v>0</v>
      </c>
      <c r="X1510" s="833">
        <f t="shared" si="105"/>
        <v>0</v>
      </c>
    </row>
    <row r="1511" spans="2:24" x14ac:dyDescent="0.35">
      <c r="B1511" s="633"/>
      <c r="C1511" s="357"/>
      <c r="D1511" s="357"/>
      <c r="E1511" s="634"/>
      <c r="F1511" s="635"/>
      <c r="G1511" s="360"/>
      <c r="H1511" s="359"/>
      <c r="I1511" s="359"/>
      <c r="J1511" s="636"/>
      <c r="K1511" s="638" t="str">
        <f>IFERROR(INDEX(Lookup!$G$3:$G$6,MATCH(J1511,Lookup!$F$3:$F$6,0)),"")</f>
        <v/>
      </c>
      <c r="L1511" s="637"/>
      <c r="M1511" s="636"/>
      <c r="N1511" s="639">
        <f t="shared" si="102"/>
        <v>0</v>
      </c>
      <c r="O1511" s="640">
        <f t="shared" si="103"/>
        <v>0</v>
      </c>
      <c r="P1511" s="641">
        <f>IF(I1511&lt;INDEX(Lookup!$U$2:$U$10,MATCH($D$48,Lookup!$S$2:$S$10,0)),0,IF(U1511="X",0,IFERROR(L1511*50,0)))</f>
        <v>0</v>
      </c>
      <c r="Q1511" s="642">
        <f>IF(I1511&lt;INDEX(Lookup!$U$2:$U$10,MATCH($D$48,Lookup!$S$2:$S$10,0)),0,IF(U1511="X",0,IFERROR(P1511*K1511,0)))</f>
        <v>0</v>
      </c>
      <c r="R1511" s="642">
        <v>0</v>
      </c>
      <c r="S1511" s="783">
        <v>0</v>
      </c>
      <c r="T1511" s="636"/>
      <c r="U1511" s="353"/>
      <c r="W1511" s="833">
        <f t="shared" si="104"/>
        <v>0</v>
      </c>
      <c r="X1511" s="833">
        <f t="shared" si="105"/>
        <v>0</v>
      </c>
    </row>
    <row r="1512" spans="2:24" x14ac:dyDescent="0.35">
      <c r="B1512" s="633"/>
      <c r="C1512" s="357"/>
      <c r="D1512" s="357"/>
      <c r="E1512" s="634"/>
      <c r="F1512" s="635"/>
      <c r="G1512" s="360"/>
      <c r="H1512" s="359"/>
      <c r="I1512" s="359"/>
      <c r="J1512" s="636"/>
      <c r="K1512" s="638" t="str">
        <f>IFERROR(INDEX(Lookup!$G$3:$G$6,MATCH(J1512,Lookup!$F$3:$F$6,0)),"")</f>
        <v/>
      </c>
      <c r="L1512" s="637"/>
      <c r="M1512" s="636"/>
      <c r="N1512" s="639">
        <f t="shared" si="102"/>
        <v>0</v>
      </c>
      <c r="O1512" s="640">
        <f t="shared" si="103"/>
        <v>0</v>
      </c>
      <c r="P1512" s="641">
        <f>IF(I1512&lt;INDEX(Lookup!$U$2:$U$10,MATCH($D$48,Lookup!$S$2:$S$10,0)),0,IF(U1512="X",0,IFERROR(L1512*50,0)))</f>
        <v>0</v>
      </c>
      <c r="Q1512" s="642">
        <f>IF(I1512&lt;INDEX(Lookup!$U$2:$U$10,MATCH($D$48,Lookup!$S$2:$S$10,0)),0,IF(U1512="X",0,IFERROR(P1512*K1512,0)))</f>
        <v>0</v>
      </c>
      <c r="R1512" s="642">
        <v>0</v>
      </c>
      <c r="S1512" s="783">
        <v>0</v>
      </c>
      <c r="T1512" s="636"/>
      <c r="U1512" s="353"/>
      <c r="W1512" s="833">
        <f t="shared" si="104"/>
        <v>0</v>
      </c>
      <c r="X1512" s="833">
        <f t="shared" si="105"/>
        <v>0</v>
      </c>
    </row>
    <row r="1513" spans="2:24" x14ac:dyDescent="0.35">
      <c r="B1513" s="633"/>
      <c r="C1513" s="357"/>
      <c r="D1513" s="357"/>
      <c r="E1513" s="634"/>
      <c r="F1513" s="635"/>
      <c r="G1513" s="360"/>
      <c r="H1513" s="359"/>
      <c r="I1513" s="359"/>
      <c r="J1513" s="636"/>
      <c r="K1513" s="638" t="str">
        <f>IFERROR(INDEX(Lookup!$G$3:$G$6,MATCH(J1513,Lookup!$F$3:$F$6,0)),"")</f>
        <v/>
      </c>
      <c r="L1513" s="637"/>
      <c r="M1513" s="636"/>
      <c r="N1513" s="639">
        <f t="shared" si="102"/>
        <v>0</v>
      </c>
      <c r="O1513" s="640">
        <f t="shared" si="103"/>
        <v>0</v>
      </c>
      <c r="P1513" s="641">
        <f>IF(I1513&lt;INDEX(Lookup!$U$2:$U$10,MATCH($D$48,Lookup!$S$2:$S$10,0)),0,IF(U1513="X",0,IFERROR(L1513*50,0)))</f>
        <v>0</v>
      </c>
      <c r="Q1513" s="642">
        <f>IF(I1513&lt;INDEX(Lookup!$U$2:$U$10,MATCH($D$48,Lookup!$S$2:$S$10,0)),0,IF(U1513="X",0,IFERROR(P1513*K1513,0)))</f>
        <v>0</v>
      </c>
      <c r="R1513" s="642">
        <v>0</v>
      </c>
      <c r="S1513" s="783">
        <v>0</v>
      </c>
      <c r="T1513" s="636"/>
      <c r="U1513" s="353"/>
      <c r="W1513" s="833">
        <f t="shared" si="104"/>
        <v>0</v>
      </c>
      <c r="X1513" s="833">
        <f t="shared" si="105"/>
        <v>0</v>
      </c>
    </row>
    <row r="1514" spans="2:24" x14ac:dyDescent="0.35">
      <c r="B1514" s="633"/>
      <c r="C1514" s="357"/>
      <c r="D1514" s="357"/>
      <c r="E1514" s="634"/>
      <c r="F1514" s="635"/>
      <c r="G1514" s="360"/>
      <c r="H1514" s="359"/>
      <c r="I1514" s="359"/>
      <c r="J1514" s="636"/>
      <c r="K1514" s="638" t="str">
        <f>IFERROR(INDEX(Lookup!$G$3:$G$6,MATCH(J1514,Lookup!$F$3:$F$6,0)),"")</f>
        <v/>
      </c>
      <c r="L1514" s="637"/>
      <c r="M1514" s="636"/>
      <c r="N1514" s="639">
        <f t="shared" si="102"/>
        <v>0</v>
      </c>
      <c r="O1514" s="640">
        <f t="shared" si="103"/>
        <v>0</v>
      </c>
      <c r="P1514" s="641">
        <f>IF(I1514&lt;INDEX(Lookup!$U$2:$U$10,MATCH($D$48,Lookup!$S$2:$S$10,0)),0,IF(U1514="X",0,IFERROR(L1514*50,0)))</f>
        <v>0</v>
      </c>
      <c r="Q1514" s="642">
        <f>IF(I1514&lt;INDEX(Lookup!$U$2:$U$10,MATCH($D$48,Lookup!$S$2:$S$10,0)),0,IF(U1514="X",0,IFERROR(P1514*K1514,0)))</f>
        <v>0</v>
      </c>
      <c r="R1514" s="642">
        <v>0</v>
      </c>
      <c r="S1514" s="783">
        <v>0</v>
      </c>
      <c r="T1514" s="636"/>
      <c r="U1514" s="353"/>
      <c r="W1514" s="833">
        <f t="shared" si="104"/>
        <v>0</v>
      </c>
      <c r="X1514" s="833">
        <f t="shared" si="105"/>
        <v>0</v>
      </c>
    </row>
    <row r="1515" spans="2:24" x14ac:dyDescent="0.35">
      <c r="B1515" s="633"/>
      <c r="C1515" s="357"/>
      <c r="D1515" s="357"/>
      <c r="E1515" s="634"/>
      <c r="F1515" s="635"/>
      <c r="G1515" s="360"/>
      <c r="H1515" s="359"/>
      <c r="I1515" s="359"/>
      <c r="J1515" s="636"/>
      <c r="K1515" s="638" t="str">
        <f>IFERROR(INDEX(Lookup!$G$3:$G$6,MATCH(J1515,Lookup!$F$3:$F$6,0)),"")</f>
        <v/>
      </c>
      <c r="L1515" s="637"/>
      <c r="M1515" s="636"/>
      <c r="N1515" s="639">
        <f t="shared" si="102"/>
        <v>0</v>
      </c>
      <c r="O1515" s="640">
        <f t="shared" si="103"/>
        <v>0</v>
      </c>
      <c r="P1515" s="641">
        <f>IF(I1515&lt;INDEX(Lookup!$U$2:$U$10,MATCH($D$48,Lookup!$S$2:$S$10,0)),0,IF(U1515="X",0,IFERROR(L1515*50,0)))</f>
        <v>0</v>
      </c>
      <c r="Q1515" s="642">
        <f>IF(I1515&lt;INDEX(Lookup!$U$2:$U$10,MATCH($D$48,Lookup!$S$2:$S$10,0)),0,IF(U1515="X",0,IFERROR(P1515*K1515,0)))</f>
        <v>0</v>
      </c>
      <c r="R1515" s="642">
        <v>0</v>
      </c>
      <c r="S1515" s="783">
        <v>0</v>
      </c>
      <c r="T1515" s="636"/>
      <c r="U1515" s="353"/>
      <c r="W1515" s="833">
        <f t="shared" si="104"/>
        <v>0</v>
      </c>
      <c r="X1515" s="833">
        <f t="shared" si="105"/>
        <v>0</v>
      </c>
    </row>
    <row r="1516" spans="2:24" x14ac:dyDescent="0.35">
      <c r="B1516" s="633"/>
      <c r="C1516" s="357"/>
      <c r="D1516" s="357"/>
      <c r="E1516" s="634"/>
      <c r="F1516" s="635"/>
      <c r="G1516" s="360"/>
      <c r="H1516" s="359"/>
      <c r="I1516" s="359"/>
      <c r="J1516" s="636"/>
      <c r="K1516" s="638" t="str">
        <f>IFERROR(INDEX(Lookup!$G$3:$G$6,MATCH(J1516,Lookup!$F$3:$F$6,0)),"")</f>
        <v/>
      </c>
      <c r="L1516" s="637"/>
      <c r="M1516" s="636"/>
      <c r="N1516" s="639">
        <f t="shared" si="102"/>
        <v>0</v>
      </c>
      <c r="O1516" s="640">
        <f t="shared" si="103"/>
        <v>0</v>
      </c>
      <c r="P1516" s="641">
        <f>IF(I1516&lt;INDEX(Lookup!$U$2:$U$10,MATCH($D$48,Lookup!$S$2:$S$10,0)),0,IF(U1516="X",0,IFERROR(L1516*50,0)))</f>
        <v>0</v>
      </c>
      <c r="Q1516" s="642">
        <f>IF(I1516&lt;INDEX(Lookup!$U$2:$U$10,MATCH($D$48,Lookup!$S$2:$S$10,0)),0,IF(U1516="X",0,IFERROR(P1516*K1516,0)))</f>
        <v>0</v>
      </c>
      <c r="R1516" s="642">
        <v>0</v>
      </c>
      <c r="S1516" s="783">
        <v>0</v>
      </c>
      <c r="T1516" s="636"/>
      <c r="U1516" s="353"/>
      <c r="W1516" s="833">
        <f t="shared" si="104"/>
        <v>0</v>
      </c>
      <c r="X1516" s="833">
        <f t="shared" si="105"/>
        <v>0</v>
      </c>
    </row>
    <row r="1517" spans="2:24" x14ac:dyDescent="0.35">
      <c r="B1517" s="633"/>
      <c r="C1517" s="357"/>
      <c r="D1517" s="357"/>
      <c r="E1517" s="634"/>
      <c r="F1517" s="635"/>
      <c r="G1517" s="360"/>
      <c r="H1517" s="359"/>
      <c r="I1517" s="359"/>
      <c r="J1517" s="636"/>
      <c r="K1517" s="638" t="str">
        <f>IFERROR(INDEX(Lookup!$G$3:$G$6,MATCH(J1517,Lookup!$F$3:$F$6,0)),"")</f>
        <v/>
      </c>
      <c r="L1517" s="637"/>
      <c r="M1517" s="636"/>
      <c r="N1517" s="639">
        <f t="shared" si="102"/>
        <v>0</v>
      </c>
      <c r="O1517" s="640">
        <f t="shared" si="103"/>
        <v>0</v>
      </c>
      <c r="P1517" s="641">
        <f>IF(I1517&lt;INDEX(Lookup!$U$2:$U$10,MATCH($D$48,Lookup!$S$2:$S$10,0)),0,IF(U1517="X",0,IFERROR(L1517*50,0)))</f>
        <v>0</v>
      </c>
      <c r="Q1517" s="642">
        <f>IF(I1517&lt;INDEX(Lookup!$U$2:$U$10,MATCH($D$48,Lookup!$S$2:$S$10,0)),0,IF(U1517="X",0,IFERROR(P1517*K1517,0)))</f>
        <v>0</v>
      </c>
      <c r="R1517" s="642">
        <v>0</v>
      </c>
      <c r="S1517" s="783">
        <v>0</v>
      </c>
      <c r="T1517" s="636"/>
      <c r="U1517" s="353"/>
      <c r="W1517" s="833">
        <f t="shared" si="104"/>
        <v>0</v>
      </c>
      <c r="X1517" s="833">
        <f t="shared" si="105"/>
        <v>0</v>
      </c>
    </row>
    <row r="1518" spans="2:24" x14ac:dyDescent="0.35">
      <c r="B1518" s="633"/>
      <c r="C1518" s="357"/>
      <c r="D1518" s="357"/>
      <c r="E1518" s="634"/>
      <c r="F1518" s="635"/>
      <c r="G1518" s="360"/>
      <c r="H1518" s="359"/>
      <c r="I1518" s="359"/>
      <c r="J1518" s="636"/>
      <c r="K1518" s="638" t="str">
        <f>IFERROR(INDEX(Lookup!$G$3:$G$6,MATCH(J1518,Lookup!$F$3:$F$6,0)),"")</f>
        <v/>
      </c>
      <c r="L1518" s="637"/>
      <c r="M1518" s="636"/>
      <c r="N1518" s="639">
        <f t="shared" si="102"/>
        <v>0</v>
      </c>
      <c r="O1518" s="640">
        <f t="shared" si="103"/>
        <v>0</v>
      </c>
      <c r="P1518" s="641">
        <f>IF(I1518&lt;INDEX(Lookup!$U$2:$U$10,MATCH($D$48,Lookup!$S$2:$S$10,0)),0,IF(U1518="X",0,IFERROR(L1518*50,0)))</f>
        <v>0</v>
      </c>
      <c r="Q1518" s="642">
        <f>IF(I1518&lt;INDEX(Lookup!$U$2:$U$10,MATCH($D$48,Lookup!$S$2:$S$10,0)),0,IF(U1518="X",0,IFERROR(P1518*K1518,0)))</f>
        <v>0</v>
      </c>
      <c r="R1518" s="642">
        <v>0</v>
      </c>
      <c r="S1518" s="783">
        <v>0</v>
      </c>
      <c r="T1518" s="636"/>
      <c r="U1518" s="353"/>
      <c r="W1518" s="833">
        <f t="shared" si="104"/>
        <v>0</v>
      </c>
      <c r="X1518" s="833">
        <f t="shared" si="105"/>
        <v>0</v>
      </c>
    </row>
    <row r="1519" spans="2:24" x14ac:dyDescent="0.35">
      <c r="B1519" s="633"/>
      <c r="C1519" s="357"/>
      <c r="D1519" s="357"/>
      <c r="E1519" s="634"/>
      <c r="F1519" s="635"/>
      <c r="G1519" s="360"/>
      <c r="H1519" s="359"/>
      <c r="I1519" s="359"/>
      <c r="J1519" s="636"/>
      <c r="K1519" s="638" t="str">
        <f>IFERROR(INDEX(Lookup!$G$3:$G$6,MATCH(J1519,Lookup!$F$3:$F$6,0)),"")</f>
        <v/>
      </c>
      <c r="L1519" s="637"/>
      <c r="M1519" s="636"/>
      <c r="N1519" s="639">
        <f t="shared" si="102"/>
        <v>0</v>
      </c>
      <c r="O1519" s="640">
        <f t="shared" si="103"/>
        <v>0</v>
      </c>
      <c r="P1519" s="641">
        <f>IF(I1519&lt;INDEX(Lookup!$U$2:$U$10,MATCH($D$48,Lookup!$S$2:$S$10,0)),0,IF(U1519="X",0,IFERROR(L1519*50,0)))</f>
        <v>0</v>
      </c>
      <c r="Q1519" s="642">
        <f>IF(I1519&lt;INDEX(Lookup!$U$2:$U$10,MATCH($D$48,Lookup!$S$2:$S$10,0)),0,IF(U1519="X",0,IFERROR(P1519*K1519,0)))</f>
        <v>0</v>
      </c>
      <c r="R1519" s="642">
        <v>0</v>
      </c>
      <c r="S1519" s="783">
        <v>0</v>
      </c>
      <c r="T1519" s="636"/>
      <c r="U1519" s="353"/>
      <c r="W1519" s="833">
        <f t="shared" si="104"/>
        <v>0</v>
      </c>
      <c r="X1519" s="833">
        <f t="shared" si="105"/>
        <v>0</v>
      </c>
    </row>
    <row r="1520" spans="2:24" x14ac:dyDescent="0.35">
      <c r="B1520" s="633"/>
      <c r="C1520" s="357"/>
      <c r="D1520" s="357"/>
      <c r="E1520" s="634"/>
      <c r="F1520" s="635"/>
      <c r="G1520" s="360"/>
      <c r="H1520" s="359"/>
      <c r="I1520" s="359"/>
      <c r="J1520" s="636"/>
      <c r="K1520" s="638" t="str">
        <f>IFERROR(INDEX(Lookup!$G$3:$G$6,MATCH(J1520,Lookup!$F$3:$F$6,0)),"")</f>
        <v/>
      </c>
      <c r="L1520" s="637"/>
      <c r="M1520" s="636"/>
      <c r="N1520" s="639">
        <f t="shared" si="102"/>
        <v>0</v>
      </c>
      <c r="O1520" s="640">
        <f t="shared" si="103"/>
        <v>0</v>
      </c>
      <c r="P1520" s="641">
        <f>IF(I1520&lt;INDEX(Lookup!$U$2:$U$10,MATCH($D$48,Lookup!$S$2:$S$10,0)),0,IF(U1520="X",0,IFERROR(L1520*50,0)))</f>
        <v>0</v>
      </c>
      <c r="Q1520" s="642">
        <f>IF(I1520&lt;INDEX(Lookup!$U$2:$U$10,MATCH($D$48,Lookup!$S$2:$S$10,0)),0,IF(U1520="X",0,IFERROR(P1520*K1520,0)))</f>
        <v>0</v>
      </c>
      <c r="R1520" s="642">
        <v>0</v>
      </c>
      <c r="S1520" s="783">
        <v>0</v>
      </c>
      <c r="T1520" s="636"/>
      <c r="U1520" s="353"/>
      <c r="W1520" s="833">
        <f t="shared" si="104"/>
        <v>0</v>
      </c>
      <c r="X1520" s="833">
        <f t="shared" si="105"/>
        <v>0</v>
      </c>
    </row>
    <row r="1521" spans="2:24" x14ac:dyDescent="0.35">
      <c r="B1521" s="633"/>
      <c r="C1521" s="357"/>
      <c r="D1521" s="357"/>
      <c r="E1521" s="634"/>
      <c r="F1521" s="635"/>
      <c r="G1521" s="360"/>
      <c r="H1521" s="359"/>
      <c r="I1521" s="359"/>
      <c r="J1521" s="636"/>
      <c r="K1521" s="638" t="str">
        <f>IFERROR(INDEX(Lookup!$G$3:$G$6,MATCH(J1521,Lookup!$F$3:$F$6,0)),"")</f>
        <v/>
      </c>
      <c r="L1521" s="637"/>
      <c r="M1521" s="636"/>
      <c r="N1521" s="639">
        <f t="shared" si="102"/>
        <v>0</v>
      </c>
      <c r="O1521" s="640">
        <f t="shared" si="103"/>
        <v>0</v>
      </c>
      <c r="P1521" s="641">
        <f>IF(I1521&lt;INDEX(Lookup!$U$2:$U$10,MATCH($D$48,Lookup!$S$2:$S$10,0)),0,IF(U1521="X",0,IFERROR(L1521*50,0)))</f>
        <v>0</v>
      </c>
      <c r="Q1521" s="642">
        <f>IF(I1521&lt;INDEX(Lookup!$U$2:$U$10,MATCH($D$48,Lookup!$S$2:$S$10,0)),0,IF(U1521="X",0,IFERROR(P1521*K1521,0)))</f>
        <v>0</v>
      </c>
      <c r="R1521" s="642">
        <v>0</v>
      </c>
      <c r="S1521" s="783">
        <v>0</v>
      </c>
      <c r="T1521" s="636"/>
      <c r="U1521" s="353"/>
      <c r="W1521" s="833">
        <f t="shared" si="104"/>
        <v>0</v>
      </c>
      <c r="X1521" s="833">
        <f t="shared" si="105"/>
        <v>0</v>
      </c>
    </row>
    <row r="1522" spans="2:24" x14ac:dyDescent="0.35">
      <c r="B1522" s="633"/>
      <c r="C1522" s="357"/>
      <c r="D1522" s="357"/>
      <c r="E1522" s="634"/>
      <c r="F1522" s="635"/>
      <c r="G1522" s="360"/>
      <c r="H1522" s="359"/>
      <c r="I1522" s="359"/>
      <c r="J1522" s="636"/>
      <c r="K1522" s="638" t="str">
        <f>IFERROR(INDEX(Lookup!$G$3:$G$6,MATCH(J1522,Lookup!$F$3:$F$6,0)),"")</f>
        <v/>
      </c>
      <c r="L1522" s="637"/>
      <c r="M1522" s="636"/>
      <c r="N1522" s="639">
        <f t="shared" si="102"/>
        <v>0</v>
      </c>
      <c r="O1522" s="640">
        <f t="shared" si="103"/>
        <v>0</v>
      </c>
      <c r="P1522" s="641">
        <f>IF(I1522&lt;INDEX(Lookup!$U$2:$U$10,MATCH($D$48,Lookup!$S$2:$S$10,0)),0,IF(U1522="X",0,IFERROR(L1522*50,0)))</f>
        <v>0</v>
      </c>
      <c r="Q1522" s="642">
        <f>IF(I1522&lt;INDEX(Lookup!$U$2:$U$10,MATCH($D$48,Lookup!$S$2:$S$10,0)),0,IF(U1522="X",0,IFERROR(P1522*K1522,0)))</f>
        <v>0</v>
      </c>
      <c r="R1522" s="642">
        <v>0</v>
      </c>
      <c r="S1522" s="783">
        <v>0</v>
      </c>
      <c r="T1522" s="636"/>
      <c r="U1522" s="353"/>
      <c r="W1522" s="833">
        <f t="shared" si="104"/>
        <v>0</v>
      </c>
      <c r="X1522" s="833">
        <f t="shared" si="105"/>
        <v>0</v>
      </c>
    </row>
    <row r="1523" spans="2:24" x14ac:dyDescent="0.35">
      <c r="B1523" s="633"/>
      <c r="C1523" s="357"/>
      <c r="D1523" s="357"/>
      <c r="E1523" s="634"/>
      <c r="F1523" s="635"/>
      <c r="G1523" s="360"/>
      <c r="H1523" s="359"/>
      <c r="I1523" s="359"/>
      <c r="J1523" s="636"/>
      <c r="K1523" s="638" t="str">
        <f>IFERROR(INDEX(Lookup!$G$3:$G$6,MATCH(J1523,Lookup!$F$3:$F$6,0)),"")</f>
        <v/>
      </c>
      <c r="L1523" s="637"/>
      <c r="M1523" s="636"/>
      <c r="N1523" s="639">
        <f t="shared" ref="N1523:N1586" si="106">L1523*M1523</f>
        <v>0</v>
      </c>
      <c r="O1523" s="640">
        <f t="shared" si="103"/>
        <v>0</v>
      </c>
      <c r="P1523" s="641">
        <f>IF(I1523&lt;INDEX(Lookup!$U$2:$U$10,MATCH($D$48,Lookup!$S$2:$S$10,0)),0,IF(U1523="X",0,IFERROR(L1523*50,0)))</f>
        <v>0</v>
      </c>
      <c r="Q1523" s="642">
        <f>IF(I1523&lt;INDEX(Lookup!$U$2:$U$10,MATCH($D$48,Lookup!$S$2:$S$10,0)),0,IF(U1523="X",0,IFERROR(P1523*K1523,0)))</f>
        <v>0</v>
      </c>
      <c r="R1523" s="642">
        <v>0</v>
      </c>
      <c r="S1523" s="783">
        <v>0</v>
      </c>
      <c r="T1523" s="636"/>
      <c r="U1523" s="353"/>
      <c r="W1523" s="833">
        <f t="shared" si="104"/>
        <v>0</v>
      </c>
      <c r="X1523" s="833">
        <f t="shared" si="105"/>
        <v>0</v>
      </c>
    </row>
    <row r="1524" spans="2:24" x14ac:dyDescent="0.35">
      <c r="B1524" s="633"/>
      <c r="C1524" s="357"/>
      <c r="D1524" s="357"/>
      <c r="E1524" s="634"/>
      <c r="F1524" s="635"/>
      <c r="G1524" s="360"/>
      <c r="H1524" s="359"/>
      <c r="I1524" s="359"/>
      <c r="J1524" s="636"/>
      <c r="K1524" s="638" t="str">
        <f>IFERROR(INDEX(Lookup!$G$3:$G$6,MATCH(J1524,Lookup!$F$3:$F$6,0)),"")</f>
        <v/>
      </c>
      <c r="L1524" s="637"/>
      <c r="M1524" s="636"/>
      <c r="N1524" s="639">
        <f t="shared" si="106"/>
        <v>0</v>
      </c>
      <c r="O1524" s="640">
        <f t="shared" ref="O1524:O1587" si="107">IFERROR(ROUND((N1524*K1524),2),0)</f>
        <v>0</v>
      </c>
      <c r="P1524" s="641">
        <f>IF(I1524&lt;INDEX(Lookup!$U$2:$U$10,MATCH($D$48,Lookup!$S$2:$S$10,0)),0,IF(U1524="X",0,IFERROR(L1524*50,0)))</f>
        <v>0</v>
      </c>
      <c r="Q1524" s="642">
        <f>IF(I1524&lt;INDEX(Lookup!$U$2:$U$10,MATCH($D$48,Lookup!$S$2:$S$10,0)),0,IF(U1524="X",0,IFERROR(P1524*K1524,0)))</f>
        <v>0</v>
      </c>
      <c r="R1524" s="642">
        <v>0</v>
      </c>
      <c r="S1524" s="783">
        <v>0</v>
      </c>
      <c r="T1524" s="636"/>
      <c r="U1524" s="353"/>
      <c r="W1524" s="833">
        <f t="shared" ref="W1524:W1587" si="108">O1524*$I$30</f>
        <v>0</v>
      </c>
      <c r="X1524" s="833">
        <f t="shared" ref="X1524:X1587" si="109">Q1524*$I$30</f>
        <v>0</v>
      </c>
    </row>
    <row r="1525" spans="2:24" x14ac:dyDescent="0.35">
      <c r="B1525" s="633"/>
      <c r="C1525" s="357"/>
      <c r="D1525" s="357"/>
      <c r="E1525" s="634"/>
      <c r="F1525" s="635"/>
      <c r="G1525" s="360"/>
      <c r="H1525" s="359"/>
      <c r="I1525" s="359"/>
      <c r="J1525" s="636"/>
      <c r="K1525" s="638" t="str">
        <f>IFERROR(INDEX(Lookup!$G$3:$G$6,MATCH(J1525,Lookup!$F$3:$F$6,0)),"")</f>
        <v/>
      </c>
      <c r="L1525" s="637"/>
      <c r="M1525" s="636"/>
      <c r="N1525" s="639">
        <f t="shared" si="106"/>
        <v>0</v>
      </c>
      <c r="O1525" s="640">
        <f t="shared" si="107"/>
        <v>0</v>
      </c>
      <c r="P1525" s="641">
        <f>IF(I1525&lt;INDEX(Lookup!$U$2:$U$10,MATCH($D$48,Lookup!$S$2:$S$10,0)),0,IF(U1525="X",0,IFERROR(L1525*50,0)))</f>
        <v>0</v>
      </c>
      <c r="Q1525" s="642">
        <f>IF(I1525&lt;INDEX(Lookup!$U$2:$U$10,MATCH($D$48,Lookup!$S$2:$S$10,0)),0,IF(U1525="X",0,IFERROR(P1525*K1525,0)))</f>
        <v>0</v>
      </c>
      <c r="R1525" s="642">
        <v>0</v>
      </c>
      <c r="S1525" s="783">
        <v>0</v>
      </c>
      <c r="T1525" s="636"/>
      <c r="U1525" s="353"/>
      <c r="W1525" s="833">
        <f t="shared" si="108"/>
        <v>0</v>
      </c>
      <c r="X1525" s="833">
        <f t="shared" si="109"/>
        <v>0</v>
      </c>
    </row>
    <row r="1526" spans="2:24" x14ac:dyDescent="0.35">
      <c r="B1526" s="633"/>
      <c r="C1526" s="357"/>
      <c r="D1526" s="357"/>
      <c r="E1526" s="634"/>
      <c r="F1526" s="635"/>
      <c r="G1526" s="360"/>
      <c r="H1526" s="359"/>
      <c r="I1526" s="359"/>
      <c r="J1526" s="636"/>
      <c r="K1526" s="638" t="str">
        <f>IFERROR(INDEX(Lookup!$G$3:$G$6,MATCH(J1526,Lookup!$F$3:$F$6,0)),"")</f>
        <v/>
      </c>
      <c r="L1526" s="637"/>
      <c r="M1526" s="636"/>
      <c r="N1526" s="639">
        <f t="shared" si="106"/>
        <v>0</v>
      </c>
      <c r="O1526" s="640">
        <f t="shared" si="107"/>
        <v>0</v>
      </c>
      <c r="P1526" s="641">
        <f>IF(I1526&lt;INDEX(Lookup!$U$2:$U$10,MATCH($D$48,Lookup!$S$2:$S$10,0)),0,IF(U1526="X",0,IFERROR(L1526*50,0)))</f>
        <v>0</v>
      </c>
      <c r="Q1526" s="642">
        <f>IF(I1526&lt;INDEX(Lookup!$U$2:$U$10,MATCH($D$48,Lookup!$S$2:$S$10,0)),0,IF(U1526="X",0,IFERROR(P1526*K1526,0)))</f>
        <v>0</v>
      </c>
      <c r="R1526" s="642">
        <v>0</v>
      </c>
      <c r="S1526" s="783">
        <v>0</v>
      </c>
      <c r="T1526" s="636"/>
      <c r="U1526" s="353"/>
      <c r="W1526" s="833">
        <f t="shared" si="108"/>
        <v>0</v>
      </c>
      <c r="X1526" s="833">
        <f t="shared" si="109"/>
        <v>0</v>
      </c>
    </row>
    <row r="1527" spans="2:24" x14ac:dyDescent="0.35">
      <c r="B1527" s="633"/>
      <c r="C1527" s="357"/>
      <c r="D1527" s="357"/>
      <c r="E1527" s="634"/>
      <c r="F1527" s="635"/>
      <c r="G1527" s="360"/>
      <c r="H1527" s="359"/>
      <c r="I1527" s="359"/>
      <c r="J1527" s="636"/>
      <c r="K1527" s="638" t="str">
        <f>IFERROR(INDEX(Lookup!$G$3:$G$6,MATCH(J1527,Lookup!$F$3:$F$6,0)),"")</f>
        <v/>
      </c>
      <c r="L1527" s="637"/>
      <c r="M1527" s="636"/>
      <c r="N1527" s="639">
        <f t="shared" si="106"/>
        <v>0</v>
      </c>
      <c r="O1527" s="640">
        <f t="shared" si="107"/>
        <v>0</v>
      </c>
      <c r="P1527" s="641">
        <f>IF(I1527&lt;INDEX(Lookup!$U$2:$U$10,MATCH($D$48,Lookup!$S$2:$S$10,0)),0,IF(U1527="X",0,IFERROR(L1527*50,0)))</f>
        <v>0</v>
      </c>
      <c r="Q1527" s="642">
        <f>IF(I1527&lt;INDEX(Lookup!$U$2:$U$10,MATCH($D$48,Lookup!$S$2:$S$10,0)),0,IF(U1527="X",0,IFERROR(P1527*K1527,0)))</f>
        <v>0</v>
      </c>
      <c r="R1527" s="642">
        <v>0</v>
      </c>
      <c r="S1527" s="783">
        <v>0</v>
      </c>
      <c r="T1527" s="636"/>
      <c r="U1527" s="353"/>
      <c r="W1527" s="833">
        <f t="shared" si="108"/>
        <v>0</v>
      </c>
      <c r="X1527" s="833">
        <f t="shared" si="109"/>
        <v>0</v>
      </c>
    </row>
    <row r="1528" spans="2:24" x14ac:dyDescent="0.35">
      <c r="B1528" s="633"/>
      <c r="C1528" s="357"/>
      <c r="D1528" s="357"/>
      <c r="E1528" s="634"/>
      <c r="F1528" s="635"/>
      <c r="G1528" s="360"/>
      <c r="H1528" s="359"/>
      <c r="I1528" s="359"/>
      <c r="J1528" s="636"/>
      <c r="K1528" s="638" t="str">
        <f>IFERROR(INDEX(Lookup!$G$3:$G$6,MATCH(J1528,Lookup!$F$3:$F$6,0)),"")</f>
        <v/>
      </c>
      <c r="L1528" s="637"/>
      <c r="M1528" s="636"/>
      <c r="N1528" s="639">
        <f t="shared" si="106"/>
        <v>0</v>
      </c>
      <c r="O1528" s="640">
        <f t="shared" si="107"/>
        <v>0</v>
      </c>
      <c r="P1528" s="641">
        <f>IF(I1528&lt;INDEX(Lookup!$U$2:$U$10,MATCH($D$48,Lookup!$S$2:$S$10,0)),0,IF(U1528="X",0,IFERROR(L1528*50,0)))</f>
        <v>0</v>
      </c>
      <c r="Q1528" s="642">
        <f>IF(I1528&lt;INDEX(Lookup!$U$2:$U$10,MATCH($D$48,Lookup!$S$2:$S$10,0)),0,IF(U1528="X",0,IFERROR(P1528*K1528,0)))</f>
        <v>0</v>
      </c>
      <c r="R1528" s="642">
        <v>0</v>
      </c>
      <c r="S1528" s="783">
        <v>0</v>
      </c>
      <c r="T1528" s="636"/>
      <c r="U1528" s="353"/>
      <c r="W1528" s="833">
        <f t="shared" si="108"/>
        <v>0</v>
      </c>
      <c r="X1528" s="833">
        <f t="shared" si="109"/>
        <v>0</v>
      </c>
    </row>
    <row r="1529" spans="2:24" x14ac:dyDescent="0.35">
      <c r="B1529" s="633"/>
      <c r="C1529" s="357"/>
      <c r="D1529" s="357"/>
      <c r="E1529" s="634"/>
      <c r="F1529" s="635"/>
      <c r="G1529" s="360"/>
      <c r="H1529" s="359"/>
      <c r="I1529" s="359"/>
      <c r="J1529" s="636"/>
      <c r="K1529" s="638" t="str">
        <f>IFERROR(INDEX(Lookup!$G$3:$G$6,MATCH(J1529,Lookup!$F$3:$F$6,0)),"")</f>
        <v/>
      </c>
      <c r="L1529" s="637"/>
      <c r="M1529" s="636"/>
      <c r="N1529" s="639">
        <f t="shared" si="106"/>
        <v>0</v>
      </c>
      <c r="O1529" s="640">
        <f t="shared" si="107"/>
        <v>0</v>
      </c>
      <c r="P1529" s="641">
        <f>IF(I1529&lt;INDEX(Lookup!$U$2:$U$10,MATCH($D$48,Lookup!$S$2:$S$10,0)),0,IF(U1529="X",0,IFERROR(L1529*50,0)))</f>
        <v>0</v>
      </c>
      <c r="Q1529" s="642">
        <f>IF(I1529&lt;INDEX(Lookup!$U$2:$U$10,MATCH($D$48,Lookup!$S$2:$S$10,0)),0,IF(U1529="X",0,IFERROR(P1529*K1529,0)))</f>
        <v>0</v>
      </c>
      <c r="R1529" s="642">
        <v>0</v>
      </c>
      <c r="S1529" s="783">
        <v>0</v>
      </c>
      <c r="T1529" s="636"/>
      <c r="U1529" s="353"/>
      <c r="W1529" s="833">
        <f t="shared" si="108"/>
        <v>0</v>
      </c>
      <c r="X1529" s="833">
        <f t="shared" si="109"/>
        <v>0</v>
      </c>
    </row>
    <row r="1530" spans="2:24" x14ac:dyDescent="0.35">
      <c r="B1530" s="633"/>
      <c r="C1530" s="357"/>
      <c r="D1530" s="357"/>
      <c r="E1530" s="634"/>
      <c r="F1530" s="635"/>
      <c r="G1530" s="360"/>
      <c r="H1530" s="359"/>
      <c r="I1530" s="359"/>
      <c r="J1530" s="636"/>
      <c r="K1530" s="638" t="str">
        <f>IFERROR(INDEX(Lookup!$G$3:$G$6,MATCH(J1530,Lookup!$F$3:$F$6,0)),"")</f>
        <v/>
      </c>
      <c r="L1530" s="637"/>
      <c r="M1530" s="636"/>
      <c r="N1530" s="639">
        <f t="shared" si="106"/>
        <v>0</v>
      </c>
      <c r="O1530" s="640">
        <f t="shared" si="107"/>
        <v>0</v>
      </c>
      <c r="P1530" s="641">
        <f>IF(I1530&lt;INDEX(Lookup!$U$2:$U$10,MATCH($D$48,Lookup!$S$2:$S$10,0)),0,IF(U1530="X",0,IFERROR(L1530*50,0)))</f>
        <v>0</v>
      </c>
      <c r="Q1530" s="642">
        <f>IF(I1530&lt;INDEX(Lookup!$U$2:$U$10,MATCH($D$48,Lookup!$S$2:$S$10,0)),0,IF(U1530="X",0,IFERROR(P1530*K1530,0)))</f>
        <v>0</v>
      </c>
      <c r="R1530" s="642">
        <v>0</v>
      </c>
      <c r="S1530" s="783">
        <v>0</v>
      </c>
      <c r="T1530" s="636"/>
      <c r="U1530" s="353"/>
      <c r="W1530" s="833">
        <f t="shared" si="108"/>
        <v>0</v>
      </c>
      <c r="X1530" s="833">
        <f t="shared" si="109"/>
        <v>0</v>
      </c>
    </row>
    <row r="1531" spans="2:24" x14ac:dyDescent="0.35">
      <c r="B1531" s="633"/>
      <c r="C1531" s="357"/>
      <c r="D1531" s="357"/>
      <c r="E1531" s="634"/>
      <c r="F1531" s="635"/>
      <c r="G1531" s="360"/>
      <c r="H1531" s="359"/>
      <c r="I1531" s="359"/>
      <c r="J1531" s="636"/>
      <c r="K1531" s="638" t="str">
        <f>IFERROR(INDEX(Lookup!$G$3:$G$6,MATCH(J1531,Lookup!$F$3:$F$6,0)),"")</f>
        <v/>
      </c>
      <c r="L1531" s="637"/>
      <c r="M1531" s="636"/>
      <c r="N1531" s="639">
        <f t="shared" si="106"/>
        <v>0</v>
      </c>
      <c r="O1531" s="640">
        <f t="shared" si="107"/>
        <v>0</v>
      </c>
      <c r="P1531" s="641">
        <f>IF(I1531&lt;INDEX(Lookup!$U$2:$U$10,MATCH($D$48,Lookup!$S$2:$S$10,0)),0,IF(U1531="X",0,IFERROR(L1531*50,0)))</f>
        <v>0</v>
      </c>
      <c r="Q1531" s="642">
        <f>IF(I1531&lt;INDEX(Lookup!$U$2:$U$10,MATCH($D$48,Lookup!$S$2:$S$10,0)),0,IF(U1531="X",0,IFERROR(P1531*K1531,0)))</f>
        <v>0</v>
      </c>
      <c r="R1531" s="642">
        <v>0</v>
      </c>
      <c r="S1531" s="783">
        <v>0</v>
      </c>
      <c r="T1531" s="636"/>
      <c r="U1531" s="353"/>
      <c r="W1531" s="833">
        <f t="shared" si="108"/>
        <v>0</v>
      </c>
      <c r="X1531" s="833">
        <f t="shared" si="109"/>
        <v>0</v>
      </c>
    </row>
    <row r="1532" spans="2:24" x14ac:dyDescent="0.35">
      <c r="B1532" s="633"/>
      <c r="C1532" s="357"/>
      <c r="D1532" s="357"/>
      <c r="E1532" s="634"/>
      <c r="F1532" s="635"/>
      <c r="G1532" s="360"/>
      <c r="H1532" s="359"/>
      <c r="I1532" s="359"/>
      <c r="J1532" s="636"/>
      <c r="K1532" s="638" t="str">
        <f>IFERROR(INDEX(Lookup!$G$3:$G$6,MATCH(J1532,Lookup!$F$3:$F$6,0)),"")</f>
        <v/>
      </c>
      <c r="L1532" s="637"/>
      <c r="M1532" s="636"/>
      <c r="N1532" s="639">
        <f t="shared" si="106"/>
        <v>0</v>
      </c>
      <c r="O1532" s="640">
        <f t="shared" si="107"/>
        <v>0</v>
      </c>
      <c r="P1532" s="641">
        <f>IF(I1532&lt;INDEX(Lookup!$U$2:$U$10,MATCH($D$48,Lookup!$S$2:$S$10,0)),0,IF(U1532="X",0,IFERROR(L1532*50,0)))</f>
        <v>0</v>
      </c>
      <c r="Q1532" s="642">
        <f>IF(I1532&lt;INDEX(Lookup!$U$2:$U$10,MATCH($D$48,Lookup!$S$2:$S$10,0)),0,IF(U1532="X",0,IFERROR(P1532*K1532,0)))</f>
        <v>0</v>
      </c>
      <c r="R1532" s="642">
        <v>0</v>
      </c>
      <c r="S1532" s="783">
        <v>0</v>
      </c>
      <c r="T1532" s="636"/>
      <c r="U1532" s="353"/>
      <c r="W1532" s="833">
        <f t="shared" si="108"/>
        <v>0</v>
      </c>
      <c r="X1532" s="833">
        <f t="shared" si="109"/>
        <v>0</v>
      </c>
    </row>
    <row r="1533" spans="2:24" x14ac:dyDescent="0.35">
      <c r="B1533" s="633"/>
      <c r="C1533" s="357"/>
      <c r="D1533" s="357"/>
      <c r="E1533" s="634"/>
      <c r="F1533" s="635"/>
      <c r="G1533" s="360"/>
      <c r="H1533" s="359"/>
      <c r="I1533" s="359"/>
      <c r="J1533" s="636"/>
      <c r="K1533" s="638" t="str">
        <f>IFERROR(INDEX(Lookup!$G$3:$G$6,MATCH(J1533,Lookup!$F$3:$F$6,0)),"")</f>
        <v/>
      </c>
      <c r="L1533" s="637"/>
      <c r="M1533" s="636"/>
      <c r="N1533" s="639">
        <f t="shared" si="106"/>
        <v>0</v>
      </c>
      <c r="O1533" s="640">
        <f t="shared" si="107"/>
        <v>0</v>
      </c>
      <c r="P1533" s="641">
        <f>IF(I1533&lt;INDEX(Lookup!$U$2:$U$10,MATCH($D$48,Lookup!$S$2:$S$10,0)),0,IF(U1533="X",0,IFERROR(L1533*50,0)))</f>
        <v>0</v>
      </c>
      <c r="Q1533" s="642">
        <f>IF(I1533&lt;INDEX(Lookup!$U$2:$U$10,MATCH($D$48,Lookup!$S$2:$S$10,0)),0,IF(U1533="X",0,IFERROR(P1533*K1533,0)))</f>
        <v>0</v>
      </c>
      <c r="R1533" s="642">
        <v>0</v>
      </c>
      <c r="S1533" s="783">
        <v>0</v>
      </c>
      <c r="T1533" s="636"/>
      <c r="U1533" s="353"/>
      <c r="W1533" s="833">
        <f t="shared" si="108"/>
        <v>0</v>
      </c>
      <c r="X1533" s="833">
        <f t="shared" si="109"/>
        <v>0</v>
      </c>
    </row>
    <row r="1534" spans="2:24" x14ac:dyDescent="0.35">
      <c r="B1534" s="633"/>
      <c r="C1534" s="357"/>
      <c r="D1534" s="357"/>
      <c r="E1534" s="634"/>
      <c r="F1534" s="635"/>
      <c r="G1534" s="360"/>
      <c r="H1534" s="359"/>
      <c r="I1534" s="359"/>
      <c r="J1534" s="636"/>
      <c r="K1534" s="638" t="str">
        <f>IFERROR(INDEX(Lookup!$G$3:$G$6,MATCH(J1534,Lookup!$F$3:$F$6,0)),"")</f>
        <v/>
      </c>
      <c r="L1534" s="637"/>
      <c r="M1534" s="636"/>
      <c r="N1534" s="639">
        <f t="shared" si="106"/>
        <v>0</v>
      </c>
      <c r="O1534" s="640">
        <f t="shared" si="107"/>
        <v>0</v>
      </c>
      <c r="P1534" s="641">
        <f>IF(I1534&lt;INDEX(Lookup!$U$2:$U$10,MATCH($D$48,Lookup!$S$2:$S$10,0)),0,IF(U1534="X",0,IFERROR(L1534*50,0)))</f>
        <v>0</v>
      </c>
      <c r="Q1534" s="642">
        <f>IF(I1534&lt;INDEX(Lookup!$U$2:$U$10,MATCH($D$48,Lookup!$S$2:$S$10,0)),0,IF(U1534="X",0,IFERROR(P1534*K1534,0)))</f>
        <v>0</v>
      </c>
      <c r="R1534" s="642">
        <v>0</v>
      </c>
      <c r="S1534" s="783">
        <v>0</v>
      </c>
      <c r="T1534" s="636"/>
      <c r="U1534" s="353"/>
      <c r="W1534" s="833">
        <f t="shared" si="108"/>
        <v>0</v>
      </c>
      <c r="X1534" s="833">
        <f t="shared" si="109"/>
        <v>0</v>
      </c>
    </row>
    <row r="1535" spans="2:24" x14ac:dyDescent="0.35">
      <c r="B1535" s="633"/>
      <c r="C1535" s="357"/>
      <c r="D1535" s="357"/>
      <c r="E1535" s="634"/>
      <c r="F1535" s="635"/>
      <c r="G1535" s="360"/>
      <c r="H1535" s="359"/>
      <c r="I1535" s="359"/>
      <c r="J1535" s="636"/>
      <c r="K1535" s="638" t="str">
        <f>IFERROR(INDEX(Lookup!$G$3:$G$6,MATCH(J1535,Lookup!$F$3:$F$6,0)),"")</f>
        <v/>
      </c>
      <c r="L1535" s="637"/>
      <c r="M1535" s="636"/>
      <c r="N1535" s="639">
        <f t="shared" si="106"/>
        <v>0</v>
      </c>
      <c r="O1535" s="640">
        <f t="shared" si="107"/>
        <v>0</v>
      </c>
      <c r="P1535" s="641">
        <f>IF(I1535&lt;INDEX(Lookup!$U$2:$U$10,MATCH($D$48,Lookup!$S$2:$S$10,0)),0,IF(U1535="X",0,IFERROR(L1535*50,0)))</f>
        <v>0</v>
      </c>
      <c r="Q1535" s="642">
        <f>IF(I1535&lt;INDEX(Lookup!$U$2:$U$10,MATCH($D$48,Lookup!$S$2:$S$10,0)),0,IF(U1535="X",0,IFERROR(P1535*K1535,0)))</f>
        <v>0</v>
      </c>
      <c r="R1535" s="642">
        <v>0</v>
      </c>
      <c r="S1535" s="783">
        <v>0</v>
      </c>
      <c r="T1535" s="636"/>
      <c r="U1535" s="353"/>
      <c r="W1535" s="833">
        <f t="shared" si="108"/>
        <v>0</v>
      </c>
      <c r="X1535" s="833">
        <f t="shared" si="109"/>
        <v>0</v>
      </c>
    </row>
    <row r="1536" spans="2:24" x14ac:dyDescent="0.35">
      <c r="B1536" s="633"/>
      <c r="C1536" s="357"/>
      <c r="D1536" s="357"/>
      <c r="E1536" s="634"/>
      <c r="F1536" s="635"/>
      <c r="G1536" s="360"/>
      <c r="H1536" s="359"/>
      <c r="I1536" s="359"/>
      <c r="J1536" s="636"/>
      <c r="K1536" s="638" t="str">
        <f>IFERROR(INDEX(Lookup!$G$3:$G$6,MATCH(J1536,Lookup!$F$3:$F$6,0)),"")</f>
        <v/>
      </c>
      <c r="L1536" s="637"/>
      <c r="M1536" s="636"/>
      <c r="N1536" s="639">
        <f t="shared" si="106"/>
        <v>0</v>
      </c>
      <c r="O1536" s="640">
        <f t="shared" si="107"/>
        <v>0</v>
      </c>
      <c r="P1536" s="641">
        <f>IF(I1536&lt;INDEX(Lookup!$U$2:$U$10,MATCH($D$48,Lookup!$S$2:$S$10,0)),0,IF(U1536="X",0,IFERROR(L1536*50,0)))</f>
        <v>0</v>
      </c>
      <c r="Q1536" s="642">
        <f>IF(I1536&lt;INDEX(Lookup!$U$2:$U$10,MATCH($D$48,Lookup!$S$2:$S$10,0)),0,IF(U1536="X",0,IFERROR(P1536*K1536,0)))</f>
        <v>0</v>
      </c>
      <c r="R1536" s="642">
        <v>0</v>
      </c>
      <c r="S1536" s="783">
        <v>0</v>
      </c>
      <c r="T1536" s="636"/>
      <c r="U1536" s="353"/>
      <c r="W1536" s="833">
        <f t="shared" si="108"/>
        <v>0</v>
      </c>
      <c r="X1536" s="833">
        <f t="shared" si="109"/>
        <v>0</v>
      </c>
    </row>
    <row r="1537" spans="2:24" x14ac:dyDescent="0.35">
      <c r="B1537" s="633"/>
      <c r="C1537" s="357"/>
      <c r="D1537" s="357"/>
      <c r="E1537" s="634"/>
      <c r="F1537" s="635"/>
      <c r="G1537" s="360"/>
      <c r="H1537" s="359"/>
      <c r="I1537" s="359"/>
      <c r="J1537" s="636"/>
      <c r="K1537" s="638" t="str">
        <f>IFERROR(INDEX(Lookup!$G$3:$G$6,MATCH(J1537,Lookup!$F$3:$F$6,0)),"")</f>
        <v/>
      </c>
      <c r="L1537" s="637"/>
      <c r="M1537" s="636"/>
      <c r="N1537" s="639">
        <f t="shared" si="106"/>
        <v>0</v>
      </c>
      <c r="O1537" s="640">
        <f t="shared" si="107"/>
        <v>0</v>
      </c>
      <c r="P1537" s="641">
        <f>IF(I1537&lt;INDEX(Lookup!$U$2:$U$10,MATCH($D$48,Lookup!$S$2:$S$10,0)),0,IF(U1537="X",0,IFERROR(L1537*50,0)))</f>
        <v>0</v>
      </c>
      <c r="Q1537" s="642">
        <f>IF(I1537&lt;INDEX(Lookup!$U$2:$U$10,MATCH($D$48,Lookup!$S$2:$S$10,0)),0,IF(U1537="X",0,IFERROR(P1537*K1537,0)))</f>
        <v>0</v>
      </c>
      <c r="R1537" s="642">
        <v>0</v>
      </c>
      <c r="S1537" s="783">
        <v>0</v>
      </c>
      <c r="T1537" s="636"/>
      <c r="U1537" s="353"/>
      <c r="W1537" s="833">
        <f t="shared" si="108"/>
        <v>0</v>
      </c>
      <c r="X1537" s="833">
        <f t="shared" si="109"/>
        <v>0</v>
      </c>
    </row>
    <row r="1538" spans="2:24" x14ac:dyDescent="0.35">
      <c r="B1538" s="633"/>
      <c r="C1538" s="357"/>
      <c r="D1538" s="357"/>
      <c r="E1538" s="634"/>
      <c r="F1538" s="635"/>
      <c r="G1538" s="360"/>
      <c r="H1538" s="359"/>
      <c r="I1538" s="359"/>
      <c r="J1538" s="636"/>
      <c r="K1538" s="638" t="str">
        <f>IFERROR(INDEX(Lookup!$G$3:$G$6,MATCH(J1538,Lookup!$F$3:$F$6,0)),"")</f>
        <v/>
      </c>
      <c r="L1538" s="637"/>
      <c r="M1538" s="636"/>
      <c r="N1538" s="639">
        <f t="shared" si="106"/>
        <v>0</v>
      </c>
      <c r="O1538" s="640">
        <f t="shared" si="107"/>
        <v>0</v>
      </c>
      <c r="P1538" s="641">
        <f>IF(I1538&lt;INDEX(Lookup!$U$2:$U$10,MATCH($D$48,Lookup!$S$2:$S$10,0)),0,IF(U1538="X",0,IFERROR(L1538*50,0)))</f>
        <v>0</v>
      </c>
      <c r="Q1538" s="642">
        <f>IF(I1538&lt;INDEX(Lookup!$U$2:$U$10,MATCH($D$48,Lookup!$S$2:$S$10,0)),0,IF(U1538="X",0,IFERROR(P1538*K1538,0)))</f>
        <v>0</v>
      </c>
      <c r="R1538" s="642">
        <v>0</v>
      </c>
      <c r="S1538" s="783">
        <v>0</v>
      </c>
      <c r="T1538" s="636"/>
      <c r="U1538" s="353"/>
      <c r="W1538" s="833">
        <f t="shared" si="108"/>
        <v>0</v>
      </c>
      <c r="X1538" s="833">
        <f t="shared" si="109"/>
        <v>0</v>
      </c>
    </row>
    <row r="1539" spans="2:24" x14ac:dyDescent="0.35">
      <c r="B1539" s="633"/>
      <c r="C1539" s="357"/>
      <c r="D1539" s="357"/>
      <c r="E1539" s="634"/>
      <c r="F1539" s="635"/>
      <c r="G1539" s="360"/>
      <c r="H1539" s="359"/>
      <c r="I1539" s="359"/>
      <c r="J1539" s="636"/>
      <c r="K1539" s="638" t="str">
        <f>IFERROR(INDEX(Lookup!$G$3:$G$6,MATCH(J1539,Lookup!$F$3:$F$6,0)),"")</f>
        <v/>
      </c>
      <c r="L1539" s="637"/>
      <c r="M1539" s="636"/>
      <c r="N1539" s="639">
        <f t="shared" si="106"/>
        <v>0</v>
      </c>
      <c r="O1539" s="640">
        <f t="shared" si="107"/>
        <v>0</v>
      </c>
      <c r="P1539" s="641">
        <f>IF(I1539&lt;INDEX(Lookup!$U$2:$U$10,MATCH($D$48,Lookup!$S$2:$S$10,0)),0,IF(U1539="X",0,IFERROR(L1539*50,0)))</f>
        <v>0</v>
      </c>
      <c r="Q1539" s="642">
        <f>IF(I1539&lt;INDEX(Lookup!$U$2:$U$10,MATCH($D$48,Lookup!$S$2:$S$10,0)),0,IF(U1539="X",0,IFERROR(P1539*K1539,0)))</f>
        <v>0</v>
      </c>
      <c r="R1539" s="642">
        <v>0</v>
      </c>
      <c r="S1539" s="783">
        <v>0</v>
      </c>
      <c r="T1539" s="636"/>
      <c r="U1539" s="353"/>
      <c r="W1539" s="833">
        <f t="shared" si="108"/>
        <v>0</v>
      </c>
      <c r="X1539" s="833">
        <f t="shared" si="109"/>
        <v>0</v>
      </c>
    </row>
    <row r="1540" spans="2:24" x14ac:dyDescent="0.35">
      <c r="B1540" s="633"/>
      <c r="C1540" s="357"/>
      <c r="D1540" s="357"/>
      <c r="E1540" s="634"/>
      <c r="F1540" s="635"/>
      <c r="G1540" s="360"/>
      <c r="H1540" s="359"/>
      <c r="I1540" s="359"/>
      <c r="J1540" s="636"/>
      <c r="K1540" s="638" t="str">
        <f>IFERROR(INDEX(Lookup!$G$3:$G$6,MATCH(J1540,Lookup!$F$3:$F$6,0)),"")</f>
        <v/>
      </c>
      <c r="L1540" s="637"/>
      <c r="M1540" s="636"/>
      <c r="N1540" s="639">
        <f t="shared" si="106"/>
        <v>0</v>
      </c>
      <c r="O1540" s="640">
        <f t="shared" si="107"/>
        <v>0</v>
      </c>
      <c r="P1540" s="641">
        <f>IF(I1540&lt;INDEX(Lookup!$U$2:$U$10,MATCH($D$48,Lookup!$S$2:$S$10,0)),0,IF(U1540="X",0,IFERROR(L1540*50,0)))</f>
        <v>0</v>
      </c>
      <c r="Q1540" s="642">
        <f>IF(I1540&lt;INDEX(Lookup!$U$2:$U$10,MATCH($D$48,Lookup!$S$2:$S$10,0)),0,IF(U1540="X",0,IFERROR(P1540*K1540,0)))</f>
        <v>0</v>
      </c>
      <c r="R1540" s="642">
        <v>0</v>
      </c>
      <c r="S1540" s="783">
        <v>0</v>
      </c>
      <c r="T1540" s="636"/>
      <c r="U1540" s="353"/>
      <c r="W1540" s="833">
        <f t="shared" si="108"/>
        <v>0</v>
      </c>
      <c r="X1540" s="833">
        <f t="shared" si="109"/>
        <v>0</v>
      </c>
    </row>
    <row r="1541" spans="2:24" x14ac:dyDescent="0.35">
      <c r="B1541" s="633"/>
      <c r="C1541" s="357"/>
      <c r="D1541" s="357"/>
      <c r="E1541" s="634"/>
      <c r="F1541" s="635"/>
      <c r="G1541" s="360"/>
      <c r="H1541" s="359"/>
      <c r="I1541" s="359"/>
      <c r="J1541" s="636"/>
      <c r="K1541" s="638" t="str">
        <f>IFERROR(INDEX(Lookup!$G$3:$G$6,MATCH(J1541,Lookup!$F$3:$F$6,0)),"")</f>
        <v/>
      </c>
      <c r="L1541" s="637"/>
      <c r="M1541" s="636"/>
      <c r="N1541" s="639">
        <f t="shared" si="106"/>
        <v>0</v>
      </c>
      <c r="O1541" s="640">
        <f t="shared" si="107"/>
        <v>0</v>
      </c>
      <c r="P1541" s="641">
        <f>IF(I1541&lt;INDEX(Lookup!$U$2:$U$10,MATCH($D$48,Lookup!$S$2:$S$10,0)),0,IF(U1541="X",0,IFERROR(L1541*50,0)))</f>
        <v>0</v>
      </c>
      <c r="Q1541" s="642">
        <f>IF(I1541&lt;INDEX(Lookup!$U$2:$U$10,MATCH($D$48,Lookup!$S$2:$S$10,0)),0,IF(U1541="X",0,IFERROR(P1541*K1541,0)))</f>
        <v>0</v>
      </c>
      <c r="R1541" s="642">
        <v>0</v>
      </c>
      <c r="S1541" s="783">
        <v>0</v>
      </c>
      <c r="T1541" s="636"/>
      <c r="U1541" s="353"/>
      <c r="W1541" s="833">
        <f t="shared" si="108"/>
        <v>0</v>
      </c>
      <c r="X1541" s="833">
        <f t="shared" si="109"/>
        <v>0</v>
      </c>
    </row>
    <row r="1542" spans="2:24" x14ac:dyDescent="0.35">
      <c r="B1542" s="633"/>
      <c r="C1542" s="357"/>
      <c r="D1542" s="357"/>
      <c r="E1542" s="634"/>
      <c r="F1542" s="635"/>
      <c r="G1542" s="360"/>
      <c r="H1542" s="359"/>
      <c r="I1542" s="359"/>
      <c r="J1542" s="636"/>
      <c r="K1542" s="638" t="str">
        <f>IFERROR(INDEX(Lookup!$G$3:$G$6,MATCH(J1542,Lookup!$F$3:$F$6,0)),"")</f>
        <v/>
      </c>
      <c r="L1542" s="637"/>
      <c r="M1542" s="636"/>
      <c r="N1542" s="639">
        <f t="shared" si="106"/>
        <v>0</v>
      </c>
      <c r="O1542" s="640">
        <f t="shared" si="107"/>
        <v>0</v>
      </c>
      <c r="P1542" s="641">
        <f>IF(I1542&lt;INDEX(Lookup!$U$2:$U$10,MATCH($D$48,Lookup!$S$2:$S$10,0)),0,IF(U1542="X",0,IFERROR(L1542*50,0)))</f>
        <v>0</v>
      </c>
      <c r="Q1542" s="642">
        <f>IF(I1542&lt;INDEX(Lookup!$U$2:$U$10,MATCH($D$48,Lookup!$S$2:$S$10,0)),0,IF(U1542="X",0,IFERROR(P1542*K1542,0)))</f>
        <v>0</v>
      </c>
      <c r="R1542" s="642">
        <v>0</v>
      </c>
      <c r="S1542" s="783">
        <v>0</v>
      </c>
      <c r="T1542" s="636"/>
      <c r="U1542" s="353"/>
      <c r="W1542" s="833">
        <f t="shared" si="108"/>
        <v>0</v>
      </c>
      <c r="X1542" s="833">
        <f t="shared" si="109"/>
        <v>0</v>
      </c>
    </row>
    <row r="1543" spans="2:24" x14ac:dyDescent="0.35">
      <c r="B1543" s="633"/>
      <c r="C1543" s="357"/>
      <c r="D1543" s="357"/>
      <c r="E1543" s="634"/>
      <c r="F1543" s="635"/>
      <c r="G1543" s="360"/>
      <c r="H1543" s="359"/>
      <c r="I1543" s="359"/>
      <c r="J1543" s="636"/>
      <c r="K1543" s="638" t="str">
        <f>IFERROR(INDEX(Lookup!$G$3:$G$6,MATCH(J1543,Lookup!$F$3:$F$6,0)),"")</f>
        <v/>
      </c>
      <c r="L1543" s="637"/>
      <c r="M1543" s="636"/>
      <c r="N1543" s="639">
        <f t="shared" si="106"/>
        <v>0</v>
      </c>
      <c r="O1543" s="640">
        <f t="shared" si="107"/>
        <v>0</v>
      </c>
      <c r="P1543" s="641">
        <f>IF(I1543&lt;INDEX(Lookup!$U$2:$U$10,MATCH($D$48,Lookup!$S$2:$S$10,0)),0,IF(U1543="X",0,IFERROR(L1543*50,0)))</f>
        <v>0</v>
      </c>
      <c r="Q1543" s="642">
        <f>IF(I1543&lt;INDEX(Lookup!$U$2:$U$10,MATCH($D$48,Lookup!$S$2:$S$10,0)),0,IF(U1543="X",0,IFERROR(P1543*K1543,0)))</f>
        <v>0</v>
      </c>
      <c r="R1543" s="642">
        <v>0</v>
      </c>
      <c r="S1543" s="783">
        <v>0</v>
      </c>
      <c r="T1543" s="636"/>
      <c r="U1543" s="353"/>
      <c r="W1543" s="833">
        <f t="shared" si="108"/>
        <v>0</v>
      </c>
      <c r="X1543" s="833">
        <f t="shared" si="109"/>
        <v>0</v>
      </c>
    </row>
    <row r="1544" spans="2:24" x14ac:dyDescent="0.35">
      <c r="B1544" s="633"/>
      <c r="C1544" s="357"/>
      <c r="D1544" s="357"/>
      <c r="E1544" s="634"/>
      <c r="F1544" s="635"/>
      <c r="G1544" s="360"/>
      <c r="H1544" s="359"/>
      <c r="I1544" s="359"/>
      <c r="J1544" s="636"/>
      <c r="K1544" s="638" t="str">
        <f>IFERROR(INDEX(Lookup!$G$3:$G$6,MATCH(J1544,Lookup!$F$3:$F$6,0)),"")</f>
        <v/>
      </c>
      <c r="L1544" s="637"/>
      <c r="M1544" s="636"/>
      <c r="N1544" s="639">
        <f t="shared" si="106"/>
        <v>0</v>
      </c>
      <c r="O1544" s="640">
        <f t="shared" si="107"/>
        <v>0</v>
      </c>
      <c r="P1544" s="641">
        <f>IF(I1544&lt;INDEX(Lookup!$U$2:$U$10,MATCH($D$48,Lookup!$S$2:$S$10,0)),0,IF(U1544="X",0,IFERROR(L1544*50,0)))</f>
        <v>0</v>
      </c>
      <c r="Q1544" s="642">
        <f>IF(I1544&lt;INDEX(Lookup!$U$2:$U$10,MATCH($D$48,Lookup!$S$2:$S$10,0)),0,IF(U1544="X",0,IFERROR(P1544*K1544,0)))</f>
        <v>0</v>
      </c>
      <c r="R1544" s="642">
        <v>0</v>
      </c>
      <c r="S1544" s="783">
        <v>0</v>
      </c>
      <c r="T1544" s="636"/>
      <c r="U1544" s="353"/>
      <c r="W1544" s="833">
        <f t="shared" si="108"/>
        <v>0</v>
      </c>
      <c r="X1544" s="833">
        <f t="shared" si="109"/>
        <v>0</v>
      </c>
    </row>
    <row r="1545" spans="2:24" x14ac:dyDescent="0.35">
      <c r="B1545" s="633"/>
      <c r="C1545" s="357"/>
      <c r="D1545" s="357"/>
      <c r="E1545" s="634"/>
      <c r="F1545" s="635"/>
      <c r="G1545" s="360"/>
      <c r="H1545" s="359"/>
      <c r="I1545" s="359"/>
      <c r="J1545" s="636"/>
      <c r="K1545" s="638" t="str">
        <f>IFERROR(INDEX(Lookup!$G$3:$G$6,MATCH(J1545,Lookup!$F$3:$F$6,0)),"")</f>
        <v/>
      </c>
      <c r="L1545" s="637"/>
      <c r="M1545" s="636"/>
      <c r="N1545" s="639">
        <f t="shared" si="106"/>
        <v>0</v>
      </c>
      <c r="O1545" s="640">
        <f t="shared" si="107"/>
        <v>0</v>
      </c>
      <c r="P1545" s="641">
        <f>IF(I1545&lt;INDEX(Lookup!$U$2:$U$10,MATCH($D$48,Lookup!$S$2:$S$10,0)),0,IF(U1545="X",0,IFERROR(L1545*50,0)))</f>
        <v>0</v>
      </c>
      <c r="Q1545" s="642">
        <f>IF(I1545&lt;INDEX(Lookup!$U$2:$U$10,MATCH($D$48,Lookup!$S$2:$S$10,0)),0,IF(U1545="X",0,IFERROR(P1545*K1545,0)))</f>
        <v>0</v>
      </c>
      <c r="R1545" s="642">
        <v>0</v>
      </c>
      <c r="S1545" s="783">
        <v>0</v>
      </c>
      <c r="T1545" s="636"/>
      <c r="U1545" s="353"/>
      <c r="W1545" s="833">
        <f t="shared" si="108"/>
        <v>0</v>
      </c>
      <c r="X1545" s="833">
        <f t="shared" si="109"/>
        <v>0</v>
      </c>
    </row>
    <row r="1546" spans="2:24" x14ac:dyDescent="0.35">
      <c r="B1546" s="633"/>
      <c r="C1546" s="357"/>
      <c r="D1546" s="357"/>
      <c r="E1546" s="634"/>
      <c r="F1546" s="635"/>
      <c r="G1546" s="360"/>
      <c r="H1546" s="359"/>
      <c r="I1546" s="359"/>
      <c r="J1546" s="636"/>
      <c r="K1546" s="638" t="str">
        <f>IFERROR(INDEX(Lookup!$G$3:$G$6,MATCH(J1546,Lookup!$F$3:$F$6,0)),"")</f>
        <v/>
      </c>
      <c r="L1546" s="637"/>
      <c r="M1546" s="636"/>
      <c r="N1546" s="639">
        <f t="shared" si="106"/>
        <v>0</v>
      </c>
      <c r="O1546" s="640">
        <f t="shared" si="107"/>
        <v>0</v>
      </c>
      <c r="P1546" s="641">
        <f>IF(I1546&lt;INDEX(Lookup!$U$2:$U$10,MATCH($D$48,Lookup!$S$2:$S$10,0)),0,IF(U1546="X",0,IFERROR(L1546*50,0)))</f>
        <v>0</v>
      </c>
      <c r="Q1546" s="642">
        <f>IF(I1546&lt;INDEX(Lookup!$U$2:$U$10,MATCH($D$48,Lookup!$S$2:$S$10,0)),0,IF(U1546="X",0,IFERROR(P1546*K1546,0)))</f>
        <v>0</v>
      </c>
      <c r="R1546" s="642">
        <v>0</v>
      </c>
      <c r="S1546" s="783">
        <v>0</v>
      </c>
      <c r="T1546" s="636"/>
      <c r="U1546" s="353"/>
      <c r="W1546" s="833">
        <f t="shared" si="108"/>
        <v>0</v>
      </c>
      <c r="X1546" s="833">
        <f t="shared" si="109"/>
        <v>0</v>
      </c>
    </row>
    <row r="1547" spans="2:24" x14ac:dyDescent="0.35">
      <c r="B1547" s="633"/>
      <c r="C1547" s="357"/>
      <c r="D1547" s="357"/>
      <c r="E1547" s="634"/>
      <c r="F1547" s="635"/>
      <c r="G1547" s="360"/>
      <c r="H1547" s="359"/>
      <c r="I1547" s="359"/>
      <c r="J1547" s="636"/>
      <c r="K1547" s="638" t="str">
        <f>IFERROR(INDEX(Lookup!$G$3:$G$6,MATCH(J1547,Lookup!$F$3:$F$6,0)),"")</f>
        <v/>
      </c>
      <c r="L1547" s="637"/>
      <c r="M1547" s="636"/>
      <c r="N1547" s="639">
        <f t="shared" si="106"/>
        <v>0</v>
      </c>
      <c r="O1547" s="640">
        <f t="shared" si="107"/>
        <v>0</v>
      </c>
      <c r="P1547" s="641">
        <f>IF(I1547&lt;INDEX(Lookup!$U$2:$U$10,MATCH($D$48,Lookup!$S$2:$S$10,0)),0,IF(U1547="X",0,IFERROR(L1547*50,0)))</f>
        <v>0</v>
      </c>
      <c r="Q1547" s="642">
        <f>IF(I1547&lt;INDEX(Lookup!$U$2:$U$10,MATCH($D$48,Lookup!$S$2:$S$10,0)),0,IF(U1547="X",0,IFERROR(P1547*K1547,0)))</f>
        <v>0</v>
      </c>
      <c r="R1547" s="642">
        <v>0</v>
      </c>
      <c r="S1547" s="783">
        <v>0</v>
      </c>
      <c r="T1547" s="636"/>
      <c r="U1547" s="353"/>
      <c r="W1547" s="833">
        <f t="shared" si="108"/>
        <v>0</v>
      </c>
      <c r="X1547" s="833">
        <f t="shared" si="109"/>
        <v>0</v>
      </c>
    </row>
    <row r="1548" spans="2:24" x14ac:dyDescent="0.35">
      <c r="B1548" s="633"/>
      <c r="C1548" s="357"/>
      <c r="D1548" s="357"/>
      <c r="E1548" s="634"/>
      <c r="F1548" s="635"/>
      <c r="G1548" s="360"/>
      <c r="H1548" s="359"/>
      <c r="I1548" s="359"/>
      <c r="J1548" s="636"/>
      <c r="K1548" s="638" t="str">
        <f>IFERROR(INDEX(Lookup!$G$3:$G$6,MATCH(J1548,Lookup!$F$3:$F$6,0)),"")</f>
        <v/>
      </c>
      <c r="L1548" s="637"/>
      <c r="M1548" s="636"/>
      <c r="N1548" s="639">
        <f t="shared" si="106"/>
        <v>0</v>
      </c>
      <c r="O1548" s="640">
        <f t="shared" si="107"/>
        <v>0</v>
      </c>
      <c r="P1548" s="641">
        <f>IF(I1548&lt;INDEX(Lookup!$U$2:$U$10,MATCH($D$48,Lookup!$S$2:$S$10,0)),0,IF(U1548="X",0,IFERROR(L1548*50,0)))</f>
        <v>0</v>
      </c>
      <c r="Q1548" s="642">
        <f>IF(I1548&lt;INDEX(Lookup!$U$2:$U$10,MATCH($D$48,Lookup!$S$2:$S$10,0)),0,IF(U1548="X",0,IFERROR(P1548*K1548,0)))</f>
        <v>0</v>
      </c>
      <c r="R1548" s="642">
        <v>0</v>
      </c>
      <c r="S1548" s="783">
        <v>0</v>
      </c>
      <c r="T1548" s="636"/>
      <c r="U1548" s="353"/>
      <c r="W1548" s="833">
        <f t="shared" si="108"/>
        <v>0</v>
      </c>
      <c r="X1548" s="833">
        <f t="shared" si="109"/>
        <v>0</v>
      </c>
    </row>
    <row r="1549" spans="2:24" x14ac:dyDescent="0.35">
      <c r="B1549" s="633"/>
      <c r="C1549" s="357"/>
      <c r="D1549" s="357"/>
      <c r="E1549" s="634"/>
      <c r="F1549" s="635"/>
      <c r="G1549" s="360"/>
      <c r="H1549" s="359"/>
      <c r="I1549" s="359"/>
      <c r="J1549" s="636"/>
      <c r="K1549" s="638" t="str">
        <f>IFERROR(INDEX(Lookup!$G$3:$G$6,MATCH(J1549,Lookup!$F$3:$F$6,0)),"")</f>
        <v/>
      </c>
      <c r="L1549" s="637"/>
      <c r="M1549" s="636"/>
      <c r="N1549" s="639">
        <f t="shared" si="106"/>
        <v>0</v>
      </c>
      <c r="O1549" s="640">
        <f t="shared" si="107"/>
        <v>0</v>
      </c>
      <c r="P1549" s="641">
        <f>IF(I1549&lt;INDEX(Lookup!$U$2:$U$10,MATCH($D$48,Lookup!$S$2:$S$10,0)),0,IF(U1549="X",0,IFERROR(L1549*50,0)))</f>
        <v>0</v>
      </c>
      <c r="Q1549" s="642">
        <f>IF(I1549&lt;INDEX(Lookup!$U$2:$U$10,MATCH($D$48,Lookup!$S$2:$S$10,0)),0,IF(U1549="X",0,IFERROR(P1549*K1549,0)))</f>
        <v>0</v>
      </c>
      <c r="R1549" s="642">
        <v>0</v>
      </c>
      <c r="S1549" s="783">
        <v>0</v>
      </c>
      <c r="T1549" s="636"/>
      <c r="U1549" s="353"/>
      <c r="W1549" s="833">
        <f t="shared" si="108"/>
        <v>0</v>
      </c>
      <c r="X1549" s="833">
        <f t="shared" si="109"/>
        <v>0</v>
      </c>
    </row>
    <row r="1550" spans="2:24" x14ac:dyDescent="0.35">
      <c r="B1550" s="633"/>
      <c r="C1550" s="357"/>
      <c r="D1550" s="357"/>
      <c r="E1550" s="634"/>
      <c r="F1550" s="635"/>
      <c r="G1550" s="360"/>
      <c r="H1550" s="359"/>
      <c r="I1550" s="359"/>
      <c r="J1550" s="636"/>
      <c r="K1550" s="638" t="str">
        <f>IFERROR(INDEX(Lookup!$G$3:$G$6,MATCH(J1550,Lookup!$F$3:$F$6,0)),"")</f>
        <v/>
      </c>
      <c r="L1550" s="637"/>
      <c r="M1550" s="636"/>
      <c r="N1550" s="639">
        <f t="shared" si="106"/>
        <v>0</v>
      </c>
      <c r="O1550" s="640">
        <f t="shared" si="107"/>
        <v>0</v>
      </c>
      <c r="P1550" s="641">
        <f>IF(I1550&lt;INDEX(Lookup!$U$2:$U$10,MATCH($D$48,Lookup!$S$2:$S$10,0)),0,IF(U1550="X",0,IFERROR(L1550*50,0)))</f>
        <v>0</v>
      </c>
      <c r="Q1550" s="642">
        <f>IF(I1550&lt;INDEX(Lookup!$U$2:$U$10,MATCH($D$48,Lookup!$S$2:$S$10,0)),0,IF(U1550="X",0,IFERROR(P1550*K1550,0)))</f>
        <v>0</v>
      </c>
      <c r="R1550" s="642">
        <v>0</v>
      </c>
      <c r="S1550" s="783">
        <v>0</v>
      </c>
      <c r="T1550" s="636"/>
      <c r="U1550" s="353"/>
      <c r="W1550" s="833">
        <f t="shared" si="108"/>
        <v>0</v>
      </c>
      <c r="X1550" s="833">
        <f t="shared" si="109"/>
        <v>0</v>
      </c>
    </row>
    <row r="1551" spans="2:24" x14ac:dyDescent="0.35">
      <c r="B1551" s="633"/>
      <c r="C1551" s="357"/>
      <c r="D1551" s="357"/>
      <c r="E1551" s="634"/>
      <c r="F1551" s="635"/>
      <c r="G1551" s="360"/>
      <c r="H1551" s="359"/>
      <c r="I1551" s="359"/>
      <c r="J1551" s="636"/>
      <c r="K1551" s="638" t="str">
        <f>IFERROR(INDEX(Lookup!$G$3:$G$6,MATCH(J1551,Lookup!$F$3:$F$6,0)),"")</f>
        <v/>
      </c>
      <c r="L1551" s="637"/>
      <c r="M1551" s="636"/>
      <c r="N1551" s="639">
        <f t="shared" si="106"/>
        <v>0</v>
      </c>
      <c r="O1551" s="640">
        <f t="shared" si="107"/>
        <v>0</v>
      </c>
      <c r="P1551" s="641">
        <f>IF(I1551&lt;INDEX(Lookup!$U$2:$U$10,MATCH($D$48,Lookup!$S$2:$S$10,0)),0,IF(U1551="X",0,IFERROR(L1551*50,0)))</f>
        <v>0</v>
      </c>
      <c r="Q1551" s="642">
        <f>IF(I1551&lt;INDEX(Lookup!$U$2:$U$10,MATCH($D$48,Lookup!$S$2:$S$10,0)),0,IF(U1551="X",0,IFERROR(P1551*K1551,0)))</f>
        <v>0</v>
      </c>
      <c r="R1551" s="642">
        <v>0</v>
      </c>
      <c r="S1551" s="783">
        <v>0</v>
      </c>
      <c r="T1551" s="636"/>
      <c r="U1551" s="353"/>
      <c r="W1551" s="833">
        <f t="shared" si="108"/>
        <v>0</v>
      </c>
      <c r="X1551" s="833">
        <f t="shared" si="109"/>
        <v>0</v>
      </c>
    </row>
    <row r="1552" spans="2:24" x14ac:dyDescent="0.35">
      <c r="B1552" s="633"/>
      <c r="C1552" s="357"/>
      <c r="D1552" s="357"/>
      <c r="E1552" s="634"/>
      <c r="F1552" s="635"/>
      <c r="G1552" s="360"/>
      <c r="H1552" s="359"/>
      <c r="I1552" s="359"/>
      <c r="J1552" s="636"/>
      <c r="K1552" s="638" t="str">
        <f>IFERROR(INDEX(Lookup!$G$3:$G$6,MATCH(J1552,Lookup!$F$3:$F$6,0)),"")</f>
        <v/>
      </c>
      <c r="L1552" s="637"/>
      <c r="M1552" s="636"/>
      <c r="N1552" s="639">
        <f t="shared" si="106"/>
        <v>0</v>
      </c>
      <c r="O1552" s="640">
        <f t="shared" si="107"/>
        <v>0</v>
      </c>
      <c r="P1552" s="641">
        <f>IF(I1552&lt;INDEX(Lookup!$U$2:$U$10,MATCH($D$48,Lookup!$S$2:$S$10,0)),0,IF(U1552="X",0,IFERROR(L1552*50,0)))</f>
        <v>0</v>
      </c>
      <c r="Q1552" s="642">
        <f>IF(I1552&lt;INDEX(Lookup!$U$2:$U$10,MATCH($D$48,Lookup!$S$2:$S$10,0)),0,IF(U1552="X",0,IFERROR(P1552*K1552,0)))</f>
        <v>0</v>
      </c>
      <c r="R1552" s="642">
        <v>0</v>
      </c>
      <c r="S1552" s="783">
        <v>0</v>
      </c>
      <c r="T1552" s="636"/>
      <c r="U1552" s="353"/>
      <c r="W1552" s="833">
        <f t="shared" si="108"/>
        <v>0</v>
      </c>
      <c r="X1552" s="833">
        <f t="shared" si="109"/>
        <v>0</v>
      </c>
    </row>
    <row r="1553" spans="2:24" x14ac:dyDescent="0.35">
      <c r="B1553" s="633"/>
      <c r="C1553" s="357"/>
      <c r="D1553" s="357"/>
      <c r="E1553" s="634"/>
      <c r="F1553" s="635"/>
      <c r="G1553" s="360"/>
      <c r="H1553" s="359"/>
      <c r="I1553" s="359"/>
      <c r="J1553" s="636"/>
      <c r="K1553" s="638" t="str">
        <f>IFERROR(INDEX(Lookup!$G$3:$G$6,MATCH(J1553,Lookup!$F$3:$F$6,0)),"")</f>
        <v/>
      </c>
      <c r="L1553" s="637"/>
      <c r="M1553" s="636"/>
      <c r="N1553" s="639">
        <f t="shared" si="106"/>
        <v>0</v>
      </c>
      <c r="O1553" s="640">
        <f t="shared" si="107"/>
        <v>0</v>
      </c>
      <c r="P1553" s="641">
        <f>IF(I1553&lt;INDEX(Lookup!$U$2:$U$10,MATCH($D$48,Lookup!$S$2:$S$10,0)),0,IF(U1553="X",0,IFERROR(L1553*50,0)))</f>
        <v>0</v>
      </c>
      <c r="Q1553" s="642">
        <f>IF(I1553&lt;INDEX(Lookup!$U$2:$U$10,MATCH($D$48,Lookup!$S$2:$S$10,0)),0,IF(U1553="X",0,IFERROR(P1553*K1553,0)))</f>
        <v>0</v>
      </c>
      <c r="R1553" s="642">
        <v>0</v>
      </c>
      <c r="S1553" s="783">
        <v>0</v>
      </c>
      <c r="T1553" s="636"/>
      <c r="U1553" s="353"/>
      <c r="W1553" s="833">
        <f t="shared" si="108"/>
        <v>0</v>
      </c>
      <c r="X1553" s="833">
        <f t="shared" si="109"/>
        <v>0</v>
      </c>
    </row>
    <row r="1554" spans="2:24" x14ac:dyDescent="0.35">
      <c r="B1554" s="633"/>
      <c r="C1554" s="357"/>
      <c r="D1554" s="357"/>
      <c r="E1554" s="634"/>
      <c r="F1554" s="635"/>
      <c r="G1554" s="360"/>
      <c r="H1554" s="359"/>
      <c r="I1554" s="359"/>
      <c r="J1554" s="636"/>
      <c r="K1554" s="638" t="str">
        <f>IFERROR(INDEX(Lookup!$G$3:$G$6,MATCH(J1554,Lookup!$F$3:$F$6,0)),"")</f>
        <v/>
      </c>
      <c r="L1554" s="637"/>
      <c r="M1554" s="636"/>
      <c r="N1554" s="639">
        <f t="shared" si="106"/>
        <v>0</v>
      </c>
      <c r="O1554" s="640">
        <f t="shared" si="107"/>
        <v>0</v>
      </c>
      <c r="P1554" s="641">
        <f>IF(I1554&lt;INDEX(Lookup!$U$2:$U$10,MATCH($D$48,Lookup!$S$2:$S$10,0)),0,IF(U1554="X",0,IFERROR(L1554*50,0)))</f>
        <v>0</v>
      </c>
      <c r="Q1554" s="642">
        <f>IF(I1554&lt;INDEX(Lookup!$U$2:$U$10,MATCH($D$48,Lookup!$S$2:$S$10,0)),0,IF(U1554="X",0,IFERROR(P1554*K1554,0)))</f>
        <v>0</v>
      </c>
      <c r="R1554" s="642">
        <v>0</v>
      </c>
      <c r="S1554" s="783">
        <v>0</v>
      </c>
      <c r="T1554" s="636"/>
      <c r="U1554" s="353"/>
      <c r="W1554" s="833">
        <f t="shared" si="108"/>
        <v>0</v>
      </c>
      <c r="X1554" s="833">
        <f t="shared" si="109"/>
        <v>0</v>
      </c>
    </row>
    <row r="1555" spans="2:24" x14ac:dyDescent="0.35">
      <c r="B1555" s="633"/>
      <c r="C1555" s="357"/>
      <c r="D1555" s="357"/>
      <c r="E1555" s="634"/>
      <c r="F1555" s="635"/>
      <c r="G1555" s="360"/>
      <c r="H1555" s="359"/>
      <c r="I1555" s="359"/>
      <c r="J1555" s="636"/>
      <c r="K1555" s="638" t="str">
        <f>IFERROR(INDEX(Lookup!$G$3:$G$6,MATCH(J1555,Lookup!$F$3:$F$6,0)),"")</f>
        <v/>
      </c>
      <c r="L1555" s="637"/>
      <c r="M1555" s="636"/>
      <c r="N1555" s="639">
        <f t="shared" si="106"/>
        <v>0</v>
      </c>
      <c r="O1555" s="640">
        <f t="shared" si="107"/>
        <v>0</v>
      </c>
      <c r="P1555" s="641">
        <f>IF(I1555&lt;INDEX(Lookup!$U$2:$U$10,MATCH($D$48,Lookup!$S$2:$S$10,0)),0,IF(U1555="X",0,IFERROR(L1555*50,0)))</f>
        <v>0</v>
      </c>
      <c r="Q1555" s="642">
        <f>IF(I1555&lt;INDEX(Lookup!$U$2:$U$10,MATCH($D$48,Lookup!$S$2:$S$10,0)),0,IF(U1555="X",0,IFERROR(P1555*K1555,0)))</f>
        <v>0</v>
      </c>
      <c r="R1555" s="642">
        <v>0</v>
      </c>
      <c r="S1555" s="783">
        <v>0</v>
      </c>
      <c r="T1555" s="636"/>
      <c r="U1555" s="353"/>
      <c r="W1555" s="833">
        <f t="shared" si="108"/>
        <v>0</v>
      </c>
      <c r="X1555" s="833">
        <f t="shared" si="109"/>
        <v>0</v>
      </c>
    </row>
    <row r="1556" spans="2:24" x14ac:dyDescent="0.35">
      <c r="B1556" s="633"/>
      <c r="C1556" s="357"/>
      <c r="D1556" s="357"/>
      <c r="E1556" s="634"/>
      <c r="F1556" s="635"/>
      <c r="G1556" s="360"/>
      <c r="H1556" s="359"/>
      <c r="I1556" s="359"/>
      <c r="J1556" s="636"/>
      <c r="K1556" s="638" t="str">
        <f>IFERROR(INDEX(Lookup!$G$3:$G$6,MATCH(J1556,Lookup!$F$3:$F$6,0)),"")</f>
        <v/>
      </c>
      <c r="L1556" s="637"/>
      <c r="M1556" s="636"/>
      <c r="N1556" s="639">
        <f t="shared" si="106"/>
        <v>0</v>
      </c>
      <c r="O1556" s="640">
        <f t="shared" si="107"/>
        <v>0</v>
      </c>
      <c r="P1556" s="641">
        <f>IF(I1556&lt;INDEX(Lookup!$U$2:$U$10,MATCH($D$48,Lookup!$S$2:$S$10,0)),0,IF(U1556="X",0,IFERROR(L1556*50,0)))</f>
        <v>0</v>
      </c>
      <c r="Q1556" s="642">
        <f>IF(I1556&lt;INDEX(Lookup!$U$2:$U$10,MATCH($D$48,Lookup!$S$2:$S$10,0)),0,IF(U1556="X",0,IFERROR(P1556*K1556,0)))</f>
        <v>0</v>
      </c>
      <c r="R1556" s="642">
        <v>0</v>
      </c>
      <c r="S1556" s="783">
        <v>0</v>
      </c>
      <c r="T1556" s="636"/>
      <c r="U1556" s="353"/>
      <c r="W1556" s="833">
        <f t="shared" si="108"/>
        <v>0</v>
      </c>
      <c r="X1556" s="833">
        <f t="shared" si="109"/>
        <v>0</v>
      </c>
    </row>
    <row r="1557" spans="2:24" x14ac:dyDescent="0.35">
      <c r="B1557" s="633"/>
      <c r="C1557" s="357"/>
      <c r="D1557" s="357"/>
      <c r="E1557" s="634"/>
      <c r="F1557" s="635"/>
      <c r="G1557" s="360"/>
      <c r="H1557" s="359"/>
      <c r="I1557" s="359"/>
      <c r="J1557" s="636"/>
      <c r="K1557" s="638" t="str">
        <f>IFERROR(INDEX(Lookup!$G$3:$G$6,MATCH(J1557,Lookup!$F$3:$F$6,0)),"")</f>
        <v/>
      </c>
      <c r="L1557" s="637"/>
      <c r="M1557" s="636"/>
      <c r="N1557" s="639">
        <f t="shared" si="106"/>
        <v>0</v>
      </c>
      <c r="O1557" s="640">
        <f t="shared" si="107"/>
        <v>0</v>
      </c>
      <c r="P1557" s="641">
        <f>IF(I1557&lt;INDEX(Lookup!$U$2:$U$10,MATCH($D$48,Lookup!$S$2:$S$10,0)),0,IF(U1557="X",0,IFERROR(L1557*50,0)))</f>
        <v>0</v>
      </c>
      <c r="Q1557" s="642">
        <f>IF(I1557&lt;INDEX(Lookup!$U$2:$U$10,MATCH($D$48,Lookup!$S$2:$S$10,0)),0,IF(U1557="X",0,IFERROR(P1557*K1557,0)))</f>
        <v>0</v>
      </c>
      <c r="R1557" s="642">
        <v>0</v>
      </c>
      <c r="S1557" s="783">
        <v>0</v>
      </c>
      <c r="T1557" s="636"/>
      <c r="U1557" s="353"/>
      <c r="W1557" s="833">
        <f t="shared" si="108"/>
        <v>0</v>
      </c>
      <c r="X1557" s="833">
        <f t="shared" si="109"/>
        <v>0</v>
      </c>
    </row>
    <row r="1558" spans="2:24" x14ac:dyDescent="0.35">
      <c r="B1558" s="633"/>
      <c r="C1558" s="357"/>
      <c r="D1558" s="357"/>
      <c r="E1558" s="634"/>
      <c r="F1558" s="635"/>
      <c r="G1558" s="360"/>
      <c r="H1558" s="359"/>
      <c r="I1558" s="359"/>
      <c r="J1558" s="636"/>
      <c r="K1558" s="638" t="str">
        <f>IFERROR(INDEX(Lookup!$G$3:$G$6,MATCH(J1558,Lookup!$F$3:$F$6,0)),"")</f>
        <v/>
      </c>
      <c r="L1558" s="637"/>
      <c r="M1558" s="636"/>
      <c r="N1558" s="639">
        <f t="shared" si="106"/>
        <v>0</v>
      </c>
      <c r="O1558" s="640">
        <f t="shared" si="107"/>
        <v>0</v>
      </c>
      <c r="P1558" s="641">
        <f>IF(I1558&lt;INDEX(Lookup!$U$2:$U$10,MATCH($D$48,Lookup!$S$2:$S$10,0)),0,IF(U1558="X",0,IFERROR(L1558*50,0)))</f>
        <v>0</v>
      </c>
      <c r="Q1558" s="642">
        <f>IF(I1558&lt;INDEX(Lookup!$U$2:$U$10,MATCH($D$48,Lookup!$S$2:$S$10,0)),0,IF(U1558="X",0,IFERROR(P1558*K1558,0)))</f>
        <v>0</v>
      </c>
      <c r="R1558" s="642">
        <v>0</v>
      </c>
      <c r="S1558" s="783">
        <v>0</v>
      </c>
      <c r="T1558" s="636"/>
      <c r="U1558" s="353"/>
      <c r="W1558" s="833">
        <f t="shared" si="108"/>
        <v>0</v>
      </c>
      <c r="X1558" s="833">
        <f t="shared" si="109"/>
        <v>0</v>
      </c>
    </row>
    <row r="1559" spans="2:24" x14ac:dyDescent="0.35">
      <c r="B1559" s="633"/>
      <c r="C1559" s="357"/>
      <c r="D1559" s="357"/>
      <c r="E1559" s="634"/>
      <c r="F1559" s="635"/>
      <c r="G1559" s="360"/>
      <c r="H1559" s="359"/>
      <c r="I1559" s="359"/>
      <c r="J1559" s="636"/>
      <c r="K1559" s="638" t="str">
        <f>IFERROR(INDEX(Lookup!$G$3:$G$6,MATCH(J1559,Lookup!$F$3:$F$6,0)),"")</f>
        <v/>
      </c>
      <c r="L1559" s="637"/>
      <c r="M1559" s="636"/>
      <c r="N1559" s="639">
        <f t="shared" si="106"/>
        <v>0</v>
      </c>
      <c r="O1559" s="640">
        <f t="shared" si="107"/>
        <v>0</v>
      </c>
      <c r="P1559" s="641">
        <f>IF(I1559&lt;INDEX(Lookup!$U$2:$U$10,MATCH($D$48,Lookup!$S$2:$S$10,0)),0,IF(U1559="X",0,IFERROR(L1559*50,0)))</f>
        <v>0</v>
      </c>
      <c r="Q1559" s="642">
        <f>IF(I1559&lt;INDEX(Lookup!$U$2:$U$10,MATCH($D$48,Lookup!$S$2:$S$10,0)),0,IF(U1559="X",0,IFERROR(P1559*K1559,0)))</f>
        <v>0</v>
      </c>
      <c r="R1559" s="642">
        <v>0</v>
      </c>
      <c r="S1559" s="783">
        <v>0</v>
      </c>
      <c r="T1559" s="636"/>
      <c r="U1559" s="353"/>
      <c r="W1559" s="833">
        <f t="shared" si="108"/>
        <v>0</v>
      </c>
      <c r="X1559" s="833">
        <f t="shared" si="109"/>
        <v>0</v>
      </c>
    </row>
    <row r="1560" spans="2:24" x14ac:dyDescent="0.35">
      <c r="B1560" s="633"/>
      <c r="C1560" s="357"/>
      <c r="D1560" s="357"/>
      <c r="E1560" s="634"/>
      <c r="F1560" s="635"/>
      <c r="G1560" s="360"/>
      <c r="H1560" s="359"/>
      <c r="I1560" s="359"/>
      <c r="J1560" s="636"/>
      <c r="K1560" s="638" t="str">
        <f>IFERROR(INDEX(Lookup!$G$3:$G$6,MATCH(J1560,Lookup!$F$3:$F$6,0)),"")</f>
        <v/>
      </c>
      <c r="L1560" s="637"/>
      <c r="M1560" s="636"/>
      <c r="N1560" s="639">
        <f t="shared" si="106"/>
        <v>0</v>
      </c>
      <c r="O1560" s="640">
        <f t="shared" si="107"/>
        <v>0</v>
      </c>
      <c r="P1560" s="641">
        <f>IF(I1560&lt;INDEX(Lookup!$U$2:$U$10,MATCH($D$48,Lookup!$S$2:$S$10,0)),0,IF(U1560="X",0,IFERROR(L1560*50,0)))</f>
        <v>0</v>
      </c>
      <c r="Q1560" s="642">
        <f>IF(I1560&lt;INDEX(Lookup!$U$2:$U$10,MATCH($D$48,Lookup!$S$2:$S$10,0)),0,IF(U1560="X",0,IFERROR(P1560*K1560,0)))</f>
        <v>0</v>
      </c>
      <c r="R1560" s="642">
        <v>0</v>
      </c>
      <c r="S1560" s="783">
        <v>0</v>
      </c>
      <c r="T1560" s="636"/>
      <c r="U1560" s="353"/>
      <c r="W1560" s="833">
        <f t="shared" si="108"/>
        <v>0</v>
      </c>
      <c r="X1560" s="833">
        <f t="shared" si="109"/>
        <v>0</v>
      </c>
    </row>
    <row r="1561" spans="2:24" x14ac:dyDescent="0.35">
      <c r="B1561" s="633"/>
      <c r="C1561" s="357"/>
      <c r="D1561" s="357"/>
      <c r="E1561" s="634"/>
      <c r="F1561" s="635"/>
      <c r="G1561" s="360"/>
      <c r="H1561" s="359"/>
      <c r="I1561" s="359"/>
      <c r="J1561" s="636"/>
      <c r="K1561" s="638" t="str">
        <f>IFERROR(INDEX(Lookup!$G$3:$G$6,MATCH(J1561,Lookup!$F$3:$F$6,0)),"")</f>
        <v/>
      </c>
      <c r="L1561" s="637"/>
      <c r="M1561" s="636"/>
      <c r="N1561" s="639">
        <f t="shared" si="106"/>
        <v>0</v>
      </c>
      <c r="O1561" s="640">
        <f t="shared" si="107"/>
        <v>0</v>
      </c>
      <c r="P1561" s="641">
        <f>IF(I1561&lt;INDEX(Lookup!$U$2:$U$10,MATCH($D$48,Lookup!$S$2:$S$10,0)),0,IF(U1561="X",0,IFERROR(L1561*50,0)))</f>
        <v>0</v>
      </c>
      <c r="Q1561" s="642">
        <f>IF(I1561&lt;INDEX(Lookup!$U$2:$U$10,MATCH($D$48,Lookup!$S$2:$S$10,0)),0,IF(U1561="X",0,IFERROR(P1561*K1561,0)))</f>
        <v>0</v>
      </c>
      <c r="R1561" s="642">
        <v>0</v>
      </c>
      <c r="S1561" s="783">
        <v>0</v>
      </c>
      <c r="T1561" s="636"/>
      <c r="U1561" s="353"/>
      <c r="W1561" s="833">
        <f t="shared" si="108"/>
        <v>0</v>
      </c>
      <c r="X1561" s="833">
        <f t="shared" si="109"/>
        <v>0</v>
      </c>
    </row>
    <row r="1562" spans="2:24" x14ac:dyDescent="0.35">
      <c r="B1562" s="633"/>
      <c r="C1562" s="357"/>
      <c r="D1562" s="357"/>
      <c r="E1562" s="634"/>
      <c r="F1562" s="635"/>
      <c r="G1562" s="360"/>
      <c r="H1562" s="359"/>
      <c r="I1562" s="359"/>
      <c r="J1562" s="636"/>
      <c r="K1562" s="638" t="str">
        <f>IFERROR(INDEX(Lookup!$G$3:$G$6,MATCH(J1562,Lookup!$F$3:$F$6,0)),"")</f>
        <v/>
      </c>
      <c r="L1562" s="637"/>
      <c r="M1562" s="636"/>
      <c r="N1562" s="639">
        <f t="shared" si="106"/>
        <v>0</v>
      </c>
      <c r="O1562" s="640">
        <f t="shared" si="107"/>
        <v>0</v>
      </c>
      <c r="P1562" s="641">
        <f>IF(I1562&lt;INDEX(Lookup!$U$2:$U$10,MATCH($D$48,Lookup!$S$2:$S$10,0)),0,IF(U1562="X",0,IFERROR(L1562*50,0)))</f>
        <v>0</v>
      </c>
      <c r="Q1562" s="642">
        <f>IF(I1562&lt;INDEX(Lookup!$U$2:$U$10,MATCH($D$48,Lookup!$S$2:$S$10,0)),0,IF(U1562="X",0,IFERROR(P1562*K1562,0)))</f>
        <v>0</v>
      </c>
      <c r="R1562" s="642">
        <v>0</v>
      </c>
      <c r="S1562" s="783">
        <v>0</v>
      </c>
      <c r="T1562" s="636"/>
      <c r="U1562" s="353"/>
      <c r="W1562" s="833">
        <f t="shared" si="108"/>
        <v>0</v>
      </c>
      <c r="X1562" s="833">
        <f t="shared" si="109"/>
        <v>0</v>
      </c>
    </row>
    <row r="1563" spans="2:24" x14ac:dyDescent="0.35">
      <c r="B1563" s="633"/>
      <c r="C1563" s="357"/>
      <c r="D1563" s="357"/>
      <c r="E1563" s="634"/>
      <c r="F1563" s="635"/>
      <c r="G1563" s="360"/>
      <c r="H1563" s="359"/>
      <c r="I1563" s="359"/>
      <c r="J1563" s="636"/>
      <c r="K1563" s="638" t="str">
        <f>IFERROR(INDEX(Lookup!$G$3:$G$6,MATCH(J1563,Lookup!$F$3:$F$6,0)),"")</f>
        <v/>
      </c>
      <c r="L1563" s="637"/>
      <c r="M1563" s="636"/>
      <c r="N1563" s="639">
        <f t="shared" si="106"/>
        <v>0</v>
      </c>
      <c r="O1563" s="640">
        <f t="shared" si="107"/>
        <v>0</v>
      </c>
      <c r="P1563" s="641">
        <f>IF(I1563&lt;INDEX(Lookup!$U$2:$U$10,MATCH($D$48,Lookup!$S$2:$S$10,0)),0,IF(U1563="X",0,IFERROR(L1563*50,0)))</f>
        <v>0</v>
      </c>
      <c r="Q1563" s="642">
        <f>IF(I1563&lt;INDEX(Lookup!$U$2:$U$10,MATCH($D$48,Lookup!$S$2:$S$10,0)),0,IF(U1563="X",0,IFERROR(P1563*K1563,0)))</f>
        <v>0</v>
      </c>
      <c r="R1563" s="642">
        <v>0</v>
      </c>
      <c r="S1563" s="783">
        <v>0</v>
      </c>
      <c r="T1563" s="636"/>
      <c r="U1563" s="353"/>
      <c r="W1563" s="833">
        <f t="shared" si="108"/>
        <v>0</v>
      </c>
      <c r="X1563" s="833">
        <f t="shared" si="109"/>
        <v>0</v>
      </c>
    </row>
    <row r="1564" spans="2:24" x14ac:dyDescent="0.35">
      <c r="B1564" s="633"/>
      <c r="C1564" s="357"/>
      <c r="D1564" s="357"/>
      <c r="E1564" s="634"/>
      <c r="F1564" s="635"/>
      <c r="G1564" s="360"/>
      <c r="H1564" s="359"/>
      <c r="I1564" s="359"/>
      <c r="J1564" s="636"/>
      <c r="K1564" s="638" t="str">
        <f>IFERROR(INDEX(Lookup!$G$3:$G$6,MATCH(J1564,Lookup!$F$3:$F$6,0)),"")</f>
        <v/>
      </c>
      <c r="L1564" s="637"/>
      <c r="M1564" s="636"/>
      <c r="N1564" s="639">
        <f t="shared" si="106"/>
        <v>0</v>
      </c>
      <c r="O1564" s="640">
        <f t="shared" si="107"/>
        <v>0</v>
      </c>
      <c r="P1564" s="641">
        <f>IF(I1564&lt;INDEX(Lookup!$U$2:$U$10,MATCH($D$48,Lookup!$S$2:$S$10,0)),0,IF(U1564="X",0,IFERROR(L1564*50,0)))</f>
        <v>0</v>
      </c>
      <c r="Q1564" s="642">
        <f>IF(I1564&lt;INDEX(Lookup!$U$2:$U$10,MATCH($D$48,Lookup!$S$2:$S$10,0)),0,IF(U1564="X",0,IFERROR(P1564*K1564,0)))</f>
        <v>0</v>
      </c>
      <c r="R1564" s="642">
        <v>0</v>
      </c>
      <c r="S1564" s="783">
        <v>0</v>
      </c>
      <c r="T1564" s="636"/>
      <c r="U1564" s="353"/>
      <c r="W1564" s="833">
        <f t="shared" si="108"/>
        <v>0</v>
      </c>
      <c r="X1564" s="833">
        <f t="shared" si="109"/>
        <v>0</v>
      </c>
    </row>
    <row r="1565" spans="2:24" x14ac:dyDescent="0.35">
      <c r="B1565" s="633"/>
      <c r="C1565" s="357"/>
      <c r="D1565" s="357"/>
      <c r="E1565" s="634"/>
      <c r="F1565" s="635"/>
      <c r="G1565" s="360"/>
      <c r="H1565" s="359"/>
      <c r="I1565" s="359"/>
      <c r="J1565" s="636"/>
      <c r="K1565" s="638" t="str">
        <f>IFERROR(INDEX(Lookup!$G$3:$G$6,MATCH(J1565,Lookup!$F$3:$F$6,0)),"")</f>
        <v/>
      </c>
      <c r="L1565" s="637"/>
      <c r="M1565" s="636"/>
      <c r="N1565" s="639">
        <f t="shared" si="106"/>
        <v>0</v>
      </c>
      <c r="O1565" s="640">
        <f t="shared" si="107"/>
        <v>0</v>
      </c>
      <c r="P1565" s="641">
        <f>IF(I1565&lt;INDEX(Lookup!$U$2:$U$10,MATCH($D$48,Lookup!$S$2:$S$10,0)),0,IF(U1565="X",0,IFERROR(L1565*50,0)))</f>
        <v>0</v>
      </c>
      <c r="Q1565" s="642">
        <f>IF(I1565&lt;INDEX(Lookup!$U$2:$U$10,MATCH($D$48,Lookup!$S$2:$S$10,0)),0,IF(U1565="X",0,IFERROR(P1565*K1565,0)))</f>
        <v>0</v>
      </c>
      <c r="R1565" s="642">
        <v>0</v>
      </c>
      <c r="S1565" s="783">
        <v>0</v>
      </c>
      <c r="T1565" s="636"/>
      <c r="U1565" s="353"/>
      <c r="W1565" s="833">
        <f t="shared" si="108"/>
        <v>0</v>
      </c>
      <c r="X1565" s="833">
        <f t="shared" si="109"/>
        <v>0</v>
      </c>
    </row>
    <row r="1566" spans="2:24" x14ac:dyDescent="0.35">
      <c r="B1566" s="633"/>
      <c r="C1566" s="357"/>
      <c r="D1566" s="357"/>
      <c r="E1566" s="634"/>
      <c r="F1566" s="635"/>
      <c r="G1566" s="360"/>
      <c r="H1566" s="359"/>
      <c r="I1566" s="359"/>
      <c r="J1566" s="636"/>
      <c r="K1566" s="638" t="str">
        <f>IFERROR(INDEX(Lookup!$G$3:$G$6,MATCH(J1566,Lookup!$F$3:$F$6,0)),"")</f>
        <v/>
      </c>
      <c r="L1566" s="637"/>
      <c r="M1566" s="636"/>
      <c r="N1566" s="639">
        <f t="shared" si="106"/>
        <v>0</v>
      </c>
      <c r="O1566" s="640">
        <f t="shared" si="107"/>
        <v>0</v>
      </c>
      <c r="P1566" s="641">
        <f>IF(I1566&lt;INDEX(Lookup!$U$2:$U$10,MATCH($D$48,Lookup!$S$2:$S$10,0)),0,IF(U1566="X",0,IFERROR(L1566*50,0)))</f>
        <v>0</v>
      </c>
      <c r="Q1566" s="642">
        <f>IF(I1566&lt;INDEX(Lookup!$U$2:$U$10,MATCH($D$48,Lookup!$S$2:$S$10,0)),0,IF(U1566="X",0,IFERROR(P1566*K1566,0)))</f>
        <v>0</v>
      </c>
      <c r="R1566" s="642">
        <v>0</v>
      </c>
      <c r="S1566" s="783">
        <v>0</v>
      </c>
      <c r="T1566" s="636"/>
      <c r="U1566" s="353"/>
      <c r="W1566" s="833">
        <f t="shared" si="108"/>
        <v>0</v>
      </c>
      <c r="X1566" s="833">
        <f t="shared" si="109"/>
        <v>0</v>
      </c>
    </row>
    <row r="1567" spans="2:24" x14ac:dyDescent="0.35">
      <c r="B1567" s="633"/>
      <c r="C1567" s="357"/>
      <c r="D1567" s="357"/>
      <c r="E1567" s="634"/>
      <c r="F1567" s="635"/>
      <c r="G1567" s="360"/>
      <c r="H1567" s="359"/>
      <c r="I1567" s="359"/>
      <c r="J1567" s="636"/>
      <c r="K1567" s="638" t="str">
        <f>IFERROR(INDEX(Lookup!$G$3:$G$6,MATCH(J1567,Lookup!$F$3:$F$6,0)),"")</f>
        <v/>
      </c>
      <c r="L1567" s="637"/>
      <c r="M1567" s="636"/>
      <c r="N1567" s="639">
        <f t="shared" si="106"/>
        <v>0</v>
      </c>
      <c r="O1567" s="640">
        <f t="shared" si="107"/>
        <v>0</v>
      </c>
      <c r="P1567" s="641">
        <f>IF(I1567&lt;INDEX(Lookup!$U$2:$U$10,MATCH($D$48,Lookup!$S$2:$S$10,0)),0,IF(U1567="X",0,IFERROR(L1567*50,0)))</f>
        <v>0</v>
      </c>
      <c r="Q1567" s="642">
        <f>IF(I1567&lt;INDEX(Lookup!$U$2:$U$10,MATCH($D$48,Lookup!$S$2:$S$10,0)),0,IF(U1567="X",0,IFERROR(P1567*K1567,0)))</f>
        <v>0</v>
      </c>
      <c r="R1567" s="642">
        <v>0</v>
      </c>
      <c r="S1567" s="783">
        <v>0</v>
      </c>
      <c r="T1567" s="636"/>
      <c r="U1567" s="353"/>
      <c r="W1567" s="833">
        <f t="shared" si="108"/>
        <v>0</v>
      </c>
      <c r="X1567" s="833">
        <f t="shared" si="109"/>
        <v>0</v>
      </c>
    </row>
    <row r="1568" spans="2:24" x14ac:dyDescent="0.35">
      <c r="B1568" s="633"/>
      <c r="C1568" s="357"/>
      <c r="D1568" s="357"/>
      <c r="E1568" s="634"/>
      <c r="F1568" s="635"/>
      <c r="G1568" s="360"/>
      <c r="H1568" s="359"/>
      <c r="I1568" s="359"/>
      <c r="J1568" s="636"/>
      <c r="K1568" s="638" t="str">
        <f>IFERROR(INDEX(Lookup!$G$3:$G$6,MATCH(J1568,Lookup!$F$3:$F$6,0)),"")</f>
        <v/>
      </c>
      <c r="L1568" s="637"/>
      <c r="M1568" s="636"/>
      <c r="N1568" s="639">
        <f t="shared" si="106"/>
        <v>0</v>
      </c>
      <c r="O1568" s="640">
        <f t="shared" si="107"/>
        <v>0</v>
      </c>
      <c r="P1568" s="641">
        <f>IF(I1568&lt;INDEX(Lookup!$U$2:$U$10,MATCH($D$48,Lookup!$S$2:$S$10,0)),0,IF(U1568="X",0,IFERROR(L1568*50,0)))</f>
        <v>0</v>
      </c>
      <c r="Q1568" s="642">
        <f>IF(I1568&lt;INDEX(Lookup!$U$2:$U$10,MATCH($D$48,Lookup!$S$2:$S$10,0)),0,IF(U1568="X",0,IFERROR(P1568*K1568,0)))</f>
        <v>0</v>
      </c>
      <c r="R1568" s="642">
        <v>0</v>
      </c>
      <c r="S1568" s="783">
        <v>0</v>
      </c>
      <c r="T1568" s="636"/>
      <c r="U1568" s="353"/>
      <c r="W1568" s="833">
        <f t="shared" si="108"/>
        <v>0</v>
      </c>
      <c r="X1568" s="833">
        <f t="shared" si="109"/>
        <v>0</v>
      </c>
    </row>
    <row r="1569" spans="2:24" x14ac:dyDescent="0.35">
      <c r="B1569" s="633"/>
      <c r="C1569" s="357"/>
      <c r="D1569" s="357"/>
      <c r="E1569" s="634"/>
      <c r="F1569" s="635"/>
      <c r="G1569" s="360"/>
      <c r="H1569" s="359"/>
      <c r="I1569" s="359"/>
      <c r="J1569" s="636"/>
      <c r="K1569" s="638" t="str">
        <f>IFERROR(INDEX(Lookup!$G$3:$G$6,MATCH(J1569,Lookup!$F$3:$F$6,0)),"")</f>
        <v/>
      </c>
      <c r="L1569" s="637"/>
      <c r="M1569" s="636"/>
      <c r="N1569" s="639">
        <f t="shared" si="106"/>
        <v>0</v>
      </c>
      <c r="O1569" s="640">
        <f t="shared" si="107"/>
        <v>0</v>
      </c>
      <c r="P1569" s="641">
        <f>IF(I1569&lt;INDEX(Lookup!$U$2:$U$10,MATCH($D$48,Lookup!$S$2:$S$10,0)),0,IF(U1569="X",0,IFERROR(L1569*50,0)))</f>
        <v>0</v>
      </c>
      <c r="Q1569" s="642">
        <f>IF(I1569&lt;INDEX(Lookup!$U$2:$U$10,MATCH($D$48,Lookup!$S$2:$S$10,0)),0,IF(U1569="X",0,IFERROR(P1569*K1569,0)))</f>
        <v>0</v>
      </c>
      <c r="R1569" s="642">
        <v>0</v>
      </c>
      <c r="S1569" s="783">
        <v>0</v>
      </c>
      <c r="T1569" s="636"/>
      <c r="U1569" s="353"/>
      <c r="W1569" s="833">
        <f t="shared" si="108"/>
        <v>0</v>
      </c>
      <c r="X1569" s="833">
        <f t="shared" si="109"/>
        <v>0</v>
      </c>
    </row>
    <row r="1570" spans="2:24" x14ac:dyDescent="0.35">
      <c r="B1570" s="633"/>
      <c r="C1570" s="357"/>
      <c r="D1570" s="357"/>
      <c r="E1570" s="634"/>
      <c r="F1570" s="635"/>
      <c r="G1570" s="360"/>
      <c r="H1570" s="359"/>
      <c r="I1570" s="359"/>
      <c r="J1570" s="636"/>
      <c r="K1570" s="638" t="str">
        <f>IFERROR(INDEX(Lookup!$G$3:$G$6,MATCH(J1570,Lookup!$F$3:$F$6,0)),"")</f>
        <v/>
      </c>
      <c r="L1570" s="637"/>
      <c r="M1570" s="636"/>
      <c r="N1570" s="639">
        <f t="shared" si="106"/>
        <v>0</v>
      </c>
      <c r="O1570" s="640">
        <f t="shared" si="107"/>
        <v>0</v>
      </c>
      <c r="P1570" s="641">
        <f>IF(I1570&lt;INDEX(Lookup!$U$2:$U$10,MATCH($D$48,Lookup!$S$2:$S$10,0)),0,IF(U1570="X",0,IFERROR(L1570*50,0)))</f>
        <v>0</v>
      </c>
      <c r="Q1570" s="642">
        <f>IF(I1570&lt;INDEX(Lookup!$U$2:$U$10,MATCH($D$48,Lookup!$S$2:$S$10,0)),0,IF(U1570="X",0,IFERROR(P1570*K1570,0)))</f>
        <v>0</v>
      </c>
      <c r="R1570" s="642">
        <v>0</v>
      </c>
      <c r="S1570" s="783">
        <v>0</v>
      </c>
      <c r="T1570" s="636"/>
      <c r="U1570" s="353"/>
      <c r="W1570" s="833">
        <f t="shared" si="108"/>
        <v>0</v>
      </c>
      <c r="X1570" s="833">
        <f t="shared" si="109"/>
        <v>0</v>
      </c>
    </row>
    <row r="1571" spans="2:24" x14ac:dyDescent="0.35">
      <c r="B1571" s="633"/>
      <c r="C1571" s="357"/>
      <c r="D1571" s="357"/>
      <c r="E1571" s="634"/>
      <c r="F1571" s="635"/>
      <c r="G1571" s="360"/>
      <c r="H1571" s="359"/>
      <c r="I1571" s="359"/>
      <c r="J1571" s="636"/>
      <c r="K1571" s="638" t="str">
        <f>IFERROR(INDEX(Lookup!$G$3:$G$6,MATCH(J1571,Lookup!$F$3:$F$6,0)),"")</f>
        <v/>
      </c>
      <c r="L1571" s="637"/>
      <c r="M1571" s="636"/>
      <c r="N1571" s="639">
        <f t="shared" si="106"/>
        <v>0</v>
      </c>
      <c r="O1571" s="640">
        <f t="shared" si="107"/>
        <v>0</v>
      </c>
      <c r="P1571" s="641">
        <f>IF(I1571&lt;INDEX(Lookup!$U$2:$U$10,MATCH($D$48,Lookup!$S$2:$S$10,0)),0,IF(U1571="X",0,IFERROR(L1571*50,0)))</f>
        <v>0</v>
      </c>
      <c r="Q1571" s="642">
        <f>IF(I1571&lt;INDEX(Lookup!$U$2:$U$10,MATCH($D$48,Lookup!$S$2:$S$10,0)),0,IF(U1571="X",0,IFERROR(P1571*K1571,0)))</f>
        <v>0</v>
      </c>
      <c r="R1571" s="642">
        <v>0</v>
      </c>
      <c r="S1571" s="783">
        <v>0</v>
      </c>
      <c r="T1571" s="636"/>
      <c r="U1571" s="353"/>
      <c r="W1571" s="833">
        <f t="shared" si="108"/>
        <v>0</v>
      </c>
      <c r="X1571" s="833">
        <f t="shared" si="109"/>
        <v>0</v>
      </c>
    </row>
    <row r="1572" spans="2:24" x14ac:dyDescent="0.35">
      <c r="B1572" s="633"/>
      <c r="C1572" s="357"/>
      <c r="D1572" s="357"/>
      <c r="E1572" s="634"/>
      <c r="F1572" s="635"/>
      <c r="G1572" s="360"/>
      <c r="H1572" s="359"/>
      <c r="I1572" s="359"/>
      <c r="J1572" s="636"/>
      <c r="K1572" s="638" t="str">
        <f>IFERROR(INDEX(Lookup!$G$3:$G$6,MATCH(J1572,Lookup!$F$3:$F$6,0)),"")</f>
        <v/>
      </c>
      <c r="L1572" s="637"/>
      <c r="M1572" s="636"/>
      <c r="N1572" s="639">
        <f t="shared" si="106"/>
        <v>0</v>
      </c>
      <c r="O1572" s="640">
        <f t="shared" si="107"/>
        <v>0</v>
      </c>
      <c r="P1572" s="641">
        <f>IF(I1572&lt;INDEX(Lookup!$U$2:$U$10,MATCH($D$48,Lookup!$S$2:$S$10,0)),0,IF(U1572="X",0,IFERROR(L1572*50,0)))</f>
        <v>0</v>
      </c>
      <c r="Q1572" s="642">
        <f>IF(I1572&lt;INDEX(Lookup!$U$2:$U$10,MATCH($D$48,Lookup!$S$2:$S$10,0)),0,IF(U1572="X",0,IFERROR(P1572*K1572,0)))</f>
        <v>0</v>
      </c>
      <c r="R1572" s="642">
        <v>0</v>
      </c>
      <c r="S1572" s="783">
        <v>0</v>
      </c>
      <c r="T1572" s="636"/>
      <c r="U1572" s="353"/>
      <c r="W1572" s="833">
        <f t="shared" si="108"/>
        <v>0</v>
      </c>
      <c r="X1572" s="833">
        <f t="shared" si="109"/>
        <v>0</v>
      </c>
    </row>
    <row r="1573" spans="2:24" x14ac:dyDescent="0.35">
      <c r="B1573" s="633"/>
      <c r="C1573" s="357"/>
      <c r="D1573" s="357"/>
      <c r="E1573" s="634"/>
      <c r="F1573" s="635"/>
      <c r="G1573" s="360"/>
      <c r="H1573" s="359"/>
      <c r="I1573" s="359"/>
      <c r="J1573" s="636"/>
      <c r="K1573" s="638" t="str">
        <f>IFERROR(INDEX(Lookup!$G$3:$G$6,MATCH(J1573,Lookup!$F$3:$F$6,0)),"")</f>
        <v/>
      </c>
      <c r="L1573" s="637"/>
      <c r="M1573" s="636"/>
      <c r="N1573" s="639">
        <f t="shared" si="106"/>
        <v>0</v>
      </c>
      <c r="O1573" s="640">
        <f t="shared" si="107"/>
        <v>0</v>
      </c>
      <c r="P1573" s="641">
        <f>IF(I1573&lt;INDEX(Lookup!$U$2:$U$10,MATCH($D$48,Lookup!$S$2:$S$10,0)),0,IF(U1573="X",0,IFERROR(L1573*50,0)))</f>
        <v>0</v>
      </c>
      <c r="Q1573" s="642">
        <f>IF(I1573&lt;INDEX(Lookup!$U$2:$U$10,MATCH($D$48,Lookup!$S$2:$S$10,0)),0,IF(U1573="X",0,IFERROR(P1573*K1573,0)))</f>
        <v>0</v>
      </c>
      <c r="R1573" s="642">
        <v>0</v>
      </c>
      <c r="S1573" s="783">
        <v>0</v>
      </c>
      <c r="T1573" s="636"/>
      <c r="U1573" s="353"/>
      <c r="W1573" s="833">
        <f t="shared" si="108"/>
        <v>0</v>
      </c>
      <c r="X1573" s="833">
        <f t="shared" si="109"/>
        <v>0</v>
      </c>
    </row>
    <row r="1574" spans="2:24" x14ac:dyDescent="0.35">
      <c r="B1574" s="633"/>
      <c r="C1574" s="357"/>
      <c r="D1574" s="357"/>
      <c r="E1574" s="634"/>
      <c r="F1574" s="635"/>
      <c r="G1574" s="360"/>
      <c r="H1574" s="359"/>
      <c r="I1574" s="359"/>
      <c r="J1574" s="636"/>
      <c r="K1574" s="638" t="str">
        <f>IFERROR(INDEX(Lookup!$G$3:$G$6,MATCH(J1574,Lookup!$F$3:$F$6,0)),"")</f>
        <v/>
      </c>
      <c r="L1574" s="637"/>
      <c r="M1574" s="636"/>
      <c r="N1574" s="639">
        <f t="shared" si="106"/>
        <v>0</v>
      </c>
      <c r="O1574" s="640">
        <f t="shared" si="107"/>
        <v>0</v>
      </c>
      <c r="P1574" s="641">
        <f>IF(I1574&lt;INDEX(Lookup!$U$2:$U$10,MATCH($D$48,Lookup!$S$2:$S$10,0)),0,IF(U1574="X",0,IFERROR(L1574*50,0)))</f>
        <v>0</v>
      </c>
      <c r="Q1574" s="642">
        <f>IF(I1574&lt;INDEX(Lookup!$U$2:$U$10,MATCH($D$48,Lookup!$S$2:$S$10,0)),0,IF(U1574="X",0,IFERROR(P1574*K1574,0)))</f>
        <v>0</v>
      </c>
      <c r="R1574" s="642">
        <v>0</v>
      </c>
      <c r="S1574" s="783">
        <v>0</v>
      </c>
      <c r="T1574" s="636"/>
      <c r="U1574" s="353"/>
      <c r="W1574" s="833">
        <f t="shared" si="108"/>
        <v>0</v>
      </c>
      <c r="X1574" s="833">
        <f t="shared" si="109"/>
        <v>0</v>
      </c>
    </row>
    <row r="1575" spans="2:24" x14ac:dyDescent="0.35">
      <c r="B1575" s="633"/>
      <c r="C1575" s="357"/>
      <c r="D1575" s="357"/>
      <c r="E1575" s="634"/>
      <c r="F1575" s="635"/>
      <c r="G1575" s="360"/>
      <c r="H1575" s="359"/>
      <c r="I1575" s="359"/>
      <c r="J1575" s="636"/>
      <c r="K1575" s="638" t="str">
        <f>IFERROR(INDEX(Lookup!$G$3:$G$6,MATCH(J1575,Lookup!$F$3:$F$6,0)),"")</f>
        <v/>
      </c>
      <c r="L1575" s="637"/>
      <c r="M1575" s="636"/>
      <c r="N1575" s="639">
        <f t="shared" si="106"/>
        <v>0</v>
      </c>
      <c r="O1575" s="640">
        <f t="shared" si="107"/>
        <v>0</v>
      </c>
      <c r="P1575" s="641">
        <f>IF(I1575&lt;INDEX(Lookup!$U$2:$U$10,MATCH($D$48,Lookup!$S$2:$S$10,0)),0,IF(U1575="X",0,IFERROR(L1575*50,0)))</f>
        <v>0</v>
      </c>
      <c r="Q1575" s="642">
        <f>IF(I1575&lt;INDEX(Lookup!$U$2:$U$10,MATCH($D$48,Lookup!$S$2:$S$10,0)),0,IF(U1575="X",0,IFERROR(P1575*K1575,0)))</f>
        <v>0</v>
      </c>
      <c r="R1575" s="642">
        <v>0</v>
      </c>
      <c r="S1575" s="783">
        <v>0</v>
      </c>
      <c r="T1575" s="636"/>
      <c r="U1575" s="353"/>
      <c r="W1575" s="833">
        <f t="shared" si="108"/>
        <v>0</v>
      </c>
      <c r="X1575" s="833">
        <f t="shared" si="109"/>
        <v>0</v>
      </c>
    </row>
    <row r="1576" spans="2:24" x14ac:dyDescent="0.35">
      <c r="B1576" s="633"/>
      <c r="C1576" s="357"/>
      <c r="D1576" s="357"/>
      <c r="E1576" s="634"/>
      <c r="F1576" s="635"/>
      <c r="G1576" s="360"/>
      <c r="H1576" s="359"/>
      <c r="I1576" s="359"/>
      <c r="J1576" s="636"/>
      <c r="K1576" s="638" t="str">
        <f>IFERROR(INDEX(Lookup!$G$3:$G$6,MATCH(J1576,Lookup!$F$3:$F$6,0)),"")</f>
        <v/>
      </c>
      <c r="L1576" s="637"/>
      <c r="M1576" s="636"/>
      <c r="N1576" s="639">
        <f t="shared" si="106"/>
        <v>0</v>
      </c>
      <c r="O1576" s="640">
        <f t="shared" si="107"/>
        <v>0</v>
      </c>
      <c r="P1576" s="641">
        <f>IF(I1576&lt;INDEX(Lookup!$U$2:$U$10,MATCH($D$48,Lookup!$S$2:$S$10,0)),0,IF(U1576="X",0,IFERROR(L1576*50,0)))</f>
        <v>0</v>
      </c>
      <c r="Q1576" s="642">
        <f>IF(I1576&lt;INDEX(Lookup!$U$2:$U$10,MATCH($D$48,Lookup!$S$2:$S$10,0)),0,IF(U1576="X",0,IFERROR(P1576*K1576,0)))</f>
        <v>0</v>
      </c>
      <c r="R1576" s="642">
        <v>0</v>
      </c>
      <c r="S1576" s="783">
        <v>0</v>
      </c>
      <c r="T1576" s="636"/>
      <c r="U1576" s="353"/>
      <c r="W1576" s="833">
        <f t="shared" si="108"/>
        <v>0</v>
      </c>
      <c r="X1576" s="833">
        <f t="shared" si="109"/>
        <v>0</v>
      </c>
    </row>
    <row r="1577" spans="2:24" x14ac:dyDescent="0.35">
      <c r="B1577" s="633"/>
      <c r="C1577" s="357"/>
      <c r="D1577" s="357"/>
      <c r="E1577" s="634"/>
      <c r="F1577" s="635"/>
      <c r="G1577" s="360"/>
      <c r="H1577" s="359"/>
      <c r="I1577" s="359"/>
      <c r="J1577" s="636"/>
      <c r="K1577" s="638" t="str">
        <f>IFERROR(INDEX(Lookup!$G$3:$G$6,MATCH(J1577,Lookup!$F$3:$F$6,0)),"")</f>
        <v/>
      </c>
      <c r="L1577" s="637"/>
      <c r="M1577" s="636"/>
      <c r="N1577" s="639">
        <f t="shared" si="106"/>
        <v>0</v>
      </c>
      <c r="O1577" s="640">
        <f t="shared" si="107"/>
        <v>0</v>
      </c>
      <c r="P1577" s="641">
        <f>IF(I1577&lt;INDEX(Lookup!$U$2:$U$10,MATCH($D$48,Lookup!$S$2:$S$10,0)),0,IF(U1577="X",0,IFERROR(L1577*50,0)))</f>
        <v>0</v>
      </c>
      <c r="Q1577" s="642">
        <f>IF(I1577&lt;INDEX(Lookup!$U$2:$U$10,MATCH($D$48,Lookup!$S$2:$S$10,0)),0,IF(U1577="X",0,IFERROR(P1577*K1577,0)))</f>
        <v>0</v>
      </c>
      <c r="R1577" s="642">
        <v>0</v>
      </c>
      <c r="S1577" s="783">
        <v>0</v>
      </c>
      <c r="T1577" s="636"/>
      <c r="U1577" s="353"/>
      <c r="W1577" s="833">
        <f t="shared" si="108"/>
        <v>0</v>
      </c>
      <c r="X1577" s="833">
        <f t="shared" si="109"/>
        <v>0</v>
      </c>
    </row>
    <row r="1578" spans="2:24" x14ac:dyDescent="0.35">
      <c r="B1578" s="633"/>
      <c r="C1578" s="357"/>
      <c r="D1578" s="357"/>
      <c r="E1578" s="634"/>
      <c r="F1578" s="635"/>
      <c r="G1578" s="360"/>
      <c r="H1578" s="359"/>
      <c r="I1578" s="359"/>
      <c r="J1578" s="636"/>
      <c r="K1578" s="638" t="str">
        <f>IFERROR(INDEX(Lookup!$G$3:$G$6,MATCH(J1578,Lookup!$F$3:$F$6,0)),"")</f>
        <v/>
      </c>
      <c r="L1578" s="637"/>
      <c r="M1578" s="636"/>
      <c r="N1578" s="639">
        <f t="shared" si="106"/>
        <v>0</v>
      </c>
      <c r="O1578" s="640">
        <f t="shared" si="107"/>
        <v>0</v>
      </c>
      <c r="P1578" s="641">
        <f>IF(I1578&lt;INDEX(Lookup!$U$2:$U$10,MATCH($D$48,Lookup!$S$2:$S$10,0)),0,IF(U1578="X",0,IFERROR(L1578*50,0)))</f>
        <v>0</v>
      </c>
      <c r="Q1578" s="642">
        <f>IF(I1578&lt;INDEX(Lookup!$U$2:$U$10,MATCH($D$48,Lookup!$S$2:$S$10,0)),0,IF(U1578="X",0,IFERROR(P1578*K1578,0)))</f>
        <v>0</v>
      </c>
      <c r="R1578" s="642">
        <v>0</v>
      </c>
      <c r="S1578" s="783">
        <v>0</v>
      </c>
      <c r="T1578" s="636"/>
      <c r="U1578" s="353"/>
      <c r="W1578" s="833">
        <f t="shared" si="108"/>
        <v>0</v>
      </c>
      <c r="X1578" s="833">
        <f t="shared" si="109"/>
        <v>0</v>
      </c>
    </row>
    <row r="1579" spans="2:24" x14ac:dyDescent="0.35">
      <c r="B1579" s="633"/>
      <c r="C1579" s="357"/>
      <c r="D1579" s="357"/>
      <c r="E1579" s="634"/>
      <c r="F1579" s="635"/>
      <c r="G1579" s="360"/>
      <c r="H1579" s="359"/>
      <c r="I1579" s="359"/>
      <c r="J1579" s="636"/>
      <c r="K1579" s="638" t="str">
        <f>IFERROR(INDEX(Lookup!$G$3:$G$6,MATCH(J1579,Lookup!$F$3:$F$6,0)),"")</f>
        <v/>
      </c>
      <c r="L1579" s="637"/>
      <c r="M1579" s="636"/>
      <c r="N1579" s="639">
        <f t="shared" si="106"/>
        <v>0</v>
      </c>
      <c r="O1579" s="640">
        <f t="shared" si="107"/>
        <v>0</v>
      </c>
      <c r="P1579" s="641">
        <f>IF(I1579&lt;INDEX(Lookup!$U$2:$U$10,MATCH($D$48,Lookup!$S$2:$S$10,0)),0,IF(U1579="X",0,IFERROR(L1579*50,0)))</f>
        <v>0</v>
      </c>
      <c r="Q1579" s="642">
        <f>IF(I1579&lt;INDEX(Lookup!$U$2:$U$10,MATCH($D$48,Lookup!$S$2:$S$10,0)),0,IF(U1579="X",0,IFERROR(P1579*K1579,0)))</f>
        <v>0</v>
      </c>
      <c r="R1579" s="642">
        <v>0</v>
      </c>
      <c r="S1579" s="783">
        <v>0</v>
      </c>
      <c r="T1579" s="636"/>
      <c r="U1579" s="353"/>
      <c r="W1579" s="833">
        <f t="shared" si="108"/>
        <v>0</v>
      </c>
      <c r="X1579" s="833">
        <f t="shared" si="109"/>
        <v>0</v>
      </c>
    </row>
    <row r="1580" spans="2:24" x14ac:dyDescent="0.35">
      <c r="B1580" s="633"/>
      <c r="C1580" s="357"/>
      <c r="D1580" s="357"/>
      <c r="E1580" s="634"/>
      <c r="F1580" s="635"/>
      <c r="G1580" s="360"/>
      <c r="H1580" s="359"/>
      <c r="I1580" s="359"/>
      <c r="J1580" s="636"/>
      <c r="K1580" s="638" t="str">
        <f>IFERROR(INDEX(Lookup!$G$3:$G$6,MATCH(J1580,Lookup!$F$3:$F$6,0)),"")</f>
        <v/>
      </c>
      <c r="L1580" s="637"/>
      <c r="M1580" s="636"/>
      <c r="N1580" s="639">
        <f t="shared" si="106"/>
        <v>0</v>
      </c>
      <c r="O1580" s="640">
        <f t="shared" si="107"/>
        <v>0</v>
      </c>
      <c r="P1580" s="641">
        <f>IF(I1580&lt;INDEX(Lookup!$U$2:$U$10,MATCH($D$48,Lookup!$S$2:$S$10,0)),0,IF(U1580="X",0,IFERROR(L1580*50,0)))</f>
        <v>0</v>
      </c>
      <c r="Q1580" s="642">
        <f>IF(I1580&lt;INDEX(Lookup!$U$2:$U$10,MATCH($D$48,Lookup!$S$2:$S$10,0)),0,IF(U1580="X",0,IFERROR(P1580*K1580,0)))</f>
        <v>0</v>
      </c>
      <c r="R1580" s="642">
        <v>0</v>
      </c>
      <c r="S1580" s="783">
        <v>0</v>
      </c>
      <c r="T1580" s="636"/>
      <c r="U1580" s="353"/>
      <c r="W1580" s="833">
        <f t="shared" si="108"/>
        <v>0</v>
      </c>
      <c r="X1580" s="833">
        <f t="shared" si="109"/>
        <v>0</v>
      </c>
    </row>
    <row r="1581" spans="2:24" x14ac:dyDescent="0.35">
      <c r="B1581" s="633"/>
      <c r="C1581" s="357"/>
      <c r="D1581" s="357"/>
      <c r="E1581" s="634"/>
      <c r="F1581" s="635"/>
      <c r="G1581" s="360"/>
      <c r="H1581" s="359"/>
      <c r="I1581" s="359"/>
      <c r="J1581" s="636"/>
      <c r="K1581" s="638" t="str">
        <f>IFERROR(INDEX(Lookup!$G$3:$G$6,MATCH(J1581,Lookup!$F$3:$F$6,0)),"")</f>
        <v/>
      </c>
      <c r="L1581" s="637"/>
      <c r="M1581" s="636"/>
      <c r="N1581" s="639">
        <f t="shared" si="106"/>
        <v>0</v>
      </c>
      <c r="O1581" s="640">
        <f t="shared" si="107"/>
        <v>0</v>
      </c>
      <c r="P1581" s="641">
        <f>IF(I1581&lt;INDEX(Lookup!$U$2:$U$10,MATCH($D$48,Lookup!$S$2:$S$10,0)),0,IF(U1581="X",0,IFERROR(L1581*50,0)))</f>
        <v>0</v>
      </c>
      <c r="Q1581" s="642">
        <f>IF(I1581&lt;INDEX(Lookup!$U$2:$U$10,MATCH($D$48,Lookup!$S$2:$S$10,0)),0,IF(U1581="X",0,IFERROR(P1581*K1581,0)))</f>
        <v>0</v>
      </c>
      <c r="R1581" s="642">
        <v>0</v>
      </c>
      <c r="S1581" s="783">
        <v>0</v>
      </c>
      <c r="T1581" s="636"/>
      <c r="U1581" s="353"/>
      <c r="W1581" s="833">
        <f t="shared" si="108"/>
        <v>0</v>
      </c>
      <c r="X1581" s="833">
        <f t="shared" si="109"/>
        <v>0</v>
      </c>
    </row>
    <row r="1582" spans="2:24" x14ac:dyDescent="0.35">
      <c r="B1582" s="633"/>
      <c r="C1582" s="357"/>
      <c r="D1582" s="357"/>
      <c r="E1582" s="634"/>
      <c r="F1582" s="635"/>
      <c r="G1582" s="360"/>
      <c r="H1582" s="359"/>
      <c r="I1582" s="359"/>
      <c r="J1582" s="636"/>
      <c r="K1582" s="638" t="str">
        <f>IFERROR(INDEX(Lookup!$G$3:$G$6,MATCH(J1582,Lookup!$F$3:$F$6,0)),"")</f>
        <v/>
      </c>
      <c r="L1582" s="637"/>
      <c r="M1582" s="636"/>
      <c r="N1582" s="639">
        <f t="shared" si="106"/>
        <v>0</v>
      </c>
      <c r="O1582" s="640">
        <f t="shared" si="107"/>
        <v>0</v>
      </c>
      <c r="P1582" s="641">
        <f>IF(I1582&lt;INDEX(Lookup!$U$2:$U$10,MATCH($D$48,Lookup!$S$2:$S$10,0)),0,IF(U1582="X",0,IFERROR(L1582*50,0)))</f>
        <v>0</v>
      </c>
      <c r="Q1582" s="642">
        <f>IF(I1582&lt;INDEX(Lookup!$U$2:$U$10,MATCH($D$48,Lookup!$S$2:$S$10,0)),0,IF(U1582="X",0,IFERROR(P1582*K1582,0)))</f>
        <v>0</v>
      </c>
      <c r="R1582" s="642">
        <v>0</v>
      </c>
      <c r="S1582" s="783">
        <v>0</v>
      </c>
      <c r="T1582" s="636"/>
      <c r="U1582" s="353"/>
      <c r="W1582" s="833">
        <f t="shared" si="108"/>
        <v>0</v>
      </c>
      <c r="X1582" s="833">
        <f t="shared" si="109"/>
        <v>0</v>
      </c>
    </row>
    <row r="1583" spans="2:24" x14ac:dyDescent="0.35">
      <c r="B1583" s="633"/>
      <c r="C1583" s="357"/>
      <c r="D1583" s="357"/>
      <c r="E1583" s="634"/>
      <c r="F1583" s="635"/>
      <c r="G1583" s="360"/>
      <c r="H1583" s="359"/>
      <c r="I1583" s="359"/>
      <c r="J1583" s="636"/>
      <c r="K1583" s="638" t="str">
        <f>IFERROR(INDEX(Lookup!$G$3:$G$6,MATCH(J1583,Lookup!$F$3:$F$6,0)),"")</f>
        <v/>
      </c>
      <c r="L1583" s="637"/>
      <c r="M1583" s="636"/>
      <c r="N1583" s="639">
        <f t="shared" si="106"/>
        <v>0</v>
      </c>
      <c r="O1583" s="640">
        <f t="shared" si="107"/>
        <v>0</v>
      </c>
      <c r="P1583" s="641">
        <f>IF(I1583&lt;INDEX(Lookup!$U$2:$U$10,MATCH($D$48,Lookup!$S$2:$S$10,0)),0,IF(U1583="X",0,IFERROR(L1583*50,0)))</f>
        <v>0</v>
      </c>
      <c r="Q1583" s="642">
        <f>IF(I1583&lt;INDEX(Lookup!$U$2:$U$10,MATCH($D$48,Lookup!$S$2:$S$10,0)),0,IF(U1583="X",0,IFERROR(P1583*K1583,0)))</f>
        <v>0</v>
      </c>
      <c r="R1583" s="642">
        <v>0</v>
      </c>
      <c r="S1583" s="783">
        <v>0</v>
      </c>
      <c r="T1583" s="636"/>
      <c r="U1583" s="353"/>
      <c r="W1583" s="833">
        <f t="shared" si="108"/>
        <v>0</v>
      </c>
      <c r="X1583" s="833">
        <f t="shared" si="109"/>
        <v>0</v>
      </c>
    </row>
    <row r="1584" spans="2:24" x14ac:dyDescent="0.35">
      <c r="B1584" s="633"/>
      <c r="C1584" s="357"/>
      <c r="D1584" s="357"/>
      <c r="E1584" s="634"/>
      <c r="F1584" s="635"/>
      <c r="G1584" s="360"/>
      <c r="H1584" s="359"/>
      <c r="I1584" s="359"/>
      <c r="J1584" s="636"/>
      <c r="K1584" s="638" t="str">
        <f>IFERROR(INDEX(Lookup!$G$3:$G$6,MATCH(J1584,Lookup!$F$3:$F$6,0)),"")</f>
        <v/>
      </c>
      <c r="L1584" s="637"/>
      <c r="M1584" s="636"/>
      <c r="N1584" s="639">
        <f t="shared" si="106"/>
        <v>0</v>
      </c>
      <c r="O1584" s="640">
        <f t="shared" si="107"/>
        <v>0</v>
      </c>
      <c r="P1584" s="641">
        <f>IF(I1584&lt;INDEX(Lookup!$U$2:$U$10,MATCH($D$48,Lookup!$S$2:$S$10,0)),0,IF(U1584="X",0,IFERROR(L1584*50,0)))</f>
        <v>0</v>
      </c>
      <c r="Q1584" s="642">
        <f>IF(I1584&lt;INDEX(Lookup!$U$2:$U$10,MATCH($D$48,Lookup!$S$2:$S$10,0)),0,IF(U1584="X",0,IFERROR(P1584*K1584,0)))</f>
        <v>0</v>
      </c>
      <c r="R1584" s="642">
        <v>0</v>
      </c>
      <c r="S1584" s="783">
        <v>0</v>
      </c>
      <c r="T1584" s="636"/>
      <c r="U1584" s="353"/>
      <c r="W1584" s="833">
        <f t="shared" si="108"/>
        <v>0</v>
      </c>
      <c r="X1584" s="833">
        <f t="shared" si="109"/>
        <v>0</v>
      </c>
    </row>
    <row r="1585" spans="2:24" x14ac:dyDescent="0.35">
      <c r="B1585" s="633"/>
      <c r="C1585" s="357"/>
      <c r="D1585" s="357"/>
      <c r="E1585" s="634"/>
      <c r="F1585" s="635"/>
      <c r="G1585" s="360"/>
      <c r="H1585" s="359"/>
      <c r="I1585" s="359"/>
      <c r="J1585" s="636"/>
      <c r="K1585" s="638" t="str">
        <f>IFERROR(INDEX(Lookup!$G$3:$G$6,MATCH(J1585,Lookup!$F$3:$F$6,0)),"")</f>
        <v/>
      </c>
      <c r="L1585" s="637"/>
      <c r="M1585" s="636"/>
      <c r="N1585" s="639">
        <f t="shared" si="106"/>
        <v>0</v>
      </c>
      <c r="O1585" s="640">
        <f t="shared" si="107"/>
        <v>0</v>
      </c>
      <c r="P1585" s="641">
        <f>IF(I1585&lt;INDEX(Lookup!$U$2:$U$10,MATCH($D$48,Lookup!$S$2:$S$10,0)),0,IF(U1585="X",0,IFERROR(L1585*50,0)))</f>
        <v>0</v>
      </c>
      <c r="Q1585" s="642">
        <f>IF(I1585&lt;INDEX(Lookup!$U$2:$U$10,MATCH($D$48,Lookup!$S$2:$S$10,0)),0,IF(U1585="X",0,IFERROR(P1585*K1585,0)))</f>
        <v>0</v>
      </c>
      <c r="R1585" s="642">
        <v>0</v>
      </c>
      <c r="S1585" s="783">
        <v>0</v>
      </c>
      <c r="T1585" s="636"/>
      <c r="U1585" s="353"/>
      <c r="W1585" s="833">
        <f t="shared" si="108"/>
        <v>0</v>
      </c>
      <c r="X1585" s="833">
        <f t="shared" si="109"/>
        <v>0</v>
      </c>
    </row>
    <row r="1586" spans="2:24" x14ac:dyDescent="0.35">
      <c r="B1586" s="633"/>
      <c r="C1586" s="357"/>
      <c r="D1586" s="357"/>
      <c r="E1586" s="634"/>
      <c r="F1586" s="635"/>
      <c r="G1586" s="360"/>
      <c r="H1586" s="359"/>
      <c r="I1586" s="359"/>
      <c r="J1586" s="636"/>
      <c r="K1586" s="638" t="str">
        <f>IFERROR(INDEX(Lookup!$G$3:$G$6,MATCH(J1586,Lookup!$F$3:$F$6,0)),"")</f>
        <v/>
      </c>
      <c r="L1586" s="637"/>
      <c r="M1586" s="636"/>
      <c r="N1586" s="639">
        <f t="shared" si="106"/>
        <v>0</v>
      </c>
      <c r="O1586" s="640">
        <f t="shared" si="107"/>
        <v>0</v>
      </c>
      <c r="P1586" s="641">
        <f>IF(I1586&lt;INDEX(Lookup!$U$2:$U$10,MATCH($D$48,Lookup!$S$2:$S$10,0)),0,IF(U1586="X",0,IFERROR(L1586*50,0)))</f>
        <v>0</v>
      </c>
      <c r="Q1586" s="642">
        <f>IF(I1586&lt;INDEX(Lookup!$U$2:$U$10,MATCH($D$48,Lookup!$S$2:$S$10,0)),0,IF(U1586="X",0,IFERROR(P1586*K1586,0)))</f>
        <v>0</v>
      </c>
      <c r="R1586" s="642">
        <v>0</v>
      </c>
      <c r="S1586" s="783">
        <v>0</v>
      </c>
      <c r="T1586" s="636"/>
      <c r="U1586" s="353"/>
      <c r="W1586" s="833">
        <f t="shared" si="108"/>
        <v>0</v>
      </c>
      <c r="X1586" s="833">
        <f t="shared" si="109"/>
        <v>0</v>
      </c>
    </row>
    <row r="1587" spans="2:24" x14ac:dyDescent="0.35">
      <c r="B1587" s="633"/>
      <c r="C1587" s="357"/>
      <c r="D1587" s="357"/>
      <c r="E1587" s="634"/>
      <c r="F1587" s="635"/>
      <c r="G1587" s="360"/>
      <c r="H1587" s="359"/>
      <c r="I1587" s="359"/>
      <c r="J1587" s="636"/>
      <c r="K1587" s="638" t="str">
        <f>IFERROR(INDEX(Lookup!$G$3:$G$6,MATCH(J1587,Lookup!$F$3:$F$6,0)),"")</f>
        <v/>
      </c>
      <c r="L1587" s="637"/>
      <c r="M1587" s="636"/>
      <c r="N1587" s="639">
        <f t="shared" ref="N1587:N1650" si="110">L1587*M1587</f>
        <v>0</v>
      </c>
      <c r="O1587" s="640">
        <f t="shared" si="107"/>
        <v>0</v>
      </c>
      <c r="P1587" s="641">
        <f>IF(I1587&lt;INDEX(Lookup!$U$2:$U$10,MATCH($D$48,Lookup!$S$2:$S$10,0)),0,IF(U1587="X",0,IFERROR(L1587*50,0)))</f>
        <v>0</v>
      </c>
      <c r="Q1587" s="642">
        <f>IF(I1587&lt;INDEX(Lookup!$U$2:$U$10,MATCH($D$48,Lookup!$S$2:$S$10,0)),0,IF(U1587="X",0,IFERROR(P1587*K1587,0)))</f>
        <v>0</v>
      </c>
      <c r="R1587" s="642">
        <v>0</v>
      </c>
      <c r="S1587" s="783">
        <v>0</v>
      </c>
      <c r="T1587" s="636"/>
      <c r="U1587" s="353"/>
      <c r="W1587" s="833">
        <f t="shared" si="108"/>
        <v>0</v>
      </c>
      <c r="X1587" s="833">
        <f t="shared" si="109"/>
        <v>0</v>
      </c>
    </row>
    <row r="1588" spans="2:24" x14ac:dyDescent="0.35">
      <c r="B1588" s="633"/>
      <c r="C1588" s="357"/>
      <c r="D1588" s="357"/>
      <c r="E1588" s="634"/>
      <c r="F1588" s="635"/>
      <c r="G1588" s="360"/>
      <c r="H1588" s="359"/>
      <c r="I1588" s="359"/>
      <c r="J1588" s="636"/>
      <c r="K1588" s="638" t="str">
        <f>IFERROR(INDEX(Lookup!$G$3:$G$6,MATCH(J1588,Lookup!$F$3:$F$6,0)),"")</f>
        <v/>
      </c>
      <c r="L1588" s="637"/>
      <c r="M1588" s="636"/>
      <c r="N1588" s="639">
        <f t="shared" si="110"/>
        <v>0</v>
      </c>
      <c r="O1588" s="640">
        <f t="shared" ref="O1588:O1651" si="111">IFERROR(ROUND((N1588*K1588),2),0)</f>
        <v>0</v>
      </c>
      <c r="P1588" s="641">
        <f>IF(I1588&lt;INDEX(Lookup!$U$2:$U$10,MATCH($D$48,Lookup!$S$2:$S$10,0)),0,IF(U1588="X",0,IFERROR(L1588*50,0)))</f>
        <v>0</v>
      </c>
      <c r="Q1588" s="642">
        <f>IF(I1588&lt;INDEX(Lookup!$U$2:$U$10,MATCH($D$48,Lookup!$S$2:$S$10,0)),0,IF(U1588="X",0,IFERROR(P1588*K1588,0)))</f>
        <v>0</v>
      </c>
      <c r="R1588" s="642">
        <v>0</v>
      </c>
      <c r="S1588" s="783">
        <v>0</v>
      </c>
      <c r="T1588" s="636"/>
      <c r="U1588" s="353"/>
      <c r="W1588" s="833">
        <f t="shared" ref="W1588:W1651" si="112">O1588*$I$30</f>
        <v>0</v>
      </c>
      <c r="X1588" s="833">
        <f t="shared" ref="X1588:X1651" si="113">Q1588*$I$30</f>
        <v>0</v>
      </c>
    </row>
    <row r="1589" spans="2:24" x14ac:dyDescent="0.35">
      <c r="B1589" s="633"/>
      <c r="C1589" s="357"/>
      <c r="D1589" s="357"/>
      <c r="E1589" s="634"/>
      <c r="F1589" s="635"/>
      <c r="G1589" s="360"/>
      <c r="H1589" s="359"/>
      <c r="I1589" s="359"/>
      <c r="J1589" s="636"/>
      <c r="K1589" s="638" t="str">
        <f>IFERROR(INDEX(Lookup!$G$3:$G$6,MATCH(J1589,Lookup!$F$3:$F$6,0)),"")</f>
        <v/>
      </c>
      <c r="L1589" s="637"/>
      <c r="M1589" s="636"/>
      <c r="N1589" s="639">
        <f t="shared" si="110"/>
        <v>0</v>
      </c>
      <c r="O1589" s="640">
        <f t="shared" si="111"/>
        <v>0</v>
      </c>
      <c r="P1589" s="641">
        <f>IF(I1589&lt;INDEX(Lookup!$U$2:$U$10,MATCH($D$48,Lookup!$S$2:$S$10,0)),0,IF(U1589="X",0,IFERROR(L1589*50,0)))</f>
        <v>0</v>
      </c>
      <c r="Q1589" s="642">
        <f>IF(I1589&lt;INDEX(Lookup!$U$2:$U$10,MATCH($D$48,Lookup!$S$2:$S$10,0)),0,IF(U1589="X",0,IFERROR(P1589*K1589,0)))</f>
        <v>0</v>
      </c>
      <c r="R1589" s="642">
        <v>0</v>
      </c>
      <c r="S1589" s="783">
        <v>0</v>
      </c>
      <c r="T1589" s="636"/>
      <c r="U1589" s="353"/>
      <c r="W1589" s="833">
        <f t="shared" si="112"/>
        <v>0</v>
      </c>
      <c r="X1589" s="833">
        <f t="shared" si="113"/>
        <v>0</v>
      </c>
    </row>
    <row r="1590" spans="2:24" x14ac:dyDescent="0.35">
      <c r="B1590" s="633"/>
      <c r="C1590" s="357"/>
      <c r="D1590" s="357"/>
      <c r="E1590" s="634"/>
      <c r="F1590" s="635"/>
      <c r="G1590" s="360"/>
      <c r="H1590" s="359"/>
      <c r="I1590" s="359"/>
      <c r="J1590" s="636"/>
      <c r="K1590" s="638" t="str">
        <f>IFERROR(INDEX(Lookup!$G$3:$G$6,MATCH(J1590,Lookup!$F$3:$F$6,0)),"")</f>
        <v/>
      </c>
      <c r="L1590" s="637"/>
      <c r="M1590" s="636"/>
      <c r="N1590" s="639">
        <f t="shared" si="110"/>
        <v>0</v>
      </c>
      <c r="O1590" s="640">
        <f t="shared" si="111"/>
        <v>0</v>
      </c>
      <c r="P1590" s="641">
        <f>IF(I1590&lt;INDEX(Lookup!$U$2:$U$10,MATCH($D$48,Lookup!$S$2:$S$10,0)),0,IF(U1590="X",0,IFERROR(L1590*50,0)))</f>
        <v>0</v>
      </c>
      <c r="Q1590" s="642">
        <f>IF(I1590&lt;INDEX(Lookup!$U$2:$U$10,MATCH($D$48,Lookup!$S$2:$S$10,0)),0,IF(U1590="X",0,IFERROR(P1590*K1590,0)))</f>
        <v>0</v>
      </c>
      <c r="R1590" s="642">
        <v>0</v>
      </c>
      <c r="S1590" s="783">
        <v>0</v>
      </c>
      <c r="T1590" s="636"/>
      <c r="U1590" s="353"/>
      <c r="W1590" s="833">
        <f t="shared" si="112"/>
        <v>0</v>
      </c>
      <c r="X1590" s="833">
        <f t="shared" si="113"/>
        <v>0</v>
      </c>
    </row>
    <row r="1591" spans="2:24" x14ac:dyDescent="0.35">
      <c r="B1591" s="633"/>
      <c r="C1591" s="357"/>
      <c r="D1591" s="357"/>
      <c r="E1591" s="634"/>
      <c r="F1591" s="635"/>
      <c r="G1591" s="360"/>
      <c r="H1591" s="359"/>
      <c r="I1591" s="359"/>
      <c r="J1591" s="636"/>
      <c r="K1591" s="638" t="str">
        <f>IFERROR(INDEX(Lookup!$G$3:$G$6,MATCH(J1591,Lookup!$F$3:$F$6,0)),"")</f>
        <v/>
      </c>
      <c r="L1591" s="637"/>
      <c r="M1591" s="636"/>
      <c r="N1591" s="639">
        <f t="shared" si="110"/>
        <v>0</v>
      </c>
      <c r="O1591" s="640">
        <f t="shared" si="111"/>
        <v>0</v>
      </c>
      <c r="P1591" s="641">
        <f>IF(I1591&lt;INDEX(Lookup!$U$2:$U$10,MATCH($D$48,Lookup!$S$2:$S$10,0)),0,IF(U1591="X",0,IFERROR(L1591*50,0)))</f>
        <v>0</v>
      </c>
      <c r="Q1591" s="642">
        <f>IF(I1591&lt;INDEX(Lookup!$U$2:$U$10,MATCH($D$48,Lookup!$S$2:$S$10,0)),0,IF(U1591="X",0,IFERROR(P1591*K1591,0)))</f>
        <v>0</v>
      </c>
      <c r="R1591" s="642">
        <v>0</v>
      </c>
      <c r="S1591" s="783">
        <v>0</v>
      </c>
      <c r="T1591" s="636"/>
      <c r="U1591" s="353"/>
      <c r="W1591" s="833">
        <f t="shared" si="112"/>
        <v>0</v>
      </c>
      <c r="X1591" s="833">
        <f t="shared" si="113"/>
        <v>0</v>
      </c>
    </row>
    <row r="1592" spans="2:24" x14ac:dyDescent="0.35">
      <c r="B1592" s="633"/>
      <c r="C1592" s="357"/>
      <c r="D1592" s="357"/>
      <c r="E1592" s="634"/>
      <c r="F1592" s="635"/>
      <c r="G1592" s="360"/>
      <c r="H1592" s="359"/>
      <c r="I1592" s="359"/>
      <c r="J1592" s="636"/>
      <c r="K1592" s="638" t="str">
        <f>IFERROR(INDEX(Lookup!$G$3:$G$6,MATCH(J1592,Lookup!$F$3:$F$6,0)),"")</f>
        <v/>
      </c>
      <c r="L1592" s="637"/>
      <c r="M1592" s="636"/>
      <c r="N1592" s="639">
        <f t="shared" si="110"/>
        <v>0</v>
      </c>
      <c r="O1592" s="640">
        <f t="shared" si="111"/>
        <v>0</v>
      </c>
      <c r="P1592" s="641">
        <f>IF(I1592&lt;INDEX(Lookup!$U$2:$U$10,MATCH($D$48,Lookup!$S$2:$S$10,0)),0,IF(U1592="X",0,IFERROR(L1592*50,0)))</f>
        <v>0</v>
      </c>
      <c r="Q1592" s="642">
        <f>IF(I1592&lt;INDEX(Lookup!$U$2:$U$10,MATCH($D$48,Lookup!$S$2:$S$10,0)),0,IF(U1592="X",0,IFERROR(P1592*K1592,0)))</f>
        <v>0</v>
      </c>
      <c r="R1592" s="642">
        <v>0</v>
      </c>
      <c r="S1592" s="783">
        <v>0</v>
      </c>
      <c r="T1592" s="636"/>
      <c r="U1592" s="353"/>
      <c r="W1592" s="833">
        <f t="shared" si="112"/>
        <v>0</v>
      </c>
      <c r="X1592" s="833">
        <f t="shared" si="113"/>
        <v>0</v>
      </c>
    </row>
    <row r="1593" spans="2:24" x14ac:dyDescent="0.35">
      <c r="B1593" s="633"/>
      <c r="C1593" s="357"/>
      <c r="D1593" s="357"/>
      <c r="E1593" s="634"/>
      <c r="F1593" s="635"/>
      <c r="G1593" s="360"/>
      <c r="H1593" s="359"/>
      <c r="I1593" s="359"/>
      <c r="J1593" s="636"/>
      <c r="K1593" s="638" t="str">
        <f>IFERROR(INDEX(Lookup!$G$3:$G$6,MATCH(J1593,Lookup!$F$3:$F$6,0)),"")</f>
        <v/>
      </c>
      <c r="L1593" s="637"/>
      <c r="M1593" s="636"/>
      <c r="N1593" s="639">
        <f t="shared" si="110"/>
        <v>0</v>
      </c>
      <c r="O1593" s="640">
        <f t="shared" si="111"/>
        <v>0</v>
      </c>
      <c r="P1593" s="641">
        <f>IF(I1593&lt;INDEX(Lookup!$U$2:$U$10,MATCH($D$48,Lookup!$S$2:$S$10,0)),0,IF(U1593="X",0,IFERROR(L1593*50,0)))</f>
        <v>0</v>
      </c>
      <c r="Q1593" s="642">
        <f>IF(I1593&lt;INDEX(Lookup!$U$2:$U$10,MATCH($D$48,Lookup!$S$2:$S$10,0)),0,IF(U1593="X",0,IFERROR(P1593*K1593,0)))</f>
        <v>0</v>
      </c>
      <c r="R1593" s="642">
        <v>0</v>
      </c>
      <c r="S1593" s="783">
        <v>0</v>
      </c>
      <c r="T1593" s="636"/>
      <c r="U1593" s="353"/>
      <c r="W1593" s="833">
        <f t="shared" si="112"/>
        <v>0</v>
      </c>
      <c r="X1593" s="833">
        <f t="shared" si="113"/>
        <v>0</v>
      </c>
    </row>
    <row r="1594" spans="2:24" x14ac:dyDescent="0.35">
      <c r="B1594" s="633"/>
      <c r="C1594" s="357"/>
      <c r="D1594" s="357"/>
      <c r="E1594" s="634"/>
      <c r="F1594" s="635"/>
      <c r="G1594" s="360"/>
      <c r="H1594" s="359"/>
      <c r="I1594" s="359"/>
      <c r="J1594" s="636"/>
      <c r="K1594" s="638" t="str">
        <f>IFERROR(INDEX(Lookup!$G$3:$G$6,MATCH(J1594,Lookup!$F$3:$F$6,0)),"")</f>
        <v/>
      </c>
      <c r="L1594" s="637"/>
      <c r="M1594" s="636"/>
      <c r="N1594" s="639">
        <f t="shared" si="110"/>
        <v>0</v>
      </c>
      <c r="O1594" s="640">
        <f t="shared" si="111"/>
        <v>0</v>
      </c>
      <c r="P1594" s="641">
        <f>IF(I1594&lt;INDEX(Lookup!$U$2:$U$10,MATCH($D$48,Lookup!$S$2:$S$10,0)),0,IF(U1594="X",0,IFERROR(L1594*50,0)))</f>
        <v>0</v>
      </c>
      <c r="Q1594" s="642">
        <f>IF(I1594&lt;INDEX(Lookup!$U$2:$U$10,MATCH($D$48,Lookup!$S$2:$S$10,0)),0,IF(U1594="X",0,IFERROR(P1594*K1594,0)))</f>
        <v>0</v>
      </c>
      <c r="R1594" s="642">
        <v>0</v>
      </c>
      <c r="S1594" s="783">
        <v>0</v>
      </c>
      <c r="T1594" s="636"/>
      <c r="U1594" s="353"/>
      <c r="W1594" s="833">
        <f t="shared" si="112"/>
        <v>0</v>
      </c>
      <c r="X1594" s="833">
        <f t="shared" si="113"/>
        <v>0</v>
      </c>
    </row>
    <row r="1595" spans="2:24" x14ac:dyDescent="0.35">
      <c r="B1595" s="633"/>
      <c r="C1595" s="357"/>
      <c r="D1595" s="357"/>
      <c r="E1595" s="634"/>
      <c r="F1595" s="635"/>
      <c r="G1595" s="360"/>
      <c r="H1595" s="359"/>
      <c r="I1595" s="359"/>
      <c r="J1595" s="636"/>
      <c r="K1595" s="638" t="str">
        <f>IFERROR(INDEX(Lookup!$G$3:$G$6,MATCH(J1595,Lookup!$F$3:$F$6,0)),"")</f>
        <v/>
      </c>
      <c r="L1595" s="637"/>
      <c r="M1595" s="636"/>
      <c r="N1595" s="639">
        <f t="shared" si="110"/>
        <v>0</v>
      </c>
      <c r="O1595" s="640">
        <f t="shared" si="111"/>
        <v>0</v>
      </c>
      <c r="P1595" s="641">
        <f>IF(I1595&lt;INDEX(Lookup!$U$2:$U$10,MATCH($D$48,Lookup!$S$2:$S$10,0)),0,IF(U1595="X",0,IFERROR(L1595*50,0)))</f>
        <v>0</v>
      </c>
      <c r="Q1595" s="642">
        <f>IF(I1595&lt;INDEX(Lookup!$U$2:$U$10,MATCH($D$48,Lookup!$S$2:$S$10,0)),0,IF(U1595="X",0,IFERROR(P1595*K1595,0)))</f>
        <v>0</v>
      </c>
      <c r="R1595" s="642">
        <v>0</v>
      </c>
      <c r="S1595" s="783">
        <v>0</v>
      </c>
      <c r="T1595" s="636"/>
      <c r="U1595" s="353"/>
      <c r="W1595" s="833">
        <f t="shared" si="112"/>
        <v>0</v>
      </c>
      <c r="X1595" s="833">
        <f t="shared" si="113"/>
        <v>0</v>
      </c>
    </row>
    <row r="1596" spans="2:24" x14ac:dyDescent="0.35">
      <c r="B1596" s="633"/>
      <c r="C1596" s="357"/>
      <c r="D1596" s="357"/>
      <c r="E1596" s="634"/>
      <c r="F1596" s="635"/>
      <c r="G1596" s="360"/>
      <c r="H1596" s="359"/>
      <c r="I1596" s="359"/>
      <c r="J1596" s="636"/>
      <c r="K1596" s="638" t="str">
        <f>IFERROR(INDEX(Lookup!$G$3:$G$6,MATCH(J1596,Lookup!$F$3:$F$6,0)),"")</f>
        <v/>
      </c>
      <c r="L1596" s="637"/>
      <c r="M1596" s="636"/>
      <c r="N1596" s="639">
        <f t="shared" si="110"/>
        <v>0</v>
      </c>
      <c r="O1596" s="640">
        <f t="shared" si="111"/>
        <v>0</v>
      </c>
      <c r="P1596" s="641">
        <f>IF(I1596&lt;INDEX(Lookup!$U$2:$U$10,MATCH($D$48,Lookup!$S$2:$S$10,0)),0,IF(U1596="X",0,IFERROR(L1596*50,0)))</f>
        <v>0</v>
      </c>
      <c r="Q1596" s="642">
        <f>IF(I1596&lt;INDEX(Lookup!$U$2:$U$10,MATCH($D$48,Lookup!$S$2:$S$10,0)),0,IF(U1596="X",0,IFERROR(P1596*K1596,0)))</f>
        <v>0</v>
      </c>
      <c r="R1596" s="642">
        <v>0</v>
      </c>
      <c r="S1596" s="783">
        <v>0</v>
      </c>
      <c r="T1596" s="636"/>
      <c r="U1596" s="353"/>
      <c r="W1596" s="833">
        <f t="shared" si="112"/>
        <v>0</v>
      </c>
      <c r="X1596" s="833">
        <f t="shared" si="113"/>
        <v>0</v>
      </c>
    </row>
    <row r="1597" spans="2:24" x14ac:dyDescent="0.35">
      <c r="B1597" s="633"/>
      <c r="C1597" s="357"/>
      <c r="D1597" s="357"/>
      <c r="E1597" s="634"/>
      <c r="F1597" s="635"/>
      <c r="G1597" s="360"/>
      <c r="H1597" s="359"/>
      <c r="I1597" s="359"/>
      <c r="J1597" s="636"/>
      <c r="K1597" s="638" t="str">
        <f>IFERROR(INDEX(Lookup!$G$3:$G$6,MATCH(J1597,Lookup!$F$3:$F$6,0)),"")</f>
        <v/>
      </c>
      <c r="L1597" s="637"/>
      <c r="M1597" s="636"/>
      <c r="N1597" s="639">
        <f t="shared" si="110"/>
        <v>0</v>
      </c>
      <c r="O1597" s="640">
        <f t="shared" si="111"/>
        <v>0</v>
      </c>
      <c r="P1597" s="641">
        <f>IF(I1597&lt;INDEX(Lookup!$U$2:$U$10,MATCH($D$48,Lookup!$S$2:$S$10,0)),0,IF(U1597="X",0,IFERROR(L1597*50,0)))</f>
        <v>0</v>
      </c>
      <c r="Q1597" s="642">
        <f>IF(I1597&lt;INDEX(Lookup!$U$2:$U$10,MATCH($D$48,Lookup!$S$2:$S$10,0)),0,IF(U1597="X",0,IFERROR(P1597*K1597,0)))</f>
        <v>0</v>
      </c>
      <c r="R1597" s="642">
        <v>0</v>
      </c>
      <c r="S1597" s="783">
        <v>0</v>
      </c>
      <c r="T1597" s="636"/>
      <c r="U1597" s="353"/>
      <c r="W1597" s="833">
        <f t="shared" si="112"/>
        <v>0</v>
      </c>
      <c r="X1597" s="833">
        <f t="shared" si="113"/>
        <v>0</v>
      </c>
    </row>
    <row r="1598" spans="2:24" x14ac:dyDescent="0.35">
      <c r="B1598" s="633"/>
      <c r="C1598" s="357"/>
      <c r="D1598" s="357"/>
      <c r="E1598" s="634"/>
      <c r="F1598" s="635"/>
      <c r="G1598" s="360"/>
      <c r="H1598" s="359"/>
      <c r="I1598" s="359"/>
      <c r="J1598" s="636"/>
      <c r="K1598" s="638" t="str">
        <f>IFERROR(INDEX(Lookup!$G$3:$G$6,MATCH(J1598,Lookup!$F$3:$F$6,0)),"")</f>
        <v/>
      </c>
      <c r="L1598" s="637"/>
      <c r="M1598" s="636"/>
      <c r="N1598" s="639">
        <f t="shared" si="110"/>
        <v>0</v>
      </c>
      <c r="O1598" s="640">
        <f t="shared" si="111"/>
        <v>0</v>
      </c>
      <c r="P1598" s="641">
        <f>IF(I1598&lt;INDEX(Lookup!$U$2:$U$10,MATCH($D$48,Lookup!$S$2:$S$10,0)),0,IF(U1598="X",0,IFERROR(L1598*50,0)))</f>
        <v>0</v>
      </c>
      <c r="Q1598" s="642">
        <f>IF(I1598&lt;INDEX(Lookup!$U$2:$U$10,MATCH($D$48,Lookup!$S$2:$S$10,0)),0,IF(U1598="X",0,IFERROR(P1598*K1598,0)))</f>
        <v>0</v>
      </c>
      <c r="R1598" s="642">
        <v>0</v>
      </c>
      <c r="S1598" s="783">
        <v>0</v>
      </c>
      <c r="T1598" s="636"/>
      <c r="U1598" s="353"/>
      <c r="W1598" s="833">
        <f t="shared" si="112"/>
        <v>0</v>
      </c>
      <c r="X1598" s="833">
        <f t="shared" si="113"/>
        <v>0</v>
      </c>
    </row>
    <row r="1599" spans="2:24" x14ac:dyDescent="0.35">
      <c r="B1599" s="633"/>
      <c r="C1599" s="357"/>
      <c r="D1599" s="357"/>
      <c r="E1599" s="634"/>
      <c r="F1599" s="635"/>
      <c r="G1599" s="360"/>
      <c r="H1599" s="359"/>
      <c r="I1599" s="359"/>
      <c r="J1599" s="636"/>
      <c r="K1599" s="638" t="str">
        <f>IFERROR(INDEX(Lookup!$G$3:$G$6,MATCH(J1599,Lookup!$F$3:$F$6,0)),"")</f>
        <v/>
      </c>
      <c r="L1599" s="637"/>
      <c r="M1599" s="636"/>
      <c r="N1599" s="639">
        <f t="shared" si="110"/>
        <v>0</v>
      </c>
      <c r="O1599" s="640">
        <f t="shared" si="111"/>
        <v>0</v>
      </c>
      <c r="P1599" s="641">
        <f>IF(I1599&lt;INDEX(Lookup!$U$2:$U$10,MATCH($D$48,Lookup!$S$2:$S$10,0)),0,IF(U1599="X",0,IFERROR(L1599*50,0)))</f>
        <v>0</v>
      </c>
      <c r="Q1599" s="642">
        <f>IF(I1599&lt;INDEX(Lookup!$U$2:$U$10,MATCH($D$48,Lookup!$S$2:$S$10,0)),0,IF(U1599="X",0,IFERROR(P1599*K1599,0)))</f>
        <v>0</v>
      </c>
      <c r="R1599" s="642">
        <v>0</v>
      </c>
      <c r="S1599" s="783">
        <v>0</v>
      </c>
      <c r="T1599" s="636"/>
      <c r="U1599" s="353"/>
      <c r="W1599" s="833">
        <f t="shared" si="112"/>
        <v>0</v>
      </c>
      <c r="X1599" s="833">
        <f t="shared" si="113"/>
        <v>0</v>
      </c>
    </row>
    <row r="1600" spans="2:24" x14ac:dyDescent="0.35">
      <c r="B1600" s="633"/>
      <c r="C1600" s="357"/>
      <c r="D1600" s="357"/>
      <c r="E1600" s="634"/>
      <c r="F1600" s="635"/>
      <c r="G1600" s="360"/>
      <c r="H1600" s="359"/>
      <c r="I1600" s="359"/>
      <c r="J1600" s="636"/>
      <c r="K1600" s="638" t="str">
        <f>IFERROR(INDEX(Lookup!$G$3:$G$6,MATCH(J1600,Lookup!$F$3:$F$6,0)),"")</f>
        <v/>
      </c>
      <c r="L1600" s="637"/>
      <c r="M1600" s="636"/>
      <c r="N1600" s="639">
        <f t="shared" si="110"/>
        <v>0</v>
      </c>
      <c r="O1600" s="640">
        <f t="shared" si="111"/>
        <v>0</v>
      </c>
      <c r="P1600" s="641">
        <f>IF(I1600&lt;INDEX(Lookup!$U$2:$U$10,MATCH($D$48,Lookup!$S$2:$S$10,0)),0,IF(U1600="X",0,IFERROR(L1600*50,0)))</f>
        <v>0</v>
      </c>
      <c r="Q1600" s="642">
        <f>IF(I1600&lt;INDEX(Lookup!$U$2:$U$10,MATCH($D$48,Lookup!$S$2:$S$10,0)),0,IF(U1600="X",0,IFERROR(P1600*K1600,0)))</f>
        <v>0</v>
      </c>
      <c r="R1600" s="642">
        <v>0</v>
      </c>
      <c r="S1600" s="783">
        <v>0</v>
      </c>
      <c r="T1600" s="636"/>
      <c r="U1600" s="353"/>
      <c r="W1600" s="833">
        <f t="shared" si="112"/>
        <v>0</v>
      </c>
      <c r="X1600" s="833">
        <f t="shared" si="113"/>
        <v>0</v>
      </c>
    </row>
    <row r="1601" spans="2:24" x14ac:dyDescent="0.35">
      <c r="B1601" s="633"/>
      <c r="C1601" s="357"/>
      <c r="D1601" s="357"/>
      <c r="E1601" s="634"/>
      <c r="F1601" s="635"/>
      <c r="G1601" s="360"/>
      <c r="H1601" s="359"/>
      <c r="I1601" s="359"/>
      <c r="J1601" s="636"/>
      <c r="K1601" s="638" t="str">
        <f>IFERROR(INDEX(Lookup!$G$3:$G$6,MATCH(J1601,Lookup!$F$3:$F$6,0)),"")</f>
        <v/>
      </c>
      <c r="L1601" s="637"/>
      <c r="M1601" s="636"/>
      <c r="N1601" s="639">
        <f t="shared" si="110"/>
        <v>0</v>
      </c>
      <c r="O1601" s="640">
        <f t="shared" si="111"/>
        <v>0</v>
      </c>
      <c r="P1601" s="641">
        <f>IF(I1601&lt;INDEX(Lookup!$U$2:$U$10,MATCH($D$48,Lookup!$S$2:$S$10,0)),0,IF(U1601="X",0,IFERROR(L1601*50,0)))</f>
        <v>0</v>
      </c>
      <c r="Q1601" s="642">
        <f>IF(I1601&lt;INDEX(Lookup!$U$2:$U$10,MATCH($D$48,Lookup!$S$2:$S$10,0)),0,IF(U1601="X",0,IFERROR(P1601*K1601,0)))</f>
        <v>0</v>
      </c>
      <c r="R1601" s="642">
        <v>0</v>
      </c>
      <c r="S1601" s="783">
        <v>0</v>
      </c>
      <c r="T1601" s="636"/>
      <c r="U1601" s="353"/>
      <c r="W1601" s="833">
        <f t="shared" si="112"/>
        <v>0</v>
      </c>
      <c r="X1601" s="833">
        <f t="shared" si="113"/>
        <v>0</v>
      </c>
    </row>
    <row r="1602" spans="2:24" x14ac:dyDescent="0.35">
      <c r="B1602" s="633"/>
      <c r="C1602" s="357"/>
      <c r="D1602" s="357"/>
      <c r="E1602" s="634"/>
      <c r="F1602" s="635"/>
      <c r="G1602" s="360"/>
      <c r="H1602" s="359"/>
      <c r="I1602" s="359"/>
      <c r="J1602" s="636"/>
      <c r="K1602" s="638" t="str">
        <f>IFERROR(INDEX(Lookup!$G$3:$G$6,MATCH(J1602,Lookup!$F$3:$F$6,0)),"")</f>
        <v/>
      </c>
      <c r="L1602" s="637"/>
      <c r="M1602" s="636"/>
      <c r="N1602" s="639">
        <f t="shared" si="110"/>
        <v>0</v>
      </c>
      <c r="O1602" s="640">
        <f t="shared" si="111"/>
        <v>0</v>
      </c>
      <c r="P1602" s="641">
        <f>IF(I1602&lt;INDEX(Lookup!$U$2:$U$10,MATCH($D$48,Lookup!$S$2:$S$10,0)),0,IF(U1602="X",0,IFERROR(L1602*50,0)))</f>
        <v>0</v>
      </c>
      <c r="Q1602" s="642">
        <f>IF(I1602&lt;INDEX(Lookup!$U$2:$U$10,MATCH($D$48,Lookup!$S$2:$S$10,0)),0,IF(U1602="X",0,IFERROR(P1602*K1602,0)))</f>
        <v>0</v>
      </c>
      <c r="R1602" s="642">
        <v>0</v>
      </c>
      <c r="S1602" s="783">
        <v>0</v>
      </c>
      <c r="T1602" s="636"/>
      <c r="U1602" s="353"/>
      <c r="W1602" s="833">
        <f t="shared" si="112"/>
        <v>0</v>
      </c>
      <c r="X1602" s="833">
        <f t="shared" si="113"/>
        <v>0</v>
      </c>
    </row>
    <row r="1603" spans="2:24" x14ac:dyDescent="0.35">
      <c r="B1603" s="633"/>
      <c r="C1603" s="357"/>
      <c r="D1603" s="357"/>
      <c r="E1603" s="634"/>
      <c r="F1603" s="635"/>
      <c r="G1603" s="360"/>
      <c r="H1603" s="359"/>
      <c r="I1603" s="359"/>
      <c r="J1603" s="636"/>
      <c r="K1603" s="638" t="str">
        <f>IFERROR(INDEX(Lookup!$G$3:$G$6,MATCH(J1603,Lookup!$F$3:$F$6,0)),"")</f>
        <v/>
      </c>
      <c r="L1603" s="637"/>
      <c r="M1603" s="636"/>
      <c r="N1603" s="639">
        <f t="shared" si="110"/>
        <v>0</v>
      </c>
      <c r="O1603" s="640">
        <f t="shared" si="111"/>
        <v>0</v>
      </c>
      <c r="P1603" s="641">
        <f>IF(I1603&lt;INDEX(Lookup!$U$2:$U$10,MATCH($D$48,Lookup!$S$2:$S$10,0)),0,IF(U1603="X",0,IFERROR(L1603*50,0)))</f>
        <v>0</v>
      </c>
      <c r="Q1603" s="642">
        <f>IF(I1603&lt;INDEX(Lookup!$U$2:$U$10,MATCH($D$48,Lookup!$S$2:$S$10,0)),0,IF(U1603="X",0,IFERROR(P1603*K1603,0)))</f>
        <v>0</v>
      </c>
      <c r="R1603" s="642">
        <v>0</v>
      </c>
      <c r="S1603" s="783">
        <v>0</v>
      </c>
      <c r="T1603" s="636"/>
      <c r="U1603" s="353"/>
      <c r="W1603" s="833">
        <f t="shared" si="112"/>
        <v>0</v>
      </c>
      <c r="X1603" s="833">
        <f t="shared" si="113"/>
        <v>0</v>
      </c>
    </row>
    <row r="1604" spans="2:24" x14ac:dyDescent="0.35">
      <c r="B1604" s="633"/>
      <c r="C1604" s="357"/>
      <c r="D1604" s="357"/>
      <c r="E1604" s="634"/>
      <c r="F1604" s="635"/>
      <c r="G1604" s="360"/>
      <c r="H1604" s="359"/>
      <c r="I1604" s="359"/>
      <c r="J1604" s="636"/>
      <c r="K1604" s="638" t="str">
        <f>IFERROR(INDEX(Lookup!$G$3:$G$6,MATCH(J1604,Lookup!$F$3:$F$6,0)),"")</f>
        <v/>
      </c>
      <c r="L1604" s="637"/>
      <c r="M1604" s="636"/>
      <c r="N1604" s="639">
        <f t="shared" si="110"/>
        <v>0</v>
      </c>
      <c r="O1604" s="640">
        <f t="shared" si="111"/>
        <v>0</v>
      </c>
      <c r="P1604" s="641">
        <f>IF(I1604&lt;INDEX(Lookup!$U$2:$U$10,MATCH($D$48,Lookup!$S$2:$S$10,0)),0,IF(U1604="X",0,IFERROR(L1604*50,0)))</f>
        <v>0</v>
      </c>
      <c r="Q1604" s="642">
        <f>IF(I1604&lt;INDEX(Lookup!$U$2:$U$10,MATCH($D$48,Lookup!$S$2:$S$10,0)),0,IF(U1604="X",0,IFERROR(P1604*K1604,0)))</f>
        <v>0</v>
      </c>
      <c r="R1604" s="642">
        <v>0</v>
      </c>
      <c r="S1604" s="783">
        <v>0</v>
      </c>
      <c r="T1604" s="636"/>
      <c r="U1604" s="353"/>
      <c r="W1604" s="833">
        <f t="shared" si="112"/>
        <v>0</v>
      </c>
      <c r="X1604" s="833">
        <f t="shared" si="113"/>
        <v>0</v>
      </c>
    </row>
    <row r="1605" spans="2:24" x14ac:dyDescent="0.35">
      <c r="B1605" s="633"/>
      <c r="C1605" s="357"/>
      <c r="D1605" s="357"/>
      <c r="E1605" s="634"/>
      <c r="F1605" s="635"/>
      <c r="G1605" s="360"/>
      <c r="H1605" s="359"/>
      <c r="I1605" s="359"/>
      <c r="J1605" s="636"/>
      <c r="K1605" s="638" t="str">
        <f>IFERROR(INDEX(Lookup!$G$3:$G$6,MATCH(J1605,Lookup!$F$3:$F$6,0)),"")</f>
        <v/>
      </c>
      <c r="L1605" s="637"/>
      <c r="M1605" s="636"/>
      <c r="N1605" s="639">
        <f t="shared" si="110"/>
        <v>0</v>
      </c>
      <c r="O1605" s="640">
        <f t="shared" si="111"/>
        <v>0</v>
      </c>
      <c r="P1605" s="641">
        <f>IF(I1605&lt;INDEX(Lookup!$U$2:$U$10,MATCH($D$48,Lookup!$S$2:$S$10,0)),0,IF(U1605="X",0,IFERROR(L1605*50,0)))</f>
        <v>0</v>
      </c>
      <c r="Q1605" s="642">
        <f>IF(I1605&lt;INDEX(Lookup!$U$2:$U$10,MATCH($D$48,Lookup!$S$2:$S$10,0)),0,IF(U1605="X",0,IFERROR(P1605*K1605,0)))</f>
        <v>0</v>
      </c>
      <c r="R1605" s="642">
        <v>0</v>
      </c>
      <c r="S1605" s="783">
        <v>0</v>
      </c>
      <c r="T1605" s="636"/>
      <c r="U1605" s="353"/>
      <c r="W1605" s="833">
        <f t="shared" si="112"/>
        <v>0</v>
      </c>
      <c r="X1605" s="833">
        <f t="shared" si="113"/>
        <v>0</v>
      </c>
    </row>
    <row r="1606" spans="2:24" x14ac:dyDescent="0.35">
      <c r="B1606" s="633"/>
      <c r="C1606" s="357"/>
      <c r="D1606" s="357"/>
      <c r="E1606" s="634"/>
      <c r="F1606" s="635"/>
      <c r="G1606" s="360"/>
      <c r="H1606" s="359"/>
      <c r="I1606" s="359"/>
      <c r="J1606" s="636"/>
      <c r="K1606" s="638" t="str">
        <f>IFERROR(INDEX(Lookup!$G$3:$G$6,MATCH(J1606,Lookup!$F$3:$F$6,0)),"")</f>
        <v/>
      </c>
      <c r="L1606" s="637"/>
      <c r="M1606" s="636"/>
      <c r="N1606" s="639">
        <f t="shared" si="110"/>
        <v>0</v>
      </c>
      <c r="O1606" s="640">
        <f t="shared" si="111"/>
        <v>0</v>
      </c>
      <c r="P1606" s="641">
        <f>IF(I1606&lt;INDEX(Lookup!$U$2:$U$10,MATCH($D$48,Lookup!$S$2:$S$10,0)),0,IF(U1606="X",0,IFERROR(L1606*50,0)))</f>
        <v>0</v>
      </c>
      <c r="Q1606" s="642">
        <f>IF(I1606&lt;INDEX(Lookup!$U$2:$U$10,MATCH($D$48,Lookup!$S$2:$S$10,0)),0,IF(U1606="X",0,IFERROR(P1606*K1606,0)))</f>
        <v>0</v>
      </c>
      <c r="R1606" s="642">
        <v>0</v>
      </c>
      <c r="S1606" s="783">
        <v>0</v>
      </c>
      <c r="T1606" s="636"/>
      <c r="U1606" s="353"/>
      <c r="W1606" s="833">
        <f t="shared" si="112"/>
        <v>0</v>
      </c>
      <c r="X1606" s="833">
        <f t="shared" si="113"/>
        <v>0</v>
      </c>
    </row>
    <row r="1607" spans="2:24" x14ac:dyDescent="0.35">
      <c r="B1607" s="633"/>
      <c r="C1607" s="357"/>
      <c r="D1607" s="357"/>
      <c r="E1607" s="634"/>
      <c r="F1607" s="635"/>
      <c r="G1607" s="360"/>
      <c r="H1607" s="359"/>
      <c r="I1607" s="359"/>
      <c r="J1607" s="636"/>
      <c r="K1607" s="638" t="str">
        <f>IFERROR(INDEX(Lookup!$G$3:$G$6,MATCH(J1607,Lookup!$F$3:$F$6,0)),"")</f>
        <v/>
      </c>
      <c r="L1607" s="637"/>
      <c r="M1607" s="636"/>
      <c r="N1607" s="639">
        <f t="shared" si="110"/>
        <v>0</v>
      </c>
      <c r="O1607" s="640">
        <f t="shared" si="111"/>
        <v>0</v>
      </c>
      <c r="P1607" s="641">
        <f>IF(I1607&lt;INDEX(Lookup!$U$2:$U$10,MATCH($D$48,Lookup!$S$2:$S$10,0)),0,IF(U1607="X",0,IFERROR(L1607*50,0)))</f>
        <v>0</v>
      </c>
      <c r="Q1607" s="642">
        <f>IF(I1607&lt;INDEX(Lookup!$U$2:$U$10,MATCH($D$48,Lookup!$S$2:$S$10,0)),0,IF(U1607="X",0,IFERROR(P1607*K1607,0)))</f>
        <v>0</v>
      </c>
      <c r="R1607" s="642">
        <v>0</v>
      </c>
      <c r="S1607" s="783">
        <v>0</v>
      </c>
      <c r="T1607" s="636"/>
      <c r="U1607" s="353"/>
      <c r="W1607" s="833">
        <f t="shared" si="112"/>
        <v>0</v>
      </c>
      <c r="X1607" s="833">
        <f t="shared" si="113"/>
        <v>0</v>
      </c>
    </row>
    <row r="1608" spans="2:24" x14ac:dyDescent="0.35">
      <c r="B1608" s="633"/>
      <c r="C1608" s="357"/>
      <c r="D1608" s="357"/>
      <c r="E1608" s="634"/>
      <c r="F1608" s="635"/>
      <c r="G1608" s="360"/>
      <c r="H1608" s="359"/>
      <c r="I1608" s="359"/>
      <c r="J1608" s="636"/>
      <c r="K1608" s="638" t="str">
        <f>IFERROR(INDEX(Lookup!$G$3:$G$6,MATCH(J1608,Lookup!$F$3:$F$6,0)),"")</f>
        <v/>
      </c>
      <c r="L1608" s="637"/>
      <c r="M1608" s="636"/>
      <c r="N1608" s="639">
        <f t="shared" si="110"/>
        <v>0</v>
      </c>
      <c r="O1608" s="640">
        <f t="shared" si="111"/>
        <v>0</v>
      </c>
      <c r="P1608" s="641">
        <f>IF(I1608&lt;INDEX(Lookup!$U$2:$U$10,MATCH($D$48,Lookup!$S$2:$S$10,0)),0,IF(U1608="X",0,IFERROR(L1608*50,0)))</f>
        <v>0</v>
      </c>
      <c r="Q1608" s="642">
        <f>IF(I1608&lt;INDEX(Lookup!$U$2:$U$10,MATCH($D$48,Lookup!$S$2:$S$10,0)),0,IF(U1608="X",0,IFERROR(P1608*K1608,0)))</f>
        <v>0</v>
      </c>
      <c r="R1608" s="642">
        <v>0</v>
      </c>
      <c r="S1608" s="783">
        <v>0</v>
      </c>
      <c r="T1608" s="636"/>
      <c r="U1608" s="353"/>
      <c r="W1608" s="833">
        <f t="shared" si="112"/>
        <v>0</v>
      </c>
      <c r="X1608" s="833">
        <f t="shared" si="113"/>
        <v>0</v>
      </c>
    </row>
    <row r="1609" spans="2:24" x14ac:dyDescent="0.35">
      <c r="B1609" s="633"/>
      <c r="C1609" s="357"/>
      <c r="D1609" s="357"/>
      <c r="E1609" s="634"/>
      <c r="F1609" s="635"/>
      <c r="G1609" s="360"/>
      <c r="H1609" s="359"/>
      <c r="I1609" s="359"/>
      <c r="J1609" s="636"/>
      <c r="K1609" s="638" t="str">
        <f>IFERROR(INDEX(Lookup!$G$3:$G$6,MATCH(J1609,Lookup!$F$3:$F$6,0)),"")</f>
        <v/>
      </c>
      <c r="L1609" s="637"/>
      <c r="M1609" s="636"/>
      <c r="N1609" s="639">
        <f t="shared" si="110"/>
        <v>0</v>
      </c>
      <c r="O1609" s="640">
        <f t="shared" si="111"/>
        <v>0</v>
      </c>
      <c r="P1609" s="641">
        <f>IF(I1609&lt;INDEX(Lookup!$U$2:$U$10,MATCH($D$48,Lookup!$S$2:$S$10,0)),0,IF(U1609="X",0,IFERROR(L1609*50,0)))</f>
        <v>0</v>
      </c>
      <c r="Q1609" s="642">
        <f>IF(I1609&lt;INDEX(Lookup!$U$2:$U$10,MATCH($D$48,Lookup!$S$2:$S$10,0)),0,IF(U1609="X",0,IFERROR(P1609*K1609,0)))</f>
        <v>0</v>
      </c>
      <c r="R1609" s="642">
        <v>0</v>
      </c>
      <c r="S1609" s="783">
        <v>0</v>
      </c>
      <c r="T1609" s="636"/>
      <c r="U1609" s="353"/>
      <c r="W1609" s="833">
        <f t="shared" si="112"/>
        <v>0</v>
      </c>
      <c r="X1609" s="833">
        <f t="shared" si="113"/>
        <v>0</v>
      </c>
    </row>
    <row r="1610" spans="2:24" x14ac:dyDescent="0.35">
      <c r="B1610" s="633"/>
      <c r="C1610" s="357"/>
      <c r="D1610" s="357"/>
      <c r="E1610" s="634"/>
      <c r="F1610" s="635"/>
      <c r="G1610" s="360"/>
      <c r="H1610" s="359"/>
      <c r="I1610" s="359"/>
      <c r="J1610" s="636"/>
      <c r="K1610" s="638" t="str">
        <f>IFERROR(INDEX(Lookup!$G$3:$G$6,MATCH(J1610,Lookup!$F$3:$F$6,0)),"")</f>
        <v/>
      </c>
      <c r="L1610" s="637"/>
      <c r="M1610" s="636"/>
      <c r="N1610" s="639">
        <f t="shared" si="110"/>
        <v>0</v>
      </c>
      <c r="O1610" s="640">
        <f t="shared" si="111"/>
        <v>0</v>
      </c>
      <c r="P1610" s="641">
        <f>IF(I1610&lt;INDEX(Lookup!$U$2:$U$10,MATCH($D$48,Lookup!$S$2:$S$10,0)),0,IF(U1610="X",0,IFERROR(L1610*50,0)))</f>
        <v>0</v>
      </c>
      <c r="Q1610" s="642">
        <f>IF(I1610&lt;INDEX(Lookup!$U$2:$U$10,MATCH($D$48,Lookup!$S$2:$S$10,0)),0,IF(U1610="X",0,IFERROR(P1610*K1610,0)))</f>
        <v>0</v>
      </c>
      <c r="R1610" s="642">
        <v>0</v>
      </c>
      <c r="S1610" s="783">
        <v>0</v>
      </c>
      <c r="T1610" s="636"/>
      <c r="U1610" s="353"/>
      <c r="W1610" s="833">
        <f t="shared" si="112"/>
        <v>0</v>
      </c>
      <c r="X1610" s="833">
        <f t="shared" si="113"/>
        <v>0</v>
      </c>
    </row>
    <row r="1611" spans="2:24" x14ac:dyDescent="0.35">
      <c r="B1611" s="633"/>
      <c r="C1611" s="357"/>
      <c r="D1611" s="357"/>
      <c r="E1611" s="634"/>
      <c r="F1611" s="635"/>
      <c r="G1611" s="360"/>
      <c r="H1611" s="359"/>
      <c r="I1611" s="359"/>
      <c r="J1611" s="636"/>
      <c r="K1611" s="638" t="str">
        <f>IFERROR(INDEX(Lookup!$G$3:$G$6,MATCH(J1611,Lookup!$F$3:$F$6,0)),"")</f>
        <v/>
      </c>
      <c r="L1611" s="637"/>
      <c r="M1611" s="636"/>
      <c r="N1611" s="639">
        <f t="shared" si="110"/>
        <v>0</v>
      </c>
      <c r="O1611" s="640">
        <f t="shared" si="111"/>
        <v>0</v>
      </c>
      <c r="P1611" s="641">
        <f>IF(I1611&lt;INDEX(Lookup!$U$2:$U$10,MATCH($D$48,Lookup!$S$2:$S$10,0)),0,IF(U1611="X",0,IFERROR(L1611*50,0)))</f>
        <v>0</v>
      </c>
      <c r="Q1611" s="642">
        <f>IF(I1611&lt;INDEX(Lookup!$U$2:$U$10,MATCH($D$48,Lookup!$S$2:$S$10,0)),0,IF(U1611="X",0,IFERROR(P1611*K1611,0)))</f>
        <v>0</v>
      </c>
      <c r="R1611" s="642">
        <v>0</v>
      </c>
      <c r="S1611" s="783">
        <v>0</v>
      </c>
      <c r="T1611" s="636"/>
      <c r="U1611" s="353"/>
      <c r="W1611" s="833">
        <f t="shared" si="112"/>
        <v>0</v>
      </c>
      <c r="X1611" s="833">
        <f t="shared" si="113"/>
        <v>0</v>
      </c>
    </row>
    <row r="1612" spans="2:24" x14ac:dyDescent="0.35">
      <c r="B1612" s="633"/>
      <c r="C1612" s="357"/>
      <c r="D1612" s="357"/>
      <c r="E1612" s="634"/>
      <c r="F1612" s="635"/>
      <c r="G1612" s="360"/>
      <c r="H1612" s="359"/>
      <c r="I1612" s="359"/>
      <c r="J1612" s="636"/>
      <c r="K1612" s="638" t="str">
        <f>IFERROR(INDEX(Lookup!$G$3:$G$6,MATCH(J1612,Lookup!$F$3:$F$6,0)),"")</f>
        <v/>
      </c>
      <c r="L1612" s="637"/>
      <c r="M1612" s="636"/>
      <c r="N1612" s="639">
        <f t="shared" si="110"/>
        <v>0</v>
      </c>
      <c r="O1612" s="640">
        <f t="shared" si="111"/>
        <v>0</v>
      </c>
      <c r="P1612" s="641">
        <f>IF(I1612&lt;INDEX(Lookup!$U$2:$U$10,MATCH($D$48,Lookup!$S$2:$S$10,0)),0,IF(U1612="X",0,IFERROR(L1612*50,0)))</f>
        <v>0</v>
      </c>
      <c r="Q1612" s="642">
        <f>IF(I1612&lt;INDEX(Lookup!$U$2:$U$10,MATCH($D$48,Lookup!$S$2:$S$10,0)),0,IF(U1612="X",0,IFERROR(P1612*K1612,0)))</f>
        <v>0</v>
      </c>
      <c r="R1612" s="642">
        <v>0</v>
      </c>
      <c r="S1612" s="783">
        <v>0</v>
      </c>
      <c r="T1612" s="636"/>
      <c r="U1612" s="353"/>
      <c r="W1612" s="833">
        <f t="shared" si="112"/>
        <v>0</v>
      </c>
      <c r="X1612" s="833">
        <f t="shared" si="113"/>
        <v>0</v>
      </c>
    </row>
    <row r="1613" spans="2:24" x14ac:dyDescent="0.35">
      <c r="B1613" s="633"/>
      <c r="C1613" s="357"/>
      <c r="D1613" s="357"/>
      <c r="E1613" s="634"/>
      <c r="F1613" s="635"/>
      <c r="G1613" s="360"/>
      <c r="H1613" s="359"/>
      <c r="I1613" s="359"/>
      <c r="J1613" s="636"/>
      <c r="K1613" s="638" t="str">
        <f>IFERROR(INDEX(Lookup!$G$3:$G$6,MATCH(J1613,Lookup!$F$3:$F$6,0)),"")</f>
        <v/>
      </c>
      <c r="L1613" s="637"/>
      <c r="M1613" s="636"/>
      <c r="N1613" s="639">
        <f t="shared" si="110"/>
        <v>0</v>
      </c>
      <c r="O1613" s="640">
        <f t="shared" si="111"/>
        <v>0</v>
      </c>
      <c r="P1613" s="641">
        <f>IF(I1613&lt;INDEX(Lookup!$U$2:$U$10,MATCH($D$48,Lookup!$S$2:$S$10,0)),0,IF(U1613="X",0,IFERROR(L1613*50,0)))</f>
        <v>0</v>
      </c>
      <c r="Q1613" s="642">
        <f>IF(I1613&lt;INDEX(Lookup!$U$2:$U$10,MATCH($D$48,Lookup!$S$2:$S$10,0)),0,IF(U1613="X",0,IFERROR(P1613*K1613,0)))</f>
        <v>0</v>
      </c>
      <c r="R1613" s="642">
        <v>0</v>
      </c>
      <c r="S1613" s="783">
        <v>0</v>
      </c>
      <c r="T1613" s="636"/>
      <c r="U1613" s="353"/>
      <c r="W1613" s="833">
        <f t="shared" si="112"/>
        <v>0</v>
      </c>
      <c r="X1613" s="833">
        <f t="shared" si="113"/>
        <v>0</v>
      </c>
    </row>
    <row r="1614" spans="2:24" x14ac:dyDescent="0.35">
      <c r="B1614" s="633"/>
      <c r="C1614" s="357"/>
      <c r="D1614" s="357"/>
      <c r="E1614" s="634"/>
      <c r="F1614" s="635"/>
      <c r="G1614" s="360"/>
      <c r="H1614" s="359"/>
      <c r="I1614" s="359"/>
      <c r="J1614" s="636"/>
      <c r="K1614" s="638" t="str">
        <f>IFERROR(INDEX(Lookup!$G$3:$G$6,MATCH(J1614,Lookup!$F$3:$F$6,0)),"")</f>
        <v/>
      </c>
      <c r="L1614" s="637"/>
      <c r="M1614" s="636"/>
      <c r="N1614" s="639">
        <f t="shared" si="110"/>
        <v>0</v>
      </c>
      <c r="O1614" s="640">
        <f t="shared" si="111"/>
        <v>0</v>
      </c>
      <c r="P1614" s="641">
        <f>IF(I1614&lt;INDEX(Lookup!$U$2:$U$10,MATCH($D$48,Lookup!$S$2:$S$10,0)),0,IF(U1614="X",0,IFERROR(L1614*50,0)))</f>
        <v>0</v>
      </c>
      <c r="Q1614" s="642">
        <f>IF(I1614&lt;INDEX(Lookup!$U$2:$U$10,MATCH($D$48,Lookup!$S$2:$S$10,0)),0,IF(U1614="X",0,IFERROR(P1614*K1614,0)))</f>
        <v>0</v>
      </c>
      <c r="R1614" s="642">
        <v>0</v>
      </c>
      <c r="S1614" s="783">
        <v>0</v>
      </c>
      <c r="T1614" s="636"/>
      <c r="U1614" s="353"/>
      <c r="W1614" s="833">
        <f t="shared" si="112"/>
        <v>0</v>
      </c>
      <c r="X1614" s="833">
        <f t="shared" si="113"/>
        <v>0</v>
      </c>
    </row>
    <row r="1615" spans="2:24" x14ac:dyDescent="0.35">
      <c r="B1615" s="633"/>
      <c r="C1615" s="357"/>
      <c r="D1615" s="357"/>
      <c r="E1615" s="634"/>
      <c r="F1615" s="635"/>
      <c r="G1615" s="360"/>
      <c r="H1615" s="359"/>
      <c r="I1615" s="359"/>
      <c r="J1615" s="636"/>
      <c r="K1615" s="638" t="str">
        <f>IFERROR(INDEX(Lookup!$G$3:$G$6,MATCH(J1615,Lookup!$F$3:$F$6,0)),"")</f>
        <v/>
      </c>
      <c r="L1615" s="637"/>
      <c r="M1615" s="636"/>
      <c r="N1615" s="639">
        <f t="shared" si="110"/>
        <v>0</v>
      </c>
      <c r="O1615" s="640">
        <f t="shared" si="111"/>
        <v>0</v>
      </c>
      <c r="P1615" s="641">
        <f>IF(I1615&lt;INDEX(Lookup!$U$2:$U$10,MATCH($D$48,Lookup!$S$2:$S$10,0)),0,IF(U1615="X",0,IFERROR(L1615*50,0)))</f>
        <v>0</v>
      </c>
      <c r="Q1615" s="642">
        <f>IF(I1615&lt;INDEX(Lookup!$U$2:$U$10,MATCH($D$48,Lookup!$S$2:$S$10,0)),0,IF(U1615="X",0,IFERROR(P1615*K1615,0)))</f>
        <v>0</v>
      </c>
      <c r="R1615" s="642">
        <v>0</v>
      </c>
      <c r="S1615" s="783">
        <v>0</v>
      </c>
      <c r="T1615" s="636"/>
      <c r="U1615" s="353"/>
      <c r="W1615" s="833">
        <f t="shared" si="112"/>
        <v>0</v>
      </c>
      <c r="X1615" s="833">
        <f t="shared" si="113"/>
        <v>0</v>
      </c>
    </row>
    <row r="1616" spans="2:24" x14ac:dyDescent="0.35">
      <c r="B1616" s="633"/>
      <c r="C1616" s="357"/>
      <c r="D1616" s="357"/>
      <c r="E1616" s="634"/>
      <c r="F1616" s="635"/>
      <c r="G1616" s="360"/>
      <c r="H1616" s="359"/>
      <c r="I1616" s="359"/>
      <c r="J1616" s="636"/>
      <c r="K1616" s="638" t="str">
        <f>IFERROR(INDEX(Lookup!$G$3:$G$6,MATCH(J1616,Lookup!$F$3:$F$6,0)),"")</f>
        <v/>
      </c>
      <c r="L1616" s="637"/>
      <c r="M1616" s="636"/>
      <c r="N1616" s="639">
        <f t="shared" si="110"/>
        <v>0</v>
      </c>
      <c r="O1616" s="640">
        <f t="shared" si="111"/>
        <v>0</v>
      </c>
      <c r="P1616" s="641">
        <f>IF(I1616&lt;INDEX(Lookup!$U$2:$U$10,MATCH($D$48,Lookup!$S$2:$S$10,0)),0,IF(U1616="X",0,IFERROR(L1616*50,0)))</f>
        <v>0</v>
      </c>
      <c r="Q1616" s="642">
        <f>IF(I1616&lt;INDEX(Lookup!$U$2:$U$10,MATCH($D$48,Lookup!$S$2:$S$10,0)),0,IF(U1616="X",0,IFERROR(P1616*K1616,0)))</f>
        <v>0</v>
      </c>
      <c r="R1616" s="642">
        <v>0</v>
      </c>
      <c r="S1616" s="783">
        <v>0</v>
      </c>
      <c r="T1616" s="636"/>
      <c r="U1616" s="353"/>
      <c r="W1616" s="833">
        <f t="shared" si="112"/>
        <v>0</v>
      </c>
      <c r="X1616" s="833">
        <f t="shared" si="113"/>
        <v>0</v>
      </c>
    </row>
    <row r="1617" spans="2:24" x14ac:dyDescent="0.35">
      <c r="B1617" s="633"/>
      <c r="C1617" s="357"/>
      <c r="D1617" s="357"/>
      <c r="E1617" s="634"/>
      <c r="F1617" s="635"/>
      <c r="G1617" s="360"/>
      <c r="H1617" s="359"/>
      <c r="I1617" s="359"/>
      <c r="J1617" s="636"/>
      <c r="K1617" s="638" t="str">
        <f>IFERROR(INDEX(Lookup!$G$3:$G$6,MATCH(J1617,Lookup!$F$3:$F$6,0)),"")</f>
        <v/>
      </c>
      <c r="L1617" s="637"/>
      <c r="M1617" s="636"/>
      <c r="N1617" s="639">
        <f t="shared" si="110"/>
        <v>0</v>
      </c>
      <c r="O1617" s="640">
        <f t="shared" si="111"/>
        <v>0</v>
      </c>
      <c r="P1617" s="641">
        <f>IF(I1617&lt;INDEX(Lookup!$U$2:$U$10,MATCH($D$48,Lookup!$S$2:$S$10,0)),0,IF(U1617="X",0,IFERROR(L1617*50,0)))</f>
        <v>0</v>
      </c>
      <c r="Q1617" s="642">
        <f>IF(I1617&lt;INDEX(Lookup!$U$2:$U$10,MATCH($D$48,Lookup!$S$2:$S$10,0)),0,IF(U1617="X",0,IFERROR(P1617*K1617,0)))</f>
        <v>0</v>
      </c>
      <c r="R1617" s="642">
        <v>0</v>
      </c>
      <c r="S1617" s="783">
        <v>0</v>
      </c>
      <c r="T1617" s="636"/>
      <c r="U1617" s="353"/>
      <c r="W1617" s="833">
        <f t="shared" si="112"/>
        <v>0</v>
      </c>
      <c r="X1617" s="833">
        <f t="shared" si="113"/>
        <v>0</v>
      </c>
    </row>
    <row r="1618" spans="2:24" x14ac:dyDescent="0.35">
      <c r="B1618" s="633"/>
      <c r="C1618" s="357"/>
      <c r="D1618" s="357"/>
      <c r="E1618" s="634"/>
      <c r="F1618" s="635"/>
      <c r="G1618" s="360"/>
      <c r="H1618" s="359"/>
      <c r="I1618" s="359"/>
      <c r="J1618" s="636"/>
      <c r="K1618" s="638" t="str">
        <f>IFERROR(INDEX(Lookup!$G$3:$G$6,MATCH(J1618,Lookup!$F$3:$F$6,0)),"")</f>
        <v/>
      </c>
      <c r="L1618" s="637"/>
      <c r="M1618" s="636"/>
      <c r="N1618" s="639">
        <f t="shared" si="110"/>
        <v>0</v>
      </c>
      <c r="O1618" s="640">
        <f t="shared" si="111"/>
        <v>0</v>
      </c>
      <c r="P1618" s="641">
        <f>IF(I1618&lt;INDEX(Lookup!$U$2:$U$10,MATCH($D$48,Lookup!$S$2:$S$10,0)),0,IF(U1618="X",0,IFERROR(L1618*50,0)))</f>
        <v>0</v>
      </c>
      <c r="Q1618" s="642">
        <f>IF(I1618&lt;INDEX(Lookup!$U$2:$U$10,MATCH($D$48,Lookup!$S$2:$S$10,0)),0,IF(U1618="X",0,IFERROR(P1618*K1618,0)))</f>
        <v>0</v>
      </c>
      <c r="R1618" s="642">
        <v>0</v>
      </c>
      <c r="S1618" s="783">
        <v>0</v>
      </c>
      <c r="T1618" s="636"/>
      <c r="U1618" s="353"/>
      <c r="W1618" s="833">
        <f t="shared" si="112"/>
        <v>0</v>
      </c>
      <c r="X1618" s="833">
        <f t="shared" si="113"/>
        <v>0</v>
      </c>
    </row>
    <row r="1619" spans="2:24" x14ac:dyDescent="0.35">
      <c r="B1619" s="633"/>
      <c r="C1619" s="357"/>
      <c r="D1619" s="357"/>
      <c r="E1619" s="634"/>
      <c r="F1619" s="635"/>
      <c r="G1619" s="360"/>
      <c r="H1619" s="359"/>
      <c r="I1619" s="359"/>
      <c r="J1619" s="636"/>
      <c r="K1619" s="638" t="str">
        <f>IFERROR(INDEX(Lookup!$G$3:$G$6,MATCH(J1619,Lookup!$F$3:$F$6,0)),"")</f>
        <v/>
      </c>
      <c r="L1619" s="637"/>
      <c r="M1619" s="636"/>
      <c r="N1619" s="639">
        <f t="shared" si="110"/>
        <v>0</v>
      </c>
      <c r="O1619" s="640">
        <f t="shared" si="111"/>
        <v>0</v>
      </c>
      <c r="P1619" s="641">
        <f>IF(I1619&lt;INDEX(Lookup!$U$2:$U$10,MATCH($D$48,Lookup!$S$2:$S$10,0)),0,IF(U1619="X",0,IFERROR(L1619*50,0)))</f>
        <v>0</v>
      </c>
      <c r="Q1619" s="642">
        <f>IF(I1619&lt;INDEX(Lookup!$U$2:$U$10,MATCH($D$48,Lookup!$S$2:$S$10,0)),0,IF(U1619="X",0,IFERROR(P1619*K1619,0)))</f>
        <v>0</v>
      </c>
      <c r="R1619" s="642">
        <v>0</v>
      </c>
      <c r="S1619" s="783">
        <v>0</v>
      </c>
      <c r="T1619" s="636"/>
      <c r="U1619" s="353"/>
      <c r="W1619" s="833">
        <f t="shared" si="112"/>
        <v>0</v>
      </c>
      <c r="X1619" s="833">
        <f t="shared" si="113"/>
        <v>0</v>
      </c>
    </row>
    <row r="1620" spans="2:24" x14ac:dyDescent="0.35">
      <c r="B1620" s="633"/>
      <c r="C1620" s="357"/>
      <c r="D1620" s="357"/>
      <c r="E1620" s="634"/>
      <c r="F1620" s="635"/>
      <c r="G1620" s="360"/>
      <c r="H1620" s="359"/>
      <c r="I1620" s="359"/>
      <c r="J1620" s="636"/>
      <c r="K1620" s="638" t="str">
        <f>IFERROR(INDEX(Lookup!$G$3:$G$6,MATCH(J1620,Lookup!$F$3:$F$6,0)),"")</f>
        <v/>
      </c>
      <c r="L1620" s="637"/>
      <c r="M1620" s="636"/>
      <c r="N1620" s="639">
        <f t="shared" si="110"/>
        <v>0</v>
      </c>
      <c r="O1620" s="640">
        <f t="shared" si="111"/>
        <v>0</v>
      </c>
      <c r="P1620" s="641">
        <f>IF(I1620&lt;INDEX(Lookup!$U$2:$U$10,MATCH($D$48,Lookup!$S$2:$S$10,0)),0,IF(U1620="X",0,IFERROR(L1620*50,0)))</f>
        <v>0</v>
      </c>
      <c r="Q1620" s="642">
        <f>IF(I1620&lt;INDEX(Lookup!$U$2:$U$10,MATCH($D$48,Lookup!$S$2:$S$10,0)),0,IF(U1620="X",0,IFERROR(P1620*K1620,0)))</f>
        <v>0</v>
      </c>
      <c r="R1620" s="642">
        <v>0</v>
      </c>
      <c r="S1620" s="783">
        <v>0</v>
      </c>
      <c r="T1620" s="636"/>
      <c r="U1620" s="353"/>
      <c r="W1620" s="833">
        <f t="shared" si="112"/>
        <v>0</v>
      </c>
      <c r="X1620" s="833">
        <f t="shared" si="113"/>
        <v>0</v>
      </c>
    </row>
    <row r="1621" spans="2:24" x14ac:dyDescent="0.35">
      <c r="B1621" s="633"/>
      <c r="C1621" s="357"/>
      <c r="D1621" s="357"/>
      <c r="E1621" s="634"/>
      <c r="F1621" s="635"/>
      <c r="G1621" s="360"/>
      <c r="H1621" s="359"/>
      <c r="I1621" s="359"/>
      <c r="J1621" s="636"/>
      <c r="K1621" s="638" t="str">
        <f>IFERROR(INDEX(Lookup!$G$3:$G$6,MATCH(J1621,Lookup!$F$3:$F$6,0)),"")</f>
        <v/>
      </c>
      <c r="L1621" s="637"/>
      <c r="M1621" s="636"/>
      <c r="N1621" s="639">
        <f t="shared" si="110"/>
        <v>0</v>
      </c>
      <c r="O1621" s="640">
        <f t="shared" si="111"/>
        <v>0</v>
      </c>
      <c r="P1621" s="641">
        <f>IF(I1621&lt;INDEX(Lookup!$U$2:$U$10,MATCH($D$48,Lookup!$S$2:$S$10,0)),0,IF(U1621="X",0,IFERROR(L1621*50,0)))</f>
        <v>0</v>
      </c>
      <c r="Q1621" s="642">
        <f>IF(I1621&lt;INDEX(Lookup!$U$2:$U$10,MATCH($D$48,Lookup!$S$2:$S$10,0)),0,IF(U1621="X",0,IFERROR(P1621*K1621,0)))</f>
        <v>0</v>
      </c>
      <c r="R1621" s="642">
        <v>0</v>
      </c>
      <c r="S1621" s="783">
        <v>0</v>
      </c>
      <c r="T1621" s="636"/>
      <c r="U1621" s="353"/>
      <c r="W1621" s="833">
        <f t="shared" si="112"/>
        <v>0</v>
      </c>
      <c r="X1621" s="833">
        <f t="shared" si="113"/>
        <v>0</v>
      </c>
    </row>
    <row r="1622" spans="2:24" x14ac:dyDescent="0.35">
      <c r="B1622" s="633"/>
      <c r="C1622" s="357"/>
      <c r="D1622" s="357"/>
      <c r="E1622" s="634"/>
      <c r="F1622" s="635"/>
      <c r="G1622" s="360"/>
      <c r="H1622" s="359"/>
      <c r="I1622" s="359"/>
      <c r="J1622" s="636"/>
      <c r="K1622" s="638" t="str">
        <f>IFERROR(INDEX(Lookup!$G$3:$G$6,MATCH(J1622,Lookup!$F$3:$F$6,0)),"")</f>
        <v/>
      </c>
      <c r="L1622" s="637"/>
      <c r="M1622" s="636"/>
      <c r="N1622" s="639">
        <f t="shared" si="110"/>
        <v>0</v>
      </c>
      <c r="O1622" s="640">
        <f t="shared" si="111"/>
        <v>0</v>
      </c>
      <c r="P1622" s="641">
        <f>IF(I1622&lt;INDEX(Lookup!$U$2:$U$10,MATCH($D$48,Lookup!$S$2:$S$10,0)),0,IF(U1622="X",0,IFERROR(L1622*50,0)))</f>
        <v>0</v>
      </c>
      <c r="Q1622" s="642">
        <f>IF(I1622&lt;INDEX(Lookup!$U$2:$U$10,MATCH($D$48,Lookup!$S$2:$S$10,0)),0,IF(U1622="X",0,IFERROR(P1622*K1622,0)))</f>
        <v>0</v>
      </c>
      <c r="R1622" s="642">
        <v>0</v>
      </c>
      <c r="S1622" s="783">
        <v>0</v>
      </c>
      <c r="T1622" s="636"/>
      <c r="U1622" s="353"/>
      <c r="W1622" s="833">
        <f t="shared" si="112"/>
        <v>0</v>
      </c>
      <c r="X1622" s="833">
        <f t="shared" si="113"/>
        <v>0</v>
      </c>
    </row>
    <row r="1623" spans="2:24" x14ac:dyDescent="0.35">
      <c r="B1623" s="633"/>
      <c r="C1623" s="357"/>
      <c r="D1623" s="357"/>
      <c r="E1623" s="634"/>
      <c r="F1623" s="635"/>
      <c r="G1623" s="360"/>
      <c r="H1623" s="359"/>
      <c r="I1623" s="359"/>
      <c r="J1623" s="636"/>
      <c r="K1623" s="638" t="str">
        <f>IFERROR(INDEX(Lookup!$G$3:$G$6,MATCH(J1623,Lookup!$F$3:$F$6,0)),"")</f>
        <v/>
      </c>
      <c r="L1623" s="637"/>
      <c r="M1623" s="636"/>
      <c r="N1623" s="639">
        <f t="shared" si="110"/>
        <v>0</v>
      </c>
      <c r="O1623" s="640">
        <f t="shared" si="111"/>
        <v>0</v>
      </c>
      <c r="P1623" s="641">
        <f>IF(I1623&lt;INDEX(Lookup!$U$2:$U$10,MATCH($D$48,Lookup!$S$2:$S$10,0)),0,IF(U1623="X",0,IFERROR(L1623*50,0)))</f>
        <v>0</v>
      </c>
      <c r="Q1623" s="642">
        <f>IF(I1623&lt;INDEX(Lookup!$U$2:$U$10,MATCH($D$48,Lookup!$S$2:$S$10,0)),0,IF(U1623="X",0,IFERROR(P1623*K1623,0)))</f>
        <v>0</v>
      </c>
      <c r="R1623" s="642">
        <v>0</v>
      </c>
      <c r="S1623" s="783">
        <v>0</v>
      </c>
      <c r="T1623" s="636"/>
      <c r="U1623" s="353"/>
      <c r="W1623" s="833">
        <f t="shared" si="112"/>
        <v>0</v>
      </c>
      <c r="X1623" s="833">
        <f t="shared" si="113"/>
        <v>0</v>
      </c>
    </row>
    <row r="1624" spans="2:24" x14ac:dyDescent="0.35">
      <c r="B1624" s="633"/>
      <c r="C1624" s="357"/>
      <c r="D1624" s="357"/>
      <c r="E1624" s="634"/>
      <c r="F1624" s="635"/>
      <c r="G1624" s="360"/>
      <c r="H1624" s="359"/>
      <c r="I1624" s="359"/>
      <c r="J1624" s="636"/>
      <c r="K1624" s="638" t="str">
        <f>IFERROR(INDEX(Lookup!$G$3:$G$6,MATCH(J1624,Lookup!$F$3:$F$6,0)),"")</f>
        <v/>
      </c>
      <c r="L1624" s="637"/>
      <c r="M1624" s="636"/>
      <c r="N1624" s="639">
        <f t="shared" si="110"/>
        <v>0</v>
      </c>
      <c r="O1624" s="640">
        <f t="shared" si="111"/>
        <v>0</v>
      </c>
      <c r="P1624" s="641">
        <f>IF(I1624&lt;INDEX(Lookup!$U$2:$U$10,MATCH($D$48,Lookup!$S$2:$S$10,0)),0,IF(U1624="X",0,IFERROR(L1624*50,0)))</f>
        <v>0</v>
      </c>
      <c r="Q1624" s="642">
        <f>IF(I1624&lt;INDEX(Lookup!$U$2:$U$10,MATCH($D$48,Lookup!$S$2:$S$10,0)),0,IF(U1624="X",0,IFERROR(P1624*K1624,0)))</f>
        <v>0</v>
      </c>
      <c r="R1624" s="642">
        <v>0</v>
      </c>
      <c r="S1624" s="783">
        <v>0</v>
      </c>
      <c r="T1624" s="636"/>
      <c r="U1624" s="353"/>
      <c r="W1624" s="833">
        <f t="shared" si="112"/>
        <v>0</v>
      </c>
      <c r="X1624" s="833">
        <f t="shared" si="113"/>
        <v>0</v>
      </c>
    </row>
    <row r="1625" spans="2:24" x14ac:dyDescent="0.35">
      <c r="B1625" s="633"/>
      <c r="C1625" s="357"/>
      <c r="D1625" s="357"/>
      <c r="E1625" s="634"/>
      <c r="F1625" s="635"/>
      <c r="G1625" s="360"/>
      <c r="H1625" s="359"/>
      <c r="I1625" s="359"/>
      <c r="J1625" s="636"/>
      <c r="K1625" s="638" t="str">
        <f>IFERROR(INDEX(Lookup!$G$3:$G$6,MATCH(J1625,Lookup!$F$3:$F$6,0)),"")</f>
        <v/>
      </c>
      <c r="L1625" s="637"/>
      <c r="M1625" s="636"/>
      <c r="N1625" s="639">
        <f t="shared" si="110"/>
        <v>0</v>
      </c>
      <c r="O1625" s="640">
        <f t="shared" si="111"/>
        <v>0</v>
      </c>
      <c r="P1625" s="641">
        <f>IF(I1625&lt;INDEX(Lookup!$U$2:$U$10,MATCH($D$48,Lookup!$S$2:$S$10,0)),0,IF(U1625="X",0,IFERROR(L1625*50,0)))</f>
        <v>0</v>
      </c>
      <c r="Q1625" s="642">
        <f>IF(I1625&lt;INDEX(Lookup!$U$2:$U$10,MATCH($D$48,Lookup!$S$2:$S$10,0)),0,IF(U1625="X",0,IFERROR(P1625*K1625,0)))</f>
        <v>0</v>
      </c>
      <c r="R1625" s="642">
        <v>0</v>
      </c>
      <c r="S1625" s="783">
        <v>0</v>
      </c>
      <c r="T1625" s="636"/>
      <c r="U1625" s="353"/>
      <c r="W1625" s="833">
        <f t="shared" si="112"/>
        <v>0</v>
      </c>
      <c r="X1625" s="833">
        <f t="shared" si="113"/>
        <v>0</v>
      </c>
    </row>
    <row r="1626" spans="2:24" x14ac:dyDescent="0.35">
      <c r="B1626" s="633"/>
      <c r="C1626" s="357"/>
      <c r="D1626" s="357"/>
      <c r="E1626" s="634"/>
      <c r="F1626" s="635"/>
      <c r="G1626" s="360"/>
      <c r="H1626" s="359"/>
      <c r="I1626" s="359"/>
      <c r="J1626" s="636"/>
      <c r="K1626" s="638" t="str">
        <f>IFERROR(INDEX(Lookup!$G$3:$G$6,MATCH(J1626,Lookup!$F$3:$F$6,0)),"")</f>
        <v/>
      </c>
      <c r="L1626" s="637"/>
      <c r="M1626" s="636"/>
      <c r="N1626" s="639">
        <f t="shared" si="110"/>
        <v>0</v>
      </c>
      <c r="O1626" s="640">
        <f t="shared" si="111"/>
        <v>0</v>
      </c>
      <c r="P1626" s="641">
        <f>IF(I1626&lt;INDEX(Lookup!$U$2:$U$10,MATCH($D$48,Lookup!$S$2:$S$10,0)),0,IF(U1626="X",0,IFERROR(L1626*50,0)))</f>
        <v>0</v>
      </c>
      <c r="Q1626" s="642">
        <f>IF(I1626&lt;INDEX(Lookup!$U$2:$U$10,MATCH($D$48,Lookup!$S$2:$S$10,0)),0,IF(U1626="X",0,IFERROR(P1626*K1626,0)))</f>
        <v>0</v>
      </c>
      <c r="R1626" s="642">
        <v>0</v>
      </c>
      <c r="S1626" s="783">
        <v>0</v>
      </c>
      <c r="T1626" s="636"/>
      <c r="U1626" s="353"/>
      <c r="W1626" s="833">
        <f t="shared" si="112"/>
        <v>0</v>
      </c>
      <c r="X1626" s="833">
        <f t="shared" si="113"/>
        <v>0</v>
      </c>
    </row>
    <row r="1627" spans="2:24" x14ac:dyDescent="0.35">
      <c r="B1627" s="633"/>
      <c r="C1627" s="357"/>
      <c r="D1627" s="357"/>
      <c r="E1627" s="634"/>
      <c r="F1627" s="635"/>
      <c r="G1627" s="360"/>
      <c r="H1627" s="359"/>
      <c r="I1627" s="359"/>
      <c r="J1627" s="636"/>
      <c r="K1627" s="638" t="str">
        <f>IFERROR(INDEX(Lookup!$G$3:$G$6,MATCH(J1627,Lookup!$F$3:$F$6,0)),"")</f>
        <v/>
      </c>
      <c r="L1627" s="637"/>
      <c r="M1627" s="636"/>
      <c r="N1627" s="639">
        <f t="shared" si="110"/>
        <v>0</v>
      </c>
      <c r="O1627" s="640">
        <f t="shared" si="111"/>
        <v>0</v>
      </c>
      <c r="P1627" s="641">
        <f>IF(I1627&lt;INDEX(Lookup!$U$2:$U$10,MATCH($D$48,Lookup!$S$2:$S$10,0)),0,IF(U1627="X",0,IFERROR(L1627*50,0)))</f>
        <v>0</v>
      </c>
      <c r="Q1627" s="642">
        <f>IF(I1627&lt;INDEX(Lookup!$U$2:$U$10,MATCH($D$48,Lookup!$S$2:$S$10,0)),0,IF(U1627="X",0,IFERROR(P1627*K1627,0)))</f>
        <v>0</v>
      </c>
      <c r="R1627" s="642">
        <v>0</v>
      </c>
      <c r="S1627" s="783">
        <v>0</v>
      </c>
      <c r="T1627" s="636"/>
      <c r="U1627" s="353"/>
      <c r="W1627" s="833">
        <f t="shared" si="112"/>
        <v>0</v>
      </c>
      <c r="X1627" s="833">
        <f t="shared" si="113"/>
        <v>0</v>
      </c>
    </row>
    <row r="1628" spans="2:24" x14ac:dyDescent="0.35">
      <c r="B1628" s="633"/>
      <c r="C1628" s="357"/>
      <c r="D1628" s="357"/>
      <c r="E1628" s="634"/>
      <c r="F1628" s="635"/>
      <c r="G1628" s="360"/>
      <c r="H1628" s="359"/>
      <c r="I1628" s="359"/>
      <c r="J1628" s="636"/>
      <c r="K1628" s="638" t="str">
        <f>IFERROR(INDEX(Lookup!$G$3:$G$6,MATCH(J1628,Lookup!$F$3:$F$6,0)),"")</f>
        <v/>
      </c>
      <c r="L1628" s="637"/>
      <c r="M1628" s="636"/>
      <c r="N1628" s="639">
        <f t="shared" si="110"/>
        <v>0</v>
      </c>
      <c r="O1628" s="640">
        <f t="shared" si="111"/>
        <v>0</v>
      </c>
      <c r="P1628" s="641">
        <f>IF(I1628&lt;INDEX(Lookup!$U$2:$U$10,MATCH($D$48,Lookup!$S$2:$S$10,0)),0,IF(U1628="X",0,IFERROR(L1628*50,0)))</f>
        <v>0</v>
      </c>
      <c r="Q1628" s="642">
        <f>IF(I1628&lt;INDEX(Lookup!$U$2:$U$10,MATCH($D$48,Lookup!$S$2:$S$10,0)),0,IF(U1628="X",0,IFERROR(P1628*K1628,0)))</f>
        <v>0</v>
      </c>
      <c r="R1628" s="642">
        <v>0</v>
      </c>
      <c r="S1628" s="783">
        <v>0</v>
      </c>
      <c r="T1628" s="636"/>
      <c r="U1628" s="353"/>
      <c r="W1628" s="833">
        <f t="shared" si="112"/>
        <v>0</v>
      </c>
      <c r="X1628" s="833">
        <f t="shared" si="113"/>
        <v>0</v>
      </c>
    </row>
    <row r="1629" spans="2:24" x14ac:dyDescent="0.35">
      <c r="B1629" s="633"/>
      <c r="C1629" s="357"/>
      <c r="D1629" s="357"/>
      <c r="E1629" s="634"/>
      <c r="F1629" s="635"/>
      <c r="G1629" s="360"/>
      <c r="H1629" s="359"/>
      <c r="I1629" s="359"/>
      <c r="J1629" s="636"/>
      <c r="K1629" s="638" t="str">
        <f>IFERROR(INDEX(Lookup!$G$3:$G$6,MATCH(J1629,Lookup!$F$3:$F$6,0)),"")</f>
        <v/>
      </c>
      <c r="L1629" s="637"/>
      <c r="M1629" s="636"/>
      <c r="N1629" s="639">
        <f t="shared" si="110"/>
        <v>0</v>
      </c>
      <c r="O1629" s="640">
        <f t="shared" si="111"/>
        <v>0</v>
      </c>
      <c r="P1629" s="641">
        <f>IF(I1629&lt;INDEX(Lookup!$U$2:$U$10,MATCH($D$48,Lookup!$S$2:$S$10,0)),0,IF(U1629="X",0,IFERROR(L1629*50,0)))</f>
        <v>0</v>
      </c>
      <c r="Q1629" s="642">
        <f>IF(I1629&lt;INDEX(Lookup!$U$2:$U$10,MATCH($D$48,Lookup!$S$2:$S$10,0)),0,IF(U1629="X",0,IFERROR(P1629*K1629,0)))</f>
        <v>0</v>
      </c>
      <c r="R1629" s="642">
        <v>0</v>
      </c>
      <c r="S1629" s="783">
        <v>0</v>
      </c>
      <c r="T1629" s="636"/>
      <c r="U1629" s="353"/>
      <c r="W1629" s="833">
        <f t="shared" si="112"/>
        <v>0</v>
      </c>
      <c r="X1629" s="833">
        <f t="shared" si="113"/>
        <v>0</v>
      </c>
    </row>
    <row r="1630" spans="2:24" x14ac:dyDescent="0.35">
      <c r="B1630" s="633"/>
      <c r="C1630" s="357"/>
      <c r="D1630" s="357"/>
      <c r="E1630" s="634"/>
      <c r="F1630" s="635"/>
      <c r="G1630" s="360"/>
      <c r="H1630" s="359"/>
      <c r="I1630" s="359"/>
      <c r="J1630" s="636"/>
      <c r="K1630" s="638" t="str">
        <f>IFERROR(INDEX(Lookup!$G$3:$G$6,MATCH(J1630,Lookup!$F$3:$F$6,0)),"")</f>
        <v/>
      </c>
      <c r="L1630" s="637"/>
      <c r="M1630" s="636"/>
      <c r="N1630" s="639">
        <f t="shared" si="110"/>
        <v>0</v>
      </c>
      <c r="O1630" s="640">
        <f t="shared" si="111"/>
        <v>0</v>
      </c>
      <c r="P1630" s="641">
        <f>IF(I1630&lt;INDEX(Lookup!$U$2:$U$10,MATCH($D$48,Lookup!$S$2:$S$10,0)),0,IF(U1630="X",0,IFERROR(L1630*50,0)))</f>
        <v>0</v>
      </c>
      <c r="Q1630" s="642">
        <f>IF(I1630&lt;INDEX(Lookup!$U$2:$U$10,MATCH($D$48,Lookup!$S$2:$S$10,0)),0,IF(U1630="X",0,IFERROR(P1630*K1630,0)))</f>
        <v>0</v>
      </c>
      <c r="R1630" s="642">
        <v>0</v>
      </c>
      <c r="S1630" s="783">
        <v>0</v>
      </c>
      <c r="T1630" s="636"/>
      <c r="U1630" s="353"/>
      <c r="W1630" s="833">
        <f t="shared" si="112"/>
        <v>0</v>
      </c>
      <c r="X1630" s="833">
        <f t="shared" si="113"/>
        <v>0</v>
      </c>
    </row>
    <row r="1631" spans="2:24" x14ac:dyDescent="0.35">
      <c r="B1631" s="633"/>
      <c r="C1631" s="357"/>
      <c r="D1631" s="357"/>
      <c r="E1631" s="634"/>
      <c r="F1631" s="635"/>
      <c r="G1631" s="360"/>
      <c r="H1631" s="359"/>
      <c r="I1631" s="359"/>
      <c r="J1631" s="636"/>
      <c r="K1631" s="638" t="str">
        <f>IFERROR(INDEX(Lookup!$G$3:$G$6,MATCH(J1631,Lookup!$F$3:$F$6,0)),"")</f>
        <v/>
      </c>
      <c r="L1631" s="637"/>
      <c r="M1631" s="636"/>
      <c r="N1631" s="639">
        <f t="shared" si="110"/>
        <v>0</v>
      </c>
      <c r="O1631" s="640">
        <f t="shared" si="111"/>
        <v>0</v>
      </c>
      <c r="P1631" s="641">
        <f>IF(I1631&lt;INDEX(Lookup!$U$2:$U$10,MATCH($D$48,Lookup!$S$2:$S$10,0)),0,IF(U1631="X",0,IFERROR(L1631*50,0)))</f>
        <v>0</v>
      </c>
      <c r="Q1631" s="642">
        <f>IF(I1631&lt;INDEX(Lookup!$U$2:$U$10,MATCH($D$48,Lookup!$S$2:$S$10,0)),0,IF(U1631="X",0,IFERROR(P1631*K1631,0)))</f>
        <v>0</v>
      </c>
      <c r="R1631" s="642">
        <v>0</v>
      </c>
      <c r="S1631" s="783">
        <v>0</v>
      </c>
      <c r="T1631" s="636"/>
      <c r="U1631" s="353"/>
      <c r="W1631" s="833">
        <f t="shared" si="112"/>
        <v>0</v>
      </c>
      <c r="X1631" s="833">
        <f t="shared" si="113"/>
        <v>0</v>
      </c>
    </row>
    <row r="1632" spans="2:24" x14ac:dyDescent="0.35">
      <c r="B1632" s="633"/>
      <c r="C1632" s="357"/>
      <c r="D1632" s="357"/>
      <c r="E1632" s="634"/>
      <c r="F1632" s="635"/>
      <c r="G1632" s="360"/>
      <c r="H1632" s="359"/>
      <c r="I1632" s="359"/>
      <c r="J1632" s="636"/>
      <c r="K1632" s="638" t="str">
        <f>IFERROR(INDEX(Lookup!$G$3:$G$6,MATCH(J1632,Lookup!$F$3:$F$6,0)),"")</f>
        <v/>
      </c>
      <c r="L1632" s="637"/>
      <c r="M1632" s="636"/>
      <c r="N1632" s="639">
        <f t="shared" si="110"/>
        <v>0</v>
      </c>
      <c r="O1632" s="640">
        <f t="shared" si="111"/>
        <v>0</v>
      </c>
      <c r="P1632" s="641">
        <f>IF(I1632&lt;INDEX(Lookup!$U$2:$U$10,MATCH($D$48,Lookup!$S$2:$S$10,0)),0,IF(U1632="X",0,IFERROR(L1632*50,0)))</f>
        <v>0</v>
      </c>
      <c r="Q1632" s="642">
        <f>IF(I1632&lt;INDEX(Lookup!$U$2:$U$10,MATCH($D$48,Lookup!$S$2:$S$10,0)),0,IF(U1632="X",0,IFERROR(P1632*K1632,0)))</f>
        <v>0</v>
      </c>
      <c r="R1632" s="642">
        <v>0</v>
      </c>
      <c r="S1632" s="783">
        <v>0</v>
      </c>
      <c r="T1632" s="636"/>
      <c r="U1632" s="353"/>
      <c r="W1632" s="833">
        <f t="shared" si="112"/>
        <v>0</v>
      </c>
      <c r="X1632" s="833">
        <f t="shared" si="113"/>
        <v>0</v>
      </c>
    </row>
    <row r="1633" spans="2:24" x14ac:dyDescent="0.35">
      <c r="B1633" s="633"/>
      <c r="C1633" s="357"/>
      <c r="D1633" s="357"/>
      <c r="E1633" s="634"/>
      <c r="F1633" s="635"/>
      <c r="G1633" s="360"/>
      <c r="H1633" s="359"/>
      <c r="I1633" s="359"/>
      <c r="J1633" s="636"/>
      <c r="K1633" s="638" t="str">
        <f>IFERROR(INDEX(Lookup!$G$3:$G$6,MATCH(J1633,Lookup!$F$3:$F$6,0)),"")</f>
        <v/>
      </c>
      <c r="L1633" s="637"/>
      <c r="M1633" s="636"/>
      <c r="N1633" s="639">
        <f t="shared" si="110"/>
        <v>0</v>
      </c>
      <c r="O1633" s="640">
        <f t="shared" si="111"/>
        <v>0</v>
      </c>
      <c r="P1633" s="641">
        <f>IF(I1633&lt;INDEX(Lookup!$U$2:$U$10,MATCH($D$48,Lookup!$S$2:$S$10,0)),0,IF(U1633="X",0,IFERROR(L1633*50,0)))</f>
        <v>0</v>
      </c>
      <c r="Q1633" s="642">
        <f>IF(I1633&lt;INDEX(Lookup!$U$2:$U$10,MATCH($D$48,Lookup!$S$2:$S$10,0)),0,IF(U1633="X",0,IFERROR(P1633*K1633,0)))</f>
        <v>0</v>
      </c>
      <c r="R1633" s="642">
        <v>0</v>
      </c>
      <c r="S1633" s="783">
        <v>0</v>
      </c>
      <c r="T1633" s="636"/>
      <c r="U1633" s="353"/>
      <c r="W1633" s="833">
        <f t="shared" si="112"/>
        <v>0</v>
      </c>
      <c r="X1633" s="833">
        <f t="shared" si="113"/>
        <v>0</v>
      </c>
    </row>
    <row r="1634" spans="2:24" x14ac:dyDescent="0.35">
      <c r="B1634" s="633"/>
      <c r="C1634" s="357"/>
      <c r="D1634" s="357"/>
      <c r="E1634" s="634"/>
      <c r="F1634" s="635"/>
      <c r="G1634" s="360"/>
      <c r="H1634" s="359"/>
      <c r="I1634" s="359"/>
      <c r="J1634" s="636"/>
      <c r="K1634" s="638" t="str">
        <f>IFERROR(INDEX(Lookup!$G$3:$G$6,MATCH(J1634,Lookup!$F$3:$F$6,0)),"")</f>
        <v/>
      </c>
      <c r="L1634" s="637"/>
      <c r="M1634" s="636"/>
      <c r="N1634" s="639">
        <f t="shared" si="110"/>
        <v>0</v>
      </c>
      <c r="O1634" s="640">
        <f t="shared" si="111"/>
        <v>0</v>
      </c>
      <c r="P1634" s="641">
        <f>IF(I1634&lt;INDEX(Lookup!$U$2:$U$10,MATCH($D$48,Lookup!$S$2:$S$10,0)),0,IF(U1634="X",0,IFERROR(L1634*50,0)))</f>
        <v>0</v>
      </c>
      <c r="Q1634" s="642">
        <f>IF(I1634&lt;INDEX(Lookup!$U$2:$U$10,MATCH($D$48,Lookup!$S$2:$S$10,0)),0,IF(U1634="X",0,IFERROR(P1634*K1634,0)))</f>
        <v>0</v>
      </c>
      <c r="R1634" s="642">
        <v>0</v>
      </c>
      <c r="S1634" s="783">
        <v>0</v>
      </c>
      <c r="T1634" s="636"/>
      <c r="U1634" s="353"/>
      <c r="W1634" s="833">
        <f t="shared" si="112"/>
        <v>0</v>
      </c>
      <c r="X1634" s="833">
        <f t="shared" si="113"/>
        <v>0</v>
      </c>
    </row>
    <row r="1635" spans="2:24" x14ac:dyDescent="0.35">
      <c r="B1635" s="633"/>
      <c r="C1635" s="357"/>
      <c r="D1635" s="357"/>
      <c r="E1635" s="634"/>
      <c r="F1635" s="635"/>
      <c r="G1635" s="360"/>
      <c r="H1635" s="359"/>
      <c r="I1635" s="359"/>
      <c r="J1635" s="636"/>
      <c r="K1635" s="638" t="str">
        <f>IFERROR(INDEX(Lookup!$G$3:$G$6,MATCH(J1635,Lookup!$F$3:$F$6,0)),"")</f>
        <v/>
      </c>
      <c r="L1635" s="637"/>
      <c r="M1635" s="636"/>
      <c r="N1635" s="639">
        <f t="shared" si="110"/>
        <v>0</v>
      </c>
      <c r="O1635" s="640">
        <f t="shared" si="111"/>
        <v>0</v>
      </c>
      <c r="P1635" s="641">
        <f>IF(I1635&lt;INDEX(Lookup!$U$2:$U$10,MATCH($D$48,Lookup!$S$2:$S$10,0)),0,IF(U1635="X",0,IFERROR(L1635*50,0)))</f>
        <v>0</v>
      </c>
      <c r="Q1635" s="642">
        <f>IF(I1635&lt;INDEX(Lookup!$U$2:$U$10,MATCH($D$48,Lookup!$S$2:$S$10,0)),0,IF(U1635="X",0,IFERROR(P1635*K1635,0)))</f>
        <v>0</v>
      </c>
      <c r="R1635" s="642">
        <v>0</v>
      </c>
      <c r="S1635" s="783">
        <v>0</v>
      </c>
      <c r="T1635" s="636"/>
      <c r="U1635" s="353"/>
      <c r="W1635" s="833">
        <f t="shared" si="112"/>
        <v>0</v>
      </c>
      <c r="X1635" s="833">
        <f t="shared" si="113"/>
        <v>0</v>
      </c>
    </row>
    <row r="1636" spans="2:24" x14ac:dyDescent="0.35">
      <c r="B1636" s="633"/>
      <c r="C1636" s="357"/>
      <c r="D1636" s="357"/>
      <c r="E1636" s="634"/>
      <c r="F1636" s="635"/>
      <c r="G1636" s="360"/>
      <c r="H1636" s="359"/>
      <c r="I1636" s="359"/>
      <c r="J1636" s="636"/>
      <c r="K1636" s="638" t="str">
        <f>IFERROR(INDEX(Lookup!$G$3:$G$6,MATCH(J1636,Lookup!$F$3:$F$6,0)),"")</f>
        <v/>
      </c>
      <c r="L1636" s="637"/>
      <c r="M1636" s="636"/>
      <c r="N1636" s="639">
        <f t="shared" si="110"/>
        <v>0</v>
      </c>
      <c r="O1636" s="640">
        <f t="shared" si="111"/>
        <v>0</v>
      </c>
      <c r="P1636" s="641">
        <f>IF(I1636&lt;INDEX(Lookup!$U$2:$U$10,MATCH($D$48,Lookup!$S$2:$S$10,0)),0,IF(U1636="X",0,IFERROR(L1636*50,0)))</f>
        <v>0</v>
      </c>
      <c r="Q1636" s="642">
        <f>IF(I1636&lt;INDEX(Lookup!$U$2:$U$10,MATCH($D$48,Lookup!$S$2:$S$10,0)),0,IF(U1636="X",0,IFERROR(P1636*K1636,0)))</f>
        <v>0</v>
      </c>
      <c r="R1636" s="642">
        <v>0</v>
      </c>
      <c r="S1636" s="783">
        <v>0</v>
      </c>
      <c r="T1636" s="636"/>
      <c r="U1636" s="353"/>
      <c r="W1636" s="833">
        <f t="shared" si="112"/>
        <v>0</v>
      </c>
      <c r="X1636" s="833">
        <f t="shared" si="113"/>
        <v>0</v>
      </c>
    </row>
    <row r="1637" spans="2:24" x14ac:dyDescent="0.35">
      <c r="B1637" s="633"/>
      <c r="C1637" s="357"/>
      <c r="D1637" s="357"/>
      <c r="E1637" s="634"/>
      <c r="F1637" s="635"/>
      <c r="G1637" s="360"/>
      <c r="H1637" s="359"/>
      <c r="I1637" s="359"/>
      <c r="J1637" s="636"/>
      <c r="K1637" s="638" t="str">
        <f>IFERROR(INDEX(Lookup!$G$3:$G$6,MATCH(J1637,Lookup!$F$3:$F$6,0)),"")</f>
        <v/>
      </c>
      <c r="L1637" s="637"/>
      <c r="M1637" s="636"/>
      <c r="N1637" s="639">
        <f t="shared" si="110"/>
        <v>0</v>
      </c>
      <c r="O1637" s="640">
        <f t="shared" si="111"/>
        <v>0</v>
      </c>
      <c r="P1637" s="641">
        <f>IF(I1637&lt;INDEX(Lookup!$U$2:$U$10,MATCH($D$48,Lookup!$S$2:$S$10,0)),0,IF(U1637="X",0,IFERROR(L1637*50,0)))</f>
        <v>0</v>
      </c>
      <c r="Q1637" s="642">
        <f>IF(I1637&lt;INDEX(Lookup!$U$2:$U$10,MATCH($D$48,Lookup!$S$2:$S$10,0)),0,IF(U1637="X",0,IFERROR(P1637*K1637,0)))</f>
        <v>0</v>
      </c>
      <c r="R1637" s="642">
        <v>0</v>
      </c>
      <c r="S1637" s="783">
        <v>0</v>
      </c>
      <c r="T1637" s="636"/>
      <c r="U1637" s="353"/>
      <c r="W1637" s="833">
        <f t="shared" si="112"/>
        <v>0</v>
      </c>
      <c r="X1637" s="833">
        <f t="shared" si="113"/>
        <v>0</v>
      </c>
    </row>
    <row r="1638" spans="2:24" x14ac:dyDescent="0.35">
      <c r="B1638" s="633"/>
      <c r="C1638" s="357"/>
      <c r="D1638" s="357"/>
      <c r="E1638" s="634"/>
      <c r="F1638" s="635"/>
      <c r="G1638" s="360"/>
      <c r="H1638" s="359"/>
      <c r="I1638" s="359"/>
      <c r="J1638" s="636"/>
      <c r="K1638" s="638" t="str">
        <f>IFERROR(INDEX(Lookup!$G$3:$G$6,MATCH(J1638,Lookup!$F$3:$F$6,0)),"")</f>
        <v/>
      </c>
      <c r="L1638" s="637"/>
      <c r="M1638" s="636"/>
      <c r="N1638" s="639">
        <f t="shared" si="110"/>
        <v>0</v>
      </c>
      <c r="O1638" s="640">
        <f t="shared" si="111"/>
        <v>0</v>
      </c>
      <c r="P1638" s="641">
        <f>IF(I1638&lt;INDEX(Lookup!$U$2:$U$10,MATCH($D$48,Lookup!$S$2:$S$10,0)),0,IF(U1638="X",0,IFERROR(L1638*50,0)))</f>
        <v>0</v>
      </c>
      <c r="Q1638" s="642">
        <f>IF(I1638&lt;INDEX(Lookup!$U$2:$U$10,MATCH($D$48,Lookup!$S$2:$S$10,0)),0,IF(U1638="X",0,IFERROR(P1638*K1638,0)))</f>
        <v>0</v>
      </c>
      <c r="R1638" s="642">
        <v>0</v>
      </c>
      <c r="S1638" s="783">
        <v>0</v>
      </c>
      <c r="T1638" s="636"/>
      <c r="U1638" s="353"/>
      <c r="W1638" s="833">
        <f t="shared" si="112"/>
        <v>0</v>
      </c>
      <c r="X1638" s="833">
        <f t="shared" si="113"/>
        <v>0</v>
      </c>
    </row>
    <row r="1639" spans="2:24" x14ac:dyDescent="0.35">
      <c r="B1639" s="633"/>
      <c r="C1639" s="357"/>
      <c r="D1639" s="357"/>
      <c r="E1639" s="634"/>
      <c r="F1639" s="635"/>
      <c r="G1639" s="360"/>
      <c r="H1639" s="359"/>
      <c r="I1639" s="359"/>
      <c r="J1639" s="636"/>
      <c r="K1639" s="638" t="str">
        <f>IFERROR(INDEX(Lookup!$G$3:$G$6,MATCH(J1639,Lookup!$F$3:$F$6,0)),"")</f>
        <v/>
      </c>
      <c r="L1639" s="637"/>
      <c r="M1639" s="636"/>
      <c r="N1639" s="639">
        <f t="shared" si="110"/>
        <v>0</v>
      </c>
      <c r="O1639" s="640">
        <f t="shared" si="111"/>
        <v>0</v>
      </c>
      <c r="P1639" s="641">
        <f>IF(I1639&lt;INDEX(Lookup!$U$2:$U$10,MATCH($D$48,Lookup!$S$2:$S$10,0)),0,IF(U1639="X",0,IFERROR(L1639*50,0)))</f>
        <v>0</v>
      </c>
      <c r="Q1639" s="642">
        <f>IF(I1639&lt;INDEX(Lookup!$U$2:$U$10,MATCH($D$48,Lookup!$S$2:$S$10,0)),0,IF(U1639="X",0,IFERROR(P1639*K1639,0)))</f>
        <v>0</v>
      </c>
      <c r="R1639" s="642">
        <v>0</v>
      </c>
      <c r="S1639" s="783">
        <v>0</v>
      </c>
      <c r="T1639" s="636"/>
      <c r="U1639" s="353"/>
      <c r="W1639" s="833">
        <f t="shared" si="112"/>
        <v>0</v>
      </c>
      <c r="X1639" s="833">
        <f t="shared" si="113"/>
        <v>0</v>
      </c>
    </row>
    <row r="1640" spans="2:24" x14ac:dyDescent="0.35">
      <c r="B1640" s="633"/>
      <c r="C1640" s="357"/>
      <c r="D1640" s="357"/>
      <c r="E1640" s="634"/>
      <c r="F1640" s="635"/>
      <c r="G1640" s="360"/>
      <c r="H1640" s="359"/>
      <c r="I1640" s="359"/>
      <c r="J1640" s="636"/>
      <c r="K1640" s="638" t="str">
        <f>IFERROR(INDEX(Lookup!$G$3:$G$6,MATCH(J1640,Lookup!$F$3:$F$6,0)),"")</f>
        <v/>
      </c>
      <c r="L1640" s="637"/>
      <c r="M1640" s="636"/>
      <c r="N1640" s="639">
        <f t="shared" si="110"/>
        <v>0</v>
      </c>
      <c r="O1640" s="640">
        <f t="shared" si="111"/>
        <v>0</v>
      </c>
      <c r="P1640" s="641">
        <f>IF(I1640&lt;INDEX(Lookup!$U$2:$U$10,MATCH($D$48,Lookup!$S$2:$S$10,0)),0,IF(U1640="X",0,IFERROR(L1640*50,0)))</f>
        <v>0</v>
      </c>
      <c r="Q1640" s="642">
        <f>IF(I1640&lt;INDEX(Lookup!$U$2:$U$10,MATCH($D$48,Lookup!$S$2:$S$10,0)),0,IF(U1640="X",0,IFERROR(P1640*K1640,0)))</f>
        <v>0</v>
      </c>
      <c r="R1640" s="642">
        <v>0</v>
      </c>
      <c r="S1640" s="783">
        <v>0</v>
      </c>
      <c r="T1640" s="636"/>
      <c r="U1640" s="353"/>
      <c r="W1640" s="833">
        <f t="shared" si="112"/>
        <v>0</v>
      </c>
      <c r="X1640" s="833">
        <f t="shared" si="113"/>
        <v>0</v>
      </c>
    </row>
    <row r="1641" spans="2:24" x14ac:dyDescent="0.35">
      <c r="B1641" s="633"/>
      <c r="C1641" s="357"/>
      <c r="D1641" s="357"/>
      <c r="E1641" s="634"/>
      <c r="F1641" s="635"/>
      <c r="G1641" s="360"/>
      <c r="H1641" s="359"/>
      <c r="I1641" s="359"/>
      <c r="J1641" s="636"/>
      <c r="K1641" s="638" t="str">
        <f>IFERROR(INDEX(Lookup!$G$3:$G$6,MATCH(J1641,Lookup!$F$3:$F$6,0)),"")</f>
        <v/>
      </c>
      <c r="L1641" s="637"/>
      <c r="M1641" s="636"/>
      <c r="N1641" s="639">
        <f t="shared" si="110"/>
        <v>0</v>
      </c>
      <c r="O1641" s="640">
        <f t="shared" si="111"/>
        <v>0</v>
      </c>
      <c r="P1641" s="641">
        <f>IF(I1641&lt;INDEX(Lookup!$U$2:$U$10,MATCH($D$48,Lookup!$S$2:$S$10,0)),0,IF(U1641="X",0,IFERROR(L1641*50,0)))</f>
        <v>0</v>
      </c>
      <c r="Q1641" s="642">
        <f>IF(I1641&lt;INDEX(Lookup!$U$2:$U$10,MATCH($D$48,Lookup!$S$2:$S$10,0)),0,IF(U1641="X",0,IFERROR(P1641*K1641,0)))</f>
        <v>0</v>
      </c>
      <c r="R1641" s="642">
        <v>0</v>
      </c>
      <c r="S1641" s="783">
        <v>0</v>
      </c>
      <c r="T1641" s="636"/>
      <c r="U1641" s="353"/>
      <c r="W1641" s="833">
        <f t="shared" si="112"/>
        <v>0</v>
      </c>
      <c r="X1641" s="833">
        <f t="shared" si="113"/>
        <v>0</v>
      </c>
    </row>
    <row r="1642" spans="2:24" x14ac:dyDescent="0.35">
      <c r="B1642" s="633"/>
      <c r="C1642" s="357"/>
      <c r="D1642" s="357"/>
      <c r="E1642" s="634"/>
      <c r="F1642" s="635"/>
      <c r="G1642" s="360"/>
      <c r="H1642" s="359"/>
      <c r="I1642" s="359"/>
      <c r="J1642" s="636"/>
      <c r="K1642" s="638" t="str">
        <f>IFERROR(INDEX(Lookup!$G$3:$G$6,MATCH(J1642,Lookup!$F$3:$F$6,0)),"")</f>
        <v/>
      </c>
      <c r="L1642" s="637"/>
      <c r="M1642" s="636"/>
      <c r="N1642" s="639">
        <f t="shared" si="110"/>
        <v>0</v>
      </c>
      <c r="O1642" s="640">
        <f t="shared" si="111"/>
        <v>0</v>
      </c>
      <c r="P1642" s="641">
        <f>IF(I1642&lt;INDEX(Lookup!$U$2:$U$10,MATCH($D$48,Lookup!$S$2:$S$10,0)),0,IF(U1642="X",0,IFERROR(L1642*50,0)))</f>
        <v>0</v>
      </c>
      <c r="Q1642" s="642">
        <f>IF(I1642&lt;INDEX(Lookup!$U$2:$U$10,MATCH($D$48,Lookup!$S$2:$S$10,0)),0,IF(U1642="X",0,IFERROR(P1642*K1642,0)))</f>
        <v>0</v>
      </c>
      <c r="R1642" s="642">
        <v>0</v>
      </c>
      <c r="S1642" s="783">
        <v>0</v>
      </c>
      <c r="T1642" s="636"/>
      <c r="U1642" s="353"/>
      <c r="W1642" s="833">
        <f t="shared" si="112"/>
        <v>0</v>
      </c>
      <c r="X1642" s="833">
        <f t="shared" si="113"/>
        <v>0</v>
      </c>
    </row>
    <row r="1643" spans="2:24" x14ac:dyDescent="0.35">
      <c r="B1643" s="633"/>
      <c r="C1643" s="357"/>
      <c r="D1643" s="357"/>
      <c r="E1643" s="634"/>
      <c r="F1643" s="635"/>
      <c r="G1643" s="360"/>
      <c r="H1643" s="359"/>
      <c r="I1643" s="359"/>
      <c r="J1643" s="636"/>
      <c r="K1643" s="638" t="str">
        <f>IFERROR(INDEX(Lookup!$G$3:$G$6,MATCH(J1643,Lookup!$F$3:$F$6,0)),"")</f>
        <v/>
      </c>
      <c r="L1643" s="637"/>
      <c r="M1643" s="636"/>
      <c r="N1643" s="639">
        <f t="shared" si="110"/>
        <v>0</v>
      </c>
      <c r="O1643" s="640">
        <f t="shared" si="111"/>
        <v>0</v>
      </c>
      <c r="P1643" s="641">
        <f>IF(I1643&lt;INDEX(Lookup!$U$2:$U$10,MATCH($D$48,Lookup!$S$2:$S$10,0)),0,IF(U1643="X",0,IFERROR(L1643*50,0)))</f>
        <v>0</v>
      </c>
      <c r="Q1643" s="642">
        <f>IF(I1643&lt;INDEX(Lookup!$U$2:$U$10,MATCH($D$48,Lookup!$S$2:$S$10,0)),0,IF(U1643="X",0,IFERROR(P1643*K1643,0)))</f>
        <v>0</v>
      </c>
      <c r="R1643" s="642">
        <v>0</v>
      </c>
      <c r="S1643" s="783">
        <v>0</v>
      </c>
      <c r="T1643" s="636"/>
      <c r="U1643" s="353"/>
      <c r="W1643" s="833">
        <f t="shared" si="112"/>
        <v>0</v>
      </c>
      <c r="X1643" s="833">
        <f t="shared" si="113"/>
        <v>0</v>
      </c>
    </row>
    <row r="1644" spans="2:24" x14ac:dyDescent="0.35">
      <c r="B1644" s="633"/>
      <c r="C1644" s="357"/>
      <c r="D1644" s="357"/>
      <c r="E1644" s="634"/>
      <c r="F1644" s="635"/>
      <c r="G1644" s="360"/>
      <c r="H1644" s="359"/>
      <c r="I1644" s="359"/>
      <c r="J1644" s="636"/>
      <c r="K1644" s="638" t="str">
        <f>IFERROR(INDEX(Lookup!$G$3:$G$6,MATCH(J1644,Lookup!$F$3:$F$6,0)),"")</f>
        <v/>
      </c>
      <c r="L1644" s="637"/>
      <c r="M1644" s="636"/>
      <c r="N1644" s="639">
        <f t="shared" si="110"/>
        <v>0</v>
      </c>
      <c r="O1644" s="640">
        <f t="shared" si="111"/>
        <v>0</v>
      </c>
      <c r="P1644" s="641">
        <f>IF(I1644&lt;INDEX(Lookup!$U$2:$U$10,MATCH($D$48,Lookup!$S$2:$S$10,0)),0,IF(U1644="X",0,IFERROR(L1644*50,0)))</f>
        <v>0</v>
      </c>
      <c r="Q1644" s="642">
        <f>IF(I1644&lt;INDEX(Lookup!$U$2:$U$10,MATCH($D$48,Lookup!$S$2:$S$10,0)),0,IF(U1644="X",0,IFERROR(P1644*K1644,0)))</f>
        <v>0</v>
      </c>
      <c r="R1644" s="642">
        <v>0</v>
      </c>
      <c r="S1644" s="783">
        <v>0</v>
      </c>
      <c r="T1644" s="636"/>
      <c r="U1644" s="353"/>
      <c r="W1644" s="833">
        <f t="shared" si="112"/>
        <v>0</v>
      </c>
      <c r="X1644" s="833">
        <f t="shared" si="113"/>
        <v>0</v>
      </c>
    </row>
    <row r="1645" spans="2:24" x14ac:dyDescent="0.35">
      <c r="B1645" s="633"/>
      <c r="C1645" s="357"/>
      <c r="D1645" s="357"/>
      <c r="E1645" s="634"/>
      <c r="F1645" s="635"/>
      <c r="G1645" s="360"/>
      <c r="H1645" s="359"/>
      <c r="I1645" s="359"/>
      <c r="J1645" s="636"/>
      <c r="K1645" s="638" t="str">
        <f>IFERROR(INDEX(Lookup!$G$3:$G$6,MATCH(J1645,Lookup!$F$3:$F$6,0)),"")</f>
        <v/>
      </c>
      <c r="L1645" s="637"/>
      <c r="M1645" s="636"/>
      <c r="N1645" s="639">
        <f t="shared" si="110"/>
        <v>0</v>
      </c>
      <c r="O1645" s="640">
        <f t="shared" si="111"/>
        <v>0</v>
      </c>
      <c r="P1645" s="641">
        <f>IF(I1645&lt;INDEX(Lookup!$U$2:$U$10,MATCH($D$48,Lookup!$S$2:$S$10,0)),0,IF(U1645="X",0,IFERROR(L1645*50,0)))</f>
        <v>0</v>
      </c>
      <c r="Q1645" s="642">
        <f>IF(I1645&lt;INDEX(Lookup!$U$2:$U$10,MATCH($D$48,Lookup!$S$2:$S$10,0)),0,IF(U1645="X",0,IFERROR(P1645*K1645,0)))</f>
        <v>0</v>
      </c>
      <c r="R1645" s="642">
        <v>0</v>
      </c>
      <c r="S1645" s="783">
        <v>0</v>
      </c>
      <c r="T1645" s="636"/>
      <c r="U1645" s="353"/>
      <c r="W1645" s="833">
        <f t="shared" si="112"/>
        <v>0</v>
      </c>
      <c r="X1645" s="833">
        <f t="shared" si="113"/>
        <v>0</v>
      </c>
    </row>
    <row r="1646" spans="2:24" x14ac:dyDescent="0.35">
      <c r="B1646" s="633"/>
      <c r="C1646" s="357"/>
      <c r="D1646" s="357"/>
      <c r="E1646" s="634"/>
      <c r="F1646" s="635"/>
      <c r="G1646" s="360"/>
      <c r="H1646" s="359"/>
      <c r="I1646" s="359"/>
      <c r="J1646" s="636"/>
      <c r="K1646" s="638" t="str">
        <f>IFERROR(INDEX(Lookup!$G$3:$G$6,MATCH(J1646,Lookup!$F$3:$F$6,0)),"")</f>
        <v/>
      </c>
      <c r="L1646" s="637"/>
      <c r="M1646" s="636"/>
      <c r="N1646" s="639">
        <f t="shared" si="110"/>
        <v>0</v>
      </c>
      <c r="O1646" s="640">
        <f t="shared" si="111"/>
        <v>0</v>
      </c>
      <c r="P1646" s="641">
        <f>IF(I1646&lt;INDEX(Lookup!$U$2:$U$10,MATCH($D$48,Lookup!$S$2:$S$10,0)),0,IF(U1646="X",0,IFERROR(L1646*50,0)))</f>
        <v>0</v>
      </c>
      <c r="Q1646" s="642">
        <f>IF(I1646&lt;INDEX(Lookup!$U$2:$U$10,MATCH($D$48,Lookup!$S$2:$S$10,0)),0,IF(U1646="X",0,IFERROR(P1646*K1646,0)))</f>
        <v>0</v>
      </c>
      <c r="R1646" s="642">
        <v>0</v>
      </c>
      <c r="S1646" s="783">
        <v>0</v>
      </c>
      <c r="T1646" s="636"/>
      <c r="U1646" s="353"/>
      <c r="W1646" s="833">
        <f t="shared" si="112"/>
        <v>0</v>
      </c>
      <c r="X1646" s="833">
        <f t="shared" si="113"/>
        <v>0</v>
      </c>
    </row>
    <row r="1647" spans="2:24" x14ac:dyDescent="0.35">
      <c r="B1647" s="633"/>
      <c r="C1647" s="357"/>
      <c r="D1647" s="357"/>
      <c r="E1647" s="634"/>
      <c r="F1647" s="635"/>
      <c r="G1647" s="360"/>
      <c r="H1647" s="359"/>
      <c r="I1647" s="359"/>
      <c r="J1647" s="636"/>
      <c r="K1647" s="638" t="str">
        <f>IFERROR(INDEX(Lookup!$G$3:$G$6,MATCH(J1647,Lookup!$F$3:$F$6,0)),"")</f>
        <v/>
      </c>
      <c r="L1647" s="637"/>
      <c r="M1647" s="636"/>
      <c r="N1647" s="639">
        <f t="shared" si="110"/>
        <v>0</v>
      </c>
      <c r="O1647" s="640">
        <f t="shared" si="111"/>
        <v>0</v>
      </c>
      <c r="P1647" s="641">
        <f>IF(I1647&lt;INDEX(Lookup!$U$2:$U$10,MATCH($D$48,Lookup!$S$2:$S$10,0)),0,IF(U1647="X",0,IFERROR(L1647*50,0)))</f>
        <v>0</v>
      </c>
      <c r="Q1647" s="642">
        <f>IF(I1647&lt;INDEX(Lookup!$U$2:$U$10,MATCH($D$48,Lookup!$S$2:$S$10,0)),0,IF(U1647="X",0,IFERROR(P1647*K1647,0)))</f>
        <v>0</v>
      </c>
      <c r="R1647" s="642">
        <v>0</v>
      </c>
      <c r="S1647" s="783">
        <v>0</v>
      </c>
      <c r="T1647" s="636"/>
      <c r="U1647" s="353"/>
      <c r="W1647" s="833">
        <f t="shared" si="112"/>
        <v>0</v>
      </c>
      <c r="X1647" s="833">
        <f t="shared" si="113"/>
        <v>0</v>
      </c>
    </row>
    <row r="1648" spans="2:24" x14ac:dyDescent="0.35">
      <c r="B1648" s="633"/>
      <c r="C1648" s="357"/>
      <c r="D1648" s="357"/>
      <c r="E1648" s="634"/>
      <c r="F1648" s="635"/>
      <c r="G1648" s="360"/>
      <c r="H1648" s="359"/>
      <c r="I1648" s="359"/>
      <c r="J1648" s="636"/>
      <c r="K1648" s="638" t="str">
        <f>IFERROR(INDEX(Lookup!$G$3:$G$6,MATCH(J1648,Lookup!$F$3:$F$6,0)),"")</f>
        <v/>
      </c>
      <c r="L1648" s="637"/>
      <c r="M1648" s="636"/>
      <c r="N1648" s="639">
        <f t="shared" si="110"/>
        <v>0</v>
      </c>
      <c r="O1648" s="640">
        <f t="shared" si="111"/>
        <v>0</v>
      </c>
      <c r="P1648" s="641">
        <f>IF(I1648&lt;INDEX(Lookup!$U$2:$U$10,MATCH($D$48,Lookup!$S$2:$S$10,0)),0,IF(U1648="X",0,IFERROR(L1648*50,0)))</f>
        <v>0</v>
      </c>
      <c r="Q1648" s="642">
        <f>IF(I1648&lt;INDEX(Lookup!$U$2:$U$10,MATCH($D$48,Lookup!$S$2:$S$10,0)),0,IF(U1648="X",0,IFERROR(P1648*K1648,0)))</f>
        <v>0</v>
      </c>
      <c r="R1648" s="642">
        <v>0</v>
      </c>
      <c r="S1648" s="783">
        <v>0</v>
      </c>
      <c r="T1648" s="636"/>
      <c r="U1648" s="353"/>
      <c r="W1648" s="833">
        <f t="shared" si="112"/>
        <v>0</v>
      </c>
      <c r="X1648" s="833">
        <f t="shared" si="113"/>
        <v>0</v>
      </c>
    </row>
    <row r="1649" spans="2:24" x14ac:dyDescent="0.35">
      <c r="B1649" s="633"/>
      <c r="C1649" s="357"/>
      <c r="D1649" s="357"/>
      <c r="E1649" s="634"/>
      <c r="F1649" s="635"/>
      <c r="G1649" s="360"/>
      <c r="H1649" s="359"/>
      <c r="I1649" s="359"/>
      <c r="J1649" s="636"/>
      <c r="K1649" s="638" t="str">
        <f>IFERROR(INDEX(Lookup!$G$3:$G$6,MATCH(J1649,Lookup!$F$3:$F$6,0)),"")</f>
        <v/>
      </c>
      <c r="L1649" s="637"/>
      <c r="M1649" s="636"/>
      <c r="N1649" s="639">
        <f t="shared" si="110"/>
        <v>0</v>
      </c>
      <c r="O1649" s="640">
        <f t="shared" si="111"/>
        <v>0</v>
      </c>
      <c r="P1649" s="641">
        <f>IF(I1649&lt;INDEX(Lookup!$U$2:$U$10,MATCH($D$48,Lookup!$S$2:$S$10,0)),0,IF(U1649="X",0,IFERROR(L1649*50,0)))</f>
        <v>0</v>
      </c>
      <c r="Q1649" s="642">
        <f>IF(I1649&lt;INDEX(Lookup!$U$2:$U$10,MATCH($D$48,Lookup!$S$2:$S$10,0)),0,IF(U1649="X",0,IFERROR(P1649*K1649,0)))</f>
        <v>0</v>
      </c>
      <c r="R1649" s="642">
        <v>0</v>
      </c>
      <c r="S1649" s="783">
        <v>0</v>
      </c>
      <c r="T1649" s="636"/>
      <c r="U1649" s="353"/>
      <c r="W1649" s="833">
        <f t="shared" si="112"/>
        <v>0</v>
      </c>
      <c r="X1649" s="833">
        <f t="shared" si="113"/>
        <v>0</v>
      </c>
    </row>
    <row r="1650" spans="2:24" x14ac:dyDescent="0.35">
      <c r="B1650" s="633"/>
      <c r="C1650" s="357"/>
      <c r="D1650" s="357"/>
      <c r="E1650" s="634"/>
      <c r="F1650" s="635"/>
      <c r="G1650" s="360"/>
      <c r="H1650" s="359"/>
      <c r="I1650" s="359"/>
      <c r="J1650" s="636"/>
      <c r="K1650" s="638" t="str">
        <f>IFERROR(INDEX(Lookup!$G$3:$G$6,MATCH(J1650,Lookup!$F$3:$F$6,0)),"")</f>
        <v/>
      </c>
      <c r="L1650" s="637"/>
      <c r="M1650" s="636"/>
      <c r="N1650" s="639">
        <f t="shared" si="110"/>
        <v>0</v>
      </c>
      <c r="O1650" s="640">
        <f t="shared" si="111"/>
        <v>0</v>
      </c>
      <c r="P1650" s="641">
        <f>IF(I1650&lt;INDEX(Lookup!$U$2:$U$10,MATCH($D$48,Lookup!$S$2:$S$10,0)),0,IF(U1650="X",0,IFERROR(L1650*50,0)))</f>
        <v>0</v>
      </c>
      <c r="Q1650" s="642">
        <f>IF(I1650&lt;INDEX(Lookup!$U$2:$U$10,MATCH($D$48,Lookup!$S$2:$S$10,0)),0,IF(U1650="X",0,IFERROR(P1650*K1650,0)))</f>
        <v>0</v>
      </c>
      <c r="R1650" s="642">
        <v>0</v>
      </c>
      <c r="S1650" s="783">
        <v>0</v>
      </c>
      <c r="T1650" s="636"/>
      <c r="U1650" s="353"/>
      <c r="W1650" s="833">
        <f t="shared" si="112"/>
        <v>0</v>
      </c>
      <c r="X1650" s="833">
        <f t="shared" si="113"/>
        <v>0</v>
      </c>
    </row>
    <row r="1651" spans="2:24" x14ac:dyDescent="0.35">
      <c r="B1651" s="633"/>
      <c r="C1651" s="357"/>
      <c r="D1651" s="357"/>
      <c r="E1651" s="634"/>
      <c r="F1651" s="635"/>
      <c r="G1651" s="360"/>
      <c r="H1651" s="359"/>
      <c r="I1651" s="359"/>
      <c r="J1651" s="636"/>
      <c r="K1651" s="638" t="str">
        <f>IFERROR(INDEX(Lookup!$G$3:$G$6,MATCH(J1651,Lookup!$F$3:$F$6,0)),"")</f>
        <v/>
      </c>
      <c r="L1651" s="637"/>
      <c r="M1651" s="636"/>
      <c r="N1651" s="639">
        <f t="shared" ref="N1651:N1705" si="114">L1651*M1651</f>
        <v>0</v>
      </c>
      <c r="O1651" s="640">
        <f t="shared" si="111"/>
        <v>0</v>
      </c>
      <c r="P1651" s="641">
        <f>IF(I1651&lt;INDEX(Lookup!$U$2:$U$10,MATCH($D$48,Lookup!$S$2:$S$10,0)),0,IF(U1651="X",0,IFERROR(L1651*50,0)))</f>
        <v>0</v>
      </c>
      <c r="Q1651" s="642">
        <f>IF(I1651&lt;INDEX(Lookup!$U$2:$U$10,MATCH($D$48,Lookup!$S$2:$S$10,0)),0,IF(U1651="X",0,IFERROR(P1651*K1651,0)))</f>
        <v>0</v>
      </c>
      <c r="R1651" s="642">
        <v>0</v>
      </c>
      <c r="S1651" s="783">
        <v>0</v>
      </c>
      <c r="T1651" s="636"/>
      <c r="U1651" s="353"/>
      <c r="W1651" s="833">
        <f t="shared" si="112"/>
        <v>0</v>
      </c>
      <c r="X1651" s="833">
        <f t="shared" si="113"/>
        <v>0</v>
      </c>
    </row>
    <row r="1652" spans="2:24" x14ac:dyDescent="0.35">
      <c r="B1652" s="633"/>
      <c r="C1652" s="357"/>
      <c r="D1652" s="357"/>
      <c r="E1652" s="634"/>
      <c r="F1652" s="635"/>
      <c r="G1652" s="360"/>
      <c r="H1652" s="359"/>
      <c r="I1652" s="359"/>
      <c r="J1652" s="636"/>
      <c r="K1652" s="638" t="str">
        <f>IFERROR(INDEX(Lookup!$G$3:$G$6,MATCH(J1652,Lookup!$F$3:$F$6,0)),"")</f>
        <v/>
      </c>
      <c r="L1652" s="637"/>
      <c r="M1652" s="636"/>
      <c r="N1652" s="639">
        <f t="shared" si="114"/>
        <v>0</v>
      </c>
      <c r="O1652" s="640">
        <f t="shared" ref="O1652:O1705" si="115">IFERROR(ROUND((N1652*K1652),2),0)</f>
        <v>0</v>
      </c>
      <c r="P1652" s="641">
        <f>IF(I1652&lt;INDEX(Lookup!$U$2:$U$10,MATCH($D$48,Lookup!$S$2:$S$10,0)),0,IF(U1652="X",0,IFERROR(L1652*50,0)))</f>
        <v>0</v>
      </c>
      <c r="Q1652" s="642">
        <f>IF(I1652&lt;INDEX(Lookup!$U$2:$U$10,MATCH($D$48,Lookup!$S$2:$S$10,0)),0,IF(U1652="X",0,IFERROR(P1652*K1652,0)))</f>
        <v>0</v>
      </c>
      <c r="R1652" s="642">
        <v>0</v>
      </c>
      <c r="S1652" s="783">
        <v>0</v>
      </c>
      <c r="T1652" s="636"/>
      <c r="U1652" s="353"/>
      <c r="W1652" s="833">
        <f t="shared" ref="W1652:W1705" si="116">O1652*$I$30</f>
        <v>0</v>
      </c>
      <c r="X1652" s="833">
        <f t="shared" ref="X1652:X1705" si="117">Q1652*$I$30</f>
        <v>0</v>
      </c>
    </row>
    <row r="1653" spans="2:24" x14ac:dyDescent="0.35">
      <c r="B1653" s="633"/>
      <c r="C1653" s="357"/>
      <c r="D1653" s="357"/>
      <c r="E1653" s="634"/>
      <c r="F1653" s="635"/>
      <c r="G1653" s="360"/>
      <c r="H1653" s="359"/>
      <c r="I1653" s="359"/>
      <c r="J1653" s="636"/>
      <c r="K1653" s="638" t="str">
        <f>IFERROR(INDEX(Lookup!$G$3:$G$6,MATCH(J1653,Lookup!$F$3:$F$6,0)),"")</f>
        <v/>
      </c>
      <c r="L1653" s="637"/>
      <c r="M1653" s="636"/>
      <c r="N1653" s="639">
        <f t="shared" si="114"/>
        <v>0</v>
      </c>
      <c r="O1653" s="640">
        <f t="shared" si="115"/>
        <v>0</v>
      </c>
      <c r="P1653" s="641">
        <f>IF(I1653&lt;INDEX(Lookup!$U$2:$U$10,MATCH($D$48,Lookup!$S$2:$S$10,0)),0,IF(U1653="X",0,IFERROR(L1653*50,0)))</f>
        <v>0</v>
      </c>
      <c r="Q1653" s="642">
        <f>IF(I1653&lt;INDEX(Lookup!$U$2:$U$10,MATCH($D$48,Lookup!$S$2:$S$10,0)),0,IF(U1653="X",0,IFERROR(P1653*K1653,0)))</f>
        <v>0</v>
      </c>
      <c r="R1653" s="642">
        <v>0</v>
      </c>
      <c r="S1653" s="783">
        <v>0</v>
      </c>
      <c r="T1653" s="636"/>
      <c r="U1653" s="353"/>
      <c r="W1653" s="833">
        <f t="shared" si="116"/>
        <v>0</v>
      </c>
      <c r="X1653" s="833">
        <f t="shared" si="117"/>
        <v>0</v>
      </c>
    </row>
    <row r="1654" spans="2:24" x14ac:dyDescent="0.35">
      <c r="B1654" s="633"/>
      <c r="C1654" s="357"/>
      <c r="D1654" s="357"/>
      <c r="E1654" s="634"/>
      <c r="F1654" s="635"/>
      <c r="G1654" s="360"/>
      <c r="H1654" s="359"/>
      <c r="I1654" s="359"/>
      <c r="J1654" s="636"/>
      <c r="K1654" s="638" t="str">
        <f>IFERROR(INDEX(Lookup!$G$3:$G$6,MATCH(J1654,Lookup!$F$3:$F$6,0)),"")</f>
        <v/>
      </c>
      <c r="L1654" s="637"/>
      <c r="M1654" s="636"/>
      <c r="N1654" s="639">
        <f t="shared" si="114"/>
        <v>0</v>
      </c>
      <c r="O1654" s="640">
        <f t="shared" si="115"/>
        <v>0</v>
      </c>
      <c r="P1654" s="641">
        <f>IF(I1654&lt;INDEX(Lookup!$U$2:$U$10,MATCH($D$48,Lookup!$S$2:$S$10,0)),0,IF(U1654="X",0,IFERROR(L1654*50,0)))</f>
        <v>0</v>
      </c>
      <c r="Q1654" s="642">
        <f>IF(I1654&lt;INDEX(Lookup!$U$2:$U$10,MATCH($D$48,Lookup!$S$2:$S$10,0)),0,IF(U1654="X",0,IFERROR(P1654*K1654,0)))</f>
        <v>0</v>
      </c>
      <c r="R1654" s="642">
        <v>0</v>
      </c>
      <c r="S1654" s="783">
        <v>0</v>
      </c>
      <c r="T1654" s="636"/>
      <c r="U1654" s="353"/>
      <c r="W1654" s="833">
        <f t="shared" si="116"/>
        <v>0</v>
      </c>
      <c r="X1654" s="833">
        <f t="shared" si="117"/>
        <v>0</v>
      </c>
    </row>
    <row r="1655" spans="2:24" x14ac:dyDescent="0.35">
      <c r="B1655" s="633"/>
      <c r="C1655" s="357"/>
      <c r="D1655" s="357"/>
      <c r="E1655" s="634"/>
      <c r="F1655" s="635"/>
      <c r="G1655" s="360"/>
      <c r="H1655" s="359"/>
      <c r="I1655" s="359"/>
      <c r="J1655" s="636"/>
      <c r="K1655" s="638" t="str">
        <f>IFERROR(INDEX(Lookup!$G$3:$G$6,MATCH(J1655,Lookup!$F$3:$F$6,0)),"")</f>
        <v/>
      </c>
      <c r="L1655" s="637"/>
      <c r="M1655" s="636"/>
      <c r="N1655" s="639">
        <f t="shared" si="114"/>
        <v>0</v>
      </c>
      <c r="O1655" s="640">
        <f t="shared" si="115"/>
        <v>0</v>
      </c>
      <c r="P1655" s="641">
        <f>IF(I1655&lt;INDEX(Lookup!$U$2:$U$10,MATCH($D$48,Lookup!$S$2:$S$10,0)),0,IF(U1655="X",0,IFERROR(L1655*50,0)))</f>
        <v>0</v>
      </c>
      <c r="Q1655" s="642">
        <f>IF(I1655&lt;INDEX(Lookup!$U$2:$U$10,MATCH($D$48,Lookup!$S$2:$S$10,0)),0,IF(U1655="X",0,IFERROR(P1655*K1655,0)))</f>
        <v>0</v>
      </c>
      <c r="R1655" s="642">
        <v>0</v>
      </c>
      <c r="S1655" s="783">
        <v>0</v>
      </c>
      <c r="T1655" s="636"/>
      <c r="U1655" s="353"/>
      <c r="W1655" s="833">
        <f t="shared" si="116"/>
        <v>0</v>
      </c>
      <c r="X1655" s="833">
        <f t="shared" si="117"/>
        <v>0</v>
      </c>
    </row>
    <row r="1656" spans="2:24" x14ac:dyDescent="0.35">
      <c r="B1656" s="633"/>
      <c r="C1656" s="357"/>
      <c r="D1656" s="357"/>
      <c r="E1656" s="634"/>
      <c r="F1656" s="635"/>
      <c r="G1656" s="360"/>
      <c r="H1656" s="359"/>
      <c r="I1656" s="359"/>
      <c r="J1656" s="636"/>
      <c r="K1656" s="638" t="str">
        <f>IFERROR(INDEX(Lookup!$G$3:$G$6,MATCH(J1656,Lookup!$F$3:$F$6,0)),"")</f>
        <v/>
      </c>
      <c r="L1656" s="637"/>
      <c r="M1656" s="636"/>
      <c r="N1656" s="639">
        <f t="shared" si="114"/>
        <v>0</v>
      </c>
      <c r="O1656" s="640">
        <f t="shared" si="115"/>
        <v>0</v>
      </c>
      <c r="P1656" s="641">
        <f>IF(I1656&lt;INDEX(Lookup!$U$2:$U$10,MATCH($D$48,Lookup!$S$2:$S$10,0)),0,IF(U1656="X",0,IFERROR(L1656*50,0)))</f>
        <v>0</v>
      </c>
      <c r="Q1656" s="642">
        <f>IF(I1656&lt;INDEX(Lookup!$U$2:$U$10,MATCH($D$48,Lookup!$S$2:$S$10,0)),0,IF(U1656="X",0,IFERROR(P1656*K1656,0)))</f>
        <v>0</v>
      </c>
      <c r="R1656" s="642">
        <v>0</v>
      </c>
      <c r="S1656" s="783">
        <v>0</v>
      </c>
      <c r="T1656" s="636"/>
      <c r="U1656" s="353"/>
      <c r="W1656" s="833">
        <f t="shared" si="116"/>
        <v>0</v>
      </c>
      <c r="X1656" s="833">
        <f t="shared" si="117"/>
        <v>0</v>
      </c>
    </row>
    <row r="1657" spans="2:24" x14ac:dyDescent="0.35">
      <c r="B1657" s="633"/>
      <c r="C1657" s="357"/>
      <c r="D1657" s="357"/>
      <c r="E1657" s="634"/>
      <c r="F1657" s="635"/>
      <c r="G1657" s="360"/>
      <c r="H1657" s="359"/>
      <c r="I1657" s="359"/>
      <c r="J1657" s="636"/>
      <c r="K1657" s="638" t="str">
        <f>IFERROR(INDEX(Lookup!$G$3:$G$6,MATCH(J1657,Lookup!$F$3:$F$6,0)),"")</f>
        <v/>
      </c>
      <c r="L1657" s="637"/>
      <c r="M1657" s="636"/>
      <c r="N1657" s="639">
        <f t="shared" si="114"/>
        <v>0</v>
      </c>
      <c r="O1657" s="640">
        <f t="shared" si="115"/>
        <v>0</v>
      </c>
      <c r="P1657" s="641">
        <f>IF(I1657&lt;INDEX(Lookup!$U$2:$U$10,MATCH($D$48,Lookup!$S$2:$S$10,0)),0,IF(U1657="X",0,IFERROR(L1657*50,0)))</f>
        <v>0</v>
      </c>
      <c r="Q1657" s="642">
        <f>IF(I1657&lt;INDEX(Lookup!$U$2:$U$10,MATCH($D$48,Lookup!$S$2:$S$10,0)),0,IF(U1657="X",0,IFERROR(P1657*K1657,0)))</f>
        <v>0</v>
      </c>
      <c r="R1657" s="642">
        <v>0</v>
      </c>
      <c r="S1657" s="783">
        <v>0</v>
      </c>
      <c r="T1657" s="636"/>
      <c r="U1657" s="353"/>
      <c r="W1657" s="833">
        <f t="shared" si="116"/>
        <v>0</v>
      </c>
      <c r="X1657" s="833">
        <f t="shared" si="117"/>
        <v>0</v>
      </c>
    </row>
    <row r="1658" spans="2:24" x14ac:dyDescent="0.35">
      <c r="B1658" s="633"/>
      <c r="C1658" s="357"/>
      <c r="D1658" s="357"/>
      <c r="E1658" s="634"/>
      <c r="F1658" s="635"/>
      <c r="G1658" s="360"/>
      <c r="H1658" s="359"/>
      <c r="I1658" s="359"/>
      <c r="J1658" s="636"/>
      <c r="K1658" s="638" t="str">
        <f>IFERROR(INDEX(Lookup!$G$3:$G$6,MATCH(J1658,Lookup!$F$3:$F$6,0)),"")</f>
        <v/>
      </c>
      <c r="L1658" s="637"/>
      <c r="M1658" s="636"/>
      <c r="N1658" s="639">
        <f t="shared" si="114"/>
        <v>0</v>
      </c>
      <c r="O1658" s="640">
        <f t="shared" si="115"/>
        <v>0</v>
      </c>
      <c r="P1658" s="641">
        <f>IF(I1658&lt;INDEX(Lookup!$U$2:$U$10,MATCH($D$48,Lookup!$S$2:$S$10,0)),0,IF(U1658="X",0,IFERROR(L1658*50,0)))</f>
        <v>0</v>
      </c>
      <c r="Q1658" s="642">
        <f>IF(I1658&lt;INDEX(Lookup!$U$2:$U$10,MATCH($D$48,Lookup!$S$2:$S$10,0)),0,IF(U1658="X",0,IFERROR(P1658*K1658,0)))</f>
        <v>0</v>
      </c>
      <c r="R1658" s="642">
        <v>0</v>
      </c>
      <c r="S1658" s="783">
        <v>0</v>
      </c>
      <c r="T1658" s="636"/>
      <c r="U1658" s="353"/>
      <c r="W1658" s="833">
        <f t="shared" si="116"/>
        <v>0</v>
      </c>
      <c r="X1658" s="833">
        <f t="shared" si="117"/>
        <v>0</v>
      </c>
    </row>
    <row r="1659" spans="2:24" x14ac:dyDescent="0.35">
      <c r="B1659" s="633"/>
      <c r="C1659" s="357"/>
      <c r="D1659" s="357"/>
      <c r="E1659" s="634"/>
      <c r="F1659" s="635"/>
      <c r="G1659" s="360"/>
      <c r="H1659" s="359"/>
      <c r="I1659" s="359"/>
      <c r="J1659" s="636"/>
      <c r="K1659" s="638" t="str">
        <f>IFERROR(INDEX(Lookup!$G$3:$G$6,MATCH(J1659,Lookup!$F$3:$F$6,0)),"")</f>
        <v/>
      </c>
      <c r="L1659" s="637"/>
      <c r="M1659" s="636"/>
      <c r="N1659" s="639">
        <f t="shared" si="114"/>
        <v>0</v>
      </c>
      <c r="O1659" s="640">
        <f t="shared" si="115"/>
        <v>0</v>
      </c>
      <c r="P1659" s="641">
        <f>IF(I1659&lt;INDEX(Lookup!$U$2:$U$10,MATCH($D$48,Lookup!$S$2:$S$10,0)),0,IF(U1659="X",0,IFERROR(L1659*50,0)))</f>
        <v>0</v>
      </c>
      <c r="Q1659" s="642">
        <f>IF(I1659&lt;INDEX(Lookup!$U$2:$U$10,MATCH($D$48,Lookup!$S$2:$S$10,0)),0,IF(U1659="X",0,IFERROR(P1659*K1659,0)))</f>
        <v>0</v>
      </c>
      <c r="R1659" s="642">
        <v>0</v>
      </c>
      <c r="S1659" s="783">
        <v>0</v>
      </c>
      <c r="T1659" s="636"/>
      <c r="U1659" s="353"/>
      <c r="W1659" s="833">
        <f t="shared" si="116"/>
        <v>0</v>
      </c>
      <c r="X1659" s="833">
        <f t="shared" si="117"/>
        <v>0</v>
      </c>
    </row>
    <row r="1660" spans="2:24" x14ac:dyDescent="0.35">
      <c r="B1660" s="633"/>
      <c r="C1660" s="357"/>
      <c r="D1660" s="357"/>
      <c r="E1660" s="634"/>
      <c r="F1660" s="635"/>
      <c r="G1660" s="360"/>
      <c r="H1660" s="359"/>
      <c r="I1660" s="359"/>
      <c r="J1660" s="636"/>
      <c r="K1660" s="638" t="str">
        <f>IFERROR(INDEX(Lookup!$G$3:$G$6,MATCH(J1660,Lookup!$F$3:$F$6,0)),"")</f>
        <v/>
      </c>
      <c r="L1660" s="637"/>
      <c r="M1660" s="636"/>
      <c r="N1660" s="639">
        <f t="shared" si="114"/>
        <v>0</v>
      </c>
      <c r="O1660" s="640">
        <f t="shared" si="115"/>
        <v>0</v>
      </c>
      <c r="P1660" s="641">
        <f>IF(I1660&lt;INDEX(Lookup!$U$2:$U$10,MATCH($D$48,Lookup!$S$2:$S$10,0)),0,IF(U1660="X",0,IFERROR(L1660*50,0)))</f>
        <v>0</v>
      </c>
      <c r="Q1660" s="642">
        <f>IF(I1660&lt;INDEX(Lookup!$U$2:$U$10,MATCH($D$48,Lookup!$S$2:$S$10,0)),0,IF(U1660="X",0,IFERROR(P1660*K1660,0)))</f>
        <v>0</v>
      </c>
      <c r="R1660" s="642">
        <v>0</v>
      </c>
      <c r="S1660" s="783">
        <v>0</v>
      </c>
      <c r="T1660" s="636"/>
      <c r="U1660" s="353"/>
      <c r="W1660" s="833">
        <f t="shared" si="116"/>
        <v>0</v>
      </c>
      <c r="X1660" s="833">
        <f t="shared" si="117"/>
        <v>0</v>
      </c>
    </row>
    <row r="1661" spans="2:24" x14ac:dyDescent="0.35">
      <c r="B1661" s="633"/>
      <c r="C1661" s="357"/>
      <c r="D1661" s="357"/>
      <c r="E1661" s="634"/>
      <c r="F1661" s="635"/>
      <c r="G1661" s="360"/>
      <c r="H1661" s="359"/>
      <c r="I1661" s="359"/>
      <c r="J1661" s="636"/>
      <c r="K1661" s="638" t="str">
        <f>IFERROR(INDEX(Lookup!$G$3:$G$6,MATCH(J1661,Lookup!$F$3:$F$6,0)),"")</f>
        <v/>
      </c>
      <c r="L1661" s="637"/>
      <c r="M1661" s="636"/>
      <c r="N1661" s="639">
        <f t="shared" si="114"/>
        <v>0</v>
      </c>
      <c r="O1661" s="640">
        <f t="shared" si="115"/>
        <v>0</v>
      </c>
      <c r="P1661" s="641">
        <f>IF(I1661&lt;INDEX(Lookup!$U$2:$U$10,MATCH($D$48,Lookup!$S$2:$S$10,0)),0,IF(U1661="X",0,IFERROR(L1661*50,0)))</f>
        <v>0</v>
      </c>
      <c r="Q1661" s="642">
        <f>IF(I1661&lt;INDEX(Lookup!$U$2:$U$10,MATCH($D$48,Lookup!$S$2:$S$10,0)),0,IF(U1661="X",0,IFERROR(P1661*K1661,0)))</f>
        <v>0</v>
      </c>
      <c r="R1661" s="642">
        <v>0</v>
      </c>
      <c r="S1661" s="783">
        <v>0</v>
      </c>
      <c r="T1661" s="636"/>
      <c r="U1661" s="353"/>
      <c r="W1661" s="833">
        <f t="shared" si="116"/>
        <v>0</v>
      </c>
      <c r="X1661" s="833">
        <f t="shared" si="117"/>
        <v>0</v>
      </c>
    </row>
    <row r="1662" spans="2:24" x14ac:dyDescent="0.35">
      <c r="B1662" s="633"/>
      <c r="C1662" s="357"/>
      <c r="D1662" s="357"/>
      <c r="E1662" s="634"/>
      <c r="F1662" s="635"/>
      <c r="G1662" s="360"/>
      <c r="H1662" s="359"/>
      <c r="I1662" s="359"/>
      <c r="J1662" s="636"/>
      <c r="K1662" s="638" t="str">
        <f>IFERROR(INDEX(Lookup!$G$3:$G$6,MATCH(J1662,Lookup!$F$3:$F$6,0)),"")</f>
        <v/>
      </c>
      <c r="L1662" s="637"/>
      <c r="M1662" s="636"/>
      <c r="N1662" s="639">
        <f t="shared" si="114"/>
        <v>0</v>
      </c>
      <c r="O1662" s="640">
        <f t="shared" si="115"/>
        <v>0</v>
      </c>
      <c r="P1662" s="641">
        <f>IF(I1662&lt;INDEX(Lookup!$U$2:$U$10,MATCH($D$48,Lookup!$S$2:$S$10,0)),0,IF(U1662="X",0,IFERROR(L1662*50,0)))</f>
        <v>0</v>
      </c>
      <c r="Q1662" s="642">
        <f>IF(I1662&lt;INDEX(Lookup!$U$2:$U$10,MATCH($D$48,Lookup!$S$2:$S$10,0)),0,IF(U1662="X",0,IFERROR(P1662*K1662,0)))</f>
        <v>0</v>
      </c>
      <c r="R1662" s="642">
        <v>0</v>
      </c>
      <c r="S1662" s="783">
        <v>0</v>
      </c>
      <c r="T1662" s="636"/>
      <c r="U1662" s="353"/>
      <c r="W1662" s="833">
        <f t="shared" si="116"/>
        <v>0</v>
      </c>
      <c r="X1662" s="833">
        <f t="shared" si="117"/>
        <v>0</v>
      </c>
    </row>
    <row r="1663" spans="2:24" x14ac:dyDescent="0.35">
      <c r="B1663" s="633"/>
      <c r="C1663" s="357"/>
      <c r="D1663" s="357"/>
      <c r="E1663" s="634"/>
      <c r="F1663" s="635"/>
      <c r="G1663" s="360"/>
      <c r="H1663" s="359"/>
      <c r="I1663" s="359"/>
      <c r="J1663" s="636"/>
      <c r="K1663" s="638" t="str">
        <f>IFERROR(INDEX(Lookup!$G$3:$G$6,MATCH(J1663,Lookup!$F$3:$F$6,0)),"")</f>
        <v/>
      </c>
      <c r="L1663" s="637"/>
      <c r="M1663" s="636"/>
      <c r="N1663" s="639">
        <f t="shared" si="114"/>
        <v>0</v>
      </c>
      <c r="O1663" s="640">
        <f t="shared" si="115"/>
        <v>0</v>
      </c>
      <c r="P1663" s="641">
        <f>IF(I1663&lt;INDEX(Lookup!$U$2:$U$10,MATCH($D$48,Lookup!$S$2:$S$10,0)),0,IF(U1663="X",0,IFERROR(L1663*50,0)))</f>
        <v>0</v>
      </c>
      <c r="Q1663" s="642">
        <f>IF(I1663&lt;INDEX(Lookup!$U$2:$U$10,MATCH($D$48,Lookup!$S$2:$S$10,0)),0,IF(U1663="X",0,IFERROR(P1663*K1663,0)))</f>
        <v>0</v>
      </c>
      <c r="R1663" s="642">
        <v>0</v>
      </c>
      <c r="S1663" s="783">
        <v>0</v>
      </c>
      <c r="T1663" s="636"/>
      <c r="U1663" s="353"/>
      <c r="W1663" s="833">
        <f t="shared" si="116"/>
        <v>0</v>
      </c>
      <c r="X1663" s="833">
        <f t="shared" si="117"/>
        <v>0</v>
      </c>
    </row>
    <row r="1664" spans="2:24" x14ac:dyDescent="0.35">
      <c r="B1664" s="633"/>
      <c r="C1664" s="357"/>
      <c r="D1664" s="357"/>
      <c r="E1664" s="634"/>
      <c r="F1664" s="635"/>
      <c r="G1664" s="360"/>
      <c r="H1664" s="359"/>
      <c r="I1664" s="359"/>
      <c r="J1664" s="636"/>
      <c r="K1664" s="638" t="str">
        <f>IFERROR(INDEX(Lookup!$G$3:$G$6,MATCH(J1664,Lookup!$F$3:$F$6,0)),"")</f>
        <v/>
      </c>
      <c r="L1664" s="637"/>
      <c r="M1664" s="636"/>
      <c r="N1664" s="639">
        <f t="shared" si="114"/>
        <v>0</v>
      </c>
      <c r="O1664" s="640">
        <f t="shared" si="115"/>
        <v>0</v>
      </c>
      <c r="P1664" s="641">
        <f>IF(I1664&lt;INDEX(Lookup!$U$2:$U$10,MATCH($D$48,Lookup!$S$2:$S$10,0)),0,IF(U1664="X",0,IFERROR(L1664*50,0)))</f>
        <v>0</v>
      </c>
      <c r="Q1664" s="642">
        <f>IF(I1664&lt;INDEX(Lookup!$U$2:$U$10,MATCH($D$48,Lookup!$S$2:$S$10,0)),0,IF(U1664="X",0,IFERROR(P1664*K1664,0)))</f>
        <v>0</v>
      </c>
      <c r="R1664" s="642">
        <v>0</v>
      </c>
      <c r="S1664" s="783">
        <v>0</v>
      </c>
      <c r="T1664" s="636"/>
      <c r="U1664" s="353"/>
      <c r="W1664" s="833">
        <f t="shared" si="116"/>
        <v>0</v>
      </c>
      <c r="X1664" s="833">
        <f t="shared" si="117"/>
        <v>0</v>
      </c>
    </row>
    <row r="1665" spans="2:24" x14ac:dyDescent="0.35">
      <c r="B1665" s="633"/>
      <c r="C1665" s="357"/>
      <c r="D1665" s="357"/>
      <c r="E1665" s="634"/>
      <c r="F1665" s="635"/>
      <c r="G1665" s="360"/>
      <c r="H1665" s="359"/>
      <c r="I1665" s="359"/>
      <c r="J1665" s="636"/>
      <c r="K1665" s="638" t="str">
        <f>IFERROR(INDEX(Lookup!$G$3:$G$6,MATCH(J1665,Lookup!$F$3:$F$6,0)),"")</f>
        <v/>
      </c>
      <c r="L1665" s="637"/>
      <c r="M1665" s="636"/>
      <c r="N1665" s="639">
        <f t="shared" si="114"/>
        <v>0</v>
      </c>
      <c r="O1665" s="640">
        <f t="shared" si="115"/>
        <v>0</v>
      </c>
      <c r="P1665" s="641">
        <f>IF(I1665&lt;INDEX(Lookup!$U$2:$U$10,MATCH($D$48,Lookup!$S$2:$S$10,0)),0,IF(U1665="X",0,IFERROR(L1665*50,0)))</f>
        <v>0</v>
      </c>
      <c r="Q1665" s="642">
        <f>IF(I1665&lt;INDEX(Lookup!$U$2:$U$10,MATCH($D$48,Lookup!$S$2:$S$10,0)),0,IF(U1665="X",0,IFERROR(P1665*K1665,0)))</f>
        <v>0</v>
      </c>
      <c r="R1665" s="642">
        <v>0</v>
      </c>
      <c r="S1665" s="783">
        <v>0</v>
      </c>
      <c r="T1665" s="636"/>
      <c r="U1665" s="353"/>
      <c r="W1665" s="833">
        <f t="shared" si="116"/>
        <v>0</v>
      </c>
      <c r="X1665" s="833">
        <f t="shared" si="117"/>
        <v>0</v>
      </c>
    </row>
    <row r="1666" spans="2:24" x14ac:dyDescent="0.35">
      <c r="B1666" s="633"/>
      <c r="C1666" s="357"/>
      <c r="D1666" s="357"/>
      <c r="E1666" s="634"/>
      <c r="F1666" s="635"/>
      <c r="G1666" s="360"/>
      <c r="H1666" s="359"/>
      <c r="I1666" s="359"/>
      <c r="J1666" s="636"/>
      <c r="K1666" s="638" t="str">
        <f>IFERROR(INDEX(Lookup!$G$3:$G$6,MATCH(J1666,Lookup!$F$3:$F$6,0)),"")</f>
        <v/>
      </c>
      <c r="L1666" s="637"/>
      <c r="M1666" s="636"/>
      <c r="N1666" s="639">
        <f t="shared" si="114"/>
        <v>0</v>
      </c>
      <c r="O1666" s="640">
        <f t="shared" si="115"/>
        <v>0</v>
      </c>
      <c r="P1666" s="641">
        <f>IF(I1666&lt;INDEX(Lookup!$U$2:$U$10,MATCH($D$48,Lookup!$S$2:$S$10,0)),0,IF(U1666="X",0,IFERROR(L1666*50,0)))</f>
        <v>0</v>
      </c>
      <c r="Q1666" s="642">
        <f>IF(I1666&lt;INDEX(Lookup!$U$2:$U$10,MATCH($D$48,Lookup!$S$2:$S$10,0)),0,IF(U1666="X",0,IFERROR(P1666*K1666,0)))</f>
        <v>0</v>
      </c>
      <c r="R1666" s="642">
        <v>0</v>
      </c>
      <c r="S1666" s="783">
        <v>0</v>
      </c>
      <c r="T1666" s="636"/>
      <c r="U1666" s="353"/>
      <c r="W1666" s="833">
        <f t="shared" si="116"/>
        <v>0</v>
      </c>
      <c r="X1666" s="833">
        <f t="shared" si="117"/>
        <v>0</v>
      </c>
    </row>
    <row r="1667" spans="2:24" x14ac:dyDescent="0.35">
      <c r="B1667" s="633"/>
      <c r="C1667" s="357"/>
      <c r="D1667" s="357"/>
      <c r="E1667" s="634"/>
      <c r="F1667" s="635"/>
      <c r="G1667" s="360"/>
      <c r="H1667" s="359"/>
      <c r="I1667" s="359"/>
      <c r="J1667" s="636"/>
      <c r="K1667" s="638" t="str">
        <f>IFERROR(INDEX(Lookup!$G$3:$G$6,MATCH(J1667,Lookup!$F$3:$F$6,0)),"")</f>
        <v/>
      </c>
      <c r="L1667" s="637"/>
      <c r="M1667" s="636"/>
      <c r="N1667" s="639">
        <f t="shared" si="114"/>
        <v>0</v>
      </c>
      <c r="O1667" s="640">
        <f t="shared" si="115"/>
        <v>0</v>
      </c>
      <c r="P1667" s="641">
        <f>IF(I1667&lt;INDEX(Lookup!$U$2:$U$10,MATCH($D$48,Lookup!$S$2:$S$10,0)),0,IF(U1667="X",0,IFERROR(L1667*50,0)))</f>
        <v>0</v>
      </c>
      <c r="Q1667" s="642">
        <f>IF(I1667&lt;INDEX(Lookup!$U$2:$U$10,MATCH($D$48,Lookup!$S$2:$S$10,0)),0,IF(U1667="X",0,IFERROR(P1667*K1667,0)))</f>
        <v>0</v>
      </c>
      <c r="R1667" s="642">
        <v>0</v>
      </c>
      <c r="S1667" s="783">
        <v>0</v>
      </c>
      <c r="T1667" s="636"/>
      <c r="U1667" s="353"/>
      <c r="W1667" s="833">
        <f t="shared" si="116"/>
        <v>0</v>
      </c>
      <c r="X1667" s="833">
        <f t="shared" si="117"/>
        <v>0</v>
      </c>
    </row>
    <row r="1668" spans="2:24" x14ac:dyDescent="0.35">
      <c r="B1668" s="633"/>
      <c r="C1668" s="357"/>
      <c r="D1668" s="357"/>
      <c r="E1668" s="634"/>
      <c r="F1668" s="635"/>
      <c r="G1668" s="360"/>
      <c r="H1668" s="359"/>
      <c r="I1668" s="359"/>
      <c r="J1668" s="636"/>
      <c r="K1668" s="638" t="str">
        <f>IFERROR(INDEX(Lookup!$G$3:$G$6,MATCH(J1668,Lookup!$F$3:$F$6,0)),"")</f>
        <v/>
      </c>
      <c r="L1668" s="637"/>
      <c r="M1668" s="636"/>
      <c r="N1668" s="639">
        <f t="shared" si="114"/>
        <v>0</v>
      </c>
      <c r="O1668" s="640">
        <f t="shared" si="115"/>
        <v>0</v>
      </c>
      <c r="P1668" s="641">
        <f>IF(I1668&lt;INDEX(Lookup!$U$2:$U$10,MATCH($D$48,Lookup!$S$2:$S$10,0)),0,IF(U1668="X",0,IFERROR(L1668*50,0)))</f>
        <v>0</v>
      </c>
      <c r="Q1668" s="642">
        <f>IF(I1668&lt;INDEX(Lookup!$U$2:$U$10,MATCH($D$48,Lookup!$S$2:$S$10,0)),0,IF(U1668="X",0,IFERROR(P1668*K1668,0)))</f>
        <v>0</v>
      </c>
      <c r="R1668" s="642">
        <v>0</v>
      </c>
      <c r="S1668" s="783">
        <v>0</v>
      </c>
      <c r="T1668" s="636"/>
      <c r="U1668" s="353"/>
      <c r="W1668" s="833">
        <f t="shared" si="116"/>
        <v>0</v>
      </c>
      <c r="X1668" s="833">
        <f t="shared" si="117"/>
        <v>0</v>
      </c>
    </row>
    <row r="1669" spans="2:24" x14ac:dyDescent="0.35">
      <c r="B1669" s="633"/>
      <c r="C1669" s="357"/>
      <c r="D1669" s="357"/>
      <c r="E1669" s="634"/>
      <c r="F1669" s="635"/>
      <c r="G1669" s="360"/>
      <c r="H1669" s="359"/>
      <c r="I1669" s="359"/>
      <c r="J1669" s="636"/>
      <c r="K1669" s="638" t="str">
        <f>IFERROR(INDEX(Lookup!$G$3:$G$6,MATCH(J1669,Lookup!$F$3:$F$6,0)),"")</f>
        <v/>
      </c>
      <c r="L1669" s="637"/>
      <c r="M1669" s="636"/>
      <c r="N1669" s="639">
        <f t="shared" si="114"/>
        <v>0</v>
      </c>
      <c r="O1669" s="640">
        <f t="shared" si="115"/>
        <v>0</v>
      </c>
      <c r="P1669" s="641">
        <f>IF(I1669&lt;INDEX(Lookup!$U$2:$U$10,MATCH($D$48,Lookup!$S$2:$S$10,0)),0,IF(U1669="X",0,IFERROR(L1669*50,0)))</f>
        <v>0</v>
      </c>
      <c r="Q1669" s="642">
        <f>IF(I1669&lt;INDEX(Lookup!$U$2:$U$10,MATCH($D$48,Lookup!$S$2:$S$10,0)),0,IF(U1669="X",0,IFERROR(P1669*K1669,0)))</f>
        <v>0</v>
      </c>
      <c r="R1669" s="642">
        <v>0</v>
      </c>
      <c r="S1669" s="783">
        <v>0</v>
      </c>
      <c r="T1669" s="636"/>
      <c r="U1669" s="353"/>
      <c r="W1669" s="833">
        <f t="shared" si="116"/>
        <v>0</v>
      </c>
      <c r="X1669" s="833">
        <f t="shared" si="117"/>
        <v>0</v>
      </c>
    </row>
    <row r="1670" spans="2:24" x14ac:dyDescent="0.35">
      <c r="B1670" s="633"/>
      <c r="C1670" s="357"/>
      <c r="D1670" s="357"/>
      <c r="E1670" s="634"/>
      <c r="F1670" s="733"/>
      <c r="G1670" s="734"/>
      <c r="H1670" s="359"/>
      <c r="I1670" s="359"/>
      <c r="J1670" s="636"/>
      <c r="K1670" s="638" t="str">
        <f>IFERROR(INDEX(Lookup!$G$3:$G$6,MATCH(J1670,Lookup!$F$3:$F$6,0)),"")</f>
        <v/>
      </c>
      <c r="L1670" s="637"/>
      <c r="M1670" s="636"/>
      <c r="N1670" s="639">
        <f t="shared" si="114"/>
        <v>0</v>
      </c>
      <c r="O1670" s="640">
        <f t="shared" si="115"/>
        <v>0</v>
      </c>
      <c r="P1670" s="641">
        <f>IF(I1670&lt;INDEX(Lookup!$U$2:$U$10,MATCH($D$48,Lookup!$S$2:$S$10,0)),0,IF(U1670="X",0,IFERROR(L1670*50,0)))</f>
        <v>0</v>
      </c>
      <c r="Q1670" s="642">
        <f>IF(I1670&lt;INDEX(Lookup!$U$2:$U$10,MATCH($D$48,Lookup!$S$2:$S$10,0)),0,IF(U1670="X",0,IFERROR(P1670*K1670,0)))</f>
        <v>0</v>
      </c>
      <c r="R1670" s="642">
        <v>0</v>
      </c>
      <c r="S1670" s="783">
        <v>0</v>
      </c>
      <c r="T1670" s="636"/>
      <c r="U1670" s="353"/>
      <c r="W1670" s="833">
        <f t="shared" si="116"/>
        <v>0</v>
      </c>
      <c r="X1670" s="833">
        <f t="shared" si="117"/>
        <v>0</v>
      </c>
    </row>
    <row r="1671" spans="2:24" x14ac:dyDescent="0.35">
      <c r="B1671" s="633"/>
      <c r="C1671" s="357"/>
      <c r="D1671" s="357"/>
      <c r="E1671" s="731"/>
      <c r="F1671" s="733"/>
      <c r="G1671" s="734"/>
      <c r="H1671" s="732"/>
      <c r="I1671" s="359"/>
      <c r="J1671" s="636"/>
      <c r="K1671" s="638" t="str">
        <f>IFERROR(INDEX(Lookup!$G$3:$G$6,MATCH(J1671,Lookup!$F$3:$F$6,0)),"")</f>
        <v/>
      </c>
      <c r="L1671" s="637"/>
      <c r="M1671" s="636"/>
      <c r="N1671" s="639">
        <f t="shared" si="114"/>
        <v>0</v>
      </c>
      <c r="O1671" s="640">
        <f t="shared" si="115"/>
        <v>0</v>
      </c>
      <c r="P1671" s="641">
        <f>IF(I1671&lt;INDEX(Lookup!$U$2:$U$10,MATCH($D$48,Lookup!$S$2:$S$10,0)),0,IF(U1671="X",0,IFERROR(L1671*50,0)))</f>
        <v>0</v>
      </c>
      <c r="Q1671" s="642">
        <f>IF(I1671&lt;INDEX(Lookup!$U$2:$U$10,MATCH($D$48,Lookup!$S$2:$S$10,0)),0,IF(U1671="X",0,IFERROR(P1671*K1671,0)))</f>
        <v>0</v>
      </c>
      <c r="R1671" s="642">
        <v>0</v>
      </c>
      <c r="S1671" s="783">
        <v>0</v>
      </c>
      <c r="T1671" s="636"/>
      <c r="U1671" s="353"/>
      <c r="W1671" s="833">
        <f t="shared" si="116"/>
        <v>0</v>
      </c>
      <c r="X1671" s="833">
        <f t="shared" si="117"/>
        <v>0</v>
      </c>
    </row>
    <row r="1672" spans="2:24" x14ac:dyDescent="0.35">
      <c r="B1672" s="633"/>
      <c r="C1672" s="357"/>
      <c r="D1672" s="357"/>
      <c r="E1672" s="731"/>
      <c r="F1672" s="733"/>
      <c r="G1672" s="734"/>
      <c r="H1672" s="732"/>
      <c r="I1672" s="359"/>
      <c r="J1672" s="636"/>
      <c r="K1672" s="638" t="str">
        <f>IFERROR(INDEX(Lookup!$G$3:$G$6,MATCH(J1672,Lookup!$F$3:$F$6,0)),"")</f>
        <v/>
      </c>
      <c r="L1672" s="637"/>
      <c r="M1672" s="636"/>
      <c r="N1672" s="639">
        <f t="shared" si="114"/>
        <v>0</v>
      </c>
      <c r="O1672" s="640">
        <f t="shared" si="115"/>
        <v>0</v>
      </c>
      <c r="P1672" s="641">
        <f>IF(I1672&lt;INDEX(Lookup!$U$2:$U$10,MATCH($D$48,Lookup!$S$2:$S$10,0)),0,IF(U1672="X",0,IFERROR(L1672*50,0)))</f>
        <v>0</v>
      </c>
      <c r="Q1672" s="642">
        <f>IF(I1672&lt;INDEX(Lookup!$U$2:$U$10,MATCH($D$48,Lookup!$S$2:$S$10,0)),0,IF(U1672="X",0,IFERROR(P1672*K1672,0)))</f>
        <v>0</v>
      </c>
      <c r="R1672" s="642">
        <v>0</v>
      </c>
      <c r="S1672" s="783">
        <v>0</v>
      </c>
      <c r="T1672" s="636"/>
      <c r="U1672" s="353"/>
      <c r="W1672" s="833">
        <f t="shared" si="116"/>
        <v>0</v>
      </c>
      <c r="X1672" s="833">
        <f t="shared" si="117"/>
        <v>0</v>
      </c>
    </row>
    <row r="1673" spans="2:24" x14ac:dyDescent="0.35">
      <c r="B1673" s="633"/>
      <c r="C1673" s="357"/>
      <c r="D1673" s="357"/>
      <c r="E1673" s="731"/>
      <c r="F1673" s="733"/>
      <c r="G1673" s="734"/>
      <c r="H1673" s="732"/>
      <c r="I1673" s="359"/>
      <c r="J1673" s="636"/>
      <c r="K1673" s="638" t="str">
        <f>IFERROR(INDEX(Lookup!$G$3:$G$6,MATCH(J1673,Lookup!$F$3:$F$6,0)),"")</f>
        <v/>
      </c>
      <c r="L1673" s="637"/>
      <c r="M1673" s="636"/>
      <c r="N1673" s="639">
        <f t="shared" si="114"/>
        <v>0</v>
      </c>
      <c r="O1673" s="640">
        <f t="shared" si="115"/>
        <v>0</v>
      </c>
      <c r="P1673" s="641">
        <f>IF(I1673&lt;INDEX(Lookup!$U$2:$U$10,MATCH($D$48,Lookup!$S$2:$S$10,0)),0,IF(U1673="X",0,IFERROR(L1673*50,0)))</f>
        <v>0</v>
      </c>
      <c r="Q1673" s="642">
        <f>IF(I1673&lt;INDEX(Lookup!$U$2:$U$10,MATCH($D$48,Lookup!$S$2:$S$10,0)),0,IF(U1673="X",0,IFERROR(P1673*K1673,0)))</f>
        <v>0</v>
      </c>
      <c r="R1673" s="642">
        <v>0</v>
      </c>
      <c r="S1673" s="783">
        <v>0</v>
      </c>
      <c r="T1673" s="636"/>
      <c r="U1673" s="353"/>
      <c r="W1673" s="833">
        <f t="shared" si="116"/>
        <v>0</v>
      </c>
      <c r="X1673" s="833">
        <f t="shared" si="117"/>
        <v>0</v>
      </c>
    </row>
    <row r="1674" spans="2:24" x14ac:dyDescent="0.35">
      <c r="B1674" s="633"/>
      <c r="C1674" s="357"/>
      <c r="D1674" s="357"/>
      <c r="E1674" s="634"/>
      <c r="F1674" s="733"/>
      <c r="G1674" s="734"/>
      <c r="H1674" s="359"/>
      <c r="I1674" s="359"/>
      <c r="J1674" s="636"/>
      <c r="K1674" s="638" t="str">
        <f>IFERROR(INDEX(Lookup!$G$3:$G$6,MATCH(J1674,Lookup!$F$3:$F$6,0)),"")</f>
        <v/>
      </c>
      <c r="L1674" s="637"/>
      <c r="M1674" s="636"/>
      <c r="N1674" s="639">
        <f t="shared" si="114"/>
        <v>0</v>
      </c>
      <c r="O1674" s="640">
        <f t="shared" si="115"/>
        <v>0</v>
      </c>
      <c r="P1674" s="641">
        <f>IF(I1674&lt;INDEX(Lookup!$U$2:$U$10,MATCH($D$48,Lookup!$S$2:$S$10,0)),0,IF(U1674="X",0,IFERROR(L1674*50,0)))</f>
        <v>0</v>
      </c>
      <c r="Q1674" s="642">
        <f>IF(I1674&lt;INDEX(Lookup!$U$2:$U$10,MATCH($D$48,Lookup!$S$2:$S$10,0)),0,IF(U1674="X",0,IFERROR(P1674*K1674,0)))</f>
        <v>0</v>
      </c>
      <c r="R1674" s="642">
        <v>0</v>
      </c>
      <c r="S1674" s="783">
        <v>0</v>
      </c>
      <c r="T1674" s="636"/>
      <c r="U1674" s="353"/>
      <c r="W1674" s="833">
        <f t="shared" si="116"/>
        <v>0</v>
      </c>
      <c r="X1674" s="833">
        <f t="shared" si="117"/>
        <v>0</v>
      </c>
    </row>
    <row r="1675" spans="2:24" x14ac:dyDescent="0.35">
      <c r="B1675" s="633"/>
      <c r="C1675" s="357"/>
      <c r="D1675" s="357"/>
      <c r="E1675" s="634"/>
      <c r="F1675" s="733"/>
      <c r="G1675" s="734"/>
      <c r="H1675" s="359"/>
      <c r="I1675" s="359"/>
      <c r="J1675" s="636"/>
      <c r="K1675" s="638" t="str">
        <f>IFERROR(INDEX(Lookup!$G$3:$G$6,MATCH(J1675,Lookup!$F$3:$F$6,0)),"")</f>
        <v/>
      </c>
      <c r="L1675" s="637"/>
      <c r="M1675" s="636"/>
      <c r="N1675" s="639">
        <f t="shared" si="114"/>
        <v>0</v>
      </c>
      <c r="O1675" s="640">
        <f t="shared" si="115"/>
        <v>0</v>
      </c>
      <c r="P1675" s="641">
        <f>IF(I1675&lt;INDEX(Lookup!$U$2:$U$10,MATCH($D$48,Lookup!$S$2:$S$10,0)),0,IF(U1675="X",0,IFERROR(L1675*50,0)))</f>
        <v>0</v>
      </c>
      <c r="Q1675" s="642">
        <f>IF(I1675&lt;INDEX(Lookup!$U$2:$U$10,MATCH($D$48,Lookup!$S$2:$S$10,0)),0,IF(U1675="X",0,IFERROR(P1675*K1675,0)))</f>
        <v>0</v>
      </c>
      <c r="R1675" s="642">
        <v>0</v>
      </c>
      <c r="S1675" s="783">
        <v>0</v>
      </c>
      <c r="T1675" s="636"/>
      <c r="U1675" s="353"/>
      <c r="W1675" s="833">
        <f t="shared" si="116"/>
        <v>0</v>
      </c>
      <c r="X1675" s="833">
        <f t="shared" si="117"/>
        <v>0</v>
      </c>
    </row>
    <row r="1676" spans="2:24" x14ac:dyDescent="0.35">
      <c r="B1676" s="633"/>
      <c r="C1676" s="357"/>
      <c r="D1676" s="357"/>
      <c r="E1676" s="634"/>
      <c r="F1676" s="635"/>
      <c r="G1676" s="360"/>
      <c r="H1676" s="359"/>
      <c r="I1676" s="359"/>
      <c r="J1676" s="636"/>
      <c r="K1676" s="638" t="str">
        <f>IFERROR(INDEX(Lookup!$G$3:$G$6,MATCH(J1676,Lookup!$F$3:$F$6,0)),"")</f>
        <v/>
      </c>
      <c r="L1676" s="637"/>
      <c r="M1676" s="636"/>
      <c r="N1676" s="639">
        <f t="shared" si="114"/>
        <v>0</v>
      </c>
      <c r="O1676" s="640">
        <f t="shared" si="115"/>
        <v>0</v>
      </c>
      <c r="P1676" s="641">
        <f>IF(I1676&lt;INDEX(Lookup!$U$2:$U$10,MATCH($D$48,Lookup!$S$2:$S$10,0)),0,IF(U1676="X",0,IFERROR(L1676*50,0)))</f>
        <v>0</v>
      </c>
      <c r="Q1676" s="642">
        <f>IF(I1676&lt;INDEX(Lookup!$U$2:$U$10,MATCH($D$48,Lookup!$S$2:$S$10,0)),0,IF(U1676="X",0,IFERROR(P1676*K1676,0)))</f>
        <v>0</v>
      </c>
      <c r="R1676" s="642">
        <v>0</v>
      </c>
      <c r="S1676" s="783">
        <v>0</v>
      </c>
      <c r="T1676" s="636"/>
      <c r="U1676" s="353"/>
      <c r="W1676" s="833">
        <f t="shared" si="116"/>
        <v>0</v>
      </c>
      <c r="X1676" s="833">
        <f t="shared" si="117"/>
        <v>0</v>
      </c>
    </row>
    <row r="1677" spans="2:24" x14ac:dyDescent="0.35">
      <c r="B1677" s="633"/>
      <c r="C1677" s="357"/>
      <c r="D1677" s="357"/>
      <c r="E1677" s="634"/>
      <c r="F1677" s="635"/>
      <c r="G1677" s="360"/>
      <c r="H1677" s="359"/>
      <c r="I1677" s="359"/>
      <c r="J1677" s="636"/>
      <c r="K1677" s="638" t="str">
        <f>IFERROR(INDEX(Lookup!$G$3:$G$6,MATCH(J1677,Lookup!$F$3:$F$6,0)),"")</f>
        <v/>
      </c>
      <c r="L1677" s="637"/>
      <c r="M1677" s="636"/>
      <c r="N1677" s="639">
        <f t="shared" si="114"/>
        <v>0</v>
      </c>
      <c r="O1677" s="640">
        <f t="shared" si="115"/>
        <v>0</v>
      </c>
      <c r="P1677" s="641">
        <f>IF(I1677&lt;INDEX(Lookup!$U$2:$U$10,MATCH($D$48,Lookup!$S$2:$S$10,0)),0,IF(U1677="X",0,IFERROR(L1677*50,0)))</f>
        <v>0</v>
      </c>
      <c r="Q1677" s="642">
        <f>IF(I1677&lt;INDEX(Lookup!$U$2:$U$10,MATCH($D$48,Lookup!$S$2:$S$10,0)),0,IF(U1677="X",0,IFERROR(P1677*K1677,0)))</f>
        <v>0</v>
      </c>
      <c r="R1677" s="642">
        <v>0</v>
      </c>
      <c r="S1677" s="783">
        <v>0</v>
      </c>
      <c r="T1677" s="636"/>
      <c r="U1677" s="353"/>
      <c r="W1677" s="833">
        <f t="shared" si="116"/>
        <v>0</v>
      </c>
      <c r="X1677" s="833">
        <f t="shared" si="117"/>
        <v>0</v>
      </c>
    </row>
    <row r="1678" spans="2:24" x14ac:dyDescent="0.35">
      <c r="B1678" s="633"/>
      <c r="C1678" s="357"/>
      <c r="D1678" s="357"/>
      <c r="E1678" s="634"/>
      <c r="F1678" s="635"/>
      <c r="G1678" s="360"/>
      <c r="H1678" s="359"/>
      <c r="I1678" s="359"/>
      <c r="J1678" s="636"/>
      <c r="K1678" s="638" t="str">
        <f>IFERROR(INDEX(Lookup!$G$3:$G$6,MATCH(J1678,Lookup!$F$3:$F$6,0)),"")</f>
        <v/>
      </c>
      <c r="L1678" s="637"/>
      <c r="M1678" s="636"/>
      <c r="N1678" s="639">
        <f t="shared" si="114"/>
        <v>0</v>
      </c>
      <c r="O1678" s="640">
        <f t="shared" si="115"/>
        <v>0</v>
      </c>
      <c r="P1678" s="641">
        <f>IF(I1678&lt;INDEX(Lookup!$U$2:$U$10,MATCH($D$48,Lookup!$S$2:$S$10,0)),0,IF(U1678="X",0,IFERROR(L1678*50,0)))</f>
        <v>0</v>
      </c>
      <c r="Q1678" s="642">
        <f>IF(I1678&lt;INDEX(Lookup!$U$2:$U$10,MATCH($D$48,Lookup!$S$2:$S$10,0)),0,IF(U1678="X",0,IFERROR(P1678*K1678,0)))</f>
        <v>0</v>
      </c>
      <c r="R1678" s="642">
        <v>0</v>
      </c>
      <c r="S1678" s="783">
        <v>0</v>
      </c>
      <c r="T1678" s="636"/>
      <c r="U1678" s="353"/>
      <c r="W1678" s="833">
        <f t="shared" si="116"/>
        <v>0</v>
      </c>
      <c r="X1678" s="833">
        <f t="shared" si="117"/>
        <v>0</v>
      </c>
    </row>
    <row r="1679" spans="2:24" x14ac:dyDescent="0.35">
      <c r="B1679" s="633"/>
      <c r="C1679" s="357"/>
      <c r="D1679" s="357"/>
      <c r="E1679" s="634"/>
      <c r="F1679" s="635"/>
      <c r="G1679" s="360"/>
      <c r="H1679" s="359"/>
      <c r="I1679" s="359"/>
      <c r="J1679" s="636"/>
      <c r="K1679" s="638" t="str">
        <f>IFERROR(INDEX(Lookup!$G$3:$G$6,MATCH(J1679,Lookup!$F$3:$F$6,0)),"")</f>
        <v/>
      </c>
      <c r="L1679" s="637"/>
      <c r="M1679" s="636"/>
      <c r="N1679" s="639">
        <f t="shared" si="114"/>
        <v>0</v>
      </c>
      <c r="O1679" s="640">
        <f t="shared" si="115"/>
        <v>0</v>
      </c>
      <c r="P1679" s="641">
        <f>IF(I1679&lt;INDEX(Lookup!$U$2:$U$10,MATCH($D$48,Lookup!$S$2:$S$10,0)),0,IF(U1679="X",0,IFERROR(L1679*50,0)))</f>
        <v>0</v>
      </c>
      <c r="Q1679" s="642">
        <f>IF(I1679&lt;INDEX(Lookup!$U$2:$U$10,MATCH($D$48,Lookup!$S$2:$S$10,0)),0,IF(U1679="X",0,IFERROR(P1679*K1679,0)))</f>
        <v>0</v>
      </c>
      <c r="R1679" s="642">
        <v>0</v>
      </c>
      <c r="S1679" s="783">
        <v>0</v>
      </c>
      <c r="T1679" s="636"/>
      <c r="U1679" s="353"/>
      <c r="W1679" s="833">
        <f t="shared" si="116"/>
        <v>0</v>
      </c>
      <c r="X1679" s="833">
        <f t="shared" si="117"/>
        <v>0</v>
      </c>
    </row>
    <row r="1680" spans="2:24" x14ac:dyDescent="0.35">
      <c r="B1680" s="633"/>
      <c r="C1680" s="357"/>
      <c r="D1680" s="357"/>
      <c r="E1680" s="634"/>
      <c r="F1680" s="635"/>
      <c r="G1680" s="360"/>
      <c r="H1680" s="359"/>
      <c r="I1680" s="359"/>
      <c r="J1680" s="636"/>
      <c r="K1680" s="638" t="str">
        <f>IFERROR(INDEX(Lookup!$G$3:$G$6,MATCH(J1680,Lookup!$F$3:$F$6,0)),"")</f>
        <v/>
      </c>
      <c r="L1680" s="637"/>
      <c r="M1680" s="636"/>
      <c r="N1680" s="639">
        <f t="shared" si="114"/>
        <v>0</v>
      </c>
      <c r="O1680" s="640">
        <f t="shared" si="115"/>
        <v>0</v>
      </c>
      <c r="P1680" s="641">
        <f>IF(I1680&lt;INDEX(Lookup!$U$2:$U$10,MATCH($D$48,Lookup!$S$2:$S$10,0)),0,IF(U1680="X",0,IFERROR(L1680*50,0)))</f>
        <v>0</v>
      </c>
      <c r="Q1680" s="642">
        <f>IF(I1680&lt;INDEX(Lookup!$U$2:$U$10,MATCH($D$48,Lookup!$S$2:$S$10,0)),0,IF(U1680="X",0,IFERROR(P1680*K1680,0)))</f>
        <v>0</v>
      </c>
      <c r="R1680" s="642">
        <v>0</v>
      </c>
      <c r="S1680" s="783">
        <v>0</v>
      </c>
      <c r="T1680" s="636"/>
      <c r="U1680" s="353"/>
      <c r="W1680" s="833">
        <f t="shared" si="116"/>
        <v>0</v>
      </c>
      <c r="X1680" s="833">
        <f t="shared" si="117"/>
        <v>0</v>
      </c>
    </row>
    <row r="1681" spans="2:24" x14ac:dyDescent="0.35">
      <c r="B1681" s="633"/>
      <c r="C1681" s="357"/>
      <c r="D1681" s="357"/>
      <c r="E1681" s="634"/>
      <c r="F1681" s="635"/>
      <c r="G1681" s="360"/>
      <c r="H1681" s="359"/>
      <c r="I1681" s="359"/>
      <c r="J1681" s="636"/>
      <c r="K1681" s="638" t="str">
        <f>IFERROR(INDEX(Lookup!$G$3:$G$6,MATCH(J1681,Lookup!$F$3:$F$6,0)),"")</f>
        <v/>
      </c>
      <c r="L1681" s="637"/>
      <c r="M1681" s="636"/>
      <c r="N1681" s="639">
        <f t="shared" si="114"/>
        <v>0</v>
      </c>
      <c r="O1681" s="640">
        <f t="shared" si="115"/>
        <v>0</v>
      </c>
      <c r="P1681" s="641">
        <f>IF(I1681&lt;INDEX(Lookup!$U$2:$U$10,MATCH($D$48,Lookup!$S$2:$S$10,0)),0,IF(U1681="X",0,IFERROR(L1681*50,0)))</f>
        <v>0</v>
      </c>
      <c r="Q1681" s="642">
        <f>IF(I1681&lt;INDEX(Lookup!$U$2:$U$10,MATCH($D$48,Lookup!$S$2:$S$10,0)),0,IF(U1681="X",0,IFERROR(P1681*K1681,0)))</f>
        <v>0</v>
      </c>
      <c r="R1681" s="642">
        <v>0</v>
      </c>
      <c r="S1681" s="783">
        <v>0</v>
      </c>
      <c r="T1681" s="636"/>
      <c r="U1681" s="353"/>
      <c r="W1681" s="833">
        <f t="shared" si="116"/>
        <v>0</v>
      </c>
      <c r="X1681" s="833">
        <f t="shared" si="117"/>
        <v>0</v>
      </c>
    </row>
    <row r="1682" spans="2:24" x14ac:dyDescent="0.35">
      <c r="B1682" s="633"/>
      <c r="C1682" s="357"/>
      <c r="D1682" s="357"/>
      <c r="E1682" s="634"/>
      <c r="F1682" s="635"/>
      <c r="G1682" s="360"/>
      <c r="H1682" s="359"/>
      <c r="I1682" s="359"/>
      <c r="J1682" s="636"/>
      <c r="K1682" s="638" t="str">
        <f>IFERROR(INDEX(Lookup!$G$3:$G$6,MATCH(J1682,Lookup!$F$3:$F$6,0)),"")</f>
        <v/>
      </c>
      <c r="L1682" s="637"/>
      <c r="M1682" s="636"/>
      <c r="N1682" s="639">
        <f t="shared" si="114"/>
        <v>0</v>
      </c>
      <c r="O1682" s="640">
        <f t="shared" si="115"/>
        <v>0</v>
      </c>
      <c r="P1682" s="641">
        <f>IF(I1682&lt;INDEX(Lookup!$U$2:$U$10,MATCH($D$48,Lookup!$S$2:$S$10,0)),0,IF(U1682="X",0,IFERROR(L1682*50,0)))</f>
        <v>0</v>
      </c>
      <c r="Q1682" s="642">
        <f>IF(I1682&lt;INDEX(Lookup!$U$2:$U$10,MATCH($D$48,Lookup!$S$2:$S$10,0)),0,IF(U1682="X",0,IFERROR(P1682*K1682,0)))</f>
        <v>0</v>
      </c>
      <c r="R1682" s="642">
        <v>0</v>
      </c>
      <c r="S1682" s="783">
        <v>0</v>
      </c>
      <c r="T1682" s="636"/>
      <c r="U1682" s="353"/>
      <c r="W1682" s="833">
        <f t="shared" si="116"/>
        <v>0</v>
      </c>
      <c r="X1682" s="833">
        <f t="shared" si="117"/>
        <v>0</v>
      </c>
    </row>
    <row r="1683" spans="2:24" x14ac:dyDescent="0.35">
      <c r="B1683" s="633"/>
      <c r="C1683" s="357"/>
      <c r="D1683" s="357"/>
      <c r="E1683" s="634"/>
      <c r="F1683" s="635"/>
      <c r="G1683" s="360"/>
      <c r="H1683" s="359"/>
      <c r="I1683" s="359"/>
      <c r="J1683" s="636"/>
      <c r="K1683" s="638" t="str">
        <f>IFERROR(INDEX(Lookup!$G$3:$G$6,MATCH(J1683,Lookup!$F$3:$F$6,0)),"")</f>
        <v/>
      </c>
      <c r="L1683" s="637"/>
      <c r="M1683" s="636"/>
      <c r="N1683" s="639">
        <f t="shared" si="114"/>
        <v>0</v>
      </c>
      <c r="O1683" s="640">
        <f t="shared" si="115"/>
        <v>0</v>
      </c>
      <c r="P1683" s="641">
        <f>IF(I1683&lt;INDEX(Lookup!$U$2:$U$10,MATCH($D$48,Lookup!$S$2:$S$10,0)),0,IF(U1683="X",0,IFERROR(L1683*50,0)))</f>
        <v>0</v>
      </c>
      <c r="Q1683" s="642">
        <f>IF(I1683&lt;INDEX(Lookup!$U$2:$U$10,MATCH($D$48,Lookup!$S$2:$S$10,0)),0,IF(U1683="X",0,IFERROR(P1683*K1683,0)))</f>
        <v>0</v>
      </c>
      <c r="R1683" s="642">
        <v>0</v>
      </c>
      <c r="S1683" s="783">
        <v>0</v>
      </c>
      <c r="T1683" s="636"/>
      <c r="U1683" s="353"/>
      <c r="W1683" s="833">
        <f t="shared" si="116"/>
        <v>0</v>
      </c>
      <c r="X1683" s="833">
        <f t="shared" si="117"/>
        <v>0</v>
      </c>
    </row>
    <row r="1684" spans="2:24" x14ac:dyDescent="0.35">
      <c r="B1684" s="633"/>
      <c r="C1684" s="357"/>
      <c r="D1684" s="357"/>
      <c r="E1684" s="634"/>
      <c r="F1684" s="635"/>
      <c r="G1684" s="360"/>
      <c r="H1684" s="359"/>
      <c r="I1684" s="359"/>
      <c r="J1684" s="636"/>
      <c r="K1684" s="638" t="str">
        <f>IFERROR(INDEX(Lookup!$G$3:$G$6,MATCH(J1684,Lookup!$F$3:$F$6,0)),"")</f>
        <v/>
      </c>
      <c r="L1684" s="637"/>
      <c r="M1684" s="636"/>
      <c r="N1684" s="639">
        <f t="shared" si="114"/>
        <v>0</v>
      </c>
      <c r="O1684" s="640">
        <f t="shared" si="115"/>
        <v>0</v>
      </c>
      <c r="P1684" s="641">
        <f>IF(I1684&lt;INDEX(Lookup!$U$2:$U$10,MATCH($D$48,Lookup!$S$2:$S$10,0)),0,IF(U1684="X",0,IFERROR(L1684*50,0)))</f>
        <v>0</v>
      </c>
      <c r="Q1684" s="642">
        <f>IF(I1684&lt;INDEX(Lookup!$U$2:$U$10,MATCH($D$48,Lookup!$S$2:$S$10,0)),0,IF(U1684="X",0,IFERROR(P1684*K1684,0)))</f>
        <v>0</v>
      </c>
      <c r="R1684" s="642">
        <v>0</v>
      </c>
      <c r="S1684" s="783">
        <v>0</v>
      </c>
      <c r="T1684" s="636"/>
      <c r="U1684" s="353"/>
      <c r="W1684" s="833">
        <f t="shared" si="116"/>
        <v>0</v>
      </c>
      <c r="X1684" s="833">
        <f t="shared" si="117"/>
        <v>0</v>
      </c>
    </row>
    <row r="1685" spans="2:24" x14ac:dyDescent="0.35">
      <c r="B1685" s="633"/>
      <c r="C1685" s="357"/>
      <c r="D1685" s="357"/>
      <c r="E1685" s="634"/>
      <c r="F1685" s="635"/>
      <c r="G1685" s="360"/>
      <c r="H1685" s="359"/>
      <c r="I1685" s="359"/>
      <c r="J1685" s="636"/>
      <c r="K1685" s="638" t="str">
        <f>IFERROR(INDEX(Lookup!$G$3:$G$6,MATCH(J1685,Lookup!$F$3:$F$6,0)),"")</f>
        <v/>
      </c>
      <c r="L1685" s="637"/>
      <c r="M1685" s="636"/>
      <c r="N1685" s="639">
        <f t="shared" si="114"/>
        <v>0</v>
      </c>
      <c r="O1685" s="640">
        <f t="shared" si="115"/>
        <v>0</v>
      </c>
      <c r="P1685" s="641">
        <f>IF(I1685&lt;INDEX(Lookup!$U$2:$U$10,MATCH($D$48,Lookup!$S$2:$S$10,0)),0,IF(U1685="X",0,IFERROR(L1685*50,0)))</f>
        <v>0</v>
      </c>
      <c r="Q1685" s="642">
        <f>IF(I1685&lt;INDEX(Lookup!$U$2:$U$10,MATCH($D$48,Lookup!$S$2:$S$10,0)),0,IF(U1685="X",0,IFERROR(P1685*K1685,0)))</f>
        <v>0</v>
      </c>
      <c r="R1685" s="642">
        <v>0</v>
      </c>
      <c r="S1685" s="783">
        <v>0</v>
      </c>
      <c r="T1685" s="636"/>
      <c r="U1685" s="353"/>
      <c r="W1685" s="833">
        <f t="shared" si="116"/>
        <v>0</v>
      </c>
      <c r="X1685" s="833">
        <f t="shared" si="117"/>
        <v>0</v>
      </c>
    </row>
    <row r="1686" spans="2:24" x14ac:dyDescent="0.35">
      <c r="B1686" s="633"/>
      <c r="C1686" s="357"/>
      <c r="D1686" s="357"/>
      <c r="E1686" s="634"/>
      <c r="F1686" s="635"/>
      <c r="G1686" s="360"/>
      <c r="H1686" s="359"/>
      <c r="I1686" s="359"/>
      <c r="J1686" s="636"/>
      <c r="K1686" s="638" t="str">
        <f>IFERROR(INDEX(Lookup!$G$3:$G$6,MATCH(J1686,Lookup!$F$3:$F$6,0)),"")</f>
        <v/>
      </c>
      <c r="L1686" s="637"/>
      <c r="M1686" s="636"/>
      <c r="N1686" s="639">
        <f t="shared" si="114"/>
        <v>0</v>
      </c>
      <c r="O1686" s="640">
        <f t="shared" si="115"/>
        <v>0</v>
      </c>
      <c r="P1686" s="641">
        <f>IF(I1686&lt;INDEX(Lookup!$U$2:$U$10,MATCH($D$48,Lookup!$S$2:$S$10,0)),0,IF(U1686="X",0,IFERROR(L1686*50,0)))</f>
        <v>0</v>
      </c>
      <c r="Q1686" s="642">
        <f>IF(I1686&lt;INDEX(Lookup!$U$2:$U$10,MATCH($D$48,Lookup!$S$2:$S$10,0)),0,IF(U1686="X",0,IFERROR(P1686*K1686,0)))</f>
        <v>0</v>
      </c>
      <c r="R1686" s="642">
        <v>0</v>
      </c>
      <c r="S1686" s="783">
        <v>0</v>
      </c>
      <c r="T1686" s="636"/>
      <c r="U1686" s="353"/>
      <c r="W1686" s="833">
        <f t="shared" si="116"/>
        <v>0</v>
      </c>
      <c r="X1686" s="833">
        <f t="shared" si="117"/>
        <v>0</v>
      </c>
    </row>
    <row r="1687" spans="2:24" x14ac:dyDescent="0.35">
      <c r="B1687" s="633"/>
      <c r="C1687" s="357"/>
      <c r="D1687" s="357"/>
      <c r="E1687" s="634"/>
      <c r="F1687" s="635"/>
      <c r="G1687" s="360"/>
      <c r="H1687" s="359"/>
      <c r="I1687" s="359"/>
      <c r="J1687" s="636"/>
      <c r="K1687" s="638" t="str">
        <f>IFERROR(INDEX(Lookup!$G$3:$G$6,MATCH(J1687,Lookup!$F$3:$F$6,0)),"")</f>
        <v/>
      </c>
      <c r="L1687" s="637"/>
      <c r="M1687" s="636"/>
      <c r="N1687" s="639">
        <f t="shared" si="114"/>
        <v>0</v>
      </c>
      <c r="O1687" s="640">
        <f t="shared" si="115"/>
        <v>0</v>
      </c>
      <c r="P1687" s="641">
        <f>IF(I1687&lt;INDEX(Lookup!$U$2:$U$10,MATCH($D$48,Lookup!$S$2:$S$10,0)),0,IF(U1687="X",0,IFERROR(L1687*50,0)))</f>
        <v>0</v>
      </c>
      <c r="Q1687" s="642">
        <f>IF(I1687&lt;INDEX(Lookup!$U$2:$U$10,MATCH($D$48,Lookup!$S$2:$S$10,0)),0,IF(U1687="X",0,IFERROR(P1687*K1687,0)))</f>
        <v>0</v>
      </c>
      <c r="R1687" s="642">
        <v>0</v>
      </c>
      <c r="S1687" s="783">
        <v>0</v>
      </c>
      <c r="T1687" s="636"/>
      <c r="U1687" s="353"/>
      <c r="W1687" s="833">
        <f t="shared" si="116"/>
        <v>0</v>
      </c>
      <c r="X1687" s="833">
        <f t="shared" si="117"/>
        <v>0</v>
      </c>
    </row>
    <row r="1688" spans="2:24" x14ac:dyDescent="0.35">
      <c r="B1688" s="633"/>
      <c r="C1688" s="357"/>
      <c r="D1688" s="357"/>
      <c r="E1688" s="634"/>
      <c r="F1688" s="635"/>
      <c r="G1688" s="360"/>
      <c r="H1688" s="359"/>
      <c r="I1688" s="359"/>
      <c r="J1688" s="636"/>
      <c r="K1688" s="638" t="str">
        <f>IFERROR(INDEX(Lookup!$G$3:$G$6,MATCH(J1688,Lookup!$F$3:$F$6,0)),"")</f>
        <v/>
      </c>
      <c r="L1688" s="637"/>
      <c r="M1688" s="636"/>
      <c r="N1688" s="639">
        <f t="shared" si="114"/>
        <v>0</v>
      </c>
      <c r="O1688" s="640">
        <f t="shared" si="115"/>
        <v>0</v>
      </c>
      <c r="P1688" s="641">
        <f>IF(I1688&lt;INDEX(Lookup!$U$2:$U$10,MATCH($D$48,Lookup!$S$2:$S$10,0)),0,IF(U1688="X",0,IFERROR(L1688*50,0)))</f>
        <v>0</v>
      </c>
      <c r="Q1688" s="642">
        <f>IF(I1688&lt;INDEX(Lookup!$U$2:$U$10,MATCH($D$48,Lookup!$S$2:$S$10,0)),0,IF(U1688="X",0,IFERROR(P1688*K1688,0)))</f>
        <v>0</v>
      </c>
      <c r="R1688" s="642">
        <v>0</v>
      </c>
      <c r="S1688" s="783">
        <v>0</v>
      </c>
      <c r="T1688" s="636"/>
      <c r="U1688" s="353"/>
      <c r="W1688" s="833">
        <f t="shared" si="116"/>
        <v>0</v>
      </c>
      <c r="X1688" s="833">
        <f t="shared" si="117"/>
        <v>0</v>
      </c>
    </row>
    <row r="1689" spans="2:24" x14ac:dyDescent="0.35">
      <c r="B1689" s="633"/>
      <c r="C1689" s="357"/>
      <c r="D1689" s="357"/>
      <c r="E1689" s="634"/>
      <c r="F1689" s="635"/>
      <c r="G1689" s="360"/>
      <c r="H1689" s="359"/>
      <c r="I1689" s="359"/>
      <c r="J1689" s="636"/>
      <c r="K1689" s="638" t="str">
        <f>IFERROR(INDEX(Lookup!$G$3:$G$6,MATCH(J1689,Lookup!$F$3:$F$6,0)),"")</f>
        <v/>
      </c>
      <c r="L1689" s="637"/>
      <c r="M1689" s="636"/>
      <c r="N1689" s="639">
        <f t="shared" si="114"/>
        <v>0</v>
      </c>
      <c r="O1689" s="640">
        <f t="shared" si="115"/>
        <v>0</v>
      </c>
      <c r="P1689" s="641">
        <f>IF(I1689&lt;INDEX(Lookup!$U$2:$U$10,MATCH($D$48,Lookup!$S$2:$S$10,0)),0,IF(U1689="X",0,IFERROR(L1689*50,0)))</f>
        <v>0</v>
      </c>
      <c r="Q1689" s="642">
        <f>IF(I1689&lt;INDEX(Lookup!$U$2:$U$10,MATCH($D$48,Lookup!$S$2:$S$10,0)),0,IF(U1689="X",0,IFERROR(P1689*K1689,0)))</f>
        <v>0</v>
      </c>
      <c r="R1689" s="642">
        <v>0</v>
      </c>
      <c r="S1689" s="783">
        <v>0</v>
      </c>
      <c r="T1689" s="636"/>
      <c r="U1689" s="353"/>
      <c r="W1689" s="833">
        <f t="shared" si="116"/>
        <v>0</v>
      </c>
      <c r="X1689" s="833">
        <f t="shared" si="117"/>
        <v>0</v>
      </c>
    </row>
    <row r="1690" spans="2:24" x14ac:dyDescent="0.35">
      <c r="B1690" s="633"/>
      <c r="C1690" s="357"/>
      <c r="D1690" s="357"/>
      <c r="E1690" s="634"/>
      <c r="F1690" s="635"/>
      <c r="G1690" s="360"/>
      <c r="H1690" s="359"/>
      <c r="I1690" s="359"/>
      <c r="J1690" s="636"/>
      <c r="K1690" s="638" t="str">
        <f>IFERROR(INDEX(Lookup!$G$3:$G$6,MATCH(J1690,Lookup!$F$3:$F$6,0)),"")</f>
        <v/>
      </c>
      <c r="L1690" s="637"/>
      <c r="M1690" s="636"/>
      <c r="N1690" s="639">
        <f t="shared" si="114"/>
        <v>0</v>
      </c>
      <c r="O1690" s="640">
        <f t="shared" si="115"/>
        <v>0</v>
      </c>
      <c r="P1690" s="641">
        <f>IF(I1690&lt;INDEX(Lookup!$U$2:$U$10,MATCH($D$48,Lookup!$S$2:$S$10,0)),0,IF(U1690="X",0,IFERROR(L1690*50,0)))</f>
        <v>0</v>
      </c>
      <c r="Q1690" s="642">
        <f>IF(I1690&lt;INDEX(Lookup!$U$2:$U$10,MATCH($D$48,Lookup!$S$2:$S$10,0)),0,IF(U1690="X",0,IFERROR(P1690*K1690,0)))</f>
        <v>0</v>
      </c>
      <c r="R1690" s="642">
        <v>0</v>
      </c>
      <c r="S1690" s="783">
        <v>0</v>
      </c>
      <c r="T1690" s="636"/>
      <c r="U1690" s="353"/>
      <c r="W1690" s="833">
        <f t="shared" si="116"/>
        <v>0</v>
      </c>
      <c r="X1690" s="833">
        <f t="shared" si="117"/>
        <v>0</v>
      </c>
    </row>
    <row r="1691" spans="2:24" x14ac:dyDescent="0.35">
      <c r="B1691" s="633"/>
      <c r="C1691" s="357"/>
      <c r="D1691" s="357"/>
      <c r="E1691" s="634"/>
      <c r="F1691" s="635"/>
      <c r="G1691" s="360"/>
      <c r="H1691" s="359"/>
      <c r="I1691" s="359"/>
      <c r="J1691" s="636"/>
      <c r="K1691" s="638" t="str">
        <f>IFERROR(INDEX(Lookup!$G$3:$G$6,MATCH(J1691,Lookup!$F$3:$F$6,0)),"")</f>
        <v/>
      </c>
      <c r="L1691" s="637"/>
      <c r="M1691" s="636"/>
      <c r="N1691" s="639">
        <f t="shared" si="114"/>
        <v>0</v>
      </c>
      <c r="O1691" s="640">
        <f t="shared" si="115"/>
        <v>0</v>
      </c>
      <c r="P1691" s="641">
        <f>IF(I1691&lt;INDEX(Lookup!$U$2:$U$10,MATCH($D$48,Lookup!$S$2:$S$10,0)),0,IF(U1691="X",0,IFERROR(L1691*50,0)))</f>
        <v>0</v>
      </c>
      <c r="Q1691" s="642">
        <f>IF(I1691&lt;INDEX(Lookup!$U$2:$U$10,MATCH($D$48,Lookup!$S$2:$S$10,0)),0,IF(U1691="X",0,IFERROR(P1691*K1691,0)))</f>
        <v>0</v>
      </c>
      <c r="R1691" s="642">
        <v>0</v>
      </c>
      <c r="S1691" s="783">
        <v>0</v>
      </c>
      <c r="T1691" s="636"/>
      <c r="U1691" s="353"/>
      <c r="W1691" s="833">
        <f t="shared" si="116"/>
        <v>0</v>
      </c>
      <c r="X1691" s="833">
        <f t="shared" si="117"/>
        <v>0</v>
      </c>
    </row>
    <row r="1692" spans="2:24" x14ac:dyDescent="0.35">
      <c r="B1692" s="633"/>
      <c r="C1692" s="357"/>
      <c r="D1692" s="357"/>
      <c r="E1692" s="634"/>
      <c r="F1692" s="635"/>
      <c r="G1692" s="360"/>
      <c r="H1692" s="359"/>
      <c r="I1692" s="359"/>
      <c r="J1692" s="636"/>
      <c r="K1692" s="638" t="str">
        <f>IFERROR(INDEX(Lookup!$G$3:$G$6,MATCH(J1692,Lookup!$F$3:$F$6,0)),"")</f>
        <v/>
      </c>
      <c r="L1692" s="637"/>
      <c r="M1692" s="636"/>
      <c r="N1692" s="639">
        <f t="shared" si="114"/>
        <v>0</v>
      </c>
      <c r="O1692" s="640">
        <f t="shared" si="115"/>
        <v>0</v>
      </c>
      <c r="P1692" s="641">
        <f>IF(I1692&lt;INDEX(Lookup!$U$2:$U$10,MATCH($D$48,Lookup!$S$2:$S$10,0)),0,IF(U1692="X",0,IFERROR(L1692*50,0)))</f>
        <v>0</v>
      </c>
      <c r="Q1692" s="642">
        <f>IF(I1692&lt;INDEX(Lookup!$U$2:$U$10,MATCH($D$48,Lookup!$S$2:$S$10,0)),0,IF(U1692="X",0,IFERROR(P1692*K1692,0)))</f>
        <v>0</v>
      </c>
      <c r="R1692" s="642">
        <v>0</v>
      </c>
      <c r="S1692" s="783">
        <v>0</v>
      </c>
      <c r="T1692" s="636"/>
      <c r="U1692" s="353"/>
      <c r="W1692" s="833">
        <f t="shared" si="116"/>
        <v>0</v>
      </c>
      <c r="X1692" s="833">
        <f t="shared" si="117"/>
        <v>0</v>
      </c>
    </row>
    <row r="1693" spans="2:24" x14ac:dyDescent="0.35">
      <c r="B1693" s="633"/>
      <c r="C1693" s="357"/>
      <c r="D1693" s="357"/>
      <c r="E1693" s="634"/>
      <c r="F1693" s="635"/>
      <c r="G1693" s="360"/>
      <c r="H1693" s="359"/>
      <c r="I1693" s="359"/>
      <c r="J1693" s="636"/>
      <c r="K1693" s="638" t="str">
        <f>IFERROR(INDEX(Lookup!$G$3:$G$6,MATCH(J1693,Lookup!$F$3:$F$6,0)),"")</f>
        <v/>
      </c>
      <c r="L1693" s="637"/>
      <c r="M1693" s="636"/>
      <c r="N1693" s="639">
        <f t="shared" si="114"/>
        <v>0</v>
      </c>
      <c r="O1693" s="640">
        <f t="shared" si="115"/>
        <v>0</v>
      </c>
      <c r="P1693" s="641">
        <f>IF(I1693&lt;INDEX(Lookup!$U$2:$U$10,MATCH($D$48,Lookup!$S$2:$S$10,0)),0,IF(U1693="X",0,IFERROR(L1693*50,0)))</f>
        <v>0</v>
      </c>
      <c r="Q1693" s="642">
        <f>IF(I1693&lt;INDEX(Lookup!$U$2:$U$10,MATCH($D$48,Lookup!$S$2:$S$10,0)),0,IF(U1693="X",0,IFERROR(P1693*K1693,0)))</f>
        <v>0</v>
      </c>
      <c r="R1693" s="642">
        <v>0</v>
      </c>
      <c r="S1693" s="783">
        <v>0</v>
      </c>
      <c r="T1693" s="636"/>
      <c r="U1693" s="353"/>
      <c r="W1693" s="833">
        <f t="shared" si="116"/>
        <v>0</v>
      </c>
      <c r="X1693" s="833">
        <f t="shared" si="117"/>
        <v>0</v>
      </c>
    </row>
    <row r="1694" spans="2:24" x14ac:dyDescent="0.35">
      <c r="B1694" s="633"/>
      <c r="C1694" s="357"/>
      <c r="D1694" s="357"/>
      <c r="E1694" s="634"/>
      <c r="F1694" s="635"/>
      <c r="G1694" s="360"/>
      <c r="H1694" s="359"/>
      <c r="I1694" s="359"/>
      <c r="J1694" s="636"/>
      <c r="K1694" s="638" t="str">
        <f>IFERROR(INDEX(Lookup!$G$3:$G$6,MATCH(J1694,Lookup!$F$3:$F$6,0)),"")</f>
        <v/>
      </c>
      <c r="L1694" s="637"/>
      <c r="M1694" s="636"/>
      <c r="N1694" s="639">
        <f t="shared" si="114"/>
        <v>0</v>
      </c>
      <c r="O1694" s="640">
        <f t="shared" si="115"/>
        <v>0</v>
      </c>
      <c r="P1694" s="641">
        <f>IF(I1694&lt;INDEX(Lookup!$U$2:$U$10,MATCH($D$48,Lookup!$S$2:$S$10,0)),0,IF(U1694="X",0,IFERROR(L1694*50,0)))</f>
        <v>0</v>
      </c>
      <c r="Q1694" s="642">
        <f>IF(I1694&lt;INDEX(Lookup!$U$2:$U$10,MATCH($D$48,Lookup!$S$2:$S$10,0)),0,IF(U1694="X",0,IFERROR(P1694*K1694,0)))</f>
        <v>0</v>
      </c>
      <c r="R1694" s="642">
        <v>0</v>
      </c>
      <c r="S1694" s="783">
        <v>0</v>
      </c>
      <c r="T1694" s="636"/>
      <c r="U1694" s="353"/>
      <c r="W1694" s="833">
        <f t="shared" si="116"/>
        <v>0</v>
      </c>
      <c r="X1694" s="833">
        <f t="shared" si="117"/>
        <v>0</v>
      </c>
    </row>
    <row r="1695" spans="2:24" x14ac:dyDescent="0.35">
      <c r="B1695" s="633"/>
      <c r="C1695" s="357"/>
      <c r="D1695" s="357"/>
      <c r="E1695" s="634"/>
      <c r="F1695" s="635"/>
      <c r="G1695" s="360"/>
      <c r="H1695" s="359"/>
      <c r="I1695" s="359"/>
      <c r="J1695" s="636"/>
      <c r="K1695" s="638" t="str">
        <f>IFERROR(INDEX(Lookup!$G$3:$G$6,MATCH(J1695,Lookup!$F$3:$F$6,0)),"")</f>
        <v/>
      </c>
      <c r="L1695" s="637"/>
      <c r="M1695" s="636"/>
      <c r="N1695" s="639">
        <f t="shared" si="114"/>
        <v>0</v>
      </c>
      <c r="O1695" s="640">
        <f t="shared" si="115"/>
        <v>0</v>
      </c>
      <c r="P1695" s="641">
        <f>IF(I1695&lt;INDEX(Lookup!$U$2:$U$10,MATCH($D$48,Lookup!$S$2:$S$10,0)),0,IF(U1695="X",0,IFERROR(L1695*50,0)))</f>
        <v>0</v>
      </c>
      <c r="Q1695" s="642">
        <f>IF(I1695&lt;INDEX(Lookup!$U$2:$U$10,MATCH($D$48,Lookup!$S$2:$S$10,0)),0,IF(U1695="X",0,IFERROR(P1695*K1695,0)))</f>
        <v>0</v>
      </c>
      <c r="R1695" s="642">
        <v>0</v>
      </c>
      <c r="S1695" s="783">
        <v>0</v>
      </c>
      <c r="T1695" s="636"/>
      <c r="U1695" s="353"/>
      <c r="W1695" s="833">
        <f t="shared" si="116"/>
        <v>0</v>
      </c>
      <c r="X1695" s="833">
        <f t="shared" si="117"/>
        <v>0</v>
      </c>
    </row>
    <row r="1696" spans="2:24" x14ac:dyDescent="0.35">
      <c r="B1696" s="633"/>
      <c r="C1696" s="357"/>
      <c r="D1696" s="357"/>
      <c r="E1696" s="634"/>
      <c r="F1696" s="635"/>
      <c r="G1696" s="360"/>
      <c r="H1696" s="359"/>
      <c r="I1696" s="359"/>
      <c r="J1696" s="636"/>
      <c r="K1696" s="638" t="str">
        <f>IFERROR(INDEX(Lookup!$G$3:$G$6,MATCH(J1696,Lookup!$F$3:$F$6,0)),"")</f>
        <v/>
      </c>
      <c r="L1696" s="637"/>
      <c r="M1696" s="636"/>
      <c r="N1696" s="639">
        <f t="shared" si="114"/>
        <v>0</v>
      </c>
      <c r="O1696" s="640">
        <f t="shared" si="115"/>
        <v>0</v>
      </c>
      <c r="P1696" s="641">
        <f>IF(I1696&lt;INDEX(Lookup!$U$2:$U$10,MATCH($D$48,Lookup!$S$2:$S$10,0)),0,IF(U1696="X",0,IFERROR(L1696*50,0)))</f>
        <v>0</v>
      </c>
      <c r="Q1696" s="642">
        <f>IF(I1696&lt;INDEX(Lookup!$U$2:$U$10,MATCH($D$48,Lookup!$S$2:$S$10,0)),0,IF(U1696="X",0,IFERROR(P1696*K1696,0)))</f>
        <v>0</v>
      </c>
      <c r="R1696" s="642">
        <v>0</v>
      </c>
      <c r="S1696" s="783">
        <v>0</v>
      </c>
      <c r="T1696" s="636"/>
      <c r="U1696" s="353"/>
      <c r="W1696" s="833">
        <f t="shared" si="116"/>
        <v>0</v>
      </c>
      <c r="X1696" s="833">
        <f t="shared" si="117"/>
        <v>0</v>
      </c>
    </row>
    <row r="1697" spans="2:24" x14ac:dyDescent="0.35">
      <c r="B1697" s="633"/>
      <c r="C1697" s="357"/>
      <c r="D1697" s="357"/>
      <c r="E1697" s="634"/>
      <c r="F1697" s="635"/>
      <c r="G1697" s="360"/>
      <c r="H1697" s="359"/>
      <c r="I1697" s="359"/>
      <c r="J1697" s="636"/>
      <c r="K1697" s="638" t="str">
        <f>IFERROR(INDEX(Lookup!$G$3:$G$6,MATCH(J1697,Lookup!$F$3:$F$6,0)),"")</f>
        <v/>
      </c>
      <c r="L1697" s="637"/>
      <c r="M1697" s="636"/>
      <c r="N1697" s="639">
        <f t="shared" si="114"/>
        <v>0</v>
      </c>
      <c r="O1697" s="640">
        <f t="shared" si="115"/>
        <v>0</v>
      </c>
      <c r="P1697" s="641">
        <f>IF(I1697&lt;INDEX(Lookup!$U$2:$U$10,MATCH($D$48,Lookup!$S$2:$S$10,0)),0,IF(U1697="X",0,IFERROR(L1697*50,0)))</f>
        <v>0</v>
      </c>
      <c r="Q1697" s="642">
        <f>IF(I1697&lt;INDEX(Lookup!$U$2:$U$10,MATCH($D$48,Lookup!$S$2:$S$10,0)),0,IF(U1697="X",0,IFERROR(P1697*K1697,0)))</f>
        <v>0</v>
      </c>
      <c r="R1697" s="642">
        <v>0</v>
      </c>
      <c r="S1697" s="783">
        <v>0</v>
      </c>
      <c r="T1697" s="636"/>
      <c r="U1697" s="353"/>
      <c r="W1697" s="833">
        <f t="shared" si="116"/>
        <v>0</v>
      </c>
      <c r="X1697" s="833">
        <f t="shared" si="117"/>
        <v>0</v>
      </c>
    </row>
    <row r="1698" spans="2:24" x14ac:dyDescent="0.35">
      <c r="B1698" s="633"/>
      <c r="C1698" s="357"/>
      <c r="D1698" s="357"/>
      <c r="E1698" s="634"/>
      <c r="F1698" s="635"/>
      <c r="G1698" s="360"/>
      <c r="H1698" s="359"/>
      <c r="I1698" s="359"/>
      <c r="J1698" s="636"/>
      <c r="K1698" s="638" t="str">
        <f>IFERROR(INDEX(Lookup!$G$3:$G$6,MATCH(J1698,Lookup!$F$3:$F$6,0)),"")</f>
        <v/>
      </c>
      <c r="L1698" s="637"/>
      <c r="M1698" s="636"/>
      <c r="N1698" s="639">
        <f t="shared" si="114"/>
        <v>0</v>
      </c>
      <c r="O1698" s="640">
        <f t="shared" si="115"/>
        <v>0</v>
      </c>
      <c r="P1698" s="641">
        <f>IF(I1698&lt;INDEX(Lookup!$U$2:$U$10,MATCH($D$48,Lookup!$S$2:$S$10,0)),0,IF(U1698="X",0,IFERROR(L1698*50,0)))</f>
        <v>0</v>
      </c>
      <c r="Q1698" s="642">
        <f>IF(I1698&lt;INDEX(Lookup!$U$2:$U$10,MATCH($D$48,Lookup!$S$2:$S$10,0)),0,IF(U1698="X",0,IFERROR(P1698*K1698,0)))</f>
        <v>0</v>
      </c>
      <c r="R1698" s="642">
        <v>0</v>
      </c>
      <c r="S1698" s="783">
        <v>0</v>
      </c>
      <c r="T1698" s="636"/>
      <c r="U1698" s="353"/>
      <c r="W1698" s="833">
        <f t="shared" si="116"/>
        <v>0</v>
      </c>
      <c r="X1698" s="833">
        <f t="shared" si="117"/>
        <v>0</v>
      </c>
    </row>
    <row r="1699" spans="2:24" x14ac:dyDescent="0.35">
      <c r="B1699" s="633"/>
      <c r="C1699" s="357"/>
      <c r="D1699" s="357"/>
      <c r="E1699" s="634"/>
      <c r="F1699" s="635"/>
      <c r="G1699" s="360"/>
      <c r="H1699" s="359"/>
      <c r="I1699" s="359"/>
      <c r="J1699" s="636"/>
      <c r="K1699" s="638" t="str">
        <f>IFERROR(INDEX(Lookup!$G$3:$G$6,MATCH(J1699,Lookup!$F$3:$F$6,0)),"")</f>
        <v/>
      </c>
      <c r="L1699" s="637"/>
      <c r="M1699" s="636"/>
      <c r="N1699" s="639">
        <f t="shared" si="114"/>
        <v>0</v>
      </c>
      <c r="O1699" s="640">
        <f t="shared" si="115"/>
        <v>0</v>
      </c>
      <c r="P1699" s="641">
        <f>IF(I1699&lt;INDEX(Lookup!$U$2:$U$10,MATCH($D$48,Lookup!$S$2:$S$10,0)),0,IF(U1699="X",0,IFERROR(L1699*50,0)))</f>
        <v>0</v>
      </c>
      <c r="Q1699" s="642">
        <f>IF(I1699&lt;INDEX(Lookup!$U$2:$U$10,MATCH($D$48,Lookup!$S$2:$S$10,0)),0,IF(U1699="X",0,IFERROR(P1699*K1699,0)))</f>
        <v>0</v>
      </c>
      <c r="R1699" s="642">
        <v>0</v>
      </c>
      <c r="S1699" s="783">
        <v>0</v>
      </c>
      <c r="T1699" s="636"/>
      <c r="U1699" s="353"/>
      <c r="W1699" s="833">
        <f t="shared" si="116"/>
        <v>0</v>
      </c>
      <c r="X1699" s="833">
        <f t="shared" si="117"/>
        <v>0</v>
      </c>
    </row>
    <row r="1700" spans="2:24" x14ac:dyDescent="0.35">
      <c r="B1700" s="633"/>
      <c r="C1700" s="357"/>
      <c r="D1700" s="357"/>
      <c r="E1700" s="634"/>
      <c r="F1700" s="635"/>
      <c r="G1700" s="360"/>
      <c r="H1700" s="359"/>
      <c r="I1700" s="359"/>
      <c r="J1700" s="636"/>
      <c r="K1700" s="638" t="str">
        <f>IFERROR(INDEX(Lookup!$G$3:$G$6,MATCH(J1700,Lookup!$F$3:$F$6,0)),"")</f>
        <v/>
      </c>
      <c r="L1700" s="637"/>
      <c r="M1700" s="636"/>
      <c r="N1700" s="639">
        <f t="shared" si="114"/>
        <v>0</v>
      </c>
      <c r="O1700" s="640">
        <f t="shared" si="115"/>
        <v>0</v>
      </c>
      <c r="P1700" s="641">
        <f>IF(I1700&lt;INDEX(Lookup!$U$2:$U$10,MATCH($D$48,Lookup!$S$2:$S$10,0)),0,IF(U1700="X",0,IFERROR(L1700*50,0)))</f>
        <v>0</v>
      </c>
      <c r="Q1700" s="642">
        <f>IF(I1700&lt;INDEX(Lookup!$U$2:$U$10,MATCH($D$48,Lookup!$S$2:$S$10,0)),0,IF(U1700="X",0,IFERROR(P1700*K1700,0)))</f>
        <v>0</v>
      </c>
      <c r="R1700" s="642">
        <v>0</v>
      </c>
      <c r="S1700" s="783">
        <v>0</v>
      </c>
      <c r="T1700" s="636"/>
      <c r="U1700" s="353"/>
      <c r="W1700" s="833">
        <f t="shared" si="116"/>
        <v>0</v>
      </c>
      <c r="X1700" s="833">
        <f t="shared" si="117"/>
        <v>0</v>
      </c>
    </row>
    <row r="1701" spans="2:24" x14ac:dyDescent="0.35">
      <c r="B1701" s="633"/>
      <c r="C1701" s="357"/>
      <c r="D1701" s="357"/>
      <c r="E1701" s="634"/>
      <c r="F1701" s="635"/>
      <c r="G1701" s="360"/>
      <c r="H1701" s="359"/>
      <c r="I1701" s="359"/>
      <c r="J1701" s="636"/>
      <c r="K1701" s="781" t="str">
        <f>IFERROR(INDEX(Lookup!$G$3:$G$6,MATCH(J1701,Lookup!$F$3:$F$6,0)),"")</f>
        <v/>
      </c>
      <c r="L1701" s="637"/>
      <c r="M1701" s="636"/>
      <c r="N1701" s="782">
        <f t="shared" si="114"/>
        <v>0</v>
      </c>
      <c r="O1701" s="640">
        <f t="shared" si="115"/>
        <v>0</v>
      </c>
      <c r="P1701" s="784">
        <f>IF(I1701&lt;INDEX(Lookup!$U$2:$U$10,MATCH($D$48,Lookup!$S$2:$S$10,0)),0,IF(U1701="X",0,IFERROR(L1701*50,0)))</f>
        <v>0</v>
      </c>
      <c r="Q1701" s="783">
        <f>IF(I1701&lt;INDEX(Lookup!$U$2:$U$10,MATCH($D$48,Lookup!$S$2:$S$10,0)),0,IF(U1701="X",0,IFERROR(P1701*K1701,0)))</f>
        <v>0</v>
      </c>
      <c r="R1701" s="783">
        <v>0</v>
      </c>
      <c r="S1701" s="783">
        <v>0</v>
      </c>
      <c r="T1701" s="636"/>
      <c r="U1701" s="353"/>
      <c r="W1701" s="833">
        <f t="shared" si="116"/>
        <v>0</v>
      </c>
      <c r="X1701" s="833">
        <f t="shared" si="117"/>
        <v>0</v>
      </c>
    </row>
    <row r="1702" spans="2:24" x14ac:dyDescent="0.35">
      <c r="B1702" s="633"/>
      <c r="C1702" s="357"/>
      <c r="D1702" s="357"/>
      <c r="E1702" s="634"/>
      <c r="F1702" s="635"/>
      <c r="G1702" s="360"/>
      <c r="H1702" s="359"/>
      <c r="I1702" s="359"/>
      <c r="J1702" s="636"/>
      <c r="K1702" s="781" t="str">
        <f>IFERROR(INDEX(Lookup!$G$3:$G$6,MATCH(J1702,Lookup!$F$3:$F$6,0)),"")</f>
        <v/>
      </c>
      <c r="L1702" s="637"/>
      <c r="M1702" s="636"/>
      <c r="N1702" s="782">
        <f t="shared" si="114"/>
        <v>0</v>
      </c>
      <c r="O1702" s="640">
        <f t="shared" si="115"/>
        <v>0</v>
      </c>
      <c r="P1702" s="784">
        <f>IF(I1702&lt;INDEX(Lookup!$U$2:$U$10,MATCH($D$48,Lookup!$S$2:$S$10,0)),0,IF(U1702="X",0,IFERROR(L1702*50,0)))</f>
        <v>0</v>
      </c>
      <c r="Q1702" s="783">
        <f>IF(I1702&lt;INDEX(Lookup!$U$2:$U$10,MATCH($D$48,Lookup!$S$2:$S$10,0)),0,IF(U1702="X",0,IFERROR(P1702*K1702,0)))</f>
        <v>0</v>
      </c>
      <c r="R1702" s="783">
        <v>0</v>
      </c>
      <c r="S1702" s="783">
        <v>0</v>
      </c>
      <c r="T1702" s="636"/>
      <c r="U1702" s="353"/>
      <c r="W1702" s="833">
        <f t="shared" si="116"/>
        <v>0</v>
      </c>
      <c r="X1702" s="833">
        <f t="shared" si="117"/>
        <v>0</v>
      </c>
    </row>
    <row r="1703" spans="2:24" x14ac:dyDescent="0.35">
      <c r="B1703" s="633"/>
      <c r="C1703" s="357"/>
      <c r="D1703" s="357"/>
      <c r="E1703" s="634"/>
      <c r="F1703" s="635"/>
      <c r="G1703" s="360"/>
      <c r="H1703" s="359"/>
      <c r="I1703" s="359"/>
      <c r="J1703" s="636"/>
      <c r="K1703" s="781" t="str">
        <f>IFERROR(INDEX(Lookup!$G$3:$G$6,MATCH(J1703,Lookup!$F$3:$F$6,0)),"")</f>
        <v/>
      </c>
      <c r="L1703" s="637"/>
      <c r="M1703" s="636"/>
      <c r="N1703" s="782">
        <f t="shared" si="114"/>
        <v>0</v>
      </c>
      <c r="O1703" s="640">
        <f t="shared" si="115"/>
        <v>0</v>
      </c>
      <c r="P1703" s="784">
        <f>IF(I1703&lt;INDEX(Lookup!$U$2:$U$10,MATCH($D$48,Lookup!$S$2:$S$10,0)),0,IF(U1703="X",0,IFERROR(L1703*50,0)))</f>
        <v>0</v>
      </c>
      <c r="Q1703" s="783">
        <f>IF(I1703&lt;INDEX(Lookup!$U$2:$U$10,MATCH($D$48,Lookup!$S$2:$S$10,0)),0,IF(U1703="X",0,IFERROR(P1703*K1703,0)))</f>
        <v>0</v>
      </c>
      <c r="R1703" s="783">
        <v>0</v>
      </c>
      <c r="S1703" s="783">
        <v>0</v>
      </c>
      <c r="T1703" s="636"/>
      <c r="U1703" s="353"/>
      <c r="W1703" s="833">
        <f t="shared" si="116"/>
        <v>0</v>
      </c>
      <c r="X1703" s="833">
        <f t="shared" si="117"/>
        <v>0</v>
      </c>
    </row>
    <row r="1704" spans="2:24" x14ac:dyDescent="0.35">
      <c r="B1704" s="633"/>
      <c r="C1704" s="357"/>
      <c r="D1704" s="357"/>
      <c r="E1704" s="634"/>
      <c r="F1704" s="635"/>
      <c r="G1704" s="360"/>
      <c r="H1704" s="359"/>
      <c r="I1704" s="359"/>
      <c r="J1704" s="636"/>
      <c r="K1704" s="781" t="str">
        <f>IFERROR(INDEX(Lookup!$G$3:$G$6,MATCH(J1704,Lookup!$F$3:$F$6,0)),"")</f>
        <v/>
      </c>
      <c r="L1704" s="637"/>
      <c r="M1704" s="636"/>
      <c r="N1704" s="782">
        <f t="shared" si="114"/>
        <v>0</v>
      </c>
      <c r="O1704" s="640">
        <f t="shared" si="115"/>
        <v>0</v>
      </c>
      <c r="P1704" s="784">
        <f>IF(I1704&lt;INDEX(Lookup!$U$2:$U$10,MATCH($D$48,Lookup!$S$2:$S$10,0)),0,IF(U1704="X",0,IFERROR(L1704*50,0)))</f>
        <v>0</v>
      </c>
      <c r="Q1704" s="783">
        <f>IF(I1704&lt;INDEX(Lookup!$U$2:$U$10,MATCH($D$48,Lookup!$S$2:$S$10,0)),0,IF(U1704="X",0,IFERROR(P1704*K1704,0)))</f>
        <v>0</v>
      </c>
      <c r="R1704" s="783">
        <v>0</v>
      </c>
      <c r="S1704" s="783">
        <v>0</v>
      </c>
      <c r="T1704" s="636"/>
      <c r="U1704" s="353"/>
      <c r="W1704" s="833">
        <f t="shared" si="116"/>
        <v>0</v>
      </c>
      <c r="X1704" s="833">
        <f t="shared" si="117"/>
        <v>0</v>
      </c>
    </row>
    <row r="1705" spans="2:24" ht="15" thickBot="1" x14ac:dyDescent="0.4">
      <c r="B1705" s="633"/>
      <c r="C1705" s="357"/>
      <c r="D1705" s="357"/>
      <c r="E1705" s="634"/>
      <c r="F1705" s="635"/>
      <c r="G1705" s="360"/>
      <c r="H1705" s="359"/>
      <c r="I1705" s="359"/>
      <c r="J1705" s="636"/>
      <c r="K1705" s="781" t="str">
        <f>IFERROR(INDEX(Lookup!$G$3:$G$6,MATCH(J1705,Lookup!$F$3:$F$6,0)),"")</f>
        <v/>
      </c>
      <c r="L1705" s="637"/>
      <c r="M1705" s="636"/>
      <c r="N1705" s="782">
        <f t="shared" si="114"/>
        <v>0</v>
      </c>
      <c r="O1705" s="640">
        <f t="shared" si="115"/>
        <v>0</v>
      </c>
      <c r="P1705" s="784">
        <f>IF(I1705&lt;INDEX(Lookup!$U$2:$U$10,MATCH($D$48,Lookup!$S$2:$S$10,0)),0,IF(U1705="X",0,IFERROR(L1705*50,0)))</f>
        <v>0</v>
      </c>
      <c r="Q1705" s="783">
        <f>IF(I1705&lt;INDEX(Lookup!$U$2:$U$10,MATCH($D$48,Lookup!$S$2:$S$10,0)),0,IF(U1705="X",0,IFERROR(P1705*K1705,0)))</f>
        <v>0</v>
      </c>
      <c r="R1705" s="783">
        <v>0</v>
      </c>
      <c r="S1705" s="783">
        <v>0</v>
      </c>
      <c r="T1705" s="636"/>
      <c r="U1705" s="353"/>
      <c r="W1705" s="833">
        <f t="shared" si="116"/>
        <v>0</v>
      </c>
      <c r="X1705" s="833">
        <f t="shared" si="117"/>
        <v>0</v>
      </c>
    </row>
    <row r="1706" spans="2:24" ht="15" hidden="1" thickBot="1" x14ac:dyDescent="0.4">
      <c r="B1706" s="770"/>
      <c r="C1706" s="771"/>
      <c r="D1706" s="771"/>
      <c r="E1706" s="592"/>
      <c r="F1706" s="772"/>
      <c r="G1706" s="773"/>
      <c r="H1706" s="774"/>
      <c r="I1706" s="774"/>
      <c r="J1706" s="775"/>
      <c r="K1706" s="776"/>
      <c r="L1706" s="777"/>
      <c r="M1706" s="775"/>
      <c r="N1706" s="778"/>
      <c r="O1706" s="779"/>
      <c r="P1706" s="130"/>
      <c r="Q1706" s="779"/>
      <c r="R1706" s="779"/>
      <c r="S1706" s="779"/>
      <c r="T1706" s="780"/>
      <c r="U1706" s="769"/>
    </row>
    <row r="1707" spans="2:24" ht="36" thickTop="1" thickBot="1" x14ac:dyDescent="0.4">
      <c r="B1707" s="557" t="s">
        <v>439</v>
      </c>
      <c r="C1707" s="557"/>
      <c r="D1707" s="557"/>
      <c r="E1707" s="557"/>
      <c r="F1707" s="557"/>
      <c r="G1707" s="557"/>
      <c r="H1707" s="557"/>
      <c r="I1707" s="557"/>
      <c r="J1707" s="557"/>
      <c r="K1707" s="559"/>
      <c r="L1707" s="559"/>
      <c r="M1707" s="557" t="s">
        <v>439</v>
      </c>
      <c r="N1707" s="557"/>
      <c r="O1707" s="557"/>
      <c r="P1707" s="557"/>
      <c r="Q1707" s="557"/>
      <c r="R1707" s="557"/>
      <c r="S1707" s="557"/>
      <c r="T1707" s="557"/>
      <c r="U1707" s="557"/>
    </row>
    <row r="1708" spans="2:24" ht="15" thickTop="1" x14ac:dyDescent="0.35"/>
  </sheetData>
  <sheetProtection sheet="1" formatColumns="0" formatRows="0" insertRows="0" sort="0" autoFilter="0" pivotTables="0"/>
  <autoFilter ref="B50:X1705" xr:uid="{00000000-0001-0000-0300-000000000000}"/>
  <mergeCells count="54">
    <mergeCell ref="AF22:AH22"/>
    <mergeCell ref="R49:S49"/>
    <mergeCell ref="B4:C4"/>
    <mergeCell ref="B6:C6"/>
    <mergeCell ref="B8:C8"/>
    <mergeCell ref="D4:G4"/>
    <mergeCell ref="D6:G6"/>
    <mergeCell ref="B7:C7"/>
    <mergeCell ref="D7:G7"/>
    <mergeCell ref="J4:K4"/>
    <mergeCell ref="J6:K6"/>
    <mergeCell ref="J8:K8"/>
    <mergeCell ref="N49:O49"/>
    <mergeCell ref="P49:Q49"/>
    <mergeCell ref="B48:C48"/>
    <mergeCell ref="H48:I48"/>
    <mergeCell ref="K11:U11"/>
    <mergeCell ref="B13:C14"/>
    <mergeCell ref="D13:G14"/>
    <mergeCell ref="H13:H15"/>
    <mergeCell ref="I13:I15"/>
    <mergeCell ref="B15:C15"/>
    <mergeCell ref="J34:J35"/>
    <mergeCell ref="I34:I35"/>
    <mergeCell ref="O24:O25"/>
    <mergeCell ref="D15:G15"/>
    <mergeCell ref="Q33:S33"/>
    <mergeCell ref="M23:O23"/>
    <mergeCell ref="M24:M25"/>
    <mergeCell ref="N24:N25"/>
    <mergeCell ref="Q34:Q35"/>
    <mergeCell ref="J48:Q48"/>
    <mergeCell ref="R48:S48"/>
    <mergeCell ref="B47:U47"/>
    <mergeCell ref="K12:U18"/>
    <mergeCell ref="Q23:S23"/>
    <mergeCell ref="Q24:Q25"/>
    <mergeCell ref="S24:S25"/>
    <mergeCell ref="R34:R35"/>
    <mergeCell ref="S34:S35"/>
    <mergeCell ref="R24:R25"/>
    <mergeCell ref="B20:U20"/>
    <mergeCell ref="F23:G23"/>
    <mergeCell ref="I23:K23"/>
    <mergeCell ref="D23:E23"/>
    <mergeCell ref="I33:K33"/>
    <mergeCell ref="K34:K35"/>
    <mergeCell ref="Y22:AC22"/>
    <mergeCell ref="Y33:AC33"/>
    <mergeCell ref="AC34:AC35"/>
    <mergeCell ref="AB34:AB35"/>
    <mergeCell ref="AA34:AA35"/>
    <mergeCell ref="Z34:Z35"/>
    <mergeCell ref="Y34:Y35"/>
  </mergeCells>
  <phoneticPr fontId="55" type="noConversion"/>
  <conditionalFormatting sqref="D7:G7">
    <cfRule type="expression" dxfId="33" priority="1">
      <formula>$D$4 = "Not On List"</formula>
    </cfRule>
  </conditionalFormatting>
  <conditionalFormatting sqref="M51:M1706">
    <cfRule type="cellIs" dxfId="29" priority="4" operator="greaterThan">
      <formula>52</formula>
    </cfRule>
  </conditionalFormatting>
  <dataValidations count="1">
    <dataValidation type="textLength" allowBlank="1" showInputMessage="1" showErrorMessage="1" errorTitle="DOC ID must be 20 characters" error="DOC ID must be 20 characters long." promptTitle="DOC ID must be 20 characters" prompt="DOC ID must be the full 20 character contract number. " sqref="D6:G6" xr:uid="{74CB1625-6C12-4FB7-BCDF-D7BFCC019D8C}">
      <formula1>20</formula1>
      <formula2>20</formula2>
    </dataValidation>
  </dataValidations>
  <pageMargins left="0.7" right="0.7" top="0.75" bottom="0.75" header="0.3" footer="0.3"/>
  <pageSetup scale="40" fitToWidth="0" fitToHeight="0" orientation="landscape" r:id="rId1"/>
  <rowBreaks count="1" manualBreakCount="1">
    <brk id="47" min="1" max="20" man="1"/>
  </rowBreaks>
  <extLst>
    <ext xmlns:x14="http://schemas.microsoft.com/office/spreadsheetml/2009/9/main" uri="{78C0D931-6437-407d-A8EE-F0AAD7539E65}">
      <x14:conditionalFormattings>
        <x14:conditionalFormatting xmlns:xm="http://schemas.microsoft.com/office/excel/2006/main">
          <x14:cfRule type="expression" priority="15" id="{4DEA49D7-5EEB-4E4E-A879-6E85CFDBF806}">
            <xm:f>IF(H51="","",H51&lt;INDEX(Lookup!$T$2:$T$10,MATCH($D$48,Lookup!$S$2:$S$10,0)))</xm:f>
            <x14:dxf>
              <fill>
                <patternFill>
                  <bgColor theme="9" tint="0.39994506668294322"/>
                </patternFill>
              </fill>
            </x14:dxf>
          </x14:cfRule>
          <xm:sqref>H51:H1706</xm:sqref>
        </x14:conditionalFormatting>
        <x14:conditionalFormatting xmlns:xm="http://schemas.microsoft.com/office/excel/2006/main">
          <x14:cfRule type="expression" priority="16" id="{F2D9A928-4F8E-4223-808D-04E9E8C5B59E}">
            <xm:f>I51&gt;INDEX(Lookup!$U$2:$U$10,MATCH($D$48,Lookup!$S$2:$S$10,0))</xm:f>
            <x14:dxf>
              <fill>
                <patternFill>
                  <bgColor theme="9" tint="0.39994506668294322"/>
                </patternFill>
              </fill>
            </x14:dxf>
          </x14:cfRule>
          <xm:sqref>I51:I1706</xm:sqref>
        </x14:conditionalFormatting>
        <x14:conditionalFormatting xmlns:xm="http://schemas.microsoft.com/office/excel/2006/main">
          <x14:cfRule type="expression" priority="2" id="{96EE3FB4-DCCD-437E-A9F8-74FDB04E69D5}">
            <xm:f>K1707&gt;INDEX(Lookup!$U$2:$U$10,MATCH($D$50,Lookup!$S$2:$S$10,0))</xm:f>
            <x14:dxf>
              <fill>
                <patternFill>
                  <bgColor theme="9" tint="0.39994506668294322"/>
                </patternFill>
              </fill>
            </x14:dxf>
          </x14:cfRule>
          <xm:sqref>K1707:L1707</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0000000}">
          <x14:formula1>
            <xm:f>Lookup!$F$3:$F$6</xm:f>
          </x14:formula1>
          <xm:sqref>J51:J1706</xm:sqref>
        </x14:dataValidation>
        <x14:dataValidation type="list" allowBlank="1" showInputMessage="1" showErrorMessage="1" xr:uid="{A58C2FBB-1868-4A4B-B64C-39FFEB09E9F8}">
          <x14:formula1>
            <xm:f>Lookup!$D$8:$D$9</xm:f>
          </x14:formula1>
          <xm:sqref>C51:C1706</xm:sqref>
        </x14:dataValidation>
        <x14:dataValidation type="list" allowBlank="1" showInputMessage="1" showErrorMessage="1" xr:uid="{BDEB401D-18A8-47EF-AFF6-2868492A6337}">
          <x14:formula1>
            <xm:f>Lookup!$S$2:$S$10</xm:f>
          </x14:formula1>
          <xm:sqref>D48 D51:D1706</xm:sqref>
        </x14:dataValidation>
        <x14:dataValidation type="list" allowBlank="1" showInputMessage="1" showErrorMessage="1" xr:uid="{00000000-0002-0000-0300-000001000000}">
          <x14:formula1>
            <xm:f>Lookup!$C$2:$C$33</xm:f>
          </x14:formula1>
          <xm:sqref>B51:B1706</xm:sqref>
        </x14:dataValidation>
        <x14:dataValidation type="list" allowBlank="1" showInputMessage="1" showErrorMessage="1" errorTitle="Enter &quot;X&quot; Only" error="You may only enter the character &quot;X&quot; in this cell or leave it blank." xr:uid="{5139B943-D295-4D90-AEA1-64348881F753}">
          <x14:formula1>
            <xm:f>Lookup!$J$12:$J$13</xm:f>
          </x14:formula1>
          <xm:sqref>U51:U1706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19AB-CC21-4C8E-AA37-47E500B72C73}">
  <sheetPr>
    <tabColor rgb="FF92D050"/>
  </sheetPr>
  <dimension ref="B1:AH1703"/>
  <sheetViews>
    <sheetView showGridLines="0" topLeftCell="A17" zoomScale="80" zoomScaleNormal="80" workbookViewId="0">
      <selection activeCell="J61" sqref="J61"/>
    </sheetView>
  </sheetViews>
  <sheetFormatPr defaultColWidth="8.81640625" defaultRowHeight="14.5" outlineLevelRow="1" x14ac:dyDescent="0.35"/>
  <cols>
    <col min="1" max="1" width="17.453125" style="192" customWidth="1"/>
    <col min="2" max="2" width="14.453125" style="192" customWidth="1"/>
    <col min="3" max="3" width="13" style="192" bestFit="1" customWidth="1"/>
    <col min="4" max="4" width="12.1796875" style="192" customWidth="1"/>
    <col min="5" max="5" width="15.54296875" style="192" customWidth="1"/>
    <col min="6" max="6" width="18.54296875" style="192" customWidth="1"/>
    <col min="7" max="7" width="11.1796875" style="192" bestFit="1" customWidth="1"/>
    <col min="8" max="8" width="10.453125" style="192" bestFit="1" customWidth="1"/>
    <col min="9" max="9" width="14.54296875" style="192" bestFit="1" customWidth="1"/>
    <col min="10" max="10" width="18.54296875" style="192" customWidth="1"/>
    <col min="11" max="11" width="15.54296875" style="192" bestFit="1" customWidth="1"/>
    <col min="12" max="12" width="16.81640625" style="192" customWidth="1"/>
    <col min="13" max="13" width="14" style="192" customWidth="1"/>
    <col min="14" max="14" width="33.81640625" style="192" customWidth="1"/>
    <col min="15" max="15" width="19.1796875" style="192" customWidth="1"/>
    <col min="16" max="16" width="3.6328125" style="192" hidden="1" customWidth="1"/>
    <col min="17" max="17" width="10.1796875" style="192" hidden="1" customWidth="1"/>
    <col min="18" max="18" width="12.81640625" style="192" hidden="1" customWidth="1"/>
    <col min="19" max="19" width="10.81640625" style="192" hidden="1" customWidth="1"/>
    <col min="20" max="22" width="0" style="192" hidden="1" customWidth="1"/>
    <col min="23" max="23" width="11" style="192" hidden="1" customWidth="1"/>
    <col min="24" max="24" width="12.08984375" style="192" hidden="1" customWidth="1"/>
    <col min="25" max="25" width="14.54296875" style="192" hidden="1" customWidth="1"/>
    <col min="26" max="29" width="0" style="192" hidden="1" customWidth="1"/>
    <col min="30" max="30" width="11" style="192" hidden="1" customWidth="1"/>
    <col min="31" max="31" width="11.6328125" style="192" hidden="1" customWidth="1"/>
    <col min="32" max="32" width="0" style="192" hidden="1" customWidth="1"/>
    <col min="33" max="33" width="11" style="192" hidden="1" customWidth="1"/>
    <col min="34" max="34" width="11.6328125" style="192" hidden="1" customWidth="1"/>
    <col min="35" max="36" width="0" style="192" hidden="1" customWidth="1"/>
    <col min="37" max="16384" width="8.81640625" style="192"/>
  </cols>
  <sheetData>
    <row r="1" spans="2:18" x14ac:dyDescent="0.35">
      <c r="B1" s="191"/>
    </row>
    <row r="2" spans="2:18" ht="18" customHeight="1" x14ac:dyDescent="0.35">
      <c r="B2" s="193" t="s">
        <v>403</v>
      </c>
      <c r="C2" s="194"/>
      <c r="D2" s="195"/>
      <c r="E2" s="193"/>
      <c r="F2" s="196"/>
      <c r="G2" s="196"/>
      <c r="H2" s="196"/>
      <c r="I2" s="197"/>
      <c r="J2" s="198"/>
      <c r="K2" s="194"/>
      <c r="L2" s="194"/>
      <c r="M2" s="194"/>
      <c r="O2" s="402" t="s">
        <v>1153</v>
      </c>
      <c r="P2" s="194"/>
    </row>
    <row r="3" spans="2:18" ht="19.5" customHeight="1" x14ac:dyDescent="0.35">
      <c r="E3" s="194"/>
      <c r="F3" s="194"/>
      <c r="G3" s="194"/>
      <c r="H3" s="194"/>
      <c r="K3" s="194"/>
      <c r="L3" s="194"/>
      <c r="M3" s="194"/>
      <c r="N3" s="194"/>
      <c r="O3" s="194"/>
      <c r="P3" s="194"/>
    </row>
    <row r="4" spans="2:18" ht="16.5" customHeight="1" thickBot="1" x14ac:dyDescent="0.45">
      <c r="B4" s="200"/>
      <c r="C4" s="194"/>
      <c r="D4" s="195"/>
      <c r="E4" s="194"/>
      <c r="F4" s="194"/>
      <c r="G4" s="194"/>
      <c r="H4" s="194"/>
      <c r="I4" s="197"/>
      <c r="J4" s="198"/>
      <c r="K4" s="194"/>
      <c r="L4" s="194"/>
      <c r="P4" s="194"/>
      <c r="R4" s="201"/>
    </row>
    <row r="5" spans="2:18" ht="18.75" customHeight="1" x14ac:dyDescent="0.35">
      <c r="B5" s="341"/>
      <c r="C5" s="261"/>
      <c r="D5" s="261"/>
      <c r="E5" s="261"/>
      <c r="F5" s="204"/>
      <c r="G5" s="204"/>
      <c r="H5" s="204"/>
      <c r="I5" s="261"/>
      <c r="J5" s="261"/>
      <c r="K5" s="261"/>
      <c r="L5" s="203"/>
      <c r="M5" s="261"/>
      <c r="N5" s="261"/>
      <c r="O5" s="262"/>
      <c r="P5" s="194"/>
      <c r="R5" s="201"/>
    </row>
    <row r="6" spans="2:18" ht="16.5" customHeight="1" x14ac:dyDescent="0.35">
      <c r="B6" s="933" t="s">
        <v>151</v>
      </c>
      <c r="C6" s="934"/>
      <c r="D6" s="1043"/>
      <c r="E6" s="1043"/>
      <c r="F6" s="1043"/>
      <c r="G6" s="1043"/>
      <c r="K6" s="209"/>
      <c r="L6" s="221" t="s">
        <v>152</v>
      </c>
      <c r="M6" s="497">
        <v>3289</v>
      </c>
      <c r="N6" s="197" t="s">
        <v>404</v>
      </c>
      <c r="O6" s="213"/>
      <c r="Q6" s="201"/>
    </row>
    <row r="7" spans="2:18" ht="18.75" customHeight="1" x14ac:dyDescent="0.35">
      <c r="B7" s="208"/>
      <c r="C7" s="215"/>
      <c r="D7" s="976"/>
      <c r="E7" s="977"/>
      <c r="F7" s="977"/>
      <c r="G7" s="977"/>
      <c r="H7" s="211"/>
      <c r="K7" s="219"/>
      <c r="L7" s="197"/>
      <c r="M7" s="212"/>
      <c r="N7" s="209"/>
      <c r="O7" s="263"/>
      <c r="Q7" s="201"/>
    </row>
    <row r="8" spans="2:18" ht="18.75" customHeight="1" x14ac:dyDescent="0.35">
      <c r="B8" s="933" t="s">
        <v>153</v>
      </c>
      <c r="C8" s="934"/>
      <c r="D8" s="986"/>
      <c r="E8" s="986"/>
      <c r="F8" s="986"/>
      <c r="G8" s="986"/>
      <c r="H8" s="211"/>
      <c r="K8" s="219"/>
      <c r="L8" s="217" t="s">
        <v>187</v>
      </c>
      <c r="M8" s="218"/>
      <c r="N8" s="209"/>
      <c r="O8" s="263"/>
      <c r="Q8" s="201"/>
    </row>
    <row r="9" spans="2:18" ht="18.75" customHeight="1" x14ac:dyDescent="0.35">
      <c r="B9" s="974"/>
      <c r="C9" s="975"/>
      <c r="D9" s="562"/>
      <c r="H9" s="211"/>
      <c r="K9" s="219"/>
      <c r="L9" s="197"/>
      <c r="M9" s="212"/>
      <c r="N9" s="209"/>
      <c r="O9" s="263"/>
      <c r="Q9" s="201"/>
    </row>
    <row r="10" spans="2:18" ht="18.75" customHeight="1" x14ac:dyDescent="0.35">
      <c r="B10" s="1040" t="s">
        <v>156</v>
      </c>
      <c r="C10" s="1041"/>
      <c r="D10" s="220"/>
      <c r="H10" s="211"/>
      <c r="I10" s="197"/>
      <c r="J10" s="194"/>
      <c r="K10" s="219"/>
      <c r="L10" s="221" t="s">
        <v>174</v>
      </c>
      <c r="M10" s="199" t="s">
        <v>21</v>
      </c>
      <c r="N10" s="215"/>
      <c r="O10" s="263"/>
      <c r="Q10" s="201"/>
    </row>
    <row r="11" spans="2:18" ht="18.649999999999999" customHeight="1" x14ac:dyDescent="0.35">
      <c r="B11" s="974"/>
      <c r="C11" s="975"/>
      <c r="D11" s="210"/>
      <c r="E11" s="209"/>
      <c r="F11" s="211"/>
      <c r="G11" s="211"/>
      <c r="H11" s="211"/>
      <c r="I11" s="221"/>
      <c r="J11" s="223"/>
      <c r="K11" s="223"/>
      <c r="L11" s="197"/>
      <c r="M11" s="212"/>
      <c r="N11" s="209"/>
      <c r="O11" s="213"/>
      <c r="Q11" s="201"/>
    </row>
    <row r="12" spans="2:18" ht="18.75" customHeight="1" x14ac:dyDescent="0.35">
      <c r="B12" s="342"/>
      <c r="E12" s="211"/>
      <c r="F12" s="211"/>
      <c r="G12" s="211"/>
      <c r="H12" s="211"/>
      <c r="I12" s="194"/>
      <c r="J12" s="194"/>
      <c r="K12" s="223"/>
      <c r="L12" s="221" t="s">
        <v>1044</v>
      </c>
      <c r="M12" s="199">
        <v>0</v>
      </c>
      <c r="N12" s="219"/>
      <c r="O12" s="213"/>
      <c r="Q12" s="201"/>
    </row>
    <row r="13" spans="2:18" ht="18.75" customHeight="1" thickBot="1" x14ac:dyDescent="0.4">
      <c r="B13" s="500"/>
      <c r="C13" s="225"/>
      <c r="D13" s="226"/>
      <c r="E13" s="227"/>
      <c r="F13" s="227"/>
      <c r="G13" s="227"/>
      <c r="H13" s="227"/>
      <c r="I13" s="435"/>
      <c r="J13" s="436"/>
      <c r="K13" s="436"/>
      <c r="L13" s="436"/>
      <c r="M13" s="265"/>
      <c r="N13" s="265"/>
      <c r="O13" s="484"/>
      <c r="P13" s="194"/>
      <c r="R13" s="201"/>
    </row>
    <row r="14" spans="2:18" ht="18.649999999999999" customHeight="1" outlineLevel="1" x14ac:dyDescent="0.35">
      <c r="B14" s="386"/>
      <c r="C14" s="387"/>
      <c r="D14" s="395"/>
      <c r="E14" s="395"/>
      <c r="F14" s="395"/>
      <c r="G14" s="395"/>
      <c r="H14" s="349"/>
      <c r="I14" s="406"/>
      <c r="J14" s="406"/>
      <c r="K14" s="349"/>
      <c r="L14" s="394"/>
      <c r="M14" s="394"/>
      <c r="N14" s="396"/>
      <c r="O14" s="523"/>
      <c r="P14" s="378"/>
      <c r="Q14" s="365"/>
      <c r="R14" s="201"/>
    </row>
    <row r="15" spans="2:18" ht="18.75" customHeight="1" outlineLevel="1" x14ac:dyDescent="0.35">
      <c r="B15" s="407"/>
      <c r="C15" s="365"/>
      <c r="D15" s="365"/>
      <c r="E15" s="365"/>
      <c r="F15" s="365"/>
      <c r="G15" s="365"/>
      <c r="H15" s="365"/>
      <c r="I15" s="365"/>
      <c r="J15" s="1052" t="s">
        <v>197</v>
      </c>
      <c r="K15" s="1052"/>
      <c r="L15" s="1052"/>
      <c r="M15" s="1052"/>
      <c r="N15" s="1052"/>
      <c r="O15" s="1053"/>
      <c r="P15" s="499"/>
      <c r="Q15" s="499"/>
      <c r="R15" s="201"/>
    </row>
    <row r="16" spans="2:18" ht="18.75" customHeight="1" outlineLevel="1" x14ac:dyDescent="0.35">
      <c r="B16" s="407"/>
      <c r="C16" s="365"/>
      <c r="D16" s="365"/>
      <c r="E16" s="365"/>
      <c r="F16" s="365"/>
      <c r="G16" s="365"/>
      <c r="H16" s="365"/>
      <c r="I16" s="365"/>
      <c r="J16" s="997" t="s">
        <v>198</v>
      </c>
      <c r="K16" s="997"/>
      <c r="L16" s="997"/>
      <c r="M16" s="997"/>
      <c r="N16" s="997"/>
      <c r="O16" s="998"/>
      <c r="P16" s="498"/>
      <c r="Q16" s="498"/>
      <c r="R16" s="201"/>
    </row>
    <row r="17" spans="2:34" ht="18.75" customHeight="1" outlineLevel="1" x14ac:dyDescent="0.35">
      <c r="B17" s="952" t="s">
        <v>199</v>
      </c>
      <c r="C17" s="953"/>
      <c r="D17" s="994"/>
      <c r="E17" s="994"/>
      <c r="F17" s="994"/>
      <c r="G17" s="956" t="s">
        <v>156</v>
      </c>
      <c r="H17" s="1061"/>
      <c r="I17" s="365"/>
      <c r="J17" s="997"/>
      <c r="K17" s="997"/>
      <c r="L17" s="997"/>
      <c r="M17" s="997"/>
      <c r="N17" s="997"/>
      <c r="O17" s="998"/>
      <c r="P17" s="498"/>
      <c r="Q17" s="498"/>
      <c r="R17" s="201"/>
    </row>
    <row r="18" spans="2:34" ht="18.75" customHeight="1" outlineLevel="1" x14ac:dyDescent="0.35">
      <c r="B18" s="954"/>
      <c r="C18" s="955"/>
      <c r="D18" s="994"/>
      <c r="E18" s="994"/>
      <c r="F18" s="994"/>
      <c r="G18" s="957"/>
      <c r="H18" s="1062"/>
      <c r="I18" s="365"/>
      <c r="J18" s="997"/>
      <c r="K18" s="997"/>
      <c r="L18" s="997"/>
      <c r="M18" s="997"/>
      <c r="N18" s="997"/>
      <c r="O18" s="998"/>
      <c r="P18" s="498"/>
      <c r="Q18" s="498"/>
      <c r="R18" s="201"/>
    </row>
    <row r="19" spans="2:34" ht="18.75" customHeight="1" outlineLevel="1" x14ac:dyDescent="0.35">
      <c r="B19" s="962" t="s">
        <v>200</v>
      </c>
      <c r="C19" s="963"/>
      <c r="D19" s="994"/>
      <c r="E19" s="994"/>
      <c r="F19" s="994"/>
      <c r="G19" s="958"/>
      <c r="H19" s="1063"/>
      <c r="I19" s="365"/>
      <c r="J19" s="997"/>
      <c r="K19" s="997"/>
      <c r="L19" s="997"/>
      <c r="M19" s="997"/>
      <c r="N19" s="997"/>
      <c r="O19" s="998"/>
      <c r="P19" s="498"/>
      <c r="Q19" s="498"/>
      <c r="R19" s="201"/>
    </row>
    <row r="20" spans="2:34" ht="18.75" customHeight="1" outlineLevel="1" x14ac:dyDescent="0.35">
      <c r="B20" s="407"/>
      <c r="C20" s="365"/>
      <c r="D20" s="365"/>
      <c r="E20" s="365"/>
      <c r="F20" s="365"/>
      <c r="G20" s="365"/>
      <c r="H20" s="365"/>
      <c r="I20" s="365"/>
      <c r="J20" s="997"/>
      <c r="K20" s="997"/>
      <c r="L20" s="997"/>
      <c r="M20" s="997"/>
      <c r="N20" s="997"/>
      <c r="O20" s="998"/>
      <c r="P20" s="498"/>
      <c r="Q20" s="498"/>
      <c r="R20" s="201"/>
    </row>
    <row r="21" spans="2:34" ht="18.75" customHeight="1" outlineLevel="1" x14ac:dyDescent="0.35">
      <c r="B21" s="407"/>
      <c r="C21" s="365"/>
      <c r="D21" s="365"/>
      <c r="E21" s="365"/>
      <c r="F21" s="365"/>
      <c r="G21" s="365"/>
      <c r="H21" s="365"/>
      <c r="I21" s="365"/>
      <c r="J21" s="997"/>
      <c r="K21" s="997"/>
      <c r="L21" s="997"/>
      <c r="M21" s="997"/>
      <c r="N21" s="997"/>
      <c r="O21" s="998"/>
      <c r="P21" s="498"/>
      <c r="Q21" s="498"/>
      <c r="R21" s="201"/>
    </row>
    <row r="22" spans="2:34" ht="18.75" customHeight="1" outlineLevel="1" x14ac:dyDescent="0.35">
      <c r="B22" s="208"/>
      <c r="C22" s="219"/>
      <c r="D22" s="222"/>
      <c r="E22" s="211"/>
      <c r="F22" s="211"/>
      <c r="G22" s="211"/>
      <c r="H22" s="211"/>
      <c r="I22" s="221"/>
      <c r="J22" s="997"/>
      <c r="K22" s="997"/>
      <c r="L22" s="997"/>
      <c r="M22" s="997"/>
      <c r="N22" s="997"/>
      <c r="O22" s="998"/>
      <c r="P22" s="498"/>
      <c r="R22" s="201"/>
    </row>
    <row r="23" spans="2:34" outlineLevel="1" x14ac:dyDescent="0.35">
      <c r="B23" s="208"/>
      <c r="C23" s="219"/>
      <c r="D23" s="222"/>
      <c r="E23" s="211"/>
      <c r="F23" s="211"/>
      <c r="G23" s="211"/>
      <c r="H23" s="211"/>
      <c r="I23" s="221"/>
      <c r="J23" s="997"/>
      <c r="K23" s="997"/>
      <c r="L23" s="997"/>
      <c r="M23" s="997"/>
      <c r="N23" s="997"/>
      <c r="O23" s="998"/>
      <c r="P23" s="194"/>
      <c r="R23" s="201"/>
    </row>
    <row r="24" spans="2:34" ht="18.75" customHeight="1" thickBot="1" x14ac:dyDescent="0.4">
      <c r="B24" s="500"/>
      <c r="C24" s="225"/>
      <c r="D24" s="226"/>
      <c r="E24" s="227"/>
      <c r="F24" s="227"/>
      <c r="G24" s="227"/>
      <c r="H24" s="227"/>
      <c r="I24" s="435"/>
      <c r="J24" s="436"/>
      <c r="K24" s="436"/>
      <c r="L24" s="436"/>
      <c r="M24" s="436"/>
      <c r="N24" s="436"/>
      <c r="O24" s="228"/>
      <c r="P24" s="194"/>
      <c r="R24" s="201"/>
    </row>
    <row r="25" spans="2:34" ht="18.75" customHeight="1" outlineLevel="1" thickBot="1" x14ac:dyDescent="0.4">
      <c r="B25" s="947" t="s">
        <v>423</v>
      </c>
      <c r="C25" s="948"/>
      <c r="D25" s="948"/>
      <c r="E25" s="948"/>
      <c r="F25" s="948"/>
      <c r="G25" s="948"/>
      <c r="H25" s="948"/>
      <c r="I25" s="948"/>
      <c r="J25" s="948"/>
      <c r="K25" s="948"/>
      <c r="L25" s="948"/>
      <c r="M25" s="948"/>
      <c r="N25" s="948"/>
      <c r="O25" s="949"/>
      <c r="P25" s="501"/>
      <c r="R25" s="201"/>
    </row>
    <row r="26" spans="2:34" ht="18.75" customHeight="1" outlineLevel="1" x14ac:dyDescent="0.35">
      <c r="B26" s="202"/>
      <c r="C26" s="525"/>
      <c r="D26" s="526"/>
      <c r="E26" s="349"/>
      <c r="F26" s="349"/>
      <c r="G26" s="349"/>
      <c r="H26" s="349"/>
      <c r="I26" s="205"/>
      <c r="J26" s="527"/>
      <c r="K26" s="527"/>
      <c r="L26" s="527"/>
      <c r="M26" s="527"/>
      <c r="N26" s="527"/>
      <c r="O26" s="207"/>
      <c r="P26" s="194"/>
      <c r="R26" s="201"/>
    </row>
    <row r="27" spans="2:34" ht="18.75" customHeight="1" outlineLevel="1" x14ac:dyDescent="0.35">
      <c r="B27" s="407"/>
      <c r="C27" s="365"/>
      <c r="D27" s="365"/>
      <c r="E27" s="365"/>
      <c r="F27" s="365"/>
      <c r="G27" s="365"/>
      <c r="H27" s="365"/>
      <c r="I27" s="365"/>
      <c r="J27" s="365"/>
      <c r="K27" s="365"/>
      <c r="L27" s="924" t="s">
        <v>203</v>
      </c>
      <c r="M27" s="924"/>
      <c r="N27" s="924"/>
      <c r="O27" s="405"/>
      <c r="R27" s="201"/>
    </row>
    <row r="28" spans="2:34" ht="18.75" customHeight="1" outlineLevel="1" thickBot="1" x14ac:dyDescent="0.4">
      <c r="B28" s="407"/>
      <c r="C28" s="365"/>
      <c r="D28" s="365"/>
      <c r="E28" s="365"/>
      <c r="F28" s="365"/>
      <c r="G28" s="365"/>
      <c r="H28" s="365"/>
      <c r="I28" s="365"/>
      <c r="J28" s="365"/>
      <c r="K28" s="365"/>
      <c r="L28" s="924" t="s">
        <v>207</v>
      </c>
      <c r="M28" s="973" t="s">
        <v>208</v>
      </c>
      <c r="N28" s="973" t="s">
        <v>209</v>
      </c>
      <c r="O28" s="405"/>
      <c r="R28" s="201"/>
    </row>
    <row r="29" spans="2:34" ht="18.75" customHeight="1" outlineLevel="1" thickBot="1" x14ac:dyDescent="0.4">
      <c r="B29" s="1054" t="s">
        <v>204</v>
      </c>
      <c r="C29" s="1055" t="s">
        <v>201</v>
      </c>
      <c r="D29" s="1056"/>
      <c r="E29" s="989" t="s">
        <v>202</v>
      </c>
      <c r="F29" s="990"/>
      <c r="G29" s="756"/>
      <c r="H29" s="930" t="s">
        <v>193</v>
      </c>
      <c r="I29" s="931"/>
      <c r="J29" s="932"/>
      <c r="K29" s="271"/>
      <c r="L29" s="924"/>
      <c r="M29" s="973"/>
      <c r="N29" s="973"/>
      <c r="O29" s="709"/>
      <c r="P29" s="270"/>
      <c r="U29" s="924" t="s">
        <v>193</v>
      </c>
      <c r="V29" s="924"/>
      <c r="W29" s="924"/>
      <c r="X29" s="924"/>
      <c r="Y29" s="924"/>
    </row>
    <row r="30" spans="2:34" ht="42.5" outlineLevel="1" thickBot="1" x14ac:dyDescent="0.4">
      <c r="B30" s="1054"/>
      <c r="C30" s="274" t="s">
        <v>205</v>
      </c>
      <c r="D30" s="274" t="s">
        <v>206</v>
      </c>
      <c r="E30" s="275" t="s">
        <v>205</v>
      </c>
      <c r="F30" s="275" t="s">
        <v>206</v>
      </c>
      <c r="G30" s="194"/>
      <c r="H30" s="494" t="s">
        <v>239</v>
      </c>
      <c r="I30" s="376" t="s">
        <v>415</v>
      </c>
      <c r="J30" s="377" t="s">
        <v>196</v>
      </c>
      <c r="K30" s="271"/>
      <c r="L30" s="276"/>
      <c r="M30" s="390"/>
      <c r="N30" s="419">
        <f>M30</f>
        <v>0</v>
      </c>
      <c r="O30" s="709"/>
      <c r="P30" s="509"/>
      <c r="U30" s="828"/>
      <c r="V30" s="322" t="s">
        <v>1152</v>
      </c>
      <c r="W30" s="322" t="s">
        <v>196</v>
      </c>
      <c r="X30" s="322" t="s">
        <v>1146</v>
      </c>
      <c r="Y30" s="340" t="s">
        <v>1142</v>
      </c>
      <c r="AB30" s="835" t="s">
        <v>204</v>
      </c>
      <c r="AC30" s="836" t="s">
        <v>1144</v>
      </c>
      <c r="AD30" s="836" t="s">
        <v>1145</v>
      </c>
      <c r="AE30" s="837" t="s">
        <v>1141</v>
      </c>
      <c r="AF30" s="838" t="s">
        <v>1139</v>
      </c>
      <c r="AG30" s="838" t="s">
        <v>1140</v>
      </c>
      <c r="AH30" s="839" t="s">
        <v>1141</v>
      </c>
    </row>
    <row r="31" spans="2:34" ht="18.75" customHeight="1" outlineLevel="1" x14ac:dyDescent="0.35">
      <c r="B31" s="524" t="str" cm="1">
        <f t="array" ref="B31">IF(IFERROR(INDEX($B$50:$B$1700,MATCH(0,COUNTIF($B$29:B30,$B$50:$B$1700),0)),"")=0,"",IFERROR(INDEX($B$50:$B$1700,MATCH(0,COUNTIF($B$29:B30,$B$50:$B$1700),0)),""))</f>
        <v/>
      </c>
      <c r="C31" s="367">
        <f t="shared" ref="C31:C40" si="0">SUMIF($B$50:$B$1700,$B31,J$50:J$1700)</f>
        <v>0</v>
      </c>
      <c r="D31" s="368">
        <f t="shared" ref="D31:D40" si="1">SUMIF($B$50:$B$1700,$B31,K$50:K$1700)</f>
        <v>0</v>
      </c>
      <c r="E31" s="369">
        <f t="shared" ref="E31:E40" si="2">SUMIF($B$50:$B$1700,$B31,L$50:L$1700)</f>
        <v>0</v>
      </c>
      <c r="F31" s="370">
        <f t="shared" ref="F31:F40" si="3">SUMIF($B$50:$B$1700,$B31,M$50:M$1700)</f>
        <v>0</v>
      </c>
      <c r="G31" s="365"/>
      <c r="H31" s="506" t="s">
        <v>210</v>
      </c>
      <c r="I31" s="814">
        <f>SUM($J$50:$J$1700)-I33-I32</f>
        <v>0</v>
      </c>
      <c r="J31" s="366">
        <f>SUM($K$50:$K$1700)-J33-J32</f>
        <v>0</v>
      </c>
      <c r="K31" s="271"/>
      <c r="L31" s="276"/>
      <c r="M31" s="385"/>
      <c r="N31" s="419" t="str">
        <f>IF(ISBLANK(M31),"",N30+M31)</f>
        <v/>
      </c>
      <c r="O31" s="709"/>
      <c r="P31" s="421"/>
      <c r="U31" s="828" t="s">
        <v>210</v>
      </c>
      <c r="V31" s="831">
        <f>I31*$H$35</f>
        <v>0</v>
      </c>
      <c r="W31" s="832">
        <f>J31*$H$35</f>
        <v>0</v>
      </c>
      <c r="X31" s="832">
        <v>1000</v>
      </c>
      <c r="Y31" s="828">
        <v>4200</v>
      </c>
      <c r="AB31" s="301" t="str">
        <f>B31</f>
        <v/>
      </c>
      <c r="AC31" s="831">
        <f>$H$35*INDEX($C$31:$C$43,MATCH(AB31,$B$31:$B$43,0))</f>
        <v>0</v>
      </c>
      <c r="AD31" s="832">
        <f>$H$35*INDEX($D$31:$D$43,MATCH(AB31,$B$31:$B$43,0))</f>
        <v>0</v>
      </c>
      <c r="AE31" s="833">
        <f>AD31-(INDEX($D$31:$D$43,MATCH(AB31,$B$31:$B$43,0)))</f>
        <v>0</v>
      </c>
      <c r="AF31" s="831">
        <f>$H$35*INDEX($E$31:$E$43,MATCH(AB31,$B$31:$B$43,0))</f>
        <v>0</v>
      </c>
      <c r="AG31" s="832">
        <f>$H$35*INDEX($F$31:$F$43,MATCH(AB31,$B$31:$B$43,0))</f>
        <v>0</v>
      </c>
      <c r="AH31" s="833">
        <f>AG31-(INDEX($F$31:$F$43,MATCH(AB31,$B$31:$B$43,0)))</f>
        <v>0</v>
      </c>
    </row>
    <row r="32" spans="2:34" ht="18.75" customHeight="1" outlineLevel="1" x14ac:dyDescent="0.35">
      <c r="B32" s="524" t="str" cm="1">
        <f t="array" ref="B32">IF(IFERROR(INDEX($B$50:$B$1700,MATCH(0,COUNTIF($B$29:B31,$B$50:$B$1700),0)),"")=0,"",IFERROR(INDEX($B$50:$B$1700,MATCH(0,COUNTIF($B$29:B31,$B$50:$B$1700),0)),""))</f>
        <v/>
      </c>
      <c r="C32" s="367">
        <f t="shared" si="0"/>
        <v>0</v>
      </c>
      <c r="D32" s="368">
        <f t="shared" si="1"/>
        <v>0</v>
      </c>
      <c r="E32" s="369">
        <f t="shared" si="2"/>
        <v>0</v>
      </c>
      <c r="F32" s="370">
        <f t="shared" si="3"/>
        <v>0</v>
      </c>
      <c r="G32" s="365"/>
      <c r="H32" s="507" t="s">
        <v>405</v>
      </c>
      <c r="I32" s="814">
        <f>SUMIFS($J$50:$J$1700,$D$50:$D$1700,$D$47)+SUMIFS($J$50:$J$1700,$D$50:$D$1700,$D$47-1)</f>
        <v>0</v>
      </c>
      <c r="J32" s="364">
        <f>SUMIFS($K$50:$K$1700,$D$50:$D$1700,$D$47)+SUMIFS($K$50:$K$1700,$D$50:$D$1700,$D$47-1)</f>
        <v>0</v>
      </c>
      <c r="K32" s="271"/>
      <c r="L32" s="276"/>
      <c r="M32" s="385"/>
      <c r="N32" s="419" t="str">
        <f>IF(ISBLANK(M32),"",N31+M32)</f>
        <v/>
      </c>
      <c r="O32" s="709"/>
      <c r="P32" s="421"/>
      <c r="U32" s="828"/>
      <c r="V32" s="828"/>
      <c r="W32" s="832"/>
      <c r="X32" s="833">
        <f>W31-X31</f>
        <v>-1000</v>
      </c>
      <c r="Y32" s="828">
        <v>5920</v>
      </c>
      <c r="AB32" s="301" t="str">
        <f t="shared" ref="AB32:AB43" si="4">B32</f>
        <v/>
      </c>
      <c r="AC32" s="831">
        <f t="shared" ref="AC32:AC43" si="5">$H$35*INDEX($C$31:$C$43,MATCH(AB32,$B$31:$B$43,0))</f>
        <v>0</v>
      </c>
      <c r="AD32" s="832">
        <f t="shared" ref="AD32:AD43" si="6">$H$35*INDEX($D$31:$D$43,MATCH(AB32,$B$31:$B$43,0))</f>
        <v>0</v>
      </c>
      <c r="AE32" s="833">
        <f t="shared" ref="AE32:AE43" si="7">AD32-(INDEX($D$31:$D$43,MATCH(AB32,$B$31:$B$43,0)))</f>
        <v>0</v>
      </c>
      <c r="AF32" s="831">
        <f t="shared" ref="AF32:AF43" si="8">$H$35*INDEX($E$31:$E$43,MATCH(AB32,$B$31:$B$43,0))</f>
        <v>0</v>
      </c>
      <c r="AG32" s="832">
        <f t="shared" ref="AG32:AG43" si="9">$H$35*INDEX($F$31:$F$43,MATCH(AB32,$B$31:$B$43,0))</f>
        <v>0</v>
      </c>
      <c r="AH32" s="833">
        <f t="shared" ref="AH32:AH43" si="10">AG32-(INDEX($F$31:$F$43,MATCH(AB32,$B$31:$B$43,0)))</f>
        <v>0</v>
      </c>
    </row>
    <row r="33" spans="2:34" ht="18.75" customHeight="1" outlineLevel="1" thickBot="1" x14ac:dyDescent="0.4">
      <c r="B33" s="524" t="str" cm="1">
        <f t="array" ref="B33">IF(IFERROR(INDEX($B$50:$B$1700,MATCH(0,COUNTIF($B$29:B32,$B$50:$B$1700),0)),"")=0,"",IFERROR(INDEX($B$50:$B$1700,MATCH(0,COUNTIF($B$29:B32,$B$50:$B$1700),0)),""))</f>
        <v/>
      </c>
      <c r="C33" s="367">
        <f t="shared" si="0"/>
        <v>0</v>
      </c>
      <c r="D33" s="368">
        <f t="shared" si="1"/>
        <v>0</v>
      </c>
      <c r="E33" s="369">
        <f t="shared" si="2"/>
        <v>0</v>
      </c>
      <c r="F33" s="370">
        <f t="shared" si="3"/>
        <v>0</v>
      </c>
      <c r="G33" s="365"/>
      <c r="H33" s="508" t="s">
        <v>212</v>
      </c>
      <c r="I33" s="814">
        <f>SUMIFS($J$50:$J$1700,$C$50:$C$1700,$H$33,$D$50:$D$1700,"")</f>
        <v>0</v>
      </c>
      <c r="J33" s="364">
        <f>SUMIFS($K$50:$K$1700,$C$50:$C$1700,$H$33,$D$50:$D$1700,"")</f>
        <v>0</v>
      </c>
      <c r="K33" s="271"/>
      <c r="L33" s="276"/>
      <c r="M33" s="385"/>
      <c r="N33" s="419" t="str">
        <f>IF(ISBLANK(M33),"",N32+M33)</f>
        <v/>
      </c>
      <c r="O33" s="709"/>
      <c r="P33" s="421"/>
      <c r="U33" s="828" t="s">
        <v>211</v>
      </c>
      <c r="V33" s="831">
        <f>I32*$H$35</f>
        <v>0</v>
      </c>
      <c r="W33" s="832">
        <f>J32*$H$35</f>
        <v>0</v>
      </c>
      <c r="X33" s="833">
        <f>W33</f>
        <v>0</v>
      </c>
      <c r="Y33" s="828">
        <v>5920</v>
      </c>
      <c r="AB33" s="301" t="str">
        <f t="shared" si="4"/>
        <v/>
      </c>
      <c r="AC33" s="831">
        <f t="shared" si="5"/>
        <v>0</v>
      </c>
      <c r="AD33" s="832">
        <f t="shared" si="6"/>
        <v>0</v>
      </c>
      <c r="AE33" s="833">
        <f t="shared" si="7"/>
        <v>0</v>
      </c>
      <c r="AF33" s="831">
        <f t="shared" si="8"/>
        <v>0</v>
      </c>
      <c r="AG33" s="832">
        <f t="shared" si="9"/>
        <v>0</v>
      </c>
      <c r="AH33" s="833">
        <f t="shared" si="10"/>
        <v>0</v>
      </c>
    </row>
    <row r="34" spans="2:34" ht="18.75" customHeight="1" outlineLevel="1" thickBot="1" x14ac:dyDescent="0.4">
      <c r="B34" s="524" t="str" cm="1">
        <f t="array" ref="B34">IF(IFERROR(INDEX($B$50:$B$1700,MATCH(0,COUNTIF($B$29:B33,$B$50:$B$1700),0)),"")=0,"",IFERROR(INDEX($B$50:$B$1700,MATCH(0,COUNTIF($B$29:B33,$B$50:$B$1700),0)),""))</f>
        <v/>
      </c>
      <c r="C34" s="367">
        <f t="shared" si="0"/>
        <v>0</v>
      </c>
      <c r="D34" s="368">
        <f t="shared" si="1"/>
        <v>0</v>
      </c>
      <c r="E34" s="369">
        <f t="shared" si="2"/>
        <v>0</v>
      </c>
      <c r="F34" s="370">
        <f t="shared" si="3"/>
        <v>0</v>
      </c>
      <c r="G34" s="239"/>
      <c r="H34" s="505" t="s">
        <v>171</v>
      </c>
      <c r="I34" s="815">
        <f>SUM(I31:I33)</f>
        <v>0</v>
      </c>
      <c r="J34" s="363">
        <f>SUM(J31:J33)</f>
        <v>0</v>
      </c>
      <c r="K34" s="271"/>
      <c r="L34" s="276"/>
      <c r="M34" s="385"/>
      <c r="N34" s="419" t="str">
        <f t="shared" ref="N34:N35" si="11">IF(ISBLANK(M34),"",N33+M34)</f>
        <v/>
      </c>
      <c r="O34" s="709"/>
      <c r="P34" s="421"/>
      <c r="U34" s="828" t="s">
        <v>212</v>
      </c>
      <c r="V34" s="831">
        <f>I33*$H$35</f>
        <v>0</v>
      </c>
      <c r="W34" s="832">
        <f>J33*$H$35</f>
        <v>0</v>
      </c>
      <c r="X34" s="833">
        <f>W34</f>
        <v>0</v>
      </c>
      <c r="Y34" s="828">
        <v>5920</v>
      </c>
      <c r="AB34" s="301" t="str">
        <f t="shared" si="4"/>
        <v/>
      </c>
      <c r="AC34" s="831">
        <f t="shared" si="5"/>
        <v>0</v>
      </c>
      <c r="AD34" s="832">
        <f t="shared" si="6"/>
        <v>0</v>
      </c>
      <c r="AE34" s="833">
        <f t="shared" si="7"/>
        <v>0</v>
      </c>
      <c r="AF34" s="831">
        <f t="shared" si="8"/>
        <v>0</v>
      </c>
      <c r="AG34" s="832">
        <f t="shared" si="9"/>
        <v>0</v>
      </c>
      <c r="AH34" s="833">
        <f t="shared" si="10"/>
        <v>0</v>
      </c>
    </row>
    <row r="35" spans="2:34" ht="18.75" customHeight="1" outlineLevel="1" x14ac:dyDescent="0.35">
      <c r="B35" s="524" t="str" cm="1">
        <f t="array" ref="B35">IF(IFERROR(INDEX($B$50:$B$1700,MATCH(0,COUNTIF($B$29:B34,$B$50:$B$1700),0)),"")=0,"",IFERROR(INDEX($B$50:$B$1700,MATCH(0,COUNTIF($B$29:B34,$B$50:$B$1700),0)),""))</f>
        <v/>
      </c>
      <c r="C35" s="367">
        <f t="shared" si="0"/>
        <v>0</v>
      </c>
      <c r="D35" s="368">
        <f t="shared" si="1"/>
        <v>0</v>
      </c>
      <c r="E35" s="369">
        <f t="shared" si="2"/>
        <v>0</v>
      </c>
      <c r="F35" s="370">
        <f t="shared" si="3"/>
        <v>0</v>
      </c>
      <c r="G35" s="239"/>
      <c r="H35" s="659">
        <v>0.5</v>
      </c>
      <c r="I35" s="816">
        <f>ROUND(H35*I34,0)</f>
        <v>0</v>
      </c>
      <c r="J35" s="412">
        <f>ROUND(H35*J34,2)</f>
        <v>0</v>
      </c>
      <c r="K35" s="271"/>
      <c r="L35" s="276"/>
      <c r="M35" s="385"/>
      <c r="N35" s="419" t="str">
        <f t="shared" si="11"/>
        <v/>
      </c>
      <c r="O35" s="709"/>
      <c r="P35" s="421"/>
      <c r="U35" s="422" t="s">
        <v>216</v>
      </c>
      <c r="V35" s="841">
        <f>SUM(V31:V34)</f>
        <v>0</v>
      </c>
      <c r="W35" s="830">
        <f>SUM(W31:W34)</f>
        <v>0</v>
      </c>
      <c r="X35" s="830">
        <f>SUM(X31:X34)</f>
        <v>0</v>
      </c>
      <c r="Y35" s="842"/>
      <c r="AB35" s="301" t="str">
        <f t="shared" si="4"/>
        <v/>
      </c>
      <c r="AC35" s="831">
        <f t="shared" si="5"/>
        <v>0</v>
      </c>
      <c r="AD35" s="832">
        <f t="shared" si="6"/>
        <v>0</v>
      </c>
      <c r="AE35" s="833">
        <f t="shared" si="7"/>
        <v>0</v>
      </c>
      <c r="AF35" s="831">
        <f t="shared" si="8"/>
        <v>0</v>
      </c>
      <c r="AG35" s="832">
        <f t="shared" si="9"/>
        <v>0</v>
      </c>
      <c r="AH35" s="833">
        <f t="shared" si="10"/>
        <v>0</v>
      </c>
    </row>
    <row r="36" spans="2:34" ht="18.75" customHeight="1" outlineLevel="1" x14ac:dyDescent="0.35">
      <c r="B36" s="524" t="str" cm="1">
        <f t="array" ref="B36">IF(IFERROR(INDEX($B$50:$B$1700,MATCH(0,COUNTIF($B$29:B35,$B$50:$B$1700),0)),"")=0,"",IFERROR(INDEX($B$50:$B$1700,MATCH(0,COUNTIF($B$29:B35,$B$50:$B$1700),0)),""))</f>
        <v/>
      </c>
      <c r="C36" s="367">
        <f t="shared" si="0"/>
        <v>0</v>
      </c>
      <c r="D36" s="368">
        <f t="shared" si="1"/>
        <v>0</v>
      </c>
      <c r="E36" s="369">
        <f t="shared" si="2"/>
        <v>0</v>
      </c>
      <c r="F36" s="370">
        <f t="shared" si="3"/>
        <v>0</v>
      </c>
      <c r="G36" s="239"/>
      <c r="H36" s="503"/>
      <c r="I36" s="757"/>
      <c r="J36" s="504"/>
      <c r="K36" s="271"/>
      <c r="L36" s="271"/>
      <c r="M36" s="271"/>
      <c r="N36" s="271"/>
      <c r="O36" s="709"/>
      <c r="P36" s="421"/>
      <c r="AB36" s="301" t="str">
        <f t="shared" si="4"/>
        <v/>
      </c>
      <c r="AC36" s="831">
        <f t="shared" si="5"/>
        <v>0</v>
      </c>
      <c r="AD36" s="832">
        <f t="shared" si="6"/>
        <v>0</v>
      </c>
      <c r="AE36" s="833">
        <f t="shared" si="7"/>
        <v>0</v>
      </c>
      <c r="AF36" s="831">
        <f t="shared" si="8"/>
        <v>0</v>
      </c>
      <c r="AG36" s="832">
        <f t="shared" si="9"/>
        <v>0</v>
      </c>
      <c r="AH36" s="833">
        <f t="shared" si="10"/>
        <v>0</v>
      </c>
    </row>
    <row r="37" spans="2:34" ht="18.75" customHeight="1" outlineLevel="1" thickBot="1" x14ac:dyDescent="0.4">
      <c r="B37" s="524" t="str" cm="1">
        <f t="array" ref="B37">IF(IFERROR(INDEX($B$50:$B$1700,MATCH(0,COUNTIF($B$29:B36,$B$50:$B$1700),0)),"")=0,"",IFERROR(INDEX($B$50:$B$1700,MATCH(0,COUNTIF($B$29:B36,$B$50:$B$1700),0)),""))</f>
        <v/>
      </c>
      <c r="C37" s="367">
        <f t="shared" si="0"/>
        <v>0</v>
      </c>
      <c r="D37" s="368">
        <f t="shared" si="1"/>
        <v>0</v>
      </c>
      <c r="E37" s="369">
        <f t="shared" si="2"/>
        <v>0</v>
      </c>
      <c r="F37" s="370">
        <f t="shared" si="3"/>
        <v>0</v>
      </c>
      <c r="G37" s="239"/>
      <c r="H37" s="365"/>
      <c r="I37" s="365"/>
      <c r="J37" s="365"/>
      <c r="K37" s="271"/>
      <c r="L37" s="929" t="s">
        <v>398</v>
      </c>
      <c r="M37" s="929"/>
      <c r="N37" s="929"/>
      <c r="O37" s="709"/>
      <c r="P37" s="421"/>
      <c r="AB37" s="301" t="str">
        <f t="shared" si="4"/>
        <v/>
      </c>
      <c r="AC37" s="831">
        <f t="shared" si="5"/>
        <v>0</v>
      </c>
      <c r="AD37" s="832">
        <f t="shared" si="6"/>
        <v>0</v>
      </c>
      <c r="AE37" s="833">
        <f t="shared" si="7"/>
        <v>0</v>
      </c>
      <c r="AF37" s="831">
        <f t="shared" si="8"/>
        <v>0</v>
      </c>
      <c r="AG37" s="832">
        <f t="shared" si="9"/>
        <v>0</v>
      </c>
      <c r="AH37" s="833">
        <f t="shared" si="10"/>
        <v>0</v>
      </c>
    </row>
    <row r="38" spans="2:34" ht="18.75" customHeight="1" outlineLevel="1" thickBot="1" x14ac:dyDescent="0.4">
      <c r="B38" s="524" t="str" cm="1">
        <f t="array" ref="B38">IF(IFERROR(INDEX($B$50:$B$1700,MATCH(0,COUNTIF($B$29:B37,$B$50:$B$1700),0)),"")=0,"",IFERROR(INDEX($B$50:$B$1700,MATCH(0,COUNTIF($B$29:B37,$B$50:$B$1700),0)),""))</f>
        <v/>
      </c>
      <c r="C38" s="367">
        <f t="shared" si="0"/>
        <v>0</v>
      </c>
      <c r="D38" s="368">
        <f t="shared" si="1"/>
        <v>0</v>
      </c>
      <c r="E38" s="369">
        <f t="shared" si="2"/>
        <v>0</v>
      </c>
      <c r="F38" s="370">
        <f t="shared" si="3"/>
        <v>0</v>
      </c>
      <c r="G38" s="239"/>
      <c r="H38" s="981" t="s">
        <v>214</v>
      </c>
      <c r="I38" s="1066"/>
      <c r="J38" s="982"/>
      <c r="K38" s="271"/>
      <c r="L38" s="929" t="s">
        <v>207</v>
      </c>
      <c r="M38" s="980" t="s">
        <v>208</v>
      </c>
      <c r="N38" s="980" t="s">
        <v>209</v>
      </c>
      <c r="O38" s="709"/>
      <c r="P38" s="421"/>
      <c r="AB38" s="301" t="str">
        <f t="shared" si="4"/>
        <v/>
      </c>
      <c r="AC38" s="831">
        <f t="shared" si="5"/>
        <v>0</v>
      </c>
      <c r="AD38" s="832">
        <f t="shared" si="6"/>
        <v>0</v>
      </c>
      <c r="AE38" s="833">
        <f t="shared" si="7"/>
        <v>0</v>
      </c>
      <c r="AF38" s="831">
        <f t="shared" si="8"/>
        <v>0</v>
      </c>
      <c r="AG38" s="832">
        <f t="shared" si="9"/>
        <v>0</v>
      </c>
      <c r="AH38" s="833">
        <f t="shared" si="10"/>
        <v>0</v>
      </c>
    </row>
    <row r="39" spans="2:34" ht="18.75" customHeight="1" outlineLevel="1" thickBot="1" x14ac:dyDescent="0.4">
      <c r="B39" s="524" t="str" cm="1">
        <f t="array" ref="B39">IF(IFERROR(INDEX($B$50:$B$1700,MATCH(0,COUNTIF($B$29:B38,$B$50:$B$1700),0)),"")=0,"",IFERROR(INDEX($B$50:$B$1700,MATCH(0,COUNTIF($B$29:B38,$B$50:$B$1700),0)),""))</f>
        <v/>
      </c>
      <c r="C39" s="367">
        <f t="shared" si="0"/>
        <v>0</v>
      </c>
      <c r="D39" s="368">
        <f t="shared" si="1"/>
        <v>0</v>
      </c>
      <c r="E39" s="369">
        <f t="shared" si="2"/>
        <v>0</v>
      </c>
      <c r="F39" s="370">
        <f t="shared" si="3"/>
        <v>0</v>
      </c>
      <c r="G39" s="365"/>
      <c r="H39" s="493" t="s">
        <v>239</v>
      </c>
      <c r="I39" s="379" t="s">
        <v>415</v>
      </c>
      <c r="J39" s="380" t="s">
        <v>196</v>
      </c>
      <c r="K39" s="271"/>
      <c r="L39" s="929"/>
      <c r="M39" s="980"/>
      <c r="N39" s="980"/>
      <c r="O39" s="709"/>
      <c r="U39" s="925" t="s">
        <v>214</v>
      </c>
      <c r="V39" s="926"/>
      <c r="W39" s="926"/>
      <c r="X39" s="926"/>
      <c r="Y39" s="927"/>
      <c r="AB39" s="301" t="str">
        <f t="shared" si="4"/>
        <v/>
      </c>
      <c r="AC39" s="831">
        <f t="shared" si="5"/>
        <v>0</v>
      </c>
      <c r="AD39" s="832">
        <f t="shared" si="6"/>
        <v>0</v>
      </c>
      <c r="AE39" s="833">
        <f t="shared" si="7"/>
        <v>0</v>
      </c>
      <c r="AF39" s="831">
        <f t="shared" si="8"/>
        <v>0</v>
      </c>
      <c r="AG39" s="832">
        <f t="shared" si="9"/>
        <v>0</v>
      </c>
      <c r="AH39" s="833">
        <f t="shared" si="10"/>
        <v>0</v>
      </c>
    </row>
    <row r="40" spans="2:34" ht="18.75" customHeight="1" outlineLevel="1" x14ac:dyDescent="0.35">
      <c r="B40" s="524" t="str" cm="1">
        <f t="array" ref="B40">IF(IFERROR(INDEX($B$50:$B$1700,MATCH(0,COUNTIF($B$29:B39,$B$50:$B$1700),0)),"")=0,"",IFERROR(INDEX($B$50:$B$1700,MATCH(0,COUNTIF($B$29:B39,$B$50:$B$1700),0)),""))</f>
        <v/>
      </c>
      <c r="C40" s="367">
        <f t="shared" si="0"/>
        <v>0</v>
      </c>
      <c r="D40" s="368">
        <f t="shared" si="1"/>
        <v>0</v>
      </c>
      <c r="E40" s="369">
        <f t="shared" si="2"/>
        <v>0</v>
      </c>
      <c r="F40" s="370">
        <f t="shared" si="3"/>
        <v>0</v>
      </c>
      <c r="G40" s="365"/>
      <c r="H40" s="506" t="s">
        <v>210</v>
      </c>
      <c r="I40" s="814">
        <f>SUM($L$50:$L$1700)-I42-I41</f>
        <v>0</v>
      </c>
      <c r="J40" s="366">
        <f>SUM($M$50:$M$1700)-J42-J41</f>
        <v>0</v>
      </c>
      <c r="K40" s="271"/>
      <c r="L40" s="276"/>
      <c r="M40" s="390"/>
      <c r="N40" s="419">
        <f>M40</f>
        <v>0</v>
      </c>
      <c r="O40" s="709"/>
      <c r="U40" s="928"/>
      <c r="V40" s="929" t="s">
        <v>1152</v>
      </c>
      <c r="W40" s="929" t="s">
        <v>196</v>
      </c>
      <c r="X40" s="929" t="s">
        <v>1146</v>
      </c>
      <c r="Y40" s="929" t="s">
        <v>1142</v>
      </c>
      <c r="AB40" s="301" t="str">
        <f t="shared" si="4"/>
        <v/>
      </c>
      <c r="AC40" s="831">
        <f t="shared" si="5"/>
        <v>0</v>
      </c>
      <c r="AD40" s="832">
        <f t="shared" si="6"/>
        <v>0</v>
      </c>
      <c r="AE40" s="833">
        <f t="shared" si="7"/>
        <v>0</v>
      </c>
      <c r="AF40" s="831">
        <f t="shared" si="8"/>
        <v>0</v>
      </c>
      <c r="AG40" s="832">
        <f t="shared" si="9"/>
        <v>0</v>
      </c>
      <c r="AH40" s="833">
        <f t="shared" si="10"/>
        <v>0</v>
      </c>
    </row>
    <row r="41" spans="2:34" ht="18.75" customHeight="1" outlineLevel="1" x14ac:dyDescent="0.35">
      <c r="B41" s="524" t="str" cm="1">
        <f t="array" ref="B41">IF(IFERROR(INDEX($B$50:$B$1700,MATCH(0,COUNTIF($B$29:B40,$B$50:$B$1700),0)),"")=0,"",IFERROR(INDEX($B$50:$B$1700,MATCH(0,COUNTIF($B$29:B40,$B$50:$B$1700),0)),""))</f>
        <v/>
      </c>
      <c r="C41" s="367">
        <f t="shared" ref="C41:C43" si="12">SUMIF($B$50:$B$1700,$B41,J$50:J$1700)</f>
        <v>0</v>
      </c>
      <c r="D41" s="368">
        <f t="shared" ref="D41:D43" si="13">SUMIF($B$50:$B$1700,$B41,K$50:K$1700)</f>
        <v>0</v>
      </c>
      <c r="E41" s="369">
        <f t="shared" ref="E41:E43" si="14">SUMIF($B$50:$B$1700,$B41,L$50:L$1700)</f>
        <v>0</v>
      </c>
      <c r="F41" s="370">
        <f t="shared" ref="F41:F43" si="15">SUMIF($B$50:$B$1700,$B41,M$50:M$1700)</f>
        <v>0</v>
      </c>
      <c r="G41" s="365"/>
      <c r="H41" s="507" t="s">
        <v>405</v>
      </c>
      <c r="I41" s="814">
        <f>SUMIFS($L$50:$L$1700,$D$50:$D$1700,$D$47)</f>
        <v>0</v>
      </c>
      <c r="J41" s="364">
        <f>SUMIFS($M$50:$M$1700,$D$50:$D$1700,$D$47)</f>
        <v>0</v>
      </c>
      <c r="K41" s="271"/>
      <c r="L41" s="276"/>
      <c r="M41" s="385"/>
      <c r="N41" s="419" t="str">
        <f>IF(ISBLANK(M41),"",N40+M41)</f>
        <v/>
      </c>
      <c r="O41" s="709"/>
      <c r="P41" s="270"/>
      <c r="U41" s="928"/>
      <c r="V41" s="929"/>
      <c r="W41" s="929"/>
      <c r="X41" s="929"/>
      <c r="Y41" s="929"/>
      <c r="AB41" s="301" t="str">
        <f t="shared" si="4"/>
        <v/>
      </c>
      <c r="AC41" s="831">
        <f t="shared" si="5"/>
        <v>0</v>
      </c>
      <c r="AD41" s="832">
        <f t="shared" si="6"/>
        <v>0</v>
      </c>
      <c r="AE41" s="833">
        <f t="shared" si="7"/>
        <v>0</v>
      </c>
      <c r="AF41" s="831">
        <f t="shared" si="8"/>
        <v>0</v>
      </c>
      <c r="AG41" s="832">
        <f t="shared" si="9"/>
        <v>0</v>
      </c>
      <c r="AH41" s="833">
        <f t="shared" si="10"/>
        <v>0</v>
      </c>
    </row>
    <row r="42" spans="2:34" ht="18.75" customHeight="1" outlineLevel="1" thickBot="1" x14ac:dyDescent="0.4">
      <c r="B42" s="524" t="str" cm="1">
        <f t="array" ref="B42">IF(IFERROR(INDEX($B$50:$B$1700,MATCH(0,COUNTIF($B$29:B41,$B$50:$B$1700),0)),"")=0,"",IFERROR(INDEX($B$50:$B$1700,MATCH(0,COUNTIF($B$29:B41,$B$50:$B$1700),0)),""))</f>
        <v/>
      </c>
      <c r="C42" s="367">
        <f t="shared" si="12"/>
        <v>0</v>
      </c>
      <c r="D42" s="368">
        <f t="shared" si="13"/>
        <v>0</v>
      </c>
      <c r="E42" s="369">
        <f t="shared" si="14"/>
        <v>0</v>
      </c>
      <c r="F42" s="370">
        <f t="shared" si="15"/>
        <v>0</v>
      </c>
      <c r="G42" s="365"/>
      <c r="H42" s="508" t="s">
        <v>212</v>
      </c>
      <c r="I42" s="814">
        <f>SUMIFS($L$50:$L$1700,$C$50:$C$1700,$H$42,$D$50:$D$1700,"&lt;&gt;D47")</f>
        <v>0</v>
      </c>
      <c r="J42" s="364">
        <f>SUMIFS($M$50:$M$1700,$C$50:$C$1700,$H$42,$D$50:$D$1700,"&lt;&gt;D47")</f>
        <v>0</v>
      </c>
      <c r="K42" s="271"/>
      <c r="L42" s="276"/>
      <c r="M42" s="385"/>
      <c r="N42" s="419" t="str">
        <f>IF(ISBLANK(M42),"",N41+M42)</f>
        <v/>
      </c>
      <c r="O42" s="709"/>
      <c r="P42" s="509"/>
      <c r="U42" s="828" t="s">
        <v>210</v>
      </c>
      <c r="V42" s="831">
        <f>I40*$H$44</f>
        <v>0</v>
      </c>
      <c r="W42" s="832">
        <f>J40*$H$44</f>
        <v>0</v>
      </c>
      <c r="X42" s="832">
        <v>4000</v>
      </c>
      <c r="Y42" s="828">
        <v>4200</v>
      </c>
      <c r="AB42" s="301" t="str">
        <f t="shared" si="4"/>
        <v/>
      </c>
      <c r="AC42" s="831">
        <f t="shared" si="5"/>
        <v>0</v>
      </c>
      <c r="AD42" s="832">
        <f t="shared" si="6"/>
        <v>0</v>
      </c>
      <c r="AE42" s="833">
        <f t="shared" si="7"/>
        <v>0</v>
      </c>
      <c r="AF42" s="831">
        <f t="shared" si="8"/>
        <v>0</v>
      </c>
      <c r="AG42" s="832">
        <f t="shared" si="9"/>
        <v>0</v>
      </c>
      <c r="AH42" s="833">
        <f t="shared" si="10"/>
        <v>0</v>
      </c>
    </row>
    <row r="43" spans="2:34" ht="18.75" customHeight="1" outlineLevel="1" thickBot="1" x14ac:dyDescent="0.4">
      <c r="B43" s="524" t="str" cm="1">
        <f t="array" ref="B43">IF(IFERROR(INDEX($B$50:$B$1700,MATCH(0,COUNTIF($B$29:B42,$B$50:$B$1700),0)),"")=0,"",IFERROR(INDEX($B$50:$B$1700,MATCH(0,COUNTIF($B$29:B42,$B$50:$B$1700),0)),""))</f>
        <v/>
      </c>
      <c r="C43" s="367">
        <f t="shared" si="12"/>
        <v>0</v>
      </c>
      <c r="D43" s="368">
        <f t="shared" si="13"/>
        <v>0</v>
      </c>
      <c r="E43" s="369">
        <f t="shared" si="14"/>
        <v>0</v>
      </c>
      <c r="F43" s="370">
        <f t="shared" si="15"/>
        <v>0</v>
      </c>
      <c r="G43" s="365"/>
      <c r="H43" s="505" t="s">
        <v>171</v>
      </c>
      <c r="I43" s="815">
        <f>SUM(I40:I42)</f>
        <v>0</v>
      </c>
      <c r="J43" s="363">
        <f>SUM(J40:J42)</f>
        <v>0</v>
      </c>
      <c r="K43" s="271"/>
      <c r="L43" s="276"/>
      <c r="M43" s="385"/>
      <c r="N43" s="419" t="str">
        <f>IF(ISBLANK(M43),"",N42+M43)</f>
        <v/>
      </c>
      <c r="O43" s="709"/>
      <c r="P43" s="421"/>
      <c r="U43" s="828"/>
      <c r="V43" s="828"/>
      <c r="W43" s="832"/>
      <c r="X43" s="832">
        <f>W42-X42</f>
        <v>-4000</v>
      </c>
      <c r="Y43" s="828">
        <v>5920</v>
      </c>
      <c r="AB43" s="301" t="str">
        <f t="shared" si="4"/>
        <v/>
      </c>
      <c r="AC43" s="831">
        <f t="shared" si="5"/>
        <v>0</v>
      </c>
      <c r="AD43" s="832">
        <f t="shared" si="6"/>
        <v>0</v>
      </c>
      <c r="AE43" s="833">
        <f t="shared" si="7"/>
        <v>0</v>
      </c>
      <c r="AF43" s="831">
        <f t="shared" si="8"/>
        <v>0</v>
      </c>
      <c r="AG43" s="832">
        <f t="shared" si="9"/>
        <v>0</v>
      </c>
      <c r="AH43" s="833">
        <f t="shared" si="10"/>
        <v>0</v>
      </c>
    </row>
    <row r="44" spans="2:34" ht="18.75" customHeight="1" outlineLevel="1" x14ac:dyDescent="0.35">
      <c r="B44" s="522" t="s">
        <v>406</v>
      </c>
      <c r="C44" s="371">
        <f>SUM(C31:C43)</f>
        <v>0</v>
      </c>
      <c r="D44" s="372">
        <f>SUM(D31:D43)</f>
        <v>0</v>
      </c>
      <c r="E44" s="371">
        <f>SUM(E31:E43)</f>
        <v>0</v>
      </c>
      <c r="F44" s="372">
        <f>SUM(F31:F43)</f>
        <v>0</v>
      </c>
      <c r="G44" s="239"/>
      <c r="H44" s="659">
        <v>0.5</v>
      </c>
      <c r="I44" s="816">
        <f>ROUND(H44*I43,0)</f>
        <v>0</v>
      </c>
      <c r="J44" s="412">
        <f>ROUND(H44*J43,2)</f>
        <v>0</v>
      </c>
      <c r="K44" s="271"/>
      <c r="L44" s="276"/>
      <c r="M44" s="385"/>
      <c r="N44" s="419" t="str">
        <f>IF(ISBLANK(M44),"",N43+M44)</f>
        <v/>
      </c>
      <c r="O44" s="709"/>
      <c r="U44" s="828" t="s">
        <v>211</v>
      </c>
      <c r="V44" s="831">
        <f>I41*$H$44</f>
        <v>0</v>
      </c>
      <c r="W44" s="832">
        <f>J41*$H$44</f>
        <v>0</v>
      </c>
      <c r="X44" s="832">
        <f>W44</f>
        <v>0</v>
      </c>
      <c r="Y44" s="828">
        <v>5920</v>
      </c>
      <c r="AC44" s="831">
        <f>SUM(AC31:AC43)</f>
        <v>0</v>
      </c>
      <c r="AD44" s="832">
        <f t="shared" ref="AD44:AH44" si="16">SUM(AD31:AD43)</f>
        <v>0</v>
      </c>
      <c r="AE44" s="831">
        <f t="shared" si="16"/>
        <v>0</v>
      </c>
      <c r="AF44" s="831">
        <f t="shared" si="16"/>
        <v>0</v>
      </c>
      <c r="AG44" s="832">
        <f t="shared" si="16"/>
        <v>0</v>
      </c>
      <c r="AH44" s="831">
        <f t="shared" si="16"/>
        <v>0</v>
      </c>
    </row>
    <row r="45" spans="2:34" ht="18.75" customHeight="1" outlineLevel="1" thickBot="1" x14ac:dyDescent="0.4">
      <c r="B45" s="500"/>
      <c r="C45" s="225"/>
      <c r="D45" s="226"/>
      <c r="E45" s="227"/>
      <c r="F45" s="227"/>
      <c r="G45" s="227"/>
      <c r="H45" s="227"/>
      <c r="I45" s="435"/>
      <c r="J45" s="436"/>
      <c r="K45" s="436"/>
      <c r="L45" s="436"/>
      <c r="M45" s="436"/>
      <c r="N45" s="436"/>
      <c r="O45" s="228"/>
      <c r="P45" s="194"/>
      <c r="U45" s="828" t="s">
        <v>212</v>
      </c>
      <c r="V45" s="831">
        <f>I42*$H$44</f>
        <v>0</v>
      </c>
      <c r="W45" s="832">
        <f>J42*$H$44</f>
        <v>0</v>
      </c>
      <c r="X45" s="832">
        <f>W45</f>
        <v>0</v>
      </c>
      <c r="Y45" s="828">
        <v>5920</v>
      </c>
    </row>
    <row r="46" spans="2:34" ht="18.75" customHeight="1" thickBot="1" x14ac:dyDescent="0.4">
      <c r="B46" s="947"/>
      <c r="C46" s="948"/>
      <c r="D46" s="948"/>
      <c r="E46" s="948"/>
      <c r="F46" s="948"/>
      <c r="G46" s="948"/>
      <c r="H46" s="948"/>
      <c r="I46" s="948"/>
      <c r="J46" s="948"/>
      <c r="K46" s="948"/>
      <c r="L46" s="948"/>
      <c r="M46" s="948"/>
      <c r="N46" s="948"/>
      <c r="O46" s="949"/>
      <c r="P46" s="501"/>
      <c r="U46" s="422" t="s">
        <v>216</v>
      </c>
      <c r="V46" s="841">
        <f>SUM(V42:V45)</f>
        <v>0</v>
      </c>
      <c r="W46" s="830">
        <f>SUM(W42:W45)</f>
        <v>0</v>
      </c>
      <c r="X46" s="830">
        <f t="shared" ref="X46" si="17">SUM(X42:X45)</f>
        <v>0</v>
      </c>
      <c r="Y46" s="842"/>
    </row>
    <row r="47" spans="2:34" ht="56.15" customHeight="1" thickBot="1" x14ac:dyDescent="0.4">
      <c r="B47" s="1064" t="s">
        <v>149</v>
      </c>
      <c r="C47" s="1065"/>
      <c r="D47" s="616">
        <v>2025</v>
      </c>
      <c r="E47" s="513"/>
      <c r="F47" s="514"/>
      <c r="G47" s="514"/>
      <c r="H47" s="1050" t="s">
        <v>188</v>
      </c>
      <c r="I47" s="1067"/>
      <c r="J47" s="519"/>
      <c r="K47" s="520"/>
      <c r="L47" s="520"/>
      <c r="M47" s="520"/>
      <c r="N47" s="520"/>
      <c r="O47" s="518"/>
      <c r="P47" s="194"/>
      <c r="R47" s="201"/>
    </row>
    <row r="48" spans="2:34" ht="15" thickBot="1" x14ac:dyDescent="0.4">
      <c r="B48" s="511"/>
      <c r="C48" s="512"/>
      <c r="D48" s="643"/>
      <c r="E48" s="513"/>
      <c r="F48" s="514"/>
      <c r="G48" s="514"/>
      <c r="H48" s="515"/>
      <c r="I48" s="516"/>
      <c r="J48" s="1057" t="s">
        <v>193</v>
      </c>
      <c r="K48" s="1058"/>
      <c r="L48" s="1059" t="s">
        <v>214</v>
      </c>
      <c r="M48" s="1060"/>
      <c r="N48" s="517"/>
      <c r="O48" s="518"/>
      <c r="P48" s="194"/>
      <c r="R48" s="201"/>
    </row>
    <row r="49" spans="2:27" ht="60.75" customHeight="1" thickBot="1" x14ac:dyDescent="0.4">
      <c r="B49" s="398" t="s">
        <v>158</v>
      </c>
      <c r="C49" s="399" t="s">
        <v>159</v>
      </c>
      <c r="D49" s="399" t="s">
        <v>189</v>
      </c>
      <c r="E49" s="401" t="s">
        <v>190</v>
      </c>
      <c r="F49" s="401" t="s">
        <v>162</v>
      </c>
      <c r="G49" s="401" t="s">
        <v>163</v>
      </c>
      <c r="H49" s="401" t="s">
        <v>191</v>
      </c>
      <c r="I49" s="401" t="s">
        <v>192</v>
      </c>
      <c r="J49" s="267" t="s">
        <v>417</v>
      </c>
      <c r="K49" s="267" t="s">
        <v>196</v>
      </c>
      <c r="L49" s="268" t="s">
        <v>417</v>
      </c>
      <c r="M49" s="268" t="s">
        <v>416</v>
      </c>
      <c r="N49" s="702" t="s">
        <v>169</v>
      </c>
      <c r="O49" s="401" t="s">
        <v>195</v>
      </c>
      <c r="P49" s="738"/>
      <c r="Q49" s="850" t="s">
        <v>1151</v>
      </c>
      <c r="R49" s="846" t="s">
        <v>1150</v>
      </c>
      <c r="S49" s="201"/>
    </row>
    <row r="50" spans="2:27" ht="18" customHeight="1" x14ac:dyDescent="0.35">
      <c r="B50" s="414"/>
      <c r="C50" s="357"/>
      <c r="D50" s="357"/>
      <c r="E50" s="449"/>
      <c r="F50" s="448"/>
      <c r="G50" s="450"/>
      <c r="H50" s="416"/>
      <c r="I50" s="416"/>
      <c r="J50" s="344"/>
      <c r="K50" s="587">
        <f t="shared" ref="K50" si="18">J50*$M$8</f>
        <v>0</v>
      </c>
      <c r="L50" s="644">
        <v>0</v>
      </c>
      <c r="M50" s="588">
        <f t="shared" ref="M50:M113" si="19">IF(O50="X",0,L50*$M$8)</f>
        <v>0</v>
      </c>
      <c r="N50" s="704"/>
      <c r="O50" s="361"/>
      <c r="P50" s="502"/>
      <c r="Q50" s="849">
        <f>K50*$H$35</f>
        <v>0</v>
      </c>
      <c r="R50" s="849">
        <f>M50*$H$44</f>
        <v>0</v>
      </c>
    </row>
    <row r="51" spans="2:27" ht="18" customHeight="1" x14ac:dyDescent="0.35">
      <c r="B51" s="418"/>
      <c r="C51" s="357"/>
      <c r="D51" s="357"/>
      <c r="E51" s="449"/>
      <c r="F51" s="301"/>
      <c r="G51" s="302"/>
      <c r="H51" s="416"/>
      <c r="I51" s="416"/>
      <c r="J51" s="344"/>
      <c r="K51" s="587">
        <f t="shared" ref="K51:K114" si="20">J51*$M$8</f>
        <v>0</v>
      </c>
      <c r="L51" s="644">
        <v>0</v>
      </c>
      <c r="M51" s="588">
        <f t="shared" si="19"/>
        <v>0</v>
      </c>
      <c r="N51" s="703"/>
      <c r="O51" s="361"/>
      <c r="P51" s="502"/>
      <c r="Q51" s="849">
        <f t="shared" ref="Q51:Q114" si="21">K51*$H$35</f>
        <v>0</v>
      </c>
      <c r="R51" s="849">
        <f t="shared" ref="R51:R114" si="22">M51*$H$44</f>
        <v>0</v>
      </c>
      <c r="AA51" s="239"/>
    </row>
    <row r="52" spans="2:27" ht="18" customHeight="1" x14ac:dyDescent="0.35">
      <c r="B52" s="418"/>
      <c r="C52" s="357"/>
      <c r="D52" s="357"/>
      <c r="E52" s="449"/>
      <c r="F52" s="301"/>
      <c r="G52" s="302"/>
      <c r="H52" s="416"/>
      <c r="I52" s="416"/>
      <c r="J52" s="344"/>
      <c r="K52" s="587">
        <f t="shared" si="20"/>
        <v>0</v>
      </c>
      <c r="L52" s="644">
        <v>0</v>
      </c>
      <c r="M52" s="588">
        <f t="shared" si="19"/>
        <v>0</v>
      </c>
      <c r="N52" s="704"/>
      <c r="O52" s="361"/>
      <c r="P52" s="502"/>
      <c r="Q52" s="849">
        <f t="shared" si="21"/>
        <v>0</v>
      </c>
      <c r="R52" s="849">
        <f t="shared" si="22"/>
        <v>0</v>
      </c>
      <c r="AA52" s="239"/>
    </row>
    <row r="53" spans="2:27" ht="18" customHeight="1" x14ac:dyDescent="0.35">
      <c r="B53" s="414"/>
      <c r="C53" s="357"/>
      <c r="D53" s="357"/>
      <c r="E53" s="449"/>
      <c r="F53" s="301"/>
      <c r="G53" s="302"/>
      <c r="H53" s="416"/>
      <c r="I53" s="416"/>
      <c r="J53" s="344"/>
      <c r="K53" s="587">
        <f t="shared" si="20"/>
        <v>0</v>
      </c>
      <c r="L53" s="644">
        <v>0</v>
      </c>
      <c r="M53" s="588">
        <f t="shared" si="19"/>
        <v>0</v>
      </c>
      <c r="N53" s="703"/>
      <c r="O53" s="361"/>
      <c r="P53" s="502"/>
      <c r="Q53" s="849">
        <f t="shared" si="21"/>
        <v>0</v>
      </c>
      <c r="R53" s="849">
        <f t="shared" si="22"/>
        <v>0</v>
      </c>
      <c r="AA53" s="239"/>
    </row>
    <row r="54" spans="2:27" ht="18" customHeight="1" x14ac:dyDescent="0.35">
      <c r="B54" s="418"/>
      <c r="C54" s="357"/>
      <c r="D54" s="357"/>
      <c r="E54" s="449"/>
      <c r="F54" s="301"/>
      <c r="G54" s="302"/>
      <c r="H54" s="416"/>
      <c r="I54" s="416"/>
      <c r="J54" s="344"/>
      <c r="K54" s="587">
        <f t="shared" si="20"/>
        <v>0</v>
      </c>
      <c r="L54" s="644">
        <v>0</v>
      </c>
      <c r="M54" s="588">
        <f t="shared" si="19"/>
        <v>0</v>
      </c>
      <c r="N54" s="703"/>
      <c r="O54" s="361"/>
      <c r="P54" s="502"/>
      <c r="Q54" s="849">
        <f t="shared" si="21"/>
        <v>0</v>
      </c>
      <c r="R54" s="849">
        <f t="shared" si="22"/>
        <v>0</v>
      </c>
      <c r="AA54" s="194"/>
    </row>
    <row r="55" spans="2:27" ht="18" customHeight="1" x14ac:dyDescent="0.35">
      <c r="B55" s="418"/>
      <c r="C55" s="357"/>
      <c r="D55" s="357"/>
      <c r="E55" s="449"/>
      <c r="F55" s="301"/>
      <c r="G55" s="302"/>
      <c r="H55" s="416"/>
      <c r="I55" s="416"/>
      <c r="J55" s="344"/>
      <c r="K55" s="587">
        <f t="shared" si="20"/>
        <v>0</v>
      </c>
      <c r="L55" s="644">
        <v>0</v>
      </c>
      <c r="M55" s="588">
        <f t="shared" si="19"/>
        <v>0</v>
      </c>
      <c r="N55" s="703"/>
      <c r="O55" s="361"/>
      <c r="P55" s="502"/>
      <c r="Q55" s="849">
        <f t="shared" si="21"/>
        <v>0</v>
      </c>
      <c r="R55" s="849">
        <f t="shared" si="22"/>
        <v>0</v>
      </c>
      <c r="AA55" s="194"/>
    </row>
    <row r="56" spans="2:27" ht="18" customHeight="1" x14ac:dyDescent="0.35">
      <c r="B56" s="414"/>
      <c r="C56" s="301"/>
      <c r="D56" s="301"/>
      <c r="E56" s="449"/>
      <c r="F56" s="301"/>
      <c r="G56" s="302"/>
      <c r="H56" s="416"/>
      <c r="I56" s="416"/>
      <c r="J56" s="344"/>
      <c r="K56" s="587">
        <f t="shared" si="20"/>
        <v>0</v>
      </c>
      <c r="L56" s="644">
        <v>0</v>
      </c>
      <c r="M56" s="588">
        <f t="shared" si="19"/>
        <v>0</v>
      </c>
      <c r="N56" s="703"/>
      <c r="O56" s="361"/>
      <c r="P56" s="502"/>
      <c r="Q56" s="849">
        <f t="shared" si="21"/>
        <v>0</v>
      </c>
      <c r="R56" s="849">
        <f t="shared" si="22"/>
        <v>0</v>
      </c>
      <c r="AA56" s="194"/>
    </row>
    <row r="57" spans="2:27" ht="18" customHeight="1" x14ac:dyDescent="0.35">
      <c r="B57" s="418"/>
      <c r="C57" s="301"/>
      <c r="D57" s="301"/>
      <c r="E57" s="449"/>
      <c r="F57" s="301"/>
      <c r="G57" s="302"/>
      <c r="H57" s="416"/>
      <c r="I57" s="416"/>
      <c r="J57" s="344"/>
      <c r="K57" s="587">
        <f t="shared" si="20"/>
        <v>0</v>
      </c>
      <c r="L57" s="644">
        <v>0</v>
      </c>
      <c r="M57" s="588">
        <f t="shared" si="19"/>
        <v>0</v>
      </c>
      <c r="N57" s="703"/>
      <c r="O57" s="361"/>
      <c r="P57" s="502"/>
      <c r="Q57" s="849">
        <f t="shared" si="21"/>
        <v>0</v>
      </c>
      <c r="R57" s="849">
        <f t="shared" si="22"/>
        <v>0</v>
      </c>
      <c r="AA57" s="194"/>
    </row>
    <row r="58" spans="2:27" ht="18" customHeight="1" x14ac:dyDescent="0.35">
      <c r="B58" s="418"/>
      <c r="C58" s="301"/>
      <c r="D58" s="301"/>
      <c r="E58" s="449"/>
      <c r="F58" s="301"/>
      <c r="G58" s="302"/>
      <c r="H58" s="416"/>
      <c r="I58" s="416"/>
      <c r="J58" s="344"/>
      <c r="K58" s="587">
        <f t="shared" si="20"/>
        <v>0</v>
      </c>
      <c r="L58" s="644">
        <v>0</v>
      </c>
      <c r="M58" s="588">
        <f t="shared" si="19"/>
        <v>0</v>
      </c>
      <c r="N58" s="703"/>
      <c r="O58" s="361"/>
      <c r="P58" s="502"/>
      <c r="Q58" s="849">
        <f t="shared" si="21"/>
        <v>0</v>
      </c>
      <c r="R58" s="849">
        <f t="shared" si="22"/>
        <v>0</v>
      </c>
      <c r="AA58" s="194"/>
    </row>
    <row r="59" spans="2:27" ht="18" customHeight="1" x14ac:dyDescent="0.35">
      <c r="B59" s="414"/>
      <c r="C59" s="301"/>
      <c r="D59" s="301"/>
      <c r="E59" s="449"/>
      <c r="F59" s="301"/>
      <c r="G59" s="302"/>
      <c r="H59" s="416"/>
      <c r="I59" s="416"/>
      <c r="J59" s="344"/>
      <c r="K59" s="587">
        <f t="shared" si="20"/>
        <v>0</v>
      </c>
      <c r="L59" s="644">
        <v>0</v>
      </c>
      <c r="M59" s="588">
        <f t="shared" si="19"/>
        <v>0</v>
      </c>
      <c r="N59" s="703"/>
      <c r="O59" s="361"/>
      <c r="P59" s="502"/>
      <c r="Q59" s="849">
        <f t="shared" si="21"/>
        <v>0</v>
      </c>
      <c r="R59" s="849">
        <f t="shared" si="22"/>
        <v>0</v>
      </c>
      <c r="AA59" s="194"/>
    </row>
    <row r="60" spans="2:27" ht="18" customHeight="1" x14ac:dyDescent="0.35">
      <c r="B60" s="418"/>
      <c r="C60" s="301"/>
      <c r="D60" s="301"/>
      <c r="E60" s="449"/>
      <c r="F60" s="301"/>
      <c r="G60" s="302"/>
      <c r="H60" s="416"/>
      <c r="I60" s="416"/>
      <c r="J60" s="344"/>
      <c r="K60" s="587">
        <f t="shared" si="20"/>
        <v>0</v>
      </c>
      <c r="L60" s="644">
        <v>0</v>
      </c>
      <c r="M60" s="588">
        <f t="shared" si="19"/>
        <v>0</v>
      </c>
      <c r="N60" s="703"/>
      <c r="O60" s="361"/>
      <c r="P60" s="502"/>
      <c r="Q60" s="849">
        <f t="shared" si="21"/>
        <v>0</v>
      </c>
      <c r="R60" s="849">
        <f t="shared" si="22"/>
        <v>0</v>
      </c>
      <c r="AA60" s="194"/>
    </row>
    <row r="61" spans="2:27" ht="18" customHeight="1" x14ac:dyDescent="0.35">
      <c r="B61" s="418"/>
      <c r="C61" s="301"/>
      <c r="D61" s="301"/>
      <c r="E61" s="449"/>
      <c r="F61" s="301"/>
      <c r="G61" s="302"/>
      <c r="H61" s="416"/>
      <c r="I61" s="416"/>
      <c r="J61" s="344"/>
      <c r="K61" s="587">
        <f t="shared" si="20"/>
        <v>0</v>
      </c>
      <c r="L61" s="644">
        <v>0</v>
      </c>
      <c r="M61" s="588">
        <f t="shared" si="19"/>
        <v>0</v>
      </c>
      <c r="N61" s="703"/>
      <c r="O61" s="361"/>
      <c r="P61" s="502"/>
      <c r="Q61" s="849">
        <f t="shared" si="21"/>
        <v>0</v>
      </c>
      <c r="R61" s="849">
        <f t="shared" si="22"/>
        <v>0</v>
      </c>
      <c r="AA61" s="194"/>
    </row>
    <row r="62" spans="2:27" ht="18" customHeight="1" x14ac:dyDescent="0.35">
      <c r="B62" s="229"/>
      <c r="C62" s="301"/>
      <c r="D62" s="301"/>
      <c r="E62" s="449"/>
      <c r="F62" s="301"/>
      <c r="G62" s="302"/>
      <c r="H62" s="170"/>
      <c r="I62" s="170"/>
      <c r="J62" s="344"/>
      <c r="K62" s="587">
        <f t="shared" si="20"/>
        <v>0</v>
      </c>
      <c r="L62" s="644">
        <v>0</v>
      </c>
      <c r="M62" s="588">
        <f t="shared" si="19"/>
        <v>0</v>
      </c>
      <c r="N62" s="703"/>
      <c r="O62" s="361"/>
      <c r="P62" s="502"/>
      <c r="Q62" s="849">
        <f t="shared" si="21"/>
        <v>0</v>
      </c>
      <c r="R62" s="849">
        <f t="shared" si="22"/>
        <v>0</v>
      </c>
      <c r="AA62" s="194"/>
    </row>
    <row r="63" spans="2:27" ht="18" customHeight="1" x14ac:dyDescent="0.35">
      <c r="B63" s="229"/>
      <c r="C63" s="301"/>
      <c r="D63" s="301"/>
      <c r="E63" s="449"/>
      <c r="F63" s="301"/>
      <c r="G63" s="302"/>
      <c r="H63" s="170"/>
      <c r="I63" s="170"/>
      <c r="J63" s="344"/>
      <c r="K63" s="587">
        <f t="shared" si="20"/>
        <v>0</v>
      </c>
      <c r="L63" s="644">
        <v>0</v>
      </c>
      <c r="M63" s="588">
        <f t="shared" si="19"/>
        <v>0</v>
      </c>
      <c r="N63" s="703"/>
      <c r="O63" s="361"/>
      <c r="P63" s="502"/>
      <c r="Q63" s="849">
        <f t="shared" si="21"/>
        <v>0</v>
      </c>
      <c r="R63" s="849">
        <f t="shared" si="22"/>
        <v>0</v>
      </c>
      <c r="AA63" s="194"/>
    </row>
    <row r="64" spans="2:27" ht="18" customHeight="1" x14ac:dyDescent="0.35">
      <c r="B64" s="229"/>
      <c r="C64" s="301"/>
      <c r="D64" s="301"/>
      <c r="E64" s="449"/>
      <c r="F64" s="301"/>
      <c r="G64" s="302"/>
      <c r="H64" s="170"/>
      <c r="I64" s="170"/>
      <c r="J64" s="344"/>
      <c r="K64" s="587">
        <f t="shared" si="20"/>
        <v>0</v>
      </c>
      <c r="L64" s="644">
        <v>0</v>
      </c>
      <c r="M64" s="588">
        <f t="shared" si="19"/>
        <v>0</v>
      </c>
      <c r="N64" s="703"/>
      <c r="O64" s="361"/>
      <c r="P64" s="502"/>
      <c r="Q64" s="849">
        <f t="shared" si="21"/>
        <v>0</v>
      </c>
      <c r="R64" s="849">
        <f t="shared" si="22"/>
        <v>0</v>
      </c>
      <c r="AA64" s="194"/>
    </row>
    <row r="65" spans="2:27" ht="18" customHeight="1" x14ac:dyDescent="0.35">
      <c r="B65" s="229"/>
      <c r="C65" s="301"/>
      <c r="D65" s="301"/>
      <c r="E65" s="449"/>
      <c r="F65" s="301"/>
      <c r="G65" s="302"/>
      <c r="H65" s="170"/>
      <c r="I65" s="170"/>
      <c r="J65" s="344"/>
      <c r="K65" s="587">
        <f t="shared" si="20"/>
        <v>0</v>
      </c>
      <c r="L65" s="644">
        <v>0</v>
      </c>
      <c r="M65" s="588">
        <f t="shared" si="19"/>
        <v>0</v>
      </c>
      <c r="N65" s="703"/>
      <c r="O65" s="361"/>
      <c r="P65" s="502"/>
      <c r="Q65" s="849">
        <f t="shared" si="21"/>
        <v>0</v>
      </c>
      <c r="R65" s="849">
        <f t="shared" si="22"/>
        <v>0</v>
      </c>
      <c r="AA65" s="194"/>
    </row>
    <row r="66" spans="2:27" ht="18" customHeight="1" x14ac:dyDescent="0.35">
      <c r="B66" s="229"/>
      <c r="C66" s="301"/>
      <c r="D66" s="301"/>
      <c r="E66" s="449"/>
      <c r="F66" s="301"/>
      <c r="G66" s="302"/>
      <c r="H66" s="170"/>
      <c r="I66" s="170"/>
      <c r="J66" s="344"/>
      <c r="K66" s="587">
        <f t="shared" si="20"/>
        <v>0</v>
      </c>
      <c r="L66" s="644">
        <v>0</v>
      </c>
      <c r="M66" s="588">
        <f t="shared" si="19"/>
        <v>0</v>
      </c>
      <c r="N66" s="703"/>
      <c r="O66" s="361"/>
      <c r="P66" s="502"/>
      <c r="Q66" s="849">
        <f t="shared" si="21"/>
        <v>0</v>
      </c>
      <c r="R66" s="849">
        <f t="shared" si="22"/>
        <v>0</v>
      </c>
      <c r="AA66" s="194"/>
    </row>
    <row r="67" spans="2:27" ht="18" customHeight="1" x14ac:dyDescent="0.35">
      <c r="B67" s="229"/>
      <c r="C67" s="301"/>
      <c r="D67" s="301"/>
      <c r="E67" s="449"/>
      <c r="F67" s="301"/>
      <c r="G67" s="302"/>
      <c r="H67" s="170"/>
      <c r="I67" s="170"/>
      <c r="J67" s="344"/>
      <c r="K67" s="587">
        <f t="shared" si="20"/>
        <v>0</v>
      </c>
      <c r="L67" s="644">
        <v>0</v>
      </c>
      <c r="M67" s="588">
        <f t="shared" si="19"/>
        <v>0</v>
      </c>
      <c r="N67" s="703"/>
      <c r="O67" s="361"/>
      <c r="P67" s="502"/>
      <c r="Q67" s="849">
        <f t="shared" si="21"/>
        <v>0</v>
      </c>
      <c r="R67" s="849">
        <f t="shared" si="22"/>
        <v>0</v>
      </c>
      <c r="AA67" s="194"/>
    </row>
    <row r="68" spans="2:27" ht="18" customHeight="1" x14ac:dyDescent="0.35">
      <c r="B68" s="229"/>
      <c r="C68" s="301"/>
      <c r="D68" s="301"/>
      <c r="E68" s="449"/>
      <c r="F68" s="301"/>
      <c r="G68" s="302"/>
      <c r="H68" s="170"/>
      <c r="I68" s="170"/>
      <c r="J68" s="344"/>
      <c r="K68" s="587">
        <f t="shared" si="20"/>
        <v>0</v>
      </c>
      <c r="L68" s="644">
        <v>0</v>
      </c>
      <c r="M68" s="588">
        <f t="shared" si="19"/>
        <v>0</v>
      </c>
      <c r="N68" s="703"/>
      <c r="O68" s="361"/>
      <c r="P68" s="502"/>
      <c r="Q68" s="849">
        <f t="shared" si="21"/>
        <v>0</v>
      </c>
      <c r="R68" s="849">
        <f t="shared" si="22"/>
        <v>0</v>
      </c>
      <c r="AA68" s="194"/>
    </row>
    <row r="69" spans="2:27" ht="18" customHeight="1" x14ac:dyDescent="0.35">
      <c r="B69" s="229"/>
      <c r="C69" s="301"/>
      <c r="D69" s="301"/>
      <c r="E69" s="449"/>
      <c r="F69" s="301"/>
      <c r="G69" s="302"/>
      <c r="H69" s="170"/>
      <c r="I69" s="170"/>
      <c r="J69" s="344"/>
      <c r="K69" s="587">
        <f t="shared" si="20"/>
        <v>0</v>
      </c>
      <c r="L69" s="644">
        <v>0</v>
      </c>
      <c r="M69" s="588">
        <f t="shared" si="19"/>
        <v>0</v>
      </c>
      <c r="N69" s="703"/>
      <c r="O69" s="361"/>
      <c r="P69" s="502"/>
      <c r="Q69" s="849">
        <f t="shared" si="21"/>
        <v>0</v>
      </c>
      <c r="R69" s="849">
        <f t="shared" si="22"/>
        <v>0</v>
      </c>
      <c r="AA69" s="194"/>
    </row>
    <row r="70" spans="2:27" ht="18" customHeight="1" x14ac:dyDescent="0.35">
      <c r="B70" s="229"/>
      <c r="C70" s="301"/>
      <c r="D70" s="301"/>
      <c r="E70" s="449"/>
      <c r="F70" s="301"/>
      <c r="G70" s="302"/>
      <c r="H70" s="170"/>
      <c r="I70" s="170"/>
      <c r="J70" s="344"/>
      <c r="K70" s="587">
        <f t="shared" si="20"/>
        <v>0</v>
      </c>
      <c r="L70" s="644">
        <v>0</v>
      </c>
      <c r="M70" s="588">
        <f t="shared" si="19"/>
        <v>0</v>
      </c>
      <c r="N70" s="703"/>
      <c r="O70" s="361"/>
      <c r="P70" s="502"/>
      <c r="Q70" s="849">
        <f t="shared" si="21"/>
        <v>0</v>
      </c>
      <c r="R70" s="849">
        <f t="shared" si="22"/>
        <v>0</v>
      </c>
      <c r="AA70" s="194"/>
    </row>
    <row r="71" spans="2:27" ht="18" customHeight="1" x14ac:dyDescent="0.35">
      <c r="B71" s="229"/>
      <c r="C71" s="301"/>
      <c r="D71" s="301"/>
      <c r="E71" s="449"/>
      <c r="F71" s="301"/>
      <c r="G71" s="302"/>
      <c r="H71" s="170"/>
      <c r="I71" s="170"/>
      <c r="J71" s="344"/>
      <c r="K71" s="587">
        <f t="shared" si="20"/>
        <v>0</v>
      </c>
      <c r="L71" s="644">
        <v>0</v>
      </c>
      <c r="M71" s="588">
        <f t="shared" si="19"/>
        <v>0</v>
      </c>
      <c r="N71" s="703"/>
      <c r="O71" s="361"/>
      <c r="P71" s="502"/>
      <c r="Q71" s="849">
        <f t="shared" si="21"/>
        <v>0</v>
      </c>
      <c r="R71" s="849">
        <f t="shared" si="22"/>
        <v>0</v>
      </c>
      <c r="AA71" s="194"/>
    </row>
    <row r="72" spans="2:27" ht="18" customHeight="1" x14ac:dyDescent="0.35">
      <c r="B72" s="229"/>
      <c r="C72" s="301"/>
      <c r="D72" s="301"/>
      <c r="E72" s="449"/>
      <c r="F72" s="301"/>
      <c r="G72" s="302"/>
      <c r="H72" s="170"/>
      <c r="I72" s="170"/>
      <c r="J72" s="344"/>
      <c r="K72" s="587">
        <f t="shared" si="20"/>
        <v>0</v>
      </c>
      <c r="L72" s="644">
        <v>0</v>
      </c>
      <c r="M72" s="588">
        <f t="shared" si="19"/>
        <v>0</v>
      </c>
      <c r="N72" s="703"/>
      <c r="O72" s="361"/>
      <c r="P72" s="502"/>
      <c r="Q72" s="849">
        <f t="shared" si="21"/>
        <v>0</v>
      </c>
      <c r="R72" s="849">
        <f t="shared" si="22"/>
        <v>0</v>
      </c>
      <c r="AA72" s="194"/>
    </row>
    <row r="73" spans="2:27" ht="18" customHeight="1" x14ac:dyDescent="0.35">
      <c r="B73" s="229"/>
      <c r="C73" s="301"/>
      <c r="D73" s="301"/>
      <c r="E73" s="449"/>
      <c r="F73" s="301"/>
      <c r="G73" s="302"/>
      <c r="H73" s="170"/>
      <c r="I73" s="170"/>
      <c r="J73" s="344"/>
      <c r="K73" s="587">
        <f t="shared" si="20"/>
        <v>0</v>
      </c>
      <c r="L73" s="644">
        <v>0</v>
      </c>
      <c r="M73" s="588">
        <f t="shared" si="19"/>
        <v>0</v>
      </c>
      <c r="N73" s="703"/>
      <c r="O73" s="361"/>
      <c r="P73" s="502"/>
      <c r="Q73" s="849">
        <f t="shared" si="21"/>
        <v>0</v>
      </c>
      <c r="R73" s="849">
        <f t="shared" si="22"/>
        <v>0</v>
      </c>
      <c r="AA73" s="194"/>
    </row>
    <row r="74" spans="2:27" ht="18" customHeight="1" x14ac:dyDescent="0.35">
      <c r="B74" s="229"/>
      <c r="C74" s="301"/>
      <c r="D74" s="301"/>
      <c r="E74" s="449"/>
      <c r="F74" s="301"/>
      <c r="G74" s="302"/>
      <c r="H74" s="170"/>
      <c r="I74" s="170"/>
      <c r="J74" s="344"/>
      <c r="K74" s="587">
        <f t="shared" si="20"/>
        <v>0</v>
      </c>
      <c r="L74" s="644">
        <v>0</v>
      </c>
      <c r="M74" s="588">
        <f t="shared" si="19"/>
        <v>0</v>
      </c>
      <c r="N74" s="703"/>
      <c r="O74" s="361"/>
      <c r="P74" s="502"/>
      <c r="Q74" s="849">
        <f t="shared" si="21"/>
        <v>0</v>
      </c>
      <c r="R74" s="849">
        <f t="shared" si="22"/>
        <v>0</v>
      </c>
      <c r="AA74" s="194"/>
    </row>
    <row r="75" spans="2:27" ht="18" customHeight="1" x14ac:dyDescent="0.35">
      <c r="B75" s="229"/>
      <c r="C75" s="301"/>
      <c r="D75" s="301"/>
      <c r="E75" s="449"/>
      <c r="F75" s="301"/>
      <c r="G75" s="302"/>
      <c r="H75" s="170"/>
      <c r="I75" s="170"/>
      <c r="J75" s="344"/>
      <c r="K75" s="587">
        <f t="shared" si="20"/>
        <v>0</v>
      </c>
      <c r="L75" s="644">
        <v>0</v>
      </c>
      <c r="M75" s="588">
        <f t="shared" si="19"/>
        <v>0</v>
      </c>
      <c r="N75" s="703"/>
      <c r="O75" s="361"/>
      <c r="P75" s="502"/>
      <c r="Q75" s="849">
        <f t="shared" si="21"/>
        <v>0</v>
      </c>
      <c r="R75" s="849">
        <f t="shared" si="22"/>
        <v>0</v>
      </c>
      <c r="AA75" s="194"/>
    </row>
    <row r="76" spans="2:27" ht="18" customHeight="1" x14ac:dyDescent="0.35">
      <c r="B76" s="229"/>
      <c r="C76" s="301"/>
      <c r="D76" s="301"/>
      <c r="E76" s="449"/>
      <c r="F76" s="301"/>
      <c r="G76" s="302"/>
      <c r="H76" s="170"/>
      <c r="I76" s="170"/>
      <c r="J76" s="344"/>
      <c r="K76" s="587">
        <f t="shared" si="20"/>
        <v>0</v>
      </c>
      <c r="L76" s="644">
        <v>0</v>
      </c>
      <c r="M76" s="588">
        <f t="shared" si="19"/>
        <v>0</v>
      </c>
      <c r="N76" s="703"/>
      <c r="O76" s="361"/>
      <c r="P76" s="502"/>
      <c r="Q76" s="849">
        <f t="shared" si="21"/>
        <v>0</v>
      </c>
      <c r="R76" s="849">
        <f t="shared" si="22"/>
        <v>0</v>
      </c>
      <c r="AA76" s="194"/>
    </row>
    <row r="77" spans="2:27" ht="18" customHeight="1" x14ac:dyDescent="0.35">
      <c r="B77" s="229"/>
      <c r="C77" s="301"/>
      <c r="D77" s="301"/>
      <c r="E77" s="449"/>
      <c r="F77" s="301"/>
      <c r="G77" s="302"/>
      <c r="H77" s="170"/>
      <c r="I77" s="170"/>
      <c r="J77" s="344"/>
      <c r="K77" s="587">
        <f t="shared" si="20"/>
        <v>0</v>
      </c>
      <c r="L77" s="644">
        <v>0</v>
      </c>
      <c r="M77" s="588">
        <f t="shared" si="19"/>
        <v>0</v>
      </c>
      <c r="N77" s="703"/>
      <c r="O77" s="361"/>
      <c r="P77" s="502"/>
      <c r="Q77" s="849">
        <f t="shared" si="21"/>
        <v>0</v>
      </c>
      <c r="R77" s="849">
        <f t="shared" si="22"/>
        <v>0</v>
      </c>
      <c r="AA77" s="194"/>
    </row>
    <row r="78" spans="2:27" ht="18" customHeight="1" x14ac:dyDescent="0.35">
      <c r="B78" s="229"/>
      <c r="C78" s="301"/>
      <c r="D78" s="301"/>
      <c r="E78" s="449"/>
      <c r="F78" s="301"/>
      <c r="G78" s="302"/>
      <c r="H78" s="170"/>
      <c r="I78" s="170"/>
      <c r="J78" s="344"/>
      <c r="K78" s="587">
        <f t="shared" si="20"/>
        <v>0</v>
      </c>
      <c r="L78" s="644">
        <v>0</v>
      </c>
      <c r="M78" s="588">
        <f t="shared" si="19"/>
        <v>0</v>
      </c>
      <c r="N78" s="703"/>
      <c r="O78" s="361"/>
      <c r="P78" s="502"/>
      <c r="Q78" s="849">
        <f t="shared" si="21"/>
        <v>0</v>
      </c>
      <c r="R78" s="849">
        <f t="shared" si="22"/>
        <v>0</v>
      </c>
      <c r="AA78" s="194"/>
    </row>
    <row r="79" spans="2:27" ht="18" customHeight="1" x14ac:dyDescent="0.35">
      <c r="B79" s="229"/>
      <c r="C79" s="301"/>
      <c r="D79" s="301"/>
      <c r="E79" s="449"/>
      <c r="F79" s="301"/>
      <c r="G79" s="302"/>
      <c r="H79" s="170"/>
      <c r="I79" s="170"/>
      <c r="J79" s="344"/>
      <c r="K79" s="587">
        <f t="shared" si="20"/>
        <v>0</v>
      </c>
      <c r="L79" s="644">
        <v>0</v>
      </c>
      <c r="M79" s="588">
        <f t="shared" si="19"/>
        <v>0</v>
      </c>
      <c r="N79" s="703"/>
      <c r="O79" s="361"/>
      <c r="P79" s="502"/>
      <c r="Q79" s="849">
        <f t="shared" si="21"/>
        <v>0</v>
      </c>
      <c r="R79" s="849">
        <f t="shared" si="22"/>
        <v>0</v>
      </c>
      <c r="AA79" s="194"/>
    </row>
    <row r="80" spans="2:27" ht="18" customHeight="1" x14ac:dyDescent="0.35">
      <c r="B80" s="229"/>
      <c r="C80" s="301"/>
      <c r="D80" s="301"/>
      <c r="E80" s="449"/>
      <c r="F80" s="301"/>
      <c r="G80" s="302"/>
      <c r="H80" s="170"/>
      <c r="I80" s="170"/>
      <c r="J80" s="344"/>
      <c r="K80" s="587">
        <f t="shared" si="20"/>
        <v>0</v>
      </c>
      <c r="L80" s="644">
        <v>0</v>
      </c>
      <c r="M80" s="588">
        <f t="shared" si="19"/>
        <v>0</v>
      </c>
      <c r="N80" s="703"/>
      <c r="O80" s="361"/>
      <c r="P80" s="502"/>
      <c r="Q80" s="849">
        <f t="shared" si="21"/>
        <v>0</v>
      </c>
      <c r="R80" s="849">
        <f t="shared" si="22"/>
        <v>0</v>
      </c>
      <c r="AA80" s="194"/>
    </row>
    <row r="81" spans="2:27" ht="18" customHeight="1" x14ac:dyDescent="0.35">
      <c r="B81" s="229"/>
      <c r="C81" s="301"/>
      <c r="D81" s="301"/>
      <c r="E81" s="449"/>
      <c r="F81" s="301"/>
      <c r="G81" s="302"/>
      <c r="H81" s="170"/>
      <c r="I81" s="170"/>
      <c r="J81" s="344"/>
      <c r="K81" s="587">
        <f t="shared" si="20"/>
        <v>0</v>
      </c>
      <c r="L81" s="644">
        <v>0</v>
      </c>
      <c r="M81" s="588">
        <f t="shared" si="19"/>
        <v>0</v>
      </c>
      <c r="N81" s="703"/>
      <c r="O81" s="361"/>
      <c r="P81" s="502"/>
      <c r="Q81" s="849">
        <f t="shared" si="21"/>
        <v>0</v>
      </c>
      <c r="R81" s="849">
        <f t="shared" si="22"/>
        <v>0</v>
      </c>
      <c r="AA81" s="194"/>
    </row>
    <row r="82" spans="2:27" ht="18" customHeight="1" x14ac:dyDescent="0.35">
      <c r="B82" s="229"/>
      <c r="C82" s="301"/>
      <c r="D82" s="301"/>
      <c r="E82" s="449"/>
      <c r="F82" s="301"/>
      <c r="G82" s="302"/>
      <c r="H82" s="170"/>
      <c r="I82" s="170"/>
      <c r="J82" s="344"/>
      <c r="K82" s="587">
        <f t="shared" si="20"/>
        <v>0</v>
      </c>
      <c r="L82" s="644">
        <v>0</v>
      </c>
      <c r="M82" s="588">
        <f t="shared" si="19"/>
        <v>0</v>
      </c>
      <c r="N82" s="703"/>
      <c r="O82" s="361"/>
      <c r="P82" s="502"/>
      <c r="Q82" s="849">
        <f t="shared" si="21"/>
        <v>0</v>
      </c>
      <c r="R82" s="849">
        <f t="shared" si="22"/>
        <v>0</v>
      </c>
      <c r="AA82" s="194"/>
    </row>
    <row r="83" spans="2:27" ht="18" customHeight="1" x14ac:dyDescent="0.35">
      <c r="B83" s="229"/>
      <c r="C83" s="301"/>
      <c r="D83" s="301"/>
      <c r="E83" s="449"/>
      <c r="F83" s="301"/>
      <c r="G83" s="302"/>
      <c r="H83" s="170"/>
      <c r="I83" s="170"/>
      <c r="J83" s="344"/>
      <c r="K83" s="587">
        <f t="shared" si="20"/>
        <v>0</v>
      </c>
      <c r="L83" s="644">
        <v>0</v>
      </c>
      <c r="M83" s="588">
        <f t="shared" si="19"/>
        <v>0</v>
      </c>
      <c r="N83" s="703"/>
      <c r="O83" s="361"/>
      <c r="P83" s="502"/>
      <c r="Q83" s="849">
        <f t="shared" si="21"/>
        <v>0</v>
      </c>
      <c r="R83" s="849">
        <f t="shared" si="22"/>
        <v>0</v>
      </c>
      <c r="AA83" s="194"/>
    </row>
    <row r="84" spans="2:27" ht="18" customHeight="1" x14ac:dyDescent="0.35">
      <c r="B84" s="229"/>
      <c r="C84" s="301"/>
      <c r="D84" s="301"/>
      <c r="E84" s="449"/>
      <c r="F84" s="301"/>
      <c r="G84" s="302"/>
      <c r="H84" s="170"/>
      <c r="I84" s="170"/>
      <c r="J84" s="344"/>
      <c r="K84" s="587">
        <f t="shared" si="20"/>
        <v>0</v>
      </c>
      <c r="L84" s="644">
        <v>0</v>
      </c>
      <c r="M84" s="588">
        <f t="shared" si="19"/>
        <v>0</v>
      </c>
      <c r="N84" s="703"/>
      <c r="O84" s="361"/>
      <c r="P84" s="502"/>
      <c r="Q84" s="849">
        <f t="shared" si="21"/>
        <v>0</v>
      </c>
      <c r="R84" s="849">
        <f t="shared" si="22"/>
        <v>0</v>
      </c>
      <c r="AA84" s="194"/>
    </row>
    <row r="85" spans="2:27" ht="18" customHeight="1" x14ac:dyDescent="0.35">
      <c r="B85" s="229"/>
      <c r="C85" s="301"/>
      <c r="D85" s="301"/>
      <c r="E85" s="449"/>
      <c r="F85" s="301"/>
      <c r="G85" s="302"/>
      <c r="H85" s="170"/>
      <c r="I85" s="170"/>
      <c r="J85" s="344"/>
      <c r="K85" s="587">
        <f t="shared" si="20"/>
        <v>0</v>
      </c>
      <c r="L85" s="644">
        <v>0</v>
      </c>
      <c r="M85" s="588">
        <f t="shared" si="19"/>
        <v>0</v>
      </c>
      <c r="N85" s="703"/>
      <c r="O85" s="361"/>
      <c r="P85" s="502"/>
      <c r="Q85" s="849">
        <f t="shared" si="21"/>
        <v>0</v>
      </c>
      <c r="R85" s="849">
        <f t="shared" si="22"/>
        <v>0</v>
      </c>
      <c r="AA85" s="194"/>
    </row>
    <row r="86" spans="2:27" ht="18" customHeight="1" x14ac:dyDescent="0.35">
      <c r="B86" s="229"/>
      <c r="C86" s="301"/>
      <c r="D86" s="301"/>
      <c r="E86" s="449"/>
      <c r="F86" s="301"/>
      <c r="G86" s="302"/>
      <c r="H86" s="170"/>
      <c r="I86" s="170"/>
      <c r="J86" s="344"/>
      <c r="K86" s="587">
        <f t="shared" si="20"/>
        <v>0</v>
      </c>
      <c r="L86" s="644">
        <v>0</v>
      </c>
      <c r="M86" s="588">
        <f t="shared" si="19"/>
        <v>0</v>
      </c>
      <c r="N86" s="703"/>
      <c r="O86" s="361"/>
      <c r="P86" s="502"/>
      <c r="Q86" s="849">
        <f t="shared" si="21"/>
        <v>0</v>
      </c>
      <c r="R86" s="849">
        <f t="shared" si="22"/>
        <v>0</v>
      </c>
      <c r="AA86" s="194"/>
    </row>
    <row r="87" spans="2:27" ht="18" customHeight="1" x14ac:dyDescent="0.35">
      <c r="B87" s="229"/>
      <c r="C87" s="301"/>
      <c r="D87" s="301"/>
      <c r="E87" s="449"/>
      <c r="F87" s="301"/>
      <c r="G87" s="302"/>
      <c r="H87" s="170"/>
      <c r="I87" s="170"/>
      <c r="J87" s="344"/>
      <c r="K87" s="587">
        <f t="shared" si="20"/>
        <v>0</v>
      </c>
      <c r="L87" s="644">
        <v>0</v>
      </c>
      <c r="M87" s="588">
        <f t="shared" si="19"/>
        <v>0</v>
      </c>
      <c r="N87" s="703"/>
      <c r="O87" s="361"/>
      <c r="P87" s="502"/>
      <c r="Q87" s="849">
        <f t="shared" si="21"/>
        <v>0</v>
      </c>
      <c r="R87" s="849">
        <f t="shared" si="22"/>
        <v>0</v>
      </c>
      <c r="AA87" s="194"/>
    </row>
    <row r="88" spans="2:27" ht="18" customHeight="1" x14ac:dyDescent="0.35">
      <c r="B88" s="229"/>
      <c r="C88" s="301"/>
      <c r="D88" s="301"/>
      <c r="E88" s="449"/>
      <c r="F88" s="301"/>
      <c r="G88" s="302"/>
      <c r="H88" s="170"/>
      <c r="I88" s="170"/>
      <c r="J88" s="344"/>
      <c r="K88" s="587">
        <f t="shared" si="20"/>
        <v>0</v>
      </c>
      <c r="L88" s="644">
        <v>0</v>
      </c>
      <c r="M88" s="588">
        <f t="shared" si="19"/>
        <v>0</v>
      </c>
      <c r="N88" s="703"/>
      <c r="O88" s="361"/>
      <c r="P88" s="502"/>
      <c r="Q88" s="849">
        <f t="shared" si="21"/>
        <v>0</v>
      </c>
      <c r="R88" s="849">
        <f t="shared" si="22"/>
        <v>0</v>
      </c>
      <c r="AA88" s="194"/>
    </row>
    <row r="89" spans="2:27" ht="18" customHeight="1" x14ac:dyDescent="0.35">
      <c r="B89" s="229"/>
      <c r="C89" s="301"/>
      <c r="D89" s="301"/>
      <c r="E89" s="449"/>
      <c r="F89" s="301"/>
      <c r="G89" s="302"/>
      <c r="H89" s="170"/>
      <c r="I89" s="170"/>
      <c r="J89" s="344"/>
      <c r="K89" s="587">
        <f t="shared" si="20"/>
        <v>0</v>
      </c>
      <c r="L89" s="644">
        <v>0</v>
      </c>
      <c r="M89" s="588">
        <f t="shared" si="19"/>
        <v>0</v>
      </c>
      <c r="N89" s="703"/>
      <c r="O89" s="361"/>
      <c r="P89" s="502"/>
      <c r="Q89" s="849">
        <f t="shared" si="21"/>
        <v>0</v>
      </c>
      <c r="R89" s="849">
        <f t="shared" si="22"/>
        <v>0</v>
      </c>
      <c r="AA89" s="194"/>
    </row>
    <row r="90" spans="2:27" ht="18" customHeight="1" x14ac:dyDescent="0.35">
      <c r="B90" s="229"/>
      <c r="C90" s="301"/>
      <c r="D90" s="301"/>
      <c r="E90" s="449"/>
      <c r="F90" s="301"/>
      <c r="G90" s="302"/>
      <c r="H90" s="170"/>
      <c r="I90" s="170"/>
      <c r="J90" s="344"/>
      <c r="K90" s="587">
        <f t="shared" si="20"/>
        <v>0</v>
      </c>
      <c r="L90" s="644">
        <v>0</v>
      </c>
      <c r="M90" s="588">
        <f t="shared" si="19"/>
        <v>0</v>
      </c>
      <c r="N90" s="703"/>
      <c r="O90" s="361"/>
      <c r="P90" s="502"/>
      <c r="Q90" s="849">
        <f t="shared" si="21"/>
        <v>0</v>
      </c>
      <c r="R90" s="849">
        <f t="shared" si="22"/>
        <v>0</v>
      </c>
      <c r="AA90" s="194"/>
    </row>
    <row r="91" spans="2:27" ht="18" customHeight="1" x14ac:dyDescent="0.35">
      <c r="B91" s="229"/>
      <c r="C91" s="301"/>
      <c r="D91" s="301"/>
      <c r="E91" s="449"/>
      <c r="F91" s="301"/>
      <c r="G91" s="302"/>
      <c r="H91" s="170"/>
      <c r="I91" s="170"/>
      <c r="J91" s="344"/>
      <c r="K91" s="587">
        <f t="shared" si="20"/>
        <v>0</v>
      </c>
      <c r="L91" s="644">
        <v>0</v>
      </c>
      <c r="M91" s="588">
        <f t="shared" si="19"/>
        <v>0</v>
      </c>
      <c r="N91" s="703"/>
      <c r="O91" s="361"/>
      <c r="P91" s="502"/>
      <c r="Q91" s="849">
        <f t="shared" si="21"/>
        <v>0</v>
      </c>
      <c r="R91" s="849">
        <f t="shared" si="22"/>
        <v>0</v>
      </c>
      <c r="AA91" s="194"/>
    </row>
    <row r="92" spans="2:27" ht="18" customHeight="1" x14ac:dyDescent="0.35">
      <c r="B92" s="229"/>
      <c r="C92" s="301"/>
      <c r="D92" s="301"/>
      <c r="E92" s="449"/>
      <c r="F92" s="301"/>
      <c r="G92" s="302"/>
      <c r="H92" s="170"/>
      <c r="I92" s="170"/>
      <c r="J92" s="344"/>
      <c r="K92" s="587">
        <f t="shared" si="20"/>
        <v>0</v>
      </c>
      <c r="L92" s="644">
        <v>0</v>
      </c>
      <c r="M92" s="588">
        <f t="shared" si="19"/>
        <v>0</v>
      </c>
      <c r="N92" s="703"/>
      <c r="O92" s="361"/>
      <c r="P92" s="502"/>
      <c r="Q92" s="849">
        <f t="shared" si="21"/>
        <v>0</v>
      </c>
      <c r="R92" s="849">
        <f t="shared" si="22"/>
        <v>0</v>
      </c>
      <c r="AA92" s="194"/>
    </row>
    <row r="93" spans="2:27" ht="18" customHeight="1" x14ac:dyDescent="0.35">
      <c r="B93" s="229"/>
      <c r="C93" s="301"/>
      <c r="D93" s="301"/>
      <c r="E93" s="449"/>
      <c r="F93" s="301"/>
      <c r="G93" s="302"/>
      <c r="H93" s="170"/>
      <c r="I93" s="170"/>
      <c r="J93" s="344"/>
      <c r="K93" s="587">
        <f t="shared" si="20"/>
        <v>0</v>
      </c>
      <c r="L93" s="644">
        <v>0</v>
      </c>
      <c r="M93" s="588">
        <f t="shared" si="19"/>
        <v>0</v>
      </c>
      <c r="N93" s="703"/>
      <c r="O93" s="361"/>
      <c r="P93" s="502"/>
      <c r="Q93" s="849">
        <f t="shared" si="21"/>
        <v>0</v>
      </c>
      <c r="R93" s="849">
        <f t="shared" si="22"/>
        <v>0</v>
      </c>
      <c r="AA93" s="194"/>
    </row>
    <row r="94" spans="2:27" ht="18" customHeight="1" x14ac:dyDescent="0.35">
      <c r="B94" s="229"/>
      <c r="C94" s="301"/>
      <c r="D94" s="301"/>
      <c r="E94" s="449"/>
      <c r="F94" s="301"/>
      <c r="G94" s="302"/>
      <c r="H94" s="170"/>
      <c r="I94" s="170"/>
      <c r="J94" s="344"/>
      <c r="K94" s="587">
        <f t="shared" si="20"/>
        <v>0</v>
      </c>
      <c r="L94" s="644">
        <v>0</v>
      </c>
      <c r="M94" s="588">
        <f t="shared" si="19"/>
        <v>0</v>
      </c>
      <c r="N94" s="703"/>
      <c r="O94" s="361"/>
      <c r="P94" s="502"/>
      <c r="Q94" s="849">
        <f t="shared" si="21"/>
        <v>0</v>
      </c>
      <c r="R94" s="849">
        <f t="shared" si="22"/>
        <v>0</v>
      </c>
      <c r="AA94" s="194"/>
    </row>
    <row r="95" spans="2:27" ht="18" customHeight="1" x14ac:dyDescent="0.35">
      <c r="B95" s="229"/>
      <c r="C95" s="301"/>
      <c r="D95" s="301"/>
      <c r="E95" s="449"/>
      <c r="F95" s="301"/>
      <c r="G95" s="302"/>
      <c r="H95" s="170"/>
      <c r="I95" s="170"/>
      <c r="J95" s="344"/>
      <c r="K95" s="587">
        <f t="shared" si="20"/>
        <v>0</v>
      </c>
      <c r="L95" s="644">
        <v>0</v>
      </c>
      <c r="M95" s="588">
        <f t="shared" si="19"/>
        <v>0</v>
      </c>
      <c r="N95" s="703"/>
      <c r="O95" s="361"/>
      <c r="P95" s="502"/>
      <c r="Q95" s="849">
        <f t="shared" si="21"/>
        <v>0</v>
      </c>
      <c r="R95" s="849">
        <f t="shared" si="22"/>
        <v>0</v>
      </c>
      <c r="AA95" s="194"/>
    </row>
    <row r="96" spans="2:27" ht="18" customHeight="1" x14ac:dyDescent="0.35">
      <c r="B96" s="229"/>
      <c r="C96" s="301"/>
      <c r="D96" s="301"/>
      <c r="E96" s="449"/>
      <c r="F96" s="301"/>
      <c r="G96" s="302"/>
      <c r="H96" s="170"/>
      <c r="I96" s="170"/>
      <c r="J96" s="344"/>
      <c r="K96" s="587">
        <f t="shared" si="20"/>
        <v>0</v>
      </c>
      <c r="L96" s="644">
        <v>0</v>
      </c>
      <c r="M96" s="588">
        <f t="shared" si="19"/>
        <v>0</v>
      </c>
      <c r="N96" s="703"/>
      <c r="O96" s="361"/>
      <c r="P96" s="502"/>
      <c r="Q96" s="849">
        <f t="shared" si="21"/>
        <v>0</v>
      </c>
      <c r="R96" s="849">
        <f t="shared" si="22"/>
        <v>0</v>
      </c>
      <c r="AA96" s="194"/>
    </row>
    <row r="97" spans="2:27" ht="18" customHeight="1" x14ac:dyDescent="0.35">
      <c r="B97" s="229"/>
      <c r="C97" s="301"/>
      <c r="D97" s="301"/>
      <c r="E97" s="449"/>
      <c r="F97" s="301"/>
      <c r="G97" s="302"/>
      <c r="H97" s="170"/>
      <c r="I97" s="170"/>
      <c r="J97" s="344"/>
      <c r="K97" s="587">
        <f t="shared" si="20"/>
        <v>0</v>
      </c>
      <c r="L97" s="644">
        <v>0</v>
      </c>
      <c r="M97" s="588">
        <f t="shared" si="19"/>
        <v>0</v>
      </c>
      <c r="N97" s="703"/>
      <c r="O97" s="361"/>
      <c r="P97" s="502"/>
      <c r="Q97" s="849">
        <f t="shared" si="21"/>
        <v>0</v>
      </c>
      <c r="R97" s="849">
        <f t="shared" si="22"/>
        <v>0</v>
      </c>
      <c r="AA97" s="194"/>
    </row>
    <row r="98" spans="2:27" ht="18" customHeight="1" x14ac:dyDescent="0.35">
      <c r="B98" s="229"/>
      <c r="C98" s="301"/>
      <c r="D98" s="301"/>
      <c r="E98" s="449"/>
      <c r="F98" s="301"/>
      <c r="G98" s="302"/>
      <c r="H98" s="170"/>
      <c r="I98" s="170"/>
      <c r="J98" s="344"/>
      <c r="K98" s="587">
        <f t="shared" si="20"/>
        <v>0</v>
      </c>
      <c r="L98" s="644">
        <v>0</v>
      </c>
      <c r="M98" s="588">
        <f t="shared" si="19"/>
        <v>0</v>
      </c>
      <c r="N98" s="703"/>
      <c r="O98" s="361"/>
      <c r="P98" s="502"/>
      <c r="Q98" s="849">
        <f t="shared" si="21"/>
        <v>0</v>
      </c>
      <c r="R98" s="849">
        <f t="shared" si="22"/>
        <v>0</v>
      </c>
      <c r="AA98" s="194"/>
    </row>
    <row r="99" spans="2:27" ht="18" customHeight="1" x14ac:dyDescent="0.35">
      <c r="B99" s="229"/>
      <c r="C99" s="301"/>
      <c r="D99" s="301"/>
      <c r="E99" s="449"/>
      <c r="F99" s="301"/>
      <c r="G99" s="302"/>
      <c r="H99" s="170"/>
      <c r="I99" s="170"/>
      <c r="J99" s="344"/>
      <c r="K99" s="587">
        <f t="shared" si="20"/>
        <v>0</v>
      </c>
      <c r="L99" s="644">
        <v>0</v>
      </c>
      <c r="M99" s="588">
        <f t="shared" si="19"/>
        <v>0</v>
      </c>
      <c r="N99" s="703"/>
      <c r="O99" s="361"/>
      <c r="P99" s="502"/>
      <c r="Q99" s="849">
        <f t="shared" si="21"/>
        <v>0</v>
      </c>
      <c r="R99" s="849">
        <f t="shared" si="22"/>
        <v>0</v>
      </c>
      <c r="AA99" s="194"/>
    </row>
    <row r="100" spans="2:27" ht="18" customHeight="1" x14ac:dyDescent="0.35">
      <c r="B100" s="229"/>
      <c r="C100" s="301"/>
      <c r="D100" s="301"/>
      <c r="E100" s="449"/>
      <c r="F100" s="301"/>
      <c r="G100" s="302"/>
      <c r="H100" s="170"/>
      <c r="I100" s="170"/>
      <c r="J100" s="344"/>
      <c r="K100" s="587">
        <f t="shared" si="20"/>
        <v>0</v>
      </c>
      <c r="L100" s="644">
        <v>0</v>
      </c>
      <c r="M100" s="588">
        <f t="shared" si="19"/>
        <v>0</v>
      </c>
      <c r="N100" s="703"/>
      <c r="O100" s="361"/>
      <c r="P100" s="502"/>
      <c r="Q100" s="849">
        <f t="shared" si="21"/>
        <v>0</v>
      </c>
      <c r="R100" s="849">
        <f t="shared" si="22"/>
        <v>0</v>
      </c>
      <c r="AA100" s="194"/>
    </row>
    <row r="101" spans="2:27" ht="18" customHeight="1" x14ac:dyDescent="0.35">
      <c r="B101" s="229"/>
      <c r="C101" s="301"/>
      <c r="D101" s="301"/>
      <c r="E101" s="449"/>
      <c r="F101" s="301"/>
      <c r="G101" s="302"/>
      <c r="H101" s="170"/>
      <c r="I101" s="170"/>
      <c r="J101" s="344"/>
      <c r="K101" s="587">
        <f t="shared" si="20"/>
        <v>0</v>
      </c>
      <c r="L101" s="644">
        <v>0</v>
      </c>
      <c r="M101" s="588">
        <f t="shared" si="19"/>
        <v>0</v>
      </c>
      <c r="N101" s="703"/>
      <c r="O101" s="361"/>
      <c r="P101" s="502"/>
      <c r="Q101" s="849">
        <f t="shared" si="21"/>
        <v>0</v>
      </c>
      <c r="R101" s="849">
        <f t="shared" si="22"/>
        <v>0</v>
      </c>
      <c r="AA101" s="194"/>
    </row>
    <row r="102" spans="2:27" ht="18" customHeight="1" x14ac:dyDescent="0.35">
      <c r="B102" s="229"/>
      <c r="C102" s="301"/>
      <c r="D102" s="301"/>
      <c r="E102" s="449"/>
      <c r="F102" s="301"/>
      <c r="G102" s="302"/>
      <c r="H102" s="170"/>
      <c r="I102" s="170"/>
      <c r="J102" s="344"/>
      <c r="K102" s="587">
        <f t="shared" si="20"/>
        <v>0</v>
      </c>
      <c r="L102" s="644">
        <v>0</v>
      </c>
      <c r="M102" s="588">
        <f t="shared" si="19"/>
        <v>0</v>
      </c>
      <c r="N102" s="703"/>
      <c r="O102" s="361"/>
      <c r="P102" s="502"/>
      <c r="Q102" s="849">
        <f t="shared" si="21"/>
        <v>0</v>
      </c>
      <c r="R102" s="849">
        <f t="shared" si="22"/>
        <v>0</v>
      </c>
      <c r="AA102" s="194"/>
    </row>
    <row r="103" spans="2:27" ht="18" customHeight="1" x14ac:dyDescent="0.35">
      <c r="B103" s="229"/>
      <c r="C103" s="301"/>
      <c r="D103" s="301"/>
      <c r="E103" s="449"/>
      <c r="F103" s="301"/>
      <c r="G103" s="302"/>
      <c r="H103" s="170"/>
      <c r="I103" s="170"/>
      <c r="J103" s="344"/>
      <c r="K103" s="587">
        <f t="shared" si="20"/>
        <v>0</v>
      </c>
      <c r="L103" s="644">
        <v>0</v>
      </c>
      <c r="M103" s="588">
        <f t="shared" si="19"/>
        <v>0</v>
      </c>
      <c r="N103" s="703"/>
      <c r="O103" s="361"/>
      <c r="P103" s="502"/>
      <c r="Q103" s="849">
        <f t="shared" si="21"/>
        <v>0</v>
      </c>
      <c r="R103" s="849">
        <f t="shared" si="22"/>
        <v>0</v>
      </c>
      <c r="AA103" s="194"/>
    </row>
    <row r="104" spans="2:27" ht="18" customHeight="1" x14ac:dyDescent="0.35">
      <c r="B104" s="229"/>
      <c r="C104" s="301"/>
      <c r="D104" s="301"/>
      <c r="E104" s="449"/>
      <c r="F104" s="301"/>
      <c r="G104" s="302"/>
      <c r="H104" s="170"/>
      <c r="I104" s="170"/>
      <c r="J104" s="344"/>
      <c r="K104" s="587">
        <f t="shared" si="20"/>
        <v>0</v>
      </c>
      <c r="L104" s="644">
        <v>0</v>
      </c>
      <c r="M104" s="588">
        <f t="shared" si="19"/>
        <v>0</v>
      </c>
      <c r="N104" s="703"/>
      <c r="O104" s="361"/>
      <c r="P104" s="502"/>
      <c r="Q104" s="849">
        <f t="shared" si="21"/>
        <v>0</v>
      </c>
      <c r="R104" s="849">
        <f t="shared" si="22"/>
        <v>0</v>
      </c>
      <c r="AA104" s="194"/>
    </row>
    <row r="105" spans="2:27" ht="18" customHeight="1" x14ac:dyDescent="0.35">
      <c r="B105" s="229"/>
      <c r="C105" s="301"/>
      <c r="D105" s="301"/>
      <c r="E105" s="449"/>
      <c r="F105" s="301"/>
      <c r="G105" s="302"/>
      <c r="H105" s="170"/>
      <c r="I105" s="170"/>
      <c r="J105" s="344"/>
      <c r="K105" s="587">
        <f t="shared" si="20"/>
        <v>0</v>
      </c>
      <c r="L105" s="644">
        <v>0</v>
      </c>
      <c r="M105" s="588">
        <f t="shared" si="19"/>
        <v>0</v>
      </c>
      <c r="N105" s="703"/>
      <c r="O105" s="361"/>
      <c r="P105" s="502"/>
      <c r="Q105" s="849">
        <f t="shared" si="21"/>
        <v>0</v>
      </c>
      <c r="R105" s="849">
        <f t="shared" si="22"/>
        <v>0</v>
      </c>
      <c r="AA105" s="194"/>
    </row>
    <row r="106" spans="2:27" ht="18" customHeight="1" x14ac:dyDescent="0.35">
      <c r="B106" s="229"/>
      <c r="C106" s="301"/>
      <c r="D106" s="301"/>
      <c r="E106" s="449"/>
      <c r="F106" s="301"/>
      <c r="G106" s="302"/>
      <c r="H106" s="170"/>
      <c r="I106" s="170"/>
      <c r="J106" s="344"/>
      <c r="K106" s="587">
        <f t="shared" si="20"/>
        <v>0</v>
      </c>
      <c r="L106" s="644">
        <v>0</v>
      </c>
      <c r="M106" s="588">
        <f t="shared" si="19"/>
        <v>0</v>
      </c>
      <c r="N106" s="703"/>
      <c r="O106" s="361"/>
      <c r="P106" s="502"/>
      <c r="Q106" s="849">
        <f t="shared" si="21"/>
        <v>0</v>
      </c>
      <c r="R106" s="849">
        <f t="shared" si="22"/>
        <v>0</v>
      </c>
      <c r="AA106" s="194"/>
    </row>
    <row r="107" spans="2:27" ht="18" customHeight="1" x14ac:dyDescent="0.35">
      <c r="B107" s="229"/>
      <c r="C107" s="301"/>
      <c r="D107" s="301"/>
      <c r="E107" s="449"/>
      <c r="F107" s="301"/>
      <c r="G107" s="302"/>
      <c r="H107" s="170"/>
      <c r="I107" s="170"/>
      <c r="J107" s="344"/>
      <c r="K107" s="587">
        <f t="shared" si="20"/>
        <v>0</v>
      </c>
      <c r="L107" s="644">
        <v>0</v>
      </c>
      <c r="M107" s="588">
        <f t="shared" si="19"/>
        <v>0</v>
      </c>
      <c r="N107" s="703"/>
      <c r="O107" s="361"/>
      <c r="P107" s="502"/>
      <c r="Q107" s="849">
        <f t="shared" si="21"/>
        <v>0</v>
      </c>
      <c r="R107" s="849">
        <f t="shared" si="22"/>
        <v>0</v>
      </c>
      <c r="AA107" s="194"/>
    </row>
    <row r="108" spans="2:27" ht="18" customHeight="1" x14ac:dyDescent="0.35">
      <c r="B108" s="229"/>
      <c r="C108" s="301"/>
      <c r="D108" s="301"/>
      <c r="E108" s="449"/>
      <c r="F108" s="301"/>
      <c r="G108" s="302"/>
      <c r="H108" s="170"/>
      <c r="I108" s="170"/>
      <c r="J108" s="344"/>
      <c r="K108" s="587">
        <f t="shared" si="20"/>
        <v>0</v>
      </c>
      <c r="L108" s="644">
        <v>0</v>
      </c>
      <c r="M108" s="588">
        <f t="shared" si="19"/>
        <v>0</v>
      </c>
      <c r="N108" s="703"/>
      <c r="O108" s="361"/>
      <c r="P108" s="502"/>
      <c r="Q108" s="849">
        <f t="shared" si="21"/>
        <v>0</v>
      </c>
      <c r="R108" s="849">
        <f t="shared" si="22"/>
        <v>0</v>
      </c>
      <c r="AA108" s="194"/>
    </row>
    <row r="109" spans="2:27" ht="18" customHeight="1" x14ac:dyDescent="0.35">
      <c r="B109" s="229"/>
      <c r="C109" s="301"/>
      <c r="D109" s="301"/>
      <c r="E109" s="449"/>
      <c r="F109" s="301"/>
      <c r="G109" s="302"/>
      <c r="H109" s="170"/>
      <c r="I109" s="170"/>
      <c r="J109" s="344"/>
      <c r="K109" s="587">
        <f t="shared" si="20"/>
        <v>0</v>
      </c>
      <c r="L109" s="644">
        <v>0</v>
      </c>
      <c r="M109" s="588">
        <f t="shared" si="19"/>
        <v>0</v>
      </c>
      <c r="N109" s="703"/>
      <c r="O109" s="361"/>
      <c r="P109" s="502"/>
      <c r="Q109" s="849">
        <f t="shared" si="21"/>
        <v>0</v>
      </c>
      <c r="R109" s="849">
        <f t="shared" si="22"/>
        <v>0</v>
      </c>
      <c r="AA109" s="194"/>
    </row>
    <row r="110" spans="2:27" ht="18" customHeight="1" x14ac:dyDescent="0.35">
      <c r="B110" s="229"/>
      <c r="C110" s="301"/>
      <c r="D110" s="301"/>
      <c r="E110" s="449"/>
      <c r="F110" s="301"/>
      <c r="G110" s="302"/>
      <c r="H110" s="170"/>
      <c r="I110" s="170"/>
      <c r="J110" s="344"/>
      <c r="K110" s="587">
        <f t="shared" si="20"/>
        <v>0</v>
      </c>
      <c r="L110" s="644">
        <v>0</v>
      </c>
      <c r="M110" s="588">
        <f t="shared" si="19"/>
        <v>0</v>
      </c>
      <c r="N110" s="703"/>
      <c r="O110" s="361"/>
      <c r="P110" s="502"/>
      <c r="Q110" s="849">
        <f t="shared" si="21"/>
        <v>0</v>
      </c>
      <c r="R110" s="849">
        <f t="shared" si="22"/>
        <v>0</v>
      </c>
      <c r="AA110" s="194"/>
    </row>
    <row r="111" spans="2:27" ht="18" customHeight="1" x14ac:dyDescent="0.35">
      <c r="B111" s="229"/>
      <c r="C111" s="301"/>
      <c r="D111" s="301"/>
      <c r="E111" s="449"/>
      <c r="F111" s="301"/>
      <c r="G111" s="302"/>
      <c r="H111" s="170"/>
      <c r="I111" s="170"/>
      <c r="J111" s="344"/>
      <c r="K111" s="587">
        <f t="shared" si="20"/>
        <v>0</v>
      </c>
      <c r="L111" s="644">
        <v>0</v>
      </c>
      <c r="M111" s="588">
        <f t="shared" si="19"/>
        <v>0</v>
      </c>
      <c r="N111" s="703"/>
      <c r="O111" s="361"/>
      <c r="P111" s="502"/>
      <c r="Q111" s="849">
        <f t="shared" si="21"/>
        <v>0</v>
      </c>
      <c r="R111" s="849">
        <f t="shared" si="22"/>
        <v>0</v>
      </c>
      <c r="AA111" s="194"/>
    </row>
    <row r="112" spans="2:27" ht="18" customHeight="1" x14ac:dyDescent="0.35">
      <c r="B112" s="229"/>
      <c r="C112" s="301"/>
      <c r="D112" s="301"/>
      <c r="E112" s="449"/>
      <c r="F112" s="301"/>
      <c r="G112" s="302"/>
      <c r="H112" s="170"/>
      <c r="I112" s="170"/>
      <c r="J112" s="344"/>
      <c r="K112" s="587">
        <f t="shared" si="20"/>
        <v>0</v>
      </c>
      <c r="L112" s="644">
        <v>0</v>
      </c>
      <c r="M112" s="588">
        <f t="shared" si="19"/>
        <v>0</v>
      </c>
      <c r="N112" s="703"/>
      <c r="O112" s="361"/>
      <c r="P112" s="502"/>
      <c r="Q112" s="849">
        <f t="shared" si="21"/>
        <v>0</v>
      </c>
      <c r="R112" s="849">
        <f t="shared" si="22"/>
        <v>0</v>
      </c>
      <c r="AA112" s="194"/>
    </row>
    <row r="113" spans="2:27" ht="18" customHeight="1" x14ac:dyDescent="0.35">
      <c r="B113" s="229"/>
      <c r="C113" s="301"/>
      <c r="D113" s="301"/>
      <c r="E113" s="449"/>
      <c r="F113" s="301"/>
      <c r="G113" s="302"/>
      <c r="H113" s="170"/>
      <c r="I113" s="170"/>
      <c r="J113" s="344"/>
      <c r="K113" s="587">
        <f t="shared" si="20"/>
        <v>0</v>
      </c>
      <c r="L113" s="644">
        <v>0</v>
      </c>
      <c r="M113" s="588">
        <f t="shared" si="19"/>
        <v>0</v>
      </c>
      <c r="N113" s="703"/>
      <c r="O113" s="361"/>
      <c r="P113" s="502"/>
      <c r="Q113" s="849">
        <f t="shared" si="21"/>
        <v>0</v>
      </c>
      <c r="R113" s="849">
        <f t="shared" si="22"/>
        <v>0</v>
      </c>
      <c r="AA113" s="194"/>
    </row>
    <row r="114" spans="2:27" ht="18" customHeight="1" x14ac:dyDescent="0.35">
      <c r="B114" s="229"/>
      <c r="C114" s="301"/>
      <c r="D114" s="301"/>
      <c r="E114" s="449"/>
      <c r="F114" s="301"/>
      <c r="G114" s="302"/>
      <c r="H114" s="170"/>
      <c r="I114" s="170"/>
      <c r="J114" s="344"/>
      <c r="K114" s="587">
        <f t="shared" si="20"/>
        <v>0</v>
      </c>
      <c r="L114" s="644">
        <v>0</v>
      </c>
      <c r="M114" s="588">
        <f t="shared" ref="M114:M177" si="23">IF(O114="X",0,L114*$M$8)</f>
        <v>0</v>
      </c>
      <c r="N114" s="703"/>
      <c r="O114" s="361"/>
      <c r="P114" s="502"/>
      <c r="Q114" s="849">
        <f t="shared" si="21"/>
        <v>0</v>
      </c>
      <c r="R114" s="849">
        <f t="shared" si="22"/>
        <v>0</v>
      </c>
      <c r="AA114" s="194"/>
    </row>
    <row r="115" spans="2:27" ht="18" customHeight="1" x14ac:dyDescent="0.35">
      <c r="B115" s="229"/>
      <c r="C115" s="301"/>
      <c r="D115" s="301"/>
      <c r="E115" s="449"/>
      <c r="F115" s="301"/>
      <c r="G115" s="302"/>
      <c r="H115" s="170"/>
      <c r="I115" s="170"/>
      <c r="J115" s="344"/>
      <c r="K115" s="587">
        <f t="shared" ref="K115:K178" si="24">J115*$M$8</f>
        <v>0</v>
      </c>
      <c r="L115" s="644">
        <v>0</v>
      </c>
      <c r="M115" s="588">
        <f t="shared" si="23"/>
        <v>0</v>
      </c>
      <c r="N115" s="703"/>
      <c r="O115" s="361"/>
      <c r="P115" s="502"/>
      <c r="Q115" s="849">
        <f t="shared" ref="Q115:Q178" si="25">K115*$H$35</f>
        <v>0</v>
      </c>
      <c r="R115" s="849">
        <f t="shared" ref="R115:R178" si="26">M115*$H$44</f>
        <v>0</v>
      </c>
      <c r="AA115" s="194"/>
    </row>
    <row r="116" spans="2:27" ht="18" customHeight="1" x14ac:dyDescent="0.35">
      <c r="B116" s="229"/>
      <c r="C116" s="301"/>
      <c r="D116" s="301"/>
      <c r="E116" s="449"/>
      <c r="F116" s="301"/>
      <c r="G116" s="302"/>
      <c r="H116" s="170"/>
      <c r="I116" s="170"/>
      <c r="J116" s="344"/>
      <c r="K116" s="587">
        <f t="shared" si="24"/>
        <v>0</v>
      </c>
      <c r="L116" s="644">
        <v>0</v>
      </c>
      <c r="M116" s="588">
        <f t="shared" si="23"/>
        <v>0</v>
      </c>
      <c r="N116" s="703"/>
      <c r="O116" s="361"/>
      <c r="P116" s="502"/>
      <c r="Q116" s="849">
        <f t="shared" si="25"/>
        <v>0</v>
      </c>
      <c r="R116" s="849">
        <f t="shared" si="26"/>
        <v>0</v>
      </c>
      <c r="AA116" s="194"/>
    </row>
    <row r="117" spans="2:27" ht="18" customHeight="1" x14ac:dyDescent="0.35">
      <c r="B117" s="229"/>
      <c r="C117" s="301"/>
      <c r="D117" s="301"/>
      <c r="E117" s="449"/>
      <c r="F117" s="301"/>
      <c r="G117" s="302"/>
      <c r="H117" s="170"/>
      <c r="I117" s="170"/>
      <c r="J117" s="344"/>
      <c r="K117" s="587">
        <f t="shared" si="24"/>
        <v>0</v>
      </c>
      <c r="L117" s="644">
        <v>0</v>
      </c>
      <c r="M117" s="588">
        <f t="shared" si="23"/>
        <v>0</v>
      </c>
      <c r="N117" s="703"/>
      <c r="O117" s="361"/>
      <c r="P117" s="502"/>
      <c r="Q117" s="849">
        <f t="shared" si="25"/>
        <v>0</v>
      </c>
      <c r="R117" s="849">
        <f t="shared" si="26"/>
        <v>0</v>
      </c>
      <c r="AA117" s="194"/>
    </row>
    <row r="118" spans="2:27" ht="18" customHeight="1" x14ac:dyDescent="0.35">
      <c r="B118" s="229"/>
      <c r="C118" s="301"/>
      <c r="D118" s="301"/>
      <c r="E118" s="449"/>
      <c r="F118" s="301"/>
      <c r="G118" s="302"/>
      <c r="H118" s="170"/>
      <c r="I118" s="170"/>
      <c r="J118" s="344"/>
      <c r="K118" s="587">
        <f t="shared" si="24"/>
        <v>0</v>
      </c>
      <c r="L118" s="644">
        <v>0</v>
      </c>
      <c r="M118" s="588">
        <f t="shared" si="23"/>
        <v>0</v>
      </c>
      <c r="N118" s="703"/>
      <c r="O118" s="361"/>
      <c r="P118" s="502"/>
      <c r="Q118" s="849">
        <f t="shared" si="25"/>
        <v>0</v>
      </c>
      <c r="R118" s="849">
        <f t="shared" si="26"/>
        <v>0</v>
      </c>
      <c r="AA118" s="194"/>
    </row>
    <row r="119" spans="2:27" ht="18" customHeight="1" x14ac:dyDescent="0.35">
      <c r="B119" s="229"/>
      <c r="C119" s="301"/>
      <c r="D119" s="301"/>
      <c r="E119" s="449"/>
      <c r="F119" s="301"/>
      <c r="G119" s="302"/>
      <c r="H119" s="170"/>
      <c r="I119" s="170"/>
      <c r="J119" s="344"/>
      <c r="K119" s="587">
        <f t="shared" si="24"/>
        <v>0</v>
      </c>
      <c r="L119" s="644">
        <v>0</v>
      </c>
      <c r="M119" s="588">
        <f t="shared" si="23"/>
        <v>0</v>
      </c>
      <c r="N119" s="703"/>
      <c r="O119" s="361"/>
      <c r="P119" s="502"/>
      <c r="Q119" s="849">
        <f t="shared" si="25"/>
        <v>0</v>
      </c>
      <c r="R119" s="849">
        <f t="shared" si="26"/>
        <v>0</v>
      </c>
      <c r="AA119" s="194"/>
    </row>
    <row r="120" spans="2:27" ht="18" customHeight="1" x14ac:dyDescent="0.35">
      <c r="B120" s="229"/>
      <c r="C120" s="301"/>
      <c r="D120" s="301"/>
      <c r="E120" s="449"/>
      <c r="F120" s="301"/>
      <c r="G120" s="302"/>
      <c r="H120" s="170"/>
      <c r="I120" s="170"/>
      <c r="J120" s="344"/>
      <c r="K120" s="587">
        <f t="shared" si="24"/>
        <v>0</v>
      </c>
      <c r="L120" s="644">
        <v>0</v>
      </c>
      <c r="M120" s="588">
        <f t="shared" si="23"/>
        <v>0</v>
      </c>
      <c r="N120" s="703"/>
      <c r="O120" s="361"/>
      <c r="P120" s="502"/>
      <c r="Q120" s="849">
        <f t="shared" si="25"/>
        <v>0</v>
      </c>
      <c r="R120" s="849">
        <f t="shared" si="26"/>
        <v>0</v>
      </c>
      <c r="AA120" s="194"/>
    </row>
    <row r="121" spans="2:27" ht="18" customHeight="1" x14ac:dyDescent="0.35">
      <c r="B121" s="229"/>
      <c r="C121" s="301"/>
      <c r="D121" s="301"/>
      <c r="E121" s="449"/>
      <c r="F121" s="301"/>
      <c r="G121" s="302"/>
      <c r="H121" s="170"/>
      <c r="I121" s="170"/>
      <c r="J121" s="344"/>
      <c r="K121" s="587">
        <f t="shared" si="24"/>
        <v>0</v>
      </c>
      <c r="L121" s="644">
        <v>0</v>
      </c>
      <c r="M121" s="588">
        <f t="shared" si="23"/>
        <v>0</v>
      </c>
      <c r="N121" s="703"/>
      <c r="O121" s="361"/>
      <c r="P121" s="502"/>
      <c r="Q121" s="849">
        <f t="shared" si="25"/>
        <v>0</v>
      </c>
      <c r="R121" s="849">
        <f t="shared" si="26"/>
        <v>0</v>
      </c>
      <c r="AA121" s="194"/>
    </row>
    <row r="122" spans="2:27" ht="18" customHeight="1" x14ac:dyDescent="0.35">
      <c r="B122" s="229"/>
      <c r="C122" s="301"/>
      <c r="D122" s="301"/>
      <c r="E122" s="449"/>
      <c r="F122" s="301"/>
      <c r="G122" s="302"/>
      <c r="H122" s="170"/>
      <c r="I122" s="170"/>
      <c r="J122" s="344"/>
      <c r="K122" s="587">
        <f t="shared" si="24"/>
        <v>0</v>
      </c>
      <c r="L122" s="644">
        <v>0</v>
      </c>
      <c r="M122" s="588">
        <f t="shared" si="23"/>
        <v>0</v>
      </c>
      <c r="N122" s="703"/>
      <c r="O122" s="361"/>
      <c r="P122" s="502"/>
      <c r="Q122" s="849">
        <f t="shared" si="25"/>
        <v>0</v>
      </c>
      <c r="R122" s="849">
        <f t="shared" si="26"/>
        <v>0</v>
      </c>
      <c r="AA122" s="194"/>
    </row>
    <row r="123" spans="2:27" ht="18" customHeight="1" x14ac:dyDescent="0.35">
      <c r="B123" s="229"/>
      <c r="C123" s="301"/>
      <c r="D123" s="301"/>
      <c r="E123" s="449"/>
      <c r="F123" s="301"/>
      <c r="G123" s="302"/>
      <c r="H123" s="170"/>
      <c r="I123" s="170"/>
      <c r="J123" s="344"/>
      <c r="K123" s="587">
        <f t="shared" si="24"/>
        <v>0</v>
      </c>
      <c r="L123" s="644">
        <v>0</v>
      </c>
      <c r="M123" s="588">
        <f t="shared" si="23"/>
        <v>0</v>
      </c>
      <c r="N123" s="703"/>
      <c r="O123" s="361"/>
      <c r="P123" s="502"/>
      <c r="Q123" s="849">
        <f t="shared" si="25"/>
        <v>0</v>
      </c>
      <c r="R123" s="849">
        <f t="shared" si="26"/>
        <v>0</v>
      </c>
      <c r="AA123" s="194"/>
    </row>
    <row r="124" spans="2:27" ht="18" customHeight="1" x14ac:dyDescent="0.35">
      <c r="B124" s="229"/>
      <c r="C124" s="301"/>
      <c r="D124" s="301"/>
      <c r="E124" s="449"/>
      <c r="F124" s="301"/>
      <c r="G124" s="302"/>
      <c r="H124" s="170"/>
      <c r="I124" s="170"/>
      <c r="J124" s="344"/>
      <c r="K124" s="587">
        <f t="shared" si="24"/>
        <v>0</v>
      </c>
      <c r="L124" s="644">
        <v>0</v>
      </c>
      <c r="M124" s="588">
        <f t="shared" si="23"/>
        <v>0</v>
      </c>
      <c r="N124" s="703"/>
      <c r="O124" s="361"/>
      <c r="P124" s="502"/>
      <c r="Q124" s="849">
        <f t="shared" si="25"/>
        <v>0</v>
      </c>
      <c r="R124" s="849">
        <f t="shared" si="26"/>
        <v>0</v>
      </c>
      <c r="AA124" s="194"/>
    </row>
    <row r="125" spans="2:27" ht="18" customHeight="1" x14ac:dyDescent="0.35">
      <c r="B125" s="229"/>
      <c r="C125" s="301"/>
      <c r="D125" s="301"/>
      <c r="E125" s="449"/>
      <c r="F125" s="301"/>
      <c r="G125" s="302"/>
      <c r="H125" s="170"/>
      <c r="I125" s="170"/>
      <c r="J125" s="344"/>
      <c r="K125" s="587">
        <f t="shared" si="24"/>
        <v>0</v>
      </c>
      <c r="L125" s="644">
        <v>0</v>
      </c>
      <c r="M125" s="588">
        <f t="shared" si="23"/>
        <v>0</v>
      </c>
      <c r="N125" s="703"/>
      <c r="O125" s="361"/>
      <c r="P125" s="502"/>
      <c r="Q125" s="849">
        <f t="shared" si="25"/>
        <v>0</v>
      </c>
      <c r="R125" s="849">
        <f t="shared" si="26"/>
        <v>0</v>
      </c>
      <c r="AA125" s="194"/>
    </row>
    <row r="126" spans="2:27" ht="18" customHeight="1" x14ac:dyDescent="0.35">
      <c r="B126" s="229"/>
      <c r="C126" s="301"/>
      <c r="D126" s="301"/>
      <c r="E126" s="449"/>
      <c r="F126" s="301"/>
      <c r="G126" s="302"/>
      <c r="H126" s="170"/>
      <c r="I126" s="170"/>
      <c r="J126" s="344"/>
      <c r="K126" s="587">
        <f t="shared" si="24"/>
        <v>0</v>
      </c>
      <c r="L126" s="644">
        <v>0</v>
      </c>
      <c r="M126" s="588">
        <f t="shared" si="23"/>
        <v>0</v>
      </c>
      <c r="N126" s="703"/>
      <c r="O126" s="361"/>
      <c r="P126" s="502"/>
      <c r="Q126" s="849">
        <f t="shared" si="25"/>
        <v>0</v>
      </c>
      <c r="R126" s="849">
        <f t="shared" si="26"/>
        <v>0</v>
      </c>
      <c r="AA126" s="194"/>
    </row>
    <row r="127" spans="2:27" ht="18" customHeight="1" x14ac:dyDescent="0.35">
      <c r="B127" s="229"/>
      <c r="C127" s="301"/>
      <c r="D127" s="301"/>
      <c r="E127" s="449"/>
      <c r="F127" s="301"/>
      <c r="G127" s="302"/>
      <c r="H127" s="170"/>
      <c r="I127" s="170"/>
      <c r="J127" s="344"/>
      <c r="K127" s="587">
        <f t="shared" si="24"/>
        <v>0</v>
      </c>
      <c r="L127" s="644">
        <v>0</v>
      </c>
      <c r="M127" s="588">
        <f t="shared" si="23"/>
        <v>0</v>
      </c>
      <c r="N127" s="703"/>
      <c r="O127" s="361"/>
      <c r="P127" s="502"/>
      <c r="Q127" s="849">
        <f t="shared" si="25"/>
        <v>0</v>
      </c>
      <c r="R127" s="849">
        <f t="shared" si="26"/>
        <v>0</v>
      </c>
      <c r="AA127" s="194"/>
    </row>
    <row r="128" spans="2:27" ht="18" customHeight="1" x14ac:dyDescent="0.35">
      <c r="B128" s="229"/>
      <c r="C128" s="301"/>
      <c r="D128" s="301"/>
      <c r="E128" s="449"/>
      <c r="F128" s="301"/>
      <c r="G128" s="302"/>
      <c r="H128" s="170"/>
      <c r="I128" s="170"/>
      <c r="J128" s="344"/>
      <c r="K128" s="587">
        <f t="shared" si="24"/>
        <v>0</v>
      </c>
      <c r="L128" s="644">
        <v>0</v>
      </c>
      <c r="M128" s="588">
        <f t="shared" si="23"/>
        <v>0</v>
      </c>
      <c r="N128" s="703"/>
      <c r="O128" s="361"/>
      <c r="P128" s="502"/>
      <c r="Q128" s="849">
        <f t="shared" si="25"/>
        <v>0</v>
      </c>
      <c r="R128" s="849">
        <f t="shared" si="26"/>
        <v>0</v>
      </c>
      <c r="AA128" s="194"/>
    </row>
    <row r="129" spans="2:27" ht="18" customHeight="1" x14ac:dyDescent="0.35">
      <c r="B129" s="229"/>
      <c r="C129" s="301"/>
      <c r="D129" s="301"/>
      <c r="E129" s="449"/>
      <c r="F129" s="301"/>
      <c r="G129" s="302"/>
      <c r="H129" s="170"/>
      <c r="I129" s="170"/>
      <c r="J129" s="344"/>
      <c r="K129" s="587">
        <f t="shared" si="24"/>
        <v>0</v>
      </c>
      <c r="L129" s="644">
        <v>0</v>
      </c>
      <c r="M129" s="588">
        <f t="shared" si="23"/>
        <v>0</v>
      </c>
      <c r="N129" s="703"/>
      <c r="O129" s="361"/>
      <c r="P129" s="502"/>
      <c r="Q129" s="849">
        <f t="shared" si="25"/>
        <v>0</v>
      </c>
      <c r="R129" s="849">
        <f t="shared" si="26"/>
        <v>0</v>
      </c>
      <c r="AA129" s="194"/>
    </row>
    <row r="130" spans="2:27" ht="18" customHeight="1" x14ac:dyDescent="0.35">
      <c r="B130" s="229"/>
      <c r="C130" s="301"/>
      <c r="D130" s="301"/>
      <c r="E130" s="449"/>
      <c r="F130" s="301"/>
      <c r="G130" s="302"/>
      <c r="H130" s="170"/>
      <c r="I130" s="170"/>
      <c r="J130" s="344"/>
      <c r="K130" s="587">
        <f t="shared" si="24"/>
        <v>0</v>
      </c>
      <c r="L130" s="644">
        <v>0</v>
      </c>
      <c r="M130" s="588">
        <f t="shared" si="23"/>
        <v>0</v>
      </c>
      <c r="N130" s="703"/>
      <c r="O130" s="361"/>
      <c r="P130" s="502"/>
      <c r="Q130" s="849">
        <f t="shared" si="25"/>
        <v>0</v>
      </c>
      <c r="R130" s="849">
        <f t="shared" si="26"/>
        <v>0</v>
      </c>
      <c r="AA130" s="194"/>
    </row>
    <row r="131" spans="2:27" ht="18" customHeight="1" x14ac:dyDescent="0.35">
      <c r="B131" s="229"/>
      <c r="C131" s="301"/>
      <c r="D131" s="301"/>
      <c r="E131" s="449"/>
      <c r="F131" s="301"/>
      <c r="G131" s="302"/>
      <c r="H131" s="170"/>
      <c r="I131" s="170"/>
      <c r="J131" s="344"/>
      <c r="K131" s="587">
        <f t="shared" si="24"/>
        <v>0</v>
      </c>
      <c r="L131" s="644">
        <v>0</v>
      </c>
      <c r="M131" s="588">
        <f t="shared" si="23"/>
        <v>0</v>
      </c>
      <c r="N131" s="703"/>
      <c r="O131" s="361"/>
      <c r="P131" s="502"/>
      <c r="Q131" s="849">
        <f t="shared" si="25"/>
        <v>0</v>
      </c>
      <c r="R131" s="849">
        <f t="shared" si="26"/>
        <v>0</v>
      </c>
      <c r="AA131" s="194"/>
    </row>
    <row r="132" spans="2:27" ht="18" customHeight="1" x14ac:dyDescent="0.35">
      <c r="B132" s="229"/>
      <c r="C132" s="301"/>
      <c r="D132" s="301"/>
      <c r="E132" s="449"/>
      <c r="F132" s="301"/>
      <c r="G132" s="302"/>
      <c r="H132" s="170"/>
      <c r="I132" s="170"/>
      <c r="J132" s="344"/>
      <c r="K132" s="587">
        <f t="shared" si="24"/>
        <v>0</v>
      </c>
      <c r="L132" s="644">
        <v>0</v>
      </c>
      <c r="M132" s="588">
        <f t="shared" si="23"/>
        <v>0</v>
      </c>
      <c r="N132" s="703"/>
      <c r="O132" s="361"/>
      <c r="P132" s="502"/>
      <c r="Q132" s="849">
        <f t="shared" si="25"/>
        <v>0</v>
      </c>
      <c r="R132" s="849">
        <f t="shared" si="26"/>
        <v>0</v>
      </c>
      <c r="AA132" s="194"/>
    </row>
    <row r="133" spans="2:27" ht="18" customHeight="1" x14ac:dyDescent="0.35">
      <c r="B133" s="229"/>
      <c r="C133" s="301"/>
      <c r="D133" s="301"/>
      <c r="E133" s="449"/>
      <c r="F133" s="301"/>
      <c r="G133" s="302"/>
      <c r="H133" s="170"/>
      <c r="I133" s="170"/>
      <c r="J133" s="344"/>
      <c r="K133" s="587">
        <f t="shared" si="24"/>
        <v>0</v>
      </c>
      <c r="L133" s="644">
        <v>0</v>
      </c>
      <c r="M133" s="588">
        <f t="shared" si="23"/>
        <v>0</v>
      </c>
      <c r="N133" s="703"/>
      <c r="O133" s="361"/>
      <c r="P133" s="502"/>
      <c r="Q133" s="849">
        <f t="shared" si="25"/>
        <v>0</v>
      </c>
      <c r="R133" s="849">
        <f t="shared" si="26"/>
        <v>0</v>
      </c>
      <c r="AA133" s="194"/>
    </row>
    <row r="134" spans="2:27" ht="18" customHeight="1" x14ac:dyDescent="0.35">
      <c r="B134" s="229"/>
      <c r="C134" s="301"/>
      <c r="D134" s="301"/>
      <c r="E134" s="449"/>
      <c r="F134" s="301"/>
      <c r="G134" s="302"/>
      <c r="H134" s="170"/>
      <c r="I134" s="170"/>
      <c r="J134" s="344"/>
      <c r="K134" s="587">
        <f t="shared" si="24"/>
        <v>0</v>
      </c>
      <c r="L134" s="644">
        <v>0</v>
      </c>
      <c r="M134" s="588">
        <f t="shared" si="23"/>
        <v>0</v>
      </c>
      <c r="N134" s="703"/>
      <c r="O134" s="361"/>
      <c r="P134" s="502"/>
      <c r="Q134" s="849">
        <f t="shared" si="25"/>
        <v>0</v>
      </c>
      <c r="R134" s="849">
        <f t="shared" si="26"/>
        <v>0</v>
      </c>
      <c r="AA134" s="194"/>
    </row>
    <row r="135" spans="2:27" ht="18" customHeight="1" x14ac:dyDescent="0.35">
      <c r="B135" s="229"/>
      <c r="C135" s="301"/>
      <c r="D135" s="301"/>
      <c r="E135" s="449"/>
      <c r="F135" s="301"/>
      <c r="G135" s="302"/>
      <c r="H135" s="170"/>
      <c r="I135" s="170"/>
      <c r="J135" s="344"/>
      <c r="K135" s="587">
        <f t="shared" si="24"/>
        <v>0</v>
      </c>
      <c r="L135" s="644">
        <v>0</v>
      </c>
      <c r="M135" s="588">
        <f t="shared" si="23"/>
        <v>0</v>
      </c>
      <c r="N135" s="703"/>
      <c r="O135" s="361"/>
      <c r="P135" s="502"/>
      <c r="Q135" s="849">
        <f t="shared" si="25"/>
        <v>0</v>
      </c>
      <c r="R135" s="849">
        <f t="shared" si="26"/>
        <v>0</v>
      </c>
      <c r="AA135" s="194"/>
    </row>
    <row r="136" spans="2:27" ht="18" customHeight="1" x14ac:dyDescent="0.35">
      <c r="B136" s="229"/>
      <c r="C136" s="301"/>
      <c r="D136" s="301"/>
      <c r="E136" s="449"/>
      <c r="F136" s="301"/>
      <c r="G136" s="302"/>
      <c r="H136" s="170"/>
      <c r="I136" s="170"/>
      <c r="J136" s="344"/>
      <c r="K136" s="587">
        <f t="shared" si="24"/>
        <v>0</v>
      </c>
      <c r="L136" s="644">
        <v>0</v>
      </c>
      <c r="M136" s="588">
        <f t="shared" si="23"/>
        <v>0</v>
      </c>
      <c r="N136" s="703"/>
      <c r="O136" s="361"/>
      <c r="P136" s="502"/>
      <c r="Q136" s="849">
        <f t="shared" si="25"/>
        <v>0</v>
      </c>
      <c r="R136" s="849">
        <f t="shared" si="26"/>
        <v>0</v>
      </c>
      <c r="AA136" s="194"/>
    </row>
    <row r="137" spans="2:27" ht="18" customHeight="1" x14ac:dyDescent="0.35">
      <c r="B137" s="229"/>
      <c r="C137" s="301"/>
      <c r="D137" s="301"/>
      <c r="E137" s="449"/>
      <c r="F137" s="301"/>
      <c r="G137" s="302"/>
      <c r="H137" s="170"/>
      <c r="I137" s="170"/>
      <c r="J137" s="344"/>
      <c r="K137" s="587">
        <f t="shared" si="24"/>
        <v>0</v>
      </c>
      <c r="L137" s="644">
        <v>0</v>
      </c>
      <c r="M137" s="588">
        <f t="shared" si="23"/>
        <v>0</v>
      </c>
      <c r="N137" s="703"/>
      <c r="O137" s="361"/>
      <c r="P137" s="502"/>
      <c r="Q137" s="849">
        <f t="shared" si="25"/>
        <v>0</v>
      </c>
      <c r="R137" s="849">
        <f t="shared" si="26"/>
        <v>0</v>
      </c>
      <c r="AA137" s="194"/>
    </row>
    <row r="138" spans="2:27" ht="18" customHeight="1" x14ac:dyDescent="0.35">
      <c r="B138" s="229"/>
      <c r="C138" s="301"/>
      <c r="D138" s="301"/>
      <c r="E138" s="449"/>
      <c r="F138" s="301"/>
      <c r="G138" s="302"/>
      <c r="H138" s="170"/>
      <c r="I138" s="170"/>
      <c r="J138" s="344"/>
      <c r="K138" s="587">
        <f t="shared" si="24"/>
        <v>0</v>
      </c>
      <c r="L138" s="644">
        <v>0</v>
      </c>
      <c r="M138" s="588">
        <f t="shared" si="23"/>
        <v>0</v>
      </c>
      <c r="N138" s="703"/>
      <c r="O138" s="361"/>
      <c r="P138" s="502"/>
      <c r="Q138" s="849">
        <f t="shared" si="25"/>
        <v>0</v>
      </c>
      <c r="R138" s="849">
        <f t="shared" si="26"/>
        <v>0</v>
      </c>
      <c r="AA138" s="194"/>
    </row>
    <row r="139" spans="2:27" ht="18" customHeight="1" x14ac:dyDescent="0.35">
      <c r="B139" s="229"/>
      <c r="C139" s="301"/>
      <c r="D139" s="301"/>
      <c r="E139" s="449"/>
      <c r="F139" s="301"/>
      <c r="G139" s="302"/>
      <c r="H139" s="170"/>
      <c r="I139" s="170"/>
      <c r="J139" s="344"/>
      <c r="K139" s="587">
        <f t="shared" si="24"/>
        <v>0</v>
      </c>
      <c r="L139" s="644">
        <v>0</v>
      </c>
      <c r="M139" s="588">
        <f t="shared" si="23"/>
        <v>0</v>
      </c>
      <c r="N139" s="703"/>
      <c r="O139" s="361"/>
      <c r="P139" s="502"/>
      <c r="Q139" s="849">
        <f t="shared" si="25"/>
        <v>0</v>
      </c>
      <c r="R139" s="849">
        <f t="shared" si="26"/>
        <v>0</v>
      </c>
      <c r="AA139" s="194"/>
    </row>
    <row r="140" spans="2:27" ht="18" customHeight="1" x14ac:dyDescent="0.35">
      <c r="B140" s="229"/>
      <c r="C140" s="301"/>
      <c r="D140" s="301"/>
      <c r="E140" s="449"/>
      <c r="F140" s="301"/>
      <c r="G140" s="302"/>
      <c r="H140" s="170"/>
      <c r="I140" s="170"/>
      <c r="J140" s="344"/>
      <c r="K140" s="587">
        <f t="shared" si="24"/>
        <v>0</v>
      </c>
      <c r="L140" s="644">
        <v>0</v>
      </c>
      <c r="M140" s="588">
        <f t="shared" si="23"/>
        <v>0</v>
      </c>
      <c r="N140" s="703"/>
      <c r="O140" s="361"/>
      <c r="P140" s="502"/>
      <c r="Q140" s="849">
        <f t="shared" si="25"/>
        <v>0</v>
      </c>
      <c r="R140" s="849">
        <f t="shared" si="26"/>
        <v>0</v>
      </c>
      <c r="AA140" s="194"/>
    </row>
    <row r="141" spans="2:27" ht="18" customHeight="1" x14ac:dyDescent="0.35">
      <c r="B141" s="229"/>
      <c r="C141" s="301"/>
      <c r="D141" s="301"/>
      <c r="E141" s="449"/>
      <c r="F141" s="301"/>
      <c r="G141" s="302"/>
      <c r="H141" s="170"/>
      <c r="I141" s="170"/>
      <c r="J141" s="344"/>
      <c r="K141" s="587">
        <f t="shared" si="24"/>
        <v>0</v>
      </c>
      <c r="L141" s="644">
        <v>0</v>
      </c>
      <c r="M141" s="588">
        <f t="shared" si="23"/>
        <v>0</v>
      </c>
      <c r="N141" s="703"/>
      <c r="O141" s="361"/>
      <c r="P141" s="502"/>
      <c r="Q141" s="849">
        <f t="shared" si="25"/>
        <v>0</v>
      </c>
      <c r="R141" s="849">
        <f t="shared" si="26"/>
        <v>0</v>
      </c>
      <c r="AA141" s="194"/>
    </row>
    <row r="142" spans="2:27" ht="18" customHeight="1" x14ac:dyDescent="0.35">
      <c r="B142" s="229"/>
      <c r="C142" s="301"/>
      <c r="D142" s="301"/>
      <c r="E142" s="449"/>
      <c r="F142" s="301"/>
      <c r="G142" s="302"/>
      <c r="H142" s="170"/>
      <c r="I142" s="170"/>
      <c r="J142" s="344"/>
      <c r="K142" s="587">
        <f t="shared" si="24"/>
        <v>0</v>
      </c>
      <c r="L142" s="644">
        <v>0</v>
      </c>
      <c r="M142" s="588">
        <f t="shared" si="23"/>
        <v>0</v>
      </c>
      <c r="N142" s="703"/>
      <c r="O142" s="361"/>
      <c r="P142" s="502"/>
      <c r="Q142" s="849">
        <f t="shared" si="25"/>
        <v>0</v>
      </c>
      <c r="R142" s="849">
        <f t="shared" si="26"/>
        <v>0</v>
      </c>
      <c r="AA142" s="194"/>
    </row>
    <row r="143" spans="2:27" ht="18" customHeight="1" x14ac:dyDescent="0.35">
      <c r="B143" s="229"/>
      <c r="C143" s="301"/>
      <c r="D143" s="301"/>
      <c r="E143" s="449"/>
      <c r="F143" s="301"/>
      <c r="G143" s="302"/>
      <c r="H143" s="170"/>
      <c r="I143" s="170"/>
      <c r="J143" s="344"/>
      <c r="K143" s="587">
        <f t="shared" si="24"/>
        <v>0</v>
      </c>
      <c r="L143" s="644">
        <v>0</v>
      </c>
      <c r="M143" s="588">
        <f t="shared" si="23"/>
        <v>0</v>
      </c>
      <c r="N143" s="703"/>
      <c r="O143" s="361"/>
      <c r="P143" s="502"/>
      <c r="Q143" s="849">
        <f t="shared" si="25"/>
        <v>0</v>
      </c>
      <c r="R143" s="849">
        <f t="shared" si="26"/>
        <v>0</v>
      </c>
      <c r="AA143" s="194"/>
    </row>
    <row r="144" spans="2:27" ht="18" customHeight="1" x14ac:dyDescent="0.35">
      <c r="B144" s="229"/>
      <c r="C144" s="301"/>
      <c r="D144" s="301"/>
      <c r="E144" s="449"/>
      <c r="F144" s="301"/>
      <c r="G144" s="302"/>
      <c r="H144" s="170"/>
      <c r="I144" s="170"/>
      <c r="J144" s="344"/>
      <c r="K144" s="587">
        <f t="shared" si="24"/>
        <v>0</v>
      </c>
      <c r="L144" s="644">
        <v>0</v>
      </c>
      <c r="M144" s="588">
        <f t="shared" si="23"/>
        <v>0</v>
      </c>
      <c r="N144" s="703"/>
      <c r="O144" s="361"/>
      <c r="P144" s="502"/>
      <c r="Q144" s="849">
        <f t="shared" si="25"/>
        <v>0</v>
      </c>
      <c r="R144" s="849">
        <f t="shared" si="26"/>
        <v>0</v>
      </c>
      <c r="AA144" s="194"/>
    </row>
    <row r="145" spans="2:27" ht="18" customHeight="1" x14ac:dyDescent="0.35">
      <c r="B145" s="229"/>
      <c r="C145" s="301"/>
      <c r="D145" s="301"/>
      <c r="E145" s="449"/>
      <c r="F145" s="301"/>
      <c r="G145" s="302"/>
      <c r="H145" s="170"/>
      <c r="I145" s="170"/>
      <c r="J145" s="344"/>
      <c r="K145" s="587">
        <f t="shared" si="24"/>
        <v>0</v>
      </c>
      <c r="L145" s="644">
        <v>0</v>
      </c>
      <c r="M145" s="588">
        <f t="shared" si="23"/>
        <v>0</v>
      </c>
      <c r="N145" s="703"/>
      <c r="O145" s="361"/>
      <c r="P145" s="502"/>
      <c r="Q145" s="849">
        <f t="shared" si="25"/>
        <v>0</v>
      </c>
      <c r="R145" s="849">
        <f t="shared" si="26"/>
        <v>0</v>
      </c>
      <c r="AA145" s="194"/>
    </row>
    <row r="146" spans="2:27" ht="18" customHeight="1" x14ac:dyDescent="0.35">
      <c r="B146" s="229"/>
      <c r="C146" s="301"/>
      <c r="D146" s="301"/>
      <c r="E146" s="449"/>
      <c r="F146" s="301"/>
      <c r="G146" s="302"/>
      <c r="H146" s="170"/>
      <c r="I146" s="170"/>
      <c r="J146" s="344"/>
      <c r="K146" s="587">
        <f t="shared" si="24"/>
        <v>0</v>
      </c>
      <c r="L146" s="644">
        <v>0</v>
      </c>
      <c r="M146" s="588">
        <f t="shared" si="23"/>
        <v>0</v>
      </c>
      <c r="N146" s="703"/>
      <c r="O146" s="361"/>
      <c r="P146" s="502"/>
      <c r="Q146" s="849">
        <f t="shared" si="25"/>
        <v>0</v>
      </c>
      <c r="R146" s="849">
        <f t="shared" si="26"/>
        <v>0</v>
      </c>
      <c r="AA146" s="194"/>
    </row>
    <row r="147" spans="2:27" ht="18" customHeight="1" x14ac:dyDescent="0.35">
      <c r="B147" s="229"/>
      <c r="C147" s="301"/>
      <c r="D147" s="301"/>
      <c r="E147" s="449"/>
      <c r="F147" s="301"/>
      <c r="G147" s="302"/>
      <c r="H147" s="170"/>
      <c r="I147" s="170"/>
      <c r="J147" s="344"/>
      <c r="K147" s="587">
        <f t="shared" si="24"/>
        <v>0</v>
      </c>
      <c r="L147" s="644">
        <v>0</v>
      </c>
      <c r="M147" s="588">
        <f t="shared" si="23"/>
        <v>0</v>
      </c>
      <c r="N147" s="703"/>
      <c r="O147" s="361"/>
      <c r="P147" s="502"/>
      <c r="Q147" s="849">
        <f t="shared" si="25"/>
        <v>0</v>
      </c>
      <c r="R147" s="849">
        <f t="shared" si="26"/>
        <v>0</v>
      </c>
      <c r="AA147" s="194"/>
    </row>
    <row r="148" spans="2:27" ht="18" customHeight="1" x14ac:dyDescent="0.35">
      <c r="B148" s="229"/>
      <c r="C148" s="301"/>
      <c r="D148" s="301"/>
      <c r="E148" s="449"/>
      <c r="F148" s="301"/>
      <c r="G148" s="302"/>
      <c r="H148" s="170"/>
      <c r="I148" s="170"/>
      <c r="J148" s="344"/>
      <c r="K148" s="587">
        <f t="shared" si="24"/>
        <v>0</v>
      </c>
      <c r="L148" s="644">
        <v>0</v>
      </c>
      <c r="M148" s="588">
        <f t="shared" si="23"/>
        <v>0</v>
      </c>
      <c r="N148" s="703"/>
      <c r="O148" s="361"/>
      <c r="P148" s="502"/>
      <c r="Q148" s="849">
        <f t="shared" si="25"/>
        <v>0</v>
      </c>
      <c r="R148" s="849">
        <f t="shared" si="26"/>
        <v>0</v>
      </c>
      <c r="AA148" s="194"/>
    </row>
    <row r="149" spans="2:27" ht="18" customHeight="1" x14ac:dyDescent="0.35">
      <c r="B149" s="229"/>
      <c r="C149" s="301"/>
      <c r="D149" s="301"/>
      <c r="E149" s="449"/>
      <c r="F149" s="301"/>
      <c r="G149" s="302"/>
      <c r="H149" s="170"/>
      <c r="I149" s="170"/>
      <c r="J149" s="344"/>
      <c r="K149" s="587">
        <f t="shared" si="24"/>
        <v>0</v>
      </c>
      <c r="L149" s="644">
        <v>0</v>
      </c>
      <c r="M149" s="588">
        <f t="shared" si="23"/>
        <v>0</v>
      </c>
      <c r="N149" s="703"/>
      <c r="O149" s="361"/>
      <c r="P149" s="502"/>
      <c r="Q149" s="849">
        <f t="shared" si="25"/>
        <v>0</v>
      </c>
      <c r="R149" s="849">
        <f t="shared" si="26"/>
        <v>0</v>
      </c>
      <c r="AA149" s="194"/>
    </row>
    <row r="150" spans="2:27" ht="18" customHeight="1" x14ac:dyDescent="0.35">
      <c r="B150" s="229"/>
      <c r="C150" s="301"/>
      <c r="D150" s="301"/>
      <c r="E150" s="449"/>
      <c r="F150" s="301"/>
      <c r="G150" s="302"/>
      <c r="H150" s="170"/>
      <c r="I150" s="170"/>
      <c r="J150" s="344"/>
      <c r="K150" s="587">
        <f t="shared" si="24"/>
        <v>0</v>
      </c>
      <c r="L150" s="644">
        <v>0</v>
      </c>
      <c r="M150" s="588">
        <f t="shared" si="23"/>
        <v>0</v>
      </c>
      <c r="N150" s="703"/>
      <c r="O150" s="361"/>
      <c r="P150" s="502"/>
      <c r="Q150" s="849">
        <f t="shared" si="25"/>
        <v>0</v>
      </c>
      <c r="R150" s="849">
        <f t="shared" si="26"/>
        <v>0</v>
      </c>
      <c r="AA150" s="194"/>
    </row>
    <row r="151" spans="2:27" ht="18" customHeight="1" x14ac:dyDescent="0.35">
      <c r="B151" s="229"/>
      <c r="C151" s="301"/>
      <c r="D151" s="301"/>
      <c r="E151" s="449"/>
      <c r="F151" s="301"/>
      <c r="G151" s="302"/>
      <c r="H151" s="170"/>
      <c r="I151" s="170"/>
      <c r="J151" s="344"/>
      <c r="K151" s="587">
        <f t="shared" si="24"/>
        <v>0</v>
      </c>
      <c r="L151" s="644">
        <v>0</v>
      </c>
      <c r="M151" s="588">
        <f t="shared" si="23"/>
        <v>0</v>
      </c>
      <c r="N151" s="703"/>
      <c r="O151" s="361"/>
      <c r="P151" s="502"/>
      <c r="Q151" s="849">
        <f t="shared" si="25"/>
        <v>0</v>
      </c>
      <c r="R151" s="849">
        <f t="shared" si="26"/>
        <v>0</v>
      </c>
      <c r="AA151" s="194"/>
    </row>
    <row r="152" spans="2:27" ht="18" customHeight="1" x14ac:dyDescent="0.35">
      <c r="B152" s="229"/>
      <c r="C152" s="301"/>
      <c r="D152" s="301"/>
      <c r="E152" s="449"/>
      <c r="F152" s="301"/>
      <c r="G152" s="302"/>
      <c r="H152" s="170"/>
      <c r="I152" s="170"/>
      <c r="J152" s="344"/>
      <c r="K152" s="587">
        <f t="shared" si="24"/>
        <v>0</v>
      </c>
      <c r="L152" s="644">
        <v>0</v>
      </c>
      <c r="M152" s="588">
        <f t="shared" si="23"/>
        <v>0</v>
      </c>
      <c r="N152" s="703"/>
      <c r="O152" s="361"/>
      <c r="P152" s="502"/>
      <c r="Q152" s="849">
        <f t="shared" si="25"/>
        <v>0</v>
      </c>
      <c r="R152" s="849">
        <f t="shared" si="26"/>
        <v>0</v>
      </c>
      <c r="AA152" s="194"/>
    </row>
    <row r="153" spans="2:27" ht="18" customHeight="1" x14ac:dyDescent="0.35">
      <c r="B153" s="229"/>
      <c r="C153" s="301"/>
      <c r="D153" s="301"/>
      <c r="E153" s="449"/>
      <c r="F153" s="301"/>
      <c r="G153" s="302"/>
      <c r="H153" s="170"/>
      <c r="I153" s="170"/>
      <c r="J153" s="344"/>
      <c r="K153" s="587">
        <f t="shared" si="24"/>
        <v>0</v>
      </c>
      <c r="L153" s="644">
        <v>0</v>
      </c>
      <c r="M153" s="588">
        <f t="shared" si="23"/>
        <v>0</v>
      </c>
      <c r="N153" s="703"/>
      <c r="O153" s="361"/>
      <c r="P153" s="502"/>
      <c r="Q153" s="849">
        <f t="shared" si="25"/>
        <v>0</v>
      </c>
      <c r="R153" s="849">
        <f t="shared" si="26"/>
        <v>0</v>
      </c>
      <c r="AA153" s="194"/>
    </row>
    <row r="154" spans="2:27" ht="18" customHeight="1" x14ac:dyDescent="0.35">
      <c r="B154" s="229"/>
      <c r="C154" s="301"/>
      <c r="D154" s="301"/>
      <c r="E154" s="449"/>
      <c r="F154" s="301"/>
      <c r="G154" s="302"/>
      <c r="H154" s="170"/>
      <c r="I154" s="170"/>
      <c r="J154" s="344"/>
      <c r="K154" s="587">
        <f t="shared" si="24"/>
        <v>0</v>
      </c>
      <c r="L154" s="644">
        <v>0</v>
      </c>
      <c r="M154" s="588">
        <f t="shared" si="23"/>
        <v>0</v>
      </c>
      <c r="N154" s="703"/>
      <c r="O154" s="361"/>
      <c r="P154" s="502"/>
      <c r="Q154" s="849">
        <f t="shared" si="25"/>
        <v>0</v>
      </c>
      <c r="R154" s="849">
        <f t="shared" si="26"/>
        <v>0</v>
      </c>
      <c r="AA154" s="194"/>
    </row>
    <row r="155" spans="2:27" ht="18" customHeight="1" x14ac:dyDescent="0.35">
      <c r="B155" s="229"/>
      <c r="C155" s="301"/>
      <c r="D155" s="301"/>
      <c r="E155" s="449"/>
      <c r="F155" s="301"/>
      <c r="G155" s="302"/>
      <c r="H155" s="170"/>
      <c r="I155" s="170"/>
      <c r="J155" s="344"/>
      <c r="K155" s="587">
        <f t="shared" si="24"/>
        <v>0</v>
      </c>
      <c r="L155" s="644">
        <v>0</v>
      </c>
      <c r="M155" s="588">
        <f t="shared" si="23"/>
        <v>0</v>
      </c>
      <c r="N155" s="703"/>
      <c r="O155" s="361"/>
      <c r="P155" s="502"/>
      <c r="Q155" s="849">
        <f t="shared" si="25"/>
        <v>0</v>
      </c>
      <c r="R155" s="849">
        <f t="shared" si="26"/>
        <v>0</v>
      </c>
      <c r="AA155" s="194"/>
    </row>
    <row r="156" spans="2:27" ht="18" customHeight="1" x14ac:dyDescent="0.35">
      <c r="B156" s="229"/>
      <c r="C156" s="301"/>
      <c r="D156" s="301"/>
      <c r="E156" s="449"/>
      <c r="F156" s="301"/>
      <c r="G156" s="302"/>
      <c r="H156" s="170"/>
      <c r="I156" s="170"/>
      <c r="J156" s="344"/>
      <c r="K156" s="587">
        <f t="shared" si="24"/>
        <v>0</v>
      </c>
      <c r="L156" s="644">
        <v>0</v>
      </c>
      <c r="M156" s="588">
        <f t="shared" si="23"/>
        <v>0</v>
      </c>
      <c r="N156" s="703"/>
      <c r="O156" s="361"/>
      <c r="P156" s="502"/>
      <c r="Q156" s="849">
        <f t="shared" si="25"/>
        <v>0</v>
      </c>
      <c r="R156" s="849">
        <f t="shared" si="26"/>
        <v>0</v>
      </c>
      <c r="AA156" s="194"/>
    </row>
    <row r="157" spans="2:27" ht="18" customHeight="1" x14ac:dyDescent="0.35">
      <c r="B157" s="229"/>
      <c r="C157" s="301"/>
      <c r="D157" s="301"/>
      <c r="E157" s="449"/>
      <c r="F157" s="301"/>
      <c r="G157" s="302"/>
      <c r="H157" s="170"/>
      <c r="I157" s="170"/>
      <c r="J157" s="344"/>
      <c r="K157" s="587">
        <f t="shared" si="24"/>
        <v>0</v>
      </c>
      <c r="L157" s="644">
        <v>0</v>
      </c>
      <c r="M157" s="588">
        <f t="shared" si="23"/>
        <v>0</v>
      </c>
      <c r="N157" s="703"/>
      <c r="O157" s="361"/>
      <c r="P157" s="502"/>
      <c r="Q157" s="849">
        <f t="shared" si="25"/>
        <v>0</v>
      </c>
      <c r="R157" s="849">
        <f t="shared" si="26"/>
        <v>0</v>
      </c>
      <c r="AA157" s="194"/>
    </row>
    <row r="158" spans="2:27" ht="18" customHeight="1" x14ac:dyDescent="0.35">
      <c r="B158" s="229"/>
      <c r="C158" s="301"/>
      <c r="D158" s="301"/>
      <c r="E158" s="449"/>
      <c r="F158" s="301"/>
      <c r="G158" s="302"/>
      <c r="H158" s="170"/>
      <c r="I158" s="170"/>
      <c r="J158" s="344"/>
      <c r="K158" s="587">
        <f t="shared" si="24"/>
        <v>0</v>
      </c>
      <c r="L158" s="644">
        <v>0</v>
      </c>
      <c r="M158" s="588">
        <f t="shared" si="23"/>
        <v>0</v>
      </c>
      <c r="N158" s="703"/>
      <c r="O158" s="361"/>
      <c r="P158" s="502"/>
      <c r="Q158" s="849">
        <f t="shared" si="25"/>
        <v>0</v>
      </c>
      <c r="R158" s="849">
        <f t="shared" si="26"/>
        <v>0</v>
      </c>
      <c r="AA158" s="194"/>
    </row>
    <row r="159" spans="2:27" ht="18" customHeight="1" x14ac:dyDescent="0.35">
      <c r="B159" s="229"/>
      <c r="C159" s="301"/>
      <c r="D159" s="301"/>
      <c r="E159" s="449"/>
      <c r="F159" s="301"/>
      <c r="G159" s="302"/>
      <c r="H159" s="170"/>
      <c r="I159" s="170"/>
      <c r="J159" s="344"/>
      <c r="K159" s="587">
        <f t="shared" si="24"/>
        <v>0</v>
      </c>
      <c r="L159" s="644">
        <v>0</v>
      </c>
      <c r="M159" s="588">
        <f t="shared" si="23"/>
        <v>0</v>
      </c>
      <c r="N159" s="703"/>
      <c r="O159" s="361"/>
      <c r="P159" s="502"/>
      <c r="Q159" s="849">
        <f t="shared" si="25"/>
        <v>0</v>
      </c>
      <c r="R159" s="849">
        <f t="shared" si="26"/>
        <v>0</v>
      </c>
      <c r="AA159" s="194"/>
    </row>
    <row r="160" spans="2:27" ht="18" customHeight="1" x14ac:dyDescent="0.35">
      <c r="B160" s="229"/>
      <c r="C160" s="301"/>
      <c r="D160" s="301"/>
      <c r="E160" s="449"/>
      <c r="F160" s="301"/>
      <c r="G160" s="302"/>
      <c r="H160" s="170"/>
      <c r="I160" s="170"/>
      <c r="J160" s="344"/>
      <c r="K160" s="587">
        <f t="shared" si="24"/>
        <v>0</v>
      </c>
      <c r="L160" s="644">
        <v>0</v>
      </c>
      <c r="M160" s="588">
        <f t="shared" si="23"/>
        <v>0</v>
      </c>
      <c r="N160" s="703"/>
      <c r="O160" s="361"/>
      <c r="P160" s="502"/>
      <c r="Q160" s="849">
        <f t="shared" si="25"/>
        <v>0</v>
      </c>
      <c r="R160" s="849">
        <f t="shared" si="26"/>
        <v>0</v>
      </c>
      <c r="AA160" s="194"/>
    </row>
    <row r="161" spans="2:27" ht="18" customHeight="1" x14ac:dyDescent="0.35">
      <c r="B161" s="229"/>
      <c r="C161" s="301"/>
      <c r="D161" s="301"/>
      <c r="E161" s="449"/>
      <c r="F161" s="301"/>
      <c r="G161" s="302"/>
      <c r="H161" s="170"/>
      <c r="I161" s="170"/>
      <c r="J161" s="344"/>
      <c r="K161" s="587">
        <f t="shared" si="24"/>
        <v>0</v>
      </c>
      <c r="L161" s="644">
        <v>0</v>
      </c>
      <c r="M161" s="588">
        <f t="shared" si="23"/>
        <v>0</v>
      </c>
      <c r="N161" s="703"/>
      <c r="O161" s="361"/>
      <c r="P161" s="502"/>
      <c r="Q161" s="849">
        <f t="shared" si="25"/>
        <v>0</v>
      </c>
      <c r="R161" s="849">
        <f t="shared" si="26"/>
        <v>0</v>
      </c>
      <c r="AA161" s="194"/>
    </row>
    <row r="162" spans="2:27" ht="18" customHeight="1" x14ac:dyDescent="0.35">
      <c r="B162" s="229"/>
      <c r="C162" s="301"/>
      <c r="D162" s="301"/>
      <c r="E162" s="449"/>
      <c r="F162" s="301"/>
      <c r="G162" s="302"/>
      <c r="H162" s="170"/>
      <c r="I162" s="170"/>
      <c r="J162" s="344"/>
      <c r="K162" s="587">
        <f t="shared" si="24"/>
        <v>0</v>
      </c>
      <c r="L162" s="644">
        <v>0</v>
      </c>
      <c r="M162" s="588">
        <f t="shared" si="23"/>
        <v>0</v>
      </c>
      <c r="N162" s="703"/>
      <c r="O162" s="361"/>
      <c r="P162" s="502"/>
      <c r="Q162" s="849">
        <f t="shared" si="25"/>
        <v>0</v>
      </c>
      <c r="R162" s="849">
        <f t="shared" si="26"/>
        <v>0</v>
      </c>
      <c r="AA162" s="194"/>
    </row>
    <row r="163" spans="2:27" ht="18" customHeight="1" x14ac:dyDescent="0.35">
      <c r="B163" s="229"/>
      <c r="C163" s="301"/>
      <c r="D163" s="301"/>
      <c r="E163" s="449"/>
      <c r="F163" s="301"/>
      <c r="G163" s="302"/>
      <c r="H163" s="170"/>
      <c r="I163" s="170"/>
      <c r="J163" s="344"/>
      <c r="K163" s="587">
        <f t="shared" si="24"/>
        <v>0</v>
      </c>
      <c r="L163" s="644">
        <v>0</v>
      </c>
      <c r="M163" s="588">
        <f t="shared" si="23"/>
        <v>0</v>
      </c>
      <c r="N163" s="703"/>
      <c r="O163" s="361"/>
      <c r="P163" s="502"/>
      <c r="Q163" s="849">
        <f t="shared" si="25"/>
        <v>0</v>
      </c>
      <c r="R163" s="849">
        <f t="shared" si="26"/>
        <v>0</v>
      </c>
      <c r="AA163" s="194"/>
    </row>
    <row r="164" spans="2:27" ht="18" customHeight="1" x14ac:dyDescent="0.35">
      <c r="B164" s="229"/>
      <c r="C164" s="301"/>
      <c r="D164" s="301"/>
      <c r="E164" s="449"/>
      <c r="F164" s="301"/>
      <c r="G164" s="302"/>
      <c r="H164" s="170"/>
      <c r="I164" s="170"/>
      <c r="J164" s="344"/>
      <c r="K164" s="587">
        <f t="shared" si="24"/>
        <v>0</v>
      </c>
      <c r="L164" s="644">
        <v>0</v>
      </c>
      <c r="M164" s="588">
        <f t="shared" si="23"/>
        <v>0</v>
      </c>
      <c r="N164" s="703"/>
      <c r="O164" s="361"/>
      <c r="P164" s="502"/>
      <c r="Q164" s="849">
        <f t="shared" si="25"/>
        <v>0</v>
      </c>
      <c r="R164" s="849">
        <f t="shared" si="26"/>
        <v>0</v>
      </c>
      <c r="AA164" s="194"/>
    </row>
    <row r="165" spans="2:27" ht="18" customHeight="1" x14ac:dyDescent="0.35">
      <c r="B165" s="229"/>
      <c r="C165" s="301"/>
      <c r="D165" s="301"/>
      <c r="E165" s="449"/>
      <c r="F165" s="301"/>
      <c r="G165" s="302"/>
      <c r="H165" s="170"/>
      <c r="I165" s="170"/>
      <c r="J165" s="344"/>
      <c r="K165" s="587">
        <f t="shared" si="24"/>
        <v>0</v>
      </c>
      <c r="L165" s="644">
        <v>0</v>
      </c>
      <c r="M165" s="588">
        <f t="shared" si="23"/>
        <v>0</v>
      </c>
      <c r="N165" s="703"/>
      <c r="O165" s="361"/>
      <c r="P165" s="502"/>
      <c r="Q165" s="849">
        <f t="shared" si="25"/>
        <v>0</v>
      </c>
      <c r="R165" s="849">
        <f t="shared" si="26"/>
        <v>0</v>
      </c>
      <c r="AA165" s="194"/>
    </row>
    <row r="166" spans="2:27" ht="18" customHeight="1" x14ac:dyDescent="0.35">
      <c r="B166" s="229"/>
      <c r="C166" s="301"/>
      <c r="D166" s="301"/>
      <c r="E166" s="449"/>
      <c r="F166" s="301"/>
      <c r="G166" s="302"/>
      <c r="H166" s="170"/>
      <c r="I166" s="170"/>
      <c r="J166" s="344"/>
      <c r="K166" s="587">
        <f t="shared" si="24"/>
        <v>0</v>
      </c>
      <c r="L166" s="644">
        <v>0</v>
      </c>
      <c r="M166" s="588">
        <f t="shared" si="23"/>
        <v>0</v>
      </c>
      <c r="N166" s="703"/>
      <c r="O166" s="361"/>
      <c r="P166" s="502"/>
      <c r="Q166" s="849">
        <f t="shared" si="25"/>
        <v>0</v>
      </c>
      <c r="R166" s="849">
        <f t="shared" si="26"/>
        <v>0</v>
      </c>
      <c r="AA166" s="194"/>
    </row>
    <row r="167" spans="2:27" ht="18" customHeight="1" x14ac:dyDescent="0.35">
      <c r="B167" s="229"/>
      <c r="C167" s="301"/>
      <c r="D167" s="301"/>
      <c r="E167" s="449"/>
      <c r="F167" s="301"/>
      <c r="G167" s="302"/>
      <c r="H167" s="170"/>
      <c r="I167" s="170"/>
      <c r="J167" s="344"/>
      <c r="K167" s="587">
        <f t="shared" si="24"/>
        <v>0</v>
      </c>
      <c r="L167" s="644">
        <v>0</v>
      </c>
      <c r="M167" s="588">
        <f t="shared" si="23"/>
        <v>0</v>
      </c>
      <c r="N167" s="703"/>
      <c r="O167" s="361"/>
      <c r="P167" s="502"/>
      <c r="Q167" s="849">
        <f t="shared" si="25"/>
        <v>0</v>
      </c>
      <c r="R167" s="849">
        <f t="shared" si="26"/>
        <v>0</v>
      </c>
      <c r="AA167" s="194"/>
    </row>
    <row r="168" spans="2:27" ht="18" customHeight="1" x14ac:dyDescent="0.35">
      <c r="B168" s="229"/>
      <c r="C168" s="301"/>
      <c r="D168" s="301"/>
      <c r="E168" s="449"/>
      <c r="F168" s="301"/>
      <c r="G168" s="302"/>
      <c r="H168" s="170"/>
      <c r="I168" s="170"/>
      <c r="J168" s="344"/>
      <c r="K168" s="587">
        <f t="shared" si="24"/>
        <v>0</v>
      </c>
      <c r="L168" s="644">
        <v>0</v>
      </c>
      <c r="M168" s="588">
        <f t="shared" si="23"/>
        <v>0</v>
      </c>
      <c r="N168" s="703"/>
      <c r="O168" s="361"/>
      <c r="P168" s="502"/>
      <c r="Q168" s="849">
        <f t="shared" si="25"/>
        <v>0</v>
      </c>
      <c r="R168" s="849">
        <f t="shared" si="26"/>
        <v>0</v>
      </c>
      <c r="AA168" s="194"/>
    </row>
    <row r="169" spans="2:27" ht="18" customHeight="1" x14ac:dyDescent="0.35">
      <c r="B169" s="229"/>
      <c r="C169" s="301"/>
      <c r="D169" s="301"/>
      <c r="E169" s="449"/>
      <c r="F169" s="301"/>
      <c r="G169" s="302"/>
      <c r="H169" s="170"/>
      <c r="I169" s="170"/>
      <c r="J169" s="344"/>
      <c r="K169" s="587">
        <f t="shared" si="24"/>
        <v>0</v>
      </c>
      <c r="L169" s="644">
        <v>0</v>
      </c>
      <c r="M169" s="588">
        <f t="shared" si="23"/>
        <v>0</v>
      </c>
      <c r="N169" s="703"/>
      <c r="O169" s="361"/>
      <c r="P169" s="502"/>
      <c r="Q169" s="849">
        <f t="shared" si="25"/>
        <v>0</v>
      </c>
      <c r="R169" s="849">
        <f t="shared" si="26"/>
        <v>0</v>
      </c>
      <c r="AA169" s="194"/>
    </row>
    <row r="170" spans="2:27" ht="18" customHeight="1" x14ac:dyDescent="0.35">
      <c r="B170" s="229"/>
      <c r="C170" s="301"/>
      <c r="D170" s="301"/>
      <c r="E170" s="449"/>
      <c r="F170" s="301"/>
      <c r="G170" s="302"/>
      <c r="H170" s="170"/>
      <c r="I170" s="170"/>
      <c r="J170" s="344"/>
      <c r="K170" s="587">
        <f t="shared" si="24"/>
        <v>0</v>
      </c>
      <c r="L170" s="644">
        <v>0</v>
      </c>
      <c r="M170" s="588">
        <f t="shared" si="23"/>
        <v>0</v>
      </c>
      <c r="N170" s="703"/>
      <c r="O170" s="361"/>
      <c r="P170" s="502"/>
      <c r="Q170" s="849">
        <f t="shared" si="25"/>
        <v>0</v>
      </c>
      <c r="R170" s="849">
        <f t="shared" si="26"/>
        <v>0</v>
      </c>
      <c r="AA170" s="194"/>
    </row>
    <row r="171" spans="2:27" ht="18" customHeight="1" x14ac:dyDescent="0.35">
      <c r="B171" s="229"/>
      <c r="C171" s="301"/>
      <c r="D171" s="301"/>
      <c r="E171" s="449"/>
      <c r="F171" s="301"/>
      <c r="G171" s="302"/>
      <c r="H171" s="170"/>
      <c r="I171" s="170"/>
      <c r="J171" s="344"/>
      <c r="K171" s="587">
        <f t="shared" si="24"/>
        <v>0</v>
      </c>
      <c r="L171" s="644">
        <v>0</v>
      </c>
      <c r="M171" s="588">
        <f t="shared" si="23"/>
        <v>0</v>
      </c>
      <c r="N171" s="703"/>
      <c r="O171" s="361"/>
      <c r="P171" s="502"/>
      <c r="Q171" s="849">
        <f t="shared" si="25"/>
        <v>0</v>
      </c>
      <c r="R171" s="849">
        <f t="shared" si="26"/>
        <v>0</v>
      </c>
      <c r="AA171" s="194"/>
    </row>
    <row r="172" spans="2:27" ht="18" customHeight="1" x14ac:dyDescent="0.35">
      <c r="B172" s="229"/>
      <c r="C172" s="301"/>
      <c r="D172" s="301"/>
      <c r="E172" s="449"/>
      <c r="F172" s="301"/>
      <c r="G172" s="302"/>
      <c r="H172" s="170"/>
      <c r="I172" s="170"/>
      <c r="J172" s="344"/>
      <c r="K172" s="587">
        <f t="shared" si="24"/>
        <v>0</v>
      </c>
      <c r="L172" s="644">
        <v>0</v>
      </c>
      <c r="M172" s="588">
        <f t="shared" si="23"/>
        <v>0</v>
      </c>
      <c r="N172" s="703"/>
      <c r="O172" s="361"/>
      <c r="P172" s="502"/>
      <c r="Q172" s="849">
        <f t="shared" si="25"/>
        <v>0</v>
      </c>
      <c r="R172" s="849">
        <f t="shared" si="26"/>
        <v>0</v>
      </c>
      <c r="AA172" s="194"/>
    </row>
    <row r="173" spans="2:27" ht="18" customHeight="1" x14ac:dyDescent="0.35">
      <c r="B173" s="229"/>
      <c r="C173" s="301"/>
      <c r="D173" s="301"/>
      <c r="E173" s="449"/>
      <c r="F173" s="301"/>
      <c r="G173" s="302"/>
      <c r="H173" s="170"/>
      <c r="I173" s="170"/>
      <c r="J173" s="344"/>
      <c r="K173" s="587">
        <f t="shared" si="24"/>
        <v>0</v>
      </c>
      <c r="L173" s="644">
        <v>0</v>
      </c>
      <c r="M173" s="588">
        <f t="shared" si="23"/>
        <v>0</v>
      </c>
      <c r="N173" s="703"/>
      <c r="O173" s="361"/>
      <c r="P173" s="502"/>
      <c r="Q173" s="849">
        <f t="shared" si="25"/>
        <v>0</v>
      </c>
      <c r="R173" s="849">
        <f t="shared" si="26"/>
        <v>0</v>
      </c>
      <c r="AA173" s="194"/>
    </row>
    <row r="174" spans="2:27" ht="18" customHeight="1" x14ac:dyDescent="0.35">
      <c r="B174" s="229"/>
      <c r="C174" s="301"/>
      <c r="D174" s="301"/>
      <c r="E174" s="449"/>
      <c r="F174" s="301"/>
      <c r="G174" s="302"/>
      <c r="H174" s="170"/>
      <c r="I174" s="170"/>
      <c r="J174" s="344"/>
      <c r="K174" s="587">
        <f t="shared" si="24"/>
        <v>0</v>
      </c>
      <c r="L174" s="644">
        <v>0</v>
      </c>
      <c r="M174" s="588">
        <f t="shared" si="23"/>
        <v>0</v>
      </c>
      <c r="N174" s="703"/>
      <c r="O174" s="361"/>
      <c r="P174" s="502"/>
      <c r="Q174" s="849">
        <f t="shared" si="25"/>
        <v>0</v>
      </c>
      <c r="R174" s="849">
        <f t="shared" si="26"/>
        <v>0</v>
      </c>
      <c r="AA174" s="194"/>
    </row>
    <row r="175" spans="2:27" ht="18" customHeight="1" x14ac:dyDescent="0.35">
      <c r="B175" s="229"/>
      <c r="C175" s="301"/>
      <c r="D175" s="301"/>
      <c r="E175" s="449"/>
      <c r="F175" s="301"/>
      <c r="G175" s="302"/>
      <c r="H175" s="170"/>
      <c r="I175" s="170"/>
      <c r="J175" s="344"/>
      <c r="K175" s="587">
        <f t="shared" si="24"/>
        <v>0</v>
      </c>
      <c r="L175" s="644">
        <v>0</v>
      </c>
      <c r="M175" s="588">
        <f t="shared" si="23"/>
        <v>0</v>
      </c>
      <c r="N175" s="703"/>
      <c r="O175" s="361"/>
      <c r="P175" s="502"/>
      <c r="Q175" s="849">
        <f t="shared" si="25"/>
        <v>0</v>
      </c>
      <c r="R175" s="849">
        <f t="shared" si="26"/>
        <v>0</v>
      </c>
      <c r="AA175" s="194"/>
    </row>
    <row r="176" spans="2:27" ht="18" customHeight="1" x14ac:dyDescent="0.35">
      <c r="B176" s="229"/>
      <c r="C176" s="301"/>
      <c r="D176" s="301"/>
      <c r="E176" s="449"/>
      <c r="F176" s="301"/>
      <c r="G176" s="302"/>
      <c r="H176" s="170"/>
      <c r="I176" s="170"/>
      <c r="J176" s="344"/>
      <c r="K176" s="587">
        <f t="shared" si="24"/>
        <v>0</v>
      </c>
      <c r="L176" s="644">
        <v>0</v>
      </c>
      <c r="M176" s="588">
        <f t="shared" si="23"/>
        <v>0</v>
      </c>
      <c r="N176" s="703"/>
      <c r="O176" s="361"/>
      <c r="P176" s="502"/>
      <c r="Q176" s="849">
        <f t="shared" si="25"/>
        <v>0</v>
      </c>
      <c r="R176" s="849">
        <f t="shared" si="26"/>
        <v>0</v>
      </c>
      <c r="AA176" s="194"/>
    </row>
    <row r="177" spans="2:27" ht="18" customHeight="1" x14ac:dyDescent="0.35">
      <c r="B177" s="229"/>
      <c r="C177" s="301"/>
      <c r="D177" s="301"/>
      <c r="E177" s="449"/>
      <c r="F177" s="301"/>
      <c r="G177" s="302"/>
      <c r="H177" s="170"/>
      <c r="I177" s="170"/>
      <c r="J177" s="344"/>
      <c r="K177" s="587">
        <f t="shared" si="24"/>
        <v>0</v>
      </c>
      <c r="L177" s="644">
        <v>0</v>
      </c>
      <c r="M177" s="588">
        <f t="shared" si="23"/>
        <v>0</v>
      </c>
      <c r="N177" s="703"/>
      <c r="O177" s="361"/>
      <c r="P177" s="502"/>
      <c r="Q177" s="849">
        <f t="shared" si="25"/>
        <v>0</v>
      </c>
      <c r="R177" s="849">
        <f t="shared" si="26"/>
        <v>0</v>
      </c>
      <c r="AA177" s="194"/>
    </row>
    <row r="178" spans="2:27" ht="18" customHeight="1" x14ac:dyDescent="0.35">
      <c r="B178" s="229"/>
      <c r="C178" s="301"/>
      <c r="D178" s="301"/>
      <c r="E178" s="449"/>
      <c r="F178" s="301"/>
      <c r="G178" s="302"/>
      <c r="H178" s="170"/>
      <c r="I178" s="170"/>
      <c r="J178" s="344"/>
      <c r="K178" s="587">
        <f t="shared" si="24"/>
        <v>0</v>
      </c>
      <c r="L178" s="644">
        <v>0</v>
      </c>
      <c r="M178" s="588">
        <f t="shared" ref="M178:M241" si="27">IF(O178="X",0,L178*$M$8)</f>
        <v>0</v>
      </c>
      <c r="N178" s="703"/>
      <c r="O178" s="361"/>
      <c r="P178" s="502"/>
      <c r="Q178" s="849">
        <f t="shared" si="25"/>
        <v>0</v>
      </c>
      <c r="R178" s="849">
        <f t="shared" si="26"/>
        <v>0</v>
      </c>
      <c r="AA178" s="194"/>
    </row>
    <row r="179" spans="2:27" ht="18" customHeight="1" x14ac:dyDescent="0.35">
      <c r="B179" s="229"/>
      <c r="C179" s="301"/>
      <c r="D179" s="301"/>
      <c r="E179" s="449"/>
      <c r="F179" s="301"/>
      <c r="G179" s="302"/>
      <c r="H179" s="170"/>
      <c r="I179" s="170"/>
      <c r="J179" s="344"/>
      <c r="K179" s="587">
        <f t="shared" ref="K179:K242" si="28">J179*$M$8</f>
        <v>0</v>
      </c>
      <c r="L179" s="644">
        <v>0</v>
      </c>
      <c r="M179" s="588">
        <f t="shared" si="27"/>
        <v>0</v>
      </c>
      <c r="N179" s="703"/>
      <c r="O179" s="361"/>
      <c r="P179" s="502"/>
      <c r="Q179" s="849">
        <f t="shared" ref="Q179:Q242" si="29">K179*$H$35</f>
        <v>0</v>
      </c>
      <c r="R179" s="849">
        <f t="shared" ref="R179:R242" si="30">M179*$H$44</f>
        <v>0</v>
      </c>
      <c r="AA179" s="194"/>
    </row>
    <row r="180" spans="2:27" ht="18" customHeight="1" x14ac:dyDescent="0.35">
      <c r="B180" s="229"/>
      <c r="C180" s="301"/>
      <c r="D180" s="301"/>
      <c r="E180" s="449"/>
      <c r="F180" s="301"/>
      <c r="G180" s="302"/>
      <c r="H180" s="170"/>
      <c r="I180" s="170"/>
      <c r="J180" s="344"/>
      <c r="K180" s="587">
        <f t="shared" si="28"/>
        <v>0</v>
      </c>
      <c r="L180" s="644">
        <v>0</v>
      </c>
      <c r="M180" s="588">
        <f t="shared" si="27"/>
        <v>0</v>
      </c>
      <c r="N180" s="703"/>
      <c r="O180" s="361"/>
      <c r="P180" s="502"/>
      <c r="Q180" s="849">
        <f t="shared" si="29"/>
        <v>0</v>
      </c>
      <c r="R180" s="849">
        <f t="shared" si="30"/>
        <v>0</v>
      </c>
      <c r="AA180" s="194"/>
    </row>
    <row r="181" spans="2:27" ht="18" customHeight="1" x14ac:dyDescent="0.35">
      <c r="B181" s="229"/>
      <c r="C181" s="301"/>
      <c r="D181" s="301"/>
      <c r="E181" s="449"/>
      <c r="F181" s="301"/>
      <c r="G181" s="302"/>
      <c r="H181" s="170"/>
      <c r="I181" s="170"/>
      <c r="J181" s="344"/>
      <c r="K181" s="587">
        <f t="shared" si="28"/>
        <v>0</v>
      </c>
      <c r="L181" s="644">
        <v>0</v>
      </c>
      <c r="M181" s="588">
        <f t="shared" si="27"/>
        <v>0</v>
      </c>
      <c r="N181" s="703"/>
      <c r="O181" s="361"/>
      <c r="P181" s="502"/>
      <c r="Q181" s="849">
        <f t="shared" si="29"/>
        <v>0</v>
      </c>
      <c r="R181" s="849">
        <f t="shared" si="30"/>
        <v>0</v>
      </c>
      <c r="AA181" s="194"/>
    </row>
    <row r="182" spans="2:27" ht="18" customHeight="1" x14ac:dyDescent="0.35">
      <c r="B182" s="229"/>
      <c r="C182" s="301"/>
      <c r="D182" s="301"/>
      <c r="E182" s="449"/>
      <c r="F182" s="301"/>
      <c r="G182" s="302"/>
      <c r="H182" s="170"/>
      <c r="I182" s="170"/>
      <c r="J182" s="344"/>
      <c r="K182" s="587">
        <f t="shared" si="28"/>
        <v>0</v>
      </c>
      <c r="L182" s="644">
        <v>0</v>
      </c>
      <c r="M182" s="588">
        <f t="shared" si="27"/>
        <v>0</v>
      </c>
      <c r="N182" s="703"/>
      <c r="O182" s="361"/>
      <c r="P182" s="502"/>
      <c r="Q182" s="849">
        <f t="shared" si="29"/>
        <v>0</v>
      </c>
      <c r="R182" s="849">
        <f t="shared" si="30"/>
        <v>0</v>
      </c>
      <c r="AA182" s="194"/>
    </row>
    <row r="183" spans="2:27" ht="18" customHeight="1" x14ac:dyDescent="0.35">
      <c r="B183" s="229"/>
      <c r="C183" s="301"/>
      <c r="D183" s="301"/>
      <c r="E183" s="449"/>
      <c r="F183" s="301"/>
      <c r="G183" s="302"/>
      <c r="H183" s="170"/>
      <c r="I183" s="170"/>
      <c r="J183" s="344"/>
      <c r="K183" s="587">
        <f t="shared" si="28"/>
        <v>0</v>
      </c>
      <c r="L183" s="644">
        <v>0</v>
      </c>
      <c r="M183" s="588">
        <f t="shared" si="27"/>
        <v>0</v>
      </c>
      <c r="N183" s="703"/>
      <c r="O183" s="361"/>
      <c r="P183" s="502"/>
      <c r="Q183" s="849">
        <f t="shared" si="29"/>
        <v>0</v>
      </c>
      <c r="R183" s="849">
        <f t="shared" si="30"/>
        <v>0</v>
      </c>
      <c r="AA183" s="194"/>
    </row>
    <row r="184" spans="2:27" ht="18" customHeight="1" x14ac:dyDescent="0.35">
      <c r="B184" s="229"/>
      <c r="C184" s="301"/>
      <c r="D184" s="301"/>
      <c r="E184" s="449"/>
      <c r="F184" s="301"/>
      <c r="G184" s="302"/>
      <c r="H184" s="170"/>
      <c r="I184" s="170"/>
      <c r="J184" s="344"/>
      <c r="K184" s="587">
        <f t="shared" si="28"/>
        <v>0</v>
      </c>
      <c r="L184" s="644">
        <v>0</v>
      </c>
      <c r="M184" s="588">
        <f t="shared" si="27"/>
        <v>0</v>
      </c>
      <c r="N184" s="703"/>
      <c r="O184" s="361"/>
      <c r="P184" s="502"/>
      <c r="Q184" s="849">
        <f t="shared" si="29"/>
        <v>0</v>
      </c>
      <c r="R184" s="849">
        <f t="shared" si="30"/>
        <v>0</v>
      </c>
      <c r="AA184" s="194"/>
    </row>
    <row r="185" spans="2:27" ht="18" customHeight="1" x14ac:dyDescent="0.35">
      <c r="B185" s="229"/>
      <c r="C185" s="301"/>
      <c r="D185" s="301"/>
      <c r="E185" s="449"/>
      <c r="F185" s="301"/>
      <c r="G185" s="302"/>
      <c r="H185" s="170"/>
      <c r="I185" s="170"/>
      <c r="J185" s="344"/>
      <c r="K185" s="587">
        <f t="shared" si="28"/>
        <v>0</v>
      </c>
      <c r="L185" s="644">
        <v>0</v>
      </c>
      <c r="M185" s="588">
        <f t="shared" si="27"/>
        <v>0</v>
      </c>
      <c r="N185" s="703"/>
      <c r="O185" s="361"/>
      <c r="P185" s="502"/>
      <c r="Q185" s="849">
        <f t="shared" si="29"/>
        <v>0</v>
      </c>
      <c r="R185" s="849">
        <f t="shared" si="30"/>
        <v>0</v>
      </c>
      <c r="AA185" s="194"/>
    </row>
    <row r="186" spans="2:27" ht="18" customHeight="1" x14ac:dyDescent="0.35">
      <c r="B186" s="229"/>
      <c r="C186" s="301"/>
      <c r="D186" s="301"/>
      <c r="E186" s="449"/>
      <c r="F186" s="301"/>
      <c r="G186" s="302"/>
      <c r="H186" s="170"/>
      <c r="I186" s="170"/>
      <c r="J186" s="344"/>
      <c r="K186" s="587">
        <f t="shared" si="28"/>
        <v>0</v>
      </c>
      <c r="L186" s="644">
        <v>0</v>
      </c>
      <c r="M186" s="588">
        <f t="shared" si="27"/>
        <v>0</v>
      </c>
      <c r="N186" s="703"/>
      <c r="O186" s="361"/>
      <c r="P186" s="502"/>
      <c r="Q186" s="849">
        <f t="shared" si="29"/>
        <v>0</v>
      </c>
      <c r="R186" s="849">
        <f t="shared" si="30"/>
        <v>0</v>
      </c>
      <c r="AA186" s="194"/>
    </row>
    <row r="187" spans="2:27" ht="18" customHeight="1" x14ac:dyDescent="0.35">
      <c r="B187" s="229"/>
      <c r="C187" s="301"/>
      <c r="D187" s="301"/>
      <c r="E187" s="449"/>
      <c r="F187" s="301"/>
      <c r="G187" s="302"/>
      <c r="H187" s="170"/>
      <c r="I187" s="170"/>
      <c r="J187" s="344"/>
      <c r="K187" s="587">
        <f t="shared" si="28"/>
        <v>0</v>
      </c>
      <c r="L187" s="644">
        <v>0</v>
      </c>
      <c r="M187" s="588">
        <f t="shared" si="27"/>
        <v>0</v>
      </c>
      <c r="N187" s="703"/>
      <c r="O187" s="361"/>
      <c r="P187" s="502"/>
      <c r="Q187" s="849">
        <f t="shared" si="29"/>
        <v>0</v>
      </c>
      <c r="R187" s="849">
        <f t="shared" si="30"/>
        <v>0</v>
      </c>
      <c r="AA187" s="194"/>
    </row>
    <row r="188" spans="2:27" ht="18" customHeight="1" x14ac:dyDescent="0.35">
      <c r="B188" s="229"/>
      <c r="C188" s="301"/>
      <c r="D188" s="301"/>
      <c r="E188" s="449"/>
      <c r="F188" s="301"/>
      <c r="G188" s="302"/>
      <c r="H188" s="170"/>
      <c r="I188" s="170"/>
      <c r="J188" s="344"/>
      <c r="K188" s="587">
        <f t="shared" si="28"/>
        <v>0</v>
      </c>
      <c r="L188" s="644">
        <v>0</v>
      </c>
      <c r="M188" s="588">
        <f t="shared" si="27"/>
        <v>0</v>
      </c>
      <c r="N188" s="703"/>
      <c r="O188" s="361"/>
      <c r="P188" s="502"/>
      <c r="Q188" s="849">
        <f t="shared" si="29"/>
        <v>0</v>
      </c>
      <c r="R188" s="849">
        <f t="shared" si="30"/>
        <v>0</v>
      </c>
      <c r="AA188" s="194"/>
    </row>
    <row r="189" spans="2:27" ht="18" customHeight="1" x14ac:dyDescent="0.35">
      <c r="B189" s="229"/>
      <c r="C189" s="301"/>
      <c r="D189" s="301"/>
      <c r="E189" s="449"/>
      <c r="F189" s="301"/>
      <c r="G189" s="302"/>
      <c r="H189" s="170"/>
      <c r="I189" s="170"/>
      <c r="J189" s="344"/>
      <c r="K189" s="587">
        <f t="shared" si="28"/>
        <v>0</v>
      </c>
      <c r="L189" s="644">
        <v>0</v>
      </c>
      <c r="M189" s="588">
        <f t="shared" si="27"/>
        <v>0</v>
      </c>
      <c r="N189" s="703"/>
      <c r="O189" s="361"/>
      <c r="P189" s="502"/>
      <c r="Q189" s="849">
        <f t="shared" si="29"/>
        <v>0</v>
      </c>
      <c r="R189" s="849">
        <f t="shared" si="30"/>
        <v>0</v>
      </c>
      <c r="AA189" s="194"/>
    </row>
    <row r="190" spans="2:27" ht="18" customHeight="1" x14ac:dyDescent="0.35">
      <c r="B190" s="229"/>
      <c r="C190" s="301"/>
      <c r="D190" s="301"/>
      <c r="E190" s="449"/>
      <c r="F190" s="301"/>
      <c r="G190" s="302"/>
      <c r="H190" s="170"/>
      <c r="I190" s="170"/>
      <c r="J190" s="344"/>
      <c r="K190" s="587">
        <f t="shared" si="28"/>
        <v>0</v>
      </c>
      <c r="L190" s="644">
        <v>0</v>
      </c>
      <c r="M190" s="588">
        <f t="shared" si="27"/>
        <v>0</v>
      </c>
      <c r="N190" s="703"/>
      <c r="O190" s="361"/>
      <c r="P190" s="502"/>
      <c r="Q190" s="849">
        <f t="shared" si="29"/>
        <v>0</v>
      </c>
      <c r="R190" s="849">
        <f t="shared" si="30"/>
        <v>0</v>
      </c>
      <c r="AA190" s="194"/>
    </row>
    <row r="191" spans="2:27" ht="18" customHeight="1" x14ac:dyDescent="0.35">
      <c r="B191" s="229"/>
      <c r="C191" s="301"/>
      <c r="D191" s="301"/>
      <c r="E191" s="449"/>
      <c r="F191" s="301"/>
      <c r="G191" s="302"/>
      <c r="H191" s="170"/>
      <c r="I191" s="170"/>
      <c r="J191" s="344"/>
      <c r="K191" s="587">
        <f t="shared" si="28"/>
        <v>0</v>
      </c>
      <c r="L191" s="644">
        <v>0</v>
      </c>
      <c r="M191" s="588">
        <f t="shared" si="27"/>
        <v>0</v>
      </c>
      <c r="N191" s="703"/>
      <c r="O191" s="361"/>
      <c r="P191" s="502"/>
      <c r="Q191" s="849">
        <f t="shared" si="29"/>
        <v>0</v>
      </c>
      <c r="R191" s="849">
        <f t="shared" si="30"/>
        <v>0</v>
      </c>
      <c r="AA191" s="194"/>
    </row>
    <row r="192" spans="2:27" ht="18" customHeight="1" x14ac:dyDescent="0.35">
      <c r="B192" s="229"/>
      <c r="C192" s="301"/>
      <c r="D192" s="301"/>
      <c r="E192" s="449"/>
      <c r="F192" s="301"/>
      <c r="G192" s="302"/>
      <c r="H192" s="170"/>
      <c r="I192" s="170"/>
      <c r="J192" s="344"/>
      <c r="K192" s="587">
        <f t="shared" si="28"/>
        <v>0</v>
      </c>
      <c r="L192" s="644">
        <v>0</v>
      </c>
      <c r="M192" s="588">
        <f t="shared" si="27"/>
        <v>0</v>
      </c>
      <c r="N192" s="703"/>
      <c r="O192" s="361"/>
      <c r="P192" s="502"/>
      <c r="Q192" s="849">
        <f t="shared" si="29"/>
        <v>0</v>
      </c>
      <c r="R192" s="849">
        <f t="shared" si="30"/>
        <v>0</v>
      </c>
      <c r="AA192" s="194"/>
    </row>
    <row r="193" spans="2:27" ht="18" customHeight="1" x14ac:dyDescent="0.35">
      <c r="B193" s="229"/>
      <c r="C193" s="301"/>
      <c r="D193" s="301"/>
      <c r="E193" s="449"/>
      <c r="F193" s="301"/>
      <c r="G193" s="302"/>
      <c r="H193" s="170"/>
      <c r="I193" s="170"/>
      <c r="J193" s="344"/>
      <c r="K193" s="587">
        <f t="shared" si="28"/>
        <v>0</v>
      </c>
      <c r="L193" s="644">
        <v>0</v>
      </c>
      <c r="M193" s="588">
        <f t="shared" si="27"/>
        <v>0</v>
      </c>
      <c r="N193" s="703"/>
      <c r="O193" s="361"/>
      <c r="P193" s="502"/>
      <c r="Q193" s="849">
        <f t="shared" si="29"/>
        <v>0</v>
      </c>
      <c r="R193" s="849">
        <f t="shared" si="30"/>
        <v>0</v>
      </c>
      <c r="AA193" s="194"/>
    </row>
    <row r="194" spans="2:27" ht="18" customHeight="1" x14ac:dyDescent="0.35">
      <c r="B194" s="229"/>
      <c r="C194" s="301"/>
      <c r="D194" s="301"/>
      <c r="E194" s="449"/>
      <c r="F194" s="301"/>
      <c r="G194" s="302"/>
      <c r="H194" s="170"/>
      <c r="I194" s="170"/>
      <c r="J194" s="344"/>
      <c r="K194" s="587">
        <f t="shared" si="28"/>
        <v>0</v>
      </c>
      <c r="L194" s="644">
        <v>0</v>
      </c>
      <c r="M194" s="588">
        <f t="shared" si="27"/>
        <v>0</v>
      </c>
      <c r="N194" s="703"/>
      <c r="O194" s="361"/>
      <c r="P194" s="502"/>
      <c r="Q194" s="849">
        <f t="shared" si="29"/>
        <v>0</v>
      </c>
      <c r="R194" s="849">
        <f t="shared" si="30"/>
        <v>0</v>
      </c>
      <c r="AA194" s="194"/>
    </row>
    <row r="195" spans="2:27" ht="18" customHeight="1" x14ac:dyDescent="0.35">
      <c r="B195" s="229"/>
      <c r="C195" s="301"/>
      <c r="D195" s="301"/>
      <c r="E195" s="449"/>
      <c r="F195" s="301"/>
      <c r="G195" s="302"/>
      <c r="H195" s="170"/>
      <c r="I195" s="170"/>
      <c r="J195" s="344"/>
      <c r="K195" s="587">
        <f t="shared" si="28"/>
        <v>0</v>
      </c>
      <c r="L195" s="644">
        <v>0</v>
      </c>
      <c r="M195" s="588">
        <f t="shared" si="27"/>
        <v>0</v>
      </c>
      <c r="N195" s="703"/>
      <c r="O195" s="361"/>
      <c r="P195" s="502"/>
      <c r="Q195" s="849">
        <f t="shared" si="29"/>
        <v>0</v>
      </c>
      <c r="R195" s="849">
        <f t="shared" si="30"/>
        <v>0</v>
      </c>
      <c r="AA195" s="194"/>
    </row>
    <row r="196" spans="2:27" ht="18" customHeight="1" x14ac:dyDescent="0.35">
      <c r="B196" s="229"/>
      <c r="C196" s="301"/>
      <c r="D196" s="301"/>
      <c r="E196" s="449"/>
      <c r="F196" s="301"/>
      <c r="G196" s="302"/>
      <c r="H196" s="170"/>
      <c r="I196" s="170"/>
      <c r="J196" s="344"/>
      <c r="K196" s="587">
        <f t="shared" si="28"/>
        <v>0</v>
      </c>
      <c r="L196" s="644">
        <v>0</v>
      </c>
      <c r="M196" s="588">
        <f t="shared" si="27"/>
        <v>0</v>
      </c>
      <c r="N196" s="703"/>
      <c r="O196" s="361"/>
      <c r="P196" s="502"/>
      <c r="Q196" s="849">
        <f t="shared" si="29"/>
        <v>0</v>
      </c>
      <c r="R196" s="849">
        <f t="shared" si="30"/>
        <v>0</v>
      </c>
      <c r="AA196" s="194"/>
    </row>
    <row r="197" spans="2:27" ht="18" customHeight="1" x14ac:dyDescent="0.35">
      <c r="B197" s="229"/>
      <c r="C197" s="301"/>
      <c r="D197" s="301"/>
      <c r="E197" s="449"/>
      <c r="F197" s="301"/>
      <c r="G197" s="302"/>
      <c r="H197" s="170"/>
      <c r="I197" s="170"/>
      <c r="J197" s="344"/>
      <c r="K197" s="587">
        <f t="shared" si="28"/>
        <v>0</v>
      </c>
      <c r="L197" s="644">
        <v>0</v>
      </c>
      <c r="M197" s="588">
        <f t="shared" si="27"/>
        <v>0</v>
      </c>
      <c r="N197" s="703"/>
      <c r="O197" s="361"/>
      <c r="P197" s="502"/>
      <c r="Q197" s="849">
        <f t="shared" si="29"/>
        <v>0</v>
      </c>
      <c r="R197" s="849">
        <f t="shared" si="30"/>
        <v>0</v>
      </c>
      <c r="AA197" s="194"/>
    </row>
    <row r="198" spans="2:27" ht="18" customHeight="1" x14ac:dyDescent="0.35">
      <c r="B198" s="229"/>
      <c r="C198" s="301"/>
      <c r="D198" s="301"/>
      <c r="E198" s="449"/>
      <c r="F198" s="301"/>
      <c r="G198" s="302"/>
      <c r="H198" s="170"/>
      <c r="I198" s="170"/>
      <c r="J198" s="344"/>
      <c r="K198" s="587">
        <f t="shared" si="28"/>
        <v>0</v>
      </c>
      <c r="L198" s="644">
        <v>0</v>
      </c>
      <c r="M198" s="588">
        <f t="shared" si="27"/>
        <v>0</v>
      </c>
      <c r="N198" s="703"/>
      <c r="O198" s="361"/>
      <c r="P198" s="502"/>
      <c r="Q198" s="849">
        <f t="shared" si="29"/>
        <v>0</v>
      </c>
      <c r="R198" s="849">
        <f t="shared" si="30"/>
        <v>0</v>
      </c>
      <c r="AA198" s="194"/>
    </row>
    <row r="199" spans="2:27" ht="18" customHeight="1" x14ac:dyDescent="0.35">
      <c r="B199" s="229"/>
      <c r="C199" s="301"/>
      <c r="D199" s="301"/>
      <c r="E199" s="449"/>
      <c r="F199" s="301"/>
      <c r="G199" s="302"/>
      <c r="H199" s="170"/>
      <c r="I199" s="170"/>
      <c r="J199" s="344"/>
      <c r="K199" s="587">
        <f t="shared" si="28"/>
        <v>0</v>
      </c>
      <c r="L199" s="644">
        <v>0</v>
      </c>
      <c r="M199" s="588">
        <f t="shared" si="27"/>
        <v>0</v>
      </c>
      <c r="N199" s="703"/>
      <c r="O199" s="361"/>
      <c r="P199" s="502"/>
      <c r="Q199" s="849">
        <f t="shared" si="29"/>
        <v>0</v>
      </c>
      <c r="R199" s="849">
        <f t="shared" si="30"/>
        <v>0</v>
      </c>
      <c r="AA199" s="194"/>
    </row>
    <row r="200" spans="2:27" ht="18" customHeight="1" x14ac:dyDescent="0.35">
      <c r="B200" s="229"/>
      <c r="C200" s="301"/>
      <c r="D200" s="301"/>
      <c r="E200" s="449"/>
      <c r="F200" s="301"/>
      <c r="G200" s="302"/>
      <c r="H200" s="170"/>
      <c r="I200" s="170"/>
      <c r="J200" s="344"/>
      <c r="K200" s="587">
        <f t="shared" si="28"/>
        <v>0</v>
      </c>
      <c r="L200" s="644">
        <v>0</v>
      </c>
      <c r="M200" s="588">
        <f t="shared" si="27"/>
        <v>0</v>
      </c>
      <c r="N200" s="703"/>
      <c r="O200" s="361"/>
      <c r="P200" s="502"/>
      <c r="Q200" s="849">
        <f t="shared" si="29"/>
        <v>0</v>
      </c>
      <c r="R200" s="849">
        <f t="shared" si="30"/>
        <v>0</v>
      </c>
      <c r="AA200" s="194"/>
    </row>
    <row r="201" spans="2:27" ht="18" customHeight="1" x14ac:dyDescent="0.35">
      <c r="B201" s="229"/>
      <c r="C201" s="301"/>
      <c r="D201" s="301"/>
      <c r="E201" s="449"/>
      <c r="F201" s="301"/>
      <c r="G201" s="302"/>
      <c r="H201" s="170"/>
      <c r="I201" s="170"/>
      <c r="J201" s="344"/>
      <c r="K201" s="587">
        <f t="shared" si="28"/>
        <v>0</v>
      </c>
      <c r="L201" s="644">
        <v>0</v>
      </c>
      <c r="M201" s="588">
        <f t="shared" si="27"/>
        <v>0</v>
      </c>
      <c r="N201" s="703"/>
      <c r="O201" s="361"/>
      <c r="P201" s="502"/>
      <c r="Q201" s="849">
        <f t="shared" si="29"/>
        <v>0</v>
      </c>
      <c r="R201" s="849">
        <f t="shared" si="30"/>
        <v>0</v>
      </c>
      <c r="AA201" s="194"/>
    </row>
    <row r="202" spans="2:27" ht="18" customHeight="1" x14ac:dyDescent="0.35">
      <c r="B202" s="229"/>
      <c r="C202" s="301"/>
      <c r="D202" s="301"/>
      <c r="E202" s="449"/>
      <c r="F202" s="301"/>
      <c r="G202" s="302"/>
      <c r="H202" s="170"/>
      <c r="I202" s="170"/>
      <c r="J202" s="344"/>
      <c r="K202" s="587">
        <f t="shared" si="28"/>
        <v>0</v>
      </c>
      <c r="L202" s="644">
        <v>0</v>
      </c>
      <c r="M202" s="588">
        <f t="shared" si="27"/>
        <v>0</v>
      </c>
      <c r="N202" s="703"/>
      <c r="O202" s="361"/>
      <c r="P202" s="502"/>
      <c r="Q202" s="849">
        <f t="shared" si="29"/>
        <v>0</v>
      </c>
      <c r="R202" s="849">
        <f t="shared" si="30"/>
        <v>0</v>
      </c>
      <c r="AA202" s="194"/>
    </row>
    <row r="203" spans="2:27" ht="18" customHeight="1" x14ac:dyDescent="0.35">
      <c r="B203" s="229"/>
      <c r="C203" s="301"/>
      <c r="D203" s="301"/>
      <c r="E203" s="449"/>
      <c r="F203" s="301"/>
      <c r="G203" s="302"/>
      <c r="H203" s="170"/>
      <c r="I203" s="170"/>
      <c r="J203" s="344"/>
      <c r="K203" s="587">
        <f t="shared" si="28"/>
        <v>0</v>
      </c>
      <c r="L203" s="644">
        <v>0</v>
      </c>
      <c r="M203" s="588">
        <f t="shared" si="27"/>
        <v>0</v>
      </c>
      <c r="N203" s="703"/>
      <c r="O203" s="361"/>
      <c r="P203" s="502"/>
      <c r="Q203" s="849">
        <f t="shared" si="29"/>
        <v>0</v>
      </c>
      <c r="R203" s="849">
        <f t="shared" si="30"/>
        <v>0</v>
      </c>
      <c r="AA203" s="194"/>
    </row>
    <row r="204" spans="2:27" ht="18" customHeight="1" x14ac:dyDescent="0.35">
      <c r="B204" s="229"/>
      <c r="C204" s="301"/>
      <c r="D204" s="301"/>
      <c r="E204" s="449"/>
      <c r="F204" s="301"/>
      <c r="G204" s="302"/>
      <c r="H204" s="170"/>
      <c r="I204" s="170"/>
      <c r="J204" s="344"/>
      <c r="K204" s="587">
        <f t="shared" si="28"/>
        <v>0</v>
      </c>
      <c r="L204" s="644">
        <v>0</v>
      </c>
      <c r="M204" s="588">
        <f t="shared" si="27"/>
        <v>0</v>
      </c>
      <c r="N204" s="703"/>
      <c r="O204" s="361"/>
      <c r="P204" s="502"/>
      <c r="Q204" s="849">
        <f t="shared" si="29"/>
        <v>0</v>
      </c>
      <c r="R204" s="849">
        <f t="shared" si="30"/>
        <v>0</v>
      </c>
      <c r="AA204" s="194"/>
    </row>
    <row r="205" spans="2:27" ht="18" customHeight="1" x14ac:dyDescent="0.35">
      <c r="B205" s="229"/>
      <c r="C205" s="301"/>
      <c r="D205" s="301"/>
      <c r="E205" s="449"/>
      <c r="F205" s="301"/>
      <c r="G205" s="302"/>
      <c r="H205" s="170"/>
      <c r="I205" s="170"/>
      <c r="J205" s="344"/>
      <c r="K205" s="587">
        <f t="shared" si="28"/>
        <v>0</v>
      </c>
      <c r="L205" s="644">
        <v>0</v>
      </c>
      <c r="M205" s="588">
        <f t="shared" si="27"/>
        <v>0</v>
      </c>
      <c r="N205" s="703"/>
      <c r="O205" s="361"/>
      <c r="P205" s="502"/>
      <c r="Q205" s="849">
        <f t="shared" si="29"/>
        <v>0</v>
      </c>
      <c r="R205" s="849">
        <f t="shared" si="30"/>
        <v>0</v>
      </c>
      <c r="AA205" s="194"/>
    </row>
    <row r="206" spans="2:27" ht="18" customHeight="1" x14ac:dyDescent="0.35">
      <c r="B206" s="229"/>
      <c r="C206" s="301"/>
      <c r="D206" s="301"/>
      <c r="E206" s="449"/>
      <c r="F206" s="301"/>
      <c r="G206" s="302"/>
      <c r="H206" s="170"/>
      <c r="I206" s="170"/>
      <c r="J206" s="344"/>
      <c r="K206" s="587">
        <f t="shared" si="28"/>
        <v>0</v>
      </c>
      <c r="L206" s="644">
        <v>0</v>
      </c>
      <c r="M206" s="588">
        <f t="shared" si="27"/>
        <v>0</v>
      </c>
      <c r="N206" s="703"/>
      <c r="O206" s="361"/>
      <c r="P206" s="502"/>
      <c r="Q206" s="849">
        <f t="shared" si="29"/>
        <v>0</v>
      </c>
      <c r="R206" s="849">
        <f t="shared" si="30"/>
        <v>0</v>
      </c>
      <c r="AA206" s="194"/>
    </row>
    <row r="207" spans="2:27" ht="18" customHeight="1" x14ac:dyDescent="0.35">
      <c r="B207" s="229"/>
      <c r="C207" s="301"/>
      <c r="D207" s="301"/>
      <c r="E207" s="449"/>
      <c r="F207" s="301"/>
      <c r="G207" s="302"/>
      <c r="H207" s="170"/>
      <c r="I207" s="170"/>
      <c r="J207" s="344"/>
      <c r="K207" s="587">
        <f t="shared" si="28"/>
        <v>0</v>
      </c>
      <c r="L207" s="644">
        <v>0</v>
      </c>
      <c r="M207" s="588">
        <f t="shared" si="27"/>
        <v>0</v>
      </c>
      <c r="N207" s="703"/>
      <c r="O207" s="361"/>
      <c r="P207" s="502"/>
      <c r="Q207" s="849">
        <f t="shared" si="29"/>
        <v>0</v>
      </c>
      <c r="R207" s="849">
        <f t="shared" si="30"/>
        <v>0</v>
      </c>
      <c r="AA207" s="194"/>
    </row>
    <row r="208" spans="2:27" ht="18" customHeight="1" x14ac:dyDescent="0.35">
      <c r="B208" s="229"/>
      <c r="C208" s="301"/>
      <c r="D208" s="301"/>
      <c r="E208" s="449"/>
      <c r="F208" s="301"/>
      <c r="G208" s="302"/>
      <c r="H208" s="170"/>
      <c r="I208" s="170"/>
      <c r="J208" s="344"/>
      <c r="K208" s="587">
        <f t="shared" si="28"/>
        <v>0</v>
      </c>
      <c r="L208" s="644">
        <v>0</v>
      </c>
      <c r="M208" s="588">
        <f t="shared" si="27"/>
        <v>0</v>
      </c>
      <c r="N208" s="703"/>
      <c r="O208" s="361"/>
      <c r="P208" s="502"/>
      <c r="Q208" s="849">
        <f t="shared" si="29"/>
        <v>0</v>
      </c>
      <c r="R208" s="849">
        <f t="shared" si="30"/>
        <v>0</v>
      </c>
      <c r="AA208" s="194"/>
    </row>
    <row r="209" spans="2:27" ht="18" customHeight="1" x14ac:dyDescent="0.35">
      <c r="B209" s="229"/>
      <c r="C209" s="301"/>
      <c r="D209" s="301"/>
      <c r="E209" s="449"/>
      <c r="F209" s="301"/>
      <c r="G209" s="302"/>
      <c r="H209" s="170"/>
      <c r="I209" s="170"/>
      <c r="J209" s="344"/>
      <c r="K209" s="587">
        <f t="shared" si="28"/>
        <v>0</v>
      </c>
      <c r="L209" s="644">
        <v>0</v>
      </c>
      <c r="M209" s="588">
        <f t="shared" si="27"/>
        <v>0</v>
      </c>
      <c r="N209" s="703"/>
      <c r="O209" s="361"/>
      <c r="P209" s="502"/>
      <c r="Q209" s="849">
        <f t="shared" si="29"/>
        <v>0</v>
      </c>
      <c r="R209" s="849">
        <f t="shared" si="30"/>
        <v>0</v>
      </c>
      <c r="AA209" s="194"/>
    </row>
    <row r="210" spans="2:27" ht="18" customHeight="1" x14ac:dyDescent="0.35">
      <c r="B210" s="229"/>
      <c r="C210" s="301"/>
      <c r="D210" s="301"/>
      <c r="E210" s="449"/>
      <c r="F210" s="301"/>
      <c r="G210" s="302"/>
      <c r="H210" s="170"/>
      <c r="I210" s="170"/>
      <c r="J210" s="344"/>
      <c r="K210" s="587">
        <f t="shared" si="28"/>
        <v>0</v>
      </c>
      <c r="L210" s="644">
        <v>0</v>
      </c>
      <c r="M210" s="588">
        <f t="shared" si="27"/>
        <v>0</v>
      </c>
      <c r="N210" s="703"/>
      <c r="O210" s="361"/>
      <c r="P210" s="502"/>
      <c r="Q210" s="849">
        <f t="shared" si="29"/>
        <v>0</v>
      </c>
      <c r="R210" s="849">
        <f t="shared" si="30"/>
        <v>0</v>
      </c>
      <c r="AA210" s="194"/>
    </row>
    <row r="211" spans="2:27" ht="18" customHeight="1" x14ac:dyDescent="0.35">
      <c r="B211" s="229"/>
      <c r="C211" s="301"/>
      <c r="D211" s="301"/>
      <c r="E211" s="449"/>
      <c r="F211" s="301"/>
      <c r="G211" s="302"/>
      <c r="H211" s="170"/>
      <c r="I211" s="170"/>
      <c r="J211" s="344"/>
      <c r="K211" s="587">
        <f t="shared" si="28"/>
        <v>0</v>
      </c>
      <c r="L211" s="644">
        <v>0</v>
      </c>
      <c r="M211" s="588">
        <f t="shared" si="27"/>
        <v>0</v>
      </c>
      <c r="N211" s="703"/>
      <c r="O211" s="361"/>
      <c r="P211" s="502"/>
      <c r="Q211" s="849">
        <f t="shared" si="29"/>
        <v>0</v>
      </c>
      <c r="R211" s="849">
        <f t="shared" si="30"/>
        <v>0</v>
      </c>
      <c r="AA211" s="194"/>
    </row>
    <row r="212" spans="2:27" ht="18" customHeight="1" x14ac:dyDescent="0.35">
      <c r="B212" s="229"/>
      <c r="C212" s="301"/>
      <c r="D212" s="301"/>
      <c r="E212" s="449"/>
      <c r="F212" s="301"/>
      <c r="G212" s="302"/>
      <c r="H212" s="170"/>
      <c r="I212" s="170"/>
      <c r="J212" s="344"/>
      <c r="K212" s="587">
        <f t="shared" si="28"/>
        <v>0</v>
      </c>
      <c r="L212" s="644">
        <v>0</v>
      </c>
      <c r="M212" s="588">
        <f t="shared" si="27"/>
        <v>0</v>
      </c>
      <c r="N212" s="703"/>
      <c r="O212" s="361"/>
      <c r="P212" s="502"/>
      <c r="Q212" s="849">
        <f t="shared" si="29"/>
        <v>0</v>
      </c>
      <c r="R212" s="849">
        <f t="shared" si="30"/>
        <v>0</v>
      </c>
      <c r="AA212" s="194"/>
    </row>
    <row r="213" spans="2:27" ht="18" customHeight="1" x14ac:dyDescent="0.35">
      <c r="B213" s="229"/>
      <c r="C213" s="301"/>
      <c r="D213" s="301"/>
      <c r="E213" s="449"/>
      <c r="F213" s="301"/>
      <c r="G213" s="302"/>
      <c r="H213" s="170"/>
      <c r="I213" s="170"/>
      <c r="J213" s="344"/>
      <c r="K213" s="587">
        <f t="shared" si="28"/>
        <v>0</v>
      </c>
      <c r="L213" s="644">
        <v>0</v>
      </c>
      <c r="M213" s="588">
        <f t="shared" si="27"/>
        <v>0</v>
      </c>
      <c r="N213" s="703"/>
      <c r="O213" s="361"/>
      <c r="P213" s="502"/>
      <c r="Q213" s="849">
        <f t="shared" si="29"/>
        <v>0</v>
      </c>
      <c r="R213" s="849">
        <f t="shared" si="30"/>
        <v>0</v>
      </c>
      <c r="AA213" s="194"/>
    </row>
    <row r="214" spans="2:27" ht="18" customHeight="1" x14ac:dyDescent="0.35">
      <c r="B214" s="229"/>
      <c r="C214" s="301"/>
      <c r="D214" s="301"/>
      <c r="E214" s="449"/>
      <c r="F214" s="301"/>
      <c r="G214" s="302"/>
      <c r="H214" s="170"/>
      <c r="I214" s="170"/>
      <c r="J214" s="344"/>
      <c r="K214" s="587">
        <f t="shared" si="28"/>
        <v>0</v>
      </c>
      <c r="L214" s="644">
        <v>0</v>
      </c>
      <c r="M214" s="588">
        <f t="shared" si="27"/>
        <v>0</v>
      </c>
      <c r="N214" s="703"/>
      <c r="O214" s="361"/>
      <c r="P214" s="502"/>
      <c r="Q214" s="849">
        <f t="shared" si="29"/>
        <v>0</v>
      </c>
      <c r="R214" s="849">
        <f t="shared" si="30"/>
        <v>0</v>
      </c>
      <c r="AA214" s="194"/>
    </row>
    <row r="215" spans="2:27" ht="18" customHeight="1" x14ac:dyDescent="0.35">
      <c r="B215" s="229"/>
      <c r="C215" s="301"/>
      <c r="D215" s="301"/>
      <c r="E215" s="449"/>
      <c r="F215" s="301"/>
      <c r="G215" s="302"/>
      <c r="H215" s="170"/>
      <c r="I215" s="170"/>
      <c r="J215" s="344"/>
      <c r="K215" s="587">
        <f t="shared" si="28"/>
        <v>0</v>
      </c>
      <c r="L215" s="644">
        <v>0</v>
      </c>
      <c r="M215" s="588">
        <f t="shared" si="27"/>
        <v>0</v>
      </c>
      <c r="N215" s="703"/>
      <c r="O215" s="361"/>
      <c r="P215" s="502"/>
      <c r="Q215" s="849">
        <f t="shared" si="29"/>
        <v>0</v>
      </c>
      <c r="R215" s="849">
        <f t="shared" si="30"/>
        <v>0</v>
      </c>
      <c r="AA215" s="194"/>
    </row>
    <row r="216" spans="2:27" ht="18" customHeight="1" x14ac:dyDescent="0.35">
      <c r="B216" s="229"/>
      <c r="C216" s="301"/>
      <c r="D216" s="301"/>
      <c r="E216" s="449"/>
      <c r="F216" s="301"/>
      <c r="G216" s="302"/>
      <c r="H216" s="170"/>
      <c r="I216" s="170"/>
      <c r="J216" s="344"/>
      <c r="K216" s="587">
        <f t="shared" si="28"/>
        <v>0</v>
      </c>
      <c r="L216" s="644">
        <v>0</v>
      </c>
      <c r="M216" s="588">
        <f t="shared" si="27"/>
        <v>0</v>
      </c>
      <c r="N216" s="703"/>
      <c r="O216" s="361"/>
      <c r="P216" s="502"/>
      <c r="Q216" s="849">
        <f t="shared" si="29"/>
        <v>0</v>
      </c>
      <c r="R216" s="849">
        <f t="shared" si="30"/>
        <v>0</v>
      </c>
      <c r="AA216" s="194"/>
    </row>
    <row r="217" spans="2:27" ht="18" customHeight="1" x14ac:dyDescent="0.35">
      <c r="B217" s="229"/>
      <c r="C217" s="301"/>
      <c r="D217" s="301"/>
      <c r="E217" s="449"/>
      <c r="F217" s="301"/>
      <c r="G217" s="302"/>
      <c r="H217" s="170"/>
      <c r="I217" s="170"/>
      <c r="J217" s="344"/>
      <c r="K217" s="587">
        <f t="shared" si="28"/>
        <v>0</v>
      </c>
      <c r="L217" s="644">
        <v>0</v>
      </c>
      <c r="M217" s="588">
        <f t="shared" si="27"/>
        <v>0</v>
      </c>
      <c r="N217" s="703"/>
      <c r="O217" s="361"/>
      <c r="P217" s="502"/>
      <c r="Q217" s="849">
        <f t="shared" si="29"/>
        <v>0</v>
      </c>
      <c r="R217" s="849">
        <f t="shared" si="30"/>
        <v>0</v>
      </c>
      <c r="AA217" s="194"/>
    </row>
    <row r="218" spans="2:27" ht="18" customHeight="1" x14ac:dyDescent="0.35">
      <c r="B218" s="229"/>
      <c r="C218" s="301"/>
      <c r="D218" s="301"/>
      <c r="E218" s="449"/>
      <c r="F218" s="301"/>
      <c r="G218" s="302"/>
      <c r="H218" s="170"/>
      <c r="I218" s="170"/>
      <c r="J218" s="344"/>
      <c r="K218" s="587">
        <f t="shared" si="28"/>
        <v>0</v>
      </c>
      <c r="L218" s="644">
        <v>0</v>
      </c>
      <c r="M218" s="588">
        <f t="shared" si="27"/>
        <v>0</v>
      </c>
      <c r="N218" s="703"/>
      <c r="O218" s="361"/>
      <c r="P218" s="502"/>
      <c r="Q218" s="849">
        <f t="shared" si="29"/>
        <v>0</v>
      </c>
      <c r="R218" s="849">
        <f t="shared" si="30"/>
        <v>0</v>
      </c>
      <c r="AA218" s="194"/>
    </row>
    <row r="219" spans="2:27" ht="18" customHeight="1" x14ac:dyDescent="0.35">
      <c r="B219" s="229"/>
      <c r="C219" s="301"/>
      <c r="D219" s="301"/>
      <c r="E219" s="449"/>
      <c r="F219" s="301"/>
      <c r="G219" s="302"/>
      <c r="H219" s="170"/>
      <c r="I219" s="170"/>
      <c r="J219" s="344"/>
      <c r="K219" s="587">
        <f t="shared" si="28"/>
        <v>0</v>
      </c>
      <c r="L219" s="644">
        <v>0</v>
      </c>
      <c r="M219" s="588">
        <f t="shared" si="27"/>
        <v>0</v>
      </c>
      <c r="N219" s="703"/>
      <c r="O219" s="361"/>
      <c r="P219" s="502"/>
      <c r="Q219" s="849">
        <f t="shared" si="29"/>
        <v>0</v>
      </c>
      <c r="R219" s="849">
        <f t="shared" si="30"/>
        <v>0</v>
      </c>
      <c r="AA219" s="194"/>
    </row>
    <row r="220" spans="2:27" ht="18" customHeight="1" x14ac:dyDescent="0.35">
      <c r="B220" s="229"/>
      <c r="C220" s="301"/>
      <c r="D220" s="301"/>
      <c r="E220" s="449"/>
      <c r="F220" s="301"/>
      <c r="G220" s="302"/>
      <c r="H220" s="170"/>
      <c r="I220" s="170"/>
      <c r="J220" s="344"/>
      <c r="K220" s="587">
        <f t="shared" si="28"/>
        <v>0</v>
      </c>
      <c r="L220" s="644">
        <v>0</v>
      </c>
      <c r="M220" s="588">
        <f t="shared" si="27"/>
        <v>0</v>
      </c>
      <c r="N220" s="703"/>
      <c r="O220" s="361"/>
      <c r="P220" s="502"/>
      <c r="Q220" s="849">
        <f t="shared" si="29"/>
        <v>0</v>
      </c>
      <c r="R220" s="849">
        <f t="shared" si="30"/>
        <v>0</v>
      </c>
      <c r="AA220" s="194"/>
    </row>
    <row r="221" spans="2:27" ht="18" customHeight="1" x14ac:dyDescent="0.35">
      <c r="B221" s="229"/>
      <c r="C221" s="301"/>
      <c r="D221" s="301"/>
      <c r="E221" s="449"/>
      <c r="F221" s="301"/>
      <c r="G221" s="302"/>
      <c r="H221" s="170"/>
      <c r="I221" s="170"/>
      <c r="J221" s="344"/>
      <c r="K221" s="587">
        <f t="shared" si="28"/>
        <v>0</v>
      </c>
      <c r="L221" s="644">
        <v>0</v>
      </c>
      <c r="M221" s="588">
        <f t="shared" si="27"/>
        <v>0</v>
      </c>
      <c r="N221" s="703"/>
      <c r="O221" s="361"/>
      <c r="P221" s="502"/>
      <c r="Q221" s="849">
        <f t="shared" si="29"/>
        <v>0</v>
      </c>
      <c r="R221" s="849">
        <f t="shared" si="30"/>
        <v>0</v>
      </c>
      <c r="AA221" s="194"/>
    </row>
    <row r="222" spans="2:27" ht="18" customHeight="1" x14ac:dyDescent="0.35">
      <c r="B222" s="229"/>
      <c r="C222" s="301"/>
      <c r="D222" s="301"/>
      <c r="E222" s="449"/>
      <c r="F222" s="301"/>
      <c r="G222" s="302"/>
      <c r="H222" s="170"/>
      <c r="I222" s="170"/>
      <c r="J222" s="344"/>
      <c r="K222" s="587">
        <f t="shared" si="28"/>
        <v>0</v>
      </c>
      <c r="L222" s="644">
        <v>0</v>
      </c>
      <c r="M222" s="588">
        <f t="shared" si="27"/>
        <v>0</v>
      </c>
      <c r="N222" s="703"/>
      <c r="O222" s="361"/>
      <c r="P222" s="502"/>
      <c r="Q222" s="849">
        <f t="shared" si="29"/>
        <v>0</v>
      </c>
      <c r="R222" s="849">
        <f t="shared" si="30"/>
        <v>0</v>
      </c>
      <c r="AA222" s="194"/>
    </row>
    <row r="223" spans="2:27" ht="18" customHeight="1" x14ac:dyDescent="0.35">
      <c r="B223" s="229"/>
      <c r="C223" s="301"/>
      <c r="D223" s="301"/>
      <c r="E223" s="449"/>
      <c r="F223" s="301"/>
      <c r="G223" s="302"/>
      <c r="H223" s="170"/>
      <c r="I223" s="170"/>
      <c r="J223" s="344"/>
      <c r="K223" s="587">
        <f t="shared" si="28"/>
        <v>0</v>
      </c>
      <c r="L223" s="644">
        <v>0</v>
      </c>
      <c r="M223" s="588">
        <f t="shared" si="27"/>
        <v>0</v>
      </c>
      <c r="N223" s="703"/>
      <c r="O223" s="361"/>
      <c r="P223" s="502"/>
      <c r="Q223" s="849">
        <f t="shared" si="29"/>
        <v>0</v>
      </c>
      <c r="R223" s="849">
        <f t="shared" si="30"/>
        <v>0</v>
      </c>
      <c r="AA223" s="194"/>
    </row>
    <row r="224" spans="2:27" ht="18" customHeight="1" x14ac:dyDescent="0.35">
      <c r="B224" s="229"/>
      <c r="C224" s="301"/>
      <c r="D224" s="301"/>
      <c r="E224" s="449"/>
      <c r="F224" s="301"/>
      <c r="G224" s="302"/>
      <c r="H224" s="170"/>
      <c r="I224" s="170"/>
      <c r="J224" s="344"/>
      <c r="K224" s="587">
        <f t="shared" si="28"/>
        <v>0</v>
      </c>
      <c r="L224" s="644">
        <v>0</v>
      </c>
      <c r="M224" s="588">
        <f t="shared" si="27"/>
        <v>0</v>
      </c>
      <c r="N224" s="703"/>
      <c r="O224" s="361"/>
      <c r="P224" s="502"/>
      <c r="Q224" s="849">
        <f t="shared" si="29"/>
        <v>0</v>
      </c>
      <c r="R224" s="849">
        <f t="shared" si="30"/>
        <v>0</v>
      </c>
      <c r="AA224" s="194"/>
    </row>
    <row r="225" spans="2:27" ht="18" customHeight="1" x14ac:dyDescent="0.35">
      <c r="B225" s="229"/>
      <c r="C225" s="301"/>
      <c r="D225" s="301"/>
      <c r="E225" s="449"/>
      <c r="F225" s="301"/>
      <c r="G225" s="302"/>
      <c r="H225" s="170"/>
      <c r="I225" s="170"/>
      <c r="J225" s="344"/>
      <c r="K225" s="587">
        <f t="shared" si="28"/>
        <v>0</v>
      </c>
      <c r="L225" s="644">
        <v>0</v>
      </c>
      <c r="M225" s="588">
        <f t="shared" si="27"/>
        <v>0</v>
      </c>
      <c r="N225" s="703"/>
      <c r="O225" s="361"/>
      <c r="P225" s="502"/>
      <c r="Q225" s="849">
        <f t="shared" si="29"/>
        <v>0</v>
      </c>
      <c r="R225" s="849">
        <f t="shared" si="30"/>
        <v>0</v>
      </c>
      <c r="AA225" s="194"/>
    </row>
    <row r="226" spans="2:27" ht="18" customHeight="1" x14ac:dyDescent="0.35">
      <c r="B226" s="229"/>
      <c r="C226" s="301"/>
      <c r="D226" s="301"/>
      <c r="E226" s="449"/>
      <c r="F226" s="301"/>
      <c r="G226" s="302"/>
      <c r="H226" s="170"/>
      <c r="I226" s="170"/>
      <c r="J226" s="344"/>
      <c r="K226" s="587">
        <f t="shared" si="28"/>
        <v>0</v>
      </c>
      <c r="L226" s="644">
        <v>0</v>
      </c>
      <c r="M226" s="588">
        <f t="shared" si="27"/>
        <v>0</v>
      </c>
      <c r="N226" s="703"/>
      <c r="O226" s="361"/>
      <c r="P226" s="502"/>
      <c r="Q226" s="849">
        <f t="shared" si="29"/>
        <v>0</v>
      </c>
      <c r="R226" s="849">
        <f t="shared" si="30"/>
        <v>0</v>
      </c>
      <c r="AA226" s="194"/>
    </row>
    <row r="227" spans="2:27" ht="18" customHeight="1" x14ac:dyDescent="0.35">
      <c r="B227" s="229"/>
      <c r="C227" s="301"/>
      <c r="D227" s="301"/>
      <c r="E227" s="449"/>
      <c r="F227" s="301"/>
      <c r="G227" s="302"/>
      <c r="H227" s="170"/>
      <c r="I227" s="170"/>
      <c r="J227" s="344"/>
      <c r="K227" s="587">
        <f t="shared" si="28"/>
        <v>0</v>
      </c>
      <c r="L227" s="644">
        <v>0</v>
      </c>
      <c r="M227" s="588">
        <f t="shared" si="27"/>
        <v>0</v>
      </c>
      <c r="N227" s="703"/>
      <c r="O227" s="361"/>
      <c r="P227" s="502"/>
      <c r="Q227" s="849">
        <f t="shared" si="29"/>
        <v>0</v>
      </c>
      <c r="R227" s="849">
        <f t="shared" si="30"/>
        <v>0</v>
      </c>
      <c r="AA227" s="194"/>
    </row>
    <row r="228" spans="2:27" ht="18" customHeight="1" x14ac:dyDescent="0.35">
      <c r="B228" s="229"/>
      <c r="C228" s="301"/>
      <c r="D228" s="301"/>
      <c r="E228" s="449"/>
      <c r="F228" s="301"/>
      <c r="G228" s="302"/>
      <c r="H228" s="170"/>
      <c r="I228" s="170"/>
      <c r="J228" s="344"/>
      <c r="K228" s="587">
        <f t="shared" si="28"/>
        <v>0</v>
      </c>
      <c r="L228" s="644">
        <v>0</v>
      </c>
      <c r="M228" s="588">
        <f t="shared" si="27"/>
        <v>0</v>
      </c>
      <c r="N228" s="703"/>
      <c r="O228" s="361"/>
      <c r="P228" s="502"/>
      <c r="Q228" s="849">
        <f t="shared" si="29"/>
        <v>0</v>
      </c>
      <c r="R228" s="849">
        <f t="shared" si="30"/>
        <v>0</v>
      </c>
      <c r="AA228" s="194"/>
    </row>
    <row r="229" spans="2:27" ht="18" customHeight="1" x14ac:dyDescent="0.35">
      <c r="B229" s="229"/>
      <c r="C229" s="301"/>
      <c r="D229" s="301"/>
      <c r="E229" s="449"/>
      <c r="F229" s="301"/>
      <c r="G229" s="302"/>
      <c r="H229" s="170"/>
      <c r="I229" s="170"/>
      <c r="J229" s="344"/>
      <c r="K229" s="587">
        <f t="shared" si="28"/>
        <v>0</v>
      </c>
      <c r="L229" s="644">
        <v>0</v>
      </c>
      <c r="M229" s="588">
        <f t="shared" si="27"/>
        <v>0</v>
      </c>
      <c r="N229" s="703"/>
      <c r="O229" s="361"/>
      <c r="P229" s="502"/>
      <c r="Q229" s="849">
        <f t="shared" si="29"/>
        <v>0</v>
      </c>
      <c r="R229" s="849">
        <f t="shared" si="30"/>
        <v>0</v>
      </c>
      <c r="AA229" s="194"/>
    </row>
    <row r="230" spans="2:27" ht="18" customHeight="1" x14ac:dyDescent="0.35">
      <c r="B230" s="229"/>
      <c r="C230" s="301"/>
      <c r="D230" s="301"/>
      <c r="E230" s="449"/>
      <c r="F230" s="301"/>
      <c r="G230" s="302"/>
      <c r="H230" s="170"/>
      <c r="I230" s="170"/>
      <c r="J230" s="344"/>
      <c r="K230" s="587">
        <f t="shared" si="28"/>
        <v>0</v>
      </c>
      <c r="L230" s="644">
        <v>0</v>
      </c>
      <c r="M230" s="588">
        <f t="shared" si="27"/>
        <v>0</v>
      </c>
      <c r="N230" s="703"/>
      <c r="O230" s="361"/>
      <c r="P230" s="502"/>
      <c r="Q230" s="849">
        <f t="shared" si="29"/>
        <v>0</v>
      </c>
      <c r="R230" s="849">
        <f t="shared" si="30"/>
        <v>0</v>
      </c>
      <c r="AA230" s="194"/>
    </row>
    <row r="231" spans="2:27" ht="18" customHeight="1" x14ac:dyDescent="0.35">
      <c r="B231" s="229"/>
      <c r="C231" s="301"/>
      <c r="D231" s="301"/>
      <c r="E231" s="449"/>
      <c r="F231" s="301"/>
      <c r="G231" s="302"/>
      <c r="H231" s="170"/>
      <c r="I231" s="170"/>
      <c r="J231" s="344"/>
      <c r="K231" s="587">
        <f t="shared" si="28"/>
        <v>0</v>
      </c>
      <c r="L231" s="644">
        <v>0</v>
      </c>
      <c r="M231" s="588">
        <f t="shared" si="27"/>
        <v>0</v>
      </c>
      <c r="N231" s="703"/>
      <c r="O231" s="361"/>
      <c r="P231" s="502"/>
      <c r="Q231" s="849">
        <f t="shared" si="29"/>
        <v>0</v>
      </c>
      <c r="R231" s="849">
        <f t="shared" si="30"/>
        <v>0</v>
      </c>
      <c r="AA231" s="194"/>
    </row>
    <row r="232" spans="2:27" ht="18" customHeight="1" x14ac:dyDescent="0.35">
      <c r="B232" s="229"/>
      <c r="C232" s="301"/>
      <c r="D232" s="301"/>
      <c r="E232" s="449"/>
      <c r="F232" s="301"/>
      <c r="G232" s="302"/>
      <c r="H232" s="170"/>
      <c r="I232" s="170"/>
      <c r="J232" s="344"/>
      <c r="K232" s="587">
        <f t="shared" si="28"/>
        <v>0</v>
      </c>
      <c r="L232" s="644">
        <v>0</v>
      </c>
      <c r="M232" s="588">
        <f t="shared" si="27"/>
        <v>0</v>
      </c>
      <c r="N232" s="703"/>
      <c r="O232" s="361"/>
      <c r="P232" s="502"/>
      <c r="Q232" s="849">
        <f t="shared" si="29"/>
        <v>0</v>
      </c>
      <c r="R232" s="849">
        <f t="shared" si="30"/>
        <v>0</v>
      </c>
      <c r="AA232" s="194"/>
    </row>
    <row r="233" spans="2:27" ht="18" customHeight="1" x14ac:dyDescent="0.35">
      <c r="B233" s="229"/>
      <c r="C233" s="301"/>
      <c r="D233" s="301"/>
      <c r="E233" s="449"/>
      <c r="F233" s="301"/>
      <c r="G233" s="302"/>
      <c r="H233" s="170"/>
      <c r="I233" s="170"/>
      <c r="J233" s="344"/>
      <c r="K233" s="587">
        <f t="shared" si="28"/>
        <v>0</v>
      </c>
      <c r="L233" s="644">
        <v>0</v>
      </c>
      <c r="M233" s="588">
        <f t="shared" si="27"/>
        <v>0</v>
      </c>
      <c r="N233" s="703"/>
      <c r="O233" s="361"/>
      <c r="P233" s="502"/>
      <c r="Q233" s="849">
        <f t="shared" si="29"/>
        <v>0</v>
      </c>
      <c r="R233" s="849">
        <f t="shared" si="30"/>
        <v>0</v>
      </c>
      <c r="AA233" s="194"/>
    </row>
    <row r="234" spans="2:27" ht="18" customHeight="1" x14ac:dyDescent="0.35">
      <c r="B234" s="229"/>
      <c r="C234" s="301"/>
      <c r="D234" s="301"/>
      <c r="E234" s="449"/>
      <c r="F234" s="301"/>
      <c r="G234" s="302"/>
      <c r="H234" s="170"/>
      <c r="I234" s="170"/>
      <c r="J234" s="344"/>
      <c r="K234" s="587">
        <f t="shared" si="28"/>
        <v>0</v>
      </c>
      <c r="L234" s="644">
        <v>0</v>
      </c>
      <c r="M234" s="588">
        <f t="shared" si="27"/>
        <v>0</v>
      </c>
      <c r="N234" s="703"/>
      <c r="O234" s="361"/>
      <c r="P234" s="502"/>
      <c r="Q234" s="849">
        <f t="shared" si="29"/>
        <v>0</v>
      </c>
      <c r="R234" s="849">
        <f t="shared" si="30"/>
        <v>0</v>
      </c>
      <c r="AA234" s="194"/>
    </row>
    <row r="235" spans="2:27" ht="18" customHeight="1" x14ac:dyDescent="0.35">
      <c r="B235" s="229"/>
      <c r="C235" s="301"/>
      <c r="D235" s="301"/>
      <c r="E235" s="449"/>
      <c r="F235" s="301"/>
      <c r="G235" s="302"/>
      <c r="H235" s="170"/>
      <c r="I235" s="170"/>
      <c r="J235" s="344"/>
      <c r="K235" s="587">
        <f t="shared" si="28"/>
        <v>0</v>
      </c>
      <c r="L235" s="644">
        <v>0</v>
      </c>
      <c r="M235" s="588">
        <f t="shared" si="27"/>
        <v>0</v>
      </c>
      <c r="N235" s="703"/>
      <c r="O235" s="361"/>
      <c r="P235" s="502"/>
      <c r="Q235" s="849">
        <f t="shared" si="29"/>
        <v>0</v>
      </c>
      <c r="R235" s="849">
        <f t="shared" si="30"/>
        <v>0</v>
      </c>
      <c r="AA235" s="194"/>
    </row>
    <row r="236" spans="2:27" ht="18" customHeight="1" x14ac:dyDescent="0.35">
      <c r="B236" s="229"/>
      <c r="C236" s="301"/>
      <c r="D236" s="301"/>
      <c r="E236" s="449"/>
      <c r="F236" s="301"/>
      <c r="G236" s="302"/>
      <c r="H236" s="170"/>
      <c r="I236" s="170"/>
      <c r="J236" s="344"/>
      <c r="K236" s="587">
        <f t="shared" si="28"/>
        <v>0</v>
      </c>
      <c r="L236" s="644">
        <v>0</v>
      </c>
      <c r="M236" s="588">
        <f t="shared" si="27"/>
        <v>0</v>
      </c>
      <c r="N236" s="703"/>
      <c r="O236" s="361"/>
      <c r="P236" s="502"/>
      <c r="Q236" s="849">
        <f t="shared" si="29"/>
        <v>0</v>
      </c>
      <c r="R236" s="849">
        <f t="shared" si="30"/>
        <v>0</v>
      </c>
      <c r="AA236" s="194"/>
    </row>
    <row r="237" spans="2:27" ht="18" customHeight="1" x14ac:dyDescent="0.35">
      <c r="B237" s="229"/>
      <c r="C237" s="301"/>
      <c r="D237" s="301"/>
      <c r="E237" s="449"/>
      <c r="F237" s="301"/>
      <c r="G237" s="302"/>
      <c r="H237" s="170"/>
      <c r="I237" s="170"/>
      <c r="J237" s="344"/>
      <c r="K237" s="587">
        <f t="shared" si="28"/>
        <v>0</v>
      </c>
      <c r="L237" s="644">
        <v>0</v>
      </c>
      <c r="M237" s="588">
        <f t="shared" si="27"/>
        <v>0</v>
      </c>
      <c r="N237" s="703"/>
      <c r="O237" s="361"/>
      <c r="P237" s="502"/>
      <c r="Q237" s="849">
        <f t="shared" si="29"/>
        <v>0</v>
      </c>
      <c r="R237" s="849">
        <f t="shared" si="30"/>
        <v>0</v>
      </c>
      <c r="AA237" s="194"/>
    </row>
    <row r="238" spans="2:27" ht="18" customHeight="1" x14ac:dyDescent="0.35">
      <c r="B238" s="229"/>
      <c r="C238" s="301"/>
      <c r="D238" s="301"/>
      <c r="E238" s="449"/>
      <c r="F238" s="301"/>
      <c r="G238" s="302"/>
      <c r="H238" s="170"/>
      <c r="I238" s="170"/>
      <c r="J238" s="344"/>
      <c r="K238" s="587">
        <f t="shared" si="28"/>
        <v>0</v>
      </c>
      <c r="L238" s="644">
        <v>0</v>
      </c>
      <c r="M238" s="588">
        <f t="shared" si="27"/>
        <v>0</v>
      </c>
      <c r="N238" s="703"/>
      <c r="O238" s="361"/>
      <c r="P238" s="502"/>
      <c r="Q238" s="849">
        <f t="shared" si="29"/>
        <v>0</v>
      </c>
      <c r="R238" s="849">
        <f t="shared" si="30"/>
        <v>0</v>
      </c>
      <c r="AA238" s="194"/>
    </row>
    <row r="239" spans="2:27" ht="18" customHeight="1" x14ac:dyDescent="0.35">
      <c r="B239" s="229"/>
      <c r="C239" s="301"/>
      <c r="D239" s="301"/>
      <c r="E239" s="449"/>
      <c r="F239" s="301"/>
      <c r="G239" s="302"/>
      <c r="H239" s="170"/>
      <c r="I239" s="170"/>
      <c r="J239" s="344"/>
      <c r="K239" s="587">
        <f t="shared" si="28"/>
        <v>0</v>
      </c>
      <c r="L239" s="644">
        <v>0</v>
      </c>
      <c r="M239" s="588">
        <f t="shared" si="27"/>
        <v>0</v>
      </c>
      <c r="N239" s="703"/>
      <c r="O239" s="361"/>
      <c r="P239" s="502"/>
      <c r="Q239" s="849">
        <f t="shared" si="29"/>
        <v>0</v>
      </c>
      <c r="R239" s="849">
        <f t="shared" si="30"/>
        <v>0</v>
      </c>
      <c r="AA239" s="194"/>
    </row>
    <row r="240" spans="2:27" ht="18" customHeight="1" x14ac:dyDescent="0.35">
      <c r="B240" s="229"/>
      <c r="C240" s="301"/>
      <c r="D240" s="301"/>
      <c r="E240" s="449"/>
      <c r="F240" s="301"/>
      <c r="G240" s="302"/>
      <c r="H240" s="170"/>
      <c r="I240" s="170"/>
      <c r="J240" s="344"/>
      <c r="K240" s="587">
        <f t="shared" si="28"/>
        <v>0</v>
      </c>
      <c r="L240" s="644">
        <v>0</v>
      </c>
      <c r="M240" s="588">
        <f t="shared" si="27"/>
        <v>0</v>
      </c>
      <c r="N240" s="703"/>
      <c r="O240" s="361"/>
      <c r="P240" s="502"/>
      <c r="Q240" s="849">
        <f t="shared" si="29"/>
        <v>0</v>
      </c>
      <c r="R240" s="849">
        <f t="shared" si="30"/>
        <v>0</v>
      </c>
      <c r="AA240" s="194"/>
    </row>
    <row r="241" spans="2:27" ht="18" customHeight="1" x14ac:dyDescent="0.35">
      <c r="B241" s="229"/>
      <c r="C241" s="301"/>
      <c r="D241" s="301"/>
      <c r="E241" s="449"/>
      <c r="F241" s="301"/>
      <c r="G241" s="302"/>
      <c r="H241" s="170"/>
      <c r="I241" s="170"/>
      <c r="J241" s="344"/>
      <c r="K241" s="587">
        <f t="shared" si="28"/>
        <v>0</v>
      </c>
      <c r="L241" s="644">
        <v>0</v>
      </c>
      <c r="M241" s="588">
        <f t="shared" si="27"/>
        <v>0</v>
      </c>
      <c r="N241" s="703"/>
      <c r="O241" s="361"/>
      <c r="P241" s="502"/>
      <c r="Q241" s="849">
        <f t="shared" si="29"/>
        <v>0</v>
      </c>
      <c r="R241" s="849">
        <f t="shared" si="30"/>
        <v>0</v>
      </c>
      <c r="AA241" s="194"/>
    </row>
    <row r="242" spans="2:27" ht="18" customHeight="1" x14ac:dyDescent="0.35">
      <c r="B242" s="229"/>
      <c r="C242" s="301"/>
      <c r="D242" s="301"/>
      <c r="E242" s="449"/>
      <c r="F242" s="301"/>
      <c r="G242" s="302"/>
      <c r="H242" s="170"/>
      <c r="I242" s="170"/>
      <c r="J242" s="344"/>
      <c r="K242" s="587">
        <f t="shared" si="28"/>
        <v>0</v>
      </c>
      <c r="L242" s="644">
        <v>0</v>
      </c>
      <c r="M242" s="588">
        <f t="shared" ref="M242:M305" si="31">IF(O242="X",0,L242*$M$8)</f>
        <v>0</v>
      </c>
      <c r="N242" s="703"/>
      <c r="O242" s="361"/>
      <c r="P242" s="502"/>
      <c r="Q242" s="849">
        <f t="shared" si="29"/>
        <v>0</v>
      </c>
      <c r="R242" s="849">
        <f t="shared" si="30"/>
        <v>0</v>
      </c>
      <c r="AA242" s="194"/>
    </row>
    <row r="243" spans="2:27" ht="18" customHeight="1" x14ac:dyDescent="0.35">
      <c r="B243" s="229"/>
      <c r="C243" s="301"/>
      <c r="D243" s="301"/>
      <c r="E243" s="449"/>
      <c r="F243" s="301"/>
      <c r="G243" s="302"/>
      <c r="H243" s="170"/>
      <c r="I243" s="170"/>
      <c r="J243" s="344"/>
      <c r="K243" s="587">
        <f t="shared" ref="K243:K306" si="32">J243*$M$8</f>
        <v>0</v>
      </c>
      <c r="L243" s="644">
        <v>0</v>
      </c>
      <c r="M243" s="588">
        <f t="shared" si="31"/>
        <v>0</v>
      </c>
      <c r="N243" s="703"/>
      <c r="O243" s="361"/>
      <c r="P243" s="502"/>
      <c r="Q243" s="849">
        <f t="shared" ref="Q243:Q306" si="33">K243*$H$35</f>
        <v>0</v>
      </c>
      <c r="R243" s="849">
        <f t="shared" ref="R243:R306" si="34">M243*$H$44</f>
        <v>0</v>
      </c>
      <c r="AA243" s="194"/>
    </row>
    <row r="244" spans="2:27" ht="18" customHeight="1" x14ac:dyDescent="0.35">
      <c r="B244" s="229"/>
      <c r="C244" s="301"/>
      <c r="D244" s="301"/>
      <c r="E244" s="449"/>
      <c r="F244" s="301"/>
      <c r="G244" s="302"/>
      <c r="H244" s="170"/>
      <c r="I244" s="170"/>
      <c r="J244" s="344"/>
      <c r="K244" s="587">
        <f t="shared" si="32"/>
        <v>0</v>
      </c>
      <c r="L244" s="644">
        <v>0</v>
      </c>
      <c r="M244" s="588">
        <f t="shared" si="31"/>
        <v>0</v>
      </c>
      <c r="N244" s="703"/>
      <c r="O244" s="361"/>
      <c r="P244" s="502"/>
      <c r="Q244" s="849">
        <f t="shared" si="33"/>
        <v>0</v>
      </c>
      <c r="R244" s="849">
        <f t="shared" si="34"/>
        <v>0</v>
      </c>
      <c r="AA244" s="194"/>
    </row>
    <row r="245" spans="2:27" ht="18" customHeight="1" x14ac:dyDescent="0.35">
      <c r="B245" s="229"/>
      <c r="C245" s="301"/>
      <c r="D245" s="301"/>
      <c r="E245" s="449"/>
      <c r="F245" s="301"/>
      <c r="G245" s="302"/>
      <c r="H245" s="170"/>
      <c r="I245" s="170"/>
      <c r="J245" s="344"/>
      <c r="K245" s="587">
        <f t="shared" si="32"/>
        <v>0</v>
      </c>
      <c r="L245" s="644">
        <v>0</v>
      </c>
      <c r="M245" s="588">
        <f t="shared" si="31"/>
        <v>0</v>
      </c>
      <c r="N245" s="703"/>
      <c r="O245" s="361"/>
      <c r="P245" s="502"/>
      <c r="Q245" s="849">
        <f t="shared" si="33"/>
        <v>0</v>
      </c>
      <c r="R245" s="849">
        <f t="shared" si="34"/>
        <v>0</v>
      </c>
      <c r="AA245" s="194"/>
    </row>
    <row r="246" spans="2:27" ht="18" customHeight="1" x14ac:dyDescent="0.35">
      <c r="B246" s="229"/>
      <c r="C246" s="301"/>
      <c r="D246" s="301"/>
      <c r="E246" s="449"/>
      <c r="F246" s="301"/>
      <c r="G246" s="302"/>
      <c r="H246" s="170"/>
      <c r="I246" s="170"/>
      <c r="J246" s="344"/>
      <c r="K246" s="587">
        <f t="shared" si="32"/>
        <v>0</v>
      </c>
      <c r="L246" s="644">
        <v>0</v>
      </c>
      <c r="M246" s="588">
        <f t="shared" si="31"/>
        <v>0</v>
      </c>
      <c r="N246" s="703"/>
      <c r="O246" s="361"/>
      <c r="P246" s="502"/>
      <c r="Q246" s="849">
        <f t="shared" si="33"/>
        <v>0</v>
      </c>
      <c r="R246" s="849">
        <f t="shared" si="34"/>
        <v>0</v>
      </c>
      <c r="AA246" s="194"/>
    </row>
    <row r="247" spans="2:27" ht="18" customHeight="1" x14ac:dyDescent="0.35">
      <c r="B247" s="229"/>
      <c r="C247" s="301"/>
      <c r="D247" s="301"/>
      <c r="E247" s="449"/>
      <c r="F247" s="301"/>
      <c r="G247" s="302"/>
      <c r="H247" s="170"/>
      <c r="I247" s="170"/>
      <c r="J247" s="344"/>
      <c r="K247" s="587">
        <f t="shared" si="32"/>
        <v>0</v>
      </c>
      <c r="L247" s="644">
        <v>0</v>
      </c>
      <c r="M247" s="588">
        <f t="shared" si="31"/>
        <v>0</v>
      </c>
      <c r="N247" s="703"/>
      <c r="O247" s="361"/>
      <c r="P247" s="502"/>
      <c r="Q247" s="849">
        <f t="shared" si="33"/>
        <v>0</v>
      </c>
      <c r="R247" s="849">
        <f t="shared" si="34"/>
        <v>0</v>
      </c>
      <c r="AA247" s="194"/>
    </row>
    <row r="248" spans="2:27" ht="18" customHeight="1" x14ac:dyDescent="0.35">
      <c r="B248" s="229"/>
      <c r="C248" s="301"/>
      <c r="D248" s="301"/>
      <c r="E248" s="449"/>
      <c r="F248" s="301"/>
      <c r="G248" s="302"/>
      <c r="H248" s="170"/>
      <c r="I248" s="170"/>
      <c r="J248" s="344"/>
      <c r="K248" s="587">
        <f t="shared" si="32"/>
        <v>0</v>
      </c>
      <c r="L248" s="644">
        <v>0</v>
      </c>
      <c r="M248" s="588">
        <f t="shared" si="31"/>
        <v>0</v>
      </c>
      <c r="N248" s="703"/>
      <c r="O248" s="361"/>
      <c r="P248" s="502"/>
      <c r="Q248" s="849">
        <f t="shared" si="33"/>
        <v>0</v>
      </c>
      <c r="R248" s="849">
        <f t="shared" si="34"/>
        <v>0</v>
      </c>
      <c r="AA248" s="194"/>
    </row>
    <row r="249" spans="2:27" ht="18" customHeight="1" x14ac:dyDescent="0.35">
      <c r="B249" s="229"/>
      <c r="C249" s="301"/>
      <c r="D249" s="301"/>
      <c r="E249" s="449"/>
      <c r="F249" s="301"/>
      <c r="G249" s="302"/>
      <c r="H249" s="170"/>
      <c r="I249" s="170"/>
      <c r="J249" s="344"/>
      <c r="K249" s="587">
        <f t="shared" si="32"/>
        <v>0</v>
      </c>
      <c r="L249" s="644">
        <v>0</v>
      </c>
      <c r="M249" s="588">
        <f t="shared" si="31"/>
        <v>0</v>
      </c>
      <c r="N249" s="703"/>
      <c r="O249" s="361"/>
      <c r="P249" s="502"/>
      <c r="Q249" s="849">
        <f t="shared" si="33"/>
        <v>0</v>
      </c>
      <c r="R249" s="849">
        <f t="shared" si="34"/>
        <v>0</v>
      </c>
      <c r="AA249" s="194"/>
    </row>
    <row r="250" spans="2:27" ht="18" customHeight="1" x14ac:dyDescent="0.35">
      <c r="B250" s="229"/>
      <c r="C250" s="301"/>
      <c r="D250" s="301"/>
      <c r="E250" s="449"/>
      <c r="F250" s="301"/>
      <c r="G250" s="302"/>
      <c r="H250" s="170"/>
      <c r="I250" s="170"/>
      <c r="J250" s="344"/>
      <c r="K250" s="587">
        <f t="shared" si="32"/>
        <v>0</v>
      </c>
      <c r="L250" s="644">
        <v>0</v>
      </c>
      <c r="M250" s="588">
        <f t="shared" si="31"/>
        <v>0</v>
      </c>
      <c r="N250" s="703"/>
      <c r="O250" s="361"/>
      <c r="P250" s="502"/>
      <c r="Q250" s="849">
        <f t="shared" si="33"/>
        <v>0</v>
      </c>
      <c r="R250" s="849">
        <f t="shared" si="34"/>
        <v>0</v>
      </c>
      <c r="AA250" s="194"/>
    </row>
    <row r="251" spans="2:27" ht="18" customHeight="1" x14ac:dyDescent="0.35">
      <c r="B251" s="229"/>
      <c r="C251" s="301"/>
      <c r="D251" s="301"/>
      <c r="E251" s="449"/>
      <c r="F251" s="301"/>
      <c r="G251" s="302"/>
      <c r="H251" s="170"/>
      <c r="I251" s="170"/>
      <c r="J251" s="344"/>
      <c r="K251" s="587">
        <f t="shared" si="32"/>
        <v>0</v>
      </c>
      <c r="L251" s="644">
        <v>0</v>
      </c>
      <c r="M251" s="588">
        <f t="shared" si="31"/>
        <v>0</v>
      </c>
      <c r="N251" s="703"/>
      <c r="O251" s="361"/>
      <c r="P251" s="502"/>
      <c r="Q251" s="849">
        <f t="shared" si="33"/>
        <v>0</v>
      </c>
      <c r="R251" s="849">
        <f t="shared" si="34"/>
        <v>0</v>
      </c>
      <c r="AA251" s="194"/>
    </row>
    <row r="252" spans="2:27" ht="18" customHeight="1" x14ac:dyDescent="0.35">
      <c r="B252" s="229"/>
      <c r="C252" s="301"/>
      <c r="D252" s="301"/>
      <c r="E252" s="449"/>
      <c r="F252" s="301"/>
      <c r="G252" s="302"/>
      <c r="H252" s="170"/>
      <c r="I252" s="170"/>
      <c r="J252" s="344"/>
      <c r="K252" s="587">
        <f t="shared" si="32"/>
        <v>0</v>
      </c>
      <c r="L252" s="644">
        <v>0</v>
      </c>
      <c r="M252" s="588">
        <f t="shared" si="31"/>
        <v>0</v>
      </c>
      <c r="N252" s="703"/>
      <c r="O252" s="361"/>
      <c r="P252" s="502"/>
      <c r="Q252" s="849">
        <f t="shared" si="33"/>
        <v>0</v>
      </c>
      <c r="R252" s="849">
        <f t="shared" si="34"/>
        <v>0</v>
      </c>
      <c r="AA252" s="194"/>
    </row>
    <row r="253" spans="2:27" ht="18" customHeight="1" x14ac:dyDescent="0.35">
      <c r="B253" s="229"/>
      <c r="C253" s="301"/>
      <c r="D253" s="301"/>
      <c r="E253" s="449"/>
      <c r="F253" s="301"/>
      <c r="G253" s="302"/>
      <c r="H253" s="170"/>
      <c r="I253" s="170"/>
      <c r="J253" s="344"/>
      <c r="K253" s="587">
        <f t="shared" si="32"/>
        <v>0</v>
      </c>
      <c r="L253" s="644">
        <v>0</v>
      </c>
      <c r="M253" s="588">
        <f t="shared" si="31"/>
        <v>0</v>
      </c>
      <c r="N253" s="703"/>
      <c r="O253" s="361"/>
      <c r="P253" s="502"/>
      <c r="Q253" s="849">
        <f t="shared" si="33"/>
        <v>0</v>
      </c>
      <c r="R253" s="849">
        <f t="shared" si="34"/>
        <v>0</v>
      </c>
      <c r="AA253" s="194"/>
    </row>
    <row r="254" spans="2:27" ht="18" customHeight="1" x14ac:dyDescent="0.35">
      <c r="B254" s="229"/>
      <c r="C254" s="301"/>
      <c r="D254" s="301"/>
      <c r="E254" s="449"/>
      <c r="F254" s="301"/>
      <c r="G254" s="302"/>
      <c r="H254" s="170"/>
      <c r="I254" s="170"/>
      <c r="J254" s="344"/>
      <c r="K254" s="587">
        <f t="shared" si="32"/>
        <v>0</v>
      </c>
      <c r="L254" s="644">
        <v>0</v>
      </c>
      <c r="M254" s="588">
        <f t="shared" si="31"/>
        <v>0</v>
      </c>
      <c r="N254" s="703"/>
      <c r="O254" s="361"/>
      <c r="P254" s="502"/>
      <c r="Q254" s="849">
        <f t="shared" si="33"/>
        <v>0</v>
      </c>
      <c r="R254" s="849">
        <f t="shared" si="34"/>
        <v>0</v>
      </c>
      <c r="AA254" s="194"/>
    </row>
    <row r="255" spans="2:27" ht="18" customHeight="1" x14ac:dyDescent="0.35">
      <c r="B255" s="229"/>
      <c r="C255" s="301"/>
      <c r="D255" s="301"/>
      <c r="E255" s="449"/>
      <c r="F255" s="301"/>
      <c r="G255" s="302"/>
      <c r="H255" s="170"/>
      <c r="I255" s="170"/>
      <c r="J255" s="344"/>
      <c r="K255" s="587">
        <f t="shared" si="32"/>
        <v>0</v>
      </c>
      <c r="L255" s="644">
        <v>0</v>
      </c>
      <c r="M255" s="588">
        <f t="shared" si="31"/>
        <v>0</v>
      </c>
      <c r="N255" s="703"/>
      <c r="O255" s="361"/>
      <c r="P255" s="502"/>
      <c r="Q255" s="849">
        <f t="shared" si="33"/>
        <v>0</v>
      </c>
      <c r="R255" s="849">
        <f t="shared" si="34"/>
        <v>0</v>
      </c>
      <c r="AA255" s="194"/>
    </row>
    <row r="256" spans="2:27" ht="18" customHeight="1" x14ac:dyDescent="0.35">
      <c r="B256" s="229"/>
      <c r="C256" s="301"/>
      <c r="D256" s="301"/>
      <c r="E256" s="449"/>
      <c r="F256" s="301"/>
      <c r="G256" s="302"/>
      <c r="H256" s="170"/>
      <c r="I256" s="170"/>
      <c r="J256" s="344"/>
      <c r="K256" s="587">
        <f t="shared" si="32"/>
        <v>0</v>
      </c>
      <c r="L256" s="644">
        <v>0</v>
      </c>
      <c r="M256" s="588">
        <f t="shared" si="31"/>
        <v>0</v>
      </c>
      <c r="N256" s="703"/>
      <c r="O256" s="361"/>
      <c r="P256" s="502"/>
      <c r="Q256" s="849">
        <f t="shared" si="33"/>
        <v>0</v>
      </c>
      <c r="R256" s="849">
        <f t="shared" si="34"/>
        <v>0</v>
      </c>
      <c r="AA256" s="194"/>
    </row>
    <row r="257" spans="2:27" ht="18" customHeight="1" x14ac:dyDescent="0.35">
      <c r="B257" s="229"/>
      <c r="C257" s="301"/>
      <c r="D257" s="301"/>
      <c r="E257" s="449"/>
      <c r="F257" s="301"/>
      <c r="G257" s="302"/>
      <c r="H257" s="170"/>
      <c r="I257" s="170"/>
      <c r="J257" s="344"/>
      <c r="K257" s="587">
        <f t="shared" si="32"/>
        <v>0</v>
      </c>
      <c r="L257" s="644">
        <v>0</v>
      </c>
      <c r="M257" s="588">
        <f t="shared" si="31"/>
        <v>0</v>
      </c>
      <c r="N257" s="703"/>
      <c r="O257" s="361"/>
      <c r="P257" s="502"/>
      <c r="Q257" s="849">
        <f t="shared" si="33"/>
        <v>0</v>
      </c>
      <c r="R257" s="849">
        <f t="shared" si="34"/>
        <v>0</v>
      </c>
      <c r="AA257" s="194"/>
    </row>
    <row r="258" spans="2:27" ht="18" customHeight="1" x14ac:dyDescent="0.35">
      <c r="B258" s="229"/>
      <c r="C258" s="301"/>
      <c r="D258" s="301"/>
      <c r="E258" s="449"/>
      <c r="F258" s="301"/>
      <c r="G258" s="302"/>
      <c r="H258" s="170"/>
      <c r="I258" s="170"/>
      <c r="J258" s="344"/>
      <c r="K258" s="587">
        <f t="shared" si="32"/>
        <v>0</v>
      </c>
      <c r="L258" s="644">
        <v>0</v>
      </c>
      <c r="M258" s="588">
        <f t="shared" si="31"/>
        <v>0</v>
      </c>
      <c r="N258" s="703"/>
      <c r="O258" s="361"/>
      <c r="P258" s="502"/>
      <c r="Q258" s="849">
        <f t="shared" si="33"/>
        <v>0</v>
      </c>
      <c r="R258" s="849">
        <f t="shared" si="34"/>
        <v>0</v>
      </c>
      <c r="AA258" s="194"/>
    </row>
    <row r="259" spans="2:27" ht="18" customHeight="1" x14ac:dyDescent="0.35">
      <c r="B259" s="229"/>
      <c r="C259" s="301"/>
      <c r="D259" s="301"/>
      <c r="E259" s="449"/>
      <c r="F259" s="301"/>
      <c r="G259" s="302"/>
      <c r="H259" s="170"/>
      <c r="I259" s="170"/>
      <c r="J259" s="344"/>
      <c r="K259" s="587">
        <f t="shared" si="32"/>
        <v>0</v>
      </c>
      <c r="L259" s="644">
        <v>0</v>
      </c>
      <c r="M259" s="588">
        <f t="shared" si="31"/>
        <v>0</v>
      </c>
      <c r="N259" s="703"/>
      <c r="O259" s="361"/>
      <c r="P259" s="502"/>
      <c r="Q259" s="849">
        <f t="shared" si="33"/>
        <v>0</v>
      </c>
      <c r="R259" s="849">
        <f t="shared" si="34"/>
        <v>0</v>
      </c>
      <c r="AA259" s="194"/>
    </row>
    <row r="260" spans="2:27" ht="18" customHeight="1" x14ac:dyDescent="0.35">
      <c r="B260" s="229"/>
      <c r="C260" s="301"/>
      <c r="D260" s="301"/>
      <c r="E260" s="449"/>
      <c r="F260" s="301"/>
      <c r="G260" s="302"/>
      <c r="H260" s="170"/>
      <c r="I260" s="170"/>
      <c r="J260" s="344"/>
      <c r="K260" s="587">
        <f t="shared" si="32"/>
        <v>0</v>
      </c>
      <c r="L260" s="644">
        <v>0</v>
      </c>
      <c r="M260" s="588">
        <f t="shared" si="31"/>
        <v>0</v>
      </c>
      <c r="N260" s="703"/>
      <c r="O260" s="361"/>
      <c r="P260" s="502"/>
      <c r="Q260" s="849">
        <f t="shared" si="33"/>
        <v>0</v>
      </c>
      <c r="R260" s="849">
        <f t="shared" si="34"/>
        <v>0</v>
      </c>
      <c r="AA260" s="194"/>
    </row>
    <row r="261" spans="2:27" ht="18" customHeight="1" x14ac:dyDescent="0.35">
      <c r="B261" s="229"/>
      <c r="C261" s="301"/>
      <c r="D261" s="301"/>
      <c r="E261" s="449"/>
      <c r="F261" s="301"/>
      <c r="G261" s="302"/>
      <c r="H261" s="170"/>
      <c r="I261" s="170"/>
      <c r="J261" s="344"/>
      <c r="K261" s="587">
        <f t="shared" si="32"/>
        <v>0</v>
      </c>
      <c r="L261" s="644">
        <v>0</v>
      </c>
      <c r="M261" s="588">
        <f t="shared" si="31"/>
        <v>0</v>
      </c>
      <c r="N261" s="703"/>
      <c r="O261" s="361"/>
      <c r="P261" s="502"/>
      <c r="Q261" s="849">
        <f t="shared" si="33"/>
        <v>0</v>
      </c>
      <c r="R261" s="849">
        <f t="shared" si="34"/>
        <v>0</v>
      </c>
      <c r="AA261" s="194"/>
    </row>
    <row r="262" spans="2:27" ht="18" customHeight="1" x14ac:dyDescent="0.35">
      <c r="B262" s="229"/>
      <c r="C262" s="301"/>
      <c r="D262" s="301"/>
      <c r="E262" s="449"/>
      <c r="F262" s="301"/>
      <c r="G262" s="302"/>
      <c r="H262" s="170"/>
      <c r="I262" s="170"/>
      <c r="J262" s="344"/>
      <c r="K262" s="587">
        <f t="shared" si="32"/>
        <v>0</v>
      </c>
      <c r="L262" s="644">
        <v>0</v>
      </c>
      <c r="M262" s="588">
        <f t="shared" si="31"/>
        <v>0</v>
      </c>
      <c r="N262" s="703"/>
      <c r="O262" s="361"/>
      <c r="P262" s="502"/>
      <c r="Q262" s="849">
        <f t="shared" si="33"/>
        <v>0</v>
      </c>
      <c r="R262" s="849">
        <f t="shared" si="34"/>
        <v>0</v>
      </c>
      <c r="AA262" s="194"/>
    </row>
    <row r="263" spans="2:27" ht="18" customHeight="1" x14ac:dyDescent="0.35">
      <c r="B263" s="229"/>
      <c r="C263" s="301"/>
      <c r="D263" s="301"/>
      <c r="E263" s="449"/>
      <c r="F263" s="301"/>
      <c r="G263" s="302"/>
      <c r="H263" s="170"/>
      <c r="I263" s="170"/>
      <c r="J263" s="344"/>
      <c r="K263" s="587">
        <f t="shared" si="32"/>
        <v>0</v>
      </c>
      <c r="L263" s="644">
        <v>0</v>
      </c>
      <c r="M263" s="588">
        <f t="shared" si="31"/>
        <v>0</v>
      </c>
      <c r="N263" s="703"/>
      <c r="O263" s="361"/>
      <c r="P263" s="502"/>
      <c r="Q263" s="849">
        <f t="shared" si="33"/>
        <v>0</v>
      </c>
      <c r="R263" s="849">
        <f t="shared" si="34"/>
        <v>0</v>
      </c>
      <c r="AA263" s="194"/>
    </row>
    <row r="264" spans="2:27" ht="18" customHeight="1" x14ac:dyDescent="0.35">
      <c r="B264" s="229"/>
      <c r="C264" s="301"/>
      <c r="D264" s="301"/>
      <c r="E264" s="449"/>
      <c r="F264" s="301"/>
      <c r="G264" s="302"/>
      <c r="H264" s="170"/>
      <c r="I264" s="170"/>
      <c r="J264" s="344"/>
      <c r="K264" s="587">
        <f t="shared" si="32"/>
        <v>0</v>
      </c>
      <c r="L264" s="644">
        <v>0</v>
      </c>
      <c r="M264" s="588">
        <f t="shared" si="31"/>
        <v>0</v>
      </c>
      <c r="N264" s="703"/>
      <c r="O264" s="361"/>
      <c r="P264" s="502"/>
      <c r="Q264" s="849">
        <f t="shared" si="33"/>
        <v>0</v>
      </c>
      <c r="R264" s="849">
        <f t="shared" si="34"/>
        <v>0</v>
      </c>
      <c r="AA264" s="194"/>
    </row>
    <row r="265" spans="2:27" ht="18" customHeight="1" x14ac:dyDescent="0.35">
      <c r="B265" s="229"/>
      <c r="C265" s="301"/>
      <c r="D265" s="301"/>
      <c r="E265" s="449"/>
      <c r="F265" s="301"/>
      <c r="G265" s="302"/>
      <c r="H265" s="170"/>
      <c r="I265" s="170"/>
      <c r="J265" s="344"/>
      <c r="K265" s="587">
        <f t="shared" si="32"/>
        <v>0</v>
      </c>
      <c r="L265" s="644">
        <v>0</v>
      </c>
      <c r="M265" s="588">
        <f t="shared" si="31"/>
        <v>0</v>
      </c>
      <c r="N265" s="703"/>
      <c r="O265" s="361"/>
      <c r="P265" s="502"/>
      <c r="Q265" s="849">
        <f t="shared" si="33"/>
        <v>0</v>
      </c>
      <c r="R265" s="849">
        <f t="shared" si="34"/>
        <v>0</v>
      </c>
      <c r="AA265" s="194"/>
    </row>
    <row r="266" spans="2:27" ht="18" customHeight="1" x14ac:dyDescent="0.35">
      <c r="B266" s="229"/>
      <c r="C266" s="301"/>
      <c r="D266" s="301"/>
      <c r="E266" s="449"/>
      <c r="F266" s="301"/>
      <c r="G266" s="302"/>
      <c r="H266" s="170"/>
      <c r="I266" s="170"/>
      <c r="J266" s="344"/>
      <c r="K266" s="587">
        <f t="shared" si="32"/>
        <v>0</v>
      </c>
      <c r="L266" s="644">
        <v>0</v>
      </c>
      <c r="M266" s="588">
        <f t="shared" si="31"/>
        <v>0</v>
      </c>
      <c r="N266" s="703"/>
      <c r="O266" s="361"/>
      <c r="P266" s="502"/>
      <c r="Q266" s="849">
        <f t="shared" si="33"/>
        <v>0</v>
      </c>
      <c r="R266" s="849">
        <f t="shared" si="34"/>
        <v>0</v>
      </c>
      <c r="AA266" s="194"/>
    </row>
    <row r="267" spans="2:27" ht="18" customHeight="1" x14ac:dyDescent="0.35">
      <c r="B267" s="229"/>
      <c r="C267" s="301"/>
      <c r="D267" s="301"/>
      <c r="E267" s="449"/>
      <c r="F267" s="301"/>
      <c r="G267" s="302"/>
      <c r="H267" s="170"/>
      <c r="I267" s="170"/>
      <c r="J267" s="344"/>
      <c r="K267" s="587">
        <f t="shared" si="32"/>
        <v>0</v>
      </c>
      <c r="L267" s="644">
        <v>0</v>
      </c>
      <c r="M267" s="588">
        <f t="shared" si="31"/>
        <v>0</v>
      </c>
      <c r="N267" s="703"/>
      <c r="O267" s="361"/>
      <c r="P267" s="502"/>
      <c r="Q267" s="849">
        <f t="shared" si="33"/>
        <v>0</v>
      </c>
      <c r="R267" s="849">
        <f t="shared" si="34"/>
        <v>0</v>
      </c>
      <c r="AA267" s="194"/>
    </row>
    <row r="268" spans="2:27" ht="18" customHeight="1" x14ac:dyDescent="0.35">
      <c r="B268" s="229"/>
      <c r="C268" s="301"/>
      <c r="D268" s="301"/>
      <c r="E268" s="449"/>
      <c r="F268" s="301"/>
      <c r="G268" s="302"/>
      <c r="H268" s="170"/>
      <c r="I268" s="170"/>
      <c r="J268" s="344"/>
      <c r="K268" s="587">
        <f t="shared" si="32"/>
        <v>0</v>
      </c>
      <c r="L268" s="644">
        <v>0</v>
      </c>
      <c r="M268" s="588">
        <f t="shared" si="31"/>
        <v>0</v>
      </c>
      <c r="N268" s="703"/>
      <c r="O268" s="361"/>
      <c r="P268" s="502"/>
      <c r="Q268" s="849">
        <f t="shared" si="33"/>
        <v>0</v>
      </c>
      <c r="R268" s="849">
        <f t="shared" si="34"/>
        <v>0</v>
      </c>
      <c r="AA268" s="194"/>
    </row>
    <row r="269" spans="2:27" ht="18" customHeight="1" x14ac:dyDescent="0.35">
      <c r="B269" s="229"/>
      <c r="C269" s="301"/>
      <c r="D269" s="301"/>
      <c r="E269" s="449"/>
      <c r="F269" s="301"/>
      <c r="G269" s="302"/>
      <c r="H269" s="170"/>
      <c r="I269" s="170"/>
      <c r="J269" s="344"/>
      <c r="K269" s="587">
        <f t="shared" si="32"/>
        <v>0</v>
      </c>
      <c r="L269" s="644">
        <v>0</v>
      </c>
      <c r="M269" s="588">
        <f t="shared" si="31"/>
        <v>0</v>
      </c>
      <c r="N269" s="703"/>
      <c r="O269" s="361"/>
      <c r="P269" s="502"/>
      <c r="Q269" s="849">
        <f t="shared" si="33"/>
        <v>0</v>
      </c>
      <c r="R269" s="849">
        <f t="shared" si="34"/>
        <v>0</v>
      </c>
      <c r="AA269" s="194"/>
    </row>
    <row r="270" spans="2:27" ht="18" customHeight="1" x14ac:dyDescent="0.35">
      <c r="B270" s="229"/>
      <c r="C270" s="301"/>
      <c r="D270" s="301"/>
      <c r="E270" s="449"/>
      <c r="F270" s="301"/>
      <c r="G270" s="302"/>
      <c r="H270" s="170"/>
      <c r="I270" s="170"/>
      <c r="J270" s="344"/>
      <c r="K270" s="587">
        <f t="shared" si="32"/>
        <v>0</v>
      </c>
      <c r="L270" s="644">
        <v>0</v>
      </c>
      <c r="M270" s="588">
        <f t="shared" si="31"/>
        <v>0</v>
      </c>
      <c r="N270" s="703"/>
      <c r="O270" s="361"/>
      <c r="P270" s="502"/>
      <c r="Q270" s="849">
        <f t="shared" si="33"/>
        <v>0</v>
      </c>
      <c r="R270" s="849">
        <f t="shared" si="34"/>
        <v>0</v>
      </c>
      <c r="AA270" s="194"/>
    </row>
    <row r="271" spans="2:27" ht="18" customHeight="1" x14ac:dyDescent="0.35">
      <c r="B271" s="229"/>
      <c r="C271" s="301"/>
      <c r="D271" s="301"/>
      <c r="E271" s="449"/>
      <c r="F271" s="301"/>
      <c r="G271" s="302"/>
      <c r="H271" s="170"/>
      <c r="I271" s="170"/>
      <c r="J271" s="344"/>
      <c r="K271" s="587">
        <f t="shared" si="32"/>
        <v>0</v>
      </c>
      <c r="L271" s="644">
        <v>0</v>
      </c>
      <c r="M271" s="588">
        <f t="shared" si="31"/>
        <v>0</v>
      </c>
      <c r="N271" s="703"/>
      <c r="O271" s="361"/>
      <c r="P271" s="502"/>
      <c r="Q271" s="849">
        <f t="shared" si="33"/>
        <v>0</v>
      </c>
      <c r="R271" s="849">
        <f t="shared" si="34"/>
        <v>0</v>
      </c>
      <c r="AA271" s="194"/>
    </row>
    <row r="272" spans="2:27" ht="18" customHeight="1" x14ac:dyDescent="0.35">
      <c r="B272" s="229"/>
      <c r="C272" s="301"/>
      <c r="D272" s="301"/>
      <c r="E272" s="449"/>
      <c r="F272" s="301"/>
      <c r="G272" s="302"/>
      <c r="H272" s="170"/>
      <c r="I272" s="170"/>
      <c r="J272" s="344"/>
      <c r="K272" s="587">
        <f t="shared" si="32"/>
        <v>0</v>
      </c>
      <c r="L272" s="644">
        <v>0</v>
      </c>
      <c r="M272" s="588">
        <f t="shared" si="31"/>
        <v>0</v>
      </c>
      <c r="N272" s="703"/>
      <c r="O272" s="361"/>
      <c r="P272" s="502"/>
      <c r="Q272" s="849">
        <f t="shared" si="33"/>
        <v>0</v>
      </c>
      <c r="R272" s="849">
        <f t="shared" si="34"/>
        <v>0</v>
      </c>
      <c r="AA272" s="194"/>
    </row>
    <row r="273" spans="2:27" ht="18" customHeight="1" x14ac:dyDescent="0.35">
      <c r="B273" s="229"/>
      <c r="C273" s="301"/>
      <c r="D273" s="301"/>
      <c r="E273" s="449"/>
      <c r="F273" s="301"/>
      <c r="G273" s="302"/>
      <c r="H273" s="170"/>
      <c r="I273" s="170"/>
      <c r="J273" s="344"/>
      <c r="K273" s="587">
        <f t="shared" si="32"/>
        <v>0</v>
      </c>
      <c r="L273" s="644">
        <v>0</v>
      </c>
      <c r="M273" s="588">
        <f t="shared" si="31"/>
        <v>0</v>
      </c>
      <c r="N273" s="703"/>
      <c r="O273" s="361"/>
      <c r="P273" s="502"/>
      <c r="Q273" s="849">
        <f t="shared" si="33"/>
        <v>0</v>
      </c>
      <c r="R273" s="849">
        <f t="shared" si="34"/>
        <v>0</v>
      </c>
      <c r="AA273" s="194"/>
    </row>
    <row r="274" spans="2:27" ht="18" customHeight="1" x14ac:dyDescent="0.35">
      <c r="B274" s="229"/>
      <c r="C274" s="301"/>
      <c r="D274" s="301"/>
      <c r="E274" s="449"/>
      <c r="F274" s="301"/>
      <c r="G274" s="302"/>
      <c r="H274" s="170"/>
      <c r="I274" s="170"/>
      <c r="J274" s="344"/>
      <c r="K274" s="587">
        <f t="shared" si="32"/>
        <v>0</v>
      </c>
      <c r="L274" s="644">
        <v>0</v>
      </c>
      <c r="M274" s="588">
        <f t="shared" si="31"/>
        <v>0</v>
      </c>
      <c r="N274" s="703"/>
      <c r="O274" s="361"/>
      <c r="P274" s="502"/>
      <c r="Q274" s="849">
        <f t="shared" si="33"/>
        <v>0</v>
      </c>
      <c r="R274" s="849">
        <f t="shared" si="34"/>
        <v>0</v>
      </c>
      <c r="AA274" s="194"/>
    </row>
    <row r="275" spans="2:27" ht="18" customHeight="1" x14ac:dyDescent="0.35">
      <c r="B275" s="229"/>
      <c r="C275" s="301"/>
      <c r="D275" s="301"/>
      <c r="E275" s="449"/>
      <c r="F275" s="301"/>
      <c r="G275" s="302"/>
      <c r="H275" s="170"/>
      <c r="I275" s="170"/>
      <c r="J275" s="344"/>
      <c r="K275" s="587">
        <f t="shared" si="32"/>
        <v>0</v>
      </c>
      <c r="L275" s="644">
        <v>0</v>
      </c>
      <c r="M275" s="588">
        <f t="shared" si="31"/>
        <v>0</v>
      </c>
      <c r="N275" s="703"/>
      <c r="O275" s="361"/>
      <c r="P275" s="502"/>
      <c r="Q275" s="849">
        <f t="shared" si="33"/>
        <v>0</v>
      </c>
      <c r="R275" s="849">
        <f t="shared" si="34"/>
        <v>0</v>
      </c>
      <c r="AA275" s="194"/>
    </row>
    <row r="276" spans="2:27" ht="18" customHeight="1" x14ac:dyDescent="0.35">
      <c r="B276" s="229"/>
      <c r="C276" s="301"/>
      <c r="D276" s="301"/>
      <c r="E276" s="449"/>
      <c r="F276" s="301"/>
      <c r="G276" s="302"/>
      <c r="H276" s="170"/>
      <c r="I276" s="170"/>
      <c r="J276" s="344"/>
      <c r="K276" s="587">
        <f t="shared" si="32"/>
        <v>0</v>
      </c>
      <c r="L276" s="644">
        <v>0</v>
      </c>
      <c r="M276" s="588">
        <f t="shared" si="31"/>
        <v>0</v>
      </c>
      <c r="N276" s="703"/>
      <c r="O276" s="361"/>
      <c r="P276" s="502"/>
      <c r="Q276" s="849">
        <f t="shared" si="33"/>
        <v>0</v>
      </c>
      <c r="R276" s="849">
        <f t="shared" si="34"/>
        <v>0</v>
      </c>
      <c r="AA276" s="194"/>
    </row>
    <row r="277" spans="2:27" ht="18" customHeight="1" x14ac:dyDescent="0.35">
      <c r="B277" s="229"/>
      <c r="C277" s="301"/>
      <c r="D277" s="301"/>
      <c r="E277" s="449"/>
      <c r="F277" s="301"/>
      <c r="G277" s="302"/>
      <c r="H277" s="170"/>
      <c r="I277" s="170"/>
      <c r="J277" s="344"/>
      <c r="K277" s="587">
        <f t="shared" si="32"/>
        <v>0</v>
      </c>
      <c r="L277" s="644">
        <v>0</v>
      </c>
      <c r="M277" s="588">
        <f t="shared" si="31"/>
        <v>0</v>
      </c>
      <c r="N277" s="703"/>
      <c r="O277" s="361"/>
      <c r="P277" s="502"/>
      <c r="Q277" s="849">
        <f t="shared" si="33"/>
        <v>0</v>
      </c>
      <c r="R277" s="849">
        <f t="shared" si="34"/>
        <v>0</v>
      </c>
      <c r="AA277" s="194"/>
    </row>
    <row r="278" spans="2:27" ht="18" customHeight="1" x14ac:dyDescent="0.35">
      <c r="B278" s="229"/>
      <c r="C278" s="301"/>
      <c r="D278" s="301"/>
      <c r="E278" s="449"/>
      <c r="F278" s="301"/>
      <c r="G278" s="302"/>
      <c r="H278" s="170"/>
      <c r="I278" s="170"/>
      <c r="J278" s="344"/>
      <c r="K278" s="587">
        <f t="shared" si="32"/>
        <v>0</v>
      </c>
      <c r="L278" s="644">
        <v>0</v>
      </c>
      <c r="M278" s="588">
        <f t="shared" si="31"/>
        <v>0</v>
      </c>
      <c r="N278" s="703"/>
      <c r="O278" s="361"/>
      <c r="P278" s="502"/>
      <c r="Q278" s="849">
        <f t="shared" si="33"/>
        <v>0</v>
      </c>
      <c r="R278" s="849">
        <f t="shared" si="34"/>
        <v>0</v>
      </c>
      <c r="AA278" s="194"/>
    </row>
    <row r="279" spans="2:27" ht="18" customHeight="1" x14ac:dyDescent="0.35">
      <c r="B279" s="229"/>
      <c r="C279" s="301"/>
      <c r="D279" s="301"/>
      <c r="E279" s="449"/>
      <c r="F279" s="301"/>
      <c r="G279" s="302"/>
      <c r="H279" s="170"/>
      <c r="I279" s="170"/>
      <c r="J279" s="344"/>
      <c r="K279" s="587">
        <f t="shared" si="32"/>
        <v>0</v>
      </c>
      <c r="L279" s="644">
        <v>0</v>
      </c>
      <c r="M279" s="588">
        <f t="shared" si="31"/>
        <v>0</v>
      </c>
      <c r="N279" s="703"/>
      <c r="O279" s="361"/>
      <c r="P279" s="502"/>
      <c r="Q279" s="849">
        <f t="shared" si="33"/>
        <v>0</v>
      </c>
      <c r="R279" s="849">
        <f t="shared" si="34"/>
        <v>0</v>
      </c>
      <c r="AA279" s="194"/>
    </row>
    <row r="280" spans="2:27" ht="18" customHeight="1" x14ac:dyDescent="0.35">
      <c r="B280" s="229"/>
      <c r="C280" s="301"/>
      <c r="D280" s="301"/>
      <c r="E280" s="449"/>
      <c r="F280" s="301"/>
      <c r="G280" s="302"/>
      <c r="H280" s="170"/>
      <c r="I280" s="170"/>
      <c r="J280" s="344"/>
      <c r="K280" s="587">
        <f t="shared" si="32"/>
        <v>0</v>
      </c>
      <c r="L280" s="644">
        <v>0</v>
      </c>
      <c r="M280" s="588">
        <f t="shared" si="31"/>
        <v>0</v>
      </c>
      <c r="N280" s="703"/>
      <c r="O280" s="361"/>
      <c r="P280" s="502"/>
      <c r="Q280" s="849">
        <f t="shared" si="33"/>
        <v>0</v>
      </c>
      <c r="R280" s="849">
        <f t="shared" si="34"/>
        <v>0</v>
      </c>
      <c r="AA280" s="194"/>
    </row>
    <row r="281" spans="2:27" ht="18" customHeight="1" x14ac:dyDescent="0.35">
      <c r="B281" s="229"/>
      <c r="C281" s="301"/>
      <c r="D281" s="301"/>
      <c r="E281" s="449"/>
      <c r="F281" s="301"/>
      <c r="G281" s="302"/>
      <c r="H281" s="170"/>
      <c r="I281" s="170"/>
      <c r="J281" s="344"/>
      <c r="K281" s="587">
        <f t="shared" si="32"/>
        <v>0</v>
      </c>
      <c r="L281" s="644">
        <v>0</v>
      </c>
      <c r="M281" s="588">
        <f t="shared" si="31"/>
        <v>0</v>
      </c>
      <c r="N281" s="703"/>
      <c r="O281" s="361"/>
      <c r="P281" s="502"/>
      <c r="Q281" s="849">
        <f t="shared" si="33"/>
        <v>0</v>
      </c>
      <c r="R281" s="849">
        <f t="shared" si="34"/>
        <v>0</v>
      </c>
      <c r="AA281" s="194"/>
    </row>
    <row r="282" spans="2:27" ht="18" customHeight="1" x14ac:dyDescent="0.35">
      <c r="B282" s="229"/>
      <c r="C282" s="301"/>
      <c r="D282" s="301"/>
      <c r="E282" s="449"/>
      <c r="F282" s="301"/>
      <c r="G282" s="302"/>
      <c r="H282" s="170"/>
      <c r="I282" s="170"/>
      <c r="J282" s="344"/>
      <c r="K282" s="587">
        <f t="shared" si="32"/>
        <v>0</v>
      </c>
      <c r="L282" s="644">
        <v>0</v>
      </c>
      <c r="M282" s="588">
        <f t="shared" si="31"/>
        <v>0</v>
      </c>
      <c r="N282" s="703"/>
      <c r="O282" s="361"/>
      <c r="P282" s="502"/>
      <c r="Q282" s="849">
        <f t="shared" si="33"/>
        <v>0</v>
      </c>
      <c r="R282" s="849">
        <f t="shared" si="34"/>
        <v>0</v>
      </c>
      <c r="AA282" s="194"/>
    </row>
    <row r="283" spans="2:27" ht="18" customHeight="1" x14ac:dyDescent="0.35">
      <c r="B283" s="229"/>
      <c r="C283" s="301"/>
      <c r="D283" s="301"/>
      <c r="E283" s="449"/>
      <c r="F283" s="301"/>
      <c r="G283" s="302"/>
      <c r="H283" s="170"/>
      <c r="I283" s="170"/>
      <c r="J283" s="344"/>
      <c r="K283" s="587">
        <f t="shared" si="32"/>
        <v>0</v>
      </c>
      <c r="L283" s="644">
        <v>0</v>
      </c>
      <c r="M283" s="588">
        <f t="shared" si="31"/>
        <v>0</v>
      </c>
      <c r="N283" s="703"/>
      <c r="O283" s="361"/>
      <c r="P283" s="502"/>
      <c r="Q283" s="849">
        <f t="shared" si="33"/>
        <v>0</v>
      </c>
      <c r="R283" s="849">
        <f t="shared" si="34"/>
        <v>0</v>
      </c>
      <c r="AA283" s="194"/>
    </row>
    <row r="284" spans="2:27" ht="18" customHeight="1" x14ac:dyDescent="0.35">
      <c r="B284" s="229"/>
      <c r="C284" s="301"/>
      <c r="D284" s="301"/>
      <c r="E284" s="449"/>
      <c r="F284" s="301"/>
      <c r="G284" s="302"/>
      <c r="H284" s="170"/>
      <c r="I284" s="170"/>
      <c r="J284" s="344"/>
      <c r="K284" s="587">
        <f t="shared" si="32"/>
        <v>0</v>
      </c>
      <c r="L284" s="644">
        <v>0</v>
      </c>
      <c r="M284" s="588">
        <f t="shared" si="31"/>
        <v>0</v>
      </c>
      <c r="N284" s="703"/>
      <c r="O284" s="361"/>
      <c r="P284" s="502"/>
      <c r="Q284" s="849">
        <f t="shared" si="33"/>
        <v>0</v>
      </c>
      <c r="R284" s="849">
        <f t="shared" si="34"/>
        <v>0</v>
      </c>
      <c r="AA284" s="194"/>
    </row>
    <row r="285" spans="2:27" ht="18" customHeight="1" x14ac:dyDescent="0.35">
      <c r="B285" s="229"/>
      <c r="C285" s="301"/>
      <c r="D285" s="301"/>
      <c r="E285" s="449"/>
      <c r="F285" s="301"/>
      <c r="G285" s="302"/>
      <c r="H285" s="170"/>
      <c r="I285" s="170"/>
      <c r="J285" s="344"/>
      <c r="K285" s="587">
        <f t="shared" si="32"/>
        <v>0</v>
      </c>
      <c r="L285" s="644">
        <v>0</v>
      </c>
      <c r="M285" s="588">
        <f t="shared" si="31"/>
        <v>0</v>
      </c>
      <c r="N285" s="703"/>
      <c r="O285" s="361"/>
      <c r="P285" s="502"/>
      <c r="Q285" s="849">
        <f t="shared" si="33"/>
        <v>0</v>
      </c>
      <c r="R285" s="849">
        <f t="shared" si="34"/>
        <v>0</v>
      </c>
      <c r="AA285" s="194"/>
    </row>
    <row r="286" spans="2:27" ht="18" customHeight="1" x14ac:dyDescent="0.35">
      <c r="B286" s="229"/>
      <c r="C286" s="301"/>
      <c r="D286" s="301"/>
      <c r="E286" s="449"/>
      <c r="F286" s="301"/>
      <c r="G286" s="302"/>
      <c r="H286" s="170"/>
      <c r="I286" s="170"/>
      <c r="J286" s="344"/>
      <c r="K286" s="587">
        <f t="shared" si="32"/>
        <v>0</v>
      </c>
      <c r="L286" s="644">
        <v>0</v>
      </c>
      <c r="M286" s="588">
        <f t="shared" si="31"/>
        <v>0</v>
      </c>
      <c r="N286" s="703"/>
      <c r="O286" s="361"/>
      <c r="P286" s="502"/>
      <c r="Q286" s="849">
        <f t="shared" si="33"/>
        <v>0</v>
      </c>
      <c r="R286" s="849">
        <f t="shared" si="34"/>
        <v>0</v>
      </c>
      <c r="AA286" s="194"/>
    </row>
    <row r="287" spans="2:27" ht="18" customHeight="1" x14ac:dyDescent="0.35">
      <c r="B287" s="229"/>
      <c r="C287" s="301"/>
      <c r="D287" s="301"/>
      <c r="E287" s="449"/>
      <c r="F287" s="301"/>
      <c r="G287" s="302"/>
      <c r="H287" s="170"/>
      <c r="I287" s="170"/>
      <c r="J287" s="344"/>
      <c r="K287" s="587">
        <f t="shared" si="32"/>
        <v>0</v>
      </c>
      <c r="L287" s="644">
        <v>0</v>
      </c>
      <c r="M287" s="588">
        <f t="shared" si="31"/>
        <v>0</v>
      </c>
      <c r="N287" s="703"/>
      <c r="O287" s="361"/>
      <c r="P287" s="502"/>
      <c r="Q287" s="849">
        <f t="shared" si="33"/>
        <v>0</v>
      </c>
      <c r="R287" s="849">
        <f t="shared" si="34"/>
        <v>0</v>
      </c>
      <c r="AA287" s="194"/>
    </row>
    <row r="288" spans="2:27" ht="18" customHeight="1" x14ac:dyDescent="0.35">
      <c r="B288" s="229"/>
      <c r="C288" s="301"/>
      <c r="D288" s="301"/>
      <c r="E288" s="449"/>
      <c r="F288" s="301"/>
      <c r="G288" s="302"/>
      <c r="H288" s="170"/>
      <c r="I288" s="170"/>
      <c r="J288" s="344"/>
      <c r="K288" s="587">
        <f t="shared" si="32"/>
        <v>0</v>
      </c>
      <c r="L288" s="644">
        <v>0</v>
      </c>
      <c r="M288" s="588">
        <f t="shared" si="31"/>
        <v>0</v>
      </c>
      <c r="N288" s="703"/>
      <c r="O288" s="361"/>
      <c r="P288" s="502"/>
      <c r="Q288" s="849">
        <f t="shared" si="33"/>
        <v>0</v>
      </c>
      <c r="R288" s="849">
        <f t="shared" si="34"/>
        <v>0</v>
      </c>
      <c r="AA288" s="194"/>
    </row>
    <row r="289" spans="2:27" ht="18" customHeight="1" x14ac:dyDescent="0.35">
      <c r="B289" s="229"/>
      <c r="C289" s="301"/>
      <c r="D289" s="301"/>
      <c r="E289" s="449"/>
      <c r="F289" s="301"/>
      <c r="G289" s="302"/>
      <c r="H289" s="170"/>
      <c r="I289" s="170"/>
      <c r="J289" s="344"/>
      <c r="K289" s="587">
        <f t="shared" si="32"/>
        <v>0</v>
      </c>
      <c r="L289" s="644">
        <v>0</v>
      </c>
      <c r="M289" s="588">
        <f t="shared" si="31"/>
        <v>0</v>
      </c>
      <c r="N289" s="703"/>
      <c r="O289" s="361"/>
      <c r="P289" s="502"/>
      <c r="Q289" s="849">
        <f t="shared" si="33"/>
        <v>0</v>
      </c>
      <c r="R289" s="849">
        <f t="shared" si="34"/>
        <v>0</v>
      </c>
      <c r="AA289" s="194"/>
    </row>
    <row r="290" spans="2:27" ht="18" customHeight="1" x14ac:dyDescent="0.35">
      <c r="B290" s="229"/>
      <c r="C290" s="301"/>
      <c r="D290" s="301"/>
      <c r="E290" s="449"/>
      <c r="F290" s="301"/>
      <c r="G290" s="302"/>
      <c r="H290" s="170"/>
      <c r="I290" s="170"/>
      <c r="J290" s="344"/>
      <c r="K290" s="587">
        <f t="shared" si="32"/>
        <v>0</v>
      </c>
      <c r="L290" s="644">
        <v>0</v>
      </c>
      <c r="M290" s="588">
        <f t="shared" si="31"/>
        <v>0</v>
      </c>
      <c r="N290" s="703"/>
      <c r="O290" s="361"/>
      <c r="P290" s="502"/>
      <c r="Q290" s="849">
        <f t="shared" si="33"/>
        <v>0</v>
      </c>
      <c r="R290" s="849">
        <f t="shared" si="34"/>
        <v>0</v>
      </c>
      <c r="AA290" s="194"/>
    </row>
    <row r="291" spans="2:27" ht="18" customHeight="1" x14ac:dyDescent="0.35">
      <c r="B291" s="229"/>
      <c r="C291" s="301"/>
      <c r="D291" s="301"/>
      <c r="E291" s="449"/>
      <c r="F291" s="301"/>
      <c r="G291" s="302"/>
      <c r="H291" s="170"/>
      <c r="I291" s="170"/>
      <c r="J291" s="344"/>
      <c r="K291" s="587">
        <f t="shared" si="32"/>
        <v>0</v>
      </c>
      <c r="L291" s="644">
        <v>0</v>
      </c>
      <c r="M291" s="588">
        <f t="shared" si="31"/>
        <v>0</v>
      </c>
      <c r="N291" s="703"/>
      <c r="O291" s="361"/>
      <c r="P291" s="502"/>
      <c r="Q291" s="849">
        <f t="shared" si="33"/>
        <v>0</v>
      </c>
      <c r="R291" s="849">
        <f t="shared" si="34"/>
        <v>0</v>
      </c>
      <c r="AA291" s="194"/>
    </row>
    <row r="292" spans="2:27" ht="18" customHeight="1" x14ac:dyDescent="0.35">
      <c r="B292" s="229"/>
      <c r="C292" s="301"/>
      <c r="D292" s="301"/>
      <c r="E292" s="449"/>
      <c r="F292" s="301"/>
      <c r="G292" s="302"/>
      <c r="H292" s="170"/>
      <c r="I292" s="170"/>
      <c r="J292" s="344"/>
      <c r="K292" s="587">
        <f t="shared" si="32"/>
        <v>0</v>
      </c>
      <c r="L292" s="644">
        <v>0</v>
      </c>
      <c r="M292" s="588">
        <f t="shared" si="31"/>
        <v>0</v>
      </c>
      <c r="N292" s="703"/>
      <c r="O292" s="361"/>
      <c r="P292" s="502"/>
      <c r="Q292" s="849">
        <f t="shared" si="33"/>
        <v>0</v>
      </c>
      <c r="R292" s="849">
        <f t="shared" si="34"/>
        <v>0</v>
      </c>
      <c r="AA292" s="194"/>
    </row>
    <row r="293" spans="2:27" ht="18" customHeight="1" x14ac:dyDescent="0.35">
      <c r="B293" s="229"/>
      <c r="C293" s="301"/>
      <c r="D293" s="301"/>
      <c r="E293" s="449"/>
      <c r="F293" s="301"/>
      <c r="G293" s="302"/>
      <c r="H293" s="170"/>
      <c r="I293" s="170"/>
      <c r="J293" s="344"/>
      <c r="K293" s="587">
        <f t="shared" si="32"/>
        <v>0</v>
      </c>
      <c r="L293" s="644">
        <v>0</v>
      </c>
      <c r="M293" s="588">
        <f t="shared" si="31"/>
        <v>0</v>
      </c>
      <c r="N293" s="703"/>
      <c r="O293" s="361"/>
      <c r="P293" s="502"/>
      <c r="Q293" s="849">
        <f t="shared" si="33"/>
        <v>0</v>
      </c>
      <c r="R293" s="849">
        <f t="shared" si="34"/>
        <v>0</v>
      </c>
      <c r="AA293" s="194"/>
    </row>
    <row r="294" spans="2:27" ht="18" customHeight="1" x14ac:dyDescent="0.35">
      <c r="B294" s="229"/>
      <c r="C294" s="301"/>
      <c r="D294" s="301"/>
      <c r="E294" s="449"/>
      <c r="F294" s="301"/>
      <c r="G294" s="302"/>
      <c r="H294" s="170"/>
      <c r="I294" s="170"/>
      <c r="J294" s="344"/>
      <c r="K294" s="587">
        <f t="shared" si="32"/>
        <v>0</v>
      </c>
      <c r="L294" s="644">
        <v>0</v>
      </c>
      <c r="M294" s="588">
        <f t="shared" si="31"/>
        <v>0</v>
      </c>
      <c r="N294" s="703"/>
      <c r="O294" s="361"/>
      <c r="P294" s="502"/>
      <c r="Q294" s="849">
        <f t="shared" si="33"/>
        <v>0</v>
      </c>
      <c r="R294" s="849">
        <f t="shared" si="34"/>
        <v>0</v>
      </c>
      <c r="AA294" s="194"/>
    </row>
    <row r="295" spans="2:27" ht="18" customHeight="1" x14ac:dyDescent="0.35">
      <c r="B295" s="229"/>
      <c r="C295" s="301"/>
      <c r="D295" s="301"/>
      <c r="E295" s="449"/>
      <c r="F295" s="301"/>
      <c r="G295" s="302"/>
      <c r="H295" s="170"/>
      <c r="I295" s="170"/>
      <c r="J295" s="344"/>
      <c r="K295" s="587">
        <f t="shared" si="32"/>
        <v>0</v>
      </c>
      <c r="L295" s="644">
        <v>0</v>
      </c>
      <c r="M295" s="588">
        <f t="shared" si="31"/>
        <v>0</v>
      </c>
      <c r="N295" s="703"/>
      <c r="O295" s="361"/>
      <c r="P295" s="502"/>
      <c r="Q295" s="849">
        <f t="shared" si="33"/>
        <v>0</v>
      </c>
      <c r="R295" s="849">
        <f t="shared" si="34"/>
        <v>0</v>
      </c>
      <c r="AA295" s="194"/>
    </row>
    <row r="296" spans="2:27" ht="18" customHeight="1" x14ac:dyDescent="0.35">
      <c r="B296" s="229"/>
      <c r="C296" s="301"/>
      <c r="D296" s="301"/>
      <c r="E296" s="449"/>
      <c r="F296" s="301"/>
      <c r="G296" s="302"/>
      <c r="H296" s="170"/>
      <c r="I296" s="170"/>
      <c r="J296" s="344"/>
      <c r="K296" s="587">
        <f t="shared" si="32"/>
        <v>0</v>
      </c>
      <c r="L296" s="644">
        <v>0</v>
      </c>
      <c r="M296" s="588">
        <f t="shared" si="31"/>
        <v>0</v>
      </c>
      <c r="N296" s="703"/>
      <c r="O296" s="361"/>
      <c r="P296" s="502"/>
      <c r="Q296" s="849">
        <f t="shared" si="33"/>
        <v>0</v>
      </c>
      <c r="R296" s="849">
        <f t="shared" si="34"/>
        <v>0</v>
      </c>
      <c r="AA296" s="194"/>
    </row>
    <row r="297" spans="2:27" ht="18" customHeight="1" x14ac:dyDescent="0.35">
      <c r="B297" s="229"/>
      <c r="C297" s="301"/>
      <c r="D297" s="301"/>
      <c r="E297" s="449"/>
      <c r="F297" s="301"/>
      <c r="G297" s="302"/>
      <c r="H297" s="170"/>
      <c r="I297" s="170"/>
      <c r="J297" s="344"/>
      <c r="K297" s="587">
        <f t="shared" si="32"/>
        <v>0</v>
      </c>
      <c r="L297" s="644">
        <v>0</v>
      </c>
      <c r="M297" s="588">
        <f t="shared" si="31"/>
        <v>0</v>
      </c>
      <c r="N297" s="703"/>
      <c r="O297" s="361"/>
      <c r="P297" s="502"/>
      <c r="Q297" s="849">
        <f t="shared" si="33"/>
        <v>0</v>
      </c>
      <c r="R297" s="849">
        <f t="shared" si="34"/>
        <v>0</v>
      </c>
      <c r="AA297" s="194"/>
    </row>
    <row r="298" spans="2:27" ht="18" customHeight="1" x14ac:dyDescent="0.35">
      <c r="B298" s="229"/>
      <c r="C298" s="301"/>
      <c r="D298" s="301"/>
      <c r="E298" s="449"/>
      <c r="F298" s="301"/>
      <c r="G298" s="302"/>
      <c r="H298" s="170"/>
      <c r="I298" s="170"/>
      <c r="J298" s="344"/>
      <c r="K298" s="587">
        <f t="shared" si="32"/>
        <v>0</v>
      </c>
      <c r="L298" s="644">
        <v>0</v>
      </c>
      <c r="M298" s="588">
        <f t="shared" si="31"/>
        <v>0</v>
      </c>
      <c r="N298" s="703"/>
      <c r="O298" s="361"/>
      <c r="P298" s="502"/>
      <c r="Q298" s="849">
        <f t="shared" si="33"/>
        <v>0</v>
      </c>
      <c r="R298" s="849">
        <f t="shared" si="34"/>
        <v>0</v>
      </c>
      <c r="AA298" s="194"/>
    </row>
    <row r="299" spans="2:27" ht="18" customHeight="1" x14ac:dyDescent="0.35">
      <c r="B299" s="229"/>
      <c r="C299" s="301"/>
      <c r="D299" s="301"/>
      <c r="E299" s="449"/>
      <c r="F299" s="301"/>
      <c r="G299" s="302"/>
      <c r="H299" s="170"/>
      <c r="I299" s="170"/>
      <c r="J299" s="344"/>
      <c r="K299" s="587">
        <f t="shared" si="32"/>
        <v>0</v>
      </c>
      <c r="L299" s="644">
        <v>0</v>
      </c>
      <c r="M299" s="588">
        <f t="shared" si="31"/>
        <v>0</v>
      </c>
      <c r="N299" s="703"/>
      <c r="O299" s="361"/>
      <c r="P299" s="502"/>
      <c r="Q299" s="849">
        <f t="shared" si="33"/>
        <v>0</v>
      </c>
      <c r="R299" s="849">
        <f t="shared" si="34"/>
        <v>0</v>
      </c>
      <c r="AA299" s="194"/>
    </row>
    <row r="300" spans="2:27" ht="18" customHeight="1" x14ac:dyDescent="0.35">
      <c r="B300" s="229"/>
      <c r="C300" s="301"/>
      <c r="D300" s="301"/>
      <c r="E300" s="449"/>
      <c r="F300" s="301"/>
      <c r="G300" s="302"/>
      <c r="H300" s="170"/>
      <c r="I300" s="170"/>
      <c r="J300" s="344"/>
      <c r="K300" s="587">
        <f t="shared" si="32"/>
        <v>0</v>
      </c>
      <c r="L300" s="644">
        <v>0</v>
      </c>
      <c r="M300" s="588">
        <f t="shared" si="31"/>
        <v>0</v>
      </c>
      <c r="N300" s="703"/>
      <c r="O300" s="361"/>
      <c r="P300" s="502"/>
      <c r="Q300" s="849">
        <f t="shared" si="33"/>
        <v>0</v>
      </c>
      <c r="R300" s="849">
        <f t="shared" si="34"/>
        <v>0</v>
      </c>
      <c r="AA300" s="194"/>
    </row>
    <row r="301" spans="2:27" ht="18" customHeight="1" x14ac:dyDescent="0.35">
      <c r="B301" s="229"/>
      <c r="C301" s="301"/>
      <c r="D301" s="301"/>
      <c r="E301" s="449"/>
      <c r="F301" s="301"/>
      <c r="G301" s="302"/>
      <c r="H301" s="170"/>
      <c r="I301" s="170"/>
      <c r="J301" s="344"/>
      <c r="K301" s="587">
        <f t="shared" si="32"/>
        <v>0</v>
      </c>
      <c r="L301" s="644">
        <v>0</v>
      </c>
      <c r="M301" s="588">
        <f t="shared" si="31"/>
        <v>0</v>
      </c>
      <c r="N301" s="703"/>
      <c r="O301" s="361"/>
      <c r="P301" s="502"/>
      <c r="Q301" s="849">
        <f t="shared" si="33"/>
        <v>0</v>
      </c>
      <c r="R301" s="849">
        <f t="shared" si="34"/>
        <v>0</v>
      </c>
      <c r="AA301" s="194"/>
    </row>
    <row r="302" spans="2:27" ht="18" customHeight="1" x14ac:dyDescent="0.35">
      <c r="B302" s="229"/>
      <c r="C302" s="301"/>
      <c r="D302" s="301"/>
      <c r="E302" s="449"/>
      <c r="F302" s="301"/>
      <c r="G302" s="302"/>
      <c r="H302" s="170"/>
      <c r="I302" s="170"/>
      <c r="J302" s="344"/>
      <c r="K302" s="587">
        <f t="shared" si="32"/>
        <v>0</v>
      </c>
      <c r="L302" s="644">
        <v>0</v>
      </c>
      <c r="M302" s="588">
        <f t="shared" si="31"/>
        <v>0</v>
      </c>
      <c r="N302" s="703"/>
      <c r="O302" s="361"/>
      <c r="P302" s="502"/>
      <c r="Q302" s="849">
        <f t="shared" si="33"/>
        <v>0</v>
      </c>
      <c r="R302" s="849">
        <f t="shared" si="34"/>
        <v>0</v>
      </c>
      <c r="AA302" s="194"/>
    </row>
    <row r="303" spans="2:27" ht="18" customHeight="1" x14ac:dyDescent="0.35">
      <c r="B303" s="229"/>
      <c r="C303" s="301"/>
      <c r="D303" s="301"/>
      <c r="E303" s="449"/>
      <c r="F303" s="301"/>
      <c r="G303" s="302"/>
      <c r="H303" s="170"/>
      <c r="I303" s="170"/>
      <c r="J303" s="344"/>
      <c r="K303" s="587">
        <f t="shared" si="32"/>
        <v>0</v>
      </c>
      <c r="L303" s="644">
        <v>0</v>
      </c>
      <c r="M303" s="588">
        <f t="shared" si="31"/>
        <v>0</v>
      </c>
      <c r="N303" s="703"/>
      <c r="O303" s="361"/>
      <c r="P303" s="502"/>
      <c r="Q303" s="849">
        <f t="shared" si="33"/>
        <v>0</v>
      </c>
      <c r="R303" s="849">
        <f t="shared" si="34"/>
        <v>0</v>
      </c>
      <c r="AA303" s="194"/>
    </row>
    <row r="304" spans="2:27" ht="18" customHeight="1" x14ac:dyDescent="0.35">
      <c r="B304" s="229"/>
      <c r="C304" s="301"/>
      <c r="D304" s="301"/>
      <c r="E304" s="449"/>
      <c r="F304" s="301"/>
      <c r="G304" s="302"/>
      <c r="H304" s="170"/>
      <c r="I304" s="170"/>
      <c r="J304" s="344"/>
      <c r="K304" s="587">
        <f t="shared" si="32"/>
        <v>0</v>
      </c>
      <c r="L304" s="644">
        <v>0</v>
      </c>
      <c r="M304" s="588">
        <f t="shared" si="31"/>
        <v>0</v>
      </c>
      <c r="N304" s="703"/>
      <c r="O304" s="361"/>
      <c r="P304" s="502"/>
      <c r="Q304" s="849">
        <f t="shared" si="33"/>
        <v>0</v>
      </c>
      <c r="R304" s="849">
        <f t="shared" si="34"/>
        <v>0</v>
      </c>
      <c r="AA304" s="194"/>
    </row>
    <row r="305" spans="2:27" ht="18" customHeight="1" x14ac:dyDescent="0.35">
      <c r="B305" s="229"/>
      <c r="C305" s="301"/>
      <c r="D305" s="301"/>
      <c r="E305" s="449"/>
      <c r="F305" s="301"/>
      <c r="G305" s="302"/>
      <c r="H305" s="170"/>
      <c r="I305" s="170"/>
      <c r="J305" s="344"/>
      <c r="K305" s="587">
        <f t="shared" si="32"/>
        <v>0</v>
      </c>
      <c r="L305" s="644">
        <v>0</v>
      </c>
      <c r="M305" s="588">
        <f t="shared" si="31"/>
        <v>0</v>
      </c>
      <c r="N305" s="703"/>
      <c r="O305" s="361"/>
      <c r="P305" s="502"/>
      <c r="Q305" s="849">
        <f t="shared" si="33"/>
        <v>0</v>
      </c>
      <c r="R305" s="849">
        <f t="shared" si="34"/>
        <v>0</v>
      </c>
      <c r="AA305" s="194"/>
    </row>
    <row r="306" spans="2:27" ht="18" customHeight="1" x14ac:dyDescent="0.35">
      <c r="B306" s="229"/>
      <c r="C306" s="301"/>
      <c r="D306" s="301"/>
      <c r="E306" s="449"/>
      <c r="F306" s="301"/>
      <c r="G306" s="302"/>
      <c r="H306" s="170"/>
      <c r="I306" s="170"/>
      <c r="J306" s="344"/>
      <c r="K306" s="587">
        <f t="shared" si="32"/>
        <v>0</v>
      </c>
      <c r="L306" s="644">
        <v>0</v>
      </c>
      <c r="M306" s="588">
        <f t="shared" ref="M306:M369" si="35">IF(O306="X",0,L306*$M$8)</f>
        <v>0</v>
      </c>
      <c r="N306" s="703"/>
      <c r="O306" s="361"/>
      <c r="P306" s="502"/>
      <c r="Q306" s="849">
        <f t="shared" si="33"/>
        <v>0</v>
      </c>
      <c r="R306" s="849">
        <f t="shared" si="34"/>
        <v>0</v>
      </c>
      <c r="AA306" s="194"/>
    </row>
    <row r="307" spans="2:27" ht="18" customHeight="1" x14ac:dyDescent="0.35">
      <c r="B307" s="229"/>
      <c r="C307" s="301"/>
      <c r="D307" s="301"/>
      <c r="E307" s="449"/>
      <c r="F307" s="301"/>
      <c r="G307" s="302"/>
      <c r="H307" s="170"/>
      <c r="I307" s="170"/>
      <c r="J307" s="344"/>
      <c r="K307" s="587">
        <f t="shared" ref="K307:K370" si="36">J307*$M$8</f>
        <v>0</v>
      </c>
      <c r="L307" s="644">
        <v>0</v>
      </c>
      <c r="M307" s="588">
        <f t="shared" si="35"/>
        <v>0</v>
      </c>
      <c r="N307" s="703"/>
      <c r="O307" s="361"/>
      <c r="P307" s="502"/>
      <c r="Q307" s="849">
        <f t="shared" ref="Q307:Q370" si="37">K307*$H$35</f>
        <v>0</v>
      </c>
      <c r="R307" s="849">
        <f t="shared" ref="R307:R370" si="38">M307*$H$44</f>
        <v>0</v>
      </c>
      <c r="AA307" s="194"/>
    </row>
    <row r="308" spans="2:27" ht="18" customHeight="1" x14ac:dyDescent="0.35">
      <c r="B308" s="229"/>
      <c r="C308" s="301"/>
      <c r="D308" s="301"/>
      <c r="E308" s="449"/>
      <c r="F308" s="301"/>
      <c r="G308" s="302"/>
      <c r="H308" s="170"/>
      <c r="I308" s="170"/>
      <c r="J308" s="344"/>
      <c r="K308" s="587">
        <f t="shared" si="36"/>
        <v>0</v>
      </c>
      <c r="L308" s="644">
        <v>0</v>
      </c>
      <c r="M308" s="588">
        <f t="shared" si="35"/>
        <v>0</v>
      </c>
      <c r="N308" s="703"/>
      <c r="O308" s="361"/>
      <c r="P308" s="502"/>
      <c r="Q308" s="849">
        <f t="shared" si="37"/>
        <v>0</v>
      </c>
      <c r="R308" s="849">
        <f t="shared" si="38"/>
        <v>0</v>
      </c>
      <c r="AA308" s="194"/>
    </row>
    <row r="309" spans="2:27" ht="18" customHeight="1" x14ac:dyDescent="0.35">
      <c r="B309" s="229"/>
      <c r="C309" s="301"/>
      <c r="D309" s="301"/>
      <c r="E309" s="449"/>
      <c r="F309" s="301"/>
      <c r="G309" s="302"/>
      <c r="H309" s="170"/>
      <c r="I309" s="170"/>
      <c r="J309" s="344"/>
      <c r="K309" s="587">
        <f t="shared" si="36"/>
        <v>0</v>
      </c>
      <c r="L309" s="644">
        <v>0</v>
      </c>
      <c r="M309" s="588">
        <f t="shared" si="35"/>
        <v>0</v>
      </c>
      <c r="N309" s="703"/>
      <c r="O309" s="361"/>
      <c r="P309" s="502"/>
      <c r="Q309" s="849">
        <f t="shared" si="37"/>
        <v>0</v>
      </c>
      <c r="R309" s="849">
        <f t="shared" si="38"/>
        <v>0</v>
      </c>
      <c r="AA309" s="194"/>
    </row>
    <row r="310" spans="2:27" ht="18" customHeight="1" x14ac:dyDescent="0.35">
      <c r="B310" s="229"/>
      <c r="C310" s="301"/>
      <c r="D310" s="301"/>
      <c r="E310" s="449"/>
      <c r="F310" s="301"/>
      <c r="G310" s="302"/>
      <c r="H310" s="170"/>
      <c r="I310" s="170"/>
      <c r="J310" s="344"/>
      <c r="K310" s="587">
        <f t="shared" si="36"/>
        <v>0</v>
      </c>
      <c r="L310" s="644">
        <v>0</v>
      </c>
      <c r="M310" s="588">
        <f t="shared" si="35"/>
        <v>0</v>
      </c>
      <c r="N310" s="703"/>
      <c r="O310" s="361"/>
      <c r="P310" s="502"/>
      <c r="Q310" s="849">
        <f t="shared" si="37"/>
        <v>0</v>
      </c>
      <c r="R310" s="849">
        <f t="shared" si="38"/>
        <v>0</v>
      </c>
      <c r="AA310" s="194"/>
    </row>
    <row r="311" spans="2:27" ht="18" customHeight="1" x14ac:dyDescent="0.35">
      <c r="B311" s="229"/>
      <c r="C311" s="301"/>
      <c r="D311" s="301"/>
      <c r="E311" s="449"/>
      <c r="F311" s="301"/>
      <c r="G311" s="302"/>
      <c r="H311" s="170"/>
      <c r="I311" s="170"/>
      <c r="J311" s="344"/>
      <c r="K311" s="587">
        <f t="shared" si="36"/>
        <v>0</v>
      </c>
      <c r="L311" s="644">
        <v>0</v>
      </c>
      <c r="M311" s="588">
        <f t="shared" si="35"/>
        <v>0</v>
      </c>
      <c r="N311" s="703"/>
      <c r="O311" s="361"/>
      <c r="P311" s="502"/>
      <c r="Q311" s="849">
        <f t="shared" si="37"/>
        <v>0</v>
      </c>
      <c r="R311" s="849">
        <f t="shared" si="38"/>
        <v>0</v>
      </c>
      <c r="AA311" s="194"/>
    </row>
    <row r="312" spans="2:27" ht="18" customHeight="1" x14ac:dyDescent="0.35">
      <c r="B312" s="229"/>
      <c r="C312" s="301"/>
      <c r="D312" s="301"/>
      <c r="E312" s="449"/>
      <c r="F312" s="301"/>
      <c r="G312" s="302"/>
      <c r="H312" s="170"/>
      <c r="I312" s="170"/>
      <c r="J312" s="344"/>
      <c r="K312" s="587">
        <f t="shared" si="36"/>
        <v>0</v>
      </c>
      <c r="L312" s="644">
        <v>0</v>
      </c>
      <c r="M312" s="588">
        <f t="shared" si="35"/>
        <v>0</v>
      </c>
      <c r="N312" s="703"/>
      <c r="O312" s="361"/>
      <c r="P312" s="502"/>
      <c r="Q312" s="849">
        <f t="shared" si="37"/>
        <v>0</v>
      </c>
      <c r="R312" s="849">
        <f t="shared" si="38"/>
        <v>0</v>
      </c>
      <c r="AA312" s="194"/>
    </row>
    <row r="313" spans="2:27" ht="18" customHeight="1" x14ac:dyDescent="0.35">
      <c r="B313" s="229"/>
      <c r="C313" s="301"/>
      <c r="D313" s="301"/>
      <c r="E313" s="449"/>
      <c r="F313" s="301"/>
      <c r="G313" s="302"/>
      <c r="H313" s="170"/>
      <c r="I313" s="170"/>
      <c r="J313" s="344"/>
      <c r="K313" s="587">
        <f t="shared" si="36"/>
        <v>0</v>
      </c>
      <c r="L313" s="644">
        <v>0</v>
      </c>
      <c r="M313" s="588">
        <f t="shared" si="35"/>
        <v>0</v>
      </c>
      <c r="N313" s="703"/>
      <c r="O313" s="361"/>
      <c r="P313" s="502"/>
      <c r="Q313" s="849">
        <f t="shared" si="37"/>
        <v>0</v>
      </c>
      <c r="R313" s="849">
        <f t="shared" si="38"/>
        <v>0</v>
      </c>
      <c r="AA313" s="194"/>
    </row>
    <row r="314" spans="2:27" ht="18" customHeight="1" x14ac:dyDescent="0.35">
      <c r="B314" s="229"/>
      <c r="C314" s="301"/>
      <c r="D314" s="301"/>
      <c r="E314" s="449"/>
      <c r="F314" s="301"/>
      <c r="G314" s="302"/>
      <c r="H314" s="170"/>
      <c r="I314" s="170"/>
      <c r="J314" s="344"/>
      <c r="K314" s="587">
        <f t="shared" si="36"/>
        <v>0</v>
      </c>
      <c r="L314" s="644">
        <v>0</v>
      </c>
      <c r="M314" s="588">
        <f t="shared" si="35"/>
        <v>0</v>
      </c>
      <c r="N314" s="703"/>
      <c r="O314" s="361"/>
      <c r="P314" s="502"/>
      <c r="Q314" s="849">
        <f t="shared" si="37"/>
        <v>0</v>
      </c>
      <c r="R314" s="849">
        <f t="shared" si="38"/>
        <v>0</v>
      </c>
      <c r="AA314" s="194"/>
    </row>
    <row r="315" spans="2:27" ht="18" customHeight="1" x14ac:dyDescent="0.35">
      <c r="B315" s="229"/>
      <c r="C315" s="301"/>
      <c r="D315" s="301"/>
      <c r="E315" s="449"/>
      <c r="F315" s="301"/>
      <c r="G315" s="302"/>
      <c r="H315" s="170"/>
      <c r="I315" s="170"/>
      <c r="J315" s="344"/>
      <c r="K315" s="587">
        <f t="shared" si="36"/>
        <v>0</v>
      </c>
      <c r="L315" s="644">
        <v>0</v>
      </c>
      <c r="M315" s="588">
        <f t="shared" si="35"/>
        <v>0</v>
      </c>
      <c r="N315" s="703"/>
      <c r="O315" s="361"/>
      <c r="P315" s="502"/>
      <c r="Q315" s="849">
        <f t="shared" si="37"/>
        <v>0</v>
      </c>
      <c r="R315" s="849">
        <f t="shared" si="38"/>
        <v>0</v>
      </c>
      <c r="AA315" s="194"/>
    </row>
    <row r="316" spans="2:27" ht="18" customHeight="1" x14ac:dyDescent="0.35">
      <c r="B316" s="229"/>
      <c r="C316" s="301"/>
      <c r="D316" s="301"/>
      <c r="E316" s="449"/>
      <c r="F316" s="301"/>
      <c r="G316" s="302"/>
      <c r="H316" s="170"/>
      <c r="I316" s="170"/>
      <c r="J316" s="344"/>
      <c r="K316" s="587">
        <f t="shared" si="36"/>
        <v>0</v>
      </c>
      <c r="L316" s="644">
        <v>0</v>
      </c>
      <c r="M316" s="588">
        <f t="shared" si="35"/>
        <v>0</v>
      </c>
      <c r="N316" s="703"/>
      <c r="O316" s="361"/>
      <c r="P316" s="502"/>
      <c r="Q316" s="849">
        <f t="shared" si="37"/>
        <v>0</v>
      </c>
      <c r="R316" s="849">
        <f t="shared" si="38"/>
        <v>0</v>
      </c>
      <c r="AA316" s="194"/>
    </row>
    <row r="317" spans="2:27" ht="18" customHeight="1" x14ac:dyDescent="0.35">
      <c r="B317" s="229"/>
      <c r="C317" s="301"/>
      <c r="D317" s="301"/>
      <c r="E317" s="449"/>
      <c r="F317" s="301"/>
      <c r="G317" s="302"/>
      <c r="H317" s="170"/>
      <c r="I317" s="170"/>
      <c r="J317" s="344"/>
      <c r="K317" s="587">
        <f t="shared" si="36"/>
        <v>0</v>
      </c>
      <c r="L317" s="644">
        <v>0</v>
      </c>
      <c r="M317" s="588">
        <f t="shared" si="35"/>
        <v>0</v>
      </c>
      <c r="N317" s="703"/>
      <c r="O317" s="361"/>
      <c r="P317" s="502"/>
      <c r="Q317" s="849">
        <f t="shared" si="37"/>
        <v>0</v>
      </c>
      <c r="R317" s="849">
        <f t="shared" si="38"/>
        <v>0</v>
      </c>
      <c r="AA317" s="194"/>
    </row>
    <row r="318" spans="2:27" ht="18" customHeight="1" x14ac:dyDescent="0.35">
      <c r="B318" s="229"/>
      <c r="C318" s="301"/>
      <c r="D318" s="301"/>
      <c r="E318" s="449"/>
      <c r="F318" s="301"/>
      <c r="G318" s="302"/>
      <c r="H318" s="170"/>
      <c r="I318" s="170"/>
      <c r="J318" s="344"/>
      <c r="K318" s="587">
        <f t="shared" si="36"/>
        <v>0</v>
      </c>
      <c r="L318" s="644">
        <v>0</v>
      </c>
      <c r="M318" s="588">
        <f t="shared" si="35"/>
        <v>0</v>
      </c>
      <c r="N318" s="703"/>
      <c r="O318" s="361"/>
      <c r="P318" s="502"/>
      <c r="Q318" s="849">
        <f t="shared" si="37"/>
        <v>0</v>
      </c>
      <c r="R318" s="849">
        <f t="shared" si="38"/>
        <v>0</v>
      </c>
      <c r="AA318" s="194"/>
    </row>
    <row r="319" spans="2:27" ht="18" customHeight="1" x14ac:dyDescent="0.35">
      <c r="B319" s="229"/>
      <c r="C319" s="301"/>
      <c r="D319" s="301"/>
      <c r="E319" s="449"/>
      <c r="F319" s="301"/>
      <c r="G319" s="302"/>
      <c r="H319" s="170"/>
      <c r="I319" s="170"/>
      <c r="J319" s="344"/>
      <c r="K319" s="587">
        <f t="shared" si="36"/>
        <v>0</v>
      </c>
      <c r="L319" s="644">
        <v>0</v>
      </c>
      <c r="M319" s="588">
        <f t="shared" si="35"/>
        <v>0</v>
      </c>
      <c r="N319" s="703"/>
      <c r="O319" s="361"/>
      <c r="P319" s="502"/>
      <c r="Q319" s="849">
        <f t="shared" si="37"/>
        <v>0</v>
      </c>
      <c r="R319" s="849">
        <f t="shared" si="38"/>
        <v>0</v>
      </c>
      <c r="AA319" s="194"/>
    </row>
    <row r="320" spans="2:27" ht="18" customHeight="1" x14ac:dyDescent="0.35">
      <c r="B320" s="229"/>
      <c r="C320" s="301"/>
      <c r="D320" s="301"/>
      <c r="E320" s="449"/>
      <c r="F320" s="301"/>
      <c r="G320" s="302"/>
      <c r="H320" s="170"/>
      <c r="I320" s="170"/>
      <c r="J320" s="344"/>
      <c r="K320" s="587">
        <f t="shared" si="36"/>
        <v>0</v>
      </c>
      <c r="L320" s="644">
        <v>0</v>
      </c>
      <c r="M320" s="588">
        <f t="shared" si="35"/>
        <v>0</v>
      </c>
      <c r="N320" s="703"/>
      <c r="O320" s="361"/>
      <c r="P320" s="502"/>
      <c r="Q320" s="849">
        <f t="shared" si="37"/>
        <v>0</v>
      </c>
      <c r="R320" s="849">
        <f t="shared" si="38"/>
        <v>0</v>
      </c>
      <c r="AA320" s="194"/>
    </row>
    <row r="321" spans="2:27" ht="18" customHeight="1" x14ac:dyDescent="0.35">
      <c r="B321" s="229"/>
      <c r="C321" s="301"/>
      <c r="D321" s="301"/>
      <c r="E321" s="449"/>
      <c r="F321" s="301"/>
      <c r="G321" s="302"/>
      <c r="H321" s="170"/>
      <c r="I321" s="170"/>
      <c r="J321" s="344"/>
      <c r="K321" s="587">
        <f t="shared" si="36"/>
        <v>0</v>
      </c>
      <c r="L321" s="644">
        <v>0</v>
      </c>
      <c r="M321" s="588">
        <f t="shared" si="35"/>
        <v>0</v>
      </c>
      <c r="N321" s="703"/>
      <c r="O321" s="361"/>
      <c r="P321" s="502"/>
      <c r="Q321" s="849">
        <f t="shared" si="37"/>
        <v>0</v>
      </c>
      <c r="R321" s="849">
        <f t="shared" si="38"/>
        <v>0</v>
      </c>
      <c r="AA321" s="194"/>
    </row>
    <row r="322" spans="2:27" ht="18" customHeight="1" x14ac:dyDescent="0.35">
      <c r="B322" s="229"/>
      <c r="C322" s="301"/>
      <c r="D322" s="301"/>
      <c r="E322" s="449"/>
      <c r="F322" s="301"/>
      <c r="G322" s="302"/>
      <c r="H322" s="170"/>
      <c r="I322" s="170"/>
      <c r="J322" s="344"/>
      <c r="K322" s="587">
        <f t="shared" si="36"/>
        <v>0</v>
      </c>
      <c r="L322" s="644">
        <v>0</v>
      </c>
      <c r="M322" s="588">
        <f t="shared" si="35"/>
        <v>0</v>
      </c>
      <c r="N322" s="703"/>
      <c r="O322" s="361"/>
      <c r="P322" s="502"/>
      <c r="Q322" s="849">
        <f t="shared" si="37"/>
        <v>0</v>
      </c>
      <c r="R322" s="849">
        <f t="shared" si="38"/>
        <v>0</v>
      </c>
      <c r="AA322" s="194"/>
    </row>
    <row r="323" spans="2:27" ht="18" customHeight="1" x14ac:dyDescent="0.35">
      <c r="B323" s="229"/>
      <c r="C323" s="301"/>
      <c r="D323" s="301"/>
      <c r="E323" s="449"/>
      <c r="F323" s="301"/>
      <c r="G323" s="302"/>
      <c r="H323" s="170"/>
      <c r="I323" s="170"/>
      <c r="J323" s="344"/>
      <c r="K323" s="587">
        <f t="shared" si="36"/>
        <v>0</v>
      </c>
      <c r="L323" s="644">
        <v>0</v>
      </c>
      <c r="M323" s="588">
        <f t="shared" si="35"/>
        <v>0</v>
      </c>
      <c r="N323" s="703"/>
      <c r="O323" s="361"/>
      <c r="P323" s="502"/>
      <c r="Q323" s="849">
        <f t="shared" si="37"/>
        <v>0</v>
      </c>
      <c r="R323" s="849">
        <f t="shared" si="38"/>
        <v>0</v>
      </c>
      <c r="AA323" s="194"/>
    </row>
    <row r="324" spans="2:27" ht="18" customHeight="1" x14ac:dyDescent="0.35">
      <c r="B324" s="229"/>
      <c r="C324" s="301"/>
      <c r="D324" s="301"/>
      <c r="E324" s="449"/>
      <c r="F324" s="301"/>
      <c r="G324" s="302"/>
      <c r="H324" s="170"/>
      <c r="I324" s="170"/>
      <c r="J324" s="344"/>
      <c r="K324" s="587">
        <f t="shared" si="36"/>
        <v>0</v>
      </c>
      <c r="L324" s="644">
        <v>0</v>
      </c>
      <c r="M324" s="588">
        <f t="shared" si="35"/>
        <v>0</v>
      </c>
      <c r="N324" s="703"/>
      <c r="O324" s="361"/>
      <c r="P324" s="502"/>
      <c r="Q324" s="849">
        <f t="shared" si="37"/>
        <v>0</v>
      </c>
      <c r="R324" s="849">
        <f t="shared" si="38"/>
        <v>0</v>
      </c>
      <c r="AA324" s="194"/>
    </row>
    <row r="325" spans="2:27" ht="18" customHeight="1" x14ac:dyDescent="0.35">
      <c r="B325" s="229"/>
      <c r="C325" s="301"/>
      <c r="D325" s="301"/>
      <c r="E325" s="449"/>
      <c r="F325" s="301"/>
      <c r="G325" s="302"/>
      <c r="H325" s="170"/>
      <c r="I325" s="170"/>
      <c r="J325" s="344"/>
      <c r="K325" s="587">
        <f t="shared" si="36"/>
        <v>0</v>
      </c>
      <c r="L325" s="644">
        <v>0</v>
      </c>
      <c r="M325" s="588">
        <f t="shared" si="35"/>
        <v>0</v>
      </c>
      <c r="N325" s="703"/>
      <c r="O325" s="361"/>
      <c r="P325" s="502"/>
      <c r="Q325" s="849">
        <f t="shared" si="37"/>
        <v>0</v>
      </c>
      <c r="R325" s="849">
        <f t="shared" si="38"/>
        <v>0</v>
      </c>
      <c r="AA325" s="194"/>
    </row>
    <row r="326" spans="2:27" ht="18" customHeight="1" x14ac:dyDescent="0.35">
      <c r="B326" s="229"/>
      <c r="C326" s="301"/>
      <c r="D326" s="301"/>
      <c r="E326" s="449"/>
      <c r="F326" s="301"/>
      <c r="G326" s="302"/>
      <c r="H326" s="170"/>
      <c r="I326" s="170"/>
      <c r="J326" s="344"/>
      <c r="K326" s="587">
        <f t="shared" si="36"/>
        <v>0</v>
      </c>
      <c r="L326" s="644">
        <v>0</v>
      </c>
      <c r="M326" s="588">
        <f t="shared" si="35"/>
        <v>0</v>
      </c>
      <c r="N326" s="703"/>
      <c r="O326" s="361"/>
      <c r="P326" s="502"/>
      <c r="Q326" s="849">
        <f t="shared" si="37"/>
        <v>0</v>
      </c>
      <c r="R326" s="849">
        <f t="shared" si="38"/>
        <v>0</v>
      </c>
      <c r="AA326" s="194"/>
    </row>
    <row r="327" spans="2:27" ht="18" customHeight="1" x14ac:dyDescent="0.35">
      <c r="B327" s="229"/>
      <c r="C327" s="301"/>
      <c r="D327" s="301"/>
      <c r="E327" s="449"/>
      <c r="F327" s="301"/>
      <c r="G327" s="302"/>
      <c r="H327" s="170"/>
      <c r="I327" s="170"/>
      <c r="J327" s="344"/>
      <c r="K327" s="587">
        <f t="shared" si="36"/>
        <v>0</v>
      </c>
      <c r="L327" s="644">
        <v>0</v>
      </c>
      <c r="M327" s="588">
        <f t="shared" si="35"/>
        <v>0</v>
      </c>
      <c r="N327" s="703"/>
      <c r="O327" s="361"/>
      <c r="P327" s="502"/>
      <c r="Q327" s="849">
        <f t="shared" si="37"/>
        <v>0</v>
      </c>
      <c r="R327" s="849">
        <f t="shared" si="38"/>
        <v>0</v>
      </c>
      <c r="AA327" s="194"/>
    </row>
    <row r="328" spans="2:27" ht="18" customHeight="1" x14ac:dyDescent="0.35">
      <c r="B328" s="229"/>
      <c r="C328" s="301"/>
      <c r="D328" s="301"/>
      <c r="E328" s="449"/>
      <c r="F328" s="301"/>
      <c r="G328" s="302"/>
      <c r="H328" s="170"/>
      <c r="I328" s="170"/>
      <c r="J328" s="344"/>
      <c r="K328" s="587">
        <f t="shared" si="36"/>
        <v>0</v>
      </c>
      <c r="L328" s="644">
        <v>0</v>
      </c>
      <c r="M328" s="588">
        <f t="shared" si="35"/>
        <v>0</v>
      </c>
      <c r="N328" s="703"/>
      <c r="O328" s="361"/>
      <c r="P328" s="502"/>
      <c r="Q328" s="849">
        <f t="shared" si="37"/>
        <v>0</v>
      </c>
      <c r="R328" s="849">
        <f t="shared" si="38"/>
        <v>0</v>
      </c>
      <c r="AA328" s="194"/>
    </row>
    <row r="329" spans="2:27" ht="18" customHeight="1" x14ac:dyDescent="0.35">
      <c r="B329" s="229"/>
      <c r="C329" s="301"/>
      <c r="D329" s="301"/>
      <c r="E329" s="449"/>
      <c r="F329" s="301"/>
      <c r="G329" s="302"/>
      <c r="H329" s="170"/>
      <c r="I329" s="170"/>
      <c r="J329" s="344"/>
      <c r="K329" s="587">
        <f t="shared" si="36"/>
        <v>0</v>
      </c>
      <c r="L329" s="644">
        <v>0</v>
      </c>
      <c r="M329" s="588">
        <f t="shared" si="35"/>
        <v>0</v>
      </c>
      <c r="N329" s="703"/>
      <c r="O329" s="361"/>
      <c r="P329" s="502"/>
      <c r="Q329" s="849">
        <f t="shared" si="37"/>
        <v>0</v>
      </c>
      <c r="R329" s="849">
        <f t="shared" si="38"/>
        <v>0</v>
      </c>
      <c r="AA329" s="194"/>
    </row>
    <row r="330" spans="2:27" ht="18" customHeight="1" x14ac:dyDescent="0.35">
      <c r="B330" s="229"/>
      <c r="C330" s="301"/>
      <c r="D330" s="301"/>
      <c r="E330" s="449"/>
      <c r="F330" s="301"/>
      <c r="G330" s="302"/>
      <c r="H330" s="170"/>
      <c r="I330" s="170"/>
      <c r="J330" s="344"/>
      <c r="K330" s="587">
        <f t="shared" si="36"/>
        <v>0</v>
      </c>
      <c r="L330" s="644">
        <v>0</v>
      </c>
      <c r="M330" s="588">
        <f t="shared" si="35"/>
        <v>0</v>
      </c>
      <c r="N330" s="703"/>
      <c r="O330" s="361"/>
      <c r="P330" s="502"/>
      <c r="Q330" s="849">
        <f t="shared" si="37"/>
        <v>0</v>
      </c>
      <c r="R330" s="849">
        <f t="shared" si="38"/>
        <v>0</v>
      </c>
      <c r="AA330" s="194"/>
    </row>
    <row r="331" spans="2:27" ht="18" customHeight="1" x14ac:dyDescent="0.35">
      <c r="B331" s="229"/>
      <c r="C331" s="301"/>
      <c r="D331" s="301"/>
      <c r="E331" s="449"/>
      <c r="F331" s="301"/>
      <c r="G331" s="302"/>
      <c r="H331" s="170"/>
      <c r="I331" s="170"/>
      <c r="J331" s="344"/>
      <c r="K331" s="587">
        <f t="shared" si="36"/>
        <v>0</v>
      </c>
      <c r="L331" s="644">
        <v>0</v>
      </c>
      <c r="M331" s="588">
        <f t="shared" si="35"/>
        <v>0</v>
      </c>
      <c r="N331" s="703"/>
      <c r="O331" s="361"/>
      <c r="P331" s="502"/>
      <c r="Q331" s="849">
        <f t="shared" si="37"/>
        <v>0</v>
      </c>
      <c r="R331" s="849">
        <f t="shared" si="38"/>
        <v>0</v>
      </c>
      <c r="AA331" s="194"/>
    </row>
    <row r="332" spans="2:27" ht="18" customHeight="1" x14ac:dyDescent="0.35">
      <c r="B332" s="229"/>
      <c r="C332" s="301"/>
      <c r="D332" s="301"/>
      <c r="E332" s="449"/>
      <c r="F332" s="301"/>
      <c r="G332" s="302"/>
      <c r="H332" s="170"/>
      <c r="I332" s="170"/>
      <c r="J332" s="344"/>
      <c r="K332" s="587">
        <f t="shared" si="36"/>
        <v>0</v>
      </c>
      <c r="L332" s="644">
        <v>0</v>
      </c>
      <c r="M332" s="588">
        <f t="shared" si="35"/>
        <v>0</v>
      </c>
      <c r="N332" s="703"/>
      <c r="O332" s="361"/>
      <c r="P332" s="502"/>
      <c r="Q332" s="849">
        <f t="shared" si="37"/>
        <v>0</v>
      </c>
      <c r="R332" s="849">
        <f t="shared" si="38"/>
        <v>0</v>
      </c>
      <c r="AA332" s="194"/>
    </row>
    <row r="333" spans="2:27" ht="18" customHeight="1" x14ac:dyDescent="0.35">
      <c r="B333" s="229"/>
      <c r="C333" s="301"/>
      <c r="D333" s="301"/>
      <c r="E333" s="449"/>
      <c r="F333" s="301"/>
      <c r="G333" s="302"/>
      <c r="H333" s="170"/>
      <c r="I333" s="170"/>
      <c r="J333" s="344"/>
      <c r="K333" s="587">
        <f t="shared" si="36"/>
        <v>0</v>
      </c>
      <c r="L333" s="644">
        <v>0</v>
      </c>
      <c r="M333" s="588">
        <f t="shared" si="35"/>
        <v>0</v>
      </c>
      <c r="N333" s="703"/>
      <c r="O333" s="361"/>
      <c r="P333" s="502"/>
      <c r="Q333" s="849">
        <f t="shared" si="37"/>
        <v>0</v>
      </c>
      <c r="R333" s="849">
        <f t="shared" si="38"/>
        <v>0</v>
      </c>
      <c r="AA333" s="194"/>
    </row>
    <row r="334" spans="2:27" ht="18" customHeight="1" x14ac:dyDescent="0.35">
      <c r="B334" s="229"/>
      <c r="C334" s="301"/>
      <c r="D334" s="301"/>
      <c r="E334" s="449"/>
      <c r="F334" s="301"/>
      <c r="G334" s="302"/>
      <c r="H334" s="170"/>
      <c r="I334" s="170"/>
      <c r="J334" s="344"/>
      <c r="K334" s="587">
        <f t="shared" si="36"/>
        <v>0</v>
      </c>
      <c r="L334" s="644">
        <v>0</v>
      </c>
      <c r="M334" s="588">
        <f t="shared" si="35"/>
        <v>0</v>
      </c>
      <c r="N334" s="703"/>
      <c r="O334" s="361"/>
      <c r="P334" s="502"/>
      <c r="Q334" s="849">
        <f t="shared" si="37"/>
        <v>0</v>
      </c>
      <c r="R334" s="849">
        <f t="shared" si="38"/>
        <v>0</v>
      </c>
      <c r="AA334" s="194"/>
    </row>
    <row r="335" spans="2:27" ht="18" customHeight="1" x14ac:dyDescent="0.35">
      <c r="B335" s="229"/>
      <c r="C335" s="301"/>
      <c r="D335" s="301"/>
      <c r="E335" s="449"/>
      <c r="F335" s="301"/>
      <c r="G335" s="302"/>
      <c r="H335" s="170"/>
      <c r="I335" s="170"/>
      <c r="J335" s="344"/>
      <c r="K335" s="587">
        <f t="shared" si="36"/>
        <v>0</v>
      </c>
      <c r="L335" s="644">
        <v>0</v>
      </c>
      <c r="M335" s="588">
        <f t="shared" si="35"/>
        <v>0</v>
      </c>
      <c r="N335" s="703"/>
      <c r="O335" s="361"/>
      <c r="P335" s="502"/>
      <c r="Q335" s="849">
        <f t="shared" si="37"/>
        <v>0</v>
      </c>
      <c r="R335" s="849">
        <f t="shared" si="38"/>
        <v>0</v>
      </c>
      <c r="AA335" s="194"/>
    </row>
    <row r="336" spans="2:27" ht="18" customHeight="1" x14ac:dyDescent="0.35">
      <c r="B336" s="229"/>
      <c r="C336" s="301"/>
      <c r="D336" s="301"/>
      <c r="E336" s="449"/>
      <c r="F336" s="301"/>
      <c r="G336" s="302"/>
      <c r="H336" s="170"/>
      <c r="I336" s="170"/>
      <c r="J336" s="344"/>
      <c r="K336" s="587">
        <f t="shared" si="36"/>
        <v>0</v>
      </c>
      <c r="L336" s="644">
        <v>0</v>
      </c>
      <c r="M336" s="588">
        <f t="shared" si="35"/>
        <v>0</v>
      </c>
      <c r="N336" s="703"/>
      <c r="O336" s="361"/>
      <c r="P336" s="502"/>
      <c r="Q336" s="849">
        <f t="shared" si="37"/>
        <v>0</v>
      </c>
      <c r="R336" s="849">
        <f t="shared" si="38"/>
        <v>0</v>
      </c>
      <c r="AA336" s="194"/>
    </row>
    <row r="337" spans="2:27" ht="18" customHeight="1" x14ac:dyDescent="0.35">
      <c r="B337" s="229"/>
      <c r="C337" s="301"/>
      <c r="D337" s="301"/>
      <c r="E337" s="449"/>
      <c r="F337" s="301"/>
      <c r="G337" s="302"/>
      <c r="H337" s="170"/>
      <c r="I337" s="170"/>
      <c r="J337" s="344"/>
      <c r="K337" s="587">
        <f t="shared" si="36"/>
        <v>0</v>
      </c>
      <c r="L337" s="644">
        <v>0</v>
      </c>
      <c r="M337" s="588">
        <f t="shared" si="35"/>
        <v>0</v>
      </c>
      <c r="N337" s="703"/>
      <c r="O337" s="361"/>
      <c r="P337" s="502"/>
      <c r="Q337" s="849">
        <f t="shared" si="37"/>
        <v>0</v>
      </c>
      <c r="R337" s="849">
        <f t="shared" si="38"/>
        <v>0</v>
      </c>
      <c r="AA337" s="194"/>
    </row>
    <row r="338" spans="2:27" ht="18" customHeight="1" x14ac:dyDescent="0.35">
      <c r="B338" s="229"/>
      <c r="C338" s="301"/>
      <c r="D338" s="301"/>
      <c r="E338" s="449"/>
      <c r="F338" s="301"/>
      <c r="G338" s="302"/>
      <c r="H338" s="170"/>
      <c r="I338" s="170"/>
      <c r="J338" s="344"/>
      <c r="K338" s="587">
        <f t="shared" si="36"/>
        <v>0</v>
      </c>
      <c r="L338" s="644">
        <v>0</v>
      </c>
      <c r="M338" s="588">
        <f t="shared" si="35"/>
        <v>0</v>
      </c>
      <c r="N338" s="703"/>
      <c r="O338" s="361"/>
      <c r="P338" s="502"/>
      <c r="Q338" s="849">
        <f t="shared" si="37"/>
        <v>0</v>
      </c>
      <c r="R338" s="849">
        <f t="shared" si="38"/>
        <v>0</v>
      </c>
      <c r="AA338" s="194"/>
    </row>
    <row r="339" spans="2:27" ht="18" customHeight="1" x14ac:dyDescent="0.35">
      <c r="B339" s="229"/>
      <c r="C339" s="301"/>
      <c r="D339" s="301"/>
      <c r="E339" s="449"/>
      <c r="F339" s="301"/>
      <c r="G339" s="302"/>
      <c r="H339" s="170"/>
      <c r="I339" s="170"/>
      <c r="J339" s="344"/>
      <c r="K339" s="587">
        <f t="shared" si="36"/>
        <v>0</v>
      </c>
      <c r="L339" s="644">
        <v>0</v>
      </c>
      <c r="M339" s="588">
        <f t="shared" si="35"/>
        <v>0</v>
      </c>
      <c r="N339" s="703"/>
      <c r="O339" s="361"/>
      <c r="P339" s="502"/>
      <c r="Q339" s="849">
        <f t="shared" si="37"/>
        <v>0</v>
      </c>
      <c r="R339" s="849">
        <f t="shared" si="38"/>
        <v>0</v>
      </c>
      <c r="AA339" s="194"/>
    </row>
    <row r="340" spans="2:27" ht="18" customHeight="1" x14ac:dyDescent="0.35">
      <c r="B340" s="229"/>
      <c r="C340" s="301"/>
      <c r="D340" s="301"/>
      <c r="E340" s="449"/>
      <c r="F340" s="301"/>
      <c r="G340" s="302"/>
      <c r="H340" s="170"/>
      <c r="I340" s="170"/>
      <c r="J340" s="344"/>
      <c r="K340" s="587">
        <f t="shared" si="36"/>
        <v>0</v>
      </c>
      <c r="L340" s="644">
        <v>0</v>
      </c>
      <c r="M340" s="588">
        <f t="shared" si="35"/>
        <v>0</v>
      </c>
      <c r="N340" s="703"/>
      <c r="O340" s="361"/>
      <c r="P340" s="502"/>
      <c r="Q340" s="849">
        <f t="shared" si="37"/>
        <v>0</v>
      </c>
      <c r="R340" s="849">
        <f t="shared" si="38"/>
        <v>0</v>
      </c>
      <c r="AA340" s="194"/>
    </row>
    <row r="341" spans="2:27" ht="18" customHeight="1" x14ac:dyDescent="0.35">
      <c r="B341" s="229"/>
      <c r="C341" s="301"/>
      <c r="D341" s="301"/>
      <c r="E341" s="449"/>
      <c r="F341" s="301"/>
      <c r="G341" s="302"/>
      <c r="H341" s="170"/>
      <c r="I341" s="170"/>
      <c r="J341" s="344"/>
      <c r="K341" s="587">
        <f t="shared" si="36"/>
        <v>0</v>
      </c>
      <c r="L341" s="644">
        <v>0</v>
      </c>
      <c r="M341" s="588">
        <f t="shared" si="35"/>
        <v>0</v>
      </c>
      <c r="N341" s="703"/>
      <c r="O341" s="361"/>
      <c r="P341" s="502"/>
      <c r="Q341" s="849">
        <f t="shared" si="37"/>
        <v>0</v>
      </c>
      <c r="R341" s="849">
        <f t="shared" si="38"/>
        <v>0</v>
      </c>
      <c r="AA341" s="194"/>
    </row>
    <row r="342" spans="2:27" ht="18" customHeight="1" x14ac:dyDescent="0.35">
      <c r="B342" s="229"/>
      <c r="C342" s="301"/>
      <c r="D342" s="301"/>
      <c r="E342" s="449"/>
      <c r="F342" s="301"/>
      <c r="G342" s="302"/>
      <c r="H342" s="170"/>
      <c r="I342" s="170"/>
      <c r="J342" s="344"/>
      <c r="K342" s="587">
        <f t="shared" si="36"/>
        <v>0</v>
      </c>
      <c r="L342" s="644">
        <v>0</v>
      </c>
      <c r="M342" s="588">
        <f t="shared" si="35"/>
        <v>0</v>
      </c>
      <c r="N342" s="703"/>
      <c r="O342" s="361"/>
      <c r="P342" s="502"/>
      <c r="Q342" s="849">
        <f t="shared" si="37"/>
        <v>0</v>
      </c>
      <c r="R342" s="849">
        <f t="shared" si="38"/>
        <v>0</v>
      </c>
      <c r="AA342" s="194"/>
    </row>
    <row r="343" spans="2:27" ht="18" customHeight="1" x14ac:dyDescent="0.35">
      <c r="B343" s="229"/>
      <c r="C343" s="301"/>
      <c r="D343" s="301"/>
      <c r="E343" s="449"/>
      <c r="F343" s="301"/>
      <c r="G343" s="302"/>
      <c r="H343" s="170"/>
      <c r="I343" s="170"/>
      <c r="J343" s="344"/>
      <c r="K343" s="587">
        <f t="shared" si="36"/>
        <v>0</v>
      </c>
      <c r="L343" s="644">
        <v>0</v>
      </c>
      <c r="M343" s="588">
        <f t="shared" si="35"/>
        <v>0</v>
      </c>
      <c r="N343" s="703"/>
      <c r="O343" s="361"/>
      <c r="P343" s="502"/>
      <c r="Q343" s="849">
        <f t="shared" si="37"/>
        <v>0</v>
      </c>
      <c r="R343" s="849">
        <f t="shared" si="38"/>
        <v>0</v>
      </c>
      <c r="AA343" s="194"/>
    </row>
    <row r="344" spans="2:27" ht="18" customHeight="1" x14ac:dyDescent="0.35">
      <c r="B344" s="229"/>
      <c r="C344" s="301"/>
      <c r="D344" s="301"/>
      <c r="E344" s="449"/>
      <c r="F344" s="301"/>
      <c r="G344" s="302"/>
      <c r="H344" s="170"/>
      <c r="I344" s="170"/>
      <c r="J344" s="344"/>
      <c r="K344" s="587">
        <f t="shared" si="36"/>
        <v>0</v>
      </c>
      <c r="L344" s="644">
        <v>0</v>
      </c>
      <c r="M344" s="588">
        <f t="shared" si="35"/>
        <v>0</v>
      </c>
      <c r="N344" s="703"/>
      <c r="O344" s="361"/>
      <c r="P344" s="502"/>
      <c r="Q344" s="849">
        <f t="shared" si="37"/>
        <v>0</v>
      </c>
      <c r="R344" s="849">
        <f t="shared" si="38"/>
        <v>0</v>
      </c>
      <c r="AA344" s="194"/>
    </row>
    <row r="345" spans="2:27" ht="18" customHeight="1" x14ac:dyDescent="0.35">
      <c r="B345" s="229"/>
      <c r="C345" s="301"/>
      <c r="D345" s="301"/>
      <c r="E345" s="449"/>
      <c r="F345" s="301"/>
      <c r="G345" s="302"/>
      <c r="H345" s="170"/>
      <c r="I345" s="170"/>
      <c r="J345" s="344"/>
      <c r="K345" s="587">
        <f t="shared" si="36"/>
        <v>0</v>
      </c>
      <c r="L345" s="644">
        <v>0</v>
      </c>
      <c r="M345" s="588">
        <f t="shared" si="35"/>
        <v>0</v>
      </c>
      <c r="N345" s="703"/>
      <c r="O345" s="361"/>
      <c r="P345" s="502"/>
      <c r="Q345" s="849">
        <f t="shared" si="37"/>
        <v>0</v>
      </c>
      <c r="R345" s="849">
        <f t="shared" si="38"/>
        <v>0</v>
      </c>
      <c r="AA345" s="194"/>
    </row>
    <row r="346" spans="2:27" ht="18" customHeight="1" x14ac:dyDescent="0.35">
      <c r="B346" s="229"/>
      <c r="C346" s="301"/>
      <c r="D346" s="301"/>
      <c r="E346" s="449"/>
      <c r="F346" s="301"/>
      <c r="G346" s="302"/>
      <c r="H346" s="170"/>
      <c r="I346" s="170"/>
      <c r="J346" s="344"/>
      <c r="K346" s="587">
        <f t="shared" si="36"/>
        <v>0</v>
      </c>
      <c r="L346" s="644">
        <v>0</v>
      </c>
      <c r="M346" s="588">
        <f t="shared" si="35"/>
        <v>0</v>
      </c>
      <c r="N346" s="703"/>
      <c r="O346" s="361"/>
      <c r="P346" s="502"/>
      <c r="Q346" s="849">
        <f t="shared" si="37"/>
        <v>0</v>
      </c>
      <c r="R346" s="849">
        <f t="shared" si="38"/>
        <v>0</v>
      </c>
      <c r="AA346" s="194"/>
    </row>
    <row r="347" spans="2:27" ht="18" customHeight="1" x14ac:dyDescent="0.35">
      <c r="B347" s="229"/>
      <c r="C347" s="301"/>
      <c r="D347" s="301"/>
      <c r="E347" s="449"/>
      <c r="F347" s="301"/>
      <c r="G347" s="302"/>
      <c r="H347" s="170"/>
      <c r="I347" s="170"/>
      <c r="J347" s="344"/>
      <c r="K347" s="587">
        <f t="shared" si="36"/>
        <v>0</v>
      </c>
      <c r="L347" s="644">
        <v>0</v>
      </c>
      <c r="M347" s="588">
        <f t="shared" si="35"/>
        <v>0</v>
      </c>
      <c r="N347" s="703"/>
      <c r="O347" s="361"/>
      <c r="P347" s="502"/>
      <c r="Q347" s="849">
        <f t="shared" si="37"/>
        <v>0</v>
      </c>
      <c r="R347" s="849">
        <f t="shared" si="38"/>
        <v>0</v>
      </c>
      <c r="AA347" s="194"/>
    </row>
    <row r="348" spans="2:27" ht="18" customHeight="1" x14ac:dyDescent="0.35">
      <c r="B348" s="229"/>
      <c r="C348" s="301"/>
      <c r="D348" s="301"/>
      <c r="E348" s="449"/>
      <c r="F348" s="301"/>
      <c r="G348" s="302"/>
      <c r="H348" s="170"/>
      <c r="I348" s="170"/>
      <c r="J348" s="344"/>
      <c r="K348" s="587">
        <f t="shared" si="36"/>
        <v>0</v>
      </c>
      <c r="L348" s="644">
        <v>0</v>
      </c>
      <c r="M348" s="588">
        <f t="shared" si="35"/>
        <v>0</v>
      </c>
      <c r="N348" s="703"/>
      <c r="O348" s="361"/>
      <c r="P348" s="502"/>
      <c r="Q348" s="849">
        <f t="shared" si="37"/>
        <v>0</v>
      </c>
      <c r="R348" s="849">
        <f t="shared" si="38"/>
        <v>0</v>
      </c>
      <c r="AA348" s="194"/>
    </row>
    <row r="349" spans="2:27" ht="18" customHeight="1" x14ac:dyDescent="0.35">
      <c r="B349" s="229"/>
      <c r="C349" s="301"/>
      <c r="D349" s="301"/>
      <c r="E349" s="449"/>
      <c r="F349" s="301"/>
      <c r="G349" s="302"/>
      <c r="H349" s="170"/>
      <c r="I349" s="170"/>
      <c r="J349" s="344"/>
      <c r="K349" s="587">
        <f t="shared" si="36"/>
        <v>0</v>
      </c>
      <c r="L349" s="644">
        <v>0</v>
      </c>
      <c r="M349" s="588">
        <f t="shared" si="35"/>
        <v>0</v>
      </c>
      <c r="N349" s="703"/>
      <c r="O349" s="361"/>
      <c r="P349" s="502"/>
      <c r="Q349" s="849">
        <f t="shared" si="37"/>
        <v>0</v>
      </c>
      <c r="R349" s="849">
        <f t="shared" si="38"/>
        <v>0</v>
      </c>
      <c r="AA349" s="194"/>
    </row>
    <row r="350" spans="2:27" ht="18" customHeight="1" x14ac:dyDescent="0.35">
      <c r="B350" s="229"/>
      <c r="C350" s="301"/>
      <c r="D350" s="301"/>
      <c r="E350" s="449"/>
      <c r="F350" s="301"/>
      <c r="G350" s="302"/>
      <c r="H350" s="170"/>
      <c r="I350" s="170"/>
      <c r="J350" s="344"/>
      <c r="K350" s="587">
        <f t="shared" si="36"/>
        <v>0</v>
      </c>
      <c r="L350" s="644">
        <v>0</v>
      </c>
      <c r="M350" s="588">
        <f t="shared" si="35"/>
        <v>0</v>
      </c>
      <c r="N350" s="703"/>
      <c r="O350" s="361"/>
      <c r="P350" s="502"/>
      <c r="Q350" s="849">
        <f t="shared" si="37"/>
        <v>0</v>
      </c>
      <c r="R350" s="849">
        <f t="shared" si="38"/>
        <v>0</v>
      </c>
      <c r="AA350" s="194"/>
    </row>
    <row r="351" spans="2:27" ht="18" customHeight="1" x14ac:dyDescent="0.35">
      <c r="B351" s="229"/>
      <c r="C351" s="301"/>
      <c r="D351" s="301"/>
      <c r="E351" s="449"/>
      <c r="F351" s="301"/>
      <c r="G351" s="302"/>
      <c r="H351" s="170"/>
      <c r="I351" s="170"/>
      <c r="J351" s="344"/>
      <c r="K351" s="587">
        <f t="shared" si="36"/>
        <v>0</v>
      </c>
      <c r="L351" s="644">
        <v>0</v>
      </c>
      <c r="M351" s="588">
        <f t="shared" si="35"/>
        <v>0</v>
      </c>
      <c r="N351" s="703"/>
      <c r="O351" s="361"/>
      <c r="P351" s="502"/>
      <c r="Q351" s="849">
        <f t="shared" si="37"/>
        <v>0</v>
      </c>
      <c r="R351" s="849">
        <f t="shared" si="38"/>
        <v>0</v>
      </c>
      <c r="AA351" s="194"/>
    </row>
    <row r="352" spans="2:27" ht="18" customHeight="1" x14ac:dyDescent="0.35">
      <c r="B352" s="229"/>
      <c r="C352" s="301"/>
      <c r="D352" s="301"/>
      <c r="E352" s="449"/>
      <c r="F352" s="301"/>
      <c r="G352" s="302"/>
      <c r="H352" s="170"/>
      <c r="I352" s="170"/>
      <c r="J352" s="344"/>
      <c r="K352" s="587">
        <f t="shared" si="36"/>
        <v>0</v>
      </c>
      <c r="L352" s="644">
        <v>0</v>
      </c>
      <c r="M352" s="588">
        <f t="shared" si="35"/>
        <v>0</v>
      </c>
      <c r="N352" s="703"/>
      <c r="O352" s="361"/>
      <c r="P352" s="502"/>
      <c r="Q352" s="849">
        <f t="shared" si="37"/>
        <v>0</v>
      </c>
      <c r="R352" s="849">
        <f t="shared" si="38"/>
        <v>0</v>
      </c>
      <c r="AA352" s="194"/>
    </row>
    <row r="353" spans="2:27" ht="18" customHeight="1" x14ac:dyDescent="0.35">
      <c r="B353" s="229"/>
      <c r="C353" s="301"/>
      <c r="D353" s="301"/>
      <c r="E353" s="449"/>
      <c r="F353" s="301"/>
      <c r="G353" s="302"/>
      <c r="H353" s="170"/>
      <c r="I353" s="170"/>
      <c r="J353" s="344"/>
      <c r="K353" s="587">
        <f t="shared" si="36"/>
        <v>0</v>
      </c>
      <c r="L353" s="644">
        <v>0</v>
      </c>
      <c r="M353" s="588">
        <f t="shared" si="35"/>
        <v>0</v>
      </c>
      <c r="N353" s="703"/>
      <c r="O353" s="361"/>
      <c r="P353" s="502"/>
      <c r="Q353" s="849">
        <f t="shared" si="37"/>
        <v>0</v>
      </c>
      <c r="R353" s="849">
        <f t="shared" si="38"/>
        <v>0</v>
      </c>
      <c r="AA353" s="194"/>
    </row>
    <row r="354" spans="2:27" ht="18" customHeight="1" x14ac:dyDescent="0.35">
      <c r="B354" s="229"/>
      <c r="C354" s="301"/>
      <c r="D354" s="301"/>
      <c r="E354" s="449"/>
      <c r="F354" s="301"/>
      <c r="G354" s="302"/>
      <c r="H354" s="170"/>
      <c r="I354" s="170"/>
      <c r="J354" s="344"/>
      <c r="K354" s="587">
        <f t="shared" si="36"/>
        <v>0</v>
      </c>
      <c r="L354" s="644">
        <v>0</v>
      </c>
      <c r="M354" s="588">
        <f t="shared" si="35"/>
        <v>0</v>
      </c>
      <c r="N354" s="703"/>
      <c r="O354" s="361"/>
      <c r="P354" s="502"/>
      <c r="Q354" s="849">
        <f t="shared" si="37"/>
        <v>0</v>
      </c>
      <c r="R354" s="849">
        <f t="shared" si="38"/>
        <v>0</v>
      </c>
      <c r="AA354" s="194"/>
    </row>
    <row r="355" spans="2:27" ht="18" customHeight="1" x14ac:dyDescent="0.35">
      <c r="B355" s="229"/>
      <c r="C355" s="301"/>
      <c r="D355" s="301"/>
      <c r="E355" s="449"/>
      <c r="F355" s="301"/>
      <c r="G355" s="302"/>
      <c r="H355" s="170"/>
      <c r="I355" s="170"/>
      <c r="J355" s="344"/>
      <c r="K355" s="587">
        <f t="shared" si="36"/>
        <v>0</v>
      </c>
      <c r="L355" s="644">
        <v>0</v>
      </c>
      <c r="M355" s="588">
        <f t="shared" si="35"/>
        <v>0</v>
      </c>
      <c r="N355" s="703"/>
      <c r="O355" s="361"/>
      <c r="P355" s="502"/>
      <c r="Q355" s="849">
        <f t="shared" si="37"/>
        <v>0</v>
      </c>
      <c r="R355" s="849">
        <f t="shared" si="38"/>
        <v>0</v>
      </c>
      <c r="AA355" s="194"/>
    </row>
    <row r="356" spans="2:27" ht="18" customHeight="1" x14ac:dyDescent="0.35">
      <c r="B356" s="229"/>
      <c r="C356" s="301"/>
      <c r="D356" s="301"/>
      <c r="E356" s="449"/>
      <c r="F356" s="301"/>
      <c r="G356" s="302"/>
      <c r="H356" s="170"/>
      <c r="I356" s="170"/>
      <c r="J356" s="344"/>
      <c r="K356" s="587">
        <f t="shared" si="36"/>
        <v>0</v>
      </c>
      <c r="L356" s="644">
        <v>0</v>
      </c>
      <c r="M356" s="588">
        <f t="shared" si="35"/>
        <v>0</v>
      </c>
      <c r="N356" s="703"/>
      <c r="O356" s="361"/>
      <c r="P356" s="502"/>
      <c r="Q356" s="849">
        <f t="shared" si="37"/>
        <v>0</v>
      </c>
      <c r="R356" s="849">
        <f t="shared" si="38"/>
        <v>0</v>
      </c>
      <c r="AA356" s="194"/>
    </row>
    <row r="357" spans="2:27" ht="18" customHeight="1" x14ac:dyDescent="0.35">
      <c r="B357" s="229"/>
      <c r="C357" s="301"/>
      <c r="D357" s="301"/>
      <c r="E357" s="449"/>
      <c r="F357" s="301"/>
      <c r="G357" s="302"/>
      <c r="H357" s="170"/>
      <c r="I357" s="170"/>
      <c r="J357" s="344"/>
      <c r="K357" s="587">
        <f t="shared" si="36"/>
        <v>0</v>
      </c>
      <c r="L357" s="644">
        <v>0</v>
      </c>
      <c r="M357" s="588">
        <f t="shared" si="35"/>
        <v>0</v>
      </c>
      <c r="N357" s="703"/>
      <c r="O357" s="361"/>
      <c r="P357" s="502"/>
      <c r="Q357" s="849">
        <f t="shared" si="37"/>
        <v>0</v>
      </c>
      <c r="R357" s="849">
        <f t="shared" si="38"/>
        <v>0</v>
      </c>
      <c r="AA357" s="194"/>
    </row>
    <row r="358" spans="2:27" ht="18" customHeight="1" x14ac:dyDescent="0.35">
      <c r="B358" s="229"/>
      <c r="C358" s="301"/>
      <c r="D358" s="301"/>
      <c r="E358" s="449"/>
      <c r="F358" s="301"/>
      <c r="G358" s="302"/>
      <c r="H358" s="170"/>
      <c r="I358" s="170"/>
      <c r="J358" s="344"/>
      <c r="K358" s="587">
        <f t="shared" si="36"/>
        <v>0</v>
      </c>
      <c r="L358" s="644">
        <v>0</v>
      </c>
      <c r="M358" s="588">
        <f t="shared" si="35"/>
        <v>0</v>
      </c>
      <c r="N358" s="703"/>
      <c r="O358" s="361"/>
      <c r="P358" s="502"/>
      <c r="Q358" s="849">
        <f t="shared" si="37"/>
        <v>0</v>
      </c>
      <c r="R358" s="849">
        <f t="shared" si="38"/>
        <v>0</v>
      </c>
      <c r="AA358" s="194"/>
    </row>
    <row r="359" spans="2:27" ht="18" customHeight="1" x14ac:dyDescent="0.35">
      <c r="B359" s="229"/>
      <c r="C359" s="301"/>
      <c r="D359" s="301"/>
      <c r="E359" s="449"/>
      <c r="F359" s="301"/>
      <c r="G359" s="302"/>
      <c r="H359" s="170"/>
      <c r="I359" s="170"/>
      <c r="J359" s="344"/>
      <c r="K359" s="587">
        <f t="shared" si="36"/>
        <v>0</v>
      </c>
      <c r="L359" s="644">
        <v>0</v>
      </c>
      <c r="M359" s="588">
        <f t="shared" si="35"/>
        <v>0</v>
      </c>
      <c r="N359" s="703"/>
      <c r="O359" s="361"/>
      <c r="P359" s="502"/>
      <c r="Q359" s="849">
        <f t="shared" si="37"/>
        <v>0</v>
      </c>
      <c r="R359" s="849">
        <f t="shared" si="38"/>
        <v>0</v>
      </c>
      <c r="AA359" s="194"/>
    </row>
    <row r="360" spans="2:27" ht="18" customHeight="1" x14ac:dyDescent="0.35">
      <c r="B360" s="229"/>
      <c r="C360" s="301"/>
      <c r="D360" s="301"/>
      <c r="E360" s="449"/>
      <c r="F360" s="301"/>
      <c r="G360" s="302"/>
      <c r="H360" s="170"/>
      <c r="I360" s="170"/>
      <c r="J360" s="344"/>
      <c r="K360" s="587">
        <f t="shared" si="36"/>
        <v>0</v>
      </c>
      <c r="L360" s="644">
        <v>0</v>
      </c>
      <c r="M360" s="588">
        <f t="shared" si="35"/>
        <v>0</v>
      </c>
      <c r="N360" s="703"/>
      <c r="O360" s="361"/>
      <c r="P360" s="502"/>
      <c r="Q360" s="849">
        <f t="shared" si="37"/>
        <v>0</v>
      </c>
      <c r="R360" s="849">
        <f t="shared" si="38"/>
        <v>0</v>
      </c>
      <c r="AA360" s="194"/>
    </row>
    <row r="361" spans="2:27" ht="18" customHeight="1" x14ac:dyDescent="0.35">
      <c r="B361" s="229"/>
      <c r="C361" s="301"/>
      <c r="D361" s="301"/>
      <c r="E361" s="449"/>
      <c r="F361" s="301"/>
      <c r="G361" s="302"/>
      <c r="H361" s="170"/>
      <c r="I361" s="170"/>
      <c r="J361" s="344"/>
      <c r="K361" s="587">
        <f t="shared" si="36"/>
        <v>0</v>
      </c>
      <c r="L361" s="644">
        <v>0</v>
      </c>
      <c r="M361" s="588">
        <f t="shared" si="35"/>
        <v>0</v>
      </c>
      <c r="N361" s="703"/>
      <c r="O361" s="361"/>
      <c r="P361" s="502"/>
      <c r="Q361" s="849">
        <f t="shared" si="37"/>
        <v>0</v>
      </c>
      <c r="R361" s="849">
        <f t="shared" si="38"/>
        <v>0</v>
      </c>
      <c r="AA361" s="194"/>
    </row>
    <row r="362" spans="2:27" ht="18" customHeight="1" x14ac:dyDescent="0.35">
      <c r="B362" s="229"/>
      <c r="C362" s="301"/>
      <c r="D362" s="301"/>
      <c r="E362" s="449"/>
      <c r="F362" s="301"/>
      <c r="G362" s="302"/>
      <c r="H362" s="170"/>
      <c r="I362" s="170"/>
      <c r="J362" s="344"/>
      <c r="K362" s="587">
        <f t="shared" si="36"/>
        <v>0</v>
      </c>
      <c r="L362" s="644">
        <v>0</v>
      </c>
      <c r="M362" s="588">
        <f t="shared" si="35"/>
        <v>0</v>
      </c>
      <c r="N362" s="703"/>
      <c r="O362" s="361"/>
      <c r="P362" s="502"/>
      <c r="Q362" s="849">
        <f t="shared" si="37"/>
        <v>0</v>
      </c>
      <c r="R362" s="849">
        <f t="shared" si="38"/>
        <v>0</v>
      </c>
      <c r="AA362" s="194"/>
    </row>
    <row r="363" spans="2:27" ht="18" customHeight="1" x14ac:dyDescent="0.35">
      <c r="B363" s="229"/>
      <c r="C363" s="301"/>
      <c r="D363" s="301"/>
      <c r="E363" s="449"/>
      <c r="F363" s="301"/>
      <c r="G363" s="302"/>
      <c r="H363" s="170"/>
      <c r="I363" s="170"/>
      <c r="J363" s="344"/>
      <c r="K363" s="587">
        <f t="shared" si="36"/>
        <v>0</v>
      </c>
      <c r="L363" s="644">
        <v>0</v>
      </c>
      <c r="M363" s="588">
        <f t="shared" si="35"/>
        <v>0</v>
      </c>
      <c r="N363" s="703"/>
      <c r="O363" s="361"/>
      <c r="P363" s="502"/>
      <c r="Q363" s="849">
        <f t="shared" si="37"/>
        <v>0</v>
      </c>
      <c r="R363" s="849">
        <f t="shared" si="38"/>
        <v>0</v>
      </c>
      <c r="AA363" s="194"/>
    </row>
    <row r="364" spans="2:27" ht="18" customHeight="1" x14ac:dyDescent="0.35">
      <c r="B364" s="229"/>
      <c r="C364" s="301"/>
      <c r="D364" s="301"/>
      <c r="E364" s="449"/>
      <c r="F364" s="301"/>
      <c r="G364" s="302"/>
      <c r="H364" s="170"/>
      <c r="I364" s="170"/>
      <c r="J364" s="344"/>
      <c r="K364" s="587">
        <f t="shared" si="36"/>
        <v>0</v>
      </c>
      <c r="L364" s="644">
        <v>0</v>
      </c>
      <c r="M364" s="588">
        <f t="shared" si="35"/>
        <v>0</v>
      </c>
      <c r="N364" s="703"/>
      <c r="O364" s="361"/>
      <c r="P364" s="502"/>
      <c r="Q364" s="849">
        <f t="shared" si="37"/>
        <v>0</v>
      </c>
      <c r="R364" s="849">
        <f t="shared" si="38"/>
        <v>0</v>
      </c>
      <c r="AA364" s="194"/>
    </row>
    <row r="365" spans="2:27" ht="18" customHeight="1" x14ac:dyDescent="0.35">
      <c r="B365" s="229"/>
      <c r="C365" s="301"/>
      <c r="D365" s="301"/>
      <c r="E365" s="449"/>
      <c r="F365" s="301"/>
      <c r="G365" s="302"/>
      <c r="H365" s="170"/>
      <c r="I365" s="170"/>
      <c r="J365" s="344"/>
      <c r="K365" s="587">
        <f t="shared" si="36"/>
        <v>0</v>
      </c>
      <c r="L365" s="644">
        <v>0</v>
      </c>
      <c r="M365" s="588">
        <f t="shared" si="35"/>
        <v>0</v>
      </c>
      <c r="N365" s="703"/>
      <c r="O365" s="361"/>
      <c r="P365" s="502"/>
      <c r="Q365" s="849">
        <f t="shared" si="37"/>
        <v>0</v>
      </c>
      <c r="R365" s="849">
        <f t="shared" si="38"/>
        <v>0</v>
      </c>
      <c r="AA365" s="194"/>
    </row>
    <row r="366" spans="2:27" ht="18" customHeight="1" x14ac:dyDescent="0.35">
      <c r="B366" s="229"/>
      <c r="C366" s="301"/>
      <c r="D366" s="301"/>
      <c r="E366" s="449"/>
      <c r="F366" s="301"/>
      <c r="G366" s="302"/>
      <c r="H366" s="170"/>
      <c r="I366" s="170"/>
      <c r="J366" s="344"/>
      <c r="K366" s="587">
        <f t="shared" si="36"/>
        <v>0</v>
      </c>
      <c r="L366" s="644">
        <v>0</v>
      </c>
      <c r="M366" s="588">
        <f t="shared" si="35"/>
        <v>0</v>
      </c>
      <c r="N366" s="703"/>
      <c r="O366" s="361"/>
      <c r="P366" s="502"/>
      <c r="Q366" s="849">
        <f t="shared" si="37"/>
        <v>0</v>
      </c>
      <c r="R366" s="849">
        <f t="shared" si="38"/>
        <v>0</v>
      </c>
      <c r="AA366" s="194"/>
    </row>
    <row r="367" spans="2:27" ht="18" customHeight="1" x14ac:dyDescent="0.35">
      <c r="B367" s="229"/>
      <c r="C367" s="301"/>
      <c r="D367" s="301"/>
      <c r="E367" s="449"/>
      <c r="F367" s="301"/>
      <c r="G367" s="302"/>
      <c r="H367" s="170"/>
      <c r="I367" s="170"/>
      <c r="J367" s="344"/>
      <c r="K367" s="587">
        <f t="shared" si="36"/>
        <v>0</v>
      </c>
      <c r="L367" s="644">
        <v>0</v>
      </c>
      <c r="M367" s="588">
        <f t="shared" si="35"/>
        <v>0</v>
      </c>
      <c r="N367" s="703"/>
      <c r="O367" s="361"/>
      <c r="P367" s="502"/>
      <c r="Q367" s="849">
        <f t="shared" si="37"/>
        <v>0</v>
      </c>
      <c r="R367" s="849">
        <f t="shared" si="38"/>
        <v>0</v>
      </c>
      <c r="AA367" s="194"/>
    </row>
    <row r="368" spans="2:27" ht="18" customHeight="1" x14ac:dyDescent="0.35">
      <c r="B368" s="229"/>
      <c r="C368" s="301"/>
      <c r="D368" s="301"/>
      <c r="E368" s="449"/>
      <c r="F368" s="301"/>
      <c r="G368" s="302"/>
      <c r="H368" s="170"/>
      <c r="I368" s="170"/>
      <c r="J368" s="344"/>
      <c r="K368" s="587">
        <f t="shared" si="36"/>
        <v>0</v>
      </c>
      <c r="L368" s="644">
        <v>0</v>
      </c>
      <c r="M368" s="588">
        <f t="shared" si="35"/>
        <v>0</v>
      </c>
      <c r="N368" s="703"/>
      <c r="O368" s="361"/>
      <c r="P368" s="502"/>
      <c r="Q368" s="849">
        <f t="shared" si="37"/>
        <v>0</v>
      </c>
      <c r="R368" s="849">
        <f t="shared" si="38"/>
        <v>0</v>
      </c>
      <c r="AA368" s="194"/>
    </row>
    <row r="369" spans="2:27" ht="18" customHeight="1" x14ac:dyDescent="0.35">
      <c r="B369" s="229"/>
      <c r="C369" s="301"/>
      <c r="D369" s="301"/>
      <c r="E369" s="449"/>
      <c r="F369" s="301"/>
      <c r="G369" s="302"/>
      <c r="H369" s="170"/>
      <c r="I369" s="170"/>
      <c r="J369" s="344"/>
      <c r="K369" s="587">
        <f t="shared" si="36"/>
        <v>0</v>
      </c>
      <c r="L369" s="644">
        <v>0</v>
      </c>
      <c r="M369" s="588">
        <f t="shared" si="35"/>
        <v>0</v>
      </c>
      <c r="N369" s="703"/>
      <c r="O369" s="361"/>
      <c r="P369" s="502"/>
      <c r="Q369" s="849">
        <f t="shared" si="37"/>
        <v>0</v>
      </c>
      <c r="R369" s="849">
        <f t="shared" si="38"/>
        <v>0</v>
      </c>
      <c r="AA369" s="194"/>
    </row>
    <row r="370" spans="2:27" ht="18" customHeight="1" x14ac:dyDescent="0.35">
      <c r="B370" s="229"/>
      <c r="C370" s="301"/>
      <c r="D370" s="301"/>
      <c r="E370" s="449"/>
      <c r="F370" s="301"/>
      <c r="G370" s="302"/>
      <c r="H370" s="170"/>
      <c r="I370" s="170"/>
      <c r="J370" s="344"/>
      <c r="K370" s="587">
        <f t="shared" si="36"/>
        <v>0</v>
      </c>
      <c r="L370" s="644">
        <v>0</v>
      </c>
      <c r="M370" s="588">
        <f t="shared" ref="M370:M433" si="39">IF(O370="X",0,L370*$M$8)</f>
        <v>0</v>
      </c>
      <c r="N370" s="703"/>
      <c r="O370" s="361"/>
      <c r="P370" s="502"/>
      <c r="Q370" s="849">
        <f t="shared" si="37"/>
        <v>0</v>
      </c>
      <c r="R370" s="849">
        <f t="shared" si="38"/>
        <v>0</v>
      </c>
      <c r="AA370" s="194"/>
    </row>
    <row r="371" spans="2:27" ht="18" customHeight="1" x14ac:dyDescent="0.35">
      <c r="B371" s="229"/>
      <c r="C371" s="301"/>
      <c r="D371" s="301"/>
      <c r="E371" s="449"/>
      <c r="F371" s="301"/>
      <c r="G371" s="302"/>
      <c r="H371" s="170"/>
      <c r="I371" s="170"/>
      <c r="J371" s="344"/>
      <c r="K371" s="587">
        <f t="shared" ref="K371:K434" si="40">J371*$M$8</f>
        <v>0</v>
      </c>
      <c r="L371" s="644">
        <v>0</v>
      </c>
      <c r="M371" s="588">
        <f t="shared" si="39"/>
        <v>0</v>
      </c>
      <c r="N371" s="703"/>
      <c r="O371" s="361"/>
      <c r="P371" s="502"/>
      <c r="Q371" s="849">
        <f t="shared" ref="Q371:Q434" si="41">K371*$H$35</f>
        <v>0</v>
      </c>
      <c r="R371" s="849">
        <f t="shared" ref="R371:R434" si="42">M371*$H$44</f>
        <v>0</v>
      </c>
      <c r="AA371" s="194"/>
    </row>
    <row r="372" spans="2:27" ht="18" customHeight="1" x14ac:dyDescent="0.35">
      <c r="B372" s="229"/>
      <c r="C372" s="301"/>
      <c r="D372" s="301"/>
      <c r="E372" s="449"/>
      <c r="F372" s="301"/>
      <c r="G372" s="302"/>
      <c r="H372" s="170"/>
      <c r="I372" s="170"/>
      <c r="J372" s="344"/>
      <c r="K372" s="587">
        <f t="shared" si="40"/>
        <v>0</v>
      </c>
      <c r="L372" s="644">
        <v>0</v>
      </c>
      <c r="M372" s="588">
        <f t="shared" si="39"/>
        <v>0</v>
      </c>
      <c r="N372" s="703"/>
      <c r="O372" s="361"/>
      <c r="P372" s="502"/>
      <c r="Q372" s="849">
        <f t="shared" si="41"/>
        <v>0</v>
      </c>
      <c r="R372" s="849">
        <f t="shared" si="42"/>
        <v>0</v>
      </c>
      <c r="AA372" s="194"/>
    </row>
    <row r="373" spans="2:27" ht="18" customHeight="1" x14ac:dyDescent="0.35">
      <c r="B373" s="229"/>
      <c r="C373" s="301"/>
      <c r="D373" s="301"/>
      <c r="E373" s="449"/>
      <c r="F373" s="301"/>
      <c r="G373" s="302"/>
      <c r="H373" s="170"/>
      <c r="I373" s="170"/>
      <c r="J373" s="344"/>
      <c r="K373" s="587">
        <f t="shared" si="40"/>
        <v>0</v>
      </c>
      <c r="L373" s="644">
        <v>0</v>
      </c>
      <c r="M373" s="588">
        <f t="shared" si="39"/>
        <v>0</v>
      </c>
      <c r="N373" s="703"/>
      <c r="O373" s="361"/>
      <c r="P373" s="502"/>
      <c r="Q373" s="849">
        <f t="shared" si="41"/>
        <v>0</v>
      </c>
      <c r="R373" s="849">
        <f t="shared" si="42"/>
        <v>0</v>
      </c>
      <c r="AA373" s="194"/>
    </row>
    <row r="374" spans="2:27" ht="18" customHeight="1" x14ac:dyDescent="0.35">
      <c r="B374" s="229"/>
      <c r="C374" s="301"/>
      <c r="D374" s="301"/>
      <c r="E374" s="449"/>
      <c r="F374" s="301"/>
      <c r="G374" s="302"/>
      <c r="H374" s="170"/>
      <c r="I374" s="170"/>
      <c r="J374" s="344"/>
      <c r="K374" s="587">
        <f t="shared" si="40"/>
        <v>0</v>
      </c>
      <c r="L374" s="644">
        <v>0</v>
      </c>
      <c r="M374" s="588">
        <f t="shared" si="39"/>
        <v>0</v>
      </c>
      <c r="N374" s="703"/>
      <c r="O374" s="361"/>
      <c r="P374" s="502"/>
      <c r="Q374" s="849">
        <f t="shared" si="41"/>
        <v>0</v>
      </c>
      <c r="R374" s="849">
        <f t="shared" si="42"/>
        <v>0</v>
      </c>
      <c r="AA374" s="194"/>
    </row>
    <row r="375" spans="2:27" ht="18" customHeight="1" x14ac:dyDescent="0.35">
      <c r="B375" s="229"/>
      <c r="C375" s="301"/>
      <c r="D375" s="301"/>
      <c r="E375" s="449"/>
      <c r="F375" s="301"/>
      <c r="G375" s="302"/>
      <c r="H375" s="170"/>
      <c r="I375" s="170"/>
      <c r="J375" s="344"/>
      <c r="K375" s="587">
        <f t="shared" si="40"/>
        <v>0</v>
      </c>
      <c r="L375" s="644">
        <v>0</v>
      </c>
      <c r="M375" s="588">
        <f t="shared" si="39"/>
        <v>0</v>
      </c>
      <c r="N375" s="703"/>
      <c r="O375" s="361"/>
      <c r="P375" s="502"/>
      <c r="Q375" s="849">
        <f t="shared" si="41"/>
        <v>0</v>
      </c>
      <c r="R375" s="849">
        <f t="shared" si="42"/>
        <v>0</v>
      </c>
      <c r="AA375" s="194"/>
    </row>
    <row r="376" spans="2:27" ht="18" customHeight="1" x14ac:dyDescent="0.35">
      <c r="B376" s="229"/>
      <c r="C376" s="301"/>
      <c r="D376" s="301"/>
      <c r="E376" s="449"/>
      <c r="F376" s="301"/>
      <c r="G376" s="302"/>
      <c r="H376" s="170"/>
      <c r="I376" s="170"/>
      <c r="J376" s="344"/>
      <c r="K376" s="587">
        <f t="shared" si="40"/>
        <v>0</v>
      </c>
      <c r="L376" s="644">
        <v>0</v>
      </c>
      <c r="M376" s="588">
        <f t="shared" si="39"/>
        <v>0</v>
      </c>
      <c r="N376" s="703"/>
      <c r="O376" s="361"/>
      <c r="P376" s="502"/>
      <c r="Q376" s="849">
        <f t="shared" si="41"/>
        <v>0</v>
      </c>
      <c r="R376" s="849">
        <f t="shared" si="42"/>
        <v>0</v>
      </c>
      <c r="AA376" s="194"/>
    </row>
    <row r="377" spans="2:27" ht="18" customHeight="1" x14ac:dyDescent="0.35">
      <c r="B377" s="229"/>
      <c r="C377" s="301"/>
      <c r="D377" s="301"/>
      <c r="E377" s="449"/>
      <c r="F377" s="301"/>
      <c r="G377" s="302"/>
      <c r="H377" s="170"/>
      <c r="I377" s="170"/>
      <c r="J377" s="344"/>
      <c r="K377" s="587">
        <f t="shared" si="40"/>
        <v>0</v>
      </c>
      <c r="L377" s="644">
        <v>0</v>
      </c>
      <c r="M377" s="588">
        <f t="shared" si="39"/>
        <v>0</v>
      </c>
      <c r="N377" s="703"/>
      <c r="O377" s="361"/>
      <c r="P377" s="502"/>
      <c r="Q377" s="849">
        <f t="shared" si="41"/>
        <v>0</v>
      </c>
      <c r="R377" s="849">
        <f t="shared" si="42"/>
        <v>0</v>
      </c>
      <c r="AA377" s="194"/>
    </row>
    <row r="378" spans="2:27" ht="18" customHeight="1" x14ac:dyDescent="0.35">
      <c r="B378" s="229"/>
      <c r="C378" s="301"/>
      <c r="D378" s="301"/>
      <c r="E378" s="449"/>
      <c r="F378" s="301"/>
      <c r="G378" s="302"/>
      <c r="H378" s="170"/>
      <c r="I378" s="170"/>
      <c r="J378" s="344"/>
      <c r="K378" s="587">
        <f t="shared" si="40"/>
        <v>0</v>
      </c>
      <c r="L378" s="644">
        <v>0</v>
      </c>
      <c r="M378" s="588">
        <f t="shared" si="39"/>
        <v>0</v>
      </c>
      <c r="N378" s="703"/>
      <c r="O378" s="361"/>
      <c r="P378" s="502"/>
      <c r="Q378" s="849">
        <f t="shared" si="41"/>
        <v>0</v>
      </c>
      <c r="R378" s="849">
        <f t="shared" si="42"/>
        <v>0</v>
      </c>
      <c r="AA378" s="194"/>
    </row>
    <row r="379" spans="2:27" ht="18" customHeight="1" x14ac:dyDescent="0.35">
      <c r="B379" s="229"/>
      <c r="C379" s="301"/>
      <c r="D379" s="301"/>
      <c r="E379" s="449"/>
      <c r="F379" s="301"/>
      <c r="G379" s="302"/>
      <c r="H379" s="170"/>
      <c r="I379" s="170"/>
      <c r="J379" s="344"/>
      <c r="K379" s="587">
        <f t="shared" si="40"/>
        <v>0</v>
      </c>
      <c r="L379" s="644">
        <v>0</v>
      </c>
      <c r="M379" s="588">
        <f t="shared" si="39"/>
        <v>0</v>
      </c>
      <c r="N379" s="703"/>
      <c r="O379" s="361"/>
      <c r="P379" s="502"/>
      <c r="Q379" s="849">
        <f t="shared" si="41"/>
        <v>0</v>
      </c>
      <c r="R379" s="849">
        <f t="shared" si="42"/>
        <v>0</v>
      </c>
      <c r="AA379" s="194"/>
    </row>
    <row r="380" spans="2:27" ht="18" customHeight="1" x14ac:dyDescent="0.35">
      <c r="B380" s="229"/>
      <c r="C380" s="301"/>
      <c r="D380" s="301"/>
      <c r="E380" s="449"/>
      <c r="F380" s="301"/>
      <c r="G380" s="302"/>
      <c r="H380" s="170"/>
      <c r="I380" s="170"/>
      <c r="J380" s="344"/>
      <c r="K380" s="587">
        <f t="shared" si="40"/>
        <v>0</v>
      </c>
      <c r="L380" s="644">
        <v>0</v>
      </c>
      <c r="M380" s="588">
        <f t="shared" si="39"/>
        <v>0</v>
      </c>
      <c r="N380" s="703"/>
      <c r="O380" s="361"/>
      <c r="P380" s="502"/>
      <c r="Q380" s="849">
        <f t="shared" si="41"/>
        <v>0</v>
      </c>
      <c r="R380" s="849">
        <f t="shared" si="42"/>
        <v>0</v>
      </c>
      <c r="AA380" s="194"/>
    </row>
    <row r="381" spans="2:27" ht="18" customHeight="1" x14ac:dyDescent="0.35">
      <c r="B381" s="229"/>
      <c r="C381" s="301"/>
      <c r="D381" s="301"/>
      <c r="E381" s="449"/>
      <c r="F381" s="301"/>
      <c r="G381" s="302"/>
      <c r="H381" s="170"/>
      <c r="I381" s="170"/>
      <c r="J381" s="344"/>
      <c r="K381" s="587">
        <f t="shared" si="40"/>
        <v>0</v>
      </c>
      <c r="L381" s="644">
        <v>0</v>
      </c>
      <c r="M381" s="588">
        <f t="shared" si="39"/>
        <v>0</v>
      </c>
      <c r="N381" s="703"/>
      <c r="O381" s="361"/>
      <c r="P381" s="502"/>
      <c r="Q381" s="849">
        <f t="shared" si="41"/>
        <v>0</v>
      </c>
      <c r="R381" s="849">
        <f t="shared" si="42"/>
        <v>0</v>
      </c>
      <c r="AA381" s="194"/>
    </row>
    <row r="382" spans="2:27" ht="18" customHeight="1" x14ac:dyDescent="0.35">
      <c r="B382" s="229"/>
      <c r="C382" s="301"/>
      <c r="D382" s="301"/>
      <c r="E382" s="449"/>
      <c r="F382" s="301"/>
      <c r="G382" s="302"/>
      <c r="H382" s="170"/>
      <c r="I382" s="170"/>
      <c r="J382" s="344"/>
      <c r="K382" s="587">
        <f t="shared" si="40"/>
        <v>0</v>
      </c>
      <c r="L382" s="644">
        <v>0</v>
      </c>
      <c r="M382" s="588">
        <f t="shared" si="39"/>
        <v>0</v>
      </c>
      <c r="N382" s="703"/>
      <c r="O382" s="361"/>
      <c r="P382" s="502"/>
      <c r="Q382" s="849">
        <f t="shared" si="41"/>
        <v>0</v>
      </c>
      <c r="R382" s="849">
        <f t="shared" si="42"/>
        <v>0</v>
      </c>
      <c r="AA382" s="194"/>
    </row>
    <row r="383" spans="2:27" ht="18" customHeight="1" x14ac:dyDescent="0.35">
      <c r="B383" s="229"/>
      <c r="C383" s="301"/>
      <c r="D383" s="301"/>
      <c r="E383" s="449"/>
      <c r="F383" s="301"/>
      <c r="G383" s="302"/>
      <c r="H383" s="170"/>
      <c r="I383" s="170"/>
      <c r="J383" s="344"/>
      <c r="K383" s="587">
        <f t="shared" si="40"/>
        <v>0</v>
      </c>
      <c r="L383" s="644">
        <v>0</v>
      </c>
      <c r="M383" s="588">
        <f t="shared" si="39"/>
        <v>0</v>
      </c>
      <c r="N383" s="703"/>
      <c r="O383" s="361"/>
      <c r="P383" s="502"/>
      <c r="Q383" s="849">
        <f t="shared" si="41"/>
        <v>0</v>
      </c>
      <c r="R383" s="849">
        <f t="shared" si="42"/>
        <v>0</v>
      </c>
      <c r="AA383" s="194"/>
    </row>
    <row r="384" spans="2:27" ht="18" customHeight="1" x14ac:dyDescent="0.35">
      <c r="B384" s="229"/>
      <c r="C384" s="301"/>
      <c r="D384" s="301"/>
      <c r="E384" s="449"/>
      <c r="F384" s="301"/>
      <c r="G384" s="302"/>
      <c r="H384" s="170"/>
      <c r="I384" s="170"/>
      <c r="J384" s="344"/>
      <c r="K384" s="587">
        <f t="shared" si="40"/>
        <v>0</v>
      </c>
      <c r="L384" s="644">
        <v>0</v>
      </c>
      <c r="M384" s="588">
        <f t="shared" si="39"/>
        <v>0</v>
      </c>
      <c r="N384" s="703"/>
      <c r="O384" s="361"/>
      <c r="P384" s="502"/>
      <c r="Q384" s="849">
        <f t="shared" si="41"/>
        <v>0</v>
      </c>
      <c r="R384" s="849">
        <f t="shared" si="42"/>
        <v>0</v>
      </c>
      <c r="AA384" s="194"/>
    </row>
    <row r="385" spans="2:27" ht="18" customHeight="1" x14ac:dyDescent="0.35">
      <c r="B385" s="229"/>
      <c r="C385" s="301"/>
      <c r="D385" s="301"/>
      <c r="E385" s="449"/>
      <c r="F385" s="301"/>
      <c r="G385" s="302"/>
      <c r="H385" s="170"/>
      <c r="I385" s="170"/>
      <c r="J385" s="344"/>
      <c r="K385" s="587">
        <f t="shared" si="40"/>
        <v>0</v>
      </c>
      <c r="L385" s="644">
        <v>0</v>
      </c>
      <c r="M385" s="588">
        <f t="shared" si="39"/>
        <v>0</v>
      </c>
      <c r="N385" s="703"/>
      <c r="O385" s="361"/>
      <c r="P385" s="502"/>
      <c r="Q385" s="849">
        <f t="shared" si="41"/>
        <v>0</v>
      </c>
      <c r="R385" s="849">
        <f t="shared" si="42"/>
        <v>0</v>
      </c>
      <c r="AA385" s="194"/>
    </row>
    <row r="386" spans="2:27" ht="18" customHeight="1" x14ac:dyDescent="0.35">
      <c r="B386" s="229"/>
      <c r="C386" s="301"/>
      <c r="D386" s="301"/>
      <c r="E386" s="449"/>
      <c r="F386" s="301"/>
      <c r="G386" s="302"/>
      <c r="H386" s="170"/>
      <c r="I386" s="170"/>
      <c r="J386" s="344"/>
      <c r="K386" s="587">
        <f t="shared" si="40"/>
        <v>0</v>
      </c>
      <c r="L386" s="644">
        <v>0</v>
      </c>
      <c r="M386" s="588">
        <f t="shared" si="39"/>
        <v>0</v>
      </c>
      <c r="N386" s="703"/>
      <c r="O386" s="361"/>
      <c r="P386" s="502"/>
      <c r="Q386" s="849">
        <f t="shared" si="41"/>
        <v>0</v>
      </c>
      <c r="R386" s="849">
        <f t="shared" si="42"/>
        <v>0</v>
      </c>
      <c r="AA386" s="194"/>
    </row>
    <row r="387" spans="2:27" ht="18" customHeight="1" x14ac:dyDescent="0.35">
      <c r="B387" s="229"/>
      <c r="C387" s="301"/>
      <c r="D387" s="301"/>
      <c r="E387" s="449"/>
      <c r="F387" s="301"/>
      <c r="G387" s="302"/>
      <c r="H387" s="170"/>
      <c r="I387" s="170"/>
      <c r="J387" s="344"/>
      <c r="K387" s="587">
        <f t="shared" si="40"/>
        <v>0</v>
      </c>
      <c r="L387" s="644">
        <v>0</v>
      </c>
      <c r="M387" s="588">
        <f t="shared" si="39"/>
        <v>0</v>
      </c>
      <c r="N387" s="703"/>
      <c r="O387" s="361"/>
      <c r="P387" s="502"/>
      <c r="Q387" s="849">
        <f t="shared" si="41"/>
        <v>0</v>
      </c>
      <c r="R387" s="849">
        <f t="shared" si="42"/>
        <v>0</v>
      </c>
      <c r="AA387" s="194"/>
    </row>
    <row r="388" spans="2:27" ht="18" customHeight="1" x14ac:dyDescent="0.35">
      <c r="B388" s="229"/>
      <c r="C388" s="301"/>
      <c r="D388" s="301"/>
      <c r="E388" s="449"/>
      <c r="F388" s="301"/>
      <c r="G388" s="302"/>
      <c r="H388" s="170"/>
      <c r="I388" s="170"/>
      <c r="J388" s="344"/>
      <c r="K388" s="587">
        <f t="shared" si="40"/>
        <v>0</v>
      </c>
      <c r="L388" s="644">
        <v>0</v>
      </c>
      <c r="M388" s="588">
        <f t="shared" si="39"/>
        <v>0</v>
      </c>
      <c r="N388" s="703"/>
      <c r="O388" s="361"/>
      <c r="P388" s="502"/>
      <c r="Q388" s="849">
        <f t="shared" si="41"/>
        <v>0</v>
      </c>
      <c r="R388" s="849">
        <f t="shared" si="42"/>
        <v>0</v>
      </c>
      <c r="AA388" s="194"/>
    </row>
    <row r="389" spans="2:27" ht="18" customHeight="1" x14ac:dyDescent="0.35">
      <c r="B389" s="229"/>
      <c r="C389" s="301"/>
      <c r="D389" s="301"/>
      <c r="E389" s="449"/>
      <c r="F389" s="301"/>
      <c r="G389" s="302"/>
      <c r="H389" s="170"/>
      <c r="I389" s="170"/>
      <c r="J389" s="344"/>
      <c r="K389" s="587">
        <f t="shared" si="40"/>
        <v>0</v>
      </c>
      <c r="L389" s="644">
        <v>0</v>
      </c>
      <c r="M389" s="588">
        <f t="shared" si="39"/>
        <v>0</v>
      </c>
      <c r="N389" s="703"/>
      <c r="O389" s="361"/>
      <c r="P389" s="502"/>
      <c r="Q389" s="849">
        <f t="shared" si="41"/>
        <v>0</v>
      </c>
      <c r="R389" s="849">
        <f t="shared" si="42"/>
        <v>0</v>
      </c>
      <c r="AA389" s="194"/>
    </row>
    <row r="390" spans="2:27" ht="18" customHeight="1" x14ac:dyDescent="0.35">
      <c r="B390" s="229"/>
      <c r="C390" s="301"/>
      <c r="D390" s="301"/>
      <c r="E390" s="449"/>
      <c r="F390" s="301"/>
      <c r="G390" s="302"/>
      <c r="H390" s="170"/>
      <c r="I390" s="170"/>
      <c r="J390" s="344"/>
      <c r="K390" s="587">
        <f t="shared" si="40"/>
        <v>0</v>
      </c>
      <c r="L390" s="644">
        <v>0</v>
      </c>
      <c r="M390" s="588">
        <f t="shared" si="39"/>
        <v>0</v>
      </c>
      <c r="N390" s="703"/>
      <c r="O390" s="361"/>
      <c r="P390" s="502"/>
      <c r="Q390" s="849">
        <f t="shared" si="41"/>
        <v>0</v>
      </c>
      <c r="R390" s="849">
        <f t="shared" si="42"/>
        <v>0</v>
      </c>
      <c r="AA390" s="194"/>
    </row>
    <row r="391" spans="2:27" ht="18" customHeight="1" x14ac:dyDescent="0.35">
      <c r="B391" s="229"/>
      <c r="C391" s="301"/>
      <c r="D391" s="301"/>
      <c r="E391" s="449"/>
      <c r="F391" s="301"/>
      <c r="G391" s="302"/>
      <c r="H391" s="170"/>
      <c r="I391" s="170"/>
      <c r="J391" s="344"/>
      <c r="K391" s="587">
        <f t="shared" si="40"/>
        <v>0</v>
      </c>
      <c r="L391" s="644">
        <v>0</v>
      </c>
      <c r="M391" s="588">
        <f t="shared" si="39"/>
        <v>0</v>
      </c>
      <c r="N391" s="703"/>
      <c r="O391" s="361"/>
      <c r="P391" s="502"/>
      <c r="Q391" s="849">
        <f t="shared" si="41"/>
        <v>0</v>
      </c>
      <c r="R391" s="849">
        <f t="shared" si="42"/>
        <v>0</v>
      </c>
      <c r="AA391" s="194"/>
    </row>
    <row r="392" spans="2:27" ht="18" customHeight="1" x14ac:dyDescent="0.35">
      <c r="B392" s="229"/>
      <c r="C392" s="301"/>
      <c r="D392" s="301"/>
      <c r="E392" s="449"/>
      <c r="F392" s="301"/>
      <c r="G392" s="302"/>
      <c r="H392" s="170"/>
      <c r="I392" s="170"/>
      <c r="J392" s="344"/>
      <c r="K392" s="587">
        <f t="shared" si="40"/>
        <v>0</v>
      </c>
      <c r="L392" s="644">
        <v>0</v>
      </c>
      <c r="M392" s="588">
        <f t="shared" si="39"/>
        <v>0</v>
      </c>
      <c r="N392" s="703"/>
      <c r="O392" s="361"/>
      <c r="P392" s="502"/>
      <c r="Q392" s="849">
        <f t="shared" si="41"/>
        <v>0</v>
      </c>
      <c r="R392" s="849">
        <f t="shared" si="42"/>
        <v>0</v>
      </c>
      <c r="AA392" s="194"/>
    </row>
    <row r="393" spans="2:27" ht="18" customHeight="1" x14ac:dyDescent="0.35">
      <c r="B393" s="229"/>
      <c r="C393" s="301"/>
      <c r="D393" s="301"/>
      <c r="E393" s="449"/>
      <c r="F393" s="301"/>
      <c r="G393" s="302"/>
      <c r="H393" s="170"/>
      <c r="I393" s="170"/>
      <c r="J393" s="344"/>
      <c r="K393" s="587">
        <f t="shared" si="40"/>
        <v>0</v>
      </c>
      <c r="L393" s="644">
        <v>0</v>
      </c>
      <c r="M393" s="588">
        <f t="shared" si="39"/>
        <v>0</v>
      </c>
      <c r="N393" s="703"/>
      <c r="O393" s="361"/>
      <c r="P393" s="502"/>
      <c r="Q393" s="849">
        <f t="shared" si="41"/>
        <v>0</v>
      </c>
      <c r="R393" s="849">
        <f t="shared" si="42"/>
        <v>0</v>
      </c>
      <c r="AA393" s="194"/>
    </row>
    <row r="394" spans="2:27" ht="18" customHeight="1" x14ac:dyDescent="0.35">
      <c r="B394" s="229"/>
      <c r="C394" s="301"/>
      <c r="D394" s="301"/>
      <c r="E394" s="449"/>
      <c r="F394" s="301"/>
      <c r="G394" s="302"/>
      <c r="H394" s="170"/>
      <c r="I394" s="170"/>
      <c r="J394" s="344"/>
      <c r="K394" s="587">
        <f t="shared" si="40"/>
        <v>0</v>
      </c>
      <c r="L394" s="644">
        <v>0</v>
      </c>
      <c r="M394" s="588">
        <f t="shared" si="39"/>
        <v>0</v>
      </c>
      <c r="N394" s="703"/>
      <c r="O394" s="361"/>
      <c r="P394" s="502"/>
      <c r="Q394" s="849">
        <f t="shared" si="41"/>
        <v>0</v>
      </c>
      <c r="R394" s="849">
        <f t="shared" si="42"/>
        <v>0</v>
      </c>
      <c r="AA394" s="194"/>
    </row>
    <row r="395" spans="2:27" ht="18" customHeight="1" x14ac:dyDescent="0.35">
      <c r="B395" s="229"/>
      <c r="C395" s="301"/>
      <c r="D395" s="301"/>
      <c r="E395" s="449"/>
      <c r="F395" s="301"/>
      <c r="G395" s="302"/>
      <c r="H395" s="170"/>
      <c r="I395" s="170"/>
      <c r="J395" s="344"/>
      <c r="K395" s="587">
        <f t="shared" si="40"/>
        <v>0</v>
      </c>
      <c r="L395" s="644">
        <v>0</v>
      </c>
      <c r="M395" s="588">
        <f t="shared" si="39"/>
        <v>0</v>
      </c>
      <c r="N395" s="703"/>
      <c r="O395" s="361"/>
      <c r="P395" s="502"/>
      <c r="Q395" s="849">
        <f t="shared" si="41"/>
        <v>0</v>
      </c>
      <c r="R395" s="849">
        <f t="shared" si="42"/>
        <v>0</v>
      </c>
      <c r="AA395" s="194"/>
    </row>
    <row r="396" spans="2:27" ht="18" customHeight="1" x14ac:dyDescent="0.35">
      <c r="B396" s="229"/>
      <c r="C396" s="301"/>
      <c r="D396" s="301"/>
      <c r="E396" s="449"/>
      <c r="F396" s="301"/>
      <c r="G396" s="302"/>
      <c r="H396" s="170"/>
      <c r="I396" s="170"/>
      <c r="J396" s="344"/>
      <c r="K396" s="587">
        <f t="shared" si="40"/>
        <v>0</v>
      </c>
      <c r="L396" s="644">
        <v>0</v>
      </c>
      <c r="M396" s="588">
        <f t="shared" si="39"/>
        <v>0</v>
      </c>
      <c r="N396" s="703"/>
      <c r="O396" s="361"/>
      <c r="P396" s="502"/>
      <c r="Q396" s="849">
        <f t="shared" si="41"/>
        <v>0</v>
      </c>
      <c r="R396" s="849">
        <f t="shared" si="42"/>
        <v>0</v>
      </c>
      <c r="AA396" s="194"/>
    </row>
    <row r="397" spans="2:27" ht="18" customHeight="1" x14ac:dyDescent="0.35">
      <c r="B397" s="229"/>
      <c r="C397" s="301"/>
      <c r="D397" s="301"/>
      <c r="E397" s="449"/>
      <c r="F397" s="301"/>
      <c r="G397" s="302"/>
      <c r="H397" s="170"/>
      <c r="I397" s="170"/>
      <c r="J397" s="344"/>
      <c r="K397" s="587">
        <f t="shared" si="40"/>
        <v>0</v>
      </c>
      <c r="L397" s="644">
        <v>0</v>
      </c>
      <c r="M397" s="588">
        <f t="shared" si="39"/>
        <v>0</v>
      </c>
      <c r="N397" s="703"/>
      <c r="O397" s="361"/>
      <c r="P397" s="502"/>
      <c r="Q397" s="849">
        <f t="shared" si="41"/>
        <v>0</v>
      </c>
      <c r="R397" s="849">
        <f t="shared" si="42"/>
        <v>0</v>
      </c>
      <c r="AA397" s="194"/>
    </row>
    <row r="398" spans="2:27" ht="18" customHeight="1" x14ac:dyDescent="0.35">
      <c r="B398" s="229"/>
      <c r="C398" s="301"/>
      <c r="D398" s="301"/>
      <c r="E398" s="449"/>
      <c r="F398" s="301"/>
      <c r="G398" s="302"/>
      <c r="H398" s="170"/>
      <c r="I398" s="170"/>
      <c r="J398" s="344"/>
      <c r="K398" s="587">
        <f t="shared" si="40"/>
        <v>0</v>
      </c>
      <c r="L398" s="644">
        <v>0</v>
      </c>
      <c r="M398" s="588">
        <f t="shared" si="39"/>
        <v>0</v>
      </c>
      <c r="N398" s="703"/>
      <c r="O398" s="361"/>
      <c r="P398" s="502"/>
      <c r="Q398" s="849">
        <f t="shared" si="41"/>
        <v>0</v>
      </c>
      <c r="R398" s="849">
        <f t="shared" si="42"/>
        <v>0</v>
      </c>
      <c r="AA398" s="194"/>
    </row>
    <row r="399" spans="2:27" ht="18" customHeight="1" x14ac:dyDescent="0.35">
      <c r="B399" s="229"/>
      <c r="C399" s="301"/>
      <c r="D399" s="301"/>
      <c r="E399" s="449"/>
      <c r="F399" s="301"/>
      <c r="G399" s="302"/>
      <c r="H399" s="170"/>
      <c r="I399" s="170"/>
      <c r="J399" s="344"/>
      <c r="K399" s="587">
        <f t="shared" si="40"/>
        <v>0</v>
      </c>
      <c r="L399" s="644">
        <v>0</v>
      </c>
      <c r="M399" s="588">
        <f t="shared" si="39"/>
        <v>0</v>
      </c>
      <c r="N399" s="703"/>
      <c r="O399" s="361"/>
      <c r="P399" s="502"/>
      <c r="Q399" s="849">
        <f t="shared" si="41"/>
        <v>0</v>
      </c>
      <c r="R399" s="849">
        <f t="shared" si="42"/>
        <v>0</v>
      </c>
      <c r="AA399" s="194"/>
    </row>
    <row r="400" spans="2:27" ht="18" customHeight="1" x14ac:dyDescent="0.35">
      <c r="B400" s="229"/>
      <c r="C400" s="301"/>
      <c r="D400" s="301"/>
      <c r="E400" s="449"/>
      <c r="F400" s="301"/>
      <c r="G400" s="302"/>
      <c r="H400" s="170"/>
      <c r="I400" s="170"/>
      <c r="J400" s="344"/>
      <c r="K400" s="587">
        <f t="shared" si="40"/>
        <v>0</v>
      </c>
      <c r="L400" s="644">
        <v>0</v>
      </c>
      <c r="M400" s="588">
        <f t="shared" si="39"/>
        <v>0</v>
      </c>
      <c r="N400" s="703"/>
      <c r="O400" s="361"/>
      <c r="P400" s="502"/>
      <c r="Q400" s="849">
        <f t="shared" si="41"/>
        <v>0</v>
      </c>
      <c r="R400" s="849">
        <f t="shared" si="42"/>
        <v>0</v>
      </c>
      <c r="AA400" s="194"/>
    </row>
    <row r="401" spans="2:27" ht="18" customHeight="1" x14ac:dyDescent="0.35">
      <c r="B401" s="229"/>
      <c r="C401" s="301"/>
      <c r="D401" s="301"/>
      <c r="E401" s="449"/>
      <c r="F401" s="301"/>
      <c r="G401" s="302"/>
      <c r="H401" s="170"/>
      <c r="I401" s="170"/>
      <c r="J401" s="344"/>
      <c r="K401" s="587">
        <f t="shared" si="40"/>
        <v>0</v>
      </c>
      <c r="L401" s="644">
        <v>0</v>
      </c>
      <c r="M401" s="588">
        <f t="shared" si="39"/>
        <v>0</v>
      </c>
      <c r="N401" s="703"/>
      <c r="O401" s="361"/>
      <c r="P401" s="502"/>
      <c r="Q401" s="849">
        <f t="shared" si="41"/>
        <v>0</v>
      </c>
      <c r="R401" s="849">
        <f t="shared" si="42"/>
        <v>0</v>
      </c>
      <c r="AA401" s="194"/>
    </row>
    <row r="402" spans="2:27" ht="18" customHeight="1" x14ac:dyDescent="0.35">
      <c r="B402" s="229"/>
      <c r="C402" s="301"/>
      <c r="D402" s="301"/>
      <c r="E402" s="449"/>
      <c r="F402" s="301"/>
      <c r="G402" s="302"/>
      <c r="H402" s="170"/>
      <c r="I402" s="170"/>
      <c r="J402" s="344"/>
      <c r="K402" s="587">
        <f t="shared" si="40"/>
        <v>0</v>
      </c>
      <c r="L402" s="644">
        <v>0</v>
      </c>
      <c r="M402" s="588">
        <f t="shared" si="39"/>
        <v>0</v>
      </c>
      <c r="N402" s="703"/>
      <c r="O402" s="361"/>
      <c r="P402" s="502"/>
      <c r="Q402" s="849">
        <f t="shared" si="41"/>
        <v>0</v>
      </c>
      <c r="R402" s="849">
        <f t="shared" si="42"/>
        <v>0</v>
      </c>
      <c r="AA402" s="194"/>
    </row>
    <row r="403" spans="2:27" ht="18" customHeight="1" x14ac:dyDescent="0.35">
      <c r="B403" s="229"/>
      <c r="C403" s="301"/>
      <c r="D403" s="301"/>
      <c r="E403" s="449"/>
      <c r="F403" s="301"/>
      <c r="G403" s="302"/>
      <c r="H403" s="170"/>
      <c r="I403" s="170"/>
      <c r="J403" s="344"/>
      <c r="K403" s="587">
        <f t="shared" si="40"/>
        <v>0</v>
      </c>
      <c r="L403" s="644">
        <v>0</v>
      </c>
      <c r="M403" s="588">
        <f t="shared" si="39"/>
        <v>0</v>
      </c>
      <c r="N403" s="703"/>
      <c r="O403" s="361"/>
      <c r="P403" s="502"/>
      <c r="Q403" s="849">
        <f t="shared" si="41"/>
        <v>0</v>
      </c>
      <c r="R403" s="849">
        <f t="shared" si="42"/>
        <v>0</v>
      </c>
      <c r="AA403" s="194"/>
    </row>
    <row r="404" spans="2:27" ht="18" customHeight="1" x14ac:dyDescent="0.35">
      <c r="B404" s="229"/>
      <c r="C404" s="301"/>
      <c r="D404" s="301"/>
      <c r="E404" s="449"/>
      <c r="F404" s="301"/>
      <c r="G404" s="302"/>
      <c r="H404" s="170"/>
      <c r="I404" s="170"/>
      <c r="J404" s="344"/>
      <c r="K404" s="587">
        <f t="shared" si="40"/>
        <v>0</v>
      </c>
      <c r="L404" s="644">
        <v>0</v>
      </c>
      <c r="M404" s="588">
        <f t="shared" si="39"/>
        <v>0</v>
      </c>
      <c r="N404" s="703"/>
      <c r="O404" s="361"/>
      <c r="P404" s="502"/>
      <c r="Q404" s="849">
        <f t="shared" si="41"/>
        <v>0</v>
      </c>
      <c r="R404" s="849">
        <f t="shared" si="42"/>
        <v>0</v>
      </c>
      <c r="AA404" s="194"/>
    </row>
    <row r="405" spans="2:27" ht="18" customHeight="1" x14ac:dyDescent="0.35">
      <c r="B405" s="229"/>
      <c r="C405" s="301"/>
      <c r="D405" s="301"/>
      <c r="E405" s="449"/>
      <c r="F405" s="301"/>
      <c r="G405" s="302"/>
      <c r="H405" s="170"/>
      <c r="I405" s="170"/>
      <c r="J405" s="344"/>
      <c r="K405" s="587">
        <f t="shared" si="40"/>
        <v>0</v>
      </c>
      <c r="L405" s="644">
        <v>0</v>
      </c>
      <c r="M405" s="588">
        <f t="shared" si="39"/>
        <v>0</v>
      </c>
      <c r="N405" s="703"/>
      <c r="O405" s="361"/>
      <c r="P405" s="502"/>
      <c r="Q405" s="849">
        <f t="shared" si="41"/>
        <v>0</v>
      </c>
      <c r="R405" s="849">
        <f t="shared" si="42"/>
        <v>0</v>
      </c>
      <c r="AA405" s="194"/>
    </row>
    <row r="406" spans="2:27" ht="18" customHeight="1" x14ac:dyDescent="0.35">
      <c r="B406" s="229"/>
      <c r="C406" s="301"/>
      <c r="D406" s="301"/>
      <c r="E406" s="449"/>
      <c r="F406" s="301"/>
      <c r="G406" s="302"/>
      <c r="H406" s="170"/>
      <c r="I406" s="170"/>
      <c r="J406" s="344"/>
      <c r="K406" s="587">
        <f t="shared" si="40"/>
        <v>0</v>
      </c>
      <c r="L406" s="644">
        <v>0</v>
      </c>
      <c r="M406" s="588">
        <f t="shared" si="39"/>
        <v>0</v>
      </c>
      <c r="N406" s="703"/>
      <c r="O406" s="361"/>
      <c r="P406" s="502"/>
      <c r="Q406" s="849">
        <f t="shared" si="41"/>
        <v>0</v>
      </c>
      <c r="R406" s="849">
        <f t="shared" si="42"/>
        <v>0</v>
      </c>
      <c r="AA406" s="194"/>
    </row>
    <row r="407" spans="2:27" ht="18" customHeight="1" x14ac:dyDescent="0.35">
      <c r="B407" s="229"/>
      <c r="C407" s="301"/>
      <c r="D407" s="301"/>
      <c r="E407" s="449"/>
      <c r="F407" s="301"/>
      <c r="G407" s="302"/>
      <c r="H407" s="170"/>
      <c r="I407" s="170"/>
      <c r="J407" s="344"/>
      <c r="K407" s="587">
        <f t="shared" si="40"/>
        <v>0</v>
      </c>
      <c r="L407" s="644">
        <v>0</v>
      </c>
      <c r="M407" s="588">
        <f t="shared" si="39"/>
        <v>0</v>
      </c>
      <c r="N407" s="703"/>
      <c r="O407" s="361"/>
      <c r="P407" s="502"/>
      <c r="Q407" s="849">
        <f t="shared" si="41"/>
        <v>0</v>
      </c>
      <c r="R407" s="849">
        <f t="shared" si="42"/>
        <v>0</v>
      </c>
      <c r="AA407" s="194"/>
    </row>
    <row r="408" spans="2:27" ht="18" customHeight="1" x14ac:dyDescent="0.35">
      <c r="B408" s="229"/>
      <c r="C408" s="301"/>
      <c r="D408" s="301"/>
      <c r="E408" s="449"/>
      <c r="F408" s="301"/>
      <c r="G408" s="302"/>
      <c r="H408" s="170"/>
      <c r="I408" s="170"/>
      <c r="J408" s="344"/>
      <c r="K408" s="587">
        <f t="shared" si="40"/>
        <v>0</v>
      </c>
      <c r="L408" s="644">
        <v>0</v>
      </c>
      <c r="M408" s="588">
        <f t="shared" si="39"/>
        <v>0</v>
      </c>
      <c r="N408" s="703"/>
      <c r="O408" s="361"/>
      <c r="P408" s="502"/>
      <c r="Q408" s="849">
        <f t="shared" si="41"/>
        <v>0</v>
      </c>
      <c r="R408" s="849">
        <f t="shared" si="42"/>
        <v>0</v>
      </c>
      <c r="AA408" s="194"/>
    </row>
    <row r="409" spans="2:27" ht="18" customHeight="1" x14ac:dyDescent="0.35">
      <c r="B409" s="229"/>
      <c r="C409" s="301"/>
      <c r="D409" s="301"/>
      <c r="E409" s="449"/>
      <c r="F409" s="301"/>
      <c r="G409" s="302"/>
      <c r="H409" s="170"/>
      <c r="I409" s="170"/>
      <c r="J409" s="344"/>
      <c r="K409" s="587">
        <f t="shared" si="40"/>
        <v>0</v>
      </c>
      <c r="L409" s="644">
        <v>0</v>
      </c>
      <c r="M409" s="588">
        <f t="shared" si="39"/>
        <v>0</v>
      </c>
      <c r="N409" s="703"/>
      <c r="O409" s="361"/>
      <c r="P409" s="502"/>
      <c r="Q409" s="849">
        <f t="shared" si="41"/>
        <v>0</v>
      </c>
      <c r="R409" s="849">
        <f t="shared" si="42"/>
        <v>0</v>
      </c>
      <c r="AA409" s="194"/>
    </row>
    <row r="410" spans="2:27" ht="18" customHeight="1" x14ac:dyDescent="0.35">
      <c r="B410" s="229"/>
      <c r="C410" s="301"/>
      <c r="D410" s="301"/>
      <c r="E410" s="449"/>
      <c r="F410" s="301"/>
      <c r="G410" s="302"/>
      <c r="H410" s="170"/>
      <c r="I410" s="170"/>
      <c r="J410" s="344"/>
      <c r="K410" s="587">
        <f t="shared" si="40"/>
        <v>0</v>
      </c>
      <c r="L410" s="644">
        <v>0</v>
      </c>
      <c r="M410" s="588">
        <f t="shared" si="39"/>
        <v>0</v>
      </c>
      <c r="N410" s="703"/>
      <c r="O410" s="361"/>
      <c r="P410" s="502"/>
      <c r="Q410" s="849">
        <f t="shared" si="41"/>
        <v>0</v>
      </c>
      <c r="R410" s="849">
        <f t="shared" si="42"/>
        <v>0</v>
      </c>
      <c r="AA410" s="194"/>
    </row>
    <row r="411" spans="2:27" ht="18" customHeight="1" x14ac:dyDescent="0.35">
      <c r="B411" s="229"/>
      <c r="C411" s="301"/>
      <c r="D411" s="301"/>
      <c r="E411" s="449"/>
      <c r="F411" s="301"/>
      <c r="G411" s="302"/>
      <c r="H411" s="170"/>
      <c r="I411" s="170"/>
      <c r="J411" s="344"/>
      <c r="K411" s="587">
        <f t="shared" si="40"/>
        <v>0</v>
      </c>
      <c r="L411" s="644">
        <v>0</v>
      </c>
      <c r="M411" s="588">
        <f t="shared" si="39"/>
        <v>0</v>
      </c>
      <c r="N411" s="703"/>
      <c r="O411" s="361"/>
      <c r="P411" s="502"/>
      <c r="Q411" s="849">
        <f t="shared" si="41"/>
        <v>0</v>
      </c>
      <c r="R411" s="849">
        <f t="shared" si="42"/>
        <v>0</v>
      </c>
      <c r="AA411" s="194"/>
    </row>
    <row r="412" spans="2:27" ht="18" customHeight="1" x14ac:dyDescent="0.35">
      <c r="B412" s="229"/>
      <c r="C412" s="301"/>
      <c r="D412" s="301"/>
      <c r="E412" s="449"/>
      <c r="F412" s="301"/>
      <c r="G412" s="302"/>
      <c r="H412" s="170"/>
      <c r="I412" s="170"/>
      <c r="J412" s="344"/>
      <c r="K412" s="587">
        <f t="shared" si="40"/>
        <v>0</v>
      </c>
      <c r="L412" s="644">
        <v>0</v>
      </c>
      <c r="M412" s="588">
        <f t="shared" si="39"/>
        <v>0</v>
      </c>
      <c r="N412" s="703"/>
      <c r="O412" s="361"/>
      <c r="P412" s="502"/>
      <c r="Q412" s="849">
        <f t="shared" si="41"/>
        <v>0</v>
      </c>
      <c r="R412" s="849">
        <f t="shared" si="42"/>
        <v>0</v>
      </c>
      <c r="AA412" s="194"/>
    </row>
    <row r="413" spans="2:27" ht="18" customHeight="1" x14ac:dyDescent="0.35">
      <c r="B413" s="229"/>
      <c r="C413" s="301"/>
      <c r="D413" s="301"/>
      <c r="E413" s="449"/>
      <c r="F413" s="301"/>
      <c r="G413" s="302"/>
      <c r="H413" s="170"/>
      <c r="I413" s="170"/>
      <c r="J413" s="344"/>
      <c r="K413" s="587">
        <f t="shared" si="40"/>
        <v>0</v>
      </c>
      <c r="L413" s="644">
        <v>0</v>
      </c>
      <c r="M413" s="588">
        <f t="shared" si="39"/>
        <v>0</v>
      </c>
      <c r="N413" s="703"/>
      <c r="O413" s="361"/>
      <c r="P413" s="502"/>
      <c r="Q413" s="849">
        <f t="shared" si="41"/>
        <v>0</v>
      </c>
      <c r="R413" s="849">
        <f t="shared" si="42"/>
        <v>0</v>
      </c>
      <c r="AA413" s="194"/>
    </row>
    <row r="414" spans="2:27" ht="18" customHeight="1" x14ac:dyDescent="0.35">
      <c r="B414" s="229"/>
      <c r="C414" s="301"/>
      <c r="D414" s="301"/>
      <c r="E414" s="449"/>
      <c r="F414" s="301"/>
      <c r="G414" s="302"/>
      <c r="H414" s="170"/>
      <c r="I414" s="170"/>
      <c r="J414" s="344"/>
      <c r="K414" s="587">
        <f t="shared" si="40"/>
        <v>0</v>
      </c>
      <c r="L414" s="644">
        <v>0</v>
      </c>
      <c r="M414" s="588">
        <f t="shared" si="39"/>
        <v>0</v>
      </c>
      <c r="N414" s="703"/>
      <c r="O414" s="361"/>
      <c r="P414" s="502"/>
      <c r="Q414" s="849">
        <f t="shared" si="41"/>
        <v>0</v>
      </c>
      <c r="R414" s="849">
        <f t="shared" si="42"/>
        <v>0</v>
      </c>
      <c r="AA414" s="194"/>
    </row>
    <row r="415" spans="2:27" ht="18" customHeight="1" x14ac:dyDescent="0.35">
      <c r="B415" s="229"/>
      <c r="C415" s="301"/>
      <c r="D415" s="301"/>
      <c r="E415" s="449"/>
      <c r="F415" s="301"/>
      <c r="G415" s="302"/>
      <c r="H415" s="170"/>
      <c r="I415" s="170"/>
      <c r="J415" s="344"/>
      <c r="K415" s="587">
        <f t="shared" si="40"/>
        <v>0</v>
      </c>
      <c r="L415" s="644">
        <v>0</v>
      </c>
      <c r="M415" s="588">
        <f t="shared" si="39"/>
        <v>0</v>
      </c>
      <c r="N415" s="703"/>
      <c r="O415" s="361"/>
      <c r="P415" s="502"/>
      <c r="Q415" s="849">
        <f t="shared" si="41"/>
        <v>0</v>
      </c>
      <c r="R415" s="849">
        <f t="shared" si="42"/>
        <v>0</v>
      </c>
      <c r="AA415" s="194"/>
    </row>
    <row r="416" spans="2:27" ht="18" customHeight="1" x14ac:dyDescent="0.35">
      <c r="B416" s="229"/>
      <c r="C416" s="301"/>
      <c r="D416" s="301"/>
      <c r="E416" s="449"/>
      <c r="F416" s="301"/>
      <c r="G416" s="302"/>
      <c r="H416" s="170"/>
      <c r="I416" s="170"/>
      <c r="J416" s="344"/>
      <c r="K416" s="587">
        <f t="shared" si="40"/>
        <v>0</v>
      </c>
      <c r="L416" s="644">
        <v>0</v>
      </c>
      <c r="M416" s="588">
        <f t="shared" si="39"/>
        <v>0</v>
      </c>
      <c r="N416" s="703"/>
      <c r="O416" s="361"/>
      <c r="P416" s="502"/>
      <c r="Q416" s="849">
        <f t="shared" si="41"/>
        <v>0</v>
      </c>
      <c r="R416" s="849">
        <f t="shared" si="42"/>
        <v>0</v>
      </c>
      <c r="AA416" s="194"/>
    </row>
    <row r="417" spans="2:27" ht="18" customHeight="1" x14ac:dyDescent="0.35">
      <c r="B417" s="229"/>
      <c r="C417" s="301"/>
      <c r="D417" s="301"/>
      <c r="E417" s="449"/>
      <c r="F417" s="301"/>
      <c r="G417" s="302"/>
      <c r="H417" s="170"/>
      <c r="I417" s="170"/>
      <c r="J417" s="344"/>
      <c r="K417" s="587">
        <f t="shared" si="40"/>
        <v>0</v>
      </c>
      <c r="L417" s="644">
        <v>0</v>
      </c>
      <c r="M417" s="588">
        <f t="shared" si="39"/>
        <v>0</v>
      </c>
      <c r="N417" s="703"/>
      <c r="O417" s="361"/>
      <c r="P417" s="502"/>
      <c r="Q417" s="849">
        <f t="shared" si="41"/>
        <v>0</v>
      </c>
      <c r="R417" s="849">
        <f t="shared" si="42"/>
        <v>0</v>
      </c>
      <c r="AA417" s="194"/>
    </row>
    <row r="418" spans="2:27" ht="18" customHeight="1" x14ac:dyDescent="0.35">
      <c r="B418" s="229"/>
      <c r="C418" s="301"/>
      <c r="D418" s="301"/>
      <c r="E418" s="449"/>
      <c r="F418" s="301"/>
      <c r="G418" s="302"/>
      <c r="H418" s="170"/>
      <c r="I418" s="170"/>
      <c r="J418" s="344"/>
      <c r="K418" s="587">
        <f t="shared" si="40"/>
        <v>0</v>
      </c>
      <c r="L418" s="644">
        <v>0</v>
      </c>
      <c r="M418" s="588">
        <f t="shared" si="39"/>
        <v>0</v>
      </c>
      <c r="N418" s="703"/>
      <c r="O418" s="361"/>
      <c r="P418" s="502"/>
      <c r="Q418" s="849">
        <f t="shared" si="41"/>
        <v>0</v>
      </c>
      <c r="R418" s="849">
        <f t="shared" si="42"/>
        <v>0</v>
      </c>
      <c r="AA418" s="194"/>
    </row>
    <row r="419" spans="2:27" ht="18" customHeight="1" x14ac:dyDescent="0.35">
      <c r="B419" s="229"/>
      <c r="C419" s="301"/>
      <c r="D419" s="301"/>
      <c r="E419" s="449"/>
      <c r="F419" s="301"/>
      <c r="G419" s="302"/>
      <c r="H419" s="170"/>
      <c r="I419" s="170"/>
      <c r="J419" s="344"/>
      <c r="K419" s="587">
        <f t="shared" si="40"/>
        <v>0</v>
      </c>
      <c r="L419" s="644">
        <v>0</v>
      </c>
      <c r="M419" s="588">
        <f t="shared" si="39"/>
        <v>0</v>
      </c>
      <c r="N419" s="703"/>
      <c r="O419" s="361"/>
      <c r="P419" s="502"/>
      <c r="Q419" s="849">
        <f t="shared" si="41"/>
        <v>0</v>
      </c>
      <c r="R419" s="849">
        <f t="shared" si="42"/>
        <v>0</v>
      </c>
      <c r="AA419" s="194"/>
    </row>
    <row r="420" spans="2:27" ht="18" customHeight="1" x14ac:dyDescent="0.35">
      <c r="B420" s="229"/>
      <c r="C420" s="301"/>
      <c r="D420" s="301"/>
      <c r="E420" s="449"/>
      <c r="F420" s="301"/>
      <c r="G420" s="302"/>
      <c r="H420" s="170"/>
      <c r="I420" s="170"/>
      <c r="J420" s="344"/>
      <c r="K420" s="587">
        <f t="shared" si="40"/>
        <v>0</v>
      </c>
      <c r="L420" s="644">
        <v>0</v>
      </c>
      <c r="M420" s="588">
        <f t="shared" si="39"/>
        <v>0</v>
      </c>
      <c r="N420" s="703"/>
      <c r="O420" s="361"/>
      <c r="P420" s="502"/>
      <c r="Q420" s="849">
        <f t="shared" si="41"/>
        <v>0</v>
      </c>
      <c r="R420" s="849">
        <f t="shared" si="42"/>
        <v>0</v>
      </c>
      <c r="AA420" s="194"/>
    </row>
    <row r="421" spans="2:27" ht="18" customHeight="1" x14ac:dyDescent="0.35">
      <c r="B421" s="229"/>
      <c r="C421" s="301"/>
      <c r="D421" s="301"/>
      <c r="E421" s="449"/>
      <c r="F421" s="301"/>
      <c r="G421" s="302"/>
      <c r="H421" s="170"/>
      <c r="I421" s="170"/>
      <c r="J421" s="344"/>
      <c r="K421" s="587">
        <f t="shared" si="40"/>
        <v>0</v>
      </c>
      <c r="L421" s="644">
        <v>0</v>
      </c>
      <c r="M421" s="588">
        <f t="shared" si="39"/>
        <v>0</v>
      </c>
      <c r="N421" s="703"/>
      <c r="O421" s="361"/>
      <c r="P421" s="502"/>
      <c r="Q421" s="849">
        <f t="shared" si="41"/>
        <v>0</v>
      </c>
      <c r="R421" s="849">
        <f t="shared" si="42"/>
        <v>0</v>
      </c>
      <c r="AA421" s="194"/>
    </row>
    <row r="422" spans="2:27" ht="18" customHeight="1" x14ac:dyDescent="0.35">
      <c r="B422" s="229"/>
      <c r="C422" s="301"/>
      <c r="D422" s="301"/>
      <c r="E422" s="449"/>
      <c r="F422" s="301"/>
      <c r="G422" s="302"/>
      <c r="H422" s="170"/>
      <c r="I422" s="170"/>
      <c r="J422" s="344"/>
      <c r="K422" s="587">
        <f t="shared" si="40"/>
        <v>0</v>
      </c>
      <c r="L422" s="644">
        <v>0</v>
      </c>
      <c r="M422" s="588">
        <f t="shared" si="39"/>
        <v>0</v>
      </c>
      <c r="N422" s="703"/>
      <c r="O422" s="361"/>
      <c r="P422" s="502"/>
      <c r="Q422" s="849">
        <f t="shared" si="41"/>
        <v>0</v>
      </c>
      <c r="R422" s="849">
        <f t="shared" si="42"/>
        <v>0</v>
      </c>
      <c r="AA422" s="194"/>
    </row>
    <row r="423" spans="2:27" ht="18" customHeight="1" x14ac:dyDescent="0.35">
      <c r="B423" s="229"/>
      <c r="C423" s="301"/>
      <c r="D423" s="301"/>
      <c r="E423" s="449"/>
      <c r="F423" s="301"/>
      <c r="G423" s="302"/>
      <c r="H423" s="170"/>
      <c r="I423" s="170"/>
      <c r="J423" s="344"/>
      <c r="K423" s="587">
        <f t="shared" si="40"/>
        <v>0</v>
      </c>
      <c r="L423" s="644">
        <v>0</v>
      </c>
      <c r="M423" s="588">
        <f t="shared" si="39"/>
        <v>0</v>
      </c>
      <c r="N423" s="703"/>
      <c r="O423" s="361"/>
      <c r="P423" s="502"/>
      <c r="Q423" s="849">
        <f t="shared" si="41"/>
        <v>0</v>
      </c>
      <c r="R423" s="849">
        <f t="shared" si="42"/>
        <v>0</v>
      </c>
      <c r="AA423" s="194"/>
    </row>
    <row r="424" spans="2:27" ht="18" customHeight="1" x14ac:dyDescent="0.35">
      <c r="B424" s="229"/>
      <c r="C424" s="301"/>
      <c r="D424" s="301"/>
      <c r="E424" s="449"/>
      <c r="F424" s="301"/>
      <c r="G424" s="302"/>
      <c r="H424" s="170"/>
      <c r="I424" s="170"/>
      <c r="J424" s="344"/>
      <c r="K424" s="587">
        <f t="shared" si="40"/>
        <v>0</v>
      </c>
      <c r="L424" s="644">
        <v>0</v>
      </c>
      <c r="M424" s="588">
        <f t="shared" si="39"/>
        <v>0</v>
      </c>
      <c r="N424" s="703"/>
      <c r="O424" s="361"/>
      <c r="P424" s="502"/>
      <c r="Q424" s="849">
        <f t="shared" si="41"/>
        <v>0</v>
      </c>
      <c r="R424" s="849">
        <f t="shared" si="42"/>
        <v>0</v>
      </c>
      <c r="AA424" s="194"/>
    </row>
    <row r="425" spans="2:27" ht="18" customHeight="1" x14ac:dyDescent="0.35">
      <c r="B425" s="229"/>
      <c r="C425" s="301"/>
      <c r="D425" s="301"/>
      <c r="E425" s="449"/>
      <c r="F425" s="301"/>
      <c r="G425" s="302"/>
      <c r="H425" s="170"/>
      <c r="I425" s="170"/>
      <c r="J425" s="344"/>
      <c r="K425" s="587">
        <f t="shared" si="40"/>
        <v>0</v>
      </c>
      <c r="L425" s="644">
        <v>0</v>
      </c>
      <c r="M425" s="588">
        <f t="shared" si="39"/>
        <v>0</v>
      </c>
      <c r="N425" s="703"/>
      <c r="O425" s="361"/>
      <c r="P425" s="502"/>
      <c r="Q425" s="849">
        <f t="shared" si="41"/>
        <v>0</v>
      </c>
      <c r="R425" s="849">
        <f t="shared" si="42"/>
        <v>0</v>
      </c>
      <c r="AA425" s="194"/>
    </row>
    <row r="426" spans="2:27" ht="18" customHeight="1" x14ac:dyDescent="0.35">
      <c r="B426" s="229"/>
      <c r="C426" s="301"/>
      <c r="D426" s="301"/>
      <c r="E426" s="449"/>
      <c r="F426" s="301"/>
      <c r="G426" s="302"/>
      <c r="H426" s="170"/>
      <c r="I426" s="170"/>
      <c r="J426" s="344"/>
      <c r="K426" s="587">
        <f t="shared" si="40"/>
        <v>0</v>
      </c>
      <c r="L426" s="644">
        <v>0</v>
      </c>
      <c r="M426" s="588">
        <f t="shared" si="39"/>
        <v>0</v>
      </c>
      <c r="N426" s="703"/>
      <c r="O426" s="361"/>
      <c r="P426" s="502"/>
      <c r="Q426" s="849">
        <f t="shared" si="41"/>
        <v>0</v>
      </c>
      <c r="R426" s="849">
        <f t="shared" si="42"/>
        <v>0</v>
      </c>
      <c r="AA426" s="194"/>
    </row>
    <row r="427" spans="2:27" ht="18" customHeight="1" x14ac:dyDescent="0.35">
      <c r="B427" s="229"/>
      <c r="C427" s="301"/>
      <c r="D427" s="301"/>
      <c r="E427" s="449"/>
      <c r="F427" s="301"/>
      <c r="G427" s="302"/>
      <c r="H427" s="170"/>
      <c r="I427" s="170"/>
      <c r="J427" s="344"/>
      <c r="K427" s="587">
        <f t="shared" si="40"/>
        <v>0</v>
      </c>
      <c r="L427" s="644">
        <v>0</v>
      </c>
      <c r="M427" s="588">
        <f t="shared" si="39"/>
        <v>0</v>
      </c>
      <c r="N427" s="703"/>
      <c r="O427" s="361"/>
      <c r="P427" s="502"/>
      <c r="Q427" s="849">
        <f t="shared" si="41"/>
        <v>0</v>
      </c>
      <c r="R427" s="849">
        <f t="shared" si="42"/>
        <v>0</v>
      </c>
      <c r="AA427" s="194"/>
    </row>
    <row r="428" spans="2:27" ht="18" customHeight="1" x14ac:dyDescent="0.35">
      <c r="B428" s="229"/>
      <c r="C428" s="301"/>
      <c r="D428" s="301"/>
      <c r="E428" s="449"/>
      <c r="F428" s="301"/>
      <c r="G428" s="302"/>
      <c r="H428" s="170"/>
      <c r="I428" s="170"/>
      <c r="J428" s="344"/>
      <c r="K428" s="587">
        <f t="shared" si="40"/>
        <v>0</v>
      </c>
      <c r="L428" s="644">
        <v>0</v>
      </c>
      <c r="M428" s="588">
        <f t="shared" si="39"/>
        <v>0</v>
      </c>
      <c r="N428" s="703"/>
      <c r="O428" s="361"/>
      <c r="P428" s="502"/>
      <c r="Q428" s="849">
        <f t="shared" si="41"/>
        <v>0</v>
      </c>
      <c r="R428" s="849">
        <f t="shared" si="42"/>
        <v>0</v>
      </c>
      <c r="AA428" s="194"/>
    </row>
    <row r="429" spans="2:27" ht="18" customHeight="1" x14ac:dyDescent="0.35">
      <c r="B429" s="229"/>
      <c r="C429" s="301"/>
      <c r="D429" s="301"/>
      <c r="E429" s="449"/>
      <c r="F429" s="301"/>
      <c r="G429" s="302"/>
      <c r="H429" s="170"/>
      <c r="I429" s="170"/>
      <c r="J429" s="344"/>
      <c r="K429" s="587">
        <f t="shared" si="40"/>
        <v>0</v>
      </c>
      <c r="L429" s="644">
        <v>0</v>
      </c>
      <c r="M429" s="588">
        <f t="shared" si="39"/>
        <v>0</v>
      </c>
      <c r="N429" s="703"/>
      <c r="O429" s="361"/>
      <c r="P429" s="502"/>
      <c r="Q429" s="849">
        <f t="shared" si="41"/>
        <v>0</v>
      </c>
      <c r="R429" s="849">
        <f t="shared" si="42"/>
        <v>0</v>
      </c>
      <c r="AA429" s="194"/>
    </row>
    <row r="430" spans="2:27" ht="18" customHeight="1" x14ac:dyDescent="0.35">
      <c r="B430" s="229"/>
      <c r="C430" s="301"/>
      <c r="D430" s="301"/>
      <c r="E430" s="449"/>
      <c r="F430" s="301"/>
      <c r="G430" s="302"/>
      <c r="H430" s="170"/>
      <c r="I430" s="170"/>
      <c r="J430" s="344"/>
      <c r="K430" s="587">
        <f t="shared" si="40"/>
        <v>0</v>
      </c>
      <c r="L430" s="644">
        <v>0</v>
      </c>
      <c r="M430" s="588">
        <f t="shared" si="39"/>
        <v>0</v>
      </c>
      <c r="N430" s="703"/>
      <c r="O430" s="361"/>
      <c r="P430" s="502"/>
      <c r="Q430" s="849">
        <f t="shared" si="41"/>
        <v>0</v>
      </c>
      <c r="R430" s="849">
        <f t="shared" si="42"/>
        <v>0</v>
      </c>
      <c r="AA430" s="194"/>
    </row>
    <row r="431" spans="2:27" ht="18" customHeight="1" x14ac:dyDescent="0.35">
      <c r="B431" s="229"/>
      <c r="C431" s="301"/>
      <c r="D431" s="301"/>
      <c r="E431" s="449"/>
      <c r="F431" s="301"/>
      <c r="G431" s="302"/>
      <c r="H431" s="170"/>
      <c r="I431" s="170"/>
      <c r="J431" s="344"/>
      <c r="K431" s="587">
        <f t="shared" si="40"/>
        <v>0</v>
      </c>
      <c r="L431" s="644">
        <v>0</v>
      </c>
      <c r="M431" s="588">
        <f t="shared" si="39"/>
        <v>0</v>
      </c>
      <c r="N431" s="703"/>
      <c r="O431" s="361"/>
      <c r="P431" s="502"/>
      <c r="Q431" s="849">
        <f t="shared" si="41"/>
        <v>0</v>
      </c>
      <c r="R431" s="849">
        <f t="shared" si="42"/>
        <v>0</v>
      </c>
      <c r="AA431" s="194"/>
    </row>
    <row r="432" spans="2:27" ht="18" customHeight="1" x14ac:dyDescent="0.35">
      <c r="B432" s="229"/>
      <c r="C432" s="301"/>
      <c r="D432" s="301"/>
      <c r="E432" s="449"/>
      <c r="F432" s="301"/>
      <c r="G432" s="302"/>
      <c r="H432" s="170"/>
      <c r="I432" s="170"/>
      <c r="J432" s="344"/>
      <c r="K432" s="587">
        <f t="shared" si="40"/>
        <v>0</v>
      </c>
      <c r="L432" s="644">
        <v>0</v>
      </c>
      <c r="M432" s="588">
        <f t="shared" si="39"/>
        <v>0</v>
      </c>
      <c r="N432" s="703"/>
      <c r="O432" s="361"/>
      <c r="P432" s="502"/>
      <c r="Q432" s="849">
        <f t="shared" si="41"/>
        <v>0</v>
      </c>
      <c r="R432" s="849">
        <f t="shared" si="42"/>
        <v>0</v>
      </c>
      <c r="AA432" s="194"/>
    </row>
    <row r="433" spans="2:27" ht="18" customHeight="1" x14ac:dyDescent="0.35">
      <c r="B433" s="229"/>
      <c r="C433" s="301"/>
      <c r="D433" s="301"/>
      <c r="E433" s="449"/>
      <c r="F433" s="301"/>
      <c r="G433" s="302"/>
      <c r="H433" s="170"/>
      <c r="I433" s="170"/>
      <c r="J433" s="344"/>
      <c r="K433" s="587">
        <f t="shared" si="40"/>
        <v>0</v>
      </c>
      <c r="L433" s="644">
        <v>0</v>
      </c>
      <c r="M433" s="588">
        <f t="shared" si="39"/>
        <v>0</v>
      </c>
      <c r="N433" s="703"/>
      <c r="O433" s="361"/>
      <c r="P433" s="502"/>
      <c r="Q433" s="849">
        <f t="shared" si="41"/>
        <v>0</v>
      </c>
      <c r="R433" s="849">
        <f t="shared" si="42"/>
        <v>0</v>
      </c>
      <c r="AA433" s="194"/>
    </row>
    <row r="434" spans="2:27" ht="18" customHeight="1" x14ac:dyDescent="0.35">
      <c r="B434" s="229"/>
      <c r="C434" s="301"/>
      <c r="D434" s="301"/>
      <c r="E434" s="449"/>
      <c r="F434" s="301"/>
      <c r="G434" s="302"/>
      <c r="H434" s="170"/>
      <c r="I434" s="170"/>
      <c r="J434" s="344"/>
      <c r="K434" s="587">
        <f t="shared" si="40"/>
        <v>0</v>
      </c>
      <c r="L434" s="644">
        <v>0</v>
      </c>
      <c r="M434" s="588">
        <f t="shared" ref="M434:M497" si="43">IF(O434="X",0,L434*$M$8)</f>
        <v>0</v>
      </c>
      <c r="N434" s="703"/>
      <c r="O434" s="361"/>
      <c r="P434" s="502"/>
      <c r="Q434" s="849">
        <f t="shared" si="41"/>
        <v>0</v>
      </c>
      <c r="R434" s="849">
        <f t="shared" si="42"/>
        <v>0</v>
      </c>
      <c r="AA434" s="194"/>
    </row>
    <row r="435" spans="2:27" ht="18" customHeight="1" x14ac:dyDescent="0.35">
      <c r="B435" s="229"/>
      <c r="C435" s="301"/>
      <c r="D435" s="301"/>
      <c r="E435" s="449"/>
      <c r="F435" s="301"/>
      <c r="G435" s="302"/>
      <c r="H435" s="170"/>
      <c r="I435" s="170"/>
      <c r="J435" s="344"/>
      <c r="K435" s="587">
        <f t="shared" ref="K435:K498" si="44">J435*$M$8</f>
        <v>0</v>
      </c>
      <c r="L435" s="644">
        <v>0</v>
      </c>
      <c r="M435" s="588">
        <f t="shared" si="43"/>
        <v>0</v>
      </c>
      <c r="N435" s="703"/>
      <c r="O435" s="361"/>
      <c r="P435" s="502"/>
      <c r="Q435" s="849">
        <f t="shared" ref="Q435:Q498" si="45">K435*$H$35</f>
        <v>0</v>
      </c>
      <c r="R435" s="849">
        <f t="shared" ref="R435:R498" si="46">M435*$H$44</f>
        <v>0</v>
      </c>
      <c r="AA435" s="194"/>
    </row>
    <row r="436" spans="2:27" ht="18" customHeight="1" x14ac:dyDescent="0.35">
      <c r="B436" s="229"/>
      <c r="C436" s="301"/>
      <c r="D436" s="301"/>
      <c r="E436" s="449"/>
      <c r="F436" s="301"/>
      <c r="G436" s="302"/>
      <c r="H436" s="170"/>
      <c r="I436" s="170"/>
      <c r="J436" s="344"/>
      <c r="K436" s="587">
        <f t="shared" si="44"/>
        <v>0</v>
      </c>
      <c r="L436" s="644">
        <v>0</v>
      </c>
      <c r="M436" s="588">
        <f t="shared" si="43"/>
        <v>0</v>
      </c>
      <c r="N436" s="703"/>
      <c r="O436" s="361"/>
      <c r="P436" s="502"/>
      <c r="Q436" s="849">
        <f t="shared" si="45"/>
        <v>0</v>
      </c>
      <c r="R436" s="849">
        <f t="shared" si="46"/>
        <v>0</v>
      </c>
      <c r="AA436" s="194"/>
    </row>
    <row r="437" spans="2:27" ht="18" customHeight="1" x14ac:dyDescent="0.35">
      <c r="B437" s="229"/>
      <c r="C437" s="301"/>
      <c r="D437" s="301"/>
      <c r="E437" s="449"/>
      <c r="F437" s="301"/>
      <c r="G437" s="302"/>
      <c r="H437" s="170"/>
      <c r="I437" s="170"/>
      <c r="J437" s="344"/>
      <c r="K437" s="587">
        <f t="shared" si="44"/>
        <v>0</v>
      </c>
      <c r="L437" s="644">
        <v>0</v>
      </c>
      <c r="M437" s="588">
        <f t="shared" si="43"/>
        <v>0</v>
      </c>
      <c r="N437" s="703"/>
      <c r="O437" s="361"/>
      <c r="P437" s="502"/>
      <c r="Q437" s="849">
        <f t="shared" si="45"/>
        <v>0</v>
      </c>
      <c r="R437" s="849">
        <f t="shared" si="46"/>
        <v>0</v>
      </c>
      <c r="AA437" s="194"/>
    </row>
    <row r="438" spans="2:27" ht="18" customHeight="1" x14ac:dyDescent="0.35">
      <c r="B438" s="229"/>
      <c r="C438" s="301"/>
      <c r="D438" s="301"/>
      <c r="E438" s="449"/>
      <c r="F438" s="301"/>
      <c r="G438" s="302"/>
      <c r="H438" s="170"/>
      <c r="I438" s="170"/>
      <c r="J438" s="344"/>
      <c r="K438" s="587">
        <f t="shared" si="44"/>
        <v>0</v>
      </c>
      <c r="L438" s="644">
        <v>0</v>
      </c>
      <c r="M438" s="588">
        <f t="shared" si="43"/>
        <v>0</v>
      </c>
      <c r="N438" s="703"/>
      <c r="O438" s="361"/>
      <c r="P438" s="502"/>
      <c r="Q438" s="849">
        <f t="shared" si="45"/>
        <v>0</v>
      </c>
      <c r="R438" s="849">
        <f t="shared" si="46"/>
        <v>0</v>
      </c>
      <c r="AA438" s="194"/>
    </row>
    <row r="439" spans="2:27" ht="18" customHeight="1" x14ac:dyDescent="0.35">
      <c r="B439" s="229"/>
      <c r="C439" s="301"/>
      <c r="D439" s="301"/>
      <c r="E439" s="449"/>
      <c r="F439" s="301"/>
      <c r="G439" s="302"/>
      <c r="H439" s="170"/>
      <c r="I439" s="170"/>
      <c r="J439" s="344"/>
      <c r="K439" s="587">
        <f t="shared" si="44"/>
        <v>0</v>
      </c>
      <c r="L439" s="644">
        <v>0</v>
      </c>
      <c r="M439" s="588">
        <f t="shared" si="43"/>
        <v>0</v>
      </c>
      <c r="N439" s="703"/>
      <c r="O439" s="361"/>
      <c r="P439" s="502"/>
      <c r="Q439" s="849">
        <f t="shared" si="45"/>
        <v>0</v>
      </c>
      <c r="R439" s="849">
        <f t="shared" si="46"/>
        <v>0</v>
      </c>
      <c r="AA439" s="194"/>
    </row>
    <row r="440" spans="2:27" ht="18" customHeight="1" x14ac:dyDescent="0.35">
      <c r="B440" s="229"/>
      <c r="C440" s="301"/>
      <c r="D440" s="301"/>
      <c r="E440" s="449"/>
      <c r="F440" s="301"/>
      <c r="G440" s="302"/>
      <c r="H440" s="170"/>
      <c r="I440" s="170"/>
      <c r="J440" s="344"/>
      <c r="K440" s="587">
        <f t="shared" si="44"/>
        <v>0</v>
      </c>
      <c r="L440" s="644">
        <v>0</v>
      </c>
      <c r="M440" s="588">
        <f t="shared" si="43"/>
        <v>0</v>
      </c>
      <c r="N440" s="703"/>
      <c r="O440" s="361"/>
      <c r="P440" s="502"/>
      <c r="Q440" s="849">
        <f t="shared" si="45"/>
        <v>0</v>
      </c>
      <c r="R440" s="849">
        <f t="shared" si="46"/>
        <v>0</v>
      </c>
      <c r="AA440" s="194"/>
    </row>
    <row r="441" spans="2:27" ht="18" customHeight="1" x14ac:dyDescent="0.35">
      <c r="B441" s="229"/>
      <c r="C441" s="301"/>
      <c r="D441" s="301"/>
      <c r="E441" s="449"/>
      <c r="F441" s="301"/>
      <c r="G441" s="302"/>
      <c r="H441" s="170"/>
      <c r="I441" s="170"/>
      <c r="J441" s="344"/>
      <c r="K441" s="587">
        <f t="shared" si="44"/>
        <v>0</v>
      </c>
      <c r="L441" s="644">
        <v>0</v>
      </c>
      <c r="M441" s="588">
        <f t="shared" si="43"/>
        <v>0</v>
      </c>
      <c r="N441" s="703"/>
      <c r="O441" s="361"/>
      <c r="P441" s="502"/>
      <c r="Q441" s="849">
        <f t="shared" si="45"/>
        <v>0</v>
      </c>
      <c r="R441" s="849">
        <f t="shared" si="46"/>
        <v>0</v>
      </c>
      <c r="AA441" s="194"/>
    </row>
    <row r="442" spans="2:27" ht="18" customHeight="1" x14ac:dyDescent="0.35">
      <c r="B442" s="229"/>
      <c r="C442" s="301"/>
      <c r="D442" s="301"/>
      <c r="E442" s="449"/>
      <c r="F442" s="301"/>
      <c r="G442" s="302"/>
      <c r="H442" s="170"/>
      <c r="I442" s="170"/>
      <c r="J442" s="344"/>
      <c r="K442" s="587">
        <f t="shared" si="44"/>
        <v>0</v>
      </c>
      <c r="L442" s="644">
        <v>0</v>
      </c>
      <c r="M442" s="588">
        <f t="shared" si="43"/>
        <v>0</v>
      </c>
      <c r="N442" s="703"/>
      <c r="O442" s="361"/>
      <c r="P442" s="502"/>
      <c r="Q442" s="849">
        <f t="shared" si="45"/>
        <v>0</v>
      </c>
      <c r="R442" s="849">
        <f t="shared" si="46"/>
        <v>0</v>
      </c>
      <c r="AA442" s="194"/>
    </row>
    <row r="443" spans="2:27" ht="18" customHeight="1" x14ac:dyDescent="0.35">
      <c r="B443" s="229"/>
      <c r="C443" s="301"/>
      <c r="D443" s="301"/>
      <c r="E443" s="449"/>
      <c r="F443" s="301"/>
      <c r="G443" s="302"/>
      <c r="H443" s="170"/>
      <c r="I443" s="170"/>
      <c r="J443" s="344"/>
      <c r="K443" s="587">
        <f t="shared" si="44"/>
        <v>0</v>
      </c>
      <c r="L443" s="644">
        <v>0</v>
      </c>
      <c r="M443" s="588">
        <f t="shared" si="43"/>
        <v>0</v>
      </c>
      <c r="N443" s="703"/>
      <c r="O443" s="361"/>
      <c r="P443" s="502"/>
      <c r="Q443" s="849">
        <f t="shared" si="45"/>
        <v>0</v>
      </c>
      <c r="R443" s="849">
        <f t="shared" si="46"/>
        <v>0</v>
      </c>
      <c r="AA443" s="194"/>
    </row>
    <row r="444" spans="2:27" ht="18" customHeight="1" x14ac:dyDescent="0.35">
      <c r="B444" s="229"/>
      <c r="C444" s="301"/>
      <c r="D444" s="301"/>
      <c r="E444" s="449"/>
      <c r="F444" s="301"/>
      <c r="G444" s="302"/>
      <c r="H444" s="170"/>
      <c r="I444" s="170"/>
      <c r="J444" s="344"/>
      <c r="K444" s="587">
        <f t="shared" si="44"/>
        <v>0</v>
      </c>
      <c r="L444" s="644">
        <v>0</v>
      </c>
      <c r="M444" s="588">
        <f t="shared" si="43"/>
        <v>0</v>
      </c>
      <c r="N444" s="703"/>
      <c r="O444" s="361"/>
      <c r="P444" s="502"/>
      <c r="Q444" s="849">
        <f t="shared" si="45"/>
        <v>0</v>
      </c>
      <c r="R444" s="849">
        <f t="shared" si="46"/>
        <v>0</v>
      </c>
      <c r="AA444" s="194"/>
    </row>
    <row r="445" spans="2:27" ht="18" customHeight="1" x14ac:dyDescent="0.35">
      <c r="B445" s="229"/>
      <c r="C445" s="301"/>
      <c r="D445" s="301"/>
      <c r="E445" s="449"/>
      <c r="F445" s="301"/>
      <c r="G445" s="302"/>
      <c r="H445" s="170"/>
      <c r="I445" s="170"/>
      <c r="J445" s="344"/>
      <c r="K445" s="587">
        <f t="shared" si="44"/>
        <v>0</v>
      </c>
      <c r="L445" s="644">
        <v>0</v>
      </c>
      <c r="M445" s="588">
        <f t="shared" si="43"/>
        <v>0</v>
      </c>
      <c r="N445" s="703"/>
      <c r="O445" s="361"/>
      <c r="P445" s="502"/>
      <c r="Q445" s="849">
        <f t="shared" si="45"/>
        <v>0</v>
      </c>
      <c r="R445" s="849">
        <f t="shared" si="46"/>
        <v>0</v>
      </c>
      <c r="AA445" s="194"/>
    </row>
    <row r="446" spans="2:27" ht="18" customHeight="1" x14ac:dyDescent="0.35">
      <c r="B446" s="229"/>
      <c r="C446" s="301"/>
      <c r="D446" s="301"/>
      <c r="E446" s="449"/>
      <c r="F446" s="301"/>
      <c r="G446" s="302"/>
      <c r="H446" s="170"/>
      <c r="I446" s="170"/>
      <c r="J446" s="344"/>
      <c r="K446" s="587">
        <f t="shared" si="44"/>
        <v>0</v>
      </c>
      <c r="L446" s="644">
        <v>0</v>
      </c>
      <c r="M446" s="588">
        <f t="shared" si="43"/>
        <v>0</v>
      </c>
      <c r="N446" s="703"/>
      <c r="O446" s="361"/>
      <c r="P446" s="502"/>
      <c r="Q446" s="849">
        <f t="shared" si="45"/>
        <v>0</v>
      </c>
      <c r="R446" s="849">
        <f t="shared" si="46"/>
        <v>0</v>
      </c>
      <c r="AA446" s="194"/>
    </row>
    <row r="447" spans="2:27" ht="18" customHeight="1" x14ac:dyDescent="0.35">
      <c r="B447" s="229"/>
      <c r="C447" s="301"/>
      <c r="D447" s="301"/>
      <c r="E447" s="449"/>
      <c r="F447" s="301"/>
      <c r="G447" s="302"/>
      <c r="H447" s="170"/>
      <c r="I447" s="170"/>
      <c r="J447" s="344"/>
      <c r="K447" s="587">
        <f t="shared" si="44"/>
        <v>0</v>
      </c>
      <c r="L447" s="644">
        <v>0</v>
      </c>
      <c r="M447" s="588">
        <f t="shared" si="43"/>
        <v>0</v>
      </c>
      <c r="N447" s="703"/>
      <c r="O447" s="361"/>
      <c r="P447" s="502"/>
      <c r="Q447" s="849">
        <f t="shared" si="45"/>
        <v>0</v>
      </c>
      <c r="R447" s="849">
        <f t="shared" si="46"/>
        <v>0</v>
      </c>
      <c r="AA447" s="194"/>
    </row>
    <row r="448" spans="2:27" ht="18" customHeight="1" x14ac:dyDescent="0.35">
      <c r="B448" s="229"/>
      <c r="C448" s="301"/>
      <c r="D448" s="301"/>
      <c r="E448" s="449"/>
      <c r="F448" s="301"/>
      <c r="G448" s="302"/>
      <c r="H448" s="170"/>
      <c r="I448" s="170"/>
      <c r="J448" s="344"/>
      <c r="K448" s="587">
        <f t="shared" si="44"/>
        <v>0</v>
      </c>
      <c r="L448" s="644">
        <v>0</v>
      </c>
      <c r="M448" s="588">
        <f t="shared" si="43"/>
        <v>0</v>
      </c>
      <c r="N448" s="703"/>
      <c r="O448" s="361"/>
      <c r="P448" s="502"/>
      <c r="Q448" s="849">
        <f t="shared" si="45"/>
        <v>0</v>
      </c>
      <c r="R448" s="849">
        <f t="shared" si="46"/>
        <v>0</v>
      </c>
      <c r="AA448" s="194"/>
    </row>
    <row r="449" spans="2:27" ht="18" customHeight="1" x14ac:dyDescent="0.35">
      <c r="B449" s="229"/>
      <c r="C449" s="301"/>
      <c r="D449" s="301"/>
      <c r="E449" s="449"/>
      <c r="F449" s="301"/>
      <c r="G449" s="302"/>
      <c r="H449" s="170"/>
      <c r="I449" s="170"/>
      <c r="J449" s="344"/>
      <c r="K449" s="587">
        <f t="shared" si="44"/>
        <v>0</v>
      </c>
      <c r="L449" s="644">
        <v>0</v>
      </c>
      <c r="M449" s="588">
        <f t="shared" si="43"/>
        <v>0</v>
      </c>
      <c r="N449" s="703"/>
      <c r="O449" s="361"/>
      <c r="P449" s="502"/>
      <c r="Q449" s="849">
        <f t="shared" si="45"/>
        <v>0</v>
      </c>
      <c r="R449" s="849">
        <f t="shared" si="46"/>
        <v>0</v>
      </c>
      <c r="AA449" s="194"/>
    </row>
    <row r="450" spans="2:27" ht="18" customHeight="1" x14ac:dyDescent="0.35">
      <c r="B450" s="229"/>
      <c r="C450" s="301"/>
      <c r="D450" s="301"/>
      <c r="E450" s="449"/>
      <c r="F450" s="301"/>
      <c r="G450" s="302"/>
      <c r="H450" s="170"/>
      <c r="I450" s="170"/>
      <c r="J450" s="344"/>
      <c r="K450" s="587">
        <f t="shared" si="44"/>
        <v>0</v>
      </c>
      <c r="L450" s="644">
        <v>0</v>
      </c>
      <c r="M450" s="588">
        <f t="shared" si="43"/>
        <v>0</v>
      </c>
      <c r="N450" s="703"/>
      <c r="O450" s="361"/>
      <c r="P450" s="502"/>
      <c r="Q450" s="849">
        <f t="shared" si="45"/>
        <v>0</v>
      </c>
      <c r="R450" s="849">
        <f t="shared" si="46"/>
        <v>0</v>
      </c>
      <c r="AA450" s="194"/>
    </row>
    <row r="451" spans="2:27" ht="18" customHeight="1" x14ac:dyDescent="0.35">
      <c r="B451" s="229"/>
      <c r="C451" s="301"/>
      <c r="D451" s="301"/>
      <c r="E451" s="449"/>
      <c r="F451" s="301"/>
      <c r="G451" s="302"/>
      <c r="H451" s="170"/>
      <c r="I451" s="170"/>
      <c r="J451" s="344"/>
      <c r="K451" s="587">
        <f t="shared" si="44"/>
        <v>0</v>
      </c>
      <c r="L451" s="644">
        <v>0</v>
      </c>
      <c r="M451" s="588">
        <f t="shared" si="43"/>
        <v>0</v>
      </c>
      <c r="N451" s="703"/>
      <c r="O451" s="361"/>
      <c r="P451" s="502"/>
      <c r="Q451" s="849">
        <f t="shared" si="45"/>
        <v>0</v>
      </c>
      <c r="R451" s="849">
        <f t="shared" si="46"/>
        <v>0</v>
      </c>
      <c r="AA451" s="194"/>
    </row>
    <row r="452" spans="2:27" ht="18" customHeight="1" x14ac:dyDescent="0.35">
      <c r="B452" s="229"/>
      <c r="C452" s="301"/>
      <c r="D452" s="301"/>
      <c r="E452" s="449"/>
      <c r="F452" s="301"/>
      <c r="G452" s="302"/>
      <c r="H452" s="170"/>
      <c r="I452" s="170"/>
      <c r="J452" s="344"/>
      <c r="K452" s="587">
        <f t="shared" si="44"/>
        <v>0</v>
      </c>
      <c r="L452" s="644">
        <v>0</v>
      </c>
      <c r="M452" s="588">
        <f t="shared" si="43"/>
        <v>0</v>
      </c>
      <c r="N452" s="703"/>
      <c r="O452" s="361"/>
      <c r="P452" s="502"/>
      <c r="Q452" s="849">
        <f t="shared" si="45"/>
        <v>0</v>
      </c>
      <c r="R452" s="849">
        <f t="shared" si="46"/>
        <v>0</v>
      </c>
      <c r="AA452" s="194"/>
    </row>
    <row r="453" spans="2:27" ht="18" customHeight="1" x14ac:dyDescent="0.35">
      <c r="B453" s="229"/>
      <c r="C453" s="301"/>
      <c r="D453" s="301"/>
      <c r="E453" s="449"/>
      <c r="F453" s="301"/>
      <c r="G453" s="302"/>
      <c r="H453" s="170"/>
      <c r="I453" s="170"/>
      <c r="J453" s="344"/>
      <c r="K453" s="587">
        <f t="shared" si="44"/>
        <v>0</v>
      </c>
      <c r="L453" s="644">
        <v>0</v>
      </c>
      <c r="M453" s="588">
        <f t="shared" si="43"/>
        <v>0</v>
      </c>
      <c r="N453" s="703"/>
      <c r="O453" s="361"/>
      <c r="P453" s="502"/>
      <c r="Q453" s="849">
        <f t="shared" si="45"/>
        <v>0</v>
      </c>
      <c r="R453" s="849">
        <f t="shared" si="46"/>
        <v>0</v>
      </c>
      <c r="AA453" s="194"/>
    </row>
    <row r="454" spans="2:27" ht="18" customHeight="1" x14ac:dyDescent="0.35">
      <c r="B454" s="229"/>
      <c r="C454" s="301"/>
      <c r="D454" s="301"/>
      <c r="E454" s="449"/>
      <c r="F454" s="301"/>
      <c r="G454" s="302"/>
      <c r="H454" s="170"/>
      <c r="I454" s="170"/>
      <c r="J454" s="344"/>
      <c r="K454" s="587">
        <f t="shared" si="44"/>
        <v>0</v>
      </c>
      <c r="L454" s="644">
        <v>0</v>
      </c>
      <c r="M454" s="588">
        <f t="shared" si="43"/>
        <v>0</v>
      </c>
      <c r="N454" s="703"/>
      <c r="O454" s="361"/>
      <c r="P454" s="502"/>
      <c r="Q454" s="849">
        <f t="shared" si="45"/>
        <v>0</v>
      </c>
      <c r="R454" s="849">
        <f t="shared" si="46"/>
        <v>0</v>
      </c>
      <c r="AA454" s="194"/>
    </row>
    <row r="455" spans="2:27" ht="18" customHeight="1" x14ac:dyDescent="0.35">
      <c r="B455" s="229"/>
      <c r="C455" s="301"/>
      <c r="D455" s="301"/>
      <c r="E455" s="449"/>
      <c r="F455" s="301"/>
      <c r="G455" s="302"/>
      <c r="H455" s="170"/>
      <c r="I455" s="170"/>
      <c r="J455" s="344"/>
      <c r="K455" s="587">
        <f t="shared" si="44"/>
        <v>0</v>
      </c>
      <c r="L455" s="644">
        <v>0</v>
      </c>
      <c r="M455" s="588">
        <f t="shared" si="43"/>
        <v>0</v>
      </c>
      <c r="N455" s="703"/>
      <c r="O455" s="361"/>
      <c r="P455" s="502"/>
      <c r="Q455" s="849">
        <f t="shared" si="45"/>
        <v>0</v>
      </c>
      <c r="R455" s="849">
        <f t="shared" si="46"/>
        <v>0</v>
      </c>
      <c r="AA455" s="194"/>
    </row>
    <row r="456" spans="2:27" ht="18" customHeight="1" x14ac:dyDescent="0.35">
      <c r="B456" s="229"/>
      <c r="C456" s="301"/>
      <c r="D456" s="301"/>
      <c r="E456" s="449"/>
      <c r="F456" s="301"/>
      <c r="G456" s="302"/>
      <c r="H456" s="170"/>
      <c r="I456" s="170"/>
      <c r="J456" s="344"/>
      <c r="K456" s="587">
        <f t="shared" si="44"/>
        <v>0</v>
      </c>
      <c r="L456" s="644">
        <v>0</v>
      </c>
      <c r="M456" s="588">
        <f t="shared" si="43"/>
        <v>0</v>
      </c>
      <c r="N456" s="703"/>
      <c r="O456" s="361"/>
      <c r="P456" s="502"/>
      <c r="Q456" s="849">
        <f t="shared" si="45"/>
        <v>0</v>
      </c>
      <c r="R456" s="849">
        <f t="shared" si="46"/>
        <v>0</v>
      </c>
      <c r="AA456" s="194"/>
    </row>
    <row r="457" spans="2:27" ht="18" customHeight="1" x14ac:dyDescent="0.35">
      <c r="B457" s="229"/>
      <c r="C457" s="301"/>
      <c r="D457" s="301"/>
      <c r="E457" s="449"/>
      <c r="F457" s="301"/>
      <c r="G457" s="302"/>
      <c r="H457" s="170"/>
      <c r="I457" s="170"/>
      <c r="J457" s="344"/>
      <c r="K457" s="587">
        <f t="shared" si="44"/>
        <v>0</v>
      </c>
      <c r="L457" s="644">
        <v>0</v>
      </c>
      <c r="M457" s="588">
        <f t="shared" si="43"/>
        <v>0</v>
      </c>
      <c r="N457" s="703"/>
      <c r="O457" s="361"/>
      <c r="P457" s="502"/>
      <c r="Q457" s="849">
        <f t="shared" si="45"/>
        <v>0</v>
      </c>
      <c r="R457" s="849">
        <f t="shared" si="46"/>
        <v>0</v>
      </c>
      <c r="AA457" s="194"/>
    </row>
    <row r="458" spans="2:27" ht="18" customHeight="1" x14ac:dyDescent="0.35">
      <c r="B458" s="229"/>
      <c r="C458" s="301"/>
      <c r="D458" s="301"/>
      <c r="E458" s="449"/>
      <c r="F458" s="301"/>
      <c r="G458" s="302"/>
      <c r="H458" s="170"/>
      <c r="I458" s="170"/>
      <c r="J458" s="344"/>
      <c r="K458" s="587">
        <f t="shared" si="44"/>
        <v>0</v>
      </c>
      <c r="L458" s="644">
        <v>0</v>
      </c>
      <c r="M458" s="588">
        <f t="shared" si="43"/>
        <v>0</v>
      </c>
      <c r="N458" s="703"/>
      <c r="O458" s="361"/>
      <c r="P458" s="502"/>
      <c r="Q458" s="849">
        <f t="shared" si="45"/>
        <v>0</v>
      </c>
      <c r="R458" s="849">
        <f t="shared" si="46"/>
        <v>0</v>
      </c>
      <c r="AA458" s="194"/>
    </row>
    <row r="459" spans="2:27" ht="18" customHeight="1" x14ac:dyDescent="0.35">
      <c r="B459" s="229"/>
      <c r="C459" s="301"/>
      <c r="D459" s="301"/>
      <c r="E459" s="449"/>
      <c r="F459" s="301"/>
      <c r="G459" s="302"/>
      <c r="H459" s="170"/>
      <c r="I459" s="170"/>
      <c r="J459" s="344"/>
      <c r="K459" s="587">
        <f t="shared" si="44"/>
        <v>0</v>
      </c>
      <c r="L459" s="644">
        <v>0</v>
      </c>
      <c r="M459" s="588">
        <f t="shared" si="43"/>
        <v>0</v>
      </c>
      <c r="N459" s="703"/>
      <c r="O459" s="361"/>
      <c r="P459" s="502"/>
      <c r="Q459" s="849">
        <f t="shared" si="45"/>
        <v>0</v>
      </c>
      <c r="R459" s="849">
        <f t="shared" si="46"/>
        <v>0</v>
      </c>
      <c r="AA459" s="194"/>
    </row>
    <row r="460" spans="2:27" ht="18" customHeight="1" x14ac:dyDescent="0.35">
      <c r="B460" s="229"/>
      <c r="C460" s="301"/>
      <c r="D460" s="301"/>
      <c r="E460" s="449"/>
      <c r="F460" s="301"/>
      <c r="G460" s="302"/>
      <c r="H460" s="170"/>
      <c r="I460" s="170"/>
      <c r="J460" s="344"/>
      <c r="K460" s="587">
        <f t="shared" si="44"/>
        <v>0</v>
      </c>
      <c r="L460" s="644">
        <v>0</v>
      </c>
      <c r="M460" s="588">
        <f t="shared" si="43"/>
        <v>0</v>
      </c>
      <c r="N460" s="703"/>
      <c r="O460" s="361"/>
      <c r="P460" s="502"/>
      <c r="Q460" s="849">
        <f t="shared" si="45"/>
        <v>0</v>
      </c>
      <c r="R460" s="849">
        <f t="shared" si="46"/>
        <v>0</v>
      </c>
      <c r="AA460" s="194"/>
    </row>
    <row r="461" spans="2:27" ht="18" customHeight="1" x14ac:dyDescent="0.35">
      <c r="B461" s="229"/>
      <c r="C461" s="301"/>
      <c r="D461" s="301"/>
      <c r="E461" s="449"/>
      <c r="F461" s="301"/>
      <c r="G461" s="302"/>
      <c r="H461" s="170"/>
      <c r="I461" s="170"/>
      <c r="J461" s="344"/>
      <c r="K461" s="587">
        <f t="shared" si="44"/>
        <v>0</v>
      </c>
      <c r="L461" s="644">
        <v>0</v>
      </c>
      <c r="M461" s="588">
        <f t="shared" si="43"/>
        <v>0</v>
      </c>
      <c r="N461" s="703"/>
      <c r="O461" s="361"/>
      <c r="P461" s="502"/>
      <c r="Q461" s="849">
        <f t="shared" si="45"/>
        <v>0</v>
      </c>
      <c r="R461" s="849">
        <f t="shared" si="46"/>
        <v>0</v>
      </c>
      <c r="AA461" s="194"/>
    </row>
    <row r="462" spans="2:27" ht="18" customHeight="1" x14ac:dyDescent="0.35">
      <c r="B462" s="229"/>
      <c r="C462" s="301"/>
      <c r="D462" s="301"/>
      <c r="E462" s="449"/>
      <c r="F462" s="301"/>
      <c r="G462" s="302"/>
      <c r="H462" s="170"/>
      <c r="I462" s="170"/>
      <c r="J462" s="344"/>
      <c r="K462" s="587">
        <f t="shared" si="44"/>
        <v>0</v>
      </c>
      <c r="L462" s="644">
        <v>0</v>
      </c>
      <c r="M462" s="588">
        <f t="shared" si="43"/>
        <v>0</v>
      </c>
      <c r="N462" s="703"/>
      <c r="O462" s="361"/>
      <c r="P462" s="502"/>
      <c r="Q462" s="849">
        <f t="shared" si="45"/>
        <v>0</v>
      </c>
      <c r="R462" s="849">
        <f t="shared" si="46"/>
        <v>0</v>
      </c>
      <c r="AA462" s="194"/>
    </row>
    <row r="463" spans="2:27" ht="18" customHeight="1" x14ac:dyDescent="0.35">
      <c r="B463" s="229"/>
      <c r="C463" s="301"/>
      <c r="D463" s="301"/>
      <c r="E463" s="449"/>
      <c r="F463" s="301"/>
      <c r="G463" s="302"/>
      <c r="H463" s="170"/>
      <c r="I463" s="170"/>
      <c r="J463" s="344"/>
      <c r="K463" s="587">
        <f t="shared" si="44"/>
        <v>0</v>
      </c>
      <c r="L463" s="644">
        <v>0</v>
      </c>
      <c r="M463" s="588">
        <f t="shared" si="43"/>
        <v>0</v>
      </c>
      <c r="N463" s="703"/>
      <c r="O463" s="361"/>
      <c r="P463" s="502"/>
      <c r="Q463" s="849">
        <f t="shared" si="45"/>
        <v>0</v>
      </c>
      <c r="R463" s="849">
        <f t="shared" si="46"/>
        <v>0</v>
      </c>
      <c r="AA463" s="194"/>
    </row>
    <row r="464" spans="2:27" ht="18" customHeight="1" x14ac:dyDescent="0.35">
      <c r="B464" s="229"/>
      <c r="C464" s="301"/>
      <c r="D464" s="301"/>
      <c r="E464" s="449"/>
      <c r="F464" s="301"/>
      <c r="G464" s="302"/>
      <c r="H464" s="170"/>
      <c r="I464" s="170"/>
      <c r="J464" s="344"/>
      <c r="K464" s="587">
        <f t="shared" si="44"/>
        <v>0</v>
      </c>
      <c r="L464" s="644">
        <v>0</v>
      </c>
      <c r="M464" s="588">
        <f t="shared" si="43"/>
        <v>0</v>
      </c>
      <c r="N464" s="703"/>
      <c r="O464" s="361"/>
      <c r="P464" s="502"/>
      <c r="Q464" s="849">
        <f t="shared" si="45"/>
        <v>0</v>
      </c>
      <c r="R464" s="849">
        <f t="shared" si="46"/>
        <v>0</v>
      </c>
      <c r="AA464" s="194"/>
    </row>
    <row r="465" spans="2:27" ht="18" customHeight="1" x14ac:dyDescent="0.35">
      <c r="B465" s="229"/>
      <c r="C465" s="301"/>
      <c r="D465" s="301"/>
      <c r="E465" s="449"/>
      <c r="F465" s="301"/>
      <c r="G465" s="302"/>
      <c r="H465" s="170"/>
      <c r="I465" s="170"/>
      <c r="J465" s="344"/>
      <c r="K465" s="587">
        <f t="shared" si="44"/>
        <v>0</v>
      </c>
      <c r="L465" s="644">
        <v>0</v>
      </c>
      <c r="M465" s="588">
        <f t="shared" si="43"/>
        <v>0</v>
      </c>
      <c r="N465" s="703"/>
      <c r="O465" s="361"/>
      <c r="P465" s="502"/>
      <c r="Q465" s="849">
        <f t="shared" si="45"/>
        <v>0</v>
      </c>
      <c r="R465" s="849">
        <f t="shared" si="46"/>
        <v>0</v>
      </c>
      <c r="AA465" s="194"/>
    </row>
    <row r="466" spans="2:27" ht="18" customHeight="1" x14ac:dyDescent="0.35">
      <c r="B466" s="229"/>
      <c r="C466" s="301"/>
      <c r="D466" s="301"/>
      <c r="E466" s="449"/>
      <c r="F466" s="301"/>
      <c r="G466" s="302"/>
      <c r="H466" s="170"/>
      <c r="I466" s="170"/>
      <c r="J466" s="344"/>
      <c r="K466" s="587">
        <f t="shared" si="44"/>
        <v>0</v>
      </c>
      <c r="L466" s="644">
        <v>0</v>
      </c>
      <c r="M466" s="588">
        <f t="shared" si="43"/>
        <v>0</v>
      </c>
      <c r="N466" s="703"/>
      <c r="O466" s="361"/>
      <c r="P466" s="502"/>
      <c r="Q466" s="849">
        <f t="shared" si="45"/>
        <v>0</v>
      </c>
      <c r="R466" s="849">
        <f t="shared" si="46"/>
        <v>0</v>
      </c>
      <c r="AA466" s="194"/>
    </row>
    <row r="467" spans="2:27" ht="18" customHeight="1" x14ac:dyDescent="0.35">
      <c r="B467" s="229"/>
      <c r="C467" s="301"/>
      <c r="D467" s="301"/>
      <c r="E467" s="449"/>
      <c r="F467" s="301"/>
      <c r="G467" s="302"/>
      <c r="H467" s="170"/>
      <c r="I467" s="170"/>
      <c r="J467" s="344"/>
      <c r="K467" s="587">
        <f t="shared" si="44"/>
        <v>0</v>
      </c>
      <c r="L467" s="644">
        <v>0</v>
      </c>
      <c r="M467" s="588">
        <f t="shared" si="43"/>
        <v>0</v>
      </c>
      <c r="N467" s="703"/>
      <c r="O467" s="361"/>
      <c r="P467" s="502"/>
      <c r="Q467" s="849">
        <f t="shared" si="45"/>
        <v>0</v>
      </c>
      <c r="R467" s="849">
        <f t="shared" si="46"/>
        <v>0</v>
      </c>
      <c r="AA467" s="194"/>
    </row>
    <row r="468" spans="2:27" ht="18" customHeight="1" x14ac:dyDescent="0.35">
      <c r="B468" s="229"/>
      <c r="C468" s="301"/>
      <c r="D468" s="301"/>
      <c r="E468" s="449"/>
      <c r="F468" s="301"/>
      <c r="G468" s="302"/>
      <c r="H468" s="170"/>
      <c r="I468" s="170"/>
      <c r="J468" s="344"/>
      <c r="K468" s="587">
        <f t="shared" si="44"/>
        <v>0</v>
      </c>
      <c r="L468" s="644">
        <v>0</v>
      </c>
      <c r="M468" s="588">
        <f t="shared" si="43"/>
        <v>0</v>
      </c>
      <c r="N468" s="703"/>
      <c r="O468" s="361"/>
      <c r="P468" s="502"/>
      <c r="Q468" s="849">
        <f t="shared" si="45"/>
        <v>0</v>
      </c>
      <c r="R468" s="849">
        <f t="shared" si="46"/>
        <v>0</v>
      </c>
      <c r="AA468" s="194"/>
    </row>
    <row r="469" spans="2:27" ht="18" customHeight="1" x14ac:dyDescent="0.35">
      <c r="B469" s="229"/>
      <c r="C469" s="301"/>
      <c r="D469" s="301"/>
      <c r="E469" s="449"/>
      <c r="F469" s="301"/>
      <c r="G469" s="302"/>
      <c r="H469" s="170"/>
      <c r="I469" s="170"/>
      <c r="J469" s="344"/>
      <c r="K469" s="587">
        <f t="shared" si="44"/>
        <v>0</v>
      </c>
      <c r="L469" s="644">
        <v>0</v>
      </c>
      <c r="M469" s="588">
        <f t="shared" si="43"/>
        <v>0</v>
      </c>
      <c r="N469" s="703"/>
      <c r="O469" s="361"/>
      <c r="P469" s="502"/>
      <c r="Q469" s="849">
        <f t="shared" si="45"/>
        <v>0</v>
      </c>
      <c r="R469" s="849">
        <f t="shared" si="46"/>
        <v>0</v>
      </c>
      <c r="AA469" s="194"/>
    </row>
    <row r="470" spans="2:27" ht="18" customHeight="1" x14ac:dyDescent="0.35">
      <c r="B470" s="229"/>
      <c r="C470" s="301"/>
      <c r="D470" s="301"/>
      <c r="E470" s="449"/>
      <c r="F470" s="301"/>
      <c r="G470" s="302"/>
      <c r="H470" s="170"/>
      <c r="I470" s="170"/>
      <c r="J470" s="344"/>
      <c r="K470" s="587">
        <f t="shared" si="44"/>
        <v>0</v>
      </c>
      <c r="L470" s="644">
        <v>0</v>
      </c>
      <c r="M470" s="588">
        <f t="shared" si="43"/>
        <v>0</v>
      </c>
      <c r="N470" s="703"/>
      <c r="O470" s="361"/>
      <c r="P470" s="502"/>
      <c r="Q470" s="849">
        <f t="shared" si="45"/>
        <v>0</v>
      </c>
      <c r="R470" s="849">
        <f t="shared" si="46"/>
        <v>0</v>
      </c>
      <c r="AA470" s="194"/>
    </row>
    <row r="471" spans="2:27" ht="18" customHeight="1" x14ac:dyDescent="0.35">
      <c r="B471" s="229"/>
      <c r="C471" s="301"/>
      <c r="D471" s="301"/>
      <c r="E471" s="449"/>
      <c r="F471" s="301"/>
      <c r="G471" s="302"/>
      <c r="H471" s="170"/>
      <c r="I471" s="170"/>
      <c r="J471" s="344"/>
      <c r="K471" s="587">
        <f t="shared" si="44"/>
        <v>0</v>
      </c>
      <c r="L471" s="644">
        <v>0</v>
      </c>
      <c r="M471" s="588">
        <f t="shared" si="43"/>
        <v>0</v>
      </c>
      <c r="N471" s="703"/>
      <c r="O471" s="361"/>
      <c r="P471" s="502"/>
      <c r="Q471" s="849">
        <f t="shared" si="45"/>
        <v>0</v>
      </c>
      <c r="R471" s="849">
        <f t="shared" si="46"/>
        <v>0</v>
      </c>
      <c r="AA471" s="194"/>
    </row>
    <row r="472" spans="2:27" ht="18" customHeight="1" x14ac:dyDescent="0.35">
      <c r="B472" s="229"/>
      <c r="C472" s="301"/>
      <c r="D472" s="301"/>
      <c r="E472" s="449"/>
      <c r="F472" s="301"/>
      <c r="G472" s="302"/>
      <c r="H472" s="170"/>
      <c r="I472" s="170"/>
      <c r="J472" s="344"/>
      <c r="K472" s="587">
        <f t="shared" si="44"/>
        <v>0</v>
      </c>
      <c r="L472" s="644">
        <v>0</v>
      </c>
      <c r="M472" s="588">
        <f t="shared" si="43"/>
        <v>0</v>
      </c>
      <c r="N472" s="703"/>
      <c r="O472" s="361"/>
      <c r="P472" s="502"/>
      <c r="Q472" s="849">
        <f t="shared" si="45"/>
        <v>0</v>
      </c>
      <c r="R472" s="849">
        <f t="shared" si="46"/>
        <v>0</v>
      </c>
      <c r="AA472" s="194"/>
    </row>
    <row r="473" spans="2:27" ht="18" customHeight="1" x14ac:dyDescent="0.35">
      <c r="B473" s="229"/>
      <c r="C473" s="301"/>
      <c r="D473" s="301"/>
      <c r="E473" s="449"/>
      <c r="F473" s="301"/>
      <c r="G473" s="302"/>
      <c r="H473" s="170"/>
      <c r="I473" s="170"/>
      <c r="J473" s="344"/>
      <c r="K473" s="587">
        <f t="shared" si="44"/>
        <v>0</v>
      </c>
      <c r="L473" s="644">
        <v>0</v>
      </c>
      <c r="M473" s="588">
        <f t="shared" si="43"/>
        <v>0</v>
      </c>
      <c r="N473" s="703"/>
      <c r="O473" s="361"/>
      <c r="P473" s="502"/>
      <c r="Q473" s="849">
        <f t="shared" si="45"/>
        <v>0</v>
      </c>
      <c r="R473" s="849">
        <f t="shared" si="46"/>
        <v>0</v>
      </c>
      <c r="AA473" s="194"/>
    </row>
    <row r="474" spans="2:27" ht="18" customHeight="1" x14ac:dyDescent="0.35">
      <c r="B474" s="229"/>
      <c r="C474" s="301"/>
      <c r="D474" s="301"/>
      <c r="E474" s="449"/>
      <c r="F474" s="301"/>
      <c r="G474" s="302"/>
      <c r="H474" s="170"/>
      <c r="I474" s="170"/>
      <c r="J474" s="344"/>
      <c r="K474" s="587">
        <f t="shared" si="44"/>
        <v>0</v>
      </c>
      <c r="L474" s="644">
        <v>0</v>
      </c>
      <c r="M474" s="588">
        <f t="shared" si="43"/>
        <v>0</v>
      </c>
      <c r="N474" s="703"/>
      <c r="O474" s="361"/>
      <c r="P474" s="502"/>
      <c r="Q474" s="849">
        <f t="shared" si="45"/>
        <v>0</v>
      </c>
      <c r="R474" s="849">
        <f t="shared" si="46"/>
        <v>0</v>
      </c>
      <c r="AA474" s="194"/>
    </row>
    <row r="475" spans="2:27" ht="18" customHeight="1" x14ac:dyDescent="0.35">
      <c r="B475" s="229"/>
      <c r="C475" s="301"/>
      <c r="D475" s="301"/>
      <c r="E475" s="449"/>
      <c r="F475" s="301"/>
      <c r="G475" s="302"/>
      <c r="H475" s="170"/>
      <c r="I475" s="170"/>
      <c r="J475" s="344"/>
      <c r="K475" s="587">
        <f t="shared" si="44"/>
        <v>0</v>
      </c>
      <c r="L475" s="644">
        <v>0</v>
      </c>
      <c r="M475" s="588">
        <f t="shared" si="43"/>
        <v>0</v>
      </c>
      <c r="N475" s="703"/>
      <c r="O475" s="361"/>
      <c r="P475" s="502"/>
      <c r="Q475" s="849">
        <f t="shared" si="45"/>
        <v>0</v>
      </c>
      <c r="R475" s="849">
        <f t="shared" si="46"/>
        <v>0</v>
      </c>
      <c r="AA475" s="194"/>
    </row>
    <row r="476" spans="2:27" ht="18" customHeight="1" x14ac:dyDescent="0.35">
      <c r="B476" s="229"/>
      <c r="C476" s="301"/>
      <c r="D476" s="301"/>
      <c r="E476" s="449"/>
      <c r="F476" s="301"/>
      <c r="G476" s="302"/>
      <c r="H476" s="170"/>
      <c r="I476" s="170"/>
      <c r="J476" s="344"/>
      <c r="K476" s="587">
        <f t="shared" si="44"/>
        <v>0</v>
      </c>
      <c r="L476" s="644">
        <v>0</v>
      </c>
      <c r="M476" s="588">
        <f t="shared" si="43"/>
        <v>0</v>
      </c>
      <c r="N476" s="703"/>
      <c r="O476" s="361"/>
      <c r="P476" s="502"/>
      <c r="Q476" s="849">
        <f t="shared" si="45"/>
        <v>0</v>
      </c>
      <c r="R476" s="849">
        <f t="shared" si="46"/>
        <v>0</v>
      </c>
      <c r="AA476" s="194"/>
    </row>
    <row r="477" spans="2:27" ht="18" customHeight="1" x14ac:dyDescent="0.35">
      <c r="B477" s="229"/>
      <c r="C477" s="301"/>
      <c r="D477" s="301"/>
      <c r="E477" s="449"/>
      <c r="F477" s="301"/>
      <c r="G477" s="302"/>
      <c r="H477" s="170"/>
      <c r="I477" s="170"/>
      <c r="J477" s="344"/>
      <c r="K477" s="587">
        <f t="shared" si="44"/>
        <v>0</v>
      </c>
      <c r="L477" s="644">
        <v>0</v>
      </c>
      <c r="M477" s="588">
        <f t="shared" si="43"/>
        <v>0</v>
      </c>
      <c r="N477" s="703"/>
      <c r="O477" s="361"/>
      <c r="P477" s="502"/>
      <c r="Q477" s="849">
        <f t="shared" si="45"/>
        <v>0</v>
      </c>
      <c r="R477" s="849">
        <f t="shared" si="46"/>
        <v>0</v>
      </c>
      <c r="AA477" s="194"/>
    </row>
    <row r="478" spans="2:27" ht="18" customHeight="1" x14ac:dyDescent="0.35">
      <c r="B478" s="229"/>
      <c r="C478" s="301"/>
      <c r="D478" s="301"/>
      <c r="E478" s="449"/>
      <c r="F478" s="301"/>
      <c r="G478" s="302"/>
      <c r="H478" s="170"/>
      <c r="I478" s="170"/>
      <c r="J478" s="344"/>
      <c r="K478" s="587">
        <f t="shared" si="44"/>
        <v>0</v>
      </c>
      <c r="L478" s="644">
        <v>0</v>
      </c>
      <c r="M478" s="588">
        <f t="shared" si="43"/>
        <v>0</v>
      </c>
      <c r="N478" s="703"/>
      <c r="O478" s="361"/>
      <c r="P478" s="502"/>
      <c r="Q478" s="849">
        <f t="shared" si="45"/>
        <v>0</v>
      </c>
      <c r="R478" s="849">
        <f t="shared" si="46"/>
        <v>0</v>
      </c>
      <c r="AA478" s="194"/>
    </row>
    <row r="479" spans="2:27" ht="18" customHeight="1" x14ac:dyDescent="0.35">
      <c r="B479" s="229"/>
      <c r="C479" s="301"/>
      <c r="D479" s="301"/>
      <c r="E479" s="449"/>
      <c r="F479" s="301"/>
      <c r="G479" s="302"/>
      <c r="H479" s="170"/>
      <c r="I479" s="170"/>
      <c r="J479" s="344"/>
      <c r="K479" s="587">
        <f t="shared" si="44"/>
        <v>0</v>
      </c>
      <c r="L479" s="644">
        <v>0</v>
      </c>
      <c r="M479" s="588">
        <f t="shared" si="43"/>
        <v>0</v>
      </c>
      <c r="N479" s="703"/>
      <c r="O479" s="361"/>
      <c r="P479" s="502"/>
      <c r="Q479" s="849">
        <f t="shared" si="45"/>
        <v>0</v>
      </c>
      <c r="R479" s="849">
        <f t="shared" si="46"/>
        <v>0</v>
      </c>
      <c r="AA479" s="194"/>
    </row>
    <row r="480" spans="2:27" ht="18" customHeight="1" x14ac:dyDescent="0.35">
      <c r="B480" s="229"/>
      <c r="C480" s="301"/>
      <c r="D480" s="301"/>
      <c r="E480" s="449"/>
      <c r="F480" s="301"/>
      <c r="G480" s="302"/>
      <c r="H480" s="170"/>
      <c r="I480" s="170"/>
      <c r="J480" s="344"/>
      <c r="K480" s="587">
        <f t="shared" si="44"/>
        <v>0</v>
      </c>
      <c r="L480" s="644">
        <v>0</v>
      </c>
      <c r="M480" s="588">
        <f t="shared" si="43"/>
        <v>0</v>
      </c>
      <c r="N480" s="703"/>
      <c r="O480" s="361"/>
      <c r="P480" s="502"/>
      <c r="Q480" s="849">
        <f t="shared" si="45"/>
        <v>0</v>
      </c>
      <c r="R480" s="849">
        <f t="shared" si="46"/>
        <v>0</v>
      </c>
      <c r="AA480" s="194"/>
    </row>
    <row r="481" spans="2:27" ht="18" customHeight="1" x14ac:dyDescent="0.35">
      <c r="B481" s="229"/>
      <c r="C481" s="301"/>
      <c r="D481" s="301"/>
      <c r="E481" s="449"/>
      <c r="F481" s="301"/>
      <c r="G481" s="302"/>
      <c r="H481" s="170"/>
      <c r="I481" s="170"/>
      <c r="J481" s="344"/>
      <c r="K481" s="587">
        <f t="shared" si="44"/>
        <v>0</v>
      </c>
      <c r="L481" s="644">
        <v>0</v>
      </c>
      <c r="M481" s="588">
        <f t="shared" si="43"/>
        <v>0</v>
      </c>
      <c r="N481" s="703"/>
      <c r="O481" s="361"/>
      <c r="P481" s="502"/>
      <c r="Q481" s="849">
        <f t="shared" si="45"/>
        <v>0</v>
      </c>
      <c r="R481" s="849">
        <f t="shared" si="46"/>
        <v>0</v>
      </c>
      <c r="AA481" s="194"/>
    </row>
    <row r="482" spans="2:27" ht="18" customHeight="1" x14ac:dyDescent="0.35">
      <c r="B482" s="229"/>
      <c r="C482" s="301"/>
      <c r="D482" s="301"/>
      <c r="E482" s="449"/>
      <c r="F482" s="301"/>
      <c r="G482" s="302"/>
      <c r="H482" s="170"/>
      <c r="I482" s="170"/>
      <c r="J482" s="344"/>
      <c r="K482" s="587">
        <f t="shared" si="44"/>
        <v>0</v>
      </c>
      <c r="L482" s="644">
        <v>0</v>
      </c>
      <c r="M482" s="588">
        <f t="shared" si="43"/>
        <v>0</v>
      </c>
      <c r="N482" s="703"/>
      <c r="O482" s="361"/>
      <c r="P482" s="502"/>
      <c r="Q482" s="849">
        <f t="shared" si="45"/>
        <v>0</v>
      </c>
      <c r="R482" s="849">
        <f t="shared" si="46"/>
        <v>0</v>
      </c>
      <c r="AA482" s="194"/>
    </row>
    <row r="483" spans="2:27" ht="18" customHeight="1" x14ac:dyDescent="0.35">
      <c r="B483" s="229"/>
      <c r="C483" s="301"/>
      <c r="D483" s="301"/>
      <c r="E483" s="449"/>
      <c r="F483" s="301"/>
      <c r="G483" s="302"/>
      <c r="H483" s="170"/>
      <c r="I483" s="170"/>
      <c r="J483" s="344"/>
      <c r="K483" s="587">
        <f t="shared" si="44"/>
        <v>0</v>
      </c>
      <c r="L483" s="644">
        <v>0</v>
      </c>
      <c r="M483" s="588">
        <f t="shared" si="43"/>
        <v>0</v>
      </c>
      <c r="N483" s="703"/>
      <c r="O483" s="361"/>
      <c r="P483" s="502"/>
      <c r="Q483" s="849">
        <f t="shared" si="45"/>
        <v>0</v>
      </c>
      <c r="R483" s="849">
        <f t="shared" si="46"/>
        <v>0</v>
      </c>
      <c r="AA483" s="194"/>
    </row>
    <row r="484" spans="2:27" ht="18" customHeight="1" x14ac:dyDescent="0.35">
      <c r="B484" s="229"/>
      <c r="C484" s="301"/>
      <c r="D484" s="301"/>
      <c r="E484" s="449"/>
      <c r="F484" s="301"/>
      <c r="G484" s="302"/>
      <c r="H484" s="170"/>
      <c r="I484" s="170"/>
      <c r="J484" s="344"/>
      <c r="K484" s="587">
        <f t="shared" si="44"/>
        <v>0</v>
      </c>
      <c r="L484" s="644">
        <v>0</v>
      </c>
      <c r="M484" s="588">
        <f t="shared" si="43"/>
        <v>0</v>
      </c>
      <c r="N484" s="703"/>
      <c r="O484" s="361"/>
      <c r="P484" s="502"/>
      <c r="Q484" s="849">
        <f t="shared" si="45"/>
        <v>0</v>
      </c>
      <c r="R484" s="849">
        <f t="shared" si="46"/>
        <v>0</v>
      </c>
      <c r="AA484" s="194"/>
    </row>
    <row r="485" spans="2:27" ht="18" customHeight="1" x14ac:dyDescent="0.35">
      <c r="B485" s="229"/>
      <c r="C485" s="301"/>
      <c r="D485" s="301"/>
      <c r="E485" s="449"/>
      <c r="F485" s="301"/>
      <c r="G485" s="302"/>
      <c r="H485" s="170"/>
      <c r="I485" s="170"/>
      <c r="J485" s="344"/>
      <c r="K485" s="587">
        <f t="shared" si="44"/>
        <v>0</v>
      </c>
      <c r="L485" s="644">
        <v>0</v>
      </c>
      <c r="M485" s="588">
        <f t="shared" si="43"/>
        <v>0</v>
      </c>
      <c r="N485" s="703"/>
      <c r="O485" s="361"/>
      <c r="P485" s="502"/>
      <c r="Q485" s="849">
        <f t="shared" si="45"/>
        <v>0</v>
      </c>
      <c r="R485" s="849">
        <f t="shared" si="46"/>
        <v>0</v>
      </c>
      <c r="AA485" s="194"/>
    </row>
    <row r="486" spans="2:27" ht="18" customHeight="1" x14ac:dyDescent="0.35">
      <c r="B486" s="229"/>
      <c r="C486" s="301"/>
      <c r="D486" s="301"/>
      <c r="E486" s="449"/>
      <c r="F486" s="301"/>
      <c r="G486" s="302"/>
      <c r="H486" s="170"/>
      <c r="I486" s="170"/>
      <c r="J486" s="344"/>
      <c r="K486" s="587">
        <f t="shared" si="44"/>
        <v>0</v>
      </c>
      <c r="L486" s="644">
        <v>0</v>
      </c>
      <c r="M486" s="588">
        <f t="shared" si="43"/>
        <v>0</v>
      </c>
      <c r="N486" s="703"/>
      <c r="O486" s="361"/>
      <c r="P486" s="502"/>
      <c r="Q486" s="849">
        <f t="shared" si="45"/>
        <v>0</v>
      </c>
      <c r="R486" s="849">
        <f t="shared" si="46"/>
        <v>0</v>
      </c>
      <c r="AA486" s="194"/>
    </row>
    <row r="487" spans="2:27" ht="18" customHeight="1" x14ac:dyDescent="0.35">
      <c r="B487" s="229"/>
      <c r="C487" s="301"/>
      <c r="D487" s="301"/>
      <c r="E487" s="449"/>
      <c r="F487" s="301"/>
      <c r="G487" s="302"/>
      <c r="H487" s="170"/>
      <c r="I487" s="170"/>
      <c r="J487" s="344"/>
      <c r="K487" s="587">
        <f t="shared" si="44"/>
        <v>0</v>
      </c>
      <c r="L487" s="644">
        <v>0</v>
      </c>
      <c r="M487" s="588">
        <f t="shared" si="43"/>
        <v>0</v>
      </c>
      <c r="N487" s="703"/>
      <c r="O487" s="361"/>
      <c r="P487" s="502"/>
      <c r="Q487" s="849">
        <f t="shared" si="45"/>
        <v>0</v>
      </c>
      <c r="R487" s="849">
        <f t="shared" si="46"/>
        <v>0</v>
      </c>
      <c r="AA487" s="194"/>
    </row>
    <row r="488" spans="2:27" ht="18" customHeight="1" x14ac:dyDescent="0.35">
      <c r="B488" s="229"/>
      <c r="C488" s="301"/>
      <c r="D488" s="301"/>
      <c r="E488" s="449"/>
      <c r="F488" s="301"/>
      <c r="G488" s="302"/>
      <c r="H488" s="170"/>
      <c r="I488" s="170"/>
      <c r="J488" s="344"/>
      <c r="K488" s="587">
        <f t="shared" si="44"/>
        <v>0</v>
      </c>
      <c r="L488" s="644">
        <v>0</v>
      </c>
      <c r="M488" s="588">
        <f t="shared" si="43"/>
        <v>0</v>
      </c>
      <c r="N488" s="703"/>
      <c r="O488" s="361"/>
      <c r="P488" s="502"/>
      <c r="Q488" s="849">
        <f t="shared" si="45"/>
        <v>0</v>
      </c>
      <c r="R488" s="849">
        <f t="shared" si="46"/>
        <v>0</v>
      </c>
      <c r="AA488" s="194"/>
    </row>
    <row r="489" spans="2:27" ht="18" customHeight="1" x14ac:dyDescent="0.35">
      <c r="B489" s="229"/>
      <c r="C489" s="301"/>
      <c r="D489" s="301"/>
      <c r="E489" s="449"/>
      <c r="F489" s="301"/>
      <c r="G489" s="302"/>
      <c r="H489" s="170"/>
      <c r="I489" s="170"/>
      <c r="J489" s="344"/>
      <c r="K489" s="587">
        <f t="shared" si="44"/>
        <v>0</v>
      </c>
      <c r="L489" s="644">
        <v>0</v>
      </c>
      <c r="M489" s="588">
        <f t="shared" si="43"/>
        <v>0</v>
      </c>
      <c r="N489" s="703"/>
      <c r="O489" s="361"/>
      <c r="P489" s="502"/>
      <c r="Q489" s="849">
        <f t="shared" si="45"/>
        <v>0</v>
      </c>
      <c r="R489" s="849">
        <f t="shared" si="46"/>
        <v>0</v>
      </c>
      <c r="AA489" s="194"/>
    </row>
    <row r="490" spans="2:27" ht="18" customHeight="1" x14ac:dyDescent="0.35">
      <c r="B490" s="229"/>
      <c r="C490" s="301"/>
      <c r="D490" s="301"/>
      <c r="E490" s="449"/>
      <c r="F490" s="301"/>
      <c r="G490" s="302"/>
      <c r="H490" s="170"/>
      <c r="I490" s="170"/>
      <c r="J490" s="344"/>
      <c r="K490" s="587">
        <f t="shared" si="44"/>
        <v>0</v>
      </c>
      <c r="L490" s="644">
        <v>0</v>
      </c>
      <c r="M490" s="588">
        <f t="shared" si="43"/>
        <v>0</v>
      </c>
      <c r="N490" s="703"/>
      <c r="O490" s="361"/>
      <c r="P490" s="502"/>
      <c r="Q490" s="849">
        <f t="shared" si="45"/>
        <v>0</v>
      </c>
      <c r="R490" s="849">
        <f t="shared" si="46"/>
        <v>0</v>
      </c>
      <c r="AA490" s="194"/>
    </row>
    <row r="491" spans="2:27" ht="18" customHeight="1" x14ac:dyDescent="0.35">
      <c r="B491" s="229"/>
      <c r="C491" s="301"/>
      <c r="D491" s="301"/>
      <c r="E491" s="449"/>
      <c r="F491" s="301"/>
      <c r="G491" s="302"/>
      <c r="H491" s="170"/>
      <c r="I491" s="170"/>
      <c r="J491" s="344"/>
      <c r="K491" s="587">
        <f t="shared" si="44"/>
        <v>0</v>
      </c>
      <c r="L491" s="644">
        <v>0</v>
      </c>
      <c r="M491" s="588">
        <f t="shared" si="43"/>
        <v>0</v>
      </c>
      <c r="N491" s="703"/>
      <c r="O491" s="361"/>
      <c r="P491" s="502"/>
      <c r="Q491" s="849">
        <f t="shared" si="45"/>
        <v>0</v>
      </c>
      <c r="R491" s="849">
        <f t="shared" si="46"/>
        <v>0</v>
      </c>
      <c r="AA491" s="194"/>
    </row>
    <row r="492" spans="2:27" ht="18" customHeight="1" x14ac:dyDescent="0.35">
      <c r="B492" s="229"/>
      <c r="C492" s="301"/>
      <c r="D492" s="301"/>
      <c r="E492" s="449"/>
      <c r="F492" s="301"/>
      <c r="G492" s="302"/>
      <c r="H492" s="170"/>
      <c r="I492" s="170"/>
      <c r="J492" s="344"/>
      <c r="K492" s="587">
        <f t="shared" si="44"/>
        <v>0</v>
      </c>
      <c r="L492" s="644">
        <v>0</v>
      </c>
      <c r="M492" s="588">
        <f t="shared" si="43"/>
        <v>0</v>
      </c>
      <c r="N492" s="703"/>
      <c r="O492" s="361"/>
      <c r="P492" s="502"/>
      <c r="Q492" s="849">
        <f t="shared" si="45"/>
        <v>0</v>
      </c>
      <c r="R492" s="849">
        <f t="shared" si="46"/>
        <v>0</v>
      </c>
      <c r="AA492" s="194"/>
    </row>
    <row r="493" spans="2:27" ht="18" customHeight="1" x14ac:dyDescent="0.35">
      <c r="B493" s="229"/>
      <c r="C493" s="301"/>
      <c r="D493" s="301"/>
      <c r="E493" s="449"/>
      <c r="F493" s="301"/>
      <c r="G493" s="302"/>
      <c r="H493" s="170"/>
      <c r="I493" s="170"/>
      <c r="J493" s="344"/>
      <c r="K493" s="587">
        <f t="shared" si="44"/>
        <v>0</v>
      </c>
      <c r="L493" s="644">
        <v>0</v>
      </c>
      <c r="M493" s="588">
        <f t="shared" si="43"/>
        <v>0</v>
      </c>
      <c r="N493" s="703"/>
      <c r="O493" s="361"/>
      <c r="P493" s="502"/>
      <c r="Q493" s="849">
        <f t="shared" si="45"/>
        <v>0</v>
      </c>
      <c r="R493" s="849">
        <f t="shared" si="46"/>
        <v>0</v>
      </c>
      <c r="AA493" s="194"/>
    </row>
    <row r="494" spans="2:27" ht="18" customHeight="1" x14ac:dyDescent="0.35">
      <c r="B494" s="229"/>
      <c r="C494" s="301"/>
      <c r="D494" s="301"/>
      <c r="E494" s="449"/>
      <c r="F494" s="301"/>
      <c r="G494" s="302"/>
      <c r="H494" s="170"/>
      <c r="I494" s="170"/>
      <c r="J494" s="344"/>
      <c r="K494" s="587">
        <f t="shared" si="44"/>
        <v>0</v>
      </c>
      <c r="L494" s="644">
        <v>0</v>
      </c>
      <c r="M494" s="588">
        <f t="shared" si="43"/>
        <v>0</v>
      </c>
      <c r="N494" s="703"/>
      <c r="O494" s="361"/>
      <c r="P494" s="502"/>
      <c r="Q494" s="849">
        <f t="shared" si="45"/>
        <v>0</v>
      </c>
      <c r="R494" s="849">
        <f t="shared" si="46"/>
        <v>0</v>
      </c>
      <c r="AA494" s="194"/>
    </row>
    <row r="495" spans="2:27" ht="18" customHeight="1" x14ac:dyDescent="0.35">
      <c r="B495" s="229"/>
      <c r="C495" s="301"/>
      <c r="D495" s="301"/>
      <c r="E495" s="449"/>
      <c r="F495" s="301"/>
      <c r="G495" s="302"/>
      <c r="H495" s="170"/>
      <c r="I495" s="170"/>
      <c r="J495" s="344"/>
      <c r="K495" s="587">
        <f t="shared" si="44"/>
        <v>0</v>
      </c>
      <c r="L495" s="644">
        <v>0</v>
      </c>
      <c r="M495" s="588">
        <f t="shared" si="43"/>
        <v>0</v>
      </c>
      <c r="N495" s="703"/>
      <c r="O495" s="361"/>
      <c r="P495" s="502"/>
      <c r="Q495" s="849">
        <f t="shared" si="45"/>
        <v>0</v>
      </c>
      <c r="R495" s="849">
        <f t="shared" si="46"/>
        <v>0</v>
      </c>
      <c r="AA495" s="194"/>
    </row>
    <row r="496" spans="2:27" ht="18" customHeight="1" x14ac:dyDescent="0.35">
      <c r="B496" s="229"/>
      <c r="C496" s="301"/>
      <c r="D496" s="301"/>
      <c r="E496" s="449"/>
      <c r="F496" s="301"/>
      <c r="G496" s="302"/>
      <c r="H496" s="170"/>
      <c r="I496" s="170"/>
      <c r="J496" s="344"/>
      <c r="K496" s="587">
        <f t="shared" si="44"/>
        <v>0</v>
      </c>
      <c r="L496" s="644">
        <v>0</v>
      </c>
      <c r="M496" s="588">
        <f t="shared" si="43"/>
        <v>0</v>
      </c>
      <c r="N496" s="703"/>
      <c r="O496" s="361"/>
      <c r="P496" s="502"/>
      <c r="Q496" s="849">
        <f t="shared" si="45"/>
        <v>0</v>
      </c>
      <c r="R496" s="849">
        <f t="shared" si="46"/>
        <v>0</v>
      </c>
      <c r="AA496" s="194"/>
    </row>
    <row r="497" spans="2:27" ht="18" customHeight="1" x14ac:dyDescent="0.35">
      <c r="B497" s="229"/>
      <c r="C497" s="301"/>
      <c r="D497" s="301"/>
      <c r="E497" s="449"/>
      <c r="F497" s="301"/>
      <c r="G497" s="302"/>
      <c r="H497" s="170"/>
      <c r="I497" s="170"/>
      <c r="J497" s="344"/>
      <c r="K497" s="587">
        <f t="shared" si="44"/>
        <v>0</v>
      </c>
      <c r="L497" s="644">
        <v>0</v>
      </c>
      <c r="M497" s="588">
        <f t="shared" si="43"/>
        <v>0</v>
      </c>
      <c r="N497" s="703"/>
      <c r="O497" s="361"/>
      <c r="P497" s="502"/>
      <c r="Q497" s="849">
        <f t="shared" si="45"/>
        <v>0</v>
      </c>
      <c r="R497" s="849">
        <f t="shared" si="46"/>
        <v>0</v>
      </c>
      <c r="AA497" s="194"/>
    </row>
    <row r="498" spans="2:27" ht="18" customHeight="1" x14ac:dyDescent="0.35">
      <c r="B498" s="229"/>
      <c r="C498" s="301"/>
      <c r="D498" s="301"/>
      <c r="E498" s="449"/>
      <c r="F498" s="301"/>
      <c r="G498" s="302"/>
      <c r="H498" s="170"/>
      <c r="I498" s="170"/>
      <c r="J498" s="344"/>
      <c r="K498" s="587">
        <f t="shared" si="44"/>
        <v>0</v>
      </c>
      <c r="L498" s="644">
        <v>0</v>
      </c>
      <c r="M498" s="588">
        <f t="shared" ref="M498:M561" si="47">IF(O498="X",0,L498*$M$8)</f>
        <v>0</v>
      </c>
      <c r="N498" s="703"/>
      <c r="O498" s="361"/>
      <c r="P498" s="502"/>
      <c r="Q498" s="849">
        <f t="shared" si="45"/>
        <v>0</v>
      </c>
      <c r="R498" s="849">
        <f t="shared" si="46"/>
        <v>0</v>
      </c>
      <c r="AA498" s="194"/>
    </row>
    <row r="499" spans="2:27" ht="18" customHeight="1" x14ac:dyDescent="0.35">
      <c r="B499" s="229"/>
      <c r="C499" s="301"/>
      <c r="D499" s="301"/>
      <c r="E499" s="449"/>
      <c r="F499" s="301"/>
      <c r="G499" s="302"/>
      <c r="H499" s="170"/>
      <c r="I499" s="170"/>
      <c r="J499" s="344"/>
      <c r="K499" s="587">
        <f t="shared" ref="K499:K562" si="48">J499*$M$8</f>
        <v>0</v>
      </c>
      <c r="L499" s="644">
        <v>0</v>
      </c>
      <c r="M499" s="588">
        <f t="shared" si="47"/>
        <v>0</v>
      </c>
      <c r="N499" s="703"/>
      <c r="O499" s="361"/>
      <c r="P499" s="502"/>
      <c r="Q499" s="849">
        <f t="shared" ref="Q499:Q562" si="49">K499*$H$35</f>
        <v>0</v>
      </c>
      <c r="R499" s="849">
        <f t="shared" ref="R499:R562" si="50">M499*$H$44</f>
        <v>0</v>
      </c>
      <c r="AA499" s="194"/>
    </row>
    <row r="500" spans="2:27" ht="18" customHeight="1" x14ac:dyDescent="0.35">
      <c r="B500" s="229"/>
      <c r="C500" s="301"/>
      <c r="D500" s="301"/>
      <c r="E500" s="449"/>
      <c r="F500" s="301"/>
      <c r="G500" s="302"/>
      <c r="H500" s="170"/>
      <c r="I500" s="170"/>
      <c r="J500" s="344"/>
      <c r="K500" s="587">
        <f t="shared" si="48"/>
        <v>0</v>
      </c>
      <c r="L500" s="644">
        <v>0</v>
      </c>
      <c r="M500" s="588">
        <f t="shared" si="47"/>
        <v>0</v>
      </c>
      <c r="N500" s="703"/>
      <c r="O500" s="361"/>
      <c r="P500" s="502"/>
      <c r="Q500" s="849">
        <f t="shared" si="49"/>
        <v>0</v>
      </c>
      <c r="R500" s="849">
        <f t="shared" si="50"/>
        <v>0</v>
      </c>
      <c r="AA500" s="194"/>
    </row>
    <row r="501" spans="2:27" ht="18" customHeight="1" x14ac:dyDescent="0.35">
      <c r="B501" s="229"/>
      <c r="C501" s="301"/>
      <c r="D501" s="301"/>
      <c r="E501" s="449"/>
      <c r="F501" s="301"/>
      <c r="G501" s="302"/>
      <c r="H501" s="170"/>
      <c r="I501" s="170"/>
      <c r="J501" s="344"/>
      <c r="K501" s="587">
        <f t="shared" si="48"/>
        <v>0</v>
      </c>
      <c r="L501" s="644">
        <v>0</v>
      </c>
      <c r="M501" s="588">
        <f t="shared" si="47"/>
        <v>0</v>
      </c>
      <c r="N501" s="703"/>
      <c r="O501" s="361"/>
      <c r="P501" s="502"/>
      <c r="Q501" s="849">
        <f t="shared" si="49"/>
        <v>0</v>
      </c>
      <c r="R501" s="849">
        <f t="shared" si="50"/>
        <v>0</v>
      </c>
      <c r="AA501" s="194"/>
    </row>
    <row r="502" spans="2:27" ht="18" customHeight="1" x14ac:dyDescent="0.35">
      <c r="B502" s="229"/>
      <c r="C502" s="301"/>
      <c r="D502" s="301"/>
      <c r="E502" s="449"/>
      <c r="F502" s="301"/>
      <c r="G502" s="302"/>
      <c r="H502" s="170"/>
      <c r="I502" s="170"/>
      <c r="J502" s="344"/>
      <c r="K502" s="587">
        <f t="shared" si="48"/>
        <v>0</v>
      </c>
      <c r="L502" s="644">
        <v>0</v>
      </c>
      <c r="M502" s="588">
        <f t="shared" si="47"/>
        <v>0</v>
      </c>
      <c r="N502" s="703"/>
      <c r="O502" s="361"/>
      <c r="P502" s="502"/>
      <c r="Q502" s="849">
        <f t="shared" si="49"/>
        <v>0</v>
      </c>
      <c r="R502" s="849">
        <f t="shared" si="50"/>
        <v>0</v>
      </c>
      <c r="AA502" s="194"/>
    </row>
    <row r="503" spans="2:27" ht="18" customHeight="1" x14ac:dyDescent="0.35">
      <c r="B503" s="229"/>
      <c r="C503" s="301"/>
      <c r="D503" s="301"/>
      <c r="E503" s="449"/>
      <c r="F503" s="301"/>
      <c r="G503" s="302"/>
      <c r="H503" s="170"/>
      <c r="I503" s="170"/>
      <c r="J503" s="344"/>
      <c r="K503" s="587">
        <f t="shared" si="48"/>
        <v>0</v>
      </c>
      <c r="L503" s="644">
        <v>0</v>
      </c>
      <c r="M503" s="588">
        <f t="shared" si="47"/>
        <v>0</v>
      </c>
      <c r="N503" s="703"/>
      <c r="O503" s="361"/>
      <c r="P503" s="502"/>
      <c r="Q503" s="849">
        <f t="shared" si="49"/>
        <v>0</v>
      </c>
      <c r="R503" s="849">
        <f t="shared" si="50"/>
        <v>0</v>
      </c>
      <c r="AA503" s="194"/>
    </row>
    <row r="504" spans="2:27" ht="18" customHeight="1" x14ac:dyDescent="0.35">
      <c r="B504" s="229"/>
      <c r="C504" s="301"/>
      <c r="D504" s="301"/>
      <c r="E504" s="449"/>
      <c r="F504" s="301"/>
      <c r="G504" s="302"/>
      <c r="H504" s="170"/>
      <c r="I504" s="170"/>
      <c r="J504" s="344"/>
      <c r="K504" s="587">
        <f t="shared" si="48"/>
        <v>0</v>
      </c>
      <c r="L504" s="644">
        <v>0</v>
      </c>
      <c r="M504" s="588">
        <f t="shared" si="47"/>
        <v>0</v>
      </c>
      <c r="N504" s="703"/>
      <c r="O504" s="361"/>
      <c r="P504" s="502"/>
      <c r="Q504" s="849">
        <f t="shared" si="49"/>
        <v>0</v>
      </c>
      <c r="R504" s="849">
        <f t="shared" si="50"/>
        <v>0</v>
      </c>
      <c r="AA504" s="194"/>
    </row>
    <row r="505" spans="2:27" ht="18" customHeight="1" x14ac:dyDescent="0.35">
      <c r="B505" s="229"/>
      <c r="C505" s="301"/>
      <c r="D505" s="301"/>
      <c r="E505" s="449"/>
      <c r="F505" s="301"/>
      <c r="G505" s="302"/>
      <c r="H505" s="170"/>
      <c r="I505" s="170"/>
      <c r="J505" s="344"/>
      <c r="K505" s="587">
        <f t="shared" si="48"/>
        <v>0</v>
      </c>
      <c r="L505" s="644">
        <v>0</v>
      </c>
      <c r="M505" s="588">
        <f t="shared" si="47"/>
        <v>0</v>
      </c>
      <c r="N505" s="703"/>
      <c r="O505" s="361"/>
      <c r="P505" s="502"/>
      <c r="Q505" s="849">
        <f t="shared" si="49"/>
        <v>0</v>
      </c>
      <c r="R505" s="849">
        <f t="shared" si="50"/>
        <v>0</v>
      </c>
      <c r="AA505" s="194"/>
    </row>
    <row r="506" spans="2:27" ht="18" customHeight="1" x14ac:dyDescent="0.35">
      <c r="B506" s="229"/>
      <c r="C506" s="301"/>
      <c r="D506" s="301"/>
      <c r="E506" s="449"/>
      <c r="F506" s="301"/>
      <c r="G506" s="302"/>
      <c r="H506" s="170"/>
      <c r="I506" s="170"/>
      <c r="J506" s="344"/>
      <c r="K506" s="587">
        <f t="shared" si="48"/>
        <v>0</v>
      </c>
      <c r="L506" s="644">
        <v>0</v>
      </c>
      <c r="M506" s="588">
        <f t="shared" si="47"/>
        <v>0</v>
      </c>
      <c r="N506" s="703"/>
      <c r="O506" s="361"/>
      <c r="P506" s="502"/>
      <c r="Q506" s="849">
        <f t="shared" si="49"/>
        <v>0</v>
      </c>
      <c r="R506" s="849">
        <f t="shared" si="50"/>
        <v>0</v>
      </c>
      <c r="AA506" s="194"/>
    </row>
    <row r="507" spans="2:27" ht="18" customHeight="1" x14ac:dyDescent="0.35">
      <c r="B507" s="229"/>
      <c r="C507" s="301"/>
      <c r="D507" s="301"/>
      <c r="E507" s="449"/>
      <c r="F507" s="301"/>
      <c r="G507" s="302"/>
      <c r="H507" s="170"/>
      <c r="I507" s="170"/>
      <c r="J507" s="344"/>
      <c r="K507" s="587">
        <f t="shared" si="48"/>
        <v>0</v>
      </c>
      <c r="L507" s="644">
        <v>0</v>
      </c>
      <c r="M507" s="588">
        <f t="shared" si="47"/>
        <v>0</v>
      </c>
      <c r="N507" s="703"/>
      <c r="O507" s="361"/>
      <c r="P507" s="502"/>
      <c r="Q507" s="849">
        <f t="shared" si="49"/>
        <v>0</v>
      </c>
      <c r="R507" s="849">
        <f t="shared" si="50"/>
        <v>0</v>
      </c>
      <c r="AA507" s="194"/>
    </row>
    <row r="508" spans="2:27" ht="18" customHeight="1" x14ac:dyDescent="0.35">
      <c r="B508" s="229"/>
      <c r="C508" s="301"/>
      <c r="D508" s="301"/>
      <c r="E508" s="449"/>
      <c r="F508" s="301"/>
      <c r="G508" s="302"/>
      <c r="H508" s="170"/>
      <c r="I508" s="170"/>
      <c r="J508" s="344"/>
      <c r="K508" s="587">
        <f t="shared" si="48"/>
        <v>0</v>
      </c>
      <c r="L508" s="644">
        <v>0</v>
      </c>
      <c r="M508" s="588">
        <f t="shared" si="47"/>
        <v>0</v>
      </c>
      <c r="N508" s="703"/>
      <c r="O508" s="361"/>
      <c r="P508" s="502"/>
      <c r="Q508" s="849">
        <f t="shared" si="49"/>
        <v>0</v>
      </c>
      <c r="R508" s="849">
        <f t="shared" si="50"/>
        <v>0</v>
      </c>
      <c r="AA508" s="194"/>
    </row>
    <row r="509" spans="2:27" ht="18" customHeight="1" x14ac:dyDescent="0.35">
      <c r="B509" s="229"/>
      <c r="C509" s="301"/>
      <c r="D509" s="301"/>
      <c r="E509" s="449"/>
      <c r="F509" s="301"/>
      <c r="G509" s="302"/>
      <c r="H509" s="170"/>
      <c r="I509" s="170"/>
      <c r="J509" s="344"/>
      <c r="K509" s="587">
        <f t="shared" si="48"/>
        <v>0</v>
      </c>
      <c r="L509" s="644">
        <v>0</v>
      </c>
      <c r="M509" s="588">
        <f t="shared" si="47"/>
        <v>0</v>
      </c>
      <c r="N509" s="703"/>
      <c r="O509" s="361"/>
      <c r="P509" s="502"/>
      <c r="Q509" s="849">
        <f t="shared" si="49"/>
        <v>0</v>
      </c>
      <c r="R509" s="849">
        <f t="shared" si="50"/>
        <v>0</v>
      </c>
      <c r="AA509" s="194"/>
    </row>
    <row r="510" spans="2:27" ht="18" customHeight="1" x14ac:dyDescent="0.35">
      <c r="B510" s="229"/>
      <c r="C510" s="301"/>
      <c r="D510" s="301"/>
      <c r="E510" s="449"/>
      <c r="F510" s="301"/>
      <c r="G510" s="302"/>
      <c r="H510" s="170"/>
      <c r="I510" s="170"/>
      <c r="J510" s="344"/>
      <c r="K510" s="587">
        <f t="shared" si="48"/>
        <v>0</v>
      </c>
      <c r="L510" s="644">
        <v>0</v>
      </c>
      <c r="M510" s="588">
        <f t="shared" si="47"/>
        <v>0</v>
      </c>
      <c r="N510" s="703"/>
      <c r="O510" s="361"/>
      <c r="P510" s="502"/>
      <c r="Q510" s="849">
        <f t="shared" si="49"/>
        <v>0</v>
      </c>
      <c r="R510" s="849">
        <f t="shared" si="50"/>
        <v>0</v>
      </c>
      <c r="AA510" s="194"/>
    </row>
    <row r="511" spans="2:27" ht="18" customHeight="1" x14ac:dyDescent="0.35">
      <c r="B511" s="229"/>
      <c r="C511" s="301"/>
      <c r="D511" s="301"/>
      <c r="E511" s="449"/>
      <c r="F511" s="301"/>
      <c r="G511" s="302"/>
      <c r="H511" s="170"/>
      <c r="I511" s="170"/>
      <c r="J511" s="344"/>
      <c r="K511" s="587">
        <f t="shared" si="48"/>
        <v>0</v>
      </c>
      <c r="L511" s="644">
        <v>0</v>
      </c>
      <c r="M511" s="588">
        <f t="shared" si="47"/>
        <v>0</v>
      </c>
      <c r="N511" s="703"/>
      <c r="O511" s="361"/>
      <c r="P511" s="502"/>
      <c r="Q511" s="849">
        <f t="shared" si="49"/>
        <v>0</v>
      </c>
      <c r="R511" s="849">
        <f t="shared" si="50"/>
        <v>0</v>
      </c>
      <c r="AA511" s="194"/>
    </row>
    <row r="512" spans="2:27" ht="18" customHeight="1" x14ac:dyDescent="0.35">
      <c r="B512" s="229"/>
      <c r="C512" s="301"/>
      <c r="D512" s="301"/>
      <c r="E512" s="449"/>
      <c r="F512" s="301"/>
      <c r="G512" s="302"/>
      <c r="H512" s="170"/>
      <c r="I512" s="170"/>
      <c r="J512" s="344"/>
      <c r="K512" s="587">
        <f t="shared" si="48"/>
        <v>0</v>
      </c>
      <c r="L512" s="644">
        <v>0</v>
      </c>
      <c r="M512" s="588">
        <f t="shared" si="47"/>
        <v>0</v>
      </c>
      <c r="N512" s="703"/>
      <c r="O512" s="361"/>
      <c r="P512" s="502"/>
      <c r="Q512" s="849">
        <f t="shared" si="49"/>
        <v>0</v>
      </c>
      <c r="R512" s="849">
        <f t="shared" si="50"/>
        <v>0</v>
      </c>
      <c r="AA512" s="194"/>
    </row>
    <row r="513" spans="2:27" ht="18" customHeight="1" x14ac:dyDescent="0.35">
      <c r="B513" s="229"/>
      <c r="C513" s="301"/>
      <c r="D513" s="301"/>
      <c r="E513" s="449"/>
      <c r="F513" s="301"/>
      <c r="G513" s="302"/>
      <c r="H513" s="170"/>
      <c r="I513" s="170"/>
      <c r="J513" s="344"/>
      <c r="K513" s="587">
        <f t="shared" si="48"/>
        <v>0</v>
      </c>
      <c r="L513" s="644">
        <v>0</v>
      </c>
      <c r="M513" s="588">
        <f t="shared" si="47"/>
        <v>0</v>
      </c>
      <c r="N513" s="703"/>
      <c r="O513" s="361"/>
      <c r="P513" s="502"/>
      <c r="Q513" s="849">
        <f t="shared" si="49"/>
        <v>0</v>
      </c>
      <c r="R513" s="849">
        <f t="shared" si="50"/>
        <v>0</v>
      </c>
      <c r="AA513" s="194"/>
    </row>
    <row r="514" spans="2:27" ht="18" customHeight="1" x14ac:dyDescent="0.35">
      <c r="B514" s="229"/>
      <c r="C514" s="301"/>
      <c r="D514" s="301"/>
      <c r="E514" s="449"/>
      <c r="F514" s="301"/>
      <c r="G514" s="302"/>
      <c r="H514" s="170"/>
      <c r="I514" s="170"/>
      <c r="J514" s="344"/>
      <c r="K514" s="587">
        <f t="shared" si="48"/>
        <v>0</v>
      </c>
      <c r="L514" s="644">
        <v>0</v>
      </c>
      <c r="M514" s="588">
        <f t="shared" si="47"/>
        <v>0</v>
      </c>
      <c r="N514" s="703"/>
      <c r="O514" s="361"/>
      <c r="P514" s="502"/>
      <c r="Q514" s="849">
        <f t="shared" si="49"/>
        <v>0</v>
      </c>
      <c r="R514" s="849">
        <f t="shared" si="50"/>
        <v>0</v>
      </c>
      <c r="AA514" s="194"/>
    </row>
    <row r="515" spans="2:27" ht="18" customHeight="1" x14ac:dyDescent="0.35">
      <c r="B515" s="229"/>
      <c r="C515" s="301"/>
      <c r="D515" s="301"/>
      <c r="E515" s="449"/>
      <c r="F515" s="301"/>
      <c r="G515" s="302"/>
      <c r="H515" s="170"/>
      <c r="I515" s="170"/>
      <c r="J515" s="344"/>
      <c r="K515" s="587">
        <f t="shared" si="48"/>
        <v>0</v>
      </c>
      <c r="L515" s="644">
        <v>0</v>
      </c>
      <c r="M515" s="588">
        <f t="shared" si="47"/>
        <v>0</v>
      </c>
      <c r="N515" s="703"/>
      <c r="O515" s="361"/>
      <c r="P515" s="502"/>
      <c r="Q515" s="849">
        <f t="shared" si="49"/>
        <v>0</v>
      </c>
      <c r="R515" s="849">
        <f t="shared" si="50"/>
        <v>0</v>
      </c>
      <c r="AA515" s="194"/>
    </row>
    <row r="516" spans="2:27" ht="18" customHeight="1" x14ac:dyDescent="0.35">
      <c r="B516" s="229"/>
      <c r="C516" s="301"/>
      <c r="D516" s="301"/>
      <c r="E516" s="449"/>
      <c r="F516" s="301"/>
      <c r="G516" s="302"/>
      <c r="H516" s="170"/>
      <c r="I516" s="170"/>
      <c r="J516" s="344"/>
      <c r="K516" s="587">
        <f t="shared" si="48"/>
        <v>0</v>
      </c>
      <c r="L516" s="644">
        <v>0</v>
      </c>
      <c r="M516" s="588">
        <f t="shared" si="47"/>
        <v>0</v>
      </c>
      <c r="N516" s="703"/>
      <c r="O516" s="361"/>
      <c r="P516" s="502"/>
      <c r="Q516" s="849">
        <f t="shared" si="49"/>
        <v>0</v>
      </c>
      <c r="R516" s="849">
        <f t="shared" si="50"/>
        <v>0</v>
      </c>
      <c r="AA516" s="194"/>
    </row>
    <row r="517" spans="2:27" ht="18" customHeight="1" x14ac:dyDescent="0.35">
      <c r="B517" s="229"/>
      <c r="C517" s="301"/>
      <c r="D517" s="301"/>
      <c r="E517" s="449"/>
      <c r="F517" s="301"/>
      <c r="G517" s="302"/>
      <c r="H517" s="170"/>
      <c r="I517" s="170"/>
      <c r="J517" s="344"/>
      <c r="K517" s="587">
        <f t="shared" si="48"/>
        <v>0</v>
      </c>
      <c r="L517" s="644">
        <v>0</v>
      </c>
      <c r="M517" s="588">
        <f t="shared" si="47"/>
        <v>0</v>
      </c>
      <c r="N517" s="703"/>
      <c r="O517" s="361"/>
      <c r="P517" s="502"/>
      <c r="Q517" s="849">
        <f t="shared" si="49"/>
        <v>0</v>
      </c>
      <c r="R517" s="849">
        <f t="shared" si="50"/>
        <v>0</v>
      </c>
      <c r="AA517" s="194"/>
    </row>
    <row r="518" spans="2:27" ht="18" customHeight="1" x14ac:dyDescent="0.35">
      <c r="B518" s="229"/>
      <c r="C518" s="301"/>
      <c r="D518" s="301"/>
      <c r="E518" s="449"/>
      <c r="F518" s="301"/>
      <c r="G518" s="302"/>
      <c r="H518" s="170"/>
      <c r="I518" s="170"/>
      <c r="J518" s="344"/>
      <c r="K518" s="587">
        <f t="shared" si="48"/>
        <v>0</v>
      </c>
      <c r="L518" s="644">
        <v>0</v>
      </c>
      <c r="M518" s="588">
        <f t="shared" si="47"/>
        <v>0</v>
      </c>
      <c r="N518" s="703"/>
      <c r="O518" s="361"/>
      <c r="P518" s="502"/>
      <c r="Q518" s="849">
        <f t="shared" si="49"/>
        <v>0</v>
      </c>
      <c r="R518" s="849">
        <f t="shared" si="50"/>
        <v>0</v>
      </c>
      <c r="AA518" s="194"/>
    </row>
    <row r="519" spans="2:27" ht="18" customHeight="1" x14ac:dyDescent="0.35">
      <c r="B519" s="229"/>
      <c r="C519" s="301"/>
      <c r="D519" s="301"/>
      <c r="E519" s="449"/>
      <c r="F519" s="301"/>
      <c r="G519" s="302"/>
      <c r="H519" s="170"/>
      <c r="I519" s="170"/>
      <c r="J519" s="344"/>
      <c r="K519" s="587">
        <f t="shared" si="48"/>
        <v>0</v>
      </c>
      <c r="L519" s="644">
        <v>0</v>
      </c>
      <c r="M519" s="588">
        <f t="shared" si="47"/>
        <v>0</v>
      </c>
      <c r="N519" s="703"/>
      <c r="O519" s="361"/>
      <c r="P519" s="502"/>
      <c r="Q519" s="849">
        <f t="shared" si="49"/>
        <v>0</v>
      </c>
      <c r="R519" s="849">
        <f t="shared" si="50"/>
        <v>0</v>
      </c>
      <c r="AA519" s="194"/>
    </row>
    <row r="520" spans="2:27" ht="18" customHeight="1" x14ac:dyDescent="0.35">
      <c r="B520" s="229"/>
      <c r="C520" s="301"/>
      <c r="D520" s="301"/>
      <c r="E520" s="449"/>
      <c r="F520" s="301"/>
      <c r="G520" s="302"/>
      <c r="H520" s="170"/>
      <c r="I520" s="170"/>
      <c r="J520" s="344"/>
      <c r="K520" s="587">
        <f t="shared" si="48"/>
        <v>0</v>
      </c>
      <c r="L520" s="644">
        <v>0</v>
      </c>
      <c r="M520" s="588">
        <f t="shared" si="47"/>
        <v>0</v>
      </c>
      <c r="N520" s="703"/>
      <c r="O520" s="361"/>
      <c r="P520" s="502"/>
      <c r="Q520" s="849">
        <f t="shared" si="49"/>
        <v>0</v>
      </c>
      <c r="R520" s="849">
        <f t="shared" si="50"/>
        <v>0</v>
      </c>
      <c r="AA520" s="194"/>
    </row>
    <row r="521" spans="2:27" ht="18" customHeight="1" x14ac:dyDescent="0.35">
      <c r="B521" s="229"/>
      <c r="C521" s="301"/>
      <c r="D521" s="301"/>
      <c r="E521" s="449"/>
      <c r="F521" s="301"/>
      <c r="G521" s="302"/>
      <c r="H521" s="170"/>
      <c r="I521" s="170"/>
      <c r="J521" s="344"/>
      <c r="K521" s="587">
        <f t="shared" si="48"/>
        <v>0</v>
      </c>
      <c r="L521" s="644">
        <v>0</v>
      </c>
      <c r="M521" s="588">
        <f t="shared" si="47"/>
        <v>0</v>
      </c>
      <c r="N521" s="703"/>
      <c r="O521" s="361"/>
      <c r="P521" s="502"/>
      <c r="Q521" s="849">
        <f t="shared" si="49"/>
        <v>0</v>
      </c>
      <c r="R521" s="849">
        <f t="shared" si="50"/>
        <v>0</v>
      </c>
      <c r="AA521" s="194"/>
    </row>
    <row r="522" spans="2:27" ht="18" customHeight="1" x14ac:dyDescent="0.35">
      <c r="B522" s="229"/>
      <c r="C522" s="301"/>
      <c r="D522" s="301"/>
      <c r="E522" s="449"/>
      <c r="F522" s="301"/>
      <c r="G522" s="302"/>
      <c r="H522" s="170"/>
      <c r="I522" s="170"/>
      <c r="J522" s="344"/>
      <c r="K522" s="587">
        <f t="shared" si="48"/>
        <v>0</v>
      </c>
      <c r="L522" s="644">
        <v>0</v>
      </c>
      <c r="M522" s="588">
        <f t="shared" si="47"/>
        <v>0</v>
      </c>
      <c r="N522" s="703"/>
      <c r="O522" s="361"/>
      <c r="P522" s="502"/>
      <c r="Q522" s="849">
        <f t="shared" si="49"/>
        <v>0</v>
      </c>
      <c r="R522" s="849">
        <f t="shared" si="50"/>
        <v>0</v>
      </c>
      <c r="AA522" s="194"/>
    </row>
    <row r="523" spans="2:27" ht="18" customHeight="1" x14ac:dyDescent="0.35">
      <c r="B523" s="229"/>
      <c r="C523" s="301"/>
      <c r="D523" s="301"/>
      <c r="E523" s="449"/>
      <c r="F523" s="301"/>
      <c r="G523" s="302"/>
      <c r="H523" s="170"/>
      <c r="I523" s="170"/>
      <c r="J523" s="344"/>
      <c r="K523" s="587">
        <f t="shared" si="48"/>
        <v>0</v>
      </c>
      <c r="L523" s="644">
        <v>0</v>
      </c>
      <c r="M523" s="588">
        <f t="shared" si="47"/>
        <v>0</v>
      </c>
      <c r="N523" s="703"/>
      <c r="O523" s="361"/>
      <c r="P523" s="502"/>
      <c r="Q523" s="849">
        <f t="shared" si="49"/>
        <v>0</v>
      </c>
      <c r="R523" s="849">
        <f t="shared" si="50"/>
        <v>0</v>
      </c>
      <c r="AA523" s="194"/>
    </row>
    <row r="524" spans="2:27" ht="18" customHeight="1" x14ac:dyDescent="0.35">
      <c r="B524" s="229"/>
      <c r="C524" s="301"/>
      <c r="D524" s="301"/>
      <c r="E524" s="449"/>
      <c r="F524" s="301"/>
      <c r="G524" s="302"/>
      <c r="H524" s="170"/>
      <c r="I524" s="170"/>
      <c r="J524" s="344"/>
      <c r="K524" s="587">
        <f t="shared" si="48"/>
        <v>0</v>
      </c>
      <c r="L524" s="644">
        <v>0</v>
      </c>
      <c r="M524" s="588">
        <f t="shared" si="47"/>
        <v>0</v>
      </c>
      <c r="N524" s="703"/>
      <c r="O524" s="361"/>
      <c r="P524" s="502"/>
      <c r="Q524" s="849">
        <f t="shared" si="49"/>
        <v>0</v>
      </c>
      <c r="R524" s="849">
        <f t="shared" si="50"/>
        <v>0</v>
      </c>
      <c r="AA524" s="194"/>
    </row>
    <row r="525" spans="2:27" ht="18" customHeight="1" x14ac:dyDescent="0.35">
      <c r="B525" s="229"/>
      <c r="C525" s="301"/>
      <c r="D525" s="301"/>
      <c r="E525" s="449"/>
      <c r="F525" s="301"/>
      <c r="G525" s="302"/>
      <c r="H525" s="170"/>
      <c r="I525" s="170"/>
      <c r="J525" s="344"/>
      <c r="K525" s="587">
        <f t="shared" si="48"/>
        <v>0</v>
      </c>
      <c r="L525" s="644">
        <v>0</v>
      </c>
      <c r="M525" s="588">
        <f t="shared" si="47"/>
        <v>0</v>
      </c>
      <c r="N525" s="703"/>
      <c r="O525" s="361"/>
      <c r="P525" s="502"/>
      <c r="Q525" s="849">
        <f t="shared" si="49"/>
        <v>0</v>
      </c>
      <c r="R525" s="849">
        <f t="shared" si="50"/>
        <v>0</v>
      </c>
      <c r="AA525" s="194"/>
    </row>
    <row r="526" spans="2:27" ht="18" customHeight="1" x14ac:dyDescent="0.35">
      <c r="B526" s="229"/>
      <c r="C526" s="301"/>
      <c r="D526" s="301"/>
      <c r="E526" s="449"/>
      <c r="F526" s="301"/>
      <c r="G526" s="302"/>
      <c r="H526" s="170"/>
      <c r="I526" s="170"/>
      <c r="J526" s="344"/>
      <c r="K526" s="587">
        <f t="shared" si="48"/>
        <v>0</v>
      </c>
      <c r="L526" s="644">
        <v>0</v>
      </c>
      <c r="M526" s="588">
        <f t="shared" si="47"/>
        <v>0</v>
      </c>
      <c r="N526" s="703"/>
      <c r="O526" s="361"/>
      <c r="P526" s="502"/>
      <c r="Q526" s="849">
        <f t="shared" si="49"/>
        <v>0</v>
      </c>
      <c r="R526" s="849">
        <f t="shared" si="50"/>
        <v>0</v>
      </c>
      <c r="AA526" s="194"/>
    </row>
    <row r="527" spans="2:27" ht="18" customHeight="1" x14ac:dyDescent="0.35">
      <c r="B527" s="229"/>
      <c r="C527" s="301"/>
      <c r="D527" s="301"/>
      <c r="E527" s="449"/>
      <c r="F527" s="301"/>
      <c r="G527" s="302"/>
      <c r="H527" s="170"/>
      <c r="I527" s="170"/>
      <c r="J527" s="344"/>
      <c r="K527" s="587">
        <f t="shared" si="48"/>
        <v>0</v>
      </c>
      <c r="L527" s="644">
        <v>0</v>
      </c>
      <c r="M527" s="588">
        <f t="shared" si="47"/>
        <v>0</v>
      </c>
      <c r="N527" s="703"/>
      <c r="O527" s="361"/>
      <c r="P527" s="502"/>
      <c r="Q527" s="849">
        <f t="shared" si="49"/>
        <v>0</v>
      </c>
      <c r="R527" s="849">
        <f t="shared" si="50"/>
        <v>0</v>
      </c>
      <c r="AA527" s="194"/>
    </row>
    <row r="528" spans="2:27" ht="18" customHeight="1" x14ac:dyDescent="0.35">
      <c r="B528" s="229"/>
      <c r="C528" s="301"/>
      <c r="D528" s="301"/>
      <c r="E528" s="449"/>
      <c r="F528" s="301"/>
      <c r="G528" s="302"/>
      <c r="H528" s="170"/>
      <c r="I528" s="170"/>
      <c r="J528" s="344"/>
      <c r="K528" s="587">
        <f t="shared" si="48"/>
        <v>0</v>
      </c>
      <c r="L528" s="644">
        <v>0</v>
      </c>
      <c r="M528" s="588">
        <f t="shared" si="47"/>
        <v>0</v>
      </c>
      <c r="N528" s="703"/>
      <c r="O528" s="361"/>
      <c r="P528" s="502"/>
      <c r="Q528" s="849">
        <f t="shared" si="49"/>
        <v>0</v>
      </c>
      <c r="R528" s="849">
        <f t="shared" si="50"/>
        <v>0</v>
      </c>
      <c r="AA528" s="194"/>
    </row>
    <row r="529" spans="2:27" ht="18" customHeight="1" x14ac:dyDescent="0.35">
      <c r="B529" s="229"/>
      <c r="C529" s="301"/>
      <c r="D529" s="301"/>
      <c r="E529" s="449"/>
      <c r="F529" s="301"/>
      <c r="G529" s="302"/>
      <c r="H529" s="170"/>
      <c r="I529" s="170"/>
      <c r="J529" s="344"/>
      <c r="K529" s="587">
        <f t="shared" si="48"/>
        <v>0</v>
      </c>
      <c r="L529" s="644">
        <v>0</v>
      </c>
      <c r="M529" s="588">
        <f t="shared" si="47"/>
        <v>0</v>
      </c>
      <c r="N529" s="703"/>
      <c r="O529" s="361"/>
      <c r="P529" s="502"/>
      <c r="Q529" s="849">
        <f t="shared" si="49"/>
        <v>0</v>
      </c>
      <c r="R529" s="849">
        <f t="shared" si="50"/>
        <v>0</v>
      </c>
      <c r="AA529" s="194"/>
    </row>
    <row r="530" spans="2:27" ht="18" customHeight="1" x14ac:dyDescent="0.35">
      <c r="B530" s="229"/>
      <c r="C530" s="301"/>
      <c r="D530" s="301"/>
      <c r="E530" s="449"/>
      <c r="F530" s="301"/>
      <c r="G530" s="302"/>
      <c r="H530" s="170"/>
      <c r="I530" s="170"/>
      <c r="J530" s="344"/>
      <c r="K530" s="587">
        <f t="shared" si="48"/>
        <v>0</v>
      </c>
      <c r="L530" s="644">
        <v>0</v>
      </c>
      <c r="M530" s="588">
        <f t="shared" si="47"/>
        <v>0</v>
      </c>
      <c r="N530" s="703"/>
      <c r="O530" s="361"/>
      <c r="P530" s="502"/>
      <c r="Q530" s="849">
        <f t="shared" si="49"/>
        <v>0</v>
      </c>
      <c r="R530" s="849">
        <f t="shared" si="50"/>
        <v>0</v>
      </c>
      <c r="AA530" s="194"/>
    </row>
    <row r="531" spans="2:27" ht="18" customHeight="1" x14ac:dyDescent="0.35">
      <c r="B531" s="229"/>
      <c r="C531" s="301"/>
      <c r="D531" s="301"/>
      <c r="E531" s="449"/>
      <c r="F531" s="301"/>
      <c r="G531" s="302"/>
      <c r="H531" s="170"/>
      <c r="I531" s="170"/>
      <c r="J531" s="344"/>
      <c r="K531" s="587">
        <f t="shared" si="48"/>
        <v>0</v>
      </c>
      <c r="L531" s="644">
        <v>0</v>
      </c>
      <c r="M531" s="588">
        <f t="shared" si="47"/>
        <v>0</v>
      </c>
      <c r="N531" s="703"/>
      <c r="O531" s="361"/>
      <c r="P531" s="502"/>
      <c r="Q531" s="849">
        <f t="shared" si="49"/>
        <v>0</v>
      </c>
      <c r="R531" s="849">
        <f t="shared" si="50"/>
        <v>0</v>
      </c>
      <c r="AA531" s="194"/>
    </row>
    <row r="532" spans="2:27" ht="18" customHeight="1" x14ac:dyDescent="0.35">
      <c r="B532" s="229"/>
      <c r="C532" s="301"/>
      <c r="D532" s="301"/>
      <c r="E532" s="449"/>
      <c r="F532" s="301"/>
      <c r="G532" s="302"/>
      <c r="H532" s="170"/>
      <c r="I532" s="170"/>
      <c r="J532" s="344"/>
      <c r="K532" s="587">
        <f t="shared" si="48"/>
        <v>0</v>
      </c>
      <c r="L532" s="644">
        <v>0</v>
      </c>
      <c r="M532" s="588">
        <f t="shared" si="47"/>
        <v>0</v>
      </c>
      <c r="N532" s="703"/>
      <c r="O532" s="361"/>
      <c r="P532" s="502"/>
      <c r="Q532" s="849">
        <f t="shared" si="49"/>
        <v>0</v>
      </c>
      <c r="R532" s="849">
        <f t="shared" si="50"/>
        <v>0</v>
      </c>
      <c r="AA532" s="194"/>
    </row>
    <row r="533" spans="2:27" ht="18" customHeight="1" x14ac:dyDescent="0.35">
      <c r="B533" s="229"/>
      <c r="C533" s="301"/>
      <c r="D533" s="301"/>
      <c r="E533" s="449"/>
      <c r="F533" s="301"/>
      <c r="G533" s="302"/>
      <c r="H533" s="170"/>
      <c r="I533" s="170"/>
      <c r="J533" s="344"/>
      <c r="K533" s="587">
        <f t="shared" si="48"/>
        <v>0</v>
      </c>
      <c r="L533" s="644">
        <v>0</v>
      </c>
      <c r="M533" s="588">
        <f t="shared" si="47"/>
        <v>0</v>
      </c>
      <c r="N533" s="703"/>
      <c r="O533" s="361"/>
      <c r="P533" s="502"/>
      <c r="Q533" s="849">
        <f t="shared" si="49"/>
        <v>0</v>
      </c>
      <c r="R533" s="849">
        <f t="shared" si="50"/>
        <v>0</v>
      </c>
      <c r="AA533" s="194"/>
    </row>
    <row r="534" spans="2:27" ht="18" customHeight="1" x14ac:dyDescent="0.35">
      <c r="B534" s="229"/>
      <c r="C534" s="301"/>
      <c r="D534" s="301"/>
      <c r="E534" s="449"/>
      <c r="F534" s="301"/>
      <c r="G534" s="302"/>
      <c r="H534" s="170"/>
      <c r="I534" s="170"/>
      <c r="J534" s="344"/>
      <c r="K534" s="587">
        <f t="shared" si="48"/>
        <v>0</v>
      </c>
      <c r="L534" s="644">
        <v>0</v>
      </c>
      <c r="M534" s="588">
        <f t="shared" si="47"/>
        <v>0</v>
      </c>
      <c r="N534" s="703"/>
      <c r="O534" s="361"/>
      <c r="P534" s="502"/>
      <c r="Q534" s="849">
        <f t="shared" si="49"/>
        <v>0</v>
      </c>
      <c r="R534" s="849">
        <f t="shared" si="50"/>
        <v>0</v>
      </c>
      <c r="AA534" s="194"/>
    </row>
    <row r="535" spans="2:27" ht="18" customHeight="1" x14ac:dyDescent="0.35">
      <c r="B535" s="229"/>
      <c r="C535" s="301"/>
      <c r="D535" s="301"/>
      <c r="E535" s="449"/>
      <c r="F535" s="301"/>
      <c r="G535" s="302"/>
      <c r="H535" s="170"/>
      <c r="I535" s="170"/>
      <c r="J535" s="344"/>
      <c r="K535" s="587">
        <f t="shared" si="48"/>
        <v>0</v>
      </c>
      <c r="L535" s="644">
        <v>0</v>
      </c>
      <c r="M535" s="588">
        <f t="shared" si="47"/>
        <v>0</v>
      </c>
      <c r="N535" s="703"/>
      <c r="O535" s="361"/>
      <c r="P535" s="502"/>
      <c r="Q535" s="849">
        <f t="shared" si="49"/>
        <v>0</v>
      </c>
      <c r="R535" s="849">
        <f t="shared" si="50"/>
        <v>0</v>
      </c>
      <c r="AA535" s="194"/>
    </row>
    <row r="536" spans="2:27" ht="18" customHeight="1" x14ac:dyDescent="0.35">
      <c r="B536" s="229"/>
      <c r="C536" s="301"/>
      <c r="D536" s="301"/>
      <c r="E536" s="449"/>
      <c r="F536" s="301"/>
      <c r="G536" s="302"/>
      <c r="H536" s="170"/>
      <c r="I536" s="170"/>
      <c r="J536" s="344"/>
      <c r="K536" s="587">
        <f t="shared" si="48"/>
        <v>0</v>
      </c>
      <c r="L536" s="644">
        <v>0</v>
      </c>
      <c r="M536" s="588">
        <f t="shared" si="47"/>
        <v>0</v>
      </c>
      <c r="N536" s="703"/>
      <c r="O536" s="361"/>
      <c r="P536" s="502"/>
      <c r="Q536" s="849">
        <f t="shared" si="49"/>
        <v>0</v>
      </c>
      <c r="R536" s="849">
        <f t="shared" si="50"/>
        <v>0</v>
      </c>
      <c r="AA536" s="194"/>
    </row>
    <row r="537" spans="2:27" ht="18" customHeight="1" x14ac:dyDescent="0.35">
      <c r="B537" s="229"/>
      <c r="C537" s="301"/>
      <c r="D537" s="301"/>
      <c r="E537" s="449"/>
      <c r="F537" s="301"/>
      <c r="G537" s="302"/>
      <c r="H537" s="170"/>
      <c r="I537" s="170"/>
      <c r="J537" s="344"/>
      <c r="K537" s="587">
        <f t="shared" si="48"/>
        <v>0</v>
      </c>
      <c r="L537" s="644">
        <v>0</v>
      </c>
      <c r="M537" s="588">
        <f t="shared" si="47"/>
        <v>0</v>
      </c>
      <c r="N537" s="703"/>
      <c r="O537" s="361"/>
      <c r="P537" s="502"/>
      <c r="Q537" s="849">
        <f t="shared" si="49"/>
        <v>0</v>
      </c>
      <c r="R537" s="849">
        <f t="shared" si="50"/>
        <v>0</v>
      </c>
      <c r="AA537" s="194"/>
    </row>
    <row r="538" spans="2:27" ht="18" customHeight="1" x14ac:dyDescent="0.35">
      <c r="B538" s="229"/>
      <c r="C538" s="301"/>
      <c r="D538" s="301"/>
      <c r="E538" s="449"/>
      <c r="F538" s="301"/>
      <c r="G538" s="302"/>
      <c r="H538" s="170"/>
      <c r="I538" s="170"/>
      <c r="J538" s="344"/>
      <c r="K538" s="587">
        <f t="shared" si="48"/>
        <v>0</v>
      </c>
      <c r="L538" s="644">
        <v>0</v>
      </c>
      <c r="M538" s="588">
        <f t="shared" si="47"/>
        <v>0</v>
      </c>
      <c r="N538" s="703"/>
      <c r="O538" s="361"/>
      <c r="P538" s="502"/>
      <c r="Q538" s="849">
        <f t="shared" si="49"/>
        <v>0</v>
      </c>
      <c r="R538" s="849">
        <f t="shared" si="50"/>
        <v>0</v>
      </c>
      <c r="AA538" s="194"/>
    </row>
    <row r="539" spans="2:27" ht="18" customHeight="1" x14ac:dyDescent="0.35">
      <c r="B539" s="229"/>
      <c r="C539" s="301"/>
      <c r="D539" s="301"/>
      <c r="E539" s="449"/>
      <c r="F539" s="301"/>
      <c r="G539" s="302"/>
      <c r="H539" s="170"/>
      <c r="I539" s="170"/>
      <c r="J539" s="344"/>
      <c r="K539" s="587">
        <f t="shared" si="48"/>
        <v>0</v>
      </c>
      <c r="L539" s="644">
        <v>0</v>
      </c>
      <c r="M539" s="588">
        <f t="shared" si="47"/>
        <v>0</v>
      </c>
      <c r="N539" s="703"/>
      <c r="O539" s="361"/>
      <c r="P539" s="502"/>
      <c r="Q539" s="849">
        <f t="shared" si="49"/>
        <v>0</v>
      </c>
      <c r="R539" s="849">
        <f t="shared" si="50"/>
        <v>0</v>
      </c>
      <c r="AA539" s="194"/>
    </row>
    <row r="540" spans="2:27" ht="18" customHeight="1" x14ac:dyDescent="0.35">
      <c r="B540" s="229"/>
      <c r="C540" s="301"/>
      <c r="D540" s="301"/>
      <c r="E540" s="449"/>
      <c r="F540" s="301"/>
      <c r="G540" s="302"/>
      <c r="H540" s="170"/>
      <c r="I540" s="170"/>
      <c r="J540" s="344"/>
      <c r="K540" s="587">
        <f t="shared" si="48"/>
        <v>0</v>
      </c>
      <c r="L540" s="644">
        <v>0</v>
      </c>
      <c r="M540" s="588">
        <f t="shared" si="47"/>
        <v>0</v>
      </c>
      <c r="N540" s="703"/>
      <c r="O540" s="361"/>
      <c r="P540" s="502"/>
      <c r="Q540" s="849">
        <f t="shared" si="49"/>
        <v>0</v>
      </c>
      <c r="R540" s="849">
        <f t="shared" si="50"/>
        <v>0</v>
      </c>
      <c r="AA540" s="194"/>
    </row>
    <row r="541" spans="2:27" ht="18" customHeight="1" x14ac:dyDescent="0.35">
      <c r="B541" s="229"/>
      <c r="C541" s="301"/>
      <c r="D541" s="301"/>
      <c r="E541" s="449"/>
      <c r="F541" s="301"/>
      <c r="G541" s="302"/>
      <c r="H541" s="170"/>
      <c r="I541" s="170"/>
      <c r="J541" s="344"/>
      <c r="K541" s="587">
        <f t="shared" si="48"/>
        <v>0</v>
      </c>
      <c r="L541" s="644">
        <v>0</v>
      </c>
      <c r="M541" s="588">
        <f t="shared" si="47"/>
        <v>0</v>
      </c>
      <c r="N541" s="703"/>
      <c r="O541" s="361"/>
      <c r="P541" s="502"/>
      <c r="Q541" s="849">
        <f t="shared" si="49"/>
        <v>0</v>
      </c>
      <c r="R541" s="849">
        <f t="shared" si="50"/>
        <v>0</v>
      </c>
      <c r="AA541" s="194"/>
    </row>
    <row r="542" spans="2:27" ht="18" customHeight="1" x14ac:dyDescent="0.35">
      <c r="B542" s="229"/>
      <c r="C542" s="301"/>
      <c r="D542" s="301"/>
      <c r="E542" s="449"/>
      <c r="F542" s="301"/>
      <c r="G542" s="302"/>
      <c r="H542" s="170"/>
      <c r="I542" s="170"/>
      <c r="J542" s="344"/>
      <c r="K542" s="587">
        <f t="shared" si="48"/>
        <v>0</v>
      </c>
      <c r="L542" s="644">
        <v>0</v>
      </c>
      <c r="M542" s="588">
        <f t="shared" si="47"/>
        <v>0</v>
      </c>
      <c r="N542" s="703"/>
      <c r="O542" s="361"/>
      <c r="P542" s="502"/>
      <c r="Q542" s="849">
        <f t="shared" si="49"/>
        <v>0</v>
      </c>
      <c r="R542" s="849">
        <f t="shared" si="50"/>
        <v>0</v>
      </c>
      <c r="AA542" s="194"/>
    </row>
    <row r="543" spans="2:27" ht="18" customHeight="1" x14ac:dyDescent="0.35">
      <c r="B543" s="229"/>
      <c r="C543" s="301"/>
      <c r="D543" s="301"/>
      <c r="E543" s="449"/>
      <c r="F543" s="301"/>
      <c r="G543" s="302"/>
      <c r="H543" s="170"/>
      <c r="I543" s="170"/>
      <c r="J543" s="344"/>
      <c r="K543" s="587">
        <f t="shared" si="48"/>
        <v>0</v>
      </c>
      <c r="L543" s="644">
        <v>0</v>
      </c>
      <c r="M543" s="588">
        <f t="shared" si="47"/>
        <v>0</v>
      </c>
      <c r="N543" s="703"/>
      <c r="O543" s="361"/>
      <c r="P543" s="502"/>
      <c r="Q543" s="849">
        <f t="shared" si="49"/>
        <v>0</v>
      </c>
      <c r="R543" s="849">
        <f t="shared" si="50"/>
        <v>0</v>
      </c>
      <c r="AA543" s="194"/>
    </row>
    <row r="544" spans="2:27" ht="18" customHeight="1" x14ac:dyDescent="0.35">
      <c r="B544" s="229"/>
      <c r="C544" s="301"/>
      <c r="D544" s="301"/>
      <c r="E544" s="449"/>
      <c r="F544" s="301"/>
      <c r="G544" s="302"/>
      <c r="H544" s="170"/>
      <c r="I544" s="170"/>
      <c r="J544" s="344"/>
      <c r="K544" s="587">
        <f t="shared" si="48"/>
        <v>0</v>
      </c>
      <c r="L544" s="644">
        <v>0</v>
      </c>
      <c r="M544" s="588">
        <f t="shared" si="47"/>
        <v>0</v>
      </c>
      <c r="N544" s="703"/>
      <c r="O544" s="361"/>
      <c r="P544" s="502"/>
      <c r="Q544" s="849">
        <f t="shared" si="49"/>
        <v>0</v>
      </c>
      <c r="R544" s="849">
        <f t="shared" si="50"/>
        <v>0</v>
      </c>
      <c r="AA544" s="194"/>
    </row>
    <row r="545" spans="2:27" ht="18" customHeight="1" x14ac:dyDescent="0.35">
      <c r="B545" s="229"/>
      <c r="C545" s="301"/>
      <c r="D545" s="301"/>
      <c r="E545" s="449"/>
      <c r="F545" s="301"/>
      <c r="G545" s="302"/>
      <c r="H545" s="170"/>
      <c r="I545" s="170"/>
      <c r="J545" s="344"/>
      <c r="K545" s="587">
        <f t="shared" si="48"/>
        <v>0</v>
      </c>
      <c r="L545" s="644">
        <v>0</v>
      </c>
      <c r="M545" s="588">
        <f t="shared" si="47"/>
        <v>0</v>
      </c>
      <c r="N545" s="703"/>
      <c r="O545" s="361"/>
      <c r="P545" s="502"/>
      <c r="Q545" s="849">
        <f t="shared" si="49"/>
        <v>0</v>
      </c>
      <c r="R545" s="849">
        <f t="shared" si="50"/>
        <v>0</v>
      </c>
      <c r="AA545" s="194"/>
    </row>
    <row r="546" spans="2:27" ht="18" customHeight="1" x14ac:dyDescent="0.35">
      <c r="B546" s="229"/>
      <c r="C546" s="301"/>
      <c r="D546" s="301"/>
      <c r="E546" s="449"/>
      <c r="F546" s="301"/>
      <c r="G546" s="302"/>
      <c r="H546" s="170"/>
      <c r="I546" s="170"/>
      <c r="J546" s="344"/>
      <c r="K546" s="587">
        <f t="shared" si="48"/>
        <v>0</v>
      </c>
      <c r="L546" s="644">
        <v>0</v>
      </c>
      <c r="M546" s="588">
        <f t="shared" si="47"/>
        <v>0</v>
      </c>
      <c r="N546" s="703"/>
      <c r="O546" s="361"/>
      <c r="P546" s="502"/>
      <c r="Q546" s="849">
        <f t="shared" si="49"/>
        <v>0</v>
      </c>
      <c r="R546" s="849">
        <f t="shared" si="50"/>
        <v>0</v>
      </c>
      <c r="AA546" s="194"/>
    </row>
    <row r="547" spans="2:27" ht="18" customHeight="1" x14ac:dyDescent="0.35">
      <c r="B547" s="229"/>
      <c r="C547" s="301"/>
      <c r="D547" s="301"/>
      <c r="E547" s="449"/>
      <c r="F547" s="301"/>
      <c r="G547" s="302"/>
      <c r="H547" s="170"/>
      <c r="I547" s="170"/>
      <c r="J547" s="344"/>
      <c r="K547" s="587">
        <f t="shared" si="48"/>
        <v>0</v>
      </c>
      <c r="L547" s="644">
        <v>0</v>
      </c>
      <c r="M547" s="588">
        <f t="shared" si="47"/>
        <v>0</v>
      </c>
      <c r="N547" s="703"/>
      <c r="O547" s="361"/>
      <c r="P547" s="502"/>
      <c r="Q547" s="849">
        <f t="shared" si="49"/>
        <v>0</v>
      </c>
      <c r="R547" s="849">
        <f t="shared" si="50"/>
        <v>0</v>
      </c>
      <c r="AA547" s="194"/>
    </row>
    <row r="548" spans="2:27" ht="18" customHeight="1" x14ac:dyDescent="0.35">
      <c r="B548" s="229"/>
      <c r="C548" s="301"/>
      <c r="D548" s="301"/>
      <c r="E548" s="449"/>
      <c r="F548" s="301"/>
      <c r="G548" s="302"/>
      <c r="H548" s="170"/>
      <c r="I548" s="170"/>
      <c r="J548" s="344"/>
      <c r="K548" s="587">
        <f t="shared" si="48"/>
        <v>0</v>
      </c>
      <c r="L548" s="644">
        <v>0</v>
      </c>
      <c r="M548" s="588">
        <f t="shared" si="47"/>
        <v>0</v>
      </c>
      <c r="N548" s="703"/>
      <c r="O548" s="361"/>
      <c r="P548" s="502"/>
      <c r="Q548" s="849">
        <f t="shared" si="49"/>
        <v>0</v>
      </c>
      <c r="R548" s="849">
        <f t="shared" si="50"/>
        <v>0</v>
      </c>
      <c r="AA548" s="194"/>
    </row>
    <row r="549" spans="2:27" ht="18" customHeight="1" x14ac:dyDescent="0.35">
      <c r="B549" s="229"/>
      <c r="C549" s="301"/>
      <c r="D549" s="301"/>
      <c r="E549" s="449"/>
      <c r="F549" s="301"/>
      <c r="G549" s="302"/>
      <c r="H549" s="170"/>
      <c r="I549" s="170"/>
      <c r="J549" s="344"/>
      <c r="K549" s="587">
        <f t="shared" si="48"/>
        <v>0</v>
      </c>
      <c r="L549" s="644">
        <v>0</v>
      </c>
      <c r="M549" s="588">
        <f t="shared" si="47"/>
        <v>0</v>
      </c>
      <c r="N549" s="703"/>
      <c r="O549" s="361"/>
      <c r="P549" s="502"/>
      <c r="Q549" s="849">
        <f t="shared" si="49"/>
        <v>0</v>
      </c>
      <c r="R549" s="849">
        <f t="shared" si="50"/>
        <v>0</v>
      </c>
      <c r="AA549" s="194"/>
    </row>
    <row r="550" spans="2:27" ht="18" customHeight="1" x14ac:dyDescent="0.35">
      <c r="B550" s="229"/>
      <c r="C550" s="301"/>
      <c r="D550" s="301"/>
      <c r="E550" s="449"/>
      <c r="F550" s="301"/>
      <c r="G550" s="302"/>
      <c r="H550" s="170"/>
      <c r="I550" s="170"/>
      <c r="J550" s="344"/>
      <c r="K550" s="587">
        <f t="shared" si="48"/>
        <v>0</v>
      </c>
      <c r="L550" s="644">
        <v>0</v>
      </c>
      <c r="M550" s="588">
        <f t="shared" si="47"/>
        <v>0</v>
      </c>
      <c r="N550" s="703"/>
      <c r="O550" s="361"/>
      <c r="P550" s="502"/>
      <c r="Q550" s="849">
        <f t="shared" si="49"/>
        <v>0</v>
      </c>
      <c r="R550" s="849">
        <f t="shared" si="50"/>
        <v>0</v>
      </c>
      <c r="AA550" s="194"/>
    </row>
    <row r="551" spans="2:27" ht="18" customHeight="1" x14ac:dyDescent="0.35">
      <c r="B551" s="229"/>
      <c r="C551" s="301"/>
      <c r="D551" s="301"/>
      <c r="E551" s="449"/>
      <c r="F551" s="301"/>
      <c r="G551" s="302"/>
      <c r="H551" s="170"/>
      <c r="I551" s="170"/>
      <c r="J551" s="344"/>
      <c r="K551" s="587">
        <f t="shared" si="48"/>
        <v>0</v>
      </c>
      <c r="L551" s="644">
        <v>0</v>
      </c>
      <c r="M551" s="588">
        <f t="shared" si="47"/>
        <v>0</v>
      </c>
      <c r="N551" s="703"/>
      <c r="O551" s="361"/>
      <c r="P551" s="502"/>
      <c r="Q551" s="849">
        <f t="shared" si="49"/>
        <v>0</v>
      </c>
      <c r="R551" s="849">
        <f t="shared" si="50"/>
        <v>0</v>
      </c>
      <c r="AA551" s="194"/>
    </row>
    <row r="552" spans="2:27" ht="18" customHeight="1" x14ac:dyDescent="0.35">
      <c r="B552" s="229"/>
      <c r="C552" s="301"/>
      <c r="D552" s="301"/>
      <c r="E552" s="449"/>
      <c r="F552" s="301"/>
      <c r="G552" s="302"/>
      <c r="H552" s="170"/>
      <c r="I552" s="170"/>
      <c r="J552" s="344"/>
      <c r="K552" s="587">
        <f t="shared" si="48"/>
        <v>0</v>
      </c>
      <c r="L552" s="644">
        <v>0</v>
      </c>
      <c r="M552" s="588">
        <f t="shared" si="47"/>
        <v>0</v>
      </c>
      <c r="N552" s="703"/>
      <c r="O552" s="361"/>
      <c r="P552" s="502"/>
      <c r="Q552" s="849">
        <f t="shared" si="49"/>
        <v>0</v>
      </c>
      <c r="R552" s="849">
        <f t="shared" si="50"/>
        <v>0</v>
      </c>
      <c r="AA552" s="194"/>
    </row>
    <row r="553" spans="2:27" ht="18" customHeight="1" x14ac:dyDescent="0.35">
      <c r="B553" s="229"/>
      <c r="C553" s="301"/>
      <c r="D553" s="301"/>
      <c r="E553" s="449"/>
      <c r="F553" s="301"/>
      <c r="G553" s="302"/>
      <c r="H553" s="170"/>
      <c r="I553" s="170"/>
      <c r="J553" s="344"/>
      <c r="K553" s="587">
        <f t="shared" si="48"/>
        <v>0</v>
      </c>
      <c r="L553" s="644">
        <v>0</v>
      </c>
      <c r="M553" s="588">
        <f t="shared" si="47"/>
        <v>0</v>
      </c>
      <c r="N553" s="703"/>
      <c r="O553" s="361"/>
      <c r="P553" s="502"/>
      <c r="Q553" s="849">
        <f t="shared" si="49"/>
        <v>0</v>
      </c>
      <c r="R553" s="849">
        <f t="shared" si="50"/>
        <v>0</v>
      </c>
      <c r="AA553" s="194"/>
    </row>
    <row r="554" spans="2:27" ht="18" customHeight="1" x14ac:dyDescent="0.35">
      <c r="B554" s="229"/>
      <c r="C554" s="301"/>
      <c r="D554" s="301"/>
      <c r="E554" s="449"/>
      <c r="F554" s="301"/>
      <c r="G554" s="302"/>
      <c r="H554" s="170"/>
      <c r="I554" s="170"/>
      <c r="J554" s="344"/>
      <c r="K554" s="587">
        <f t="shared" si="48"/>
        <v>0</v>
      </c>
      <c r="L554" s="644">
        <v>0</v>
      </c>
      <c r="M554" s="588">
        <f t="shared" si="47"/>
        <v>0</v>
      </c>
      <c r="N554" s="703"/>
      <c r="O554" s="361"/>
      <c r="P554" s="502"/>
      <c r="Q554" s="849">
        <f t="shared" si="49"/>
        <v>0</v>
      </c>
      <c r="R554" s="849">
        <f t="shared" si="50"/>
        <v>0</v>
      </c>
      <c r="AA554" s="194"/>
    </row>
    <row r="555" spans="2:27" ht="18" customHeight="1" x14ac:dyDescent="0.35">
      <c r="B555" s="229"/>
      <c r="C555" s="301"/>
      <c r="D555" s="301"/>
      <c r="E555" s="449"/>
      <c r="F555" s="301"/>
      <c r="G555" s="302"/>
      <c r="H555" s="170"/>
      <c r="I555" s="170"/>
      <c r="J555" s="344"/>
      <c r="K555" s="587">
        <f t="shared" si="48"/>
        <v>0</v>
      </c>
      <c r="L555" s="644">
        <v>0</v>
      </c>
      <c r="M555" s="588">
        <f t="shared" si="47"/>
        <v>0</v>
      </c>
      <c r="N555" s="703"/>
      <c r="O555" s="361"/>
      <c r="P555" s="502"/>
      <c r="Q555" s="849">
        <f t="shared" si="49"/>
        <v>0</v>
      </c>
      <c r="R555" s="849">
        <f t="shared" si="50"/>
        <v>0</v>
      </c>
      <c r="AA555" s="194"/>
    </row>
    <row r="556" spans="2:27" ht="18" customHeight="1" x14ac:dyDescent="0.35">
      <c r="B556" s="229"/>
      <c r="C556" s="301"/>
      <c r="D556" s="301"/>
      <c r="E556" s="449"/>
      <c r="F556" s="301"/>
      <c r="G556" s="302"/>
      <c r="H556" s="170"/>
      <c r="I556" s="170"/>
      <c r="J556" s="344"/>
      <c r="K556" s="587">
        <f t="shared" si="48"/>
        <v>0</v>
      </c>
      <c r="L556" s="644">
        <v>0</v>
      </c>
      <c r="M556" s="588">
        <f t="shared" si="47"/>
        <v>0</v>
      </c>
      <c r="N556" s="703"/>
      <c r="O556" s="361"/>
      <c r="P556" s="502"/>
      <c r="Q556" s="849">
        <f t="shared" si="49"/>
        <v>0</v>
      </c>
      <c r="R556" s="849">
        <f t="shared" si="50"/>
        <v>0</v>
      </c>
      <c r="AA556" s="194"/>
    </row>
    <row r="557" spans="2:27" ht="18" customHeight="1" x14ac:dyDescent="0.35">
      <c r="B557" s="229"/>
      <c r="C557" s="301"/>
      <c r="D557" s="301"/>
      <c r="E557" s="449"/>
      <c r="F557" s="301"/>
      <c r="G557" s="302"/>
      <c r="H557" s="170"/>
      <c r="I557" s="170"/>
      <c r="J557" s="344"/>
      <c r="K557" s="587">
        <f t="shared" si="48"/>
        <v>0</v>
      </c>
      <c r="L557" s="644">
        <v>0</v>
      </c>
      <c r="M557" s="588">
        <f t="shared" si="47"/>
        <v>0</v>
      </c>
      <c r="N557" s="703"/>
      <c r="O557" s="361"/>
      <c r="P557" s="502"/>
      <c r="Q557" s="849">
        <f t="shared" si="49"/>
        <v>0</v>
      </c>
      <c r="R557" s="849">
        <f t="shared" si="50"/>
        <v>0</v>
      </c>
      <c r="AA557" s="194"/>
    </row>
    <row r="558" spans="2:27" ht="18" customHeight="1" x14ac:dyDescent="0.35">
      <c r="B558" s="229"/>
      <c r="C558" s="301"/>
      <c r="D558" s="301"/>
      <c r="E558" s="449"/>
      <c r="F558" s="301"/>
      <c r="G558" s="302"/>
      <c r="H558" s="170"/>
      <c r="I558" s="170"/>
      <c r="J558" s="344"/>
      <c r="K558" s="587">
        <f t="shared" si="48"/>
        <v>0</v>
      </c>
      <c r="L558" s="644">
        <v>0</v>
      </c>
      <c r="M558" s="588">
        <f t="shared" si="47"/>
        <v>0</v>
      </c>
      <c r="N558" s="703"/>
      <c r="O558" s="361"/>
      <c r="P558" s="502"/>
      <c r="Q558" s="849">
        <f t="shared" si="49"/>
        <v>0</v>
      </c>
      <c r="R558" s="849">
        <f t="shared" si="50"/>
        <v>0</v>
      </c>
      <c r="AA558" s="194"/>
    </row>
    <row r="559" spans="2:27" ht="18" customHeight="1" x14ac:dyDescent="0.35">
      <c r="B559" s="229"/>
      <c r="C559" s="301"/>
      <c r="D559" s="301"/>
      <c r="E559" s="449"/>
      <c r="F559" s="301"/>
      <c r="G559" s="302"/>
      <c r="H559" s="170"/>
      <c r="I559" s="170"/>
      <c r="J559" s="344"/>
      <c r="K559" s="587">
        <f t="shared" si="48"/>
        <v>0</v>
      </c>
      <c r="L559" s="644">
        <v>0</v>
      </c>
      <c r="M559" s="588">
        <f t="shared" si="47"/>
        <v>0</v>
      </c>
      <c r="N559" s="703"/>
      <c r="O559" s="361"/>
      <c r="P559" s="502"/>
      <c r="Q559" s="849">
        <f t="shared" si="49"/>
        <v>0</v>
      </c>
      <c r="R559" s="849">
        <f t="shared" si="50"/>
        <v>0</v>
      </c>
      <c r="AA559" s="194"/>
    </row>
    <row r="560" spans="2:27" ht="18" customHeight="1" x14ac:dyDescent="0.35">
      <c r="B560" s="229"/>
      <c r="C560" s="301"/>
      <c r="D560" s="301"/>
      <c r="E560" s="449"/>
      <c r="F560" s="301"/>
      <c r="G560" s="302"/>
      <c r="H560" s="170"/>
      <c r="I560" s="170"/>
      <c r="J560" s="344"/>
      <c r="K560" s="587">
        <f t="shared" si="48"/>
        <v>0</v>
      </c>
      <c r="L560" s="644">
        <v>0</v>
      </c>
      <c r="M560" s="588">
        <f t="shared" si="47"/>
        <v>0</v>
      </c>
      <c r="N560" s="703"/>
      <c r="O560" s="361"/>
      <c r="P560" s="502"/>
      <c r="Q560" s="849">
        <f t="shared" si="49"/>
        <v>0</v>
      </c>
      <c r="R560" s="849">
        <f t="shared" si="50"/>
        <v>0</v>
      </c>
      <c r="AA560" s="194"/>
    </row>
    <row r="561" spans="2:27" ht="18" customHeight="1" x14ac:dyDescent="0.35">
      <c r="B561" s="229"/>
      <c r="C561" s="301"/>
      <c r="D561" s="301"/>
      <c r="E561" s="449"/>
      <c r="F561" s="301"/>
      <c r="G561" s="302"/>
      <c r="H561" s="170"/>
      <c r="I561" s="170"/>
      <c r="J561" s="344"/>
      <c r="K561" s="587">
        <f t="shared" si="48"/>
        <v>0</v>
      </c>
      <c r="L561" s="644">
        <v>0</v>
      </c>
      <c r="M561" s="588">
        <f t="shared" si="47"/>
        <v>0</v>
      </c>
      <c r="N561" s="703"/>
      <c r="O561" s="361"/>
      <c r="P561" s="502"/>
      <c r="Q561" s="849">
        <f t="shared" si="49"/>
        <v>0</v>
      </c>
      <c r="R561" s="849">
        <f t="shared" si="50"/>
        <v>0</v>
      </c>
      <c r="AA561" s="194"/>
    </row>
    <row r="562" spans="2:27" ht="18" customHeight="1" x14ac:dyDescent="0.35">
      <c r="B562" s="229"/>
      <c r="C562" s="301"/>
      <c r="D562" s="301"/>
      <c r="E562" s="449"/>
      <c r="F562" s="301"/>
      <c r="G562" s="302"/>
      <c r="H562" s="170"/>
      <c r="I562" s="170"/>
      <c r="J562" s="344"/>
      <c r="K562" s="587">
        <f t="shared" si="48"/>
        <v>0</v>
      </c>
      <c r="L562" s="644">
        <v>0</v>
      </c>
      <c r="M562" s="588">
        <f t="shared" ref="M562:M625" si="51">IF(O562="X",0,L562*$M$8)</f>
        <v>0</v>
      </c>
      <c r="N562" s="703"/>
      <c r="O562" s="361"/>
      <c r="P562" s="502"/>
      <c r="Q562" s="849">
        <f t="shared" si="49"/>
        <v>0</v>
      </c>
      <c r="R562" s="849">
        <f t="shared" si="50"/>
        <v>0</v>
      </c>
      <c r="AA562" s="194"/>
    </row>
    <row r="563" spans="2:27" ht="18" customHeight="1" x14ac:dyDescent="0.35">
      <c r="B563" s="229"/>
      <c r="C563" s="301"/>
      <c r="D563" s="301"/>
      <c r="E563" s="449"/>
      <c r="F563" s="301"/>
      <c r="G563" s="302"/>
      <c r="H563" s="170"/>
      <c r="I563" s="170"/>
      <c r="J563" s="344"/>
      <c r="K563" s="587">
        <f t="shared" ref="K563:K626" si="52">J563*$M$8</f>
        <v>0</v>
      </c>
      <c r="L563" s="644">
        <v>0</v>
      </c>
      <c r="M563" s="588">
        <f t="shared" si="51"/>
        <v>0</v>
      </c>
      <c r="N563" s="703"/>
      <c r="O563" s="361"/>
      <c r="P563" s="502"/>
      <c r="Q563" s="849">
        <f t="shared" ref="Q563:Q626" si="53">K563*$H$35</f>
        <v>0</v>
      </c>
      <c r="R563" s="849">
        <f t="shared" ref="R563:R626" si="54">M563*$H$44</f>
        <v>0</v>
      </c>
      <c r="AA563" s="194"/>
    </row>
    <row r="564" spans="2:27" ht="18" customHeight="1" x14ac:dyDescent="0.35">
      <c r="B564" s="229"/>
      <c r="C564" s="301"/>
      <c r="D564" s="301"/>
      <c r="E564" s="449"/>
      <c r="F564" s="301"/>
      <c r="G564" s="302"/>
      <c r="H564" s="170"/>
      <c r="I564" s="170"/>
      <c r="J564" s="344"/>
      <c r="K564" s="587">
        <f t="shared" si="52"/>
        <v>0</v>
      </c>
      <c r="L564" s="644">
        <v>0</v>
      </c>
      <c r="M564" s="588">
        <f t="shared" si="51"/>
        <v>0</v>
      </c>
      <c r="N564" s="703"/>
      <c r="O564" s="361"/>
      <c r="P564" s="502"/>
      <c r="Q564" s="849">
        <f t="shared" si="53"/>
        <v>0</v>
      </c>
      <c r="R564" s="849">
        <f t="shared" si="54"/>
        <v>0</v>
      </c>
      <c r="AA564" s="194"/>
    </row>
    <row r="565" spans="2:27" ht="18" customHeight="1" x14ac:dyDescent="0.35">
      <c r="B565" s="229"/>
      <c r="C565" s="301"/>
      <c r="D565" s="301"/>
      <c r="E565" s="449"/>
      <c r="F565" s="301"/>
      <c r="G565" s="302"/>
      <c r="H565" s="170"/>
      <c r="I565" s="170"/>
      <c r="J565" s="344"/>
      <c r="K565" s="587">
        <f t="shared" si="52"/>
        <v>0</v>
      </c>
      <c r="L565" s="644">
        <v>0</v>
      </c>
      <c r="M565" s="588">
        <f t="shared" si="51"/>
        <v>0</v>
      </c>
      <c r="N565" s="703"/>
      <c r="O565" s="361"/>
      <c r="P565" s="502"/>
      <c r="Q565" s="849">
        <f t="shared" si="53"/>
        <v>0</v>
      </c>
      <c r="R565" s="849">
        <f t="shared" si="54"/>
        <v>0</v>
      </c>
      <c r="AA565" s="194"/>
    </row>
    <row r="566" spans="2:27" ht="18" customHeight="1" x14ac:dyDescent="0.35">
      <c r="B566" s="229"/>
      <c r="C566" s="301"/>
      <c r="D566" s="301"/>
      <c r="E566" s="449"/>
      <c r="F566" s="301"/>
      <c r="G566" s="302"/>
      <c r="H566" s="170"/>
      <c r="I566" s="170"/>
      <c r="J566" s="344"/>
      <c r="K566" s="587">
        <f t="shared" si="52"/>
        <v>0</v>
      </c>
      <c r="L566" s="644">
        <v>0</v>
      </c>
      <c r="M566" s="588">
        <f t="shared" si="51"/>
        <v>0</v>
      </c>
      <c r="N566" s="703"/>
      <c r="O566" s="361"/>
      <c r="P566" s="502"/>
      <c r="Q566" s="849">
        <f t="shared" si="53"/>
        <v>0</v>
      </c>
      <c r="R566" s="849">
        <f t="shared" si="54"/>
        <v>0</v>
      </c>
      <c r="AA566" s="194"/>
    </row>
    <row r="567" spans="2:27" ht="18" customHeight="1" x14ac:dyDescent="0.35">
      <c r="B567" s="229"/>
      <c r="C567" s="301"/>
      <c r="D567" s="301"/>
      <c r="E567" s="449"/>
      <c r="F567" s="301"/>
      <c r="G567" s="302"/>
      <c r="H567" s="170"/>
      <c r="I567" s="170"/>
      <c r="J567" s="344"/>
      <c r="K567" s="587">
        <f t="shared" si="52"/>
        <v>0</v>
      </c>
      <c r="L567" s="644">
        <v>0</v>
      </c>
      <c r="M567" s="588">
        <f t="shared" si="51"/>
        <v>0</v>
      </c>
      <c r="N567" s="703"/>
      <c r="O567" s="361"/>
      <c r="P567" s="502"/>
      <c r="Q567" s="849">
        <f t="shared" si="53"/>
        <v>0</v>
      </c>
      <c r="R567" s="849">
        <f t="shared" si="54"/>
        <v>0</v>
      </c>
      <c r="AA567" s="194"/>
    </row>
    <row r="568" spans="2:27" ht="18" customHeight="1" x14ac:dyDescent="0.35">
      <c r="B568" s="229"/>
      <c r="C568" s="301"/>
      <c r="D568" s="301"/>
      <c r="E568" s="449"/>
      <c r="F568" s="301"/>
      <c r="G568" s="302"/>
      <c r="H568" s="170"/>
      <c r="I568" s="170"/>
      <c r="J568" s="344"/>
      <c r="K568" s="587">
        <f t="shared" si="52"/>
        <v>0</v>
      </c>
      <c r="L568" s="644">
        <v>0</v>
      </c>
      <c r="M568" s="588">
        <f t="shared" si="51"/>
        <v>0</v>
      </c>
      <c r="N568" s="703"/>
      <c r="O568" s="361"/>
      <c r="P568" s="502"/>
      <c r="Q568" s="849">
        <f t="shared" si="53"/>
        <v>0</v>
      </c>
      <c r="R568" s="849">
        <f t="shared" si="54"/>
        <v>0</v>
      </c>
      <c r="AA568" s="194"/>
    </row>
    <row r="569" spans="2:27" ht="18" customHeight="1" x14ac:dyDescent="0.35">
      <c r="B569" s="229"/>
      <c r="C569" s="301"/>
      <c r="D569" s="301"/>
      <c r="E569" s="449"/>
      <c r="F569" s="301"/>
      <c r="G569" s="302"/>
      <c r="H569" s="170"/>
      <c r="I569" s="170"/>
      <c r="J569" s="344"/>
      <c r="K569" s="587">
        <f t="shared" si="52"/>
        <v>0</v>
      </c>
      <c r="L569" s="644">
        <v>0</v>
      </c>
      <c r="M569" s="588">
        <f t="shared" si="51"/>
        <v>0</v>
      </c>
      <c r="N569" s="703"/>
      <c r="O569" s="361"/>
      <c r="P569" s="502"/>
      <c r="Q569" s="849">
        <f t="shared" si="53"/>
        <v>0</v>
      </c>
      <c r="R569" s="849">
        <f t="shared" si="54"/>
        <v>0</v>
      </c>
      <c r="AA569" s="194"/>
    </row>
    <row r="570" spans="2:27" ht="18" customHeight="1" x14ac:dyDescent="0.35">
      <c r="B570" s="229"/>
      <c r="C570" s="301"/>
      <c r="D570" s="301"/>
      <c r="E570" s="449"/>
      <c r="F570" s="301"/>
      <c r="G570" s="302"/>
      <c r="H570" s="170"/>
      <c r="I570" s="170"/>
      <c r="J570" s="344"/>
      <c r="K570" s="587">
        <f t="shared" si="52"/>
        <v>0</v>
      </c>
      <c r="L570" s="644">
        <v>0</v>
      </c>
      <c r="M570" s="588">
        <f t="shared" si="51"/>
        <v>0</v>
      </c>
      <c r="N570" s="703"/>
      <c r="O570" s="361"/>
      <c r="P570" s="502"/>
      <c r="Q570" s="849">
        <f t="shared" si="53"/>
        <v>0</v>
      </c>
      <c r="R570" s="849">
        <f t="shared" si="54"/>
        <v>0</v>
      </c>
      <c r="AA570" s="194"/>
    </row>
    <row r="571" spans="2:27" ht="18" customHeight="1" x14ac:dyDescent="0.35">
      <c r="B571" s="229"/>
      <c r="C571" s="301"/>
      <c r="D571" s="301"/>
      <c r="E571" s="449"/>
      <c r="F571" s="301"/>
      <c r="G571" s="302"/>
      <c r="H571" s="170"/>
      <c r="I571" s="170"/>
      <c r="J571" s="344"/>
      <c r="K571" s="587">
        <f t="shared" si="52"/>
        <v>0</v>
      </c>
      <c r="L571" s="644">
        <v>0</v>
      </c>
      <c r="M571" s="588">
        <f t="shared" si="51"/>
        <v>0</v>
      </c>
      <c r="N571" s="703"/>
      <c r="O571" s="361"/>
      <c r="P571" s="502"/>
      <c r="Q571" s="849">
        <f t="shared" si="53"/>
        <v>0</v>
      </c>
      <c r="R571" s="849">
        <f t="shared" si="54"/>
        <v>0</v>
      </c>
      <c r="AA571" s="194"/>
    </row>
    <row r="572" spans="2:27" ht="18" customHeight="1" x14ac:dyDescent="0.35">
      <c r="B572" s="229"/>
      <c r="C572" s="301"/>
      <c r="D572" s="301"/>
      <c r="E572" s="449"/>
      <c r="F572" s="301"/>
      <c r="G572" s="302"/>
      <c r="H572" s="170"/>
      <c r="I572" s="170"/>
      <c r="J572" s="344"/>
      <c r="K572" s="587">
        <f t="shared" si="52"/>
        <v>0</v>
      </c>
      <c r="L572" s="644">
        <v>0</v>
      </c>
      <c r="M572" s="588">
        <f t="shared" si="51"/>
        <v>0</v>
      </c>
      <c r="N572" s="703"/>
      <c r="O572" s="361"/>
      <c r="P572" s="502"/>
      <c r="Q572" s="849">
        <f t="shared" si="53"/>
        <v>0</v>
      </c>
      <c r="R572" s="849">
        <f t="shared" si="54"/>
        <v>0</v>
      </c>
      <c r="AA572" s="194"/>
    </row>
    <row r="573" spans="2:27" ht="18" customHeight="1" x14ac:dyDescent="0.35">
      <c r="B573" s="229"/>
      <c r="C573" s="301"/>
      <c r="D573" s="301"/>
      <c r="E573" s="449"/>
      <c r="F573" s="301"/>
      <c r="G573" s="302"/>
      <c r="H573" s="170"/>
      <c r="I573" s="170"/>
      <c r="J573" s="344"/>
      <c r="K573" s="587">
        <f t="shared" si="52"/>
        <v>0</v>
      </c>
      <c r="L573" s="644">
        <v>0</v>
      </c>
      <c r="M573" s="588">
        <f t="shared" si="51"/>
        <v>0</v>
      </c>
      <c r="N573" s="703"/>
      <c r="O573" s="361"/>
      <c r="P573" s="502"/>
      <c r="Q573" s="849">
        <f t="shared" si="53"/>
        <v>0</v>
      </c>
      <c r="R573" s="849">
        <f t="shared" si="54"/>
        <v>0</v>
      </c>
      <c r="AA573" s="194"/>
    </row>
    <row r="574" spans="2:27" ht="18" customHeight="1" x14ac:dyDescent="0.35">
      <c r="B574" s="229"/>
      <c r="C574" s="301"/>
      <c r="D574" s="301"/>
      <c r="E574" s="449"/>
      <c r="F574" s="301"/>
      <c r="G574" s="302"/>
      <c r="H574" s="170"/>
      <c r="I574" s="170"/>
      <c r="J574" s="344"/>
      <c r="K574" s="587">
        <f t="shared" si="52"/>
        <v>0</v>
      </c>
      <c r="L574" s="644">
        <v>0</v>
      </c>
      <c r="M574" s="588">
        <f t="shared" si="51"/>
        <v>0</v>
      </c>
      <c r="N574" s="703"/>
      <c r="O574" s="361"/>
      <c r="P574" s="502"/>
      <c r="Q574" s="849">
        <f t="shared" si="53"/>
        <v>0</v>
      </c>
      <c r="R574" s="849">
        <f t="shared" si="54"/>
        <v>0</v>
      </c>
      <c r="AA574" s="194"/>
    </row>
    <row r="575" spans="2:27" ht="18" customHeight="1" x14ac:dyDescent="0.35">
      <c r="B575" s="229"/>
      <c r="C575" s="301"/>
      <c r="D575" s="301"/>
      <c r="E575" s="449"/>
      <c r="F575" s="301"/>
      <c r="G575" s="302"/>
      <c r="H575" s="170"/>
      <c r="I575" s="170"/>
      <c r="J575" s="344"/>
      <c r="K575" s="587">
        <f t="shared" si="52"/>
        <v>0</v>
      </c>
      <c r="L575" s="644">
        <v>0</v>
      </c>
      <c r="M575" s="588">
        <f t="shared" si="51"/>
        <v>0</v>
      </c>
      <c r="N575" s="703"/>
      <c r="O575" s="361"/>
      <c r="P575" s="502"/>
      <c r="Q575" s="849">
        <f t="shared" si="53"/>
        <v>0</v>
      </c>
      <c r="R575" s="849">
        <f t="shared" si="54"/>
        <v>0</v>
      </c>
      <c r="AA575" s="194"/>
    </row>
    <row r="576" spans="2:27" ht="18" customHeight="1" x14ac:dyDescent="0.35">
      <c r="B576" s="229"/>
      <c r="C576" s="301"/>
      <c r="D576" s="301"/>
      <c r="E576" s="449"/>
      <c r="F576" s="301"/>
      <c r="G576" s="302"/>
      <c r="H576" s="170"/>
      <c r="I576" s="170"/>
      <c r="J576" s="344"/>
      <c r="K576" s="587">
        <f t="shared" si="52"/>
        <v>0</v>
      </c>
      <c r="L576" s="644">
        <v>0</v>
      </c>
      <c r="M576" s="588">
        <f t="shared" si="51"/>
        <v>0</v>
      </c>
      <c r="N576" s="703"/>
      <c r="O576" s="361"/>
      <c r="P576" s="502"/>
      <c r="Q576" s="849">
        <f t="shared" si="53"/>
        <v>0</v>
      </c>
      <c r="R576" s="849">
        <f t="shared" si="54"/>
        <v>0</v>
      </c>
      <c r="AA576" s="194"/>
    </row>
    <row r="577" spans="2:27" ht="18" customHeight="1" x14ac:dyDescent="0.35">
      <c r="B577" s="229"/>
      <c r="C577" s="301"/>
      <c r="D577" s="301"/>
      <c r="E577" s="449"/>
      <c r="F577" s="301"/>
      <c r="G577" s="302"/>
      <c r="H577" s="170"/>
      <c r="I577" s="170"/>
      <c r="J577" s="344"/>
      <c r="K577" s="587">
        <f t="shared" si="52"/>
        <v>0</v>
      </c>
      <c r="L577" s="644">
        <v>0</v>
      </c>
      <c r="M577" s="588">
        <f t="shared" si="51"/>
        <v>0</v>
      </c>
      <c r="N577" s="703"/>
      <c r="O577" s="361"/>
      <c r="P577" s="502"/>
      <c r="Q577" s="849">
        <f t="shared" si="53"/>
        <v>0</v>
      </c>
      <c r="R577" s="849">
        <f t="shared" si="54"/>
        <v>0</v>
      </c>
      <c r="AA577" s="194"/>
    </row>
    <row r="578" spans="2:27" ht="18" customHeight="1" x14ac:dyDescent="0.35">
      <c r="B578" s="229"/>
      <c r="C578" s="301"/>
      <c r="D578" s="301"/>
      <c r="E578" s="449"/>
      <c r="F578" s="301"/>
      <c r="G578" s="302"/>
      <c r="H578" s="170"/>
      <c r="I578" s="170"/>
      <c r="J578" s="344"/>
      <c r="K578" s="587">
        <f t="shared" si="52"/>
        <v>0</v>
      </c>
      <c r="L578" s="644">
        <v>0</v>
      </c>
      <c r="M578" s="588">
        <f t="shared" si="51"/>
        <v>0</v>
      </c>
      <c r="N578" s="703"/>
      <c r="O578" s="361"/>
      <c r="P578" s="502"/>
      <c r="Q578" s="849">
        <f t="shared" si="53"/>
        <v>0</v>
      </c>
      <c r="R578" s="849">
        <f t="shared" si="54"/>
        <v>0</v>
      </c>
      <c r="AA578" s="194"/>
    </row>
    <row r="579" spans="2:27" ht="18" customHeight="1" x14ac:dyDescent="0.35">
      <c r="B579" s="229"/>
      <c r="C579" s="301"/>
      <c r="D579" s="301"/>
      <c r="E579" s="449"/>
      <c r="F579" s="301"/>
      <c r="G579" s="302"/>
      <c r="H579" s="170"/>
      <c r="I579" s="170"/>
      <c r="J579" s="344"/>
      <c r="K579" s="587">
        <f t="shared" si="52"/>
        <v>0</v>
      </c>
      <c r="L579" s="644">
        <v>0</v>
      </c>
      <c r="M579" s="588">
        <f t="shared" si="51"/>
        <v>0</v>
      </c>
      <c r="N579" s="703"/>
      <c r="O579" s="361"/>
      <c r="P579" s="502"/>
      <c r="Q579" s="849">
        <f t="shared" si="53"/>
        <v>0</v>
      </c>
      <c r="R579" s="849">
        <f t="shared" si="54"/>
        <v>0</v>
      </c>
      <c r="AA579" s="194"/>
    </row>
    <row r="580" spans="2:27" ht="18" customHeight="1" x14ac:dyDescent="0.35">
      <c r="B580" s="229"/>
      <c r="C580" s="301"/>
      <c r="D580" s="301"/>
      <c r="E580" s="449"/>
      <c r="F580" s="301"/>
      <c r="G580" s="302"/>
      <c r="H580" s="170"/>
      <c r="I580" s="170"/>
      <c r="J580" s="344"/>
      <c r="K580" s="587">
        <f t="shared" si="52"/>
        <v>0</v>
      </c>
      <c r="L580" s="644">
        <v>0</v>
      </c>
      <c r="M580" s="588">
        <f t="shared" si="51"/>
        <v>0</v>
      </c>
      <c r="N580" s="703"/>
      <c r="O580" s="361"/>
      <c r="P580" s="502"/>
      <c r="Q580" s="849">
        <f t="shared" si="53"/>
        <v>0</v>
      </c>
      <c r="R580" s="849">
        <f t="shared" si="54"/>
        <v>0</v>
      </c>
      <c r="AA580" s="194"/>
    </row>
    <row r="581" spans="2:27" ht="18" customHeight="1" x14ac:dyDescent="0.35">
      <c r="B581" s="229"/>
      <c r="C581" s="301"/>
      <c r="D581" s="301"/>
      <c r="E581" s="449"/>
      <c r="F581" s="301"/>
      <c r="G581" s="302"/>
      <c r="H581" s="170"/>
      <c r="I581" s="170"/>
      <c r="J581" s="344"/>
      <c r="K581" s="587">
        <f t="shared" si="52"/>
        <v>0</v>
      </c>
      <c r="L581" s="644">
        <v>0</v>
      </c>
      <c r="M581" s="588">
        <f t="shared" si="51"/>
        <v>0</v>
      </c>
      <c r="N581" s="703"/>
      <c r="O581" s="361"/>
      <c r="P581" s="502"/>
      <c r="Q581" s="849">
        <f t="shared" si="53"/>
        <v>0</v>
      </c>
      <c r="R581" s="849">
        <f t="shared" si="54"/>
        <v>0</v>
      </c>
      <c r="AA581" s="194"/>
    </row>
    <row r="582" spans="2:27" ht="18" customHeight="1" x14ac:dyDescent="0.35">
      <c r="B582" s="229"/>
      <c r="C582" s="301"/>
      <c r="D582" s="301"/>
      <c r="E582" s="449"/>
      <c r="F582" s="301"/>
      <c r="G582" s="302"/>
      <c r="H582" s="170"/>
      <c r="I582" s="170"/>
      <c r="J582" s="344"/>
      <c r="K582" s="587">
        <f t="shared" si="52"/>
        <v>0</v>
      </c>
      <c r="L582" s="644">
        <v>0</v>
      </c>
      <c r="M582" s="588">
        <f t="shared" si="51"/>
        <v>0</v>
      </c>
      <c r="N582" s="703"/>
      <c r="O582" s="361"/>
      <c r="P582" s="502"/>
      <c r="Q582" s="849">
        <f t="shared" si="53"/>
        <v>0</v>
      </c>
      <c r="R582" s="849">
        <f t="shared" si="54"/>
        <v>0</v>
      </c>
      <c r="AA582" s="194"/>
    </row>
    <row r="583" spans="2:27" ht="18" customHeight="1" x14ac:dyDescent="0.35">
      <c r="B583" s="229"/>
      <c r="C583" s="301"/>
      <c r="D583" s="301"/>
      <c r="E583" s="449"/>
      <c r="F583" s="301"/>
      <c r="G583" s="302"/>
      <c r="H583" s="170"/>
      <c r="I583" s="170"/>
      <c r="J583" s="344"/>
      <c r="K583" s="587">
        <f t="shared" si="52"/>
        <v>0</v>
      </c>
      <c r="L583" s="644">
        <v>0</v>
      </c>
      <c r="M583" s="588">
        <f t="shared" si="51"/>
        <v>0</v>
      </c>
      <c r="N583" s="703"/>
      <c r="O583" s="361"/>
      <c r="P583" s="502"/>
      <c r="Q583" s="849">
        <f t="shared" si="53"/>
        <v>0</v>
      </c>
      <c r="R583" s="849">
        <f t="shared" si="54"/>
        <v>0</v>
      </c>
      <c r="AA583" s="194"/>
    </row>
    <row r="584" spans="2:27" ht="18" customHeight="1" x14ac:dyDescent="0.35">
      <c r="B584" s="229"/>
      <c r="C584" s="301"/>
      <c r="D584" s="301"/>
      <c r="E584" s="449"/>
      <c r="F584" s="301"/>
      <c r="G584" s="302"/>
      <c r="H584" s="170"/>
      <c r="I584" s="170"/>
      <c r="J584" s="344"/>
      <c r="K584" s="587">
        <f t="shared" si="52"/>
        <v>0</v>
      </c>
      <c r="L584" s="644">
        <v>0</v>
      </c>
      <c r="M584" s="588">
        <f t="shared" si="51"/>
        <v>0</v>
      </c>
      <c r="N584" s="703"/>
      <c r="O584" s="361"/>
      <c r="P584" s="502"/>
      <c r="Q584" s="849">
        <f t="shared" si="53"/>
        <v>0</v>
      </c>
      <c r="R584" s="849">
        <f t="shared" si="54"/>
        <v>0</v>
      </c>
      <c r="AA584" s="194"/>
    </row>
    <row r="585" spans="2:27" ht="18" customHeight="1" x14ac:dyDescent="0.35">
      <c r="B585" s="229"/>
      <c r="C585" s="301"/>
      <c r="D585" s="301"/>
      <c r="E585" s="449"/>
      <c r="F585" s="301"/>
      <c r="G585" s="302"/>
      <c r="H585" s="170"/>
      <c r="I585" s="170"/>
      <c r="J585" s="344"/>
      <c r="K585" s="587">
        <f t="shared" si="52"/>
        <v>0</v>
      </c>
      <c r="L585" s="644">
        <v>0</v>
      </c>
      <c r="M585" s="588">
        <f t="shared" si="51"/>
        <v>0</v>
      </c>
      <c r="N585" s="703"/>
      <c r="O585" s="361"/>
      <c r="P585" s="502"/>
      <c r="Q585" s="849">
        <f t="shared" si="53"/>
        <v>0</v>
      </c>
      <c r="R585" s="849">
        <f t="shared" si="54"/>
        <v>0</v>
      </c>
      <c r="AA585" s="194"/>
    </row>
    <row r="586" spans="2:27" ht="18" customHeight="1" x14ac:dyDescent="0.35">
      <c r="B586" s="229"/>
      <c r="C586" s="301"/>
      <c r="D586" s="301"/>
      <c r="E586" s="449"/>
      <c r="F586" s="301"/>
      <c r="G586" s="302"/>
      <c r="H586" s="170"/>
      <c r="I586" s="170"/>
      <c r="J586" s="344"/>
      <c r="K586" s="587">
        <f t="shared" si="52"/>
        <v>0</v>
      </c>
      <c r="L586" s="644">
        <v>0</v>
      </c>
      <c r="M586" s="588">
        <f t="shared" si="51"/>
        <v>0</v>
      </c>
      <c r="N586" s="703"/>
      <c r="O586" s="361"/>
      <c r="P586" s="502"/>
      <c r="Q586" s="849">
        <f t="shared" si="53"/>
        <v>0</v>
      </c>
      <c r="R586" s="849">
        <f t="shared" si="54"/>
        <v>0</v>
      </c>
      <c r="AA586" s="194"/>
    </row>
    <row r="587" spans="2:27" ht="18" customHeight="1" x14ac:dyDescent="0.35">
      <c r="B587" s="229"/>
      <c r="C587" s="301"/>
      <c r="D587" s="301"/>
      <c r="E587" s="449"/>
      <c r="F587" s="301"/>
      <c r="G587" s="302"/>
      <c r="H587" s="170"/>
      <c r="I587" s="170"/>
      <c r="J587" s="344"/>
      <c r="K587" s="587">
        <f t="shared" si="52"/>
        <v>0</v>
      </c>
      <c r="L587" s="644">
        <v>0</v>
      </c>
      <c r="M587" s="588">
        <f t="shared" si="51"/>
        <v>0</v>
      </c>
      <c r="N587" s="703"/>
      <c r="O587" s="361"/>
      <c r="P587" s="502"/>
      <c r="Q587" s="849">
        <f t="shared" si="53"/>
        <v>0</v>
      </c>
      <c r="R587" s="849">
        <f t="shared" si="54"/>
        <v>0</v>
      </c>
      <c r="AA587" s="194"/>
    </row>
    <row r="588" spans="2:27" ht="18" customHeight="1" x14ac:dyDescent="0.35">
      <c r="B588" s="229"/>
      <c r="C588" s="301"/>
      <c r="D588" s="301"/>
      <c r="E588" s="449"/>
      <c r="F588" s="301"/>
      <c r="G588" s="302"/>
      <c r="H588" s="170"/>
      <c r="I588" s="170"/>
      <c r="J588" s="344"/>
      <c r="K588" s="587">
        <f t="shared" si="52"/>
        <v>0</v>
      </c>
      <c r="L588" s="644">
        <v>0</v>
      </c>
      <c r="M588" s="588">
        <f t="shared" si="51"/>
        <v>0</v>
      </c>
      <c r="N588" s="703"/>
      <c r="O588" s="361"/>
      <c r="P588" s="502"/>
      <c r="Q588" s="849">
        <f t="shared" si="53"/>
        <v>0</v>
      </c>
      <c r="R588" s="849">
        <f t="shared" si="54"/>
        <v>0</v>
      </c>
      <c r="AA588" s="194"/>
    </row>
    <row r="589" spans="2:27" ht="18" customHeight="1" x14ac:dyDescent="0.35">
      <c r="B589" s="229"/>
      <c r="C589" s="301"/>
      <c r="D589" s="301"/>
      <c r="E589" s="449"/>
      <c r="F589" s="301"/>
      <c r="G589" s="302"/>
      <c r="H589" s="170"/>
      <c r="I589" s="170"/>
      <c r="J589" s="344"/>
      <c r="K589" s="587">
        <f t="shared" si="52"/>
        <v>0</v>
      </c>
      <c r="L589" s="644">
        <v>0</v>
      </c>
      <c r="M589" s="588">
        <f t="shared" si="51"/>
        <v>0</v>
      </c>
      <c r="N589" s="703"/>
      <c r="O589" s="361"/>
      <c r="P589" s="502"/>
      <c r="Q589" s="849">
        <f t="shared" si="53"/>
        <v>0</v>
      </c>
      <c r="R589" s="849">
        <f t="shared" si="54"/>
        <v>0</v>
      </c>
      <c r="AA589" s="194"/>
    </row>
    <row r="590" spans="2:27" ht="18" customHeight="1" x14ac:dyDescent="0.35">
      <c r="B590" s="229"/>
      <c r="C590" s="301"/>
      <c r="D590" s="301"/>
      <c r="E590" s="449"/>
      <c r="F590" s="301"/>
      <c r="G590" s="302"/>
      <c r="H590" s="170"/>
      <c r="I590" s="170"/>
      <c r="J590" s="344"/>
      <c r="K590" s="587">
        <f t="shared" si="52"/>
        <v>0</v>
      </c>
      <c r="L590" s="644">
        <v>0</v>
      </c>
      <c r="M590" s="588">
        <f t="shared" si="51"/>
        <v>0</v>
      </c>
      <c r="N590" s="703"/>
      <c r="O590" s="361"/>
      <c r="P590" s="502"/>
      <c r="Q590" s="849">
        <f t="shared" si="53"/>
        <v>0</v>
      </c>
      <c r="R590" s="849">
        <f t="shared" si="54"/>
        <v>0</v>
      </c>
      <c r="AA590" s="194"/>
    </row>
    <row r="591" spans="2:27" ht="18" customHeight="1" x14ac:dyDescent="0.35">
      <c r="B591" s="229"/>
      <c r="C591" s="301"/>
      <c r="D591" s="301"/>
      <c r="E591" s="449"/>
      <c r="F591" s="301"/>
      <c r="G591" s="302"/>
      <c r="H591" s="170"/>
      <c r="I591" s="170"/>
      <c r="J591" s="344"/>
      <c r="K591" s="587">
        <f t="shared" si="52"/>
        <v>0</v>
      </c>
      <c r="L591" s="644">
        <v>0</v>
      </c>
      <c r="M591" s="588">
        <f t="shared" si="51"/>
        <v>0</v>
      </c>
      <c r="N591" s="703"/>
      <c r="O591" s="361"/>
      <c r="P591" s="502"/>
      <c r="Q591" s="849">
        <f t="shared" si="53"/>
        <v>0</v>
      </c>
      <c r="R591" s="849">
        <f t="shared" si="54"/>
        <v>0</v>
      </c>
      <c r="AA591" s="194"/>
    </row>
    <row r="592" spans="2:27" ht="18" customHeight="1" x14ac:dyDescent="0.35">
      <c r="B592" s="229"/>
      <c r="C592" s="301"/>
      <c r="D592" s="301"/>
      <c r="E592" s="449"/>
      <c r="F592" s="301"/>
      <c r="G592" s="302"/>
      <c r="H592" s="170"/>
      <c r="I592" s="170"/>
      <c r="J592" s="344"/>
      <c r="K592" s="587">
        <f t="shared" si="52"/>
        <v>0</v>
      </c>
      <c r="L592" s="644">
        <v>0</v>
      </c>
      <c r="M592" s="588">
        <f t="shared" si="51"/>
        <v>0</v>
      </c>
      <c r="N592" s="703"/>
      <c r="O592" s="361"/>
      <c r="P592" s="502"/>
      <c r="Q592" s="849">
        <f t="shared" si="53"/>
        <v>0</v>
      </c>
      <c r="R592" s="849">
        <f t="shared" si="54"/>
        <v>0</v>
      </c>
      <c r="AA592" s="194"/>
    </row>
    <row r="593" spans="2:27" ht="18" customHeight="1" x14ac:dyDescent="0.35">
      <c r="B593" s="229"/>
      <c r="C593" s="301"/>
      <c r="D593" s="301"/>
      <c r="E593" s="449"/>
      <c r="F593" s="301"/>
      <c r="G593" s="302"/>
      <c r="H593" s="170"/>
      <c r="I593" s="170"/>
      <c r="J593" s="344"/>
      <c r="K593" s="587">
        <f t="shared" si="52"/>
        <v>0</v>
      </c>
      <c r="L593" s="644">
        <v>0</v>
      </c>
      <c r="M593" s="588">
        <f t="shared" si="51"/>
        <v>0</v>
      </c>
      <c r="N593" s="703"/>
      <c r="O593" s="361"/>
      <c r="P593" s="502"/>
      <c r="Q593" s="849">
        <f t="shared" si="53"/>
        <v>0</v>
      </c>
      <c r="R593" s="849">
        <f t="shared" si="54"/>
        <v>0</v>
      </c>
      <c r="AA593" s="194"/>
    </row>
    <row r="594" spans="2:27" ht="18" customHeight="1" x14ac:dyDescent="0.35">
      <c r="B594" s="229"/>
      <c r="C594" s="301"/>
      <c r="D594" s="301"/>
      <c r="E594" s="449"/>
      <c r="F594" s="301"/>
      <c r="G594" s="302"/>
      <c r="H594" s="170"/>
      <c r="I594" s="170"/>
      <c r="J594" s="344"/>
      <c r="K594" s="587">
        <f t="shared" si="52"/>
        <v>0</v>
      </c>
      <c r="L594" s="644">
        <v>0</v>
      </c>
      <c r="M594" s="588">
        <f t="shared" si="51"/>
        <v>0</v>
      </c>
      <c r="N594" s="703"/>
      <c r="O594" s="361"/>
      <c r="P594" s="502"/>
      <c r="Q594" s="849">
        <f t="shared" si="53"/>
        <v>0</v>
      </c>
      <c r="R594" s="849">
        <f t="shared" si="54"/>
        <v>0</v>
      </c>
      <c r="AA594" s="194"/>
    </row>
    <row r="595" spans="2:27" ht="18" customHeight="1" x14ac:dyDescent="0.35">
      <c r="B595" s="229"/>
      <c r="C595" s="301"/>
      <c r="D595" s="301"/>
      <c r="E595" s="449"/>
      <c r="F595" s="301"/>
      <c r="G595" s="302"/>
      <c r="H595" s="170"/>
      <c r="I595" s="170"/>
      <c r="J595" s="344"/>
      <c r="K595" s="587">
        <f t="shared" si="52"/>
        <v>0</v>
      </c>
      <c r="L595" s="644">
        <v>0</v>
      </c>
      <c r="M595" s="588">
        <f t="shared" si="51"/>
        <v>0</v>
      </c>
      <c r="N595" s="703"/>
      <c r="O595" s="361"/>
      <c r="P595" s="502"/>
      <c r="Q595" s="849">
        <f t="shared" si="53"/>
        <v>0</v>
      </c>
      <c r="R595" s="849">
        <f t="shared" si="54"/>
        <v>0</v>
      </c>
      <c r="AA595" s="194"/>
    </row>
    <row r="596" spans="2:27" ht="18" customHeight="1" x14ac:dyDescent="0.35">
      <c r="B596" s="229"/>
      <c r="C596" s="301"/>
      <c r="D596" s="301"/>
      <c r="E596" s="449"/>
      <c r="F596" s="301"/>
      <c r="G596" s="302"/>
      <c r="H596" s="170"/>
      <c r="I596" s="170"/>
      <c r="J596" s="344"/>
      <c r="K596" s="587">
        <f t="shared" si="52"/>
        <v>0</v>
      </c>
      <c r="L596" s="644">
        <v>0</v>
      </c>
      <c r="M596" s="588">
        <f t="shared" si="51"/>
        <v>0</v>
      </c>
      <c r="N596" s="703"/>
      <c r="O596" s="361"/>
      <c r="P596" s="502"/>
      <c r="Q596" s="849">
        <f t="shared" si="53"/>
        <v>0</v>
      </c>
      <c r="R596" s="849">
        <f t="shared" si="54"/>
        <v>0</v>
      </c>
      <c r="AA596" s="194"/>
    </row>
    <row r="597" spans="2:27" ht="18" customHeight="1" x14ac:dyDescent="0.35">
      <c r="B597" s="229"/>
      <c r="C597" s="301"/>
      <c r="D597" s="301"/>
      <c r="E597" s="449"/>
      <c r="F597" s="301"/>
      <c r="G597" s="302"/>
      <c r="H597" s="170"/>
      <c r="I597" s="170"/>
      <c r="J597" s="344"/>
      <c r="K597" s="587">
        <f t="shared" si="52"/>
        <v>0</v>
      </c>
      <c r="L597" s="644">
        <v>0</v>
      </c>
      <c r="M597" s="588">
        <f t="shared" si="51"/>
        <v>0</v>
      </c>
      <c r="N597" s="703"/>
      <c r="O597" s="361"/>
      <c r="P597" s="502"/>
      <c r="Q597" s="849">
        <f t="shared" si="53"/>
        <v>0</v>
      </c>
      <c r="R597" s="849">
        <f t="shared" si="54"/>
        <v>0</v>
      </c>
      <c r="AA597" s="194"/>
    </row>
    <row r="598" spans="2:27" ht="18" customHeight="1" x14ac:dyDescent="0.35">
      <c r="B598" s="229"/>
      <c r="C598" s="301"/>
      <c r="D598" s="301"/>
      <c r="E598" s="449"/>
      <c r="F598" s="301"/>
      <c r="G598" s="302"/>
      <c r="H598" s="170"/>
      <c r="I598" s="170"/>
      <c r="J598" s="344"/>
      <c r="K598" s="587">
        <f t="shared" si="52"/>
        <v>0</v>
      </c>
      <c r="L598" s="644">
        <v>0</v>
      </c>
      <c r="M598" s="588">
        <f t="shared" si="51"/>
        <v>0</v>
      </c>
      <c r="N598" s="703"/>
      <c r="O598" s="361"/>
      <c r="P598" s="502"/>
      <c r="Q598" s="849">
        <f t="shared" si="53"/>
        <v>0</v>
      </c>
      <c r="R598" s="849">
        <f t="shared" si="54"/>
        <v>0</v>
      </c>
      <c r="AA598" s="194"/>
    </row>
    <row r="599" spans="2:27" ht="18" customHeight="1" x14ac:dyDescent="0.35">
      <c r="B599" s="229"/>
      <c r="C599" s="301"/>
      <c r="D599" s="301"/>
      <c r="E599" s="449"/>
      <c r="F599" s="301"/>
      <c r="G599" s="302"/>
      <c r="H599" s="170"/>
      <c r="I599" s="170"/>
      <c r="J599" s="344"/>
      <c r="K599" s="587">
        <f t="shared" si="52"/>
        <v>0</v>
      </c>
      <c r="L599" s="644">
        <v>0</v>
      </c>
      <c r="M599" s="588">
        <f t="shared" si="51"/>
        <v>0</v>
      </c>
      <c r="N599" s="703"/>
      <c r="O599" s="361"/>
      <c r="P599" s="502"/>
      <c r="Q599" s="849">
        <f t="shared" si="53"/>
        <v>0</v>
      </c>
      <c r="R599" s="849">
        <f t="shared" si="54"/>
        <v>0</v>
      </c>
      <c r="AA599" s="194"/>
    </row>
    <row r="600" spans="2:27" ht="18" customHeight="1" x14ac:dyDescent="0.35">
      <c r="B600" s="229"/>
      <c r="C600" s="301"/>
      <c r="D600" s="301"/>
      <c r="E600" s="449"/>
      <c r="F600" s="301"/>
      <c r="G600" s="302"/>
      <c r="H600" s="170"/>
      <c r="I600" s="170"/>
      <c r="J600" s="344"/>
      <c r="K600" s="587">
        <f t="shared" si="52"/>
        <v>0</v>
      </c>
      <c r="L600" s="644">
        <v>0</v>
      </c>
      <c r="M600" s="588">
        <f t="shared" si="51"/>
        <v>0</v>
      </c>
      <c r="N600" s="703"/>
      <c r="O600" s="361"/>
      <c r="P600" s="502"/>
      <c r="Q600" s="849">
        <f t="shared" si="53"/>
        <v>0</v>
      </c>
      <c r="R600" s="849">
        <f t="shared" si="54"/>
        <v>0</v>
      </c>
      <c r="AA600" s="194"/>
    </row>
    <row r="601" spans="2:27" ht="18" customHeight="1" x14ac:dyDescent="0.35">
      <c r="B601" s="229"/>
      <c r="C601" s="301"/>
      <c r="D601" s="301"/>
      <c r="E601" s="449"/>
      <c r="F601" s="301"/>
      <c r="G601" s="302"/>
      <c r="H601" s="170"/>
      <c r="I601" s="170"/>
      <c r="J601" s="344"/>
      <c r="K601" s="587">
        <f t="shared" si="52"/>
        <v>0</v>
      </c>
      <c r="L601" s="644">
        <v>0</v>
      </c>
      <c r="M601" s="588">
        <f t="shared" si="51"/>
        <v>0</v>
      </c>
      <c r="N601" s="703"/>
      <c r="O601" s="361"/>
      <c r="P601" s="502"/>
      <c r="Q601" s="849">
        <f t="shared" si="53"/>
        <v>0</v>
      </c>
      <c r="R601" s="849">
        <f t="shared" si="54"/>
        <v>0</v>
      </c>
      <c r="AA601" s="194"/>
    </row>
    <row r="602" spans="2:27" ht="18" customHeight="1" x14ac:dyDescent="0.35">
      <c r="B602" s="229"/>
      <c r="C602" s="301"/>
      <c r="D602" s="301"/>
      <c r="E602" s="449"/>
      <c r="F602" s="301"/>
      <c r="G602" s="302"/>
      <c r="H602" s="170"/>
      <c r="I602" s="170"/>
      <c r="J602" s="344"/>
      <c r="K602" s="587">
        <f t="shared" si="52"/>
        <v>0</v>
      </c>
      <c r="L602" s="644">
        <v>0</v>
      </c>
      <c r="M602" s="588">
        <f t="shared" si="51"/>
        <v>0</v>
      </c>
      <c r="N602" s="703"/>
      <c r="O602" s="361"/>
      <c r="P602" s="502"/>
      <c r="Q602" s="849">
        <f t="shared" si="53"/>
        <v>0</v>
      </c>
      <c r="R602" s="849">
        <f t="shared" si="54"/>
        <v>0</v>
      </c>
      <c r="AA602" s="194"/>
    </row>
    <row r="603" spans="2:27" ht="18" customHeight="1" x14ac:dyDescent="0.35">
      <c r="B603" s="229"/>
      <c r="C603" s="301"/>
      <c r="D603" s="301"/>
      <c r="E603" s="449"/>
      <c r="F603" s="301"/>
      <c r="G603" s="302"/>
      <c r="H603" s="170"/>
      <c r="I603" s="170"/>
      <c r="J603" s="344"/>
      <c r="K603" s="587">
        <f t="shared" si="52"/>
        <v>0</v>
      </c>
      <c r="L603" s="644">
        <v>0</v>
      </c>
      <c r="M603" s="588">
        <f t="shared" si="51"/>
        <v>0</v>
      </c>
      <c r="N603" s="703"/>
      <c r="O603" s="361"/>
      <c r="P603" s="502"/>
      <c r="Q603" s="849">
        <f t="shared" si="53"/>
        <v>0</v>
      </c>
      <c r="R603" s="849">
        <f t="shared" si="54"/>
        <v>0</v>
      </c>
      <c r="AA603" s="194"/>
    </row>
    <row r="604" spans="2:27" ht="18" customHeight="1" x14ac:dyDescent="0.35">
      <c r="B604" s="229"/>
      <c r="C604" s="301"/>
      <c r="D604" s="301"/>
      <c r="E604" s="449"/>
      <c r="F604" s="301"/>
      <c r="G604" s="302"/>
      <c r="H604" s="170"/>
      <c r="I604" s="170"/>
      <c r="J604" s="344"/>
      <c r="K604" s="587">
        <f t="shared" si="52"/>
        <v>0</v>
      </c>
      <c r="L604" s="644">
        <v>0</v>
      </c>
      <c r="M604" s="588">
        <f t="shared" si="51"/>
        <v>0</v>
      </c>
      <c r="N604" s="703"/>
      <c r="O604" s="361"/>
      <c r="P604" s="502"/>
      <c r="Q604" s="849">
        <f t="shared" si="53"/>
        <v>0</v>
      </c>
      <c r="R604" s="849">
        <f t="shared" si="54"/>
        <v>0</v>
      </c>
      <c r="AA604" s="194"/>
    </row>
    <row r="605" spans="2:27" ht="18" customHeight="1" x14ac:dyDescent="0.35">
      <c r="B605" s="229"/>
      <c r="C605" s="301"/>
      <c r="D605" s="301"/>
      <c r="E605" s="449"/>
      <c r="F605" s="301"/>
      <c r="G605" s="302"/>
      <c r="H605" s="170"/>
      <c r="I605" s="170"/>
      <c r="J605" s="344"/>
      <c r="K605" s="587">
        <f t="shared" si="52"/>
        <v>0</v>
      </c>
      <c r="L605" s="644">
        <v>0</v>
      </c>
      <c r="M605" s="588">
        <f t="shared" si="51"/>
        <v>0</v>
      </c>
      <c r="N605" s="703"/>
      <c r="O605" s="361"/>
      <c r="P605" s="502"/>
      <c r="Q605" s="849">
        <f t="shared" si="53"/>
        <v>0</v>
      </c>
      <c r="R605" s="849">
        <f t="shared" si="54"/>
        <v>0</v>
      </c>
      <c r="AA605" s="194"/>
    </row>
    <row r="606" spans="2:27" ht="18" customHeight="1" x14ac:dyDescent="0.35">
      <c r="B606" s="229"/>
      <c r="C606" s="301"/>
      <c r="D606" s="301"/>
      <c r="E606" s="449"/>
      <c r="F606" s="301"/>
      <c r="G606" s="302"/>
      <c r="H606" s="170"/>
      <c r="I606" s="170"/>
      <c r="J606" s="344"/>
      <c r="K606" s="587">
        <f t="shared" si="52"/>
        <v>0</v>
      </c>
      <c r="L606" s="644">
        <v>0</v>
      </c>
      <c r="M606" s="588">
        <f t="shared" si="51"/>
        <v>0</v>
      </c>
      <c r="N606" s="703"/>
      <c r="O606" s="361"/>
      <c r="P606" s="502"/>
      <c r="Q606" s="849">
        <f t="shared" si="53"/>
        <v>0</v>
      </c>
      <c r="R606" s="849">
        <f t="shared" si="54"/>
        <v>0</v>
      </c>
      <c r="AA606" s="194"/>
    </row>
    <row r="607" spans="2:27" ht="18" customHeight="1" x14ac:dyDescent="0.35">
      <c r="B607" s="229"/>
      <c r="C607" s="301"/>
      <c r="D607" s="301"/>
      <c r="E607" s="449"/>
      <c r="F607" s="301"/>
      <c r="G607" s="302"/>
      <c r="H607" s="170"/>
      <c r="I607" s="170"/>
      <c r="J607" s="344"/>
      <c r="K607" s="587">
        <f t="shared" si="52"/>
        <v>0</v>
      </c>
      <c r="L607" s="644">
        <v>0</v>
      </c>
      <c r="M607" s="588">
        <f t="shared" si="51"/>
        <v>0</v>
      </c>
      <c r="N607" s="703"/>
      <c r="O607" s="361"/>
      <c r="P607" s="502"/>
      <c r="Q607" s="849">
        <f t="shared" si="53"/>
        <v>0</v>
      </c>
      <c r="R607" s="849">
        <f t="shared" si="54"/>
        <v>0</v>
      </c>
      <c r="AA607" s="194"/>
    </row>
    <row r="608" spans="2:27" ht="18" customHeight="1" x14ac:dyDescent="0.35">
      <c r="B608" s="229"/>
      <c r="C608" s="301"/>
      <c r="D608" s="301"/>
      <c r="E608" s="449"/>
      <c r="F608" s="301"/>
      <c r="G608" s="302"/>
      <c r="H608" s="170"/>
      <c r="I608" s="170"/>
      <c r="J608" s="344"/>
      <c r="K608" s="587">
        <f t="shared" si="52"/>
        <v>0</v>
      </c>
      <c r="L608" s="644">
        <v>0</v>
      </c>
      <c r="M608" s="588">
        <f t="shared" si="51"/>
        <v>0</v>
      </c>
      <c r="N608" s="703"/>
      <c r="O608" s="361"/>
      <c r="P608" s="502"/>
      <c r="Q608" s="849">
        <f t="shared" si="53"/>
        <v>0</v>
      </c>
      <c r="R608" s="849">
        <f t="shared" si="54"/>
        <v>0</v>
      </c>
      <c r="AA608" s="194"/>
    </row>
    <row r="609" spans="2:27" ht="18" customHeight="1" x14ac:dyDescent="0.35">
      <c r="B609" s="229"/>
      <c r="C609" s="301"/>
      <c r="D609" s="301"/>
      <c r="E609" s="449"/>
      <c r="F609" s="301"/>
      <c r="G609" s="302"/>
      <c r="H609" s="170"/>
      <c r="I609" s="170"/>
      <c r="J609" s="344"/>
      <c r="K609" s="587">
        <f t="shared" si="52"/>
        <v>0</v>
      </c>
      <c r="L609" s="644">
        <v>0</v>
      </c>
      <c r="M609" s="588">
        <f t="shared" si="51"/>
        <v>0</v>
      </c>
      <c r="N609" s="703"/>
      <c r="O609" s="361"/>
      <c r="P609" s="502"/>
      <c r="Q609" s="849">
        <f t="shared" si="53"/>
        <v>0</v>
      </c>
      <c r="R609" s="849">
        <f t="shared" si="54"/>
        <v>0</v>
      </c>
      <c r="AA609" s="194"/>
    </row>
    <row r="610" spans="2:27" ht="18" customHeight="1" x14ac:dyDescent="0.35">
      <c r="B610" s="229"/>
      <c r="C610" s="301"/>
      <c r="D610" s="301"/>
      <c r="E610" s="449"/>
      <c r="F610" s="301"/>
      <c r="G610" s="302"/>
      <c r="H610" s="170"/>
      <c r="I610" s="170"/>
      <c r="J610" s="344"/>
      <c r="K610" s="587">
        <f t="shared" si="52"/>
        <v>0</v>
      </c>
      <c r="L610" s="644">
        <v>0</v>
      </c>
      <c r="M610" s="588">
        <f t="shared" si="51"/>
        <v>0</v>
      </c>
      <c r="N610" s="703"/>
      <c r="O610" s="361"/>
      <c r="P610" s="502"/>
      <c r="Q610" s="849">
        <f t="shared" si="53"/>
        <v>0</v>
      </c>
      <c r="R610" s="849">
        <f t="shared" si="54"/>
        <v>0</v>
      </c>
      <c r="AA610" s="194"/>
    </row>
    <row r="611" spans="2:27" ht="18" customHeight="1" x14ac:dyDescent="0.35">
      <c r="B611" s="229"/>
      <c r="C611" s="301"/>
      <c r="D611" s="301"/>
      <c r="E611" s="449"/>
      <c r="F611" s="301"/>
      <c r="G611" s="302"/>
      <c r="H611" s="170"/>
      <c r="I611" s="170"/>
      <c r="J611" s="344"/>
      <c r="K611" s="587">
        <f t="shared" si="52"/>
        <v>0</v>
      </c>
      <c r="L611" s="644">
        <v>0</v>
      </c>
      <c r="M611" s="588">
        <f t="shared" si="51"/>
        <v>0</v>
      </c>
      <c r="N611" s="703"/>
      <c r="O611" s="361"/>
      <c r="P611" s="502"/>
      <c r="Q611" s="849">
        <f t="shared" si="53"/>
        <v>0</v>
      </c>
      <c r="R611" s="849">
        <f t="shared" si="54"/>
        <v>0</v>
      </c>
      <c r="AA611" s="194"/>
    </row>
    <row r="612" spans="2:27" ht="18" customHeight="1" x14ac:dyDescent="0.35">
      <c r="B612" s="229"/>
      <c r="C612" s="301"/>
      <c r="D612" s="301"/>
      <c r="E612" s="449"/>
      <c r="F612" s="301"/>
      <c r="G612" s="302"/>
      <c r="H612" s="170"/>
      <c r="I612" s="170"/>
      <c r="J612" s="344"/>
      <c r="K612" s="587">
        <f t="shared" si="52"/>
        <v>0</v>
      </c>
      <c r="L612" s="644">
        <v>0</v>
      </c>
      <c r="M612" s="588">
        <f t="shared" si="51"/>
        <v>0</v>
      </c>
      <c r="N612" s="703"/>
      <c r="O612" s="361"/>
      <c r="P612" s="502"/>
      <c r="Q612" s="849">
        <f t="shared" si="53"/>
        <v>0</v>
      </c>
      <c r="R612" s="849">
        <f t="shared" si="54"/>
        <v>0</v>
      </c>
      <c r="AA612" s="194"/>
    </row>
    <row r="613" spans="2:27" ht="18" customHeight="1" x14ac:dyDescent="0.35">
      <c r="B613" s="229"/>
      <c r="C613" s="301"/>
      <c r="D613" s="301"/>
      <c r="E613" s="449"/>
      <c r="F613" s="301"/>
      <c r="G613" s="302"/>
      <c r="H613" s="170"/>
      <c r="I613" s="170"/>
      <c r="J613" s="344"/>
      <c r="K613" s="587">
        <f t="shared" si="52"/>
        <v>0</v>
      </c>
      <c r="L613" s="644">
        <v>0</v>
      </c>
      <c r="M613" s="588">
        <f t="shared" si="51"/>
        <v>0</v>
      </c>
      <c r="N613" s="703"/>
      <c r="O613" s="361"/>
      <c r="P613" s="502"/>
      <c r="Q613" s="849">
        <f t="shared" si="53"/>
        <v>0</v>
      </c>
      <c r="R613" s="849">
        <f t="shared" si="54"/>
        <v>0</v>
      </c>
      <c r="AA613" s="194"/>
    </row>
    <row r="614" spans="2:27" ht="18" customHeight="1" x14ac:dyDescent="0.35">
      <c r="B614" s="229"/>
      <c r="C614" s="301"/>
      <c r="D614" s="301"/>
      <c r="E614" s="449"/>
      <c r="F614" s="301"/>
      <c r="G614" s="302"/>
      <c r="H614" s="170"/>
      <c r="I614" s="170"/>
      <c r="J614" s="344"/>
      <c r="K614" s="587">
        <f t="shared" si="52"/>
        <v>0</v>
      </c>
      <c r="L614" s="644">
        <v>0</v>
      </c>
      <c r="M614" s="588">
        <f t="shared" si="51"/>
        <v>0</v>
      </c>
      <c r="N614" s="703"/>
      <c r="O614" s="361"/>
      <c r="P614" s="502"/>
      <c r="Q614" s="849">
        <f t="shared" si="53"/>
        <v>0</v>
      </c>
      <c r="R614" s="849">
        <f t="shared" si="54"/>
        <v>0</v>
      </c>
      <c r="AA614" s="194"/>
    </row>
    <row r="615" spans="2:27" ht="18" customHeight="1" x14ac:dyDescent="0.35">
      <c r="B615" s="229"/>
      <c r="C615" s="301"/>
      <c r="D615" s="301"/>
      <c r="E615" s="449"/>
      <c r="F615" s="301"/>
      <c r="G615" s="302"/>
      <c r="H615" s="170"/>
      <c r="I615" s="170"/>
      <c r="J615" s="344"/>
      <c r="K615" s="587">
        <f t="shared" si="52"/>
        <v>0</v>
      </c>
      <c r="L615" s="644">
        <v>0</v>
      </c>
      <c r="M615" s="588">
        <f t="shared" si="51"/>
        <v>0</v>
      </c>
      <c r="N615" s="703"/>
      <c r="O615" s="361"/>
      <c r="P615" s="502"/>
      <c r="Q615" s="849">
        <f t="shared" si="53"/>
        <v>0</v>
      </c>
      <c r="R615" s="849">
        <f t="shared" si="54"/>
        <v>0</v>
      </c>
      <c r="AA615" s="194"/>
    </row>
    <row r="616" spans="2:27" ht="18" customHeight="1" x14ac:dyDescent="0.35">
      <c r="B616" s="229"/>
      <c r="C616" s="301"/>
      <c r="D616" s="301"/>
      <c r="E616" s="449"/>
      <c r="F616" s="301"/>
      <c r="G616" s="302"/>
      <c r="H616" s="170"/>
      <c r="I616" s="170"/>
      <c r="J616" s="344"/>
      <c r="K616" s="587">
        <f t="shared" si="52"/>
        <v>0</v>
      </c>
      <c r="L616" s="644">
        <v>0</v>
      </c>
      <c r="M616" s="588">
        <f t="shared" si="51"/>
        <v>0</v>
      </c>
      <c r="N616" s="703"/>
      <c r="O616" s="361"/>
      <c r="P616" s="502"/>
      <c r="Q616" s="849">
        <f t="shared" si="53"/>
        <v>0</v>
      </c>
      <c r="R616" s="849">
        <f t="shared" si="54"/>
        <v>0</v>
      </c>
      <c r="AA616" s="194"/>
    </row>
    <row r="617" spans="2:27" ht="18" customHeight="1" x14ac:dyDescent="0.35">
      <c r="B617" s="229"/>
      <c r="C617" s="301"/>
      <c r="D617" s="301"/>
      <c r="E617" s="449"/>
      <c r="F617" s="301"/>
      <c r="G617" s="302"/>
      <c r="H617" s="170"/>
      <c r="I617" s="170"/>
      <c r="J617" s="344"/>
      <c r="K617" s="587">
        <f t="shared" si="52"/>
        <v>0</v>
      </c>
      <c r="L617" s="644">
        <v>0</v>
      </c>
      <c r="M617" s="588">
        <f t="shared" si="51"/>
        <v>0</v>
      </c>
      <c r="N617" s="703"/>
      <c r="O617" s="361"/>
      <c r="P617" s="502"/>
      <c r="Q617" s="849">
        <f t="shared" si="53"/>
        <v>0</v>
      </c>
      <c r="R617" s="849">
        <f t="shared" si="54"/>
        <v>0</v>
      </c>
      <c r="AA617" s="194"/>
    </row>
    <row r="618" spans="2:27" ht="18" customHeight="1" x14ac:dyDescent="0.35">
      <c r="B618" s="229"/>
      <c r="C618" s="301"/>
      <c r="D618" s="301"/>
      <c r="E618" s="449"/>
      <c r="F618" s="301"/>
      <c r="G618" s="302"/>
      <c r="H618" s="170"/>
      <c r="I618" s="170"/>
      <c r="J618" s="344"/>
      <c r="K618" s="587">
        <f t="shared" si="52"/>
        <v>0</v>
      </c>
      <c r="L618" s="644">
        <v>0</v>
      </c>
      <c r="M618" s="588">
        <f t="shared" si="51"/>
        <v>0</v>
      </c>
      <c r="N618" s="703"/>
      <c r="O618" s="361"/>
      <c r="P618" s="502"/>
      <c r="Q618" s="849">
        <f t="shared" si="53"/>
        <v>0</v>
      </c>
      <c r="R618" s="849">
        <f t="shared" si="54"/>
        <v>0</v>
      </c>
      <c r="AA618" s="194"/>
    </row>
    <row r="619" spans="2:27" ht="18" customHeight="1" x14ac:dyDescent="0.35">
      <c r="B619" s="229"/>
      <c r="C619" s="301"/>
      <c r="D619" s="301"/>
      <c r="E619" s="449"/>
      <c r="F619" s="301"/>
      <c r="G619" s="302"/>
      <c r="H619" s="170"/>
      <c r="I619" s="170"/>
      <c r="J619" s="344"/>
      <c r="K619" s="587">
        <f t="shared" si="52"/>
        <v>0</v>
      </c>
      <c r="L619" s="644">
        <v>0</v>
      </c>
      <c r="M619" s="588">
        <f t="shared" si="51"/>
        <v>0</v>
      </c>
      <c r="N619" s="703"/>
      <c r="O619" s="361"/>
      <c r="P619" s="502"/>
      <c r="Q619" s="849">
        <f t="shared" si="53"/>
        <v>0</v>
      </c>
      <c r="R619" s="849">
        <f t="shared" si="54"/>
        <v>0</v>
      </c>
      <c r="AA619" s="194"/>
    </row>
    <row r="620" spans="2:27" ht="18" customHeight="1" x14ac:dyDescent="0.35">
      <c r="B620" s="229"/>
      <c r="C620" s="301"/>
      <c r="D620" s="301"/>
      <c r="E620" s="449"/>
      <c r="F620" s="301"/>
      <c r="G620" s="302"/>
      <c r="H620" s="170"/>
      <c r="I620" s="170"/>
      <c r="J620" s="344"/>
      <c r="K620" s="587">
        <f t="shared" si="52"/>
        <v>0</v>
      </c>
      <c r="L620" s="644">
        <v>0</v>
      </c>
      <c r="M620" s="588">
        <f t="shared" si="51"/>
        <v>0</v>
      </c>
      <c r="N620" s="703"/>
      <c r="O620" s="361"/>
      <c r="P620" s="502"/>
      <c r="Q620" s="849">
        <f t="shared" si="53"/>
        <v>0</v>
      </c>
      <c r="R620" s="849">
        <f t="shared" si="54"/>
        <v>0</v>
      </c>
      <c r="AA620" s="194"/>
    </row>
    <row r="621" spans="2:27" ht="18" customHeight="1" x14ac:dyDescent="0.35">
      <c r="B621" s="229"/>
      <c r="C621" s="301"/>
      <c r="D621" s="301"/>
      <c r="E621" s="449"/>
      <c r="F621" s="301"/>
      <c r="G621" s="302"/>
      <c r="H621" s="170"/>
      <c r="I621" s="170"/>
      <c r="J621" s="344"/>
      <c r="K621" s="587">
        <f t="shared" si="52"/>
        <v>0</v>
      </c>
      <c r="L621" s="644">
        <v>0</v>
      </c>
      <c r="M621" s="588">
        <f t="shared" si="51"/>
        <v>0</v>
      </c>
      <c r="N621" s="703"/>
      <c r="O621" s="361"/>
      <c r="P621" s="502"/>
      <c r="Q621" s="849">
        <f t="shared" si="53"/>
        <v>0</v>
      </c>
      <c r="R621" s="849">
        <f t="shared" si="54"/>
        <v>0</v>
      </c>
      <c r="AA621" s="194"/>
    </row>
    <row r="622" spans="2:27" ht="18" customHeight="1" x14ac:dyDescent="0.35">
      <c r="B622" s="229"/>
      <c r="C622" s="301"/>
      <c r="D622" s="301"/>
      <c r="E622" s="449"/>
      <c r="F622" s="301"/>
      <c r="G622" s="302"/>
      <c r="H622" s="170"/>
      <c r="I622" s="170"/>
      <c r="J622" s="344"/>
      <c r="K622" s="587">
        <f t="shared" si="52"/>
        <v>0</v>
      </c>
      <c r="L622" s="644">
        <v>0</v>
      </c>
      <c r="M622" s="588">
        <f t="shared" si="51"/>
        <v>0</v>
      </c>
      <c r="N622" s="703"/>
      <c r="O622" s="361"/>
      <c r="P622" s="502"/>
      <c r="Q622" s="849">
        <f t="shared" si="53"/>
        <v>0</v>
      </c>
      <c r="R622" s="849">
        <f t="shared" si="54"/>
        <v>0</v>
      </c>
      <c r="AA622" s="194"/>
    </row>
    <row r="623" spans="2:27" ht="18" customHeight="1" x14ac:dyDescent="0.35">
      <c r="B623" s="229"/>
      <c r="C623" s="301"/>
      <c r="D623" s="301"/>
      <c r="E623" s="449"/>
      <c r="F623" s="301"/>
      <c r="G623" s="302"/>
      <c r="H623" s="170"/>
      <c r="I623" s="170"/>
      <c r="J623" s="344"/>
      <c r="K623" s="587">
        <f t="shared" si="52"/>
        <v>0</v>
      </c>
      <c r="L623" s="644">
        <v>0</v>
      </c>
      <c r="M623" s="588">
        <f t="shared" si="51"/>
        <v>0</v>
      </c>
      <c r="N623" s="703"/>
      <c r="O623" s="361"/>
      <c r="P623" s="502"/>
      <c r="Q623" s="849">
        <f t="shared" si="53"/>
        <v>0</v>
      </c>
      <c r="R623" s="849">
        <f t="shared" si="54"/>
        <v>0</v>
      </c>
      <c r="AA623" s="194"/>
    </row>
    <row r="624" spans="2:27" ht="18" customHeight="1" x14ac:dyDescent="0.35">
      <c r="B624" s="229"/>
      <c r="C624" s="301"/>
      <c r="D624" s="301"/>
      <c r="E624" s="449"/>
      <c r="F624" s="301"/>
      <c r="G624" s="302"/>
      <c r="H624" s="170"/>
      <c r="I624" s="170"/>
      <c r="J624" s="344"/>
      <c r="K624" s="587">
        <f t="shared" si="52"/>
        <v>0</v>
      </c>
      <c r="L624" s="644">
        <v>0</v>
      </c>
      <c r="M624" s="588">
        <f t="shared" si="51"/>
        <v>0</v>
      </c>
      <c r="N624" s="703"/>
      <c r="O624" s="361"/>
      <c r="P624" s="502"/>
      <c r="Q624" s="849">
        <f t="shared" si="53"/>
        <v>0</v>
      </c>
      <c r="R624" s="849">
        <f t="shared" si="54"/>
        <v>0</v>
      </c>
      <c r="AA624" s="194"/>
    </row>
    <row r="625" spans="2:27" ht="18" customHeight="1" x14ac:dyDescent="0.35">
      <c r="B625" s="229"/>
      <c r="C625" s="301"/>
      <c r="D625" s="301"/>
      <c r="E625" s="449"/>
      <c r="F625" s="301"/>
      <c r="G625" s="302"/>
      <c r="H625" s="170"/>
      <c r="I625" s="170"/>
      <c r="J625" s="344"/>
      <c r="K625" s="587">
        <f t="shared" si="52"/>
        <v>0</v>
      </c>
      <c r="L625" s="644">
        <v>0</v>
      </c>
      <c r="M625" s="588">
        <f t="shared" si="51"/>
        <v>0</v>
      </c>
      <c r="N625" s="703"/>
      <c r="O625" s="361"/>
      <c r="P625" s="502"/>
      <c r="Q625" s="849">
        <f t="shared" si="53"/>
        <v>0</v>
      </c>
      <c r="R625" s="849">
        <f t="shared" si="54"/>
        <v>0</v>
      </c>
      <c r="AA625" s="194"/>
    </row>
    <row r="626" spans="2:27" ht="18" customHeight="1" x14ac:dyDescent="0.35">
      <c r="B626" s="229"/>
      <c r="C626" s="301"/>
      <c r="D626" s="301"/>
      <c r="E626" s="449"/>
      <c r="F626" s="301"/>
      <c r="G626" s="302"/>
      <c r="H626" s="170"/>
      <c r="I626" s="170"/>
      <c r="J626" s="344"/>
      <c r="K626" s="587">
        <f t="shared" si="52"/>
        <v>0</v>
      </c>
      <c r="L626" s="644">
        <v>0</v>
      </c>
      <c r="M626" s="588">
        <f t="shared" ref="M626:M689" si="55">IF(O626="X",0,L626*$M$8)</f>
        <v>0</v>
      </c>
      <c r="N626" s="703"/>
      <c r="O626" s="361"/>
      <c r="P626" s="502"/>
      <c r="Q626" s="849">
        <f t="shared" si="53"/>
        <v>0</v>
      </c>
      <c r="R626" s="849">
        <f t="shared" si="54"/>
        <v>0</v>
      </c>
      <c r="AA626" s="194"/>
    </row>
    <row r="627" spans="2:27" ht="18" customHeight="1" x14ac:dyDescent="0.35">
      <c r="B627" s="229"/>
      <c r="C627" s="301"/>
      <c r="D627" s="301"/>
      <c r="E627" s="449"/>
      <c r="F627" s="301"/>
      <c r="G627" s="302"/>
      <c r="H627" s="170"/>
      <c r="I627" s="170"/>
      <c r="J627" s="344"/>
      <c r="K627" s="587">
        <f t="shared" ref="K627:K690" si="56">J627*$M$8</f>
        <v>0</v>
      </c>
      <c r="L627" s="644">
        <v>0</v>
      </c>
      <c r="M627" s="588">
        <f t="shared" si="55"/>
        <v>0</v>
      </c>
      <c r="N627" s="703"/>
      <c r="O627" s="361"/>
      <c r="P627" s="502"/>
      <c r="Q627" s="849">
        <f t="shared" ref="Q627:Q690" si="57">K627*$H$35</f>
        <v>0</v>
      </c>
      <c r="R627" s="849">
        <f t="shared" ref="R627:R690" si="58">M627*$H$44</f>
        <v>0</v>
      </c>
      <c r="AA627" s="194"/>
    </row>
    <row r="628" spans="2:27" ht="18" customHeight="1" x14ac:dyDescent="0.35">
      <c r="B628" s="229"/>
      <c r="C628" s="301"/>
      <c r="D628" s="301"/>
      <c r="E628" s="449"/>
      <c r="F628" s="301"/>
      <c r="G628" s="302"/>
      <c r="H628" s="170"/>
      <c r="I628" s="170"/>
      <c r="J628" s="344"/>
      <c r="K628" s="587">
        <f t="shared" si="56"/>
        <v>0</v>
      </c>
      <c r="L628" s="644">
        <v>0</v>
      </c>
      <c r="M628" s="588">
        <f t="shared" si="55"/>
        <v>0</v>
      </c>
      <c r="N628" s="703"/>
      <c r="O628" s="361"/>
      <c r="P628" s="502"/>
      <c r="Q628" s="849">
        <f t="shared" si="57"/>
        <v>0</v>
      </c>
      <c r="R628" s="849">
        <f t="shared" si="58"/>
        <v>0</v>
      </c>
      <c r="AA628" s="194"/>
    </row>
    <row r="629" spans="2:27" ht="18" customHeight="1" x14ac:dyDescent="0.35">
      <c r="B629" s="229"/>
      <c r="C629" s="301"/>
      <c r="D629" s="301"/>
      <c r="E629" s="449"/>
      <c r="F629" s="301"/>
      <c r="G629" s="302"/>
      <c r="H629" s="170"/>
      <c r="I629" s="170"/>
      <c r="J629" s="344"/>
      <c r="K629" s="587">
        <f t="shared" si="56"/>
        <v>0</v>
      </c>
      <c r="L629" s="644">
        <v>0</v>
      </c>
      <c r="M629" s="588">
        <f t="shared" si="55"/>
        <v>0</v>
      </c>
      <c r="N629" s="703"/>
      <c r="O629" s="361"/>
      <c r="P629" s="502"/>
      <c r="Q629" s="849">
        <f t="shared" si="57"/>
        <v>0</v>
      </c>
      <c r="R629" s="849">
        <f t="shared" si="58"/>
        <v>0</v>
      </c>
      <c r="AA629" s="194"/>
    </row>
    <row r="630" spans="2:27" ht="18" customHeight="1" x14ac:dyDescent="0.35">
      <c r="B630" s="229"/>
      <c r="C630" s="301"/>
      <c r="D630" s="301"/>
      <c r="E630" s="449"/>
      <c r="F630" s="301"/>
      <c r="G630" s="302"/>
      <c r="H630" s="170"/>
      <c r="I630" s="170"/>
      <c r="J630" s="344"/>
      <c r="K630" s="587">
        <f t="shared" si="56"/>
        <v>0</v>
      </c>
      <c r="L630" s="644">
        <v>0</v>
      </c>
      <c r="M630" s="588">
        <f t="shared" si="55"/>
        <v>0</v>
      </c>
      <c r="N630" s="703"/>
      <c r="O630" s="361"/>
      <c r="P630" s="502"/>
      <c r="Q630" s="849">
        <f t="shared" si="57"/>
        <v>0</v>
      </c>
      <c r="R630" s="849">
        <f t="shared" si="58"/>
        <v>0</v>
      </c>
      <c r="AA630" s="194"/>
    </row>
    <row r="631" spans="2:27" ht="18" customHeight="1" x14ac:dyDescent="0.35">
      <c r="B631" s="229"/>
      <c r="C631" s="301"/>
      <c r="D631" s="301"/>
      <c r="E631" s="449"/>
      <c r="F631" s="301"/>
      <c r="G631" s="302"/>
      <c r="H631" s="170"/>
      <c r="I631" s="170"/>
      <c r="J631" s="344"/>
      <c r="K631" s="587">
        <f t="shared" si="56"/>
        <v>0</v>
      </c>
      <c r="L631" s="644">
        <v>0</v>
      </c>
      <c r="M631" s="588">
        <f t="shared" si="55"/>
        <v>0</v>
      </c>
      <c r="N631" s="703"/>
      <c r="O631" s="361"/>
      <c r="P631" s="502"/>
      <c r="Q631" s="849">
        <f t="shared" si="57"/>
        <v>0</v>
      </c>
      <c r="R631" s="849">
        <f t="shared" si="58"/>
        <v>0</v>
      </c>
      <c r="AA631" s="194"/>
    </row>
    <row r="632" spans="2:27" ht="18" customHeight="1" x14ac:dyDescent="0.35">
      <c r="B632" s="229"/>
      <c r="C632" s="301"/>
      <c r="D632" s="301"/>
      <c r="E632" s="449"/>
      <c r="F632" s="301"/>
      <c r="G632" s="302"/>
      <c r="H632" s="170"/>
      <c r="I632" s="170"/>
      <c r="J632" s="344"/>
      <c r="K632" s="587">
        <f t="shared" si="56"/>
        <v>0</v>
      </c>
      <c r="L632" s="644">
        <v>0</v>
      </c>
      <c r="M632" s="588">
        <f t="shared" si="55"/>
        <v>0</v>
      </c>
      <c r="N632" s="703"/>
      <c r="O632" s="361"/>
      <c r="P632" s="502"/>
      <c r="Q632" s="849">
        <f t="shared" si="57"/>
        <v>0</v>
      </c>
      <c r="R632" s="849">
        <f t="shared" si="58"/>
        <v>0</v>
      </c>
      <c r="AA632" s="194"/>
    </row>
    <row r="633" spans="2:27" ht="18" customHeight="1" x14ac:dyDescent="0.35">
      <c r="B633" s="229"/>
      <c r="C633" s="301"/>
      <c r="D633" s="301"/>
      <c r="E633" s="449"/>
      <c r="F633" s="301"/>
      <c r="G633" s="302"/>
      <c r="H633" s="170"/>
      <c r="I633" s="170"/>
      <c r="J633" s="344"/>
      <c r="K633" s="587">
        <f t="shared" si="56"/>
        <v>0</v>
      </c>
      <c r="L633" s="644">
        <v>0</v>
      </c>
      <c r="M633" s="588">
        <f t="shared" si="55"/>
        <v>0</v>
      </c>
      <c r="N633" s="703"/>
      <c r="O633" s="361"/>
      <c r="P633" s="502"/>
      <c r="Q633" s="849">
        <f t="shared" si="57"/>
        <v>0</v>
      </c>
      <c r="R633" s="849">
        <f t="shared" si="58"/>
        <v>0</v>
      </c>
      <c r="AA633" s="194"/>
    </row>
    <row r="634" spans="2:27" ht="18" customHeight="1" x14ac:dyDescent="0.35">
      <c r="B634" s="229"/>
      <c r="C634" s="301"/>
      <c r="D634" s="301"/>
      <c r="E634" s="449"/>
      <c r="F634" s="301"/>
      <c r="G634" s="302"/>
      <c r="H634" s="170"/>
      <c r="I634" s="170"/>
      <c r="J634" s="344"/>
      <c r="K634" s="587">
        <f t="shared" si="56"/>
        <v>0</v>
      </c>
      <c r="L634" s="644">
        <v>0</v>
      </c>
      <c r="M634" s="588">
        <f t="shared" si="55"/>
        <v>0</v>
      </c>
      <c r="N634" s="703"/>
      <c r="O634" s="361"/>
      <c r="P634" s="502"/>
      <c r="Q634" s="849">
        <f t="shared" si="57"/>
        <v>0</v>
      </c>
      <c r="R634" s="849">
        <f t="shared" si="58"/>
        <v>0</v>
      </c>
      <c r="AA634" s="194"/>
    </row>
    <row r="635" spans="2:27" ht="18" customHeight="1" x14ac:dyDescent="0.35">
      <c r="B635" s="229"/>
      <c r="C635" s="301"/>
      <c r="D635" s="301"/>
      <c r="E635" s="449"/>
      <c r="F635" s="301"/>
      <c r="G635" s="302"/>
      <c r="H635" s="170"/>
      <c r="I635" s="170"/>
      <c r="J635" s="344"/>
      <c r="K635" s="587">
        <f t="shared" si="56"/>
        <v>0</v>
      </c>
      <c r="L635" s="644">
        <v>0</v>
      </c>
      <c r="M635" s="588">
        <f t="shared" si="55"/>
        <v>0</v>
      </c>
      <c r="N635" s="703"/>
      <c r="O635" s="361"/>
      <c r="P635" s="502"/>
      <c r="Q635" s="849">
        <f t="shared" si="57"/>
        <v>0</v>
      </c>
      <c r="R635" s="849">
        <f t="shared" si="58"/>
        <v>0</v>
      </c>
      <c r="AA635" s="194"/>
    </row>
    <row r="636" spans="2:27" ht="18" customHeight="1" x14ac:dyDescent="0.35">
      <c r="B636" s="229"/>
      <c r="C636" s="301"/>
      <c r="D636" s="301"/>
      <c r="E636" s="449"/>
      <c r="F636" s="301"/>
      <c r="G636" s="302"/>
      <c r="H636" s="170"/>
      <c r="I636" s="170"/>
      <c r="J636" s="344"/>
      <c r="K636" s="587">
        <f t="shared" si="56"/>
        <v>0</v>
      </c>
      <c r="L636" s="644">
        <v>0</v>
      </c>
      <c r="M636" s="588">
        <f t="shared" si="55"/>
        <v>0</v>
      </c>
      <c r="N636" s="703"/>
      <c r="O636" s="361"/>
      <c r="P636" s="502"/>
      <c r="Q636" s="849">
        <f t="shared" si="57"/>
        <v>0</v>
      </c>
      <c r="R636" s="849">
        <f t="shared" si="58"/>
        <v>0</v>
      </c>
      <c r="AA636" s="194"/>
    </row>
    <row r="637" spans="2:27" ht="18" customHeight="1" x14ac:dyDescent="0.35">
      <c r="B637" s="229"/>
      <c r="C637" s="301"/>
      <c r="D637" s="301"/>
      <c r="E637" s="449"/>
      <c r="F637" s="301"/>
      <c r="G637" s="302"/>
      <c r="H637" s="170"/>
      <c r="I637" s="170"/>
      <c r="J637" s="344"/>
      <c r="K637" s="587">
        <f t="shared" si="56"/>
        <v>0</v>
      </c>
      <c r="L637" s="644">
        <v>0</v>
      </c>
      <c r="M637" s="588">
        <f t="shared" si="55"/>
        <v>0</v>
      </c>
      <c r="N637" s="703"/>
      <c r="O637" s="361"/>
      <c r="P637" s="502"/>
      <c r="Q637" s="849">
        <f t="shared" si="57"/>
        <v>0</v>
      </c>
      <c r="R637" s="849">
        <f t="shared" si="58"/>
        <v>0</v>
      </c>
      <c r="AA637" s="194"/>
    </row>
    <row r="638" spans="2:27" ht="18" customHeight="1" x14ac:dyDescent="0.35">
      <c r="B638" s="229"/>
      <c r="C638" s="301"/>
      <c r="D638" s="301"/>
      <c r="E638" s="449"/>
      <c r="F638" s="301"/>
      <c r="G638" s="302"/>
      <c r="H638" s="170"/>
      <c r="I638" s="170"/>
      <c r="J638" s="344"/>
      <c r="K638" s="587">
        <f t="shared" si="56"/>
        <v>0</v>
      </c>
      <c r="L638" s="644">
        <v>0</v>
      </c>
      <c r="M638" s="588">
        <f t="shared" si="55"/>
        <v>0</v>
      </c>
      <c r="N638" s="703"/>
      <c r="O638" s="361"/>
      <c r="P638" s="502"/>
      <c r="Q638" s="849">
        <f t="shared" si="57"/>
        <v>0</v>
      </c>
      <c r="R638" s="849">
        <f t="shared" si="58"/>
        <v>0</v>
      </c>
      <c r="AA638" s="194"/>
    </row>
    <row r="639" spans="2:27" ht="18" customHeight="1" x14ac:dyDescent="0.35">
      <c r="B639" s="229"/>
      <c r="C639" s="301"/>
      <c r="D639" s="301"/>
      <c r="E639" s="449"/>
      <c r="F639" s="301"/>
      <c r="G639" s="302"/>
      <c r="H639" s="170"/>
      <c r="I639" s="170"/>
      <c r="J639" s="344"/>
      <c r="K639" s="587">
        <f t="shared" si="56"/>
        <v>0</v>
      </c>
      <c r="L639" s="644">
        <v>0</v>
      </c>
      <c r="M639" s="588">
        <f t="shared" si="55"/>
        <v>0</v>
      </c>
      <c r="N639" s="703"/>
      <c r="O639" s="361"/>
      <c r="P639" s="502"/>
      <c r="Q639" s="849">
        <f t="shared" si="57"/>
        <v>0</v>
      </c>
      <c r="R639" s="849">
        <f t="shared" si="58"/>
        <v>0</v>
      </c>
      <c r="AA639" s="194"/>
    </row>
    <row r="640" spans="2:27" ht="18" customHeight="1" x14ac:dyDescent="0.35">
      <c r="B640" s="229"/>
      <c r="C640" s="301"/>
      <c r="D640" s="301"/>
      <c r="E640" s="449"/>
      <c r="F640" s="301"/>
      <c r="G640" s="302"/>
      <c r="H640" s="170"/>
      <c r="I640" s="170"/>
      <c r="J640" s="344"/>
      <c r="K640" s="587">
        <f t="shared" si="56"/>
        <v>0</v>
      </c>
      <c r="L640" s="644">
        <v>0</v>
      </c>
      <c r="M640" s="588">
        <f t="shared" si="55"/>
        <v>0</v>
      </c>
      <c r="N640" s="703"/>
      <c r="O640" s="361"/>
      <c r="P640" s="502"/>
      <c r="Q640" s="849">
        <f t="shared" si="57"/>
        <v>0</v>
      </c>
      <c r="R640" s="849">
        <f t="shared" si="58"/>
        <v>0</v>
      </c>
      <c r="AA640" s="194"/>
    </row>
    <row r="641" spans="2:27" ht="18" customHeight="1" x14ac:dyDescent="0.35">
      <c r="B641" s="229"/>
      <c r="C641" s="301"/>
      <c r="D641" s="301"/>
      <c r="E641" s="449"/>
      <c r="F641" s="301"/>
      <c r="G641" s="302"/>
      <c r="H641" s="170"/>
      <c r="I641" s="170"/>
      <c r="J641" s="344"/>
      <c r="K641" s="587">
        <f t="shared" si="56"/>
        <v>0</v>
      </c>
      <c r="L641" s="644">
        <v>0</v>
      </c>
      <c r="M641" s="588">
        <f t="shared" si="55"/>
        <v>0</v>
      </c>
      <c r="N641" s="703"/>
      <c r="O641" s="361"/>
      <c r="P641" s="502"/>
      <c r="Q641" s="849">
        <f t="shared" si="57"/>
        <v>0</v>
      </c>
      <c r="R641" s="849">
        <f t="shared" si="58"/>
        <v>0</v>
      </c>
      <c r="AA641" s="194"/>
    </row>
    <row r="642" spans="2:27" ht="18" customHeight="1" x14ac:dyDescent="0.35">
      <c r="B642" s="229"/>
      <c r="C642" s="301"/>
      <c r="D642" s="301"/>
      <c r="E642" s="449"/>
      <c r="F642" s="301"/>
      <c r="G642" s="302"/>
      <c r="H642" s="170"/>
      <c r="I642" s="170"/>
      <c r="J642" s="344"/>
      <c r="K642" s="587">
        <f t="shared" si="56"/>
        <v>0</v>
      </c>
      <c r="L642" s="644">
        <v>0</v>
      </c>
      <c r="M642" s="588">
        <f t="shared" si="55"/>
        <v>0</v>
      </c>
      <c r="N642" s="703"/>
      <c r="O642" s="361"/>
      <c r="P642" s="502"/>
      <c r="Q642" s="849">
        <f t="shared" si="57"/>
        <v>0</v>
      </c>
      <c r="R642" s="849">
        <f t="shared" si="58"/>
        <v>0</v>
      </c>
      <c r="AA642" s="194"/>
    </row>
    <row r="643" spans="2:27" ht="18" customHeight="1" x14ac:dyDescent="0.35">
      <c r="B643" s="229"/>
      <c r="C643" s="301"/>
      <c r="D643" s="301"/>
      <c r="E643" s="449"/>
      <c r="F643" s="301"/>
      <c r="G643" s="302"/>
      <c r="H643" s="170"/>
      <c r="I643" s="170"/>
      <c r="J643" s="344"/>
      <c r="K643" s="587">
        <f t="shared" si="56"/>
        <v>0</v>
      </c>
      <c r="L643" s="644">
        <v>0</v>
      </c>
      <c r="M643" s="588">
        <f t="shared" si="55"/>
        <v>0</v>
      </c>
      <c r="N643" s="703"/>
      <c r="O643" s="361"/>
      <c r="P643" s="502"/>
      <c r="Q643" s="849">
        <f t="shared" si="57"/>
        <v>0</v>
      </c>
      <c r="R643" s="849">
        <f t="shared" si="58"/>
        <v>0</v>
      </c>
      <c r="AA643" s="194"/>
    </row>
    <row r="644" spans="2:27" ht="18" customHeight="1" x14ac:dyDescent="0.35">
      <c r="B644" s="229"/>
      <c r="C644" s="301"/>
      <c r="D644" s="301"/>
      <c r="E644" s="449"/>
      <c r="F644" s="301"/>
      <c r="G644" s="302"/>
      <c r="H644" s="170"/>
      <c r="I644" s="170"/>
      <c r="J644" s="344"/>
      <c r="K644" s="587">
        <f t="shared" si="56"/>
        <v>0</v>
      </c>
      <c r="L644" s="644">
        <v>0</v>
      </c>
      <c r="M644" s="588">
        <f t="shared" si="55"/>
        <v>0</v>
      </c>
      <c r="N644" s="703"/>
      <c r="O644" s="361"/>
      <c r="P644" s="502"/>
      <c r="Q644" s="849">
        <f t="shared" si="57"/>
        <v>0</v>
      </c>
      <c r="R644" s="849">
        <f t="shared" si="58"/>
        <v>0</v>
      </c>
      <c r="AA644" s="194"/>
    </row>
    <row r="645" spans="2:27" ht="18" customHeight="1" x14ac:dyDescent="0.35">
      <c r="B645" s="229"/>
      <c r="C645" s="301"/>
      <c r="D645" s="301"/>
      <c r="E645" s="449"/>
      <c r="F645" s="301"/>
      <c r="G645" s="302"/>
      <c r="H645" s="170"/>
      <c r="I645" s="170"/>
      <c r="J645" s="344"/>
      <c r="K645" s="587">
        <f t="shared" si="56"/>
        <v>0</v>
      </c>
      <c r="L645" s="644">
        <v>0</v>
      </c>
      <c r="M645" s="588">
        <f t="shared" si="55"/>
        <v>0</v>
      </c>
      <c r="N645" s="703"/>
      <c r="O645" s="361"/>
      <c r="P645" s="502"/>
      <c r="Q645" s="849">
        <f t="shared" si="57"/>
        <v>0</v>
      </c>
      <c r="R645" s="849">
        <f t="shared" si="58"/>
        <v>0</v>
      </c>
      <c r="AA645" s="194"/>
    </row>
    <row r="646" spans="2:27" ht="18" customHeight="1" x14ac:dyDescent="0.35">
      <c r="B646" s="229"/>
      <c r="C646" s="301"/>
      <c r="D646" s="301"/>
      <c r="E646" s="449"/>
      <c r="F646" s="301"/>
      <c r="G646" s="302"/>
      <c r="H646" s="170"/>
      <c r="I646" s="170"/>
      <c r="J646" s="344"/>
      <c r="K646" s="587">
        <f t="shared" si="56"/>
        <v>0</v>
      </c>
      <c r="L646" s="644">
        <v>0</v>
      </c>
      <c r="M646" s="588">
        <f t="shared" si="55"/>
        <v>0</v>
      </c>
      <c r="N646" s="703"/>
      <c r="O646" s="361"/>
      <c r="P646" s="502"/>
      <c r="Q646" s="849">
        <f t="shared" si="57"/>
        <v>0</v>
      </c>
      <c r="R646" s="849">
        <f t="shared" si="58"/>
        <v>0</v>
      </c>
      <c r="AA646" s="194"/>
    </row>
    <row r="647" spans="2:27" ht="18" customHeight="1" x14ac:dyDescent="0.35">
      <c r="B647" s="229"/>
      <c r="C647" s="301"/>
      <c r="D647" s="301"/>
      <c r="E647" s="449"/>
      <c r="F647" s="301"/>
      <c r="G647" s="302"/>
      <c r="H647" s="170"/>
      <c r="I647" s="170"/>
      <c r="J647" s="344"/>
      <c r="K647" s="587">
        <f t="shared" si="56"/>
        <v>0</v>
      </c>
      <c r="L647" s="644">
        <v>0</v>
      </c>
      <c r="M647" s="588">
        <f t="shared" si="55"/>
        <v>0</v>
      </c>
      <c r="N647" s="703"/>
      <c r="O647" s="361"/>
      <c r="P647" s="502"/>
      <c r="Q647" s="849">
        <f t="shared" si="57"/>
        <v>0</v>
      </c>
      <c r="R647" s="849">
        <f t="shared" si="58"/>
        <v>0</v>
      </c>
      <c r="AA647" s="194"/>
    </row>
    <row r="648" spans="2:27" ht="18" customHeight="1" x14ac:dyDescent="0.35">
      <c r="B648" s="229"/>
      <c r="C648" s="301"/>
      <c r="D648" s="301"/>
      <c r="E648" s="449"/>
      <c r="F648" s="301"/>
      <c r="G648" s="302"/>
      <c r="H648" s="170"/>
      <c r="I648" s="170"/>
      <c r="J648" s="344"/>
      <c r="K648" s="587">
        <f t="shared" si="56"/>
        <v>0</v>
      </c>
      <c r="L648" s="644">
        <v>0</v>
      </c>
      <c r="M648" s="588">
        <f t="shared" si="55"/>
        <v>0</v>
      </c>
      <c r="N648" s="703"/>
      <c r="O648" s="361"/>
      <c r="P648" s="502"/>
      <c r="Q648" s="849">
        <f t="shared" si="57"/>
        <v>0</v>
      </c>
      <c r="R648" s="849">
        <f t="shared" si="58"/>
        <v>0</v>
      </c>
      <c r="AA648" s="194"/>
    </row>
    <row r="649" spans="2:27" ht="18" customHeight="1" x14ac:dyDescent="0.35">
      <c r="B649" s="229"/>
      <c r="C649" s="301"/>
      <c r="D649" s="301"/>
      <c r="E649" s="449"/>
      <c r="F649" s="301"/>
      <c r="G649" s="302"/>
      <c r="H649" s="170"/>
      <c r="I649" s="170"/>
      <c r="J649" s="344"/>
      <c r="K649" s="587">
        <f t="shared" si="56"/>
        <v>0</v>
      </c>
      <c r="L649" s="644">
        <v>0</v>
      </c>
      <c r="M649" s="588">
        <f t="shared" si="55"/>
        <v>0</v>
      </c>
      <c r="N649" s="703"/>
      <c r="O649" s="361"/>
      <c r="P649" s="502"/>
      <c r="Q649" s="849">
        <f t="shared" si="57"/>
        <v>0</v>
      </c>
      <c r="R649" s="849">
        <f t="shared" si="58"/>
        <v>0</v>
      </c>
      <c r="AA649" s="194"/>
    </row>
    <row r="650" spans="2:27" ht="18" customHeight="1" x14ac:dyDescent="0.35">
      <c r="B650" s="229"/>
      <c r="C650" s="301"/>
      <c r="D650" s="301"/>
      <c r="E650" s="449"/>
      <c r="F650" s="301"/>
      <c r="G650" s="302"/>
      <c r="H650" s="170"/>
      <c r="I650" s="170"/>
      <c r="J650" s="344"/>
      <c r="K650" s="587">
        <f t="shared" si="56"/>
        <v>0</v>
      </c>
      <c r="L650" s="644">
        <v>0</v>
      </c>
      <c r="M650" s="588">
        <f t="shared" si="55"/>
        <v>0</v>
      </c>
      <c r="N650" s="703"/>
      <c r="O650" s="361"/>
      <c r="P650" s="502"/>
      <c r="Q650" s="849">
        <f t="shared" si="57"/>
        <v>0</v>
      </c>
      <c r="R650" s="849">
        <f t="shared" si="58"/>
        <v>0</v>
      </c>
      <c r="AA650" s="194"/>
    </row>
    <row r="651" spans="2:27" ht="18" customHeight="1" x14ac:dyDescent="0.35">
      <c r="B651" s="229"/>
      <c r="C651" s="301"/>
      <c r="D651" s="301"/>
      <c r="E651" s="449"/>
      <c r="F651" s="301"/>
      <c r="G651" s="302"/>
      <c r="H651" s="170"/>
      <c r="I651" s="170"/>
      <c r="J651" s="344"/>
      <c r="K651" s="587">
        <f t="shared" si="56"/>
        <v>0</v>
      </c>
      <c r="L651" s="644">
        <v>0</v>
      </c>
      <c r="M651" s="588">
        <f t="shared" si="55"/>
        <v>0</v>
      </c>
      <c r="N651" s="703"/>
      <c r="O651" s="361"/>
      <c r="P651" s="502"/>
      <c r="Q651" s="849">
        <f t="shared" si="57"/>
        <v>0</v>
      </c>
      <c r="R651" s="849">
        <f t="shared" si="58"/>
        <v>0</v>
      </c>
      <c r="AA651" s="194"/>
    </row>
    <row r="652" spans="2:27" ht="18" customHeight="1" x14ac:dyDescent="0.35">
      <c r="B652" s="229"/>
      <c r="C652" s="301"/>
      <c r="D652" s="301"/>
      <c r="E652" s="449"/>
      <c r="F652" s="301"/>
      <c r="G652" s="302"/>
      <c r="H652" s="170"/>
      <c r="I652" s="170"/>
      <c r="J652" s="344"/>
      <c r="K652" s="587">
        <f t="shared" si="56"/>
        <v>0</v>
      </c>
      <c r="L652" s="644">
        <v>0</v>
      </c>
      <c r="M652" s="588">
        <f t="shared" si="55"/>
        <v>0</v>
      </c>
      <c r="N652" s="703"/>
      <c r="O652" s="361"/>
      <c r="P652" s="502"/>
      <c r="Q652" s="849">
        <f t="shared" si="57"/>
        <v>0</v>
      </c>
      <c r="R652" s="849">
        <f t="shared" si="58"/>
        <v>0</v>
      </c>
      <c r="AA652" s="194"/>
    </row>
    <row r="653" spans="2:27" ht="18" customHeight="1" x14ac:dyDescent="0.35">
      <c r="B653" s="229"/>
      <c r="C653" s="301"/>
      <c r="D653" s="301"/>
      <c r="E653" s="449"/>
      <c r="F653" s="301"/>
      <c r="G653" s="302"/>
      <c r="H653" s="170"/>
      <c r="I653" s="170"/>
      <c r="J653" s="344"/>
      <c r="K653" s="587">
        <f t="shared" si="56"/>
        <v>0</v>
      </c>
      <c r="L653" s="644">
        <v>0</v>
      </c>
      <c r="M653" s="588">
        <f t="shared" si="55"/>
        <v>0</v>
      </c>
      <c r="N653" s="703"/>
      <c r="O653" s="361"/>
      <c r="P653" s="502"/>
      <c r="Q653" s="849">
        <f t="shared" si="57"/>
        <v>0</v>
      </c>
      <c r="R653" s="849">
        <f t="shared" si="58"/>
        <v>0</v>
      </c>
      <c r="AA653" s="194"/>
    </row>
    <row r="654" spans="2:27" ht="18" customHeight="1" x14ac:dyDescent="0.35">
      <c r="B654" s="229"/>
      <c r="C654" s="301"/>
      <c r="D654" s="301"/>
      <c r="E654" s="449"/>
      <c r="F654" s="301"/>
      <c r="G654" s="302"/>
      <c r="H654" s="170"/>
      <c r="I654" s="170"/>
      <c r="J654" s="344"/>
      <c r="K654" s="587">
        <f t="shared" si="56"/>
        <v>0</v>
      </c>
      <c r="L654" s="644">
        <v>0</v>
      </c>
      <c r="M654" s="588">
        <f t="shared" si="55"/>
        <v>0</v>
      </c>
      <c r="N654" s="703"/>
      <c r="O654" s="361"/>
      <c r="P654" s="502"/>
      <c r="Q654" s="849">
        <f t="shared" si="57"/>
        <v>0</v>
      </c>
      <c r="R654" s="849">
        <f t="shared" si="58"/>
        <v>0</v>
      </c>
      <c r="AA654" s="194"/>
    </row>
    <row r="655" spans="2:27" ht="18" customHeight="1" x14ac:dyDescent="0.35">
      <c r="B655" s="229"/>
      <c r="C655" s="301"/>
      <c r="D655" s="301"/>
      <c r="E655" s="449"/>
      <c r="F655" s="301"/>
      <c r="G655" s="302"/>
      <c r="H655" s="170"/>
      <c r="I655" s="170"/>
      <c r="J655" s="344"/>
      <c r="K655" s="587">
        <f t="shared" si="56"/>
        <v>0</v>
      </c>
      <c r="L655" s="644">
        <v>0</v>
      </c>
      <c r="M655" s="588">
        <f t="shared" si="55"/>
        <v>0</v>
      </c>
      <c r="N655" s="703"/>
      <c r="O655" s="361"/>
      <c r="P655" s="502"/>
      <c r="Q655" s="849">
        <f t="shared" si="57"/>
        <v>0</v>
      </c>
      <c r="R655" s="849">
        <f t="shared" si="58"/>
        <v>0</v>
      </c>
      <c r="AA655" s="194"/>
    </row>
    <row r="656" spans="2:27" ht="18" customHeight="1" x14ac:dyDescent="0.35">
      <c r="B656" s="229"/>
      <c r="C656" s="301"/>
      <c r="D656" s="301"/>
      <c r="E656" s="449"/>
      <c r="F656" s="301"/>
      <c r="G656" s="302"/>
      <c r="H656" s="170"/>
      <c r="I656" s="170"/>
      <c r="J656" s="344"/>
      <c r="K656" s="587">
        <f t="shared" si="56"/>
        <v>0</v>
      </c>
      <c r="L656" s="644">
        <v>0</v>
      </c>
      <c r="M656" s="588">
        <f t="shared" si="55"/>
        <v>0</v>
      </c>
      <c r="N656" s="703"/>
      <c r="O656" s="361"/>
      <c r="P656" s="502"/>
      <c r="Q656" s="849">
        <f t="shared" si="57"/>
        <v>0</v>
      </c>
      <c r="R656" s="849">
        <f t="shared" si="58"/>
        <v>0</v>
      </c>
      <c r="AA656" s="194"/>
    </row>
    <row r="657" spans="2:27" ht="18" customHeight="1" x14ac:dyDescent="0.35">
      <c r="B657" s="229"/>
      <c r="C657" s="301"/>
      <c r="D657" s="301"/>
      <c r="E657" s="449"/>
      <c r="F657" s="301"/>
      <c r="G657" s="302"/>
      <c r="H657" s="170"/>
      <c r="I657" s="170"/>
      <c r="J657" s="344"/>
      <c r="K657" s="587">
        <f t="shared" si="56"/>
        <v>0</v>
      </c>
      <c r="L657" s="644">
        <v>0</v>
      </c>
      <c r="M657" s="588">
        <f t="shared" si="55"/>
        <v>0</v>
      </c>
      <c r="N657" s="703"/>
      <c r="O657" s="361"/>
      <c r="P657" s="502"/>
      <c r="Q657" s="849">
        <f t="shared" si="57"/>
        <v>0</v>
      </c>
      <c r="R657" s="849">
        <f t="shared" si="58"/>
        <v>0</v>
      </c>
      <c r="AA657" s="194"/>
    </row>
    <row r="658" spans="2:27" ht="18" customHeight="1" x14ac:dyDescent="0.35">
      <c r="B658" s="229"/>
      <c r="C658" s="301"/>
      <c r="D658" s="301"/>
      <c r="E658" s="449"/>
      <c r="F658" s="301"/>
      <c r="G658" s="302"/>
      <c r="H658" s="170"/>
      <c r="I658" s="170"/>
      <c r="J658" s="344"/>
      <c r="K658" s="587">
        <f t="shared" si="56"/>
        <v>0</v>
      </c>
      <c r="L658" s="644">
        <v>0</v>
      </c>
      <c r="M658" s="588">
        <f t="shared" si="55"/>
        <v>0</v>
      </c>
      <c r="N658" s="703"/>
      <c r="O658" s="361"/>
      <c r="P658" s="502"/>
      <c r="Q658" s="849">
        <f t="shared" si="57"/>
        <v>0</v>
      </c>
      <c r="R658" s="849">
        <f t="shared" si="58"/>
        <v>0</v>
      </c>
      <c r="AA658" s="194"/>
    </row>
    <row r="659" spans="2:27" ht="18" customHeight="1" x14ac:dyDescent="0.35">
      <c r="B659" s="229"/>
      <c r="C659" s="301"/>
      <c r="D659" s="301"/>
      <c r="E659" s="449"/>
      <c r="F659" s="301"/>
      <c r="G659" s="302"/>
      <c r="H659" s="170"/>
      <c r="I659" s="170"/>
      <c r="J659" s="344"/>
      <c r="K659" s="587">
        <f t="shared" si="56"/>
        <v>0</v>
      </c>
      <c r="L659" s="644">
        <v>0</v>
      </c>
      <c r="M659" s="588">
        <f t="shared" si="55"/>
        <v>0</v>
      </c>
      <c r="N659" s="703"/>
      <c r="O659" s="361"/>
      <c r="P659" s="502"/>
      <c r="Q659" s="849">
        <f t="shared" si="57"/>
        <v>0</v>
      </c>
      <c r="R659" s="849">
        <f t="shared" si="58"/>
        <v>0</v>
      </c>
      <c r="AA659" s="194"/>
    </row>
    <row r="660" spans="2:27" ht="18" customHeight="1" x14ac:dyDescent="0.35">
      <c r="B660" s="229"/>
      <c r="C660" s="301"/>
      <c r="D660" s="301"/>
      <c r="E660" s="449"/>
      <c r="F660" s="301"/>
      <c r="G660" s="302"/>
      <c r="H660" s="170"/>
      <c r="I660" s="170"/>
      <c r="J660" s="344"/>
      <c r="K660" s="587">
        <f t="shared" si="56"/>
        <v>0</v>
      </c>
      <c r="L660" s="644">
        <v>0</v>
      </c>
      <c r="M660" s="588">
        <f t="shared" si="55"/>
        <v>0</v>
      </c>
      <c r="N660" s="703"/>
      <c r="O660" s="361"/>
      <c r="P660" s="502"/>
      <c r="Q660" s="849">
        <f t="shared" si="57"/>
        <v>0</v>
      </c>
      <c r="R660" s="849">
        <f t="shared" si="58"/>
        <v>0</v>
      </c>
      <c r="AA660" s="194"/>
    </row>
    <row r="661" spans="2:27" ht="18" customHeight="1" x14ac:dyDescent="0.35">
      <c r="B661" s="229"/>
      <c r="C661" s="301"/>
      <c r="D661" s="301"/>
      <c r="E661" s="449"/>
      <c r="F661" s="301"/>
      <c r="G661" s="302"/>
      <c r="H661" s="170"/>
      <c r="I661" s="170"/>
      <c r="J661" s="344"/>
      <c r="K661" s="587">
        <f t="shared" si="56"/>
        <v>0</v>
      </c>
      <c r="L661" s="644">
        <v>0</v>
      </c>
      <c r="M661" s="588">
        <f t="shared" si="55"/>
        <v>0</v>
      </c>
      <c r="N661" s="703"/>
      <c r="O661" s="361"/>
      <c r="P661" s="502"/>
      <c r="Q661" s="849">
        <f t="shared" si="57"/>
        <v>0</v>
      </c>
      <c r="R661" s="849">
        <f t="shared" si="58"/>
        <v>0</v>
      </c>
      <c r="AA661" s="194"/>
    </row>
    <row r="662" spans="2:27" ht="18" customHeight="1" x14ac:dyDescent="0.35">
      <c r="B662" s="229"/>
      <c r="C662" s="301"/>
      <c r="D662" s="301"/>
      <c r="E662" s="449"/>
      <c r="F662" s="301"/>
      <c r="G662" s="302"/>
      <c r="H662" s="170"/>
      <c r="I662" s="170"/>
      <c r="J662" s="344"/>
      <c r="K662" s="587">
        <f t="shared" si="56"/>
        <v>0</v>
      </c>
      <c r="L662" s="644">
        <v>0</v>
      </c>
      <c r="M662" s="588">
        <f t="shared" si="55"/>
        <v>0</v>
      </c>
      <c r="N662" s="703"/>
      <c r="O662" s="361"/>
      <c r="P662" s="502"/>
      <c r="Q662" s="849">
        <f t="shared" si="57"/>
        <v>0</v>
      </c>
      <c r="R662" s="849">
        <f t="shared" si="58"/>
        <v>0</v>
      </c>
      <c r="AA662" s="194"/>
    </row>
    <row r="663" spans="2:27" ht="18" customHeight="1" x14ac:dyDescent="0.35">
      <c r="B663" s="229"/>
      <c r="C663" s="301"/>
      <c r="D663" s="301"/>
      <c r="E663" s="449"/>
      <c r="F663" s="301"/>
      <c r="G663" s="302"/>
      <c r="H663" s="170"/>
      <c r="I663" s="170"/>
      <c r="J663" s="344"/>
      <c r="K663" s="587">
        <f t="shared" si="56"/>
        <v>0</v>
      </c>
      <c r="L663" s="644">
        <v>0</v>
      </c>
      <c r="M663" s="588">
        <f t="shared" si="55"/>
        <v>0</v>
      </c>
      <c r="N663" s="703"/>
      <c r="O663" s="361"/>
      <c r="P663" s="502"/>
      <c r="Q663" s="849">
        <f t="shared" si="57"/>
        <v>0</v>
      </c>
      <c r="R663" s="849">
        <f t="shared" si="58"/>
        <v>0</v>
      </c>
      <c r="AA663" s="194"/>
    </row>
    <row r="664" spans="2:27" ht="18" customHeight="1" x14ac:dyDescent="0.35">
      <c r="B664" s="229"/>
      <c r="C664" s="301"/>
      <c r="D664" s="301"/>
      <c r="E664" s="449"/>
      <c r="F664" s="301"/>
      <c r="G664" s="302"/>
      <c r="H664" s="170"/>
      <c r="I664" s="170"/>
      <c r="J664" s="344"/>
      <c r="K664" s="587">
        <f t="shared" si="56"/>
        <v>0</v>
      </c>
      <c r="L664" s="644">
        <v>0</v>
      </c>
      <c r="M664" s="588">
        <f t="shared" si="55"/>
        <v>0</v>
      </c>
      <c r="N664" s="703"/>
      <c r="O664" s="361"/>
      <c r="P664" s="502"/>
      <c r="Q664" s="849">
        <f t="shared" si="57"/>
        <v>0</v>
      </c>
      <c r="R664" s="849">
        <f t="shared" si="58"/>
        <v>0</v>
      </c>
      <c r="AA664" s="194"/>
    </row>
    <row r="665" spans="2:27" ht="18" customHeight="1" x14ac:dyDescent="0.35">
      <c r="B665" s="229"/>
      <c r="C665" s="301"/>
      <c r="D665" s="301"/>
      <c r="E665" s="449"/>
      <c r="F665" s="301"/>
      <c r="G665" s="302"/>
      <c r="H665" s="170"/>
      <c r="I665" s="170"/>
      <c r="J665" s="344"/>
      <c r="K665" s="587">
        <f t="shared" si="56"/>
        <v>0</v>
      </c>
      <c r="L665" s="644">
        <v>0</v>
      </c>
      <c r="M665" s="588">
        <f t="shared" si="55"/>
        <v>0</v>
      </c>
      <c r="N665" s="703"/>
      <c r="O665" s="361"/>
      <c r="P665" s="502"/>
      <c r="Q665" s="849">
        <f t="shared" si="57"/>
        <v>0</v>
      </c>
      <c r="R665" s="849">
        <f t="shared" si="58"/>
        <v>0</v>
      </c>
      <c r="AA665" s="194"/>
    </row>
    <row r="666" spans="2:27" ht="18" customHeight="1" x14ac:dyDescent="0.35">
      <c r="B666" s="229"/>
      <c r="C666" s="301"/>
      <c r="D666" s="301"/>
      <c r="E666" s="449"/>
      <c r="F666" s="301"/>
      <c r="G666" s="302"/>
      <c r="H666" s="170"/>
      <c r="I666" s="170"/>
      <c r="J666" s="344"/>
      <c r="K666" s="587">
        <f t="shared" si="56"/>
        <v>0</v>
      </c>
      <c r="L666" s="644">
        <v>0</v>
      </c>
      <c r="M666" s="588">
        <f t="shared" si="55"/>
        <v>0</v>
      </c>
      <c r="N666" s="703"/>
      <c r="O666" s="361"/>
      <c r="P666" s="502"/>
      <c r="Q666" s="849">
        <f t="shared" si="57"/>
        <v>0</v>
      </c>
      <c r="R666" s="849">
        <f t="shared" si="58"/>
        <v>0</v>
      </c>
      <c r="AA666" s="194"/>
    </row>
    <row r="667" spans="2:27" ht="18" customHeight="1" x14ac:dyDescent="0.35">
      <c r="B667" s="229"/>
      <c r="C667" s="301"/>
      <c r="D667" s="301"/>
      <c r="E667" s="449"/>
      <c r="F667" s="301"/>
      <c r="G667" s="302"/>
      <c r="H667" s="170"/>
      <c r="I667" s="170"/>
      <c r="J667" s="344"/>
      <c r="K667" s="587">
        <f t="shared" si="56"/>
        <v>0</v>
      </c>
      <c r="L667" s="644">
        <v>0</v>
      </c>
      <c r="M667" s="588">
        <f t="shared" si="55"/>
        <v>0</v>
      </c>
      <c r="N667" s="703"/>
      <c r="O667" s="361"/>
      <c r="P667" s="502"/>
      <c r="Q667" s="849">
        <f t="shared" si="57"/>
        <v>0</v>
      </c>
      <c r="R667" s="849">
        <f t="shared" si="58"/>
        <v>0</v>
      </c>
      <c r="AA667" s="194"/>
    </row>
    <row r="668" spans="2:27" ht="18" customHeight="1" x14ac:dyDescent="0.35">
      <c r="B668" s="229"/>
      <c r="C668" s="301"/>
      <c r="D668" s="301"/>
      <c r="E668" s="449"/>
      <c r="F668" s="301"/>
      <c r="G668" s="302"/>
      <c r="H668" s="170"/>
      <c r="I668" s="170"/>
      <c r="J668" s="344"/>
      <c r="K668" s="587">
        <f t="shared" si="56"/>
        <v>0</v>
      </c>
      <c r="L668" s="644">
        <v>0</v>
      </c>
      <c r="M668" s="588">
        <f t="shared" si="55"/>
        <v>0</v>
      </c>
      <c r="N668" s="703"/>
      <c r="O668" s="361"/>
      <c r="P668" s="502"/>
      <c r="Q668" s="849">
        <f t="shared" si="57"/>
        <v>0</v>
      </c>
      <c r="R668" s="849">
        <f t="shared" si="58"/>
        <v>0</v>
      </c>
      <c r="AA668" s="194"/>
    </row>
    <row r="669" spans="2:27" ht="18" customHeight="1" x14ac:dyDescent="0.35">
      <c r="B669" s="229"/>
      <c r="C669" s="301"/>
      <c r="D669" s="301"/>
      <c r="E669" s="449"/>
      <c r="F669" s="301"/>
      <c r="G669" s="302"/>
      <c r="H669" s="170"/>
      <c r="I669" s="170"/>
      <c r="J669" s="344"/>
      <c r="K669" s="587">
        <f t="shared" si="56"/>
        <v>0</v>
      </c>
      <c r="L669" s="644">
        <v>0</v>
      </c>
      <c r="M669" s="588">
        <f t="shared" si="55"/>
        <v>0</v>
      </c>
      <c r="N669" s="703"/>
      <c r="O669" s="361"/>
      <c r="P669" s="502"/>
      <c r="Q669" s="849">
        <f t="shared" si="57"/>
        <v>0</v>
      </c>
      <c r="R669" s="849">
        <f t="shared" si="58"/>
        <v>0</v>
      </c>
      <c r="AA669" s="194"/>
    </row>
    <row r="670" spans="2:27" ht="18" customHeight="1" x14ac:dyDescent="0.35">
      <c r="B670" s="229"/>
      <c r="C670" s="301"/>
      <c r="D670" s="301"/>
      <c r="E670" s="449"/>
      <c r="F670" s="301"/>
      <c r="G670" s="302"/>
      <c r="H670" s="170"/>
      <c r="I670" s="170"/>
      <c r="J670" s="344"/>
      <c r="K670" s="587">
        <f t="shared" si="56"/>
        <v>0</v>
      </c>
      <c r="L670" s="644">
        <v>0</v>
      </c>
      <c r="M670" s="588">
        <f t="shared" si="55"/>
        <v>0</v>
      </c>
      <c r="N670" s="703"/>
      <c r="O670" s="361"/>
      <c r="P670" s="502"/>
      <c r="Q670" s="849">
        <f t="shared" si="57"/>
        <v>0</v>
      </c>
      <c r="R670" s="849">
        <f t="shared" si="58"/>
        <v>0</v>
      </c>
      <c r="AA670" s="194"/>
    </row>
    <row r="671" spans="2:27" ht="18" customHeight="1" x14ac:dyDescent="0.35">
      <c r="B671" s="229"/>
      <c r="C671" s="301"/>
      <c r="D671" s="301"/>
      <c r="E671" s="449"/>
      <c r="F671" s="301"/>
      <c r="G671" s="302"/>
      <c r="H671" s="170"/>
      <c r="I671" s="170"/>
      <c r="J671" s="344"/>
      <c r="K671" s="587">
        <f t="shared" si="56"/>
        <v>0</v>
      </c>
      <c r="L671" s="644">
        <v>0</v>
      </c>
      <c r="M671" s="588">
        <f t="shared" si="55"/>
        <v>0</v>
      </c>
      <c r="N671" s="703"/>
      <c r="O671" s="361"/>
      <c r="P671" s="502"/>
      <c r="Q671" s="849">
        <f t="shared" si="57"/>
        <v>0</v>
      </c>
      <c r="R671" s="849">
        <f t="shared" si="58"/>
        <v>0</v>
      </c>
      <c r="AA671" s="194"/>
    </row>
    <row r="672" spans="2:27" ht="18" customHeight="1" x14ac:dyDescent="0.35">
      <c r="B672" s="229"/>
      <c r="C672" s="301"/>
      <c r="D672" s="301"/>
      <c r="E672" s="449"/>
      <c r="F672" s="301"/>
      <c r="G672" s="302"/>
      <c r="H672" s="170"/>
      <c r="I672" s="170"/>
      <c r="J672" s="344"/>
      <c r="K672" s="587">
        <f t="shared" si="56"/>
        <v>0</v>
      </c>
      <c r="L672" s="644">
        <v>0</v>
      </c>
      <c r="M672" s="588">
        <f t="shared" si="55"/>
        <v>0</v>
      </c>
      <c r="N672" s="703"/>
      <c r="O672" s="361"/>
      <c r="P672" s="502"/>
      <c r="Q672" s="849">
        <f t="shared" si="57"/>
        <v>0</v>
      </c>
      <c r="R672" s="849">
        <f t="shared" si="58"/>
        <v>0</v>
      </c>
      <c r="AA672" s="194"/>
    </row>
    <row r="673" spans="2:27" ht="18" customHeight="1" x14ac:dyDescent="0.35">
      <c r="B673" s="229"/>
      <c r="C673" s="301"/>
      <c r="D673" s="301"/>
      <c r="E673" s="449"/>
      <c r="F673" s="301"/>
      <c r="G673" s="302"/>
      <c r="H673" s="170"/>
      <c r="I673" s="170"/>
      <c r="J673" s="344"/>
      <c r="K673" s="587">
        <f t="shared" si="56"/>
        <v>0</v>
      </c>
      <c r="L673" s="644">
        <v>0</v>
      </c>
      <c r="M673" s="588">
        <f t="shared" si="55"/>
        <v>0</v>
      </c>
      <c r="N673" s="703"/>
      <c r="O673" s="361"/>
      <c r="P673" s="502"/>
      <c r="Q673" s="849">
        <f t="shared" si="57"/>
        <v>0</v>
      </c>
      <c r="R673" s="849">
        <f t="shared" si="58"/>
        <v>0</v>
      </c>
      <c r="AA673" s="194"/>
    </row>
    <row r="674" spans="2:27" ht="18" customHeight="1" x14ac:dyDescent="0.35">
      <c r="B674" s="229"/>
      <c r="C674" s="301"/>
      <c r="D674" s="301"/>
      <c r="E674" s="449"/>
      <c r="F674" s="301"/>
      <c r="G674" s="302"/>
      <c r="H674" s="170"/>
      <c r="I674" s="170"/>
      <c r="J674" s="344"/>
      <c r="K674" s="587">
        <f t="shared" si="56"/>
        <v>0</v>
      </c>
      <c r="L674" s="644">
        <v>0</v>
      </c>
      <c r="M674" s="588">
        <f t="shared" si="55"/>
        <v>0</v>
      </c>
      <c r="N674" s="703"/>
      <c r="O674" s="361"/>
      <c r="P674" s="502"/>
      <c r="Q674" s="849">
        <f t="shared" si="57"/>
        <v>0</v>
      </c>
      <c r="R674" s="849">
        <f t="shared" si="58"/>
        <v>0</v>
      </c>
      <c r="AA674" s="194"/>
    </row>
    <row r="675" spans="2:27" ht="18" customHeight="1" x14ac:dyDescent="0.35">
      <c r="B675" s="229"/>
      <c r="C675" s="301"/>
      <c r="D675" s="301"/>
      <c r="E675" s="449"/>
      <c r="F675" s="301"/>
      <c r="G675" s="302"/>
      <c r="H675" s="170"/>
      <c r="I675" s="170"/>
      <c r="J675" s="344"/>
      <c r="K675" s="587">
        <f t="shared" si="56"/>
        <v>0</v>
      </c>
      <c r="L675" s="644">
        <v>0</v>
      </c>
      <c r="M675" s="588">
        <f t="shared" si="55"/>
        <v>0</v>
      </c>
      <c r="N675" s="703"/>
      <c r="O675" s="361"/>
      <c r="P675" s="502"/>
      <c r="Q675" s="849">
        <f t="shared" si="57"/>
        <v>0</v>
      </c>
      <c r="R675" s="849">
        <f t="shared" si="58"/>
        <v>0</v>
      </c>
      <c r="AA675" s="194"/>
    </row>
    <row r="676" spans="2:27" ht="18" customHeight="1" x14ac:dyDescent="0.35">
      <c r="B676" s="229"/>
      <c r="C676" s="301"/>
      <c r="D676" s="301"/>
      <c r="E676" s="449"/>
      <c r="F676" s="301"/>
      <c r="G676" s="302"/>
      <c r="H676" s="170"/>
      <c r="I676" s="170"/>
      <c r="J676" s="344"/>
      <c r="K676" s="587">
        <f t="shared" si="56"/>
        <v>0</v>
      </c>
      <c r="L676" s="644">
        <v>0</v>
      </c>
      <c r="M676" s="588">
        <f t="shared" si="55"/>
        <v>0</v>
      </c>
      <c r="N676" s="703"/>
      <c r="O676" s="361"/>
      <c r="P676" s="502"/>
      <c r="Q676" s="849">
        <f t="shared" si="57"/>
        <v>0</v>
      </c>
      <c r="R676" s="849">
        <f t="shared" si="58"/>
        <v>0</v>
      </c>
      <c r="AA676" s="194"/>
    </row>
    <row r="677" spans="2:27" ht="18" customHeight="1" x14ac:dyDescent="0.35">
      <c r="B677" s="229"/>
      <c r="C677" s="301"/>
      <c r="D677" s="301"/>
      <c r="E677" s="449"/>
      <c r="F677" s="301"/>
      <c r="G677" s="302"/>
      <c r="H677" s="170"/>
      <c r="I677" s="170"/>
      <c r="J677" s="344"/>
      <c r="K677" s="587">
        <f t="shared" si="56"/>
        <v>0</v>
      </c>
      <c r="L677" s="644">
        <v>0</v>
      </c>
      <c r="M677" s="588">
        <f t="shared" si="55"/>
        <v>0</v>
      </c>
      <c r="N677" s="703"/>
      <c r="O677" s="361"/>
      <c r="P677" s="502"/>
      <c r="Q677" s="849">
        <f t="shared" si="57"/>
        <v>0</v>
      </c>
      <c r="R677" s="849">
        <f t="shared" si="58"/>
        <v>0</v>
      </c>
      <c r="AA677" s="194"/>
    </row>
    <row r="678" spans="2:27" ht="18" customHeight="1" x14ac:dyDescent="0.35">
      <c r="B678" s="229"/>
      <c r="C678" s="301"/>
      <c r="D678" s="301"/>
      <c r="E678" s="449"/>
      <c r="F678" s="301"/>
      <c r="G678" s="302"/>
      <c r="H678" s="170"/>
      <c r="I678" s="170"/>
      <c r="J678" s="344"/>
      <c r="K678" s="587">
        <f t="shared" si="56"/>
        <v>0</v>
      </c>
      <c r="L678" s="644">
        <v>0</v>
      </c>
      <c r="M678" s="588">
        <f t="shared" si="55"/>
        <v>0</v>
      </c>
      <c r="N678" s="703"/>
      <c r="O678" s="361"/>
      <c r="P678" s="502"/>
      <c r="Q678" s="849">
        <f t="shared" si="57"/>
        <v>0</v>
      </c>
      <c r="R678" s="849">
        <f t="shared" si="58"/>
        <v>0</v>
      </c>
      <c r="AA678" s="194"/>
    </row>
    <row r="679" spans="2:27" ht="18" customHeight="1" x14ac:dyDescent="0.35">
      <c r="B679" s="229"/>
      <c r="C679" s="301"/>
      <c r="D679" s="301"/>
      <c r="E679" s="449"/>
      <c r="F679" s="301"/>
      <c r="G679" s="302"/>
      <c r="H679" s="170"/>
      <c r="I679" s="170"/>
      <c r="J679" s="344"/>
      <c r="K679" s="587">
        <f t="shared" si="56"/>
        <v>0</v>
      </c>
      <c r="L679" s="644">
        <v>0</v>
      </c>
      <c r="M679" s="588">
        <f t="shared" si="55"/>
        <v>0</v>
      </c>
      <c r="N679" s="703"/>
      <c r="O679" s="361"/>
      <c r="P679" s="502"/>
      <c r="Q679" s="849">
        <f t="shared" si="57"/>
        <v>0</v>
      </c>
      <c r="R679" s="849">
        <f t="shared" si="58"/>
        <v>0</v>
      </c>
      <c r="AA679" s="194"/>
    </row>
    <row r="680" spans="2:27" ht="18" customHeight="1" x14ac:dyDescent="0.35">
      <c r="B680" s="229"/>
      <c r="C680" s="301"/>
      <c r="D680" s="301"/>
      <c r="E680" s="449"/>
      <c r="F680" s="301"/>
      <c r="G680" s="302"/>
      <c r="H680" s="170"/>
      <c r="I680" s="170"/>
      <c r="J680" s="344"/>
      <c r="K680" s="587">
        <f t="shared" si="56"/>
        <v>0</v>
      </c>
      <c r="L680" s="644">
        <v>0</v>
      </c>
      <c r="M680" s="588">
        <f t="shared" si="55"/>
        <v>0</v>
      </c>
      <c r="N680" s="703"/>
      <c r="O680" s="361"/>
      <c r="P680" s="502"/>
      <c r="Q680" s="849">
        <f t="shared" si="57"/>
        <v>0</v>
      </c>
      <c r="R680" s="849">
        <f t="shared" si="58"/>
        <v>0</v>
      </c>
      <c r="AA680" s="194"/>
    </row>
    <row r="681" spans="2:27" ht="18" customHeight="1" x14ac:dyDescent="0.35">
      <c r="B681" s="229"/>
      <c r="C681" s="301"/>
      <c r="D681" s="301"/>
      <c r="E681" s="449"/>
      <c r="F681" s="301"/>
      <c r="G681" s="302"/>
      <c r="H681" s="170"/>
      <c r="I681" s="170"/>
      <c r="J681" s="344"/>
      <c r="K681" s="587">
        <f t="shared" si="56"/>
        <v>0</v>
      </c>
      <c r="L681" s="644">
        <v>0</v>
      </c>
      <c r="M681" s="588">
        <f t="shared" si="55"/>
        <v>0</v>
      </c>
      <c r="N681" s="703"/>
      <c r="O681" s="361"/>
      <c r="P681" s="502"/>
      <c r="Q681" s="849">
        <f t="shared" si="57"/>
        <v>0</v>
      </c>
      <c r="R681" s="849">
        <f t="shared" si="58"/>
        <v>0</v>
      </c>
      <c r="AA681" s="194"/>
    </row>
    <row r="682" spans="2:27" ht="18" customHeight="1" x14ac:dyDescent="0.35">
      <c r="B682" s="229"/>
      <c r="C682" s="301"/>
      <c r="D682" s="301"/>
      <c r="E682" s="449"/>
      <c r="F682" s="301"/>
      <c r="G682" s="302"/>
      <c r="H682" s="170"/>
      <c r="I682" s="170"/>
      <c r="J682" s="344"/>
      <c r="K682" s="587">
        <f t="shared" si="56"/>
        <v>0</v>
      </c>
      <c r="L682" s="644">
        <v>0</v>
      </c>
      <c r="M682" s="588">
        <f t="shared" si="55"/>
        <v>0</v>
      </c>
      <c r="N682" s="703"/>
      <c r="O682" s="361"/>
      <c r="P682" s="502"/>
      <c r="Q682" s="849">
        <f t="shared" si="57"/>
        <v>0</v>
      </c>
      <c r="R682" s="849">
        <f t="shared" si="58"/>
        <v>0</v>
      </c>
      <c r="AA682" s="194"/>
    </row>
    <row r="683" spans="2:27" ht="18" customHeight="1" x14ac:dyDescent="0.35">
      <c r="B683" s="229"/>
      <c r="C683" s="301"/>
      <c r="D683" s="301"/>
      <c r="E683" s="449"/>
      <c r="F683" s="301"/>
      <c r="G683" s="302"/>
      <c r="H683" s="170"/>
      <c r="I683" s="170"/>
      <c r="J683" s="344"/>
      <c r="K683" s="587">
        <f t="shared" si="56"/>
        <v>0</v>
      </c>
      <c r="L683" s="644">
        <v>0</v>
      </c>
      <c r="M683" s="588">
        <f t="shared" si="55"/>
        <v>0</v>
      </c>
      <c r="N683" s="703"/>
      <c r="O683" s="361"/>
      <c r="P683" s="502"/>
      <c r="Q683" s="849">
        <f t="shared" si="57"/>
        <v>0</v>
      </c>
      <c r="R683" s="849">
        <f t="shared" si="58"/>
        <v>0</v>
      </c>
      <c r="AA683" s="194"/>
    </row>
    <row r="684" spans="2:27" ht="18" customHeight="1" x14ac:dyDescent="0.35">
      <c r="B684" s="229"/>
      <c r="C684" s="301"/>
      <c r="D684" s="301"/>
      <c r="E684" s="449"/>
      <c r="F684" s="301"/>
      <c r="G684" s="302"/>
      <c r="H684" s="170"/>
      <c r="I684" s="170"/>
      <c r="J684" s="344"/>
      <c r="K684" s="587">
        <f t="shared" si="56"/>
        <v>0</v>
      </c>
      <c r="L684" s="644">
        <v>0</v>
      </c>
      <c r="M684" s="588">
        <f t="shared" si="55"/>
        <v>0</v>
      </c>
      <c r="N684" s="703"/>
      <c r="O684" s="361"/>
      <c r="P684" s="502"/>
      <c r="Q684" s="849">
        <f t="shared" si="57"/>
        <v>0</v>
      </c>
      <c r="R684" s="849">
        <f t="shared" si="58"/>
        <v>0</v>
      </c>
      <c r="AA684" s="194"/>
    </row>
    <row r="685" spans="2:27" ht="18" customHeight="1" x14ac:dyDescent="0.35">
      <c r="B685" s="229"/>
      <c r="C685" s="301"/>
      <c r="D685" s="301"/>
      <c r="E685" s="449"/>
      <c r="F685" s="301"/>
      <c r="G685" s="302"/>
      <c r="H685" s="170"/>
      <c r="I685" s="170"/>
      <c r="J685" s="344"/>
      <c r="K685" s="587">
        <f t="shared" si="56"/>
        <v>0</v>
      </c>
      <c r="L685" s="644">
        <v>0</v>
      </c>
      <c r="M685" s="588">
        <f t="shared" si="55"/>
        <v>0</v>
      </c>
      <c r="N685" s="703"/>
      <c r="O685" s="361"/>
      <c r="P685" s="502"/>
      <c r="Q685" s="849">
        <f t="shared" si="57"/>
        <v>0</v>
      </c>
      <c r="R685" s="849">
        <f t="shared" si="58"/>
        <v>0</v>
      </c>
      <c r="AA685" s="194"/>
    </row>
    <row r="686" spans="2:27" ht="18" customHeight="1" x14ac:dyDescent="0.35">
      <c r="B686" s="229"/>
      <c r="C686" s="301"/>
      <c r="D686" s="301"/>
      <c r="E686" s="449"/>
      <c r="F686" s="301"/>
      <c r="G686" s="302"/>
      <c r="H686" s="170"/>
      <c r="I686" s="170"/>
      <c r="J686" s="344"/>
      <c r="K686" s="587">
        <f t="shared" si="56"/>
        <v>0</v>
      </c>
      <c r="L686" s="644">
        <v>0</v>
      </c>
      <c r="M686" s="588">
        <f t="shared" si="55"/>
        <v>0</v>
      </c>
      <c r="N686" s="703"/>
      <c r="O686" s="361"/>
      <c r="P686" s="502"/>
      <c r="Q686" s="849">
        <f t="shared" si="57"/>
        <v>0</v>
      </c>
      <c r="R686" s="849">
        <f t="shared" si="58"/>
        <v>0</v>
      </c>
      <c r="AA686" s="194"/>
    </row>
    <row r="687" spans="2:27" ht="18" customHeight="1" x14ac:dyDescent="0.35">
      <c r="B687" s="229"/>
      <c r="C687" s="301"/>
      <c r="D687" s="301"/>
      <c r="E687" s="449"/>
      <c r="F687" s="301"/>
      <c r="G687" s="302"/>
      <c r="H687" s="170"/>
      <c r="I687" s="170"/>
      <c r="J687" s="344"/>
      <c r="K687" s="587">
        <f t="shared" si="56"/>
        <v>0</v>
      </c>
      <c r="L687" s="644">
        <v>0</v>
      </c>
      <c r="M687" s="588">
        <f t="shared" si="55"/>
        <v>0</v>
      </c>
      <c r="N687" s="703"/>
      <c r="O687" s="361"/>
      <c r="P687" s="502"/>
      <c r="Q687" s="849">
        <f t="shared" si="57"/>
        <v>0</v>
      </c>
      <c r="R687" s="849">
        <f t="shared" si="58"/>
        <v>0</v>
      </c>
      <c r="AA687" s="194"/>
    </row>
    <row r="688" spans="2:27" ht="18" customHeight="1" x14ac:dyDescent="0.35">
      <c r="B688" s="229"/>
      <c r="C688" s="301"/>
      <c r="D688" s="301"/>
      <c r="E688" s="449"/>
      <c r="F688" s="301"/>
      <c r="G688" s="302"/>
      <c r="H688" s="170"/>
      <c r="I688" s="170"/>
      <c r="J688" s="344"/>
      <c r="K688" s="587">
        <f t="shared" si="56"/>
        <v>0</v>
      </c>
      <c r="L688" s="644">
        <v>0</v>
      </c>
      <c r="M688" s="588">
        <f t="shared" si="55"/>
        <v>0</v>
      </c>
      <c r="N688" s="703"/>
      <c r="O688" s="361"/>
      <c r="P688" s="502"/>
      <c r="Q688" s="849">
        <f t="shared" si="57"/>
        <v>0</v>
      </c>
      <c r="R688" s="849">
        <f t="shared" si="58"/>
        <v>0</v>
      </c>
      <c r="AA688" s="194"/>
    </row>
    <row r="689" spans="2:27" ht="18" customHeight="1" x14ac:dyDescent="0.35">
      <c r="B689" s="229"/>
      <c r="C689" s="301"/>
      <c r="D689" s="301"/>
      <c r="E689" s="449"/>
      <c r="F689" s="301"/>
      <c r="G689" s="302"/>
      <c r="H689" s="170"/>
      <c r="I689" s="170"/>
      <c r="J689" s="344"/>
      <c r="K689" s="587">
        <f t="shared" si="56"/>
        <v>0</v>
      </c>
      <c r="L689" s="644">
        <v>0</v>
      </c>
      <c r="M689" s="588">
        <f t="shared" si="55"/>
        <v>0</v>
      </c>
      <c r="N689" s="703"/>
      <c r="O689" s="361"/>
      <c r="P689" s="502"/>
      <c r="Q689" s="849">
        <f t="shared" si="57"/>
        <v>0</v>
      </c>
      <c r="R689" s="849">
        <f t="shared" si="58"/>
        <v>0</v>
      </c>
      <c r="AA689" s="194"/>
    </row>
    <row r="690" spans="2:27" ht="18" customHeight="1" x14ac:dyDescent="0.35">
      <c r="B690" s="229"/>
      <c r="C690" s="301"/>
      <c r="D690" s="301"/>
      <c r="E690" s="449"/>
      <c r="F690" s="301"/>
      <c r="G690" s="302"/>
      <c r="H690" s="170"/>
      <c r="I690" s="170"/>
      <c r="J690" s="344"/>
      <c r="K690" s="587">
        <f t="shared" si="56"/>
        <v>0</v>
      </c>
      <c r="L690" s="644">
        <v>0</v>
      </c>
      <c r="M690" s="588">
        <f t="shared" ref="M690:M753" si="59">IF(O690="X",0,L690*$M$8)</f>
        <v>0</v>
      </c>
      <c r="N690" s="703"/>
      <c r="O690" s="361"/>
      <c r="P690" s="502"/>
      <c r="Q690" s="849">
        <f t="shared" si="57"/>
        <v>0</v>
      </c>
      <c r="R690" s="849">
        <f t="shared" si="58"/>
        <v>0</v>
      </c>
      <c r="AA690" s="194"/>
    </row>
    <row r="691" spans="2:27" ht="18" customHeight="1" x14ac:dyDescent="0.35">
      <c r="B691" s="229"/>
      <c r="C691" s="301"/>
      <c r="D691" s="301"/>
      <c r="E691" s="449"/>
      <c r="F691" s="301"/>
      <c r="G691" s="302"/>
      <c r="H691" s="170"/>
      <c r="I691" s="170"/>
      <c r="J691" s="344"/>
      <c r="K691" s="587">
        <f t="shared" ref="K691:K754" si="60">J691*$M$8</f>
        <v>0</v>
      </c>
      <c r="L691" s="644">
        <v>0</v>
      </c>
      <c r="M691" s="588">
        <f t="shared" si="59"/>
        <v>0</v>
      </c>
      <c r="N691" s="703"/>
      <c r="O691" s="361"/>
      <c r="P691" s="502"/>
      <c r="Q691" s="849">
        <f t="shared" ref="Q691:Q754" si="61">K691*$H$35</f>
        <v>0</v>
      </c>
      <c r="R691" s="849">
        <f t="shared" ref="R691:R754" si="62">M691*$H$44</f>
        <v>0</v>
      </c>
      <c r="AA691" s="194"/>
    </row>
    <row r="692" spans="2:27" ht="18" customHeight="1" x14ac:dyDescent="0.35">
      <c r="B692" s="229"/>
      <c r="C692" s="301"/>
      <c r="D692" s="301"/>
      <c r="E692" s="449"/>
      <c r="F692" s="301"/>
      <c r="G692" s="302"/>
      <c r="H692" s="170"/>
      <c r="I692" s="170"/>
      <c r="J692" s="344"/>
      <c r="K692" s="587">
        <f t="shared" si="60"/>
        <v>0</v>
      </c>
      <c r="L692" s="644">
        <v>0</v>
      </c>
      <c r="M692" s="588">
        <f t="shared" si="59"/>
        <v>0</v>
      </c>
      <c r="N692" s="703"/>
      <c r="O692" s="361"/>
      <c r="P692" s="502"/>
      <c r="Q692" s="849">
        <f t="shared" si="61"/>
        <v>0</v>
      </c>
      <c r="R692" s="849">
        <f t="shared" si="62"/>
        <v>0</v>
      </c>
      <c r="AA692" s="194"/>
    </row>
    <row r="693" spans="2:27" ht="18" customHeight="1" x14ac:dyDescent="0.35">
      <c r="B693" s="229"/>
      <c r="C693" s="301"/>
      <c r="D693" s="301"/>
      <c r="E693" s="449"/>
      <c r="F693" s="301"/>
      <c r="G693" s="302"/>
      <c r="H693" s="170"/>
      <c r="I693" s="170"/>
      <c r="J693" s="344"/>
      <c r="K693" s="587">
        <f t="shared" si="60"/>
        <v>0</v>
      </c>
      <c r="L693" s="644">
        <v>0</v>
      </c>
      <c r="M693" s="588">
        <f t="shared" si="59"/>
        <v>0</v>
      </c>
      <c r="N693" s="703"/>
      <c r="O693" s="361"/>
      <c r="P693" s="502"/>
      <c r="Q693" s="849">
        <f t="shared" si="61"/>
        <v>0</v>
      </c>
      <c r="R693" s="849">
        <f t="shared" si="62"/>
        <v>0</v>
      </c>
      <c r="AA693" s="194"/>
    </row>
    <row r="694" spans="2:27" ht="18" customHeight="1" x14ac:dyDescent="0.35">
      <c r="B694" s="229"/>
      <c r="C694" s="301"/>
      <c r="D694" s="301"/>
      <c r="E694" s="449"/>
      <c r="F694" s="301"/>
      <c r="G694" s="302"/>
      <c r="H694" s="170"/>
      <c r="I694" s="170"/>
      <c r="J694" s="344"/>
      <c r="K694" s="587">
        <f t="shared" si="60"/>
        <v>0</v>
      </c>
      <c r="L694" s="644">
        <v>0</v>
      </c>
      <c r="M694" s="588">
        <f t="shared" si="59"/>
        <v>0</v>
      </c>
      <c r="N694" s="703"/>
      <c r="O694" s="361"/>
      <c r="P694" s="502"/>
      <c r="Q694" s="849">
        <f t="shared" si="61"/>
        <v>0</v>
      </c>
      <c r="R694" s="849">
        <f t="shared" si="62"/>
        <v>0</v>
      </c>
      <c r="AA694" s="194"/>
    </row>
    <row r="695" spans="2:27" ht="18" customHeight="1" x14ac:dyDescent="0.35">
      <c r="B695" s="229"/>
      <c r="C695" s="301"/>
      <c r="D695" s="301"/>
      <c r="E695" s="449"/>
      <c r="F695" s="301"/>
      <c r="G695" s="302"/>
      <c r="H695" s="170"/>
      <c r="I695" s="170"/>
      <c r="J695" s="344"/>
      <c r="K695" s="587">
        <f t="shared" si="60"/>
        <v>0</v>
      </c>
      <c r="L695" s="644">
        <v>0</v>
      </c>
      <c r="M695" s="588">
        <f t="shared" si="59"/>
        <v>0</v>
      </c>
      <c r="N695" s="703"/>
      <c r="O695" s="361"/>
      <c r="P695" s="502"/>
      <c r="Q695" s="849">
        <f t="shared" si="61"/>
        <v>0</v>
      </c>
      <c r="R695" s="849">
        <f t="shared" si="62"/>
        <v>0</v>
      </c>
      <c r="AA695" s="194"/>
    </row>
    <row r="696" spans="2:27" ht="18" customHeight="1" x14ac:dyDescent="0.35">
      <c r="B696" s="229"/>
      <c r="C696" s="301"/>
      <c r="D696" s="301"/>
      <c r="E696" s="449"/>
      <c r="F696" s="301"/>
      <c r="G696" s="302"/>
      <c r="H696" s="170"/>
      <c r="I696" s="170"/>
      <c r="J696" s="344"/>
      <c r="K696" s="587">
        <f t="shared" si="60"/>
        <v>0</v>
      </c>
      <c r="L696" s="644">
        <v>0</v>
      </c>
      <c r="M696" s="588">
        <f t="shared" si="59"/>
        <v>0</v>
      </c>
      <c r="N696" s="703"/>
      <c r="O696" s="361"/>
      <c r="P696" s="502"/>
      <c r="Q696" s="849">
        <f t="shared" si="61"/>
        <v>0</v>
      </c>
      <c r="R696" s="849">
        <f t="shared" si="62"/>
        <v>0</v>
      </c>
      <c r="AA696" s="194"/>
    </row>
    <row r="697" spans="2:27" ht="18" customHeight="1" x14ac:dyDescent="0.35">
      <c r="B697" s="229"/>
      <c r="C697" s="301"/>
      <c r="D697" s="301"/>
      <c r="E697" s="449"/>
      <c r="F697" s="301"/>
      <c r="G697" s="302"/>
      <c r="H697" s="170"/>
      <c r="I697" s="170"/>
      <c r="J697" s="344"/>
      <c r="K697" s="587">
        <f t="shared" si="60"/>
        <v>0</v>
      </c>
      <c r="L697" s="644">
        <v>0</v>
      </c>
      <c r="M697" s="588">
        <f t="shared" si="59"/>
        <v>0</v>
      </c>
      <c r="N697" s="703"/>
      <c r="O697" s="361"/>
      <c r="P697" s="502"/>
      <c r="Q697" s="849">
        <f t="shared" si="61"/>
        <v>0</v>
      </c>
      <c r="R697" s="849">
        <f t="shared" si="62"/>
        <v>0</v>
      </c>
      <c r="AA697" s="194"/>
    </row>
    <row r="698" spans="2:27" ht="18" customHeight="1" x14ac:dyDescent="0.35">
      <c r="B698" s="229"/>
      <c r="C698" s="301"/>
      <c r="D698" s="301"/>
      <c r="E698" s="449"/>
      <c r="F698" s="301"/>
      <c r="G698" s="302"/>
      <c r="H698" s="170"/>
      <c r="I698" s="170"/>
      <c r="J698" s="344"/>
      <c r="K698" s="587">
        <f t="shared" si="60"/>
        <v>0</v>
      </c>
      <c r="L698" s="644">
        <v>0</v>
      </c>
      <c r="M698" s="588">
        <f t="shared" si="59"/>
        <v>0</v>
      </c>
      <c r="N698" s="703"/>
      <c r="O698" s="361"/>
      <c r="P698" s="502"/>
      <c r="Q698" s="849">
        <f t="shared" si="61"/>
        <v>0</v>
      </c>
      <c r="R698" s="849">
        <f t="shared" si="62"/>
        <v>0</v>
      </c>
      <c r="AA698" s="194"/>
    </row>
    <row r="699" spans="2:27" ht="18" customHeight="1" x14ac:dyDescent="0.35">
      <c r="B699" s="229"/>
      <c r="C699" s="301"/>
      <c r="D699" s="301"/>
      <c r="E699" s="449"/>
      <c r="F699" s="301"/>
      <c r="G699" s="302"/>
      <c r="H699" s="170"/>
      <c r="I699" s="170"/>
      <c r="J699" s="344"/>
      <c r="K699" s="587">
        <f t="shared" si="60"/>
        <v>0</v>
      </c>
      <c r="L699" s="644">
        <v>0</v>
      </c>
      <c r="M699" s="588">
        <f t="shared" si="59"/>
        <v>0</v>
      </c>
      <c r="N699" s="703"/>
      <c r="O699" s="361"/>
      <c r="P699" s="502"/>
      <c r="Q699" s="849">
        <f t="shared" si="61"/>
        <v>0</v>
      </c>
      <c r="R699" s="849">
        <f t="shared" si="62"/>
        <v>0</v>
      </c>
      <c r="AA699" s="194"/>
    </row>
    <row r="700" spans="2:27" ht="18" customHeight="1" x14ac:dyDescent="0.35">
      <c r="B700" s="229"/>
      <c r="C700" s="301"/>
      <c r="D700" s="301"/>
      <c r="E700" s="449"/>
      <c r="F700" s="301"/>
      <c r="G700" s="302"/>
      <c r="H700" s="170"/>
      <c r="I700" s="170"/>
      <c r="J700" s="344"/>
      <c r="K700" s="587">
        <f t="shared" si="60"/>
        <v>0</v>
      </c>
      <c r="L700" s="644">
        <v>0</v>
      </c>
      <c r="M700" s="588">
        <f t="shared" si="59"/>
        <v>0</v>
      </c>
      <c r="N700" s="703"/>
      <c r="O700" s="361"/>
      <c r="P700" s="502"/>
      <c r="Q700" s="849">
        <f t="shared" si="61"/>
        <v>0</v>
      </c>
      <c r="R700" s="849">
        <f t="shared" si="62"/>
        <v>0</v>
      </c>
      <c r="AA700" s="194"/>
    </row>
    <row r="701" spans="2:27" ht="18" customHeight="1" x14ac:dyDescent="0.35">
      <c r="B701" s="229"/>
      <c r="C701" s="301"/>
      <c r="D701" s="301"/>
      <c r="E701" s="449"/>
      <c r="F701" s="301"/>
      <c r="G701" s="302"/>
      <c r="H701" s="170"/>
      <c r="I701" s="170"/>
      <c r="J701" s="344"/>
      <c r="K701" s="587">
        <f t="shared" si="60"/>
        <v>0</v>
      </c>
      <c r="L701" s="644">
        <v>0</v>
      </c>
      <c r="M701" s="588">
        <f t="shared" si="59"/>
        <v>0</v>
      </c>
      <c r="N701" s="703"/>
      <c r="O701" s="361"/>
      <c r="P701" s="502"/>
      <c r="Q701" s="849">
        <f t="shared" si="61"/>
        <v>0</v>
      </c>
      <c r="R701" s="849">
        <f t="shared" si="62"/>
        <v>0</v>
      </c>
      <c r="AA701" s="194"/>
    </row>
    <row r="702" spans="2:27" ht="18" customHeight="1" x14ac:dyDescent="0.35">
      <c r="B702" s="229"/>
      <c r="C702" s="301"/>
      <c r="D702" s="301"/>
      <c r="E702" s="449"/>
      <c r="F702" s="301"/>
      <c r="G702" s="302"/>
      <c r="H702" s="170"/>
      <c r="I702" s="170"/>
      <c r="J702" s="344"/>
      <c r="K702" s="587">
        <f t="shared" si="60"/>
        <v>0</v>
      </c>
      <c r="L702" s="644">
        <v>0</v>
      </c>
      <c r="M702" s="588">
        <f t="shared" si="59"/>
        <v>0</v>
      </c>
      <c r="N702" s="703"/>
      <c r="O702" s="361"/>
      <c r="P702" s="502"/>
      <c r="Q702" s="849">
        <f t="shared" si="61"/>
        <v>0</v>
      </c>
      <c r="R702" s="849">
        <f t="shared" si="62"/>
        <v>0</v>
      </c>
      <c r="AA702" s="194"/>
    </row>
    <row r="703" spans="2:27" ht="18" customHeight="1" x14ac:dyDescent="0.35">
      <c r="B703" s="229"/>
      <c r="C703" s="301"/>
      <c r="D703" s="301"/>
      <c r="E703" s="449"/>
      <c r="F703" s="301"/>
      <c r="G703" s="302"/>
      <c r="H703" s="170"/>
      <c r="I703" s="170"/>
      <c r="J703" s="344"/>
      <c r="K703" s="587">
        <f t="shared" si="60"/>
        <v>0</v>
      </c>
      <c r="L703" s="644">
        <v>0</v>
      </c>
      <c r="M703" s="588">
        <f t="shared" si="59"/>
        <v>0</v>
      </c>
      <c r="N703" s="703"/>
      <c r="O703" s="361"/>
      <c r="P703" s="502"/>
      <c r="Q703" s="849">
        <f t="shared" si="61"/>
        <v>0</v>
      </c>
      <c r="R703" s="849">
        <f t="shared" si="62"/>
        <v>0</v>
      </c>
      <c r="AA703" s="194"/>
    </row>
    <row r="704" spans="2:27" ht="18" customHeight="1" x14ac:dyDescent="0.35">
      <c r="B704" s="229"/>
      <c r="C704" s="301"/>
      <c r="D704" s="301"/>
      <c r="E704" s="449"/>
      <c r="F704" s="301"/>
      <c r="G704" s="302"/>
      <c r="H704" s="170"/>
      <c r="I704" s="170"/>
      <c r="J704" s="344"/>
      <c r="K704" s="587">
        <f t="shared" si="60"/>
        <v>0</v>
      </c>
      <c r="L704" s="644">
        <v>0</v>
      </c>
      <c r="M704" s="588">
        <f t="shared" si="59"/>
        <v>0</v>
      </c>
      <c r="N704" s="703"/>
      <c r="O704" s="361"/>
      <c r="P704" s="502"/>
      <c r="Q704" s="849">
        <f t="shared" si="61"/>
        <v>0</v>
      </c>
      <c r="R704" s="849">
        <f t="shared" si="62"/>
        <v>0</v>
      </c>
      <c r="AA704" s="194"/>
    </row>
    <row r="705" spans="2:27" ht="18" customHeight="1" x14ac:dyDescent="0.35">
      <c r="B705" s="229"/>
      <c r="C705" s="301"/>
      <c r="D705" s="301"/>
      <c r="E705" s="449"/>
      <c r="F705" s="301"/>
      <c r="G705" s="302"/>
      <c r="H705" s="170"/>
      <c r="I705" s="170"/>
      <c r="J705" s="344"/>
      <c r="K705" s="587">
        <f t="shared" si="60"/>
        <v>0</v>
      </c>
      <c r="L705" s="644">
        <v>0</v>
      </c>
      <c r="M705" s="588">
        <f t="shared" si="59"/>
        <v>0</v>
      </c>
      <c r="N705" s="703"/>
      <c r="O705" s="361"/>
      <c r="P705" s="502"/>
      <c r="Q705" s="849">
        <f t="shared" si="61"/>
        <v>0</v>
      </c>
      <c r="R705" s="849">
        <f t="shared" si="62"/>
        <v>0</v>
      </c>
      <c r="AA705" s="194"/>
    </row>
    <row r="706" spans="2:27" ht="18" customHeight="1" x14ac:dyDescent="0.35">
      <c r="B706" s="229"/>
      <c r="C706" s="301"/>
      <c r="D706" s="301"/>
      <c r="E706" s="449"/>
      <c r="F706" s="301"/>
      <c r="G706" s="302"/>
      <c r="H706" s="170"/>
      <c r="I706" s="170"/>
      <c r="J706" s="344"/>
      <c r="K706" s="587">
        <f t="shared" si="60"/>
        <v>0</v>
      </c>
      <c r="L706" s="644">
        <v>0</v>
      </c>
      <c r="M706" s="588">
        <f t="shared" si="59"/>
        <v>0</v>
      </c>
      <c r="N706" s="703"/>
      <c r="O706" s="361"/>
      <c r="P706" s="502"/>
      <c r="Q706" s="849">
        <f t="shared" si="61"/>
        <v>0</v>
      </c>
      <c r="R706" s="849">
        <f t="shared" si="62"/>
        <v>0</v>
      </c>
      <c r="AA706" s="194"/>
    </row>
    <row r="707" spans="2:27" ht="18" customHeight="1" x14ac:dyDescent="0.35">
      <c r="B707" s="229"/>
      <c r="C707" s="301"/>
      <c r="D707" s="301"/>
      <c r="E707" s="449"/>
      <c r="F707" s="301"/>
      <c r="G707" s="302"/>
      <c r="H707" s="170"/>
      <c r="I707" s="170"/>
      <c r="J707" s="344"/>
      <c r="K707" s="587">
        <f t="shared" si="60"/>
        <v>0</v>
      </c>
      <c r="L707" s="644">
        <v>0</v>
      </c>
      <c r="M707" s="588">
        <f t="shared" si="59"/>
        <v>0</v>
      </c>
      <c r="N707" s="703"/>
      <c r="O707" s="361"/>
      <c r="P707" s="502"/>
      <c r="Q707" s="849">
        <f t="shared" si="61"/>
        <v>0</v>
      </c>
      <c r="R707" s="849">
        <f t="shared" si="62"/>
        <v>0</v>
      </c>
      <c r="AA707" s="194"/>
    </row>
    <row r="708" spans="2:27" ht="18" customHeight="1" x14ac:dyDescent="0.35">
      <c r="B708" s="229"/>
      <c r="C708" s="301"/>
      <c r="D708" s="301"/>
      <c r="E708" s="449"/>
      <c r="F708" s="301"/>
      <c r="G708" s="302"/>
      <c r="H708" s="170"/>
      <c r="I708" s="170"/>
      <c r="J708" s="344"/>
      <c r="K708" s="587">
        <f t="shared" si="60"/>
        <v>0</v>
      </c>
      <c r="L708" s="644">
        <v>0</v>
      </c>
      <c r="M708" s="588">
        <f t="shared" si="59"/>
        <v>0</v>
      </c>
      <c r="N708" s="703"/>
      <c r="O708" s="361"/>
      <c r="P708" s="502"/>
      <c r="Q708" s="849">
        <f t="shared" si="61"/>
        <v>0</v>
      </c>
      <c r="R708" s="849">
        <f t="shared" si="62"/>
        <v>0</v>
      </c>
      <c r="AA708" s="194"/>
    </row>
    <row r="709" spans="2:27" ht="18" customHeight="1" x14ac:dyDescent="0.35">
      <c r="B709" s="229"/>
      <c r="C709" s="301"/>
      <c r="D709" s="301"/>
      <c r="E709" s="449"/>
      <c r="F709" s="301"/>
      <c r="G709" s="302"/>
      <c r="H709" s="170"/>
      <c r="I709" s="170"/>
      <c r="J709" s="344"/>
      <c r="K709" s="587">
        <f t="shared" si="60"/>
        <v>0</v>
      </c>
      <c r="L709" s="644">
        <v>0</v>
      </c>
      <c r="M709" s="588">
        <f t="shared" si="59"/>
        <v>0</v>
      </c>
      <c r="N709" s="703"/>
      <c r="O709" s="361"/>
      <c r="P709" s="502"/>
      <c r="Q709" s="849">
        <f t="shared" si="61"/>
        <v>0</v>
      </c>
      <c r="R709" s="849">
        <f t="shared" si="62"/>
        <v>0</v>
      </c>
      <c r="AA709" s="194"/>
    </row>
    <row r="710" spans="2:27" ht="18" customHeight="1" x14ac:dyDescent="0.35">
      <c r="B710" s="229"/>
      <c r="C710" s="301"/>
      <c r="D710" s="301"/>
      <c r="E710" s="449"/>
      <c r="F710" s="301"/>
      <c r="G710" s="302"/>
      <c r="H710" s="170"/>
      <c r="I710" s="170"/>
      <c r="J710" s="344"/>
      <c r="K710" s="587">
        <f t="shared" si="60"/>
        <v>0</v>
      </c>
      <c r="L710" s="644">
        <v>0</v>
      </c>
      <c r="M710" s="588">
        <f t="shared" si="59"/>
        <v>0</v>
      </c>
      <c r="N710" s="703"/>
      <c r="O710" s="361"/>
      <c r="P710" s="502"/>
      <c r="Q710" s="849">
        <f t="shared" si="61"/>
        <v>0</v>
      </c>
      <c r="R710" s="849">
        <f t="shared" si="62"/>
        <v>0</v>
      </c>
      <c r="AA710" s="194"/>
    </row>
    <row r="711" spans="2:27" ht="18" customHeight="1" x14ac:dyDescent="0.35">
      <c r="B711" s="229"/>
      <c r="C711" s="301"/>
      <c r="D711" s="301"/>
      <c r="E711" s="449"/>
      <c r="F711" s="301"/>
      <c r="G711" s="302"/>
      <c r="H711" s="170"/>
      <c r="I711" s="170"/>
      <c r="J711" s="344"/>
      <c r="K711" s="587">
        <f t="shared" si="60"/>
        <v>0</v>
      </c>
      <c r="L711" s="644">
        <v>0</v>
      </c>
      <c r="M711" s="588">
        <f t="shared" si="59"/>
        <v>0</v>
      </c>
      <c r="N711" s="703"/>
      <c r="O711" s="361"/>
      <c r="P711" s="502"/>
      <c r="Q711" s="849">
        <f t="shared" si="61"/>
        <v>0</v>
      </c>
      <c r="R711" s="849">
        <f t="shared" si="62"/>
        <v>0</v>
      </c>
      <c r="AA711" s="194"/>
    </row>
    <row r="712" spans="2:27" ht="18" customHeight="1" x14ac:dyDescent="0.35">
      <c r="B712" s="229"/>
      <c r="C712" s="301"/>
      <c r="D712" s="301"/>
      <c r="E712" s="449"/>
      <c r="F712" s="301"/>
      <c r="G712" s="302"/>
      <c r="H712" s="170"/>
      <c r="I712" s="170"/>
      <c r="J712" s="344"/>
      <c r="K712" s="587">
        <f t="shared" si="60"/>
        <v>0</v>
      </c>
      <c r="L712" s="644">
        <v>0</v>
      </c>
      <c r="M712" s="588">
        <f t="shared" si="59"/>
        <v>0</v>
      </c>
      <c r="N712" s="703"/>
      <c r="O712" s="361"/>
      <c r="P712" s="502"/>
      <c r="Q712" s="849">
        <f t="shared" si="61"/>
        <v>0</v>
      </c>
      <c r="R712" s="849">
        <f t="shared" si="62"/>
        <v>0</v>
      </c>
      <c r="AA712" s="194"/>
    </row>
    <row r="713" spans="2:27" ht="18" customHeight="1" x14ac:dyDescent="0.35">
      <c r="B713" s="229"/>
      <c r="C713" s="301"/>
      <c r="D713" s="301"/>
      <c r="E713" s="449"/>
      <c r="F713" s="301"/>
      <c r="G713" s="302"/>
      <c r="H713" s="170"/>
      <c r="I713" s="170"/>
      <c r="J713" s="344"/>
      <c r="K713" s="587">
        <f t="shared" si="60"/>
        <v>0</v>
      </c>
      <c r="L713" s="644">
        <v>0</v>
      </c>
      <c r="M713" s="588">
        <f t="shared" si="59"/>
        <v>0</v>
      </c>
      <c r="N713" s="703"/>
      <c r="O713" s="361"/>
      <c r="P713" s="502"/>
      <c r="Q713" s="849">
        <f t="shared" si="61"/>
        <v>0</v>
      </c>
      <c r="R713" s="849">
        <f t="shared" si="62"/>
        <v>0</v>
      </c>
      <c r="AA713" s="194"/>
    </row>
    <row r="714" spans="2:27" ht="18" customHeight="1" x14ac:dyDescent="0.35">
      <c r="B714" s="229"/>
      <c r="C714" s="301"/>
      <c r="D714" s="301"/>
      <c r="E714" s="449"/>
      <c r="F714" s="301"/>
      <c r="G714" s="302"/>
      <c r="H714" s="170"/>
      <c r="I714" s="170"/>
      <c r="J714" s="344"/>
      <c r="K714" s="587">
        <f t="shared" si="60"/>
        <v>0</v>
      </c>
      <c r="L714" s="644">
        <v>0</v>
      </c>
      <c r="M714" s="588">
        <f t="shared" si="59"/>
        <v>0</v>
      </c>
      <c r="N714" s="703"/>
      <c r="O714" s="361"/>
      <c r="P714" s="502"/>
      <c r="Q714" s="849">
        <f t="shared" si="61"/>
        <v>0</v>
      </c>
      <c r="R714" s="849">
        <f t="shared" si="62"/>
        <v>0</v>
      </c>
      <c r="AA714" s="194"/>
    </row>
    <row r="715" spans="2:27" ht="18" customHeight="1" x14ac:dyDescent="0.35">
      <c r="B715" s="229"/>
      <c r="C715" s="301"/>
      <c r="D715" s="301"/>
      <c r="E715" s="449"/>
      <c r="F715" s="301"/>
      <c r="G715" s="302"/>
      <c r="H715" s="170"/>
      <c r="I715" s="170"/>
      <c r="J715" s="344"/>
      <c r="K715" s="587">
        <f t="shared" si="60"/>
        <v>0</v>
      </c>
      <c r="L715" s="644">
        <v>0</v>
      </c>
      <c r="M715" s="588">
        <f t="shared" si="59"/>
        <v>0</v>
      </c>
      <c r="N715" s="703"/>
      <c r="O715" s="361"/>
      <c r="P715" s="502"/>
      <c r="Q715" s="849">
        <f t="shared" si="61"/>
        <v>0</v>
      </c>
      <c r="R715" s="849">
        <f t="shared" si="62"/>
        <v>0</v>
      </c>
      <c r="AA715" s="194"/>
    </row>
    <row r="716" spans="2:27" ht="18" customHeight="1" x14ac:dyDescent="0.35">
      <c r="B716" s="229"/>
      <c r="C716" s="301"/>
      <c r="D716" s="301"/>
      <c r="E716" s="449"/>
      <c r="F716" s="301"/>
      <c r="G716" s="302"/>
      <c r="H716" s="170"/>
      <c r="I716" s="170"/>
      <c r="J716" s="344"/>
      <c r="K716" s="587">
        <f t="shared" si="60"/>
        <v>0</v>
      </c>
      <c r="L716" s="644">
        <v>0</v>
      </c>
      <c r="M716" s="588">
        <f t="shared" si="59"/>
        <v>0</v>
      </c>
      <c r="N716" s="703"/>
      <c r="O716" s="361"/>
      <c r="P716" s="502"/>
      <c r="Q716" s="849">
        <f t="shared" si="61"/>
        <v>0</v>
      </c>
      <c r="R716" s="849">
        <f t="shared" si="62"/>
        <v>0</v>
      </c>
      <c r="AA716" s="194"/>
    </row>
    <row r="717" spans="2:27" ht="18" customHeight="1" x14ac:dyDescent="0.35">
      <c r="B717" s="229"/>
      <c r="C717" s="301"/>
      <c r="D717" s="301"/>
      <c r="E717" s="449"/>
      <c r="F717" s="301"/>
      <c r="G717" s="302"/>
      <c r="H717" s="170"/>
      <c r="I717" s="170"/>
      <c r="J717" s="344"/>
      <c r="K717" s="587">
        <f t="shared" si="60"/>
        <v>0</v>
      </c>
      <c r="L717" s="644">
        <v>0</v>
      </c>
      <c r="M717" s="588">
        <f t="shared" si="59"/>
        <v>0</v>
      </c>
      <c r="N717" s="703"/>
      <c r="O717" s="361"/>
      <c r="P717" s="502"/>
      <c r="Q717" s="849">
        <f t="shared" si="61"/>
        <v>0</v>
      </c>
      <c r="R717" s="849">
        <f t="shared" si="62"/>
        <v>0</v>
      </c>
      <c r="AA717" s="194"/>
    </row>
    <row r="718" spans="2:27" ht="18" customHeight="1" x14ac:dyDescent="0.35">
      <c r="B718" s="229"/>
      <c r="C718" s="301"/>
      <c r="D718" s="301"/>
      <c r="E718" s="449"/>
      <c r="F718" s="301"/>
      <c r="G718" s="302"/>
      <c r="H718" s="170"/>
      <c r="I718" s="170"/>
      <c r="J718" s="344"/>
      <c r="K718" s="587">
        <f t="shared" si="60"/>
        <v>0</v>
      </c>
      <c r="L718" s="644">
        <v>0</v>
      </c>
      <c r="M718" s="588">
        <f t="shared" si="59"/>
        <v>0</v>
      </c>
      <c r="N718" s="703"/>
      <c r="O718" s="361"/>
      <c r="P718" s="502"/>
      <c r="Q718" s="849">
        <f t="shared" si="61"/>
        <v>0</v>
      </c>
      <c r="R718" s="849">
        <f t="shared" si="62"/>
        <v>0</v>
      </c>
      <c r="AA718" s="194"/>
    </row>
    <row r="719" spans="2:27" ht="18" customHeight="1" x14ac:dyDescent="0.35">
      <c r="B719" s="229"/>
      <c r="C719" s="301"/>
      <c r="D719" s="301"/>
      <c r="E719" s="449"/>
      <c r="F719" s="301"/>
      <c r="G719" s="302"/>
      <c r="H719" s="170"/>
      <c r="I719" s="170"/>
      <c r="J719" s="344"/>
      <c r="K719" s="587">
        <f t="shared" si="60"/>
        <v>0</v>
      </c>
      <c r="L719" s="644">
        <v>0</v>
      </c>
      <c r="M719" s="588">
        <f t="shared" si="59"/>
        <v>0</v>
      </c>
      <c r="N719" s="703"/>
      <c r="O719" s="361"/>
      <c r="P719" s="502"/>
      <c r="Q719" s="849">
        <f t="shared" si="61"/>
        <v>0</v>
      </c>
      <c r="R719" s="849">
        <f t="shared" si="62"/>
        <v>0</v>
      </c>
      <c r="AA719" s="194"/>
    </row>
    <row r="720" spans="2:27" ht="18" customHeight="1" x14ac:dyDescent="0.35">
      <c r="B720" s="229"/>
      <c r="C720" s="301"/>
      <c r="D720" s="301"/>
      <c r="E720" s="449"/>
      <c r="F720" s="301"/>
      <c r="G720" s="302"/>
      <c r="H720" s="170"/>
      <c r="I720" s="170"/>
      <c r="J720" s="344"/>
      <c r="K720" s="587">
        <f t="shared" si="60"/>
        <v>0</v>
      </c>
      <c r="L720" s="644">
        <v>0</v>
      </c>
      <c r="M720" s="588">
        <f t="shared" si="59"/>
        <v>0</v>
      </c>
      <c r="N720" s="703"/>
      <c r="O720" s="361"/>
      <c r="P720" s="502"/>
      <c r="Q720" s="849">
        <f t="shared" si="61"/>
        <v>0</v>
      </c>
      <c r="R720" s="849">
        <f t="shared" si="62"/>
        <v>0</v>
      </c>
      <c r="AA720" s="194"/>
    </row>
    <row r="721" spans="2:27" ht="18" customHeight="1" x14ac:dyDescent="0.35">
      <c r="B721" s="229"/>
      <c r="C721" s="301"/>
      <c r="D721" s="301"/>
      <c r="E721" s="449"/>
      <c r="F721" s="301"/>
      <c r="G721" s="302"/>
      <c r="H721" s="170"/>
      <c r="I721" s="170"/>
      <c r="J721" s="344"/>
      <c r="K721" s="587">
        <f t="shared" si="60"/>
        <v>0</v>
      </c>
      <c r="L721" s="644">
        <v>0</v>
      </c>
      <c r="M721" s="588">
        <f t="shared" si="59"/>
        <v>0</v>
      </c>
      <c r="N721" s="703"/>
      <c r="O721" s="361"/>
      <c r="P721" s="502"/>
      <c r="Q721" s="849">
        <f t="shared" si="61"/>
        <v>0</v>
      </c>
      <c r="R721" s="849">
        <f t="shared" si="62"/>
        <v>0</v>
      </c>
      <c r="AA721" s="194"/>
    </row>
    <row r="722" spans="2:27" ht="18" customHeight="1" x14ac:dyDescent="0.35">
      <c r="B722" s="229"/>
      <c r="C722" s="301"/>
      <c r="D722" s="301"/>
      <c r="E722" s="449"/>
      <c r="F722" s="301"/>
      <c r="G722" s="302"/>
      <c r="H722" s="170"/>
      <c r="I722" s="170"/>
      <c r="J722" s="344"/>
      <c r="K722" s="587">
        <f t="shared" si="60"/>
        <v>0</v>
      </c>
      <c r="L722" s="644">
        <v>0</v>
      </c>
      <c r="M722" s="588">
        <f t="shared" si="59"/>
        <v>0</v>
      </c>
      <c r="N722" s="703"/>
      <c r="O722" s="361"/>
      <c r="P722" s="502"/>
      <c r="Q722" s="849">
        <f t="shared" si="61"/>
        <v>0</v>
      </c>
      <c r="R722" s="849">
        <f t="shared" si="62"/>
        <v>0</v>
      </c>
      <c r="AA722" s="194"/>
    </row>
    <row r="723" spans="2:27" ht="18" customHeight="1" x14ac:dyDescent="0.35">
      <c r="B723" s="229"/>
      <c r="C723" s="301"/>
      <c r="D723" s="301"/>
      <c r="E723" s="449"/>
      <c r="F723" s="301"/>
      <c r="G723" s="302"/>
      <c r="H723" s="170"/>
      <c r="I723" s="170"/>
      <c r="J723" s="344"/>
      <c r="K723" s="587">
        <f t="shared" si="60"/>
        <v>0</v>
      </c>
      <c r="L723" s="644">
        <v>0</v>
      </c>
      <c r="M723" s="588">
        <f t="shared" si="59"/>
        <v>0</v>
      </c>
      <c r="N723" s="703"/>
      <c r="O723" s="361"/>
      <c r="P723" s="502"/>
      <c r="Q723" s="849">
        <f t="shared" si="61"/>
        <v>0</v>
      </c>
      <c r="R723" s="849">
        <f t="shared" si="62"/>
        <v>0</v>
      </c>
      <c r="AA723" s="194"/>
    </row>
    <row r="724" spans="2:27" ht="18" customHeight="1" x14ac:dyDescent="0.35">
      <c r="B724" s="229"/>
      <c r="C724" s="301"/>
      <c r="D724" s="301"/>
      <c r="E724" s="449"/>
      <c r="F724" s="301"/>
      <c r="G724" s="302"/>
      <c r="H724" s="170"/>
      <c r="I724" s="170"/>
      <c r="J724" s="344"/>
      <c r="K724" s="587">
        <f t="shared" si="60"/>
        <v>0</v>
      </c>
      <c r="L724" s="644">
        <v>0</v>
      </c>
      <c r="M724" s="588">
        <f t="shared" si="59"/>
        <v>0</v>
      </c>
      <c r="N724" s="703"/>
      <c r="O724" s="361"/>
      <c r="P724" s="502"/>
      <c r="Q724" s="849">
        <f t="shared" si="61"/>
        <v>0</v>
      </c>
      <c r="R724" s="849">
        <f t="shared" si="62"/>
        <v>0</v>
      </c>
      <c r="AA724" s="194"/>
    </row>
    <row r="725" spans="2:27" ht="18" customHeight="1" x14ac:dyDescent="0.35">
      <c r="B725" s="229"/>
      <c r="C725" s="301"/>
      <c r="D725" s="301"/>
      <c r="E725" s="449"/>
      <c r="F725" s="301"/>
      <c r="G725" s="302"/>
      <c r="H725" s="170"/>
      <c r="I725" s="170"/>
      <c r="J725" s="344"/>
      <c r="K725" s="587">
        <f t="shared" si="60"/>
        <v>0</v>
      </c>
      <c r="L725" s="644">
        <v>0</v>
      </c>
      <c r="M725" s="588">
        <f t="shared" si="59"/>
        <v>0</v>
      </c>
      <c r="N725" s="703"/>
      <c r="O725" s="361"/>
      <c r="P725" s="502"/>
      <c r="Q725" s="849">
        <f t="shared" si="61"/>
        <v>0</v>
      </c>
      <c r="R725" s="849">
        <f t="shared" si="62"/>
        <v>0</v>
      </c>
      <c r="AA725" s="194"/>
    </row>
    <row r="726" spans="2:27" ht="18" customHeight="1" x14ac:dyDescent="0.35">
      <c r="B726" s="229"/>
      <c r="C726" s="301"/>
      <c r="D726" s="301"/>
      <c r="E726" s="449"/>
      <c r="F726" s="301"/>
      <c r="G726" s="302"/>
      <c r="H726" s="170"/>
      <c r="I726" s="170"/>
      <c r="J726" s="344"/>
      <c r="K726" s="587">
        <f t="shared" si="60"/>
        <v>0</v>
      </c>
      <c r="L726" s="644">
        <v>0</v>
      </c>
      <c r="M726" s="588">
        <f t="shared" si="59"/>
        <v>0</v>
      </c>
      <c r="N726" s="703"/>
      <c r="O726" s="361"/>
      <c r="P726" s="502"/>
      <c r="Q726" s="849">
        <f t="shared" si="61"/>
        <v>0</v>
      </c>
      <c r="R726" s="849">
        <f t="shared" si="62"/>
        <v>0</v>
      </c>
      <c r="AA726" s="194"/>
    </row>
    <row r="727" spans="2:27" ht="18" customHeight="1" x14ac:dyDescent="0.35">
      <c r="B727" s="229"/>
      <c r="C727" s="301"/>
      <c r="D727" s="301"/>
      <c r="E727" s="449"/>
      <c r="F727" s="301"/>
      <c r="G727" s="302"/>
      <c r="H727" s="170"/>
      <c r="I727" s="170"/>
      <c r="J727" s="344"/>
      <c r="K727" s="587">
        <f t="shared" si="60"/>
        <v>0</v>
      </c>
      <c r="L727" s="644">
        <v>0</v>
      </c>
      <c r="M727" s="588">
        <f t="shared" si="59"/>
        <v>0</v>
      </c>
      <c r="N727" s="703"/>
      <c r="O727" s="361"/>
      <c r="P727" s="502"/>
      <c r="Q727" s="849">
        <f t="shared" si="61"/>
        <v>0</v>
      </c>
      <c r="R727" s="849">
        <f t="shared" si="62"/>
        <v>0</v>
      </c>
      <c r="AA727" s="194"/>
    </row>
    <row r="728" spans="2:27" ht="18" customHeight="1" x14ac:dyDescent="0.35">
      <c r="B728" s="229"/>
      <c r="C728" s="301"/>
      <c r="D728" s="301"/>
      <c r="E728" s="449"/>
      <c r="F728" s="301"/>
      <c r="G728" s="302"/>
      <c r="H728" s="170"/>
      <c r="I728" s="170"/>
      <c r="J728" s="344"/>
      <c r="K728" s="587">
        <f t="shared" si="60"/>
        <v>0</v>
      </c>
      <c r="L728" s="644">
        <v>0</v>
      </c>
      <c r="M728" s="588">
        <f t="shared" si="59"/>
        <v>0</v>
      </c>
      <c r="N728" s="703"/>
      <c r="O728" s="361"/>
      <c r="P728" s="502"/>
      <c r="Q728" s="849">
        <f t="shared" si="61"/>
        <v>0</v>
      </c>
      <c r="R728" s="849">
        <f t="shared" si="62"/>
        <v>0</v>
      </c>
      <c r="AA728" s="194"/>
    </row>
    <row r="729" spans="2:27" ht="18" customHeight="1" x14ac:dyDescent="0.35">
      <c r="B729" s="229"/>
      <c r="C729" s="301"/>
      <c r="D729" s="301"/>
      <c r="E729" s="449"/>
      <c r="F729" s="301"/>
      <c r="G729" s="302"/>
      <c r="H729" s="170"/>
      <c r="I729" s="170"/>
      <c r="J729" s="344"/>
      <c r="K729" s="587">
        <f t="shared" si="60"/>
        <v>0</v>
      </c>
      <c r="L729" s="644">
        <v>0</v>
      </c>
      <c r="M729" s="588">
        <f t="shared" si="59"/>
        <v>0</v>
      </c>
      <c r="N729" s="703"/>
      <c r="O729" s="361"/>
      <c r="P729" s="502"/>
      <c r="Q729" s="849">
        <f t="shared" si="61"/>
        <v>0</v>
      </c>
      <c r="R729" s="849">
        <f t="shared" si="62"/>
        <v>0</v>
      </c>
      <c r="AA729" s="194"/>
    </row>
    <row r="730" spans="2:27" ht="18" customHeight="1" x14ac:dyDescent="0.35">
      <c r="B730" s="229"/>
      <c r="C730" s="301"/>
      <c r="D730" s="301"/>
      <c r="E730" s="449"/>
      <c r="F730" s="301"/>
      <c r="G730" s="302"/>
      <c r="H730" s="170"/>
      <c r="I730" s="170"/>
      <c r="J730" s="344"/>
      <c r="K730" s="587">
        <f t="shared" si="60"/>
        <v>0</v>
      </c>
      <c r="L730" s="644">
        <v>0</v>
      </c>
      <c r="M730" s="588">
        <f t="shared" si="59"/>
        <v>0</v>
      </c>
      <c r="N730" s="703"/>
      <c r="O730" s="361"/>
      <c r="P730" s="502"/>
      <c r="Q730" s="849">
        <f t="shared" si="61"/>
        <v>0</v>
      </c>
      <c r="R730" s="849">
        <f t="shared" si="62"/>
        <v>0</v>
      </c>
      <c r="AA730" s="194"/>
    </row>
    <row r="731" spans="2:27" ht="18" customHeight="1" x14ac:dyDescent="0.35">
      <c r="B731" s="229"/>
      <c r="C731" s="301"/>
      <c r="D731" s="301"/>
      <c r="E731" s="449"/>
      <c r="F731" s="301"/>
      <c r="G731" s="302"/>
      <c r="H731" s="170"/>
      <c r="I731" s="170"/>
      <c r="J731" s="344"/>
      <c r="K731" s="587">
        <f t="shared" si="60"/>
        <v>0</v>
      </c>
      <c r="L731" s="644">
        <v>0</v>
      </c>
      <c r="M731" s="588">
        <f t="shared" si="59"/>
        <v>0</v>
      </c>
      <c r="N731" s="703"/>
      <c r="O731" s="361"/>
      <c r="P731" s="502"/>
      <c r="Q731" s="849">
        <f t="shared" si="61"/>
        <v>0</v>
      </c>
      <c r="R731" s="849">
        <f t="shared" si="62"/>
        <v>0</v>
      </c>
      <c r="AA731" s="194"/>
    </row>
    <row r="732" spans="2:27" ht="18" customHeight="1" x14ac:dyDescent="0.35">
      <c r="B732" s="229"/>
      <c r="C732" s="301"/>
      <c r="D732" s="301"/>
      <c r="E732" s="449"/>
      <c r="F732" s="301"/>
      <c r="G732" s="302"/>
      <c r="H732" s="170"/>
      <c r="I732" s="170"/>
      <c r="J732" s="344"/>
      <c r="K732" s="587">
        <f t="shared" si="60"/>
        <v>0</v>
      </c>
      <c r="L732" s="644">
        <v>0</v>
      </c>
      <c r="M732" s="588">
        <f t="shared" si="59"/>
        <v>0</v>
      </c>
      <c r="N732" s="703"/>
      <c r="O732" s="361"/>
      <c r="P732" s="502"/>
      <c r="Q732" s="849">
        <f t="shared" si="61"/>
        <v>0</v>
      </c>
      <c r="R732" s="849">
        <f t="shared" si="62"/>
        <v>0</v>
      </c>
      <c r="AA732" s="194"/>
    </row>
    <row r="733" spans="2:27" ht="18" customHeight="1" x14ac:dyDescent="0.35">
      <c r="B733" s="229"/>
      <c r="C733" s="301"/>
      <c r="D733" s="301"/>
      <c r="E733" s="449"/>
      <c r="F733" s="301"/>
      <c r="G733" s="302"/>
      <c r="H733" s="170"/>
      <c r="I733" s="170"/>
      <c r="J733" s="344"/>
      <c r="K733" s="587">
        <f t="shared" si="60"/>
        <v>0</v>
      </c>
      <c r="L733" s="644">
        <v>0</v>
      </c>
      <c r="M733" s="588">
        <f t="shared" si="59"/>
        <v>0</v>
      </c>
      <c r="N733" s="703"/>
      <c r="O733" s="361"/>
      <c r="P733" s="502"/>
      <c r="Q733" s="849">
        <f t="shared" si="61"/>
        <v>0</v>
      </c>
      <c r="R733" s="849">
        <f t="shared" si="62"/>
        <v>0</v>
      </c>
      <c r="AA733" s="194"/>
    </row>
    <row r="734" spans="2:27" ht="18" customHeight="1" x14ac:dyDescent="0.35">
      <c r="B734" s="229"/>
      <c r="C734" s="301"/>
      <c r="D734" s="301"/>
      <c r="E734" s="449"/>
      <c r="F734" s="301"/>
      <c r="G734" s="302"/>
      <c r="H734" s="170"/>
      <c r="I734" s="170"/>
      <c r="J734" s="344"/>
      <c r="K734" s="587">
        <f t="shared" si="60"/>
        <v>0</v>
      </c>
      <c r="L734" s="644">
        <v>0</v>
      </c>
      <c r="M734" s="588">
        <f t="shared" si="59"/>
        <v>0</v>
      </c>
      <c r="N734" s="703"/>
      <c r="O734" s="361"/>
      <c r="P734" s="502"/>
      <c r="Q734" s="849">
        <f t="shared" si="61"/>
        <v>0</v>
      </c>
      <c r="R734" s="849">
        <f t="shared" si="62"/>
        <v>0</v>
      </c>
      <c r="AA734" s="194"/>
    </row>
    <row r="735" spans="2:27" ht="18" customHeight="1" x14ac:dyDescent="0.35">
      <c r="B735" s="229"/>
      <c r="C735" s="301"/>
      <c r="D735" s="301"/>
      <c r="E735" s="449"/>
      <c r="F735" s="301"/>
      <c r="G735" s="302"/>
      <c r="H735" s="170"/>
      <c r="I735" s="170"/>
      <c r="J735" s="344"/>
      <c r="K735" s="587">
        <f t="shared" si="60"/>
        <v>0</v>
      </c>
      <c r="L735" s="644">
        <v>0</v>
      </c>
      <c r="M735" s="588">
        <f t="shared" si="59"/>
        <v>0</v>
      </c>
      <c r="N735" s="703"/>
      <c r="O735" s="361"/>
      <c r="P735" s="502"/>
      <c r="Q735" s="849">
        <f t="shared" si="61"/>
        <v>0</v>
      </c>
      <c r="R735" s="849">
        <f t="shared" si="62"/>
        <v>0</v>
      </c>
      <c r="AA735" s="194"/>
    </row>
    <row r="736" spans="2:27" ht="18" customHeight="1" x14ac:dyDescent="0.35">
      <c r="B736" s="229"/>
      <c r="C736" s="301"/>
      <c r="D736" s="301"/>
      <c r="E736" s="449"/>
      <c r="F736" s="301"/>
      <c r="G736" s="302"/>
      <c r="H736" s="170"/>
      <c r="I736" s="170"/>
      <c r="J736" s="344"/>
      <c r="K736" s="587">
        <f t="shared" si="60"/>
        <v>0</v>
      </c>
      <c r="L736" s="644">
        <v>0</v>
      </c>
      <c r="M736" s="588">
        <f t="shared" si="59"/>
        <v>0</v>
      </c>
      <c r="N736" s="703"/>
      <c r="O736" s="361"/>
      <c r="P736" s="502"/>
      <c r="Q736" s="849">
        <f t="shared" si="61"/>
        <v>0</v>
      </c>
      <c r="R736" s="849">
        <f t="shared" si="62"/>
        <v>0</v>
      </c>
      <c r="AA736" s="194"/>
    </row>
    <row r="737" spans="2:27" ht="18" customHeight="1" x14ac:dyDescent="0.35">
      <c r="B737" s="229"/>
      <c r="C737" s="301"/>
      <c r="D737" s="301"/>
      <c r="E737" s="449"/>
      <c r="F737" s="301"/>
      <c r="G737" s="302"/>
      <c r="H737" s="170"/>
      <c r="I737" s="170"/>
      <c r="J737" s="344"/>
      <c r="K737" s="587">
        <f t="shared" si="60"/>
        <v>0</v>
      </c>
      <c r="L737" s="644">
        <v>0</v>
      </c>
      <c r="M737" s="588">
        <f t="shared" si="59"/>
        <v>0</v>
      </c>
      <c r="N737" s="703"/>
      <c r="O737" s="361"/>
      <c r="P737" s="502"/>
      <c r="Q737" s="849">
        <f t="shared" si="61"/>
        <v>0</v>
      </c>
      <c r="R737" s="849">
        <f t="shared" si="62"/>
        <v>0</v>
      </c>
      <c r="AA737" s="194"/>
    </row>
    <row r="738" spans="2:27" ht="18" customHeight="1" x14ac:dyDescent="0.35">
      <c r="B738" s="229"/>
      <c r="C738" s="301"/>
      <c r="D738" s="301"/>
      <c r="E738" s="449"/>
      <c r="F738" s="301"/>
      <c r="G738" s="302"/>
      <c r="H738" s="170"/>
      <c r="I738" s="170"/>
      <c r="J738" s="344"/>
      <c r="K738" s="587">
        <f t="shared" si="60"/>
        <v>0</v>
      </c>
      <c r="L738" s="644">
        <v>0</v>
      </c>
      <c r="M738" s="588">
        <f t="shared" si="59"/>
        <v>0</v>
      </c>
      <c r="N738" s="703"/>
      <c r="O738" s="361"/>
      <c r="P738" s="502"/>
      <c r="Q738" s="849">
        <f t="shared" si="61"/>
        <v>0</v>
      </c>
      <c r="R738" s="849">
        <f t="shared" si="62"/>
        <v>0</v>
      </c>
      <c r="AA738" s="194"/>
    </row>
    <row r="739" spans="2:27" ht="18" customHeight="1" x14ac:dyDescent="0.35">
      <c r="B739" s="229"/>
      <c r="C739" s="301"/>
      <c r="D739" s="301"/>
      <c r="E739" s="449"/>
      <c r="F739" s="301"/>
      <c r="G739" s="302"/>
      <c r="H739" s="170"/>
      <c r="I739" s="170"/>
      <c r="J739" s="344"/>
      <c r="K739" s="587">
        <f t="shared" si="60"/>
        <v>0</v>
      </c>
      <c r="L739" s="644">
        <v>0</v>
      </c>
      <c r="M739" s="588">
        <f t="shared" si="59"/>
        <v>0</v>
      </c>
      <c r="N739" s="703"/>
      <c r="O739" s="361"/>
      <c r="P739" s="502"/>
      <c r="Q739" s="849">
        <f t="shared" si="61"/>
        <v>0</v>
      </c>
      <c r="R739" s="849">
        <f t="shared" si="62"/>
        <v>0</v>
      </c>
      <c r="AA739" s="194"/>
    </row>
    <row r="740" spans="2:27" ht="18" customHeight="1" x14ac:dyDescent="0.35">
      <c r="B740" s="229"/>
      <c r="C740" s="301"/>
      <c r="D740" s="301"/>
      <c r="E740" s="449"/>
      <c r="F740" s="301"/>
      <c r="G740" s="302"/>
      <c r="H740" s="170"/>
      <c r="I740" s="170"/>
      <c r="J740" s="344"/>
      <c r="K740" s="587">
        <f t="shared" si="60"/>
        <v>0</v>
      </c>
      <c r="L740" s="644">
        <v>0</v>
      </c>
      <c r="M740" s="588">
        <f t="shared" si="59"/>
        <v>0</v>
      </c>
      <c r="N740" s="703"/>
      <c r="O740" s="361"/>
      <c r="P740" s="502"/>
      <c r="Q740" s="849">
        <f t="shared" si="61"/>
        <v>0</v>
      </c>
      <c r="R740" s="849">
        <f t="shared" si="62"/>
        <v>0</v>
      </c>
      <c r="AA740" s="194"/>
    </row>
    <row r="741" spans="2:27" ht="18" customHeight="1" x14ac:dyDescent="0.35">
      <c r="B741" s="229"/>
      <c r="C741" s="301"/>
      <c r="D741" s="301"/>
      <c r="E741" s="449"/>
      <c r="F741" s="301"/>
      <c r="G741" s="302"/>
      <c r="H741" s="170"/>
      <c r="I741" s="170"/>
      <c r="J741" s="344"/>
      <c r="K741" s="587">
        <f t="shared" si="60"/>
        <v>0</v>
      </c>
      <c r="L741" s="644">
        <v>0</v>
      </c>
      <c r="M741" s="588">
        <f t="shared" si="59"/>
        <v>0</v>
      </c>
      <c r="N741" s="703"/>
      <c r="O741" s="361"/>
      <c r="P741" s="502"/>
      <c r="Q741" s="849">
        <f t="shared" si="61"/>
        <v>0</v>
      </c>
      <c r="R741" s="849">
        <f t="shared" si="62"/>
        <v>0</v>
      </c>
      <c r="AA741" s="194"/>
    </row>
    <row r="742" spans="2:27" ht="18" customHeight="1" x14ac:dyDescent="0.35">
      <c r="B742" s="229"/>
      <c r="C742" s="301"/>
      <c r="D742" s="301"/>
      <c r="E742" s="449"/>
      <c r="F742" s="301"/>
      <c r="G742" s="302"/>
      <c r="H742" s="170"/>
      <c r="I742" s="170"/>
      <c r="J742" s="344"/>
      <c r="K742" s="587">
        <f t="shared" si="60"/>
        <v>0</v>
      </c>
      <c r="L742" s="644">
        <v>0</v>
      </c>
      <c r="M742" s="588">
        <f t="shared" si="59"/>
        <v>0</v>
      </c>
      <c r="N742" s="703"/>
      <c r="O742" s="361"/>
      <c r="P742" s="502"/>
      <c r="Q742" s="849">
        <f t="shared" si="61"/>
        <v>0</v>
      </c>
      <c r="R742" s="849">
        <f t="shared" si="62"/>
        <v>0</v>
      </c>
      <c r="AA742" s="194"/>
    </row>
    <row r="743" spans="2:27" ht="18" customHeight="1" x14ac:dyDescent="0.35">
      <c r="B743" s="229"/>
      <c r="C743" s="301"/>
      <c r="D743" s="301"/>
      <c r="E743" s="449"/>
      <c r="F743" s="301"/>
      <c r="G743" s="302"/>
      <c r="H743" s="170"/>
      <c r="I743" s="170"/>
      <c r="J743" s="344"/>
      <c r="K743" s="587">
        <f t="shared" si="60"/>
        <v>0</v>
      </c>
      <c r="L743" s="644">
        <v>0</v>
      </c>
      <c r="M743" s="588">
        <f t="shared" si="59"/>
        <v>0</v>
      </c>
      <c r="N743" s="703"/>
      <c r="O743" s="361"/>
      <c r="P743" s="502"/>
      <c r="Q743" s="849">
        <f t="shared" si="61"/>
        <v>0</v>
      </c>
      <c r="R743" s="849">
        <f t="shared" si="62"/>
        <v>0</v>
      </c>
      <c r="AA743" s="194"/>
    </row>
    <row r="744" spans="2:27" ht="18" customHeight="1" x14ac:dyDescent="0.35">
      <c r="B744" s="229"/>
      <c r="C744" s="301"/>
      <c r="D744" s="301"/>
      <c r="E744" s="449"/>
      <c r="F744" s="301"/>
      <c r="G744" s="302"/>
      <c r="H744" s="170"/>
      <c r="I744" s="170"/>
      <c r="J744" s="344"/>
      <c r="K744" s="587">
        <f t="shared" si="60"/>
        <v>0</v>
      </c>
      <c r="L744" s="644">
        <v>0</v>
      </c>
      <c r="M744" s="588">
        <f t="shared" si="59"/>
        <v>0</v>
      </c>
      <c r="N744" s="703"/>
      <c r="O744" s="361"/>
      <c r="P744" s="502"/>
      <c r="Q744" s="849">
        <f t="shared" si="61"/>
        <v>0</v>
      </c>
      <c r="R744" s="849">
        <f t="shared" si="62"/>
        <v>0</v>
      </c>
      <c r="AA744" s="194"/>
    </row>
    <row r="745" spans="2:27" ht="18" customHeight="1" x14ac:dyDescent="0.35">
      <c r="B745" s="229"/>
      <c r="C745" s="301"/>
      <c r="D745" s="301"/>
      <c r="E745" s="449"/>
      <c r="F745" s="301"/>
      <c r="G745" s="302"/>
      <c r="H745" s="170"/>
      <c r="I745" s="170"/>
      <c r="J745" s="344"/>
      <c r="K745" s="587">
        <f t="shared" si="60"/>
        <v>0</v>
      </c>
      <c r="L745" s="644">
        <v>0</v>
      </c>
      <c r="M745" s="588">
        <f t="shared" si="59"/>
        <v>0</v>
      </c>
      <c r="N745" s="703"/>
      <c r="O745" s="361"/>
      <c r="P745" s="502"/>
      <c r="Q745" s="849">
        <f t="shared" si="61"/>
        <v>0</v>
      </c>
      <c r="R745" s="849">
        <f t="shared" si="62"/>
        <v>0</v>
      </c>
      <c r="AA745" s="194"/>
    </row>
    <row r="746" spans="2:27" ht="18" customHeight="1" x14ac:dyDescent="0.35">
      <c r="B746" s="229"/>
      <c r="C746" s="301"/>
      <c r="D746" s="301"/>
      <c r="E746" s="449"/>
      <c r="F746" s="301"/>
      <c r="G746" s="302"/>
      <c r="H746" s="170"/>
      <c r="I746" s="170"/>
      <c r="J746" s="344"/>
      <c r="K746" s="587">
        <f t="shared" si="60"/>
        <v>0</v>
      </c>
      <c r="L746" s="644">
        <v>0</v>
      </c>
      <c r="M746" s="588">
        <f t="shared" si="59"/>
        <v>0</v>
      </c>
      <c r="N746" s="703"/>
      <c r="O746" s="361"/>
      <c r="P746" s="502"/>
      <c r="Q746" s="849">
        <f t="shared" si="61"/>
        <v>0</v>
      </c>
      <c r="R746" s="849">
        <f t="shared" si="62"/>
        <v>0</v>
      </c>
      <c r="AA746" s="194"/>
    </row>
    <row r="747" spans="2:27" ht="18" customHeight="1" x14ac:dyDescent="0.35">
      <c r="B747" s="229"/>
      <c r="C747" s="301"/>
      <c r="D747" s="301"/>
      <c r="E747" s="449"/>
      <c r="F747" s="301"/>
      <c r="G747" s="302"/>
      <c r="H747" s="170"/>
      <c r="I747" s="170"/>
      <c r="J747" s="344"/>
      <c r="K747" s="587">
        <f t="shared" si="60"/>
        <v>0</v>
      </c>
      <c r="L747" s="644">
        <v>0</v>
      </c>
      <c r="M747" s="588">
        <f t="shared" si="59"/>
        <v>0</v>
      </c>
      <c r="N747" s="703"/>
      <c r="O747" s="361"/>
      <c r="P747" s="502"/>
      <c r="Q747" s="849">
        <f t="shared" si="61"/>
        <v>0</v>
      </c>
      <c r="R747" s="849">
        <f t="shared" si="62"/>
        <v>0</v>
      </c>
      <c r="AA747" s="194"/>
    </row>
    <row r="748" spans="2:27" ht="18" customHeight="1" x14ac:dyDescent="0.35">
      <c r="B748" s="229"/>
      <c r="C748" s="301"/>
      <c r="D748" s="301"/>
      <c r="E748" s="449"/>
      <c r="F748" s="301"/>
      <c r="G748" s="302"/>
      <c r="H748" s="170"/>
      <c r="I748" s="170"/>
      <c r="J748" s="344"/>
      <c r="K748" s="587">
        <f t="shared" si="60"/>
        <v>0</v>
      </c>
      <c r="L748" s="644">
        <v>0</v>
      </c>
      <c r="M748" s="588">
        <f t="shared" si="59"/>
        <v>0</v>
      </c>
      <c r="N748" s="703"/>
      <c r="O748" s="361"/>
      <c r="P748" s="502"/>
      <c r="Q748" s="849">
        <f t="shared" si="61"/>
        <v>0</v>
      </c>
      <c r="R748" s="849">
        <f t="shared" si="62"/>
        <v>0</v>
      </c>
      <c r="AA748" s="194"/>
    </row>
    <row r="749" spans="2:27" ht="18" customHeight="1" x14ac:dyDescent="0.35">
      <c r="B749" s="229"/>
      <c r="C749" s="301"/>
      <c r="D749" s="301"/>
      <c r="E749" s="449"/>
      <c r="F749" s="301"/>
      <c r="G749" s="302"/>
      <c r="H749" s="170"/>
      <c r="I749" s="170"/>
      <c r="J749" s="344"/>
      <c r="K749" s="587">
        <f t="shared" si="60"/>
        <v>0</v>
      </c>
      <c r="L749" s="644">
        <v>0</v>
      </c>
      <c r="M749" s="588">
        <f t="shared" si="59"/>
        <v>0</v>
      </c>
      <c r="N749" s="703"/>
      <c r="O749" s="361"/>
      <c r="P749" s="502"/>
      <c r="Q749" s="849">
        <f t="shared" si="61"/>
        <v>0</v>
      </c>
      <c r="R749" s="849">
        <f t="shared" si="62"/>
        <v>0</v>
      </c>
      <c r="AA749" s="194"/>
    </row>
    <row r="750" spans="2:27" ht="18" customHeight="1" x14ac:dyDescent="0.35">
      <c r="B750" s="229"/>
      <c r="C750" s="301"/>
      <c r="D750" s="301"/>
      <c r="E750" s="449"/>
      <c r="F750" s="301"/>
      <c r="G750" s="302"/>
      <c r="H750" s="170"/>
      <c r="I750" s="170"/>
      <c r="J750" s="344"/>
      <c r="K750" s="587">
        <f t="shared" si="60"/>
        <v>0</v>
      </c>
      <c r="L750" s="644">
        <v>0</v>
      </c>
      <c r="M750" s="588">
        <f t="shared" si="59"/>
        <v>0</v>
      </c>
      <c r="N750" s="703"/>
      <c r="O750" s="361"/>
      <c r="P750" s="502"/>
      <c r="Q750" s="849">
        <f t="shared" si="61"/>
        <v>0</v>
      </c>
      <c r="R750" s="849">
        <f t="shared" si="62"/>
        <v>0</v>
      </c>
      <c r="AA750" s="194"/>
    </row>
    <row r="751" spans="2:27" ht="18" customHeight="1" x14ac:dyDescent="0.35">
      <c r="B751" s="229"/>
      <c r="C751" s="301"/>
      <c r="D751" s="301"/>
      <c r="E751" s="449"/>
      <c r="F751" s="301"/>
      <c r="G751" s="302"/>
      <c r="H751" s="170"/>
      <c r="I751" s="170"/>
      <c r="J751" s="344"/>
      <c r="K751" s="587">
        <f t="shared" si="60"/>
        <v>0</v>
      </c>
      <c r="L751" s="644">
        <v>0</v>
      </c>
      <c r="M751" s="588">
        <f t="shared" si="59"/>
        <v>0</v>
      </c>
      <c r="N751" s="703"/>
      <c r="O751" s="361"/>
      <c r="P751" s="502"/>
      <c r="Q751" s="849">
        <f t="shared" si="61"/>
        <v>0</v>
      </c>
      <c r="R751" s="849">
        <f t="shared" si="62"/>
        <v>0</v>
      </c>
      <c r="AA751" s="194"/>
    </row>
    <row r="752" spans="2:27" ht="18" customHeight="1" x14ac:dyDescent="0.35">
      <c r="B752" s="229"/>
      <c r="C752" s="301"/>
      <c r="D752" s="301"/>
      <c r="E752" s="449"/>
      <c r="F752" s="301"/>
      <c r="G752" s="302"/>
      <c r="H752" s="170"/>
      <c r="I752" s="170"/>
      <c r="J752" s="344"/>
      <c r="K752" s="587">
        <f t="shared" si="60"/>
        <v>0</v>
      </c>
      <c r="L752" s="644">
        <v>0</v>
      </c>
      <c r="M752" s="588">
        <f t="shared" si="59"/>
        <v>0</v>
      </c>
      <c r="N752" s="703"/>
      <c r="O752" s="361"/>
      <c r="P752" s="502"/>
      <c r="Q752" s="849">
        <f t="shared" si="61"/>
        <v>0</v>
      </c>
      <c r="R752" s="849">
        <f t="shared" si="62"/>
        <v>0</v>
      </c>
      <c r="AA752" s="194"/>
    </row>
    <row r="753" spans="2:27" ht="18" customHeight="1" x14ac:dyDescent="0.35">
      <c r="B753" s="229"/>
      <c r="C753" s="301"/>
      <c r="D753" s="301"/>
      <c r="E753" s="449"/>
      <c r="F753" s="301"/>
      <c r="G753" s="302"/>
      <c r="H753" s="170"/>
      <c r="I753" s="170"/>
      <c r="J753" s="344"/>
      <c r="K753" s="587">
        <f t="shared" si="60"/>
        <v>0</v>
      </c>
      <c r="L753" s="644">
        <v>0</v>
      </c>
      <c r="M753" s="588">
        <f t="shared" si="59"/>
        <v>0</v>
      </c>
      <c r="N753" s="703"/>
      <c r="O753" s="361"/>
      <c r="P753" s="502"/>
      <c r="Q753" s="849">
        <f t="shared" si="61"/>
        <v>0</v>
      </c>
      <c r="R753" s="849">
        <f t="shared" si="62"/>
        <v>0</v>
      </c>
      <c r="AA753" s="194"/>
    </row>
    <row r="754" spans="2:27" ht="18" customHeight="1" x14ac:dyDescent="0.35">
      <c r="B754" s="229"/>
      <c r="C754" s="301"/>
      <c r="D754" s="301"/>
      <c r="E754" s="449"/>
      <c r="F754" s="301"/>
      <c r="G754" s="302"/>
      <c r="H754" s="170"/>
      <c r="I754" s="170"/>
      <c r="J754" s="344"/>
      <c r="K754" s="587">
        <f t="shared" si="60"/>
        <v>0</v>
      </c>
      <c r="L754" s="644">
        <v>0</v>
      </c>
      <c r="M754" s="588">
        <f t="shared" ref="M754:M817" si="63">IF(O754="X",0,L754*$M$8)</f>
        <v>0</v>
      </c>
      <c r="N754" s="703"/>
      <c r="O754" s="361"/>
      <c r="P754" s="502"/>
      <c r="Q754" s="849">
        <f t="shared" si="61"/>
        <v>0</v>
      </c>
      <c r="R754" s="849">
        <f t="shared" si="62"/>
        <v>0</v>
      </c>
      <c r="AA754" s="194"/>
    </row>
    <row r="755" spans="2:27" ht="18" customHeight="1" x14ac:dyDescent="0.35">
      <c r="B755" s="229"/>
      <c r="C755" s="301"/>
      <c r="D755" s="301"/>
      <c r="E755" s="449"/>
      <c r="F755" s="301"/>
      <c r="G755" s="302"/>
      <c r="H755" s="170"/>
      <c r="I755" s="170"/>
      <c r="J755" s="344"/>
      <c r="K755" s="587">
        <f t="shared" ref="K755:K818" si="64">J755*$M$8</f>
        <v>0</v>
      </c>
      <c r="L755" s="644">
        <v>0</v>
      </c>
      <c r="M755" s="588">
        <f t="shared" si="63"/>
        <v>0</v>
      </c>
      <c r="N755" s="703"/>
      <c r="O755" s="361"/>
      <c r="P755" s="502"/>
      <c r="Q755" s="849">
        <f t="shared" ref="Q755:Q818" si="65">K755*$H$35</f>
        <v>0</v>
      </c>
      <c r="R755" s="849">
        <f t="shared" ref="R755:R818" si="66">M755*$H$44</f>
        <v>0</v>
      </c>
      <c r="AA755" s="194"/>
    </row>
    <row r="756" spans="2:27" ht="18" customHeight="1" x14ac:dyDescent="0.35">
      <c r="B756" s="229"/>
      <c r="C756" s="301"/>
      <c r="D756" s="301"/>
      <c r="E756" s="449"/>
      <c r="F756" s="301"/>
      <c r="G756" s="302"/>
      <c r="H756" s="170"/>
      <c r="I756" s="170"/>
      <c r="J756" s="344"/>
      <c r="K756" s="587">
        <f t="shared" si="64"/>
        <v>0</v>
      </c>
      <c r="L756" s="644">
        <v>0</v>
      </c>
      <c r="M756" s="588">
        <f t="shared" si="63"/>
        <v>0</v>
      </c>
      <c r="N756" s="703"/>
      <c r="O756" s="361"/>
      <c r="P756" s="502"/>
      <c r="Q756" s="849">
        <f t="shared" si="65"/>
        <v>0</v>
      </c>
      <c r="R756" s="849">
        <f t="shared" si="66"/>
        <v>0</v>
      </c>
      <c r="AA756" s="194"/>
    </row>
    <row r="757" spans="2:27" ht="18" customHeight="1" x14ac:dyDescent="0.35">
      <c r="B757" s="229"/>
      <c r="C757" s="301"/>
      <c r="D757" s="301"/>
      <c r="E757" s="449"/>
      <c r="F757" s="301"/>
      <c r="G757" s="302"/>
      <c r="H757" s="170"/>
      <c r="I757" s="170"/>
      <c r="J757" s="344"/>
      <c r="K757" s="587">
        <f t="shared" si="64"/>
        <v>0</v>
      </c>
      <c r="L757" s="644">
        <v>0</v>
      </c>
      <c r="M757" s="588">
        <f t="shared" si="63"/>
        <v>0</v>
      </c>
      <c r="N757" s="703"/>
      <c r="O757" s="361"/>
      <c r="P757" s="502"/>
      <c r="Q757" s="849">
        <f t="shared" si="65"/>
        <v>0</v>
      </c>
      <c r="R757" s="849">
        <f t="shared" si="66"/>
        <v>0</v>
      </c>
      <c r="AA757" s="194"/>
    </row>
    <row r="758" spans="2:27" ht="18" customHeight="1" x14ac:dyDescent="0.35">
      <c r="B758" s="229"/>
      <c r="C758" s="301"/>
      <c r="D758" s="301"/>
      <c r="E758" s="449"/>
      <c r="F758" s="301"/>
      <c r="G758" s="302"/>
      <c r="H758" s="170"/>
      <c r="I758" s="170"/>
      <c r="J758" s="344"/>
      <c r="K758" s="587">
        <f t="shared" si="64"/>
        <v>0</v>
      </c>
      <c r="L758" s="644">
        <v>0</v>
      </c>
      <c r="M758" s="588">
        <f t="shared" si="63"/>
        <v>0</v>
      </c>
      <c r="N758" s="703"/>
      <c r="O758" s="361"/>
      <c r="P758" s="502"/>
      <c r="Q758" s="849">
        <f t="shared" si="65"/>
        <v>0</v>
      </c>
      <c r="R758" s="849">
        <f t="shared" si="66"/>
        <v>0</v>
      </c>
      <c r="AA758" s="194"/>
    </row>
    <row r="759" spans="2:27" ht="18" customHeight="1" x14ac:dyDescent="0.35">
      <c r="B759" s="229"/>
      <c r="C759" s="301"/>
      <c r="D759" s="301"/>
      <c r="E759" s="449"/>
      <c r="F759" s="301"/>
      <c r="G759" s="302"/>
      <c r="H759" s="170"/>
      <c r="I759" s="170"/>
      <c r="J759" s="344"/>
      <c r="K759" s="587">
        <f t="shared" si="64"/>
        <v>0</v>
      </c>
      <c r="L759" s="644">
        <v>0</v>
      </c>
      <c r="M759" s="588">
        <f t="shared" si="63"/>
        <v>0</v>
      </c>
      <c r="N759" s="703"/>
      <c r="O759" s="361"/>
      <c r="P759" s="502"/>
      <c r="Q759" s="849">
        <f t="shared" si="65"/>
        <v>0</v>
      </c>
      <c r="R759" s="849">
        <f t="shared" si="66"/>
        <v>0</v>
      </c>
      <c r="AA759" s="194"/>
    </row>
    <row r="760" spans="2:27" ht="18" customHeight="1" x14ac:dyDescent="0.35">
      <c r="B760" s="229"/>
      <c r="C760" s="301"/>
      <c r="D760" s="301"/>
      <c r="E760" s="449"/>
      <c r="F760" s="301"/>
      <c r="G760" s="302"/>
      <c r="H760" s="170"/>
      <c r="I760" s="170"/>
      <c r="J760" s="344"/>
      <c r="K760" s="587">
        <f t="shared" si="64"/>
        <v>0</v>
      </c>
      <c r="L760" s="644">
        <v>0</v>
      </c>
      <c r="M760" s="588">
        <f t="shared" si="63"/>
        <v>0</v>
      </c>
      <c r="N760" s="703"/>
      <c r="O760" s="361"/>
      <c r="P760" s="502"/>
      <c r="Q760" s="849">
        <f t="shared" si="65"/>
        <v>0</v>
      </c>
      <c r="R760" s="849">
        <f t="shared" si="66"/>
        <v>0</v>
      </c>
      <c r="AA760" s="194"/>
    </row>
    <row r="761" spans="2:27" ht="18" customHeight="1" x14ac:dyDescent="0.35">
      <c r="B761" s="229"/>
      <c r="C761" s="301"/>
      <c r="D761" s="301"/>
      <c r="E761" s="449"/>
      <c r="F761" s="301"/>
      <c r="G761" s="302"/>
      <c r="H761" s="170"/>
      <c r="I761" s="170"/>
      <c r="J761" s="344"/>
      <c r="K761" s="587">
        <f t="shared" si="64"/>
        <v>0</v>
      </c>
      <c r="L761" s="644">
        <v>0</v>
      </c>
      <c r="M761" s="588">
        <f t="shared" si="63"/>
        <v>0</v>
      </c>
      <c r="N761" s="703"/>
      <c r="O761" s="361"/>
      <c r="P761" s="502"/>
      <c r="Q761" s="849">
        <f t="shared" si="65"/>
        <v>0</v>
      </c>
      <c r="R761" s="849">
        <f t="shared" si="66"/>
        <v>0</v>
      </c>
      <c r="AA761" s="194"/>
    </row>
    <row r="762" spans="2:27" ht="18" customHeight="1" x14ac:dyDescent="0.35">
      <c r="B762" s="229"/>
      <c r="C762" s="301"/>
      <c r="D762" s="301"/>
      <c r="E762" s="449"/>
      <c r="F762" s="301"/>
      <c r="G762" s="302"/>
      <c r="H762" s="170"/>
      <c r="I762" s="170"/>
      <c r="J762" s="344"/>
      <c r="K762" s="587">
        <f t="shared" si="64"/>
        <v>0</v>
      </c>
      <c r="L762" s="644">
        <v>0</v>
      </c>
      <c r="M762" s="588">
        <f t="shared" si="63"/>
        <v>0</v>
      </c>
      <c r="N762" s="703"/>
      <c r="O762" s="361"/>
      <c r="P762" s="502"/>
      <c r="Q762" s="849">
        <f t="shared" si="65"/>
        <v>0</v>
      </c>
      <c r="R762" s="849">
        <f t="shared" si="66"/>
        <v>0</v>
      </c>
      <c r="AA762" s="194"/>
    </row>
    <row r="763" spans="2:27" ht="18" customHeight="1" x14ac:dyDescent="0.35">
      <c r="B763" s="229"/>
      <c r="C763" s="301"/>
      <c r="D763" s="301"/>
      <c r="E763" s="449"/>
      <c r="F763" s="301"/>
      <c r="G763" s="302"/>
      <c r="H763" s="170"/>
      <c r="I763" s="170"/>
      <c r="J763" s="344"/>
      <c r="K763" s="587">
        <f t="shared" si="64"/>
        <v>0</v>
      </c>
      <c r="L763" s="644">
        <v>0</v>
      </c>
      <c r="M763" s="588">
        <f t="shared" si="63"/>
        <v>0</v>
      </c>
      <c r="N763" s="703"/>
      <c r="O763" s="361"/>
      <c r="P763" s="502"/>
      <c r="Q763" s="849">
        <f t="shared" si="65"/>
        <v>0</v>
      </c>
      <c r="R763" s="849">
        <f t="shared" si="66"/>
        <v>0</v>
      </c>
      <c r="AA763" s="194"/>
    </row>
    <row r="764" spans="2:27" ht="18" customHeight="1" x14ac:dyDescent="0.35">
      <c r="B764" s="229"/>
      <c r="C764" s="301"/>
      <c r="D764" s="301"/>
      <c r="E764" s="449"/>
      <c r="F764" s="301"/>
      <c r="G764" s="302"/>
      <c r="H764" s="170"/>
      <c r="I764" s="170"/>
      <c r="J764" s="344"/>
      <c r="K764" s="587">
        <f t="shared" si="64"/>
        <v>0</v>
      </c>
      <c r="L764" s="644">
        <v>0</v>
      </c>
      <c r="M764" s="588">
        <f t="shared" si="63"/>
        <v>0</v>
      </c>
      <c r="N764" s="703"/>
      <c r="O764" s="361"/>
      <c r="P764" s="502"/>
      <c r="Q764" s="849">
        <f t="shared" si="65"/>
        <v>0</v>
      </c>
      <c r="R764" s="849">
        <f t="shared" si="66"/>
        <v>0</v>
      </c>
      <c r="AA764" s="194"/>
    </row>
    <row r="765" spans="2:27" ht="18" customHeight="1" x14ac:dyDescent="0.35">
      <c r="B765" s="229"/>
      <c r="C765" s="301"/>
      <c r="D765" s="301"/>
      <c r="E765" s="449"/>
      <c r="F765" s="301"/>
      <c r="G765" s="302"/>
      <c r="H765" s="170"/>
      <c r="I765" s="170"/>
      <c r="J765" s="344"/>
      <c r="K765" s="587">
        <f t="shared" si="64"/>
        <v>0</v>
      </c>
      <c r="L765" s="644">
        <v>0</v>
      </c>
      <c r="M765" s="588">
        <f t="shared" si="63"/>
        <v>0</v>
      </c>
      <c r="N765" s="703"/>
      <c r="O765" s="361"/>
      <c r="P765" s="502"/>
      <c r="Q765" s="849">
        <f t="shared" si="65"/>
        <v>0</v>
      </c>
      <c r="R765" s="849">
        <f t="shared" si="66"/>
        <v>0</v>
      </c>
      <c r="AA765" s="194"/>
    </row>
    <row r="766" spans="2:27" ht="18" customHeight="1" x14ac:dyDescent="0.35">
      <c r="B766" s="229"/>
      <c r="C766" s="301"/>
      <c r="D766" s="301"/>
      <c r="E766" s="449"/>
      <c r="F766" s="301"/>
      <c r="G766" s="302"/>
      <c r="H766" s="170"/>
      <c r="I766" s="170"/>
      <c r="J766" s="344"/>
      <c r="K766" s="587">
        <f t="shared" si="64"/>
        <v>0</v>
      </c>
      <c r="L766" s="644">
        <v>0</v>
      </c>
      <c r="M766" s="588">
        <f t="shared" si="63"/>
        <v>0</v>
      </c>
      <c r="N766" s="703"/>
      <c r="O766" s="361"/>
      <c r="P766" s="502"/>
      <c r="Q766" s="849">
        <f t="shared" si="65"/>
        <v>0</v>
      </c>
      <c r="R766" s="849">
        <f t="shared" si="66"/>
        <v>0</v>
      </c>
      <c r="AA766" s="194"/>
    </row>
    <row r="767" spans="2:27" ht="18" customHeight="1" x14ac:dyDescent="0.35">
      <c r="B767" s="229"/>
      <c r="C767" s="301"/>
      <c r="D767" s="301"/>
      <c r="E767" s="449"/>
      <c r="F767" s="301"/>
      <c r="G767" s="302"/>
      <c r="H767" s="170"/>
      <c r="I767" s="170"/>
      <c r="J767" s="344"/>
      <c r="K767" s="587">
        <f t="shared" si="64"/>
        <v>0</v>
      </c>
      <c r="L767" s="644">
        <v>0</v>
      </c>
      <c r="M767" s="588">
        <f t="shared" si="63"/>
        <v>0</v>
      </c>
      <c r="N767" s="703"/>
      <c r="O767" s="361"/>
      <c r="P767" s="502"/>
      <c r="Q767" s="849">
        <f t="shared" si="65"/>
        <v>0</v>
      </c>
      <c r="R767" s="849">
        <f t="shared" si="66"/>
        <v>0</v>
      </c>
      <c r="AA767" s="194"/>
    </row>
    <row r="768" spans="2:27" ht="18" customHeight="1" x14ac:dyDescent="0.35">
      <c r="B768" s="229"/>
      <c r="C768" s="301"/>
      <c r="D768" s="301"/>
      <c r="E768" s="449"/>
      <c r="F768" s="301"/>
      <c r="G768" s="302"/>
      <c r="H768" s="170"/>
      <c r="I768" s="170"/>
      <c r="J768" s="344"/>
      <c r="K768" s="587">
        <f t="shared" si="64"/>
        <v>0</v>
      </c>
      <c r="L768" s="644">
        <v>0</v>
      </c>
      <c r="M768" s="588">
        <f t="shared" si="63"/>
        <v>0</v>
      </c>
      <c r="N768" s="703"/>
      <c r="O768" s="361"/>
      <c r="P768" s="502"/>
      <c r="Q768" s="849">
        <f t="shared" si="65"/>
        <v>0</v>
      </c>
      <c r="R768" s="849">
        <f t="shared" si="66"/>
        <v>0</v>
      </c>
      <c r="AA768" s="194"/>
    </row>
    <row r="769" spans="2:27" ht="18" customHeight="1" x14ac:dyDescent="0.35">
      <c r="B769" s="229"/>
      <c r="C769" s="301"/>
      <c r="D769" s="301"/>
      <c r="E769" s="449"/>
      <c r="F769" s="301"/>
      <c r="G769" s="302"/>
      <c r="H769" s="170"/>
      <c r="I769" s="170"/>
      <c r="J769" s="344"/>
      <c r="K769" s="587">
        <f t="shared" si="64"/>
        <v>0</v>
      </c>
      <c r="L769" s="644">
        <v>0</v>
      </c>
      <c r="M769" s="588">
        <f t="shared" si="63"/>
        <v>0</v>
      </c>
      <c r="N769" s="703"/>
      <c r="O769" s="361"/>
      <c r="P769" s="502"/>
      <c r="Q769" s="849">
        <f t="shared" si="65"/>
        <v>0</v>
      </c>
      <c r="R769" s="849">
        <f t="shared" si="66"/>
        <v>0</v>
      </c>
      <c r="AA769" s="194"/>
    </row>
    <row r="770" spans="2:27" ht="18" customHeight="1" x14ac:dyDescent="0.35">
      <c r="B770" s="229"/>
      <c r="C770" s="301"/>
      <c r="D770" s="301"/>
      <c r="E770" s="449"/>
      <c r="F770" s="301"/>
      <c r="G770" s="302"/>
      <c r="H770" s="170"/>
      <c r="I770" s="170"/>
      <c r="J770" s="344"/>
      <c r="K770" s="587">
        <f t="shared" si="64"/>
        <v>0</v>
      </c>
      <c r="L770" s="644">
        <v>0</v>
      </c>
      <c r="M770" s="588">
        <f t="shared" si="63"/>
        <v>0</v>
      </c>
      <c r="N770" s="703"/>
      <c r="O770" s="361"/>
      <c r="P770" s="502"/>
      <c r="Q770" s="849">
        <f t="shared" si="65"/>
        <v>0</v>
      </c>
      <c r="R770" s="849">
        <f t="shared" si="66"/>
        <v>0</v>
      </c>
      <c r="AA770" s="194"/>
    </row>
    <row r="771" spans="2:27" ht="18" customHeight="1" x14ac:dyDescent="0.35">
      <c r="B771" s="229"/>
      <c r="C771" s="301"/>
      <c r="D771" s="301"/>
      <c r="E771" s="449"/>
      <c r="F771" s="301"/>
      <c r="G771" s="302"/>
      <c r="H771" s="170"/>
      <c r="I771" s="170"/>
      <c r="J771" s="344"/>
      <c r="K771" s="587">
        <f t="shared" si="64"/>
        <v>0</v>
      </c>
      <c r="L771" s="644">
        <v>0</v>
      </c>
      <c r="M771" s="588">
        <f t="shared" si="63"/>
        <v>0</v>
      </c>
      <c r="N771" s="703"/>
      <c r="O771" s="361"/>
      <c r="P771" s="502"/>
      <c r="Q771" s="849">
        <f t="shared" si="65"/>
        <v>0</v>
      </c>
      <c r="R771" s="849">
        <f t="shared" si="66"/>
        <v>0</v>
      </c>
      <c r="AA771" s="194"/>
    </row>
    <row r="772" spans="2:27" ht="18" customHeight="1" x14ac:dyDescent="0.35">
      <c r="B772" s="229"/>
      <c r="C772" s="301"/>
      <c r="D772" s="301"/>
      <c r="E772" s="449"/>
      <c r="F772" s="301"/>
      <c r="G772" s="302"/>
      <c r="H772" s="170"/>
      <c r="I772" s="170"/>
      <c r="J772" s="344"/>
      <c r="K772" s="587">
        <f t="shared" si="64"/>
        <v>0</v>
      </c>
      <c r="L772" s="644">
        <v>0</v>
      </c>
      <c r="M772" s="588">
        <f t="shared" si="63"/>
        <v>0</v>
      </c>
      <c r="N772" s="703"/>
      <c r="O772" s="361"/>
      <c r="P772" s="502"/>
      <c r="Q772" s="849">
        <f t="shared" si="65"/>
        <v>0</v>
      </c>
      <c r="R772" s="849">
        <f t="shared" si="66"/>
        <v>0</v>
      </c>
      <c r="AA772" s="194"/>
    </row>
    <row r="773" spans="2:27" ht="18" customHeight="1" x14ac:dyDescent="0.35">
      <c r="B773" s="229"/>
      <c r="C773" s="301"/>
      <c r="D773" s="301"/>
      <c r="E773" s="449"/>
      <c r="F773" s="301"/>
      <c r="G773" s="302"/>
      <c r="H773" s="170"/>
      <c r="I773" s="170"/>
      <c r="J773" s="344"/>
      <c r="K773" s="587">
        <f t="shared" si="64"/>
        <v>0</v>
      </c>
      <c r="L773" s="644">
        <v>0</v>
      </c>
      <c r="M773" s="588">
        <f t="shared" si="63"/>
        <v>0</v>
      </c>
      <c r="N773" s="703"/>
      <c r="O773" s="361"/>
      <c r="P773" s="502"/>
      <c r="Q773" s="849">
        <f t="shared" si="65"/>
        <v>0</v>
      </c>
      <c r="R773" s="849">
        <f t="shared" si="66"/>
        <v>0</v>
      </c>
      <c r="AA773" s="194"/>
    </row>
    <row r="774" spans="2:27" ht="18" customHeight="1" x14ac:dyDescent="0.35">
      <c r="B774" s="229"/>
      <c r="C774" s="301"/>
      <c r="D774" s="301"/>
      <c r="E774" s="449"/>
      <c r="F774" s="301"/>
      <c r="G774" s="302"/>
      <c r="H774" s="170"/>
      <c r="I774" s="170"/>
      <c r="J774" s="344"/>
      <c r="K774" s="587">
        <f t="shared" si="64"/>
        <v>0</v>
      </c>
      <c r="L774" s="644">
        <v>0</v>
      </c>
      <c r="M774" s="588">
        <f t="shared" si="63"/>
        <v>0</v>
      </c>
      <c r="N774" s="703"/>
      <c r="O774" s="361"/>
      <c r="P774" s="502"/>
      <c r="Q774" s="849">
        <f t="shared" si="65"/>
        <v>0</v>
      </c>
      <c r="R774" s="849">
        <f t="shared" si="66"/>
        <v>0</v>
      </c>
      <c r="AA774" s="194"/>
    </row>
    <row r="775" spans="2:27" ht="18" customHeight="1" x14ac:dyDescent="0.35">
      <c r="B775" s="229"/>
      <c r="C775" s="301"/>
      <c r="D775" s="301"/>
      <c r="E775" s="449"/>
      <c r="F775" s="301"/>
      <c r="G775" s="302"/>
      <c r="H775" s="170"/>
      <c r="I775" s="170"/>
      <c r="J775" s="344"/>
      <c r="K775" s="587">
        <f t="shared" si="64"/>
        <v>0</v>
      </c>
      <c r="L775" s="644">
        <v>0</v>
      </c>
      <c r="M775" s="588">
        <f t="shared" si="63"/>
        <v>0</v>
      </c>
      <c r="N775" s="703"/>
      <c r="O775" s="361"/>
      <c r="P775" s="502"/>
      <c r="Q775" s="849">
        <f t="shared" si="65"/>
        <v>0</v>
      </c>
      <c r="R775" s="849">
        <f t="shared" si="66"/>
        <v>0</v>
      </c>
      <c r="AA775" s="194"/>
    </row>
    <row r="776" spans="2:27" ht="18" customHeight="1" x14ac:dyDescent="0.35">
      <c r="B776" s="229"/>
      <c r="C776" s="301"/>
      <c r="D776" s="301"/>
      <c r="E776" s="449"/>
      <c r="F776" s="301"/>
      <c r="G776" s="302"/>
      <c r="H776" s="170"/>
      <c r="I776" s="170"/>
      <c r="J776" s="344"/>
      <c r="K776" s="587">
        <f t="shared" si="64"/>
        <v>0</v>
      </c>
      <c r="L776" s="644">
        <v>0</v>
      </c>
      <c r="M776" s="588">
        <f t="shared" si="63"/>
        <v>0</v>
      </c>
      <c r="N776" s="703"/>
      <c r="O776" s="361"/>
      <c r="P776" s="502"/>
      <c r="Q776" s="849">
        <f t="shared" si="65"/>
        <v>0</v>
      </c>
      <c r="R776" s="849">
        <f t="shared" si="66"/>
        <v>0</v>
      </c>
      <c r="AA776" s="194"/>
    </row>
    <row r="777" spans="2:27" ht="18" customHeight="1" x14ac:dyDescent="0.35">
      <c r="B777" s="229"/>
      <c r="C777" s="301"/>
      <c r="D777" s="301"/>
      <c r="E777" s="449"/>
      <c r="F777" s="301"/>
      <c r="G777" s="302"/>
      <c r="H777" s="170"/>
      <c r="I777" s="170"/>
      <c r="J777" s="344"/>
      <c r="K777" s="587">
        <f t="shared" si="64"/>
        <v>0</v>
      </c>
      <c r="L777" s="644">
        <v>0</v>
      </c>
      <c r="M777" s="588">
        <f t="shared" si="63"/>
        <v>0</v>
      </c>
      <c r="N777" s="703"/>
      <c r="O777" s="361"/>
      <c r="P777" s="502"/>
      <c r="Q777" s="849">
        <f t="shared" si="65"/>
        <v>0</v>
      </c>
      <c r="R777" s="849">
        <f t="shared" si="66"/>
        <v>0</v>
      </c>
      <c r="AA777" s="194"/>
    </row>
    <row r="778" spans="2:27" ht="18" customHeight="1" x14ac:dyDescent="0.35">
      <c r="B778" s="229"/>
      <c r="C778" s="301"/>
      <c r="D778" s="301"/>
      <c r="E778" s="449"/>
      <c r="F778" s="301"/>
      <c r="G778" s="302"/>
      <c r="H778" s="170"/>
      <c r="I778" s="170"/>
      <c r="J778" s="344"/>
      <c r="K778" s="587">
        <f t="shared" si="64"/>
        <v>0</v>
      </c>
      <c r="L778" s="644">
        <v>0</v>
      </c>
      <c r="M778" s="588">
        <f t="shared" si="63"/>
        <v>0</v>
      </c>
      <c r="N778" s="703"/>
      <c r="O778" s="361"/>
      <c r="P778" s="502"/>
      <c r="Q778" s="849">
        <f t="shared" si="65"/>
        <v>0</v>
      </c>
      <c r="R778" s="849">
        <f t="shared" si="66"/>
        <v>0</v>
      </c>
      <c r="AA778" s="194"/>
    </row>
    <row r="779" spans="2:27" ht="18" customHeight="1" x14ac:dyDescent="0.35">
      <c r="B779" s="229"/>
      <c r="C779" s="301"/>
      <c r="D779" s="301"/>
      <c r="E779" s="449"/>
      <c r="F779" s="301"/>
      <c r="G779" s="302"/>
      <c r="H779" s="170"/>
      <c r="I779" s="170"/>
      <c r="J779" s="344"/>
      <c r="K779" s="587">
        <f t="shared" si="64"/>
        <v>0</v>
      </c>
      <c r="L779" s="644">
        <v>0</v>
      </c>
      <c r="M779" s="588">
        <f t="shared" si="63"/>
        <v>0</v>
      </c>
      <c r="N779" s="703"/>
      <c r="O779" s="361"/>
      <c r="P779" s="502"/>
      <c r="Q779" s="849">
        <f t="shared" si="65"/>
        <v>0</v>
      </c>
      <c r="R779" s="849">
        <f t="shared" si="66"/>
        <v>0</v>
      </c>
      <c r="AA779" s="194"/>
    </row>
    <row r="780" spans="2:27" ht="18" customHeight="1" x14ac:dyDescent="0.35">
      <c r="B780" s="229"/>
      <c r="C780" s="301"/>
      <c r="D780" s="301"/>
      <c r="E780" s="449"/>
      <c r="F780" s="301"/>
      <c r="G780" s="302"/>
      <c r="H780" s="170"/>
      <c r="I780" s="170"/>
      <c r="J780" s="344"/>
      <c r="K780" s="587">
        <f t="shared" si="64"/>
        <v>0</v>
      </c>
      <c r="L780" s="644">
        <v>0</v>
      </c>
      <c r="M780" s="588">
        <f t="shared" si="63"/>
        <v>0</v>
      </c>
      <c r="N780" s="703"/>
      <c r="O780" s="361"/>
      <c r="P780" s="502"/>
      <c r="Q780" s="849">
        <f t="shared" si="65"/>
        <v>0</v>
      </c>
      <c r="R780" s="849">
        <f t="shared" si="66"/>
        <v>0</v>
      </c>
      <c r="AA780" s="194"/>
    </row>
    <row r="781" spans="2:27" ht="18" customHeight="1" x14ac:dyDescent="0.35">
      <c r="B781" s="229"/>
      <c r="C781" s="301"/>
      <c r="D781" s="301"/>
      <c r="E781" s="449"/>
      <c r="F781" s="301"/>
      <c r="G781" s="302"/>
      <c r="H781" s="170"/>
      <c r="I781" s="170"/>
      <c r="J781" s="344"/>
      <c r="K781" s="587">
        <f t="shared" si="64"/>
        <v>0</v>
      </c>
      <c r="L781" s="644">
        <v>0</v>
      </c>
      <c r="M781" s="588">
        <f t="shared" si="63"/>
        <v>0</v>
      </c>
      <c r="N781" s="703"/>
      <c r="O781" s="361"/>
      <c r="P781" s="502"/>
      <c r="Q781" s="849">
        <f t="shared" si="65"/>
        <v>0</v>
      </c>
      <c r="R781" s="849">
        <f t="shared" si="66"/>
        <v>0</v>
      </c>
      <c r="AA781" s="194"/>
    </row>
    <row r="782" spans="2:27" ht="18" customHeight="1" x14ac:dyDescent="0.35">
      <c r="B782" s="229"/>
      <c r="C782" s="301"/>
      <c r="D782" s="301"/>
      <c r="E782" s="449"/>
      <c r="F782" s="301"/>
      <c r="G782" s="302"/>
      <c r="H782" s="170"/>
      <c r="I782" s="170"/>
      <c r="J782" s="344"/>
      <c r="K782" s="587">
        <f t="shared" si="64"/>
        <v>0</v>
      </c>
      <c r="L782" s="644">
        <v>0</v>
      </c>
      <c r="M782" s="588">
        <f t="shared" si="63"/>
        <v>0</v>
      </c>
      <c r="N782" s="703"/>
      <c r="O782" s="361"/>
      <c r="P782" s="502"/>
      <c r="Q782" s="849">
        <f t="shared" si="65"/>
        <v>0</v>
      </c>
      <c r="R782" s="849">
        <f t="shared" si="66"/>
        <v>0</v>
      </c>
      <c r="AA782" s="194"/>
    </row>
    <row r="783" spans="2:27" ht="18" customHeight="1" x14ac:dyDescent="0.35">
      <c r="B783" s="229"/>
      <c r="C783" s="301"/>
      <c r="D783" s="301"/>
      <c r="E783" s="449"/>
      <c r="F783" s="301"/>
      <c r="G783" s="302"/>
      <c r="H783" s="170"/>
      <c r="I783" s="170"/>
      <c r="J783" s="344"/>
      <c r="K783" s="587">
        <f t="shared" si="64"/>
        <v>0</v>
      </c>
      <c r="L783" s="644">
        <v>0</v>
      </c>
      <c r="M783" s="588">
        <f t="shared" si="63"/>
        <v>0</v>
      </c>
      <c r="N783" s="703"/>
      <c r="O783" s="361"/>
      <c r="P783" s="502"/>
      <c r="Q783" s="849">
        <f t="shared" si="65"/>
        <v>0</v>
      </c>
      <c r="R783" s="849">
        <f t="shared" si="66"/>
        <v>0</v>
      </c>
      <c r="AA783" s="194"/>
    </row>
    <row r="784" spans="2:27" ht="18" customHeight="1" x14ac:dyDescent="0.35">
      <c r="B784" s="229"/>
      <c r="C784" s="301"/>
      <c r="D784" s="301"/>
      <c r="E784" s="449"/>
      <c r="F784" s="301"/>
      <c r="G784" s="302"/>
      <c r="H784" s="170"/>
      <c r="I784" s="170"/>
      <c r="J784" s="344"/>
      <c r="K784" s="587">
        <f t="shared" si="64"/>
        <v>0</v>
      </c>
      <c r="L784" s="644">
        <v>0</v>
      </c>
      <c r="M784" s="588">
        <f t="shared" si="63"/>
        <v>0</v>
      </c>
      <c r="N784" s="703"/>
      <c r="O784" s="361"/>
      <c r="P784" s="502"/>
      <c r="Q784" s="849">
        <f t="shared" si="65"/>
        <v>0</v>
      </c>
      <c r="R784" s="849">
        <f t="shared" si="66"/>
        <v>0</v>
      </c>
      <c r="AA784" s="194"/>
    </row>
    <row r="785" spans="2:27" ht="18" customHeight="1" x14ac:dyDescent="0.35">
      <c r="B785" s="229"/>
      <c r="C785" s="301"/>
      <c r="D785" s="301"/>
      <c r="E785" s="449"/>
      <c r="F785" s="301"/>
      <c r="G785" s="302"/>
      <c r="H785" s="170"/>
      <c r="I785" s="170"/>
      <c r="J785" s="344"/>
      <c r="K785" s="587">
        <f t="shared" si="64"/>
        <v>0</v>
      </c>
      <c r="L785" s="644">
        <v>0</v>
      </c>
      <c r="M785" s="588">
        <f t="shared" si="63"/>
        <v>0</v>
      </c>
      <c r="N785" s="703"/>
      <c r="O785" s="361"/>
      <c r="P785" s="502"/>
      <c r="Q785" s="849">
        <f t="shared" si="65"/>
        <v>0</v>
      </c>
      <c r="R785" s="849">
        <f t="shared" si="66"/>
        <v>0</v>
      </c>
      <c r="AA785" s="194"/>
    </row>
    <row r="786" spans="2:27" ht="18" customHeight="1" x14ac:dyDescent="0.35">
      <c r="B786" s="229"/>
      <c r="C786" s="301"/>
      <c r="D786" s="301"/>
      <c r="E786" s="449"/>
      <c r="F786" s="301"/>
      <c r="G786" s="302"/>
      <c r="H786" s="170"/>
      <c r="I786" s="170"/>
      <c r="J786" s="344"/>
      <c r="K786" s="587">
        <f t="shared" si="64"/>
        <v>0</v>
      </c>
      <c r="L786" s="644">
        <v>0</v>
      </c>
      <c r="M786" s="588">
        <f t="shared" si="63"/>
        <v>0</v>
      </c>
      <c r="N786" s="703"/>
      <c r="O786" s="361"/>
      <c r="P786" s="502"/>
      <c r="Q786" s="849">
        <f t="shared" si="65"/>
        <v>0</v>
      </c>
      <c r="R786" s="849">
        <f t="shared" si="66"/>
        <v>0</v>
      </c>
      <c r="AA786" s="194"/>
    </row>
    <row r="787" spans="2:27" ht="18" customHeight="1" x14ac:dyDescent="0.35">
      <c r="B787" s="229"/>
      <c r="C787" s="301"/>
      <c r="D787" s="301"/>
      <c r="E787" s="449"/>
      <c r="F787" s="301"/>
      <c r="G787" s="302"/>
      <c r="H787" s="170"/>
      <c r="I787" s="170"/>
      <c r="J787" s="344"/>
      <c r="K787" s="587">
        <f t="shared" si="64"/>
        <v>0</v>
      </c>
      <c r="L787" s="644">
        <v>0</v>
      </c>
      <c r="M787" s="588">
        <f t="shared" si="63"/>
        <v>0</v>
      </c>
      <c r="N787" s="703"/>
      <c r="O787" s="361"/>
      <c r="P787" s="502"/>
      <c r="Q787" s="849">
        <f t="shared" si="65"/>
        <v>0</v>
      </c>
      <c r="R787" s="849">
        <f t="shared" si="66"/>
        <v>0</v>
      </c>
      <c r="AA787" s="194"/>
    </row>
    <row r="788" spans="2:27" ht="18" customHeight="1" x14ac:dyDescent="0.35">
      <c r="B788" s="229"/>
      <c r="C788" s="301"/>
      <c r="D788" s="301"/>
      <c r="E788" s="449"/>
      <c r="F788" s="301"/>
      <c r="G788" s="302"/>
      <c r="H788" s="170"/>
      <c r="I788" s="170"/>
      <c r="J788" s="344"/>
      <c r="K788" s="587">
        <f t="shared" si="64"/>
        <v>0</v>
      </c>
      <c r="L788" s="644">
        <v>0</v>
      </c>
      <c r="M788" s="588">
        <f t="shared" si="63"/>
        <v>0</v>
      </c>
      <c r="N788" s="703"/>
      <c r="O788" s="361"/>
      <c r="P788" s="502"/>
      <c r="Q788" s="849">
        <f t="shared" si="65"/>
        <v>0</v>
      </c>
      <c r="R788" s="849">
        <f t="shared" si="66"/>
        <v>0</v>
      </c>
      <c r="AA788" s="194"/>
    </row>
    <row r="789" spans="2:27" ht="18" customHeight="1" x14ac:dyDescent="0.35">
      <c r="B789" s="229"/>
      <c r="C789" s="301"/>
      <c r="D789" s="301"/>
      <c r="E789" s="449"/>
      <c r="F789" s="301"/>
      <c r="G789" s="302"/>
      <c r="H789" s="170"/>
      <c r="I789" s="170"/>
      <c r="J789" s="344"/>
      <c r="K789" s="587">
        <f t="shared" si="64"/>
        <v>0</v>
      </c>
      <c r="L789" s="644">
        <v>0</v>
      </c>
      <c r="M789" s="588">
        <f t="shared" si="63"/>
        <v>0</v>
      </c>
      <c r="N789" s="703"/>
      <c r="O789" s="361"/>
      <c r="P789" s="502"/>
      <c r="Q789" s="849">
        <f t="shared" si="65"/>
        <v>0</v>
      </c>
      <c r="R789" s="849">
        <f t="shared" si="66"/>
        <v>0</v>
      </c>
      <c r="AA789" s="194"/>
    </row>
    <row r="790" spans="2:27" ht="18" customHeight="1" x14ac:dyDescent="0.35">
      <c r="B790" s="229"/>
      <c r="C790" s="301"/>
      <c r="D790" s="301"/>
      <c r="E790" s="449"/>
      <c r="F790" s="301"/>
      <c r="G790" s="302"/>
      <c r="H790" s="170"/>
      <c r="I790" s="170"/>
      <c r="J790" s="344"/>
      <c r="K790" s="587">
        <f t="shared" si="64"/>
        <v>0</v>
      </c>
      <c r="L790" s="644">
        <v>0</v>
      </c>
      <c r="M790" s="588">
        <f t="shared" si="63"/>
        <v>0</v>
      </c>
      <c r="N790" s="703"/>
      <c r="O790" s="361"/>
      <c r="P790" s="502"/>
      <c r="Q790" s="849">
        <f t="shared" si="65"/>
        <v>0</v>
      </c>
      <c r="R790" s="849">
        <f t="shared" si="66"/>
        <v>0</v>
      </c>
      <c r="AA790" s="194"/>
    </row>
    <row r="791" spans="2:27" ht="18" customHeight="1" x14ac:dyDescent="0.35">
      <c r="B791" s="229"/>
      <c r="C791" s="301"/>
      <c r="D791" s="301"/>
      <c r="E791" s="449"/>
      <c r="F791" s="301"/>
      <c r="G791" s="302"/>
      <c r="H791" s="170"/>
      <c r="I791" s="170"/>
      <c r="J791" s="344"/>
      <c r="K791" s="587">
        <f t="shared" si="64"/>
        <v>0</v>
      </c>
      <c r="L791" s="644">
        <v>0</v>
      </c>
      <c r="M791" s="588">
        <f t="shared" si="63"/>
        <v>0</v>
      </c>
      <c r="N791" s="703"/>
      <c r="O791" s="361"/>
      <c r="P791" s="502"/>
      <c r="Q791" s="849">
        <f t="shared" si="65"/>
        <v>0</v>
      </c>
      <c r="R791" s="849">
        <f t="shared" si="66"/>
        <v>0</v>
      </c>
      <c r="AA791" s="194"/>
    </row>
    <row r="792" spans="2:27" ht="18" customHeight="1" x14ac:dyDescent="0.35">
      <c r="B792" s="229"/>
      <c r="C792" s="301"/>
      <c r="D792" s="301"/>
      <c r="E792" s="449"/>
      <c r="F792" s="301"/>
      <c r="G792" s="302"/>
      <c r="H792" s="170"/>
      <c r="I792" s="170"/>
      <c r="J792" s="344"/>
      <c r="K792" s="587">
        <f t="shared" si="64"/>
        <v>0</v>
      </c>
      <c r="L792" s="644">
        <v>0</v>
      </c>
      <c r="M792" s="588">
        <f t="shared" si="63"/>
        <v>0</v>
      </c>
      <c r="N792" s="703"/>
      <c r="O792" s="361"/>
      <c r="P792" s="502"/>
      <c r="Q792" s="849">
        <f t="shared" si="65"/>
        <v>0</v>
      </c>
      <c r="R792" s="849">
        <f t="shared" si="66"/>
        <v>0</v>
      </c>
      <c r="AA792" s="194"/>
    </row>
    <row r="793" spans="2:27" ht="18" customHeight="1" x14ac:dyDescent="0.35">
      <c r="B793" s="229"/>
      <c r="C793" s="301"/>
      <c r="D793" s="301"/>
      <c r="E793" s="449"/>
      <c r="F793" s="301"/>
      <c r="G793" s="302"/>
      <c r="H793" s="170"/>
      <c r="I793" s="170"/>
      <c r="J793" s="344"/>
      <c r="K793" s="587">
        <f t="shared" si="64"/>
        <v>0</v>
      </c>
      <c r="L793" s="644">
        <v>0</v>
      </c>
      <c r="M793" s="588">
        <f t="shared" si="63"/>
        <v>0</v>
      </c>
      <c r="N793" s="703"/>
      <c r="O793" s="361"/>
      <c r="P793" s="502"/>
      <c r="Q793" s="849">
        <f t="shared" si="65"/>
        <v>0</v>
      </c>
      <c r="R793" s="849">
        <f t="shared" si="66"/>
        <v>0</v>
      </c>
      <c r="AA793" s="194"/>
    </row>
    <row r="794" spans="2:27" ht="18" customHeight="1" x14ac:dyDescent="0.35">
      <c r="B794" s="229"/>
      <c r="C794" s="301"/>
      <c r="D794" s="301"/>
      <c r="E794" s="449"/>
      <c r="F794" s="301"/>
      <c r="G794" s="302"/>
      <c r="H794" s="170"/>
      <c r="I794" s="170"/>
      <c r="J794" s="344"/>
      <c r="K794" s="587">
        <f t="shared" si="64"/>
        <v>0</v>
      </c>
      <c r="L794" s="644">
        <v>0</v>
      </c>
      <c r="M794" s="588">
        <f t="shared" si="63"/>
        <v>0</v>
      </c>
      <c r="N794" s="703"/>
      <c r="O794" s="361"/>
      <c r="P794" s="502"/>
      <c r="Q794" s="849">
        <f t="shared" si="65"/>
        <v>0</v>
      </c>
      <c r="R794" s="849">
        <f t="shared" si="66"/>
        <v>0</v>
      </c>
      <c r="AA794" s="194"/>
    </row>
    <row r="795" spans="2:27" ht="18" customHeight="1" x14ac:dyDescent="0.35">
      <c r="B795" s="229"/>
      <c r="C795" s="301"/>
      <c r="D795" s="301"/>
      <c r="E795" s="449"/>
      <c r="F795" s="301"/>
      <c r="G795" s="302"/>
      <c r="H795" s="170"/>
      <c r="I795" s="170"/>
      <c r="J795" s="344"/>
      <c r="K795" s="587">
        <f t="shared" si="64"/>
        <v>0</v>
      </c>
      <c r="L795" s="644">
        <v>0</v>
      </c>
      <c r="M795" s="588">
        <f t="shared" si="63"/>
        <v>0</v>
      </c>
      <c r="N795" s="703"/>
      <c r="O795" s="361"/>
      <c r="P795" s="502"/>
      <c r="Q795" s="849">
        <f t="shared" si="65"/>
        <v>0</v>
      </c>
      <c r="R795" s="849">
        <f t="shared" si="66"/>
        <v>0</v>
      </c>
      <c r="AA795" s="194"/>
    </row>
    <row r="796" spans="2:27" ht="18" customHeight="1" x14ac:dyDescent="0.35">
      <c r="B796" s="229"/>
      <c r="C796" s="301"/>
      <c r="D796" s="301"/>
      <c r="E796" s="449"/>
      <c r="F796" s="301"/>
      <c r="G796" s="302"/>
      <c r="H796" s="170"/>
      <c r="I796" s="170"/>
      <c r="J796" s="344"/>
      <c r="K796" s="587">
        <f t="shared" si="64"/>
        <v>0</v>
      </c>
      <c r="L796" s="644">
        <v>0</v>
      </c>
      <c r="M796" s="588">
        <f t="shared" si="63"/>
        <v>0</v>
      </c>
      <c r="N796" s="703"/>
      <c r="O796" s="361"/>
      <c r="P796" s="502"/>
      <c r="Q796" s="849">
        <f t="shared" si="65"/>
        <v>0</v>
      </c>
      <c r="R796" s="849">
        <f t="shared" si="66"/>
        <v>0</v>
      </c>
      <c r="AA796" s="194"/>
    </row>
    <row r="797" spans="2:27" ht="18" customHeight="1" x14ac:dyDescent="0.35">
      <c r="B797" s="229"/>
      <c r="C797" s="301"/>
      <c r="D797" s="301"/>
      <c r="E797" s="449"/>
      <c r="F797" s="301"/>
      <c r="G797" s="302"/>
      <c r="H797" s="170"/>
      <c r="I797" s="170"/>
      <c r="J797" s="344"/>
      <c r="K797" s="587">
        <f t="shared" si="64"/>
        <v>0</v>
      </c>
      <c r="L797" s="644">
        <v>0</v>
      </c>
      <c r="M797" s="588">
        <f t="shared" si="63"/>
        <v>0</v>
      </c>
      <c r="N797" s="703"/>
      <c r="O797" s="361"/>
      <c r="P797" s="502"/>
      <c r="Q797" s="849">
        <f t="shared" si="65"/>
        <v>0</v>
      </c>
      <c r="R797" s="849">
        <f t="shared" si="66"/>
        <v>0</v>
      </c>
      <c r="AA797" s="194"/>
    </row>
    <row r="798" spans="2:27" ht="18" customHeight="1" x14ac:dyDescent="0.35">
      <c r="B798" s="229"/>
      <c r="C798" s="301"/>
      <c r="D798" s="301"/>
      <c r="E798" s="449"/>
      <c r="F798" s="301"/>
      <c r="G798" s="302"/>
      <c r="H798" s="170"/>
      <c r="I798" s="170"/>
      <c r="J798" s="344"/>
      <c r="K798" s="587">
        <f t="shared" si="64"/>
        <v>0</v>
      </c>
      <c r="L798" s="644">
        <v>0</v>
      </c>
      <c r="M798" s="588">
        <f t="shared" si="63"/>
        <v>0</v>
      </c>
      <c r="N798" s="703"/>
      <c r="O798" s="361"/>
      <c r="P798" s="502"/>
      <c r="Q798" s="849">
        <f t="shared" si="65"/>
        <v>0</v>
      </c>
      <c r="R798" s="849">
        <f t="shared" si="66"/>
        <v>0</v>
      </c>
      <c r="AA798" s="194"/>
    </row>
    <row r="799" spans="2:27" ht="18" customHeight="1" x14ac:dyDescent="0.35">
      <c r="B799" s="229"/>
      <c r="C799" s="301"/>
      <c r="D799" s="301"/>
      <c r="E799" s="449"/>
      <c r="F799" s="301"/>
      <c r="G799" s="302"/>
      <c r="H799" s="170"/>
      <c r="I799" s="170"/>
      <c r="J799" s="344"/>
      <c r="K799" s="587">
        <f t="shared" si="64"/>
        <v>0</v>
      </c>
      <c r="L799" s="644">
        <v>0</v>
      </c>
      <c r="M799" s="588">
        <f t="shared" si="63"/>
        <v>0</v>
      </c>
      <c r="N799" s="703"/>
      <c r="O799" s="361"/>
      <c r="P799" s="502"/>
      <c r="Q799" s="849">
        <f t="shared" si="65"/>
        <v>0</v>
      </c>
      <c r="R799" s="849">
        <f t="shared" si="66"/>
        <v>0</v>
      </c>
      <c r="AA799" s="194"/>
    </row>
    <row r="800" spans="2:27" ht="18" customHeight="1" x14ac:dyDescent="0.35">
      <c r="B800" s="229"/>
      <c r="C800" s="301"/>
      <c r="D800" s="301"/>
      <c r="E800" s="449"/>
      <c r="F800" s="301"/>
      <c r="G800" s="302"/>
      <c r="H800" s="170"/>
      <c r="I800" s="170"/>
      <c r="J800" s="344"/>
      <c r="K800" s="587">
        <f t="shared" si="64"/>
        <v>0</v>
      </c>
      <c r="L800" s="644">
        <v>0</v>
      </c>
      <c r="M800" s="588">
        <f t="shared" si="63"/>
        <v>0</v>
      </c>
      <c r="N800" s="703"/>
      <c r="O800" s="361"/>
      <c r="P800" s="502"/>
      <c r="Q800" s="849">
        <f t="shared" si="65"/>
        <v>0</v>
      </c>
      <c r="R800" s="849">
        <f t="shared" si="66"/>
        <v>0</v>
      </c>
      <c r="AA800" s="194"/>
    </row>
    <row r="801" spans="2:27" ht="18" customHeight="1" x14ac:dyDescent="0.35">
      <c r="B801" s="229"/>
      <c r="C801" s="301"/>
      <c r="D801" s="301"/>
      <c r="E801" s="449"/>
      <c r="F801" s="301"/>
      <c r="G801" s="302"/>
      <c r="H801" s="170"/>
      <c r="I801" s="170"/>
      <c r="J801" s="344"/>
      <c r="K801" s="587">
        <f t="shared" si="64"/>
        <v>0</v>
      </c>
      <c r="L801" s="644">
        <v>0</v>
      </c>
      <c r="M801" s="588">
        <f t="shared" si="63"/>
        <v>0</v>
      </c>
      <c r="N801" s="703"/>
      <c r="O801" s="361"/>
      <c r="P801" s="502"/>
      <c r="Q801" s="849">
        <f t="shared" si="65"/>
        <v>0</v>
      </c>
      <c r="R801" s="849">
        <f t="shared" si="66"/>
        <v>0</v>
      </c>
      <c r="AA801" s="194"/>
    </row>
    <row r="802" spans="2:27" ht="18" customHeight="1" x14ac:dyDescent="0.35">
      <c r="B802" s="229"/>
      <c r="C802" s="301"/>
      <c r="D802" s="301"/>
      <c r="E802" s="449"/>
      <c r="F802" s="301"/>
      <c r="G802" s="302"/>
      <c r="H802" s="170"/>
      <c r="I802" s="170"/>
      <c r="J802" s="344"/>
      <c r="K802" s="587">
        <f t="shared" si="64"/>
        <v>0</v>
      </c>
      <c r="L802" s="644">
        <v>0</v>
      </c>
      <c r="M802" s="588">
        <f t="shared" si="63"/>
        <v>0</v>
      </c>
      <c r="N802" s="703"/>
      <c r="O802" s="361"/>
      <c r="P802" s="502"/>
      <c r="Q802" s="849">
        <f t="shared" si="65"/>
        <v>0</v>
      </c>
      <c r="R802" s="849">
        <f t="shared" si="66"/>
        <v>0</v>
      </c>
      <c r="AA802" s="194"/>
    </row>
    <row r="803" spans="2:27" ht="18" customHeight="1" x14ac:dyDescent="0.35">
      <c r="B803" s="229"/>
      <c r="C803" s="301"/>
      <c r="D803" s="301"/>
      <c r="E803" s="449"/>
      <c r="F803" s="301"/>
      <c r="G803" s="302"/>
      <c r="H803" s="170"/>
      <c r="I803" s="170"/>
      <c r="J803" s="344"/>
      <c r="K803" s="587">
        <f t="shared" si="64"/>
        <v>0</v>
      </c>
      <c r="L803" s="644">
        <v>0</v>
      </c>
      <c r="M803" s="588">
        <f t="shared" si="63"/>
        <v>0</v>
      </c>
      <c r="N803" s="703"/>
      <c r="O803" s="361"/>
      <c r="P803" s="502"/>
      <c r="Q803" s="849">
        <f t="shared" si="65"/>
        <v>0</v>
      </c>
      <c r="R803" s="849">
        <f t="shared" si="66"/>
        <v>0</v>
      </c>
      <c r="AA803" s="194"/>
    </row>
    <row r="804" spans="2:27" ht="18" customHeight="1" x14ac:dyDescent="0.35">
      <c r="B804" s="229"/>
      <c r="C804" s="301"/>
      <c r="D804" s="301"/>
      <c r="E804" s="449"/>
      <c r="F804" s="301"/>
      <c r="G804" s="302"/>
      <c r="H804" s="170"/>
      <c r="I804" s="170"/>
      <c r="J804" s="344"/>
      <c r="K804" s="587">
        <f t="shared" si="64"/>
        <v>0</v>
      </c>
      <c r="L804" s="644">
        <v>0</v>
      </c>
      <c r="M804" s="588">
        <f t="shared" si="63"/>
        <v>0</v>
      </c>
      <c r="N804" s="703"/>
      <c r="O804" s="361"/>
      <c r="P804" s="502"/>
      <c r="Q804" s="849">
        <f t="shared" si="65"/>
        <v>0</v>
      </c>
      <c r="R804" s="849">
        <f t="shared" si="66"/>
        <v>0</v>
      </c>
      <c r="AA804" s="194"/>
    </row>
    <row r="805" spans="2:27" ht="18" customHeight="1" x14ac:dyDescent="0.35">
      <c r="B805" s="229"/>
      <c r="C805" s="301"/>
      <c r="D805" s="301"/>
      <c r="E805" s="449"/>
      <c r="F805" s="301"/>
      <c r="G805" s="302"/>
      <c r="H805" s="170"/>
      <c r="I805" s="170"/>
      <c r="J805" s="344"/>
      <c r="K805" s="587">
        <f t="shared" si="64"/>
        <v>0</v>
      </c>
      <c r="L805" s="644">
        <v>0</v>
      </c>
      <c r="M805" s="588">
        <f t="shared" si="63"/>
        <v>0</v>
      </c>
      <c r="N805" s="703"/>
      <c r="O805" s="361"/>
      <c r="P805" s="502"/>
      <c r="Q805" s="849">
        <f t="shared" si="65"/>
        <v>0</v>
      </c>
      <c r="R805" s="849">
        <f t="shared" si="66"/>
        <v>0</v>
      </c>
      <c r="AA805" s="194"/>
    </row>
    <row r="806" spans="2:27" ht="18" customHeight="1" x14ac:dyDescent="0.35">
      <c r="B806" s="229"/>
      <c r="C806" s="301"/>
      <c r="D806" s="301"/>
      <c r="E806" s="449"/>
      <c r="F806" s="301"/>
      <c r="G806" s="302"/>
      <c r="H806" s="170"/>
      <c r="I806" s="170"/>
      <c r="J806" s="344"/>
      <c r="K806" s="587">
        <f t="shared" si="64"/>
        <v>0</v>
      </c>
      <c r="L806" s="644">
        <v>0</v>
      </c>
      <c r="M806" s="588">
        <f t="shared" si="63"/>
        <v>0</v>
      </c>
      <c r="N806" s="703"/>
      <c r="O806" s="361"/>
      <c r="P806" s="502"/>
      <c r="Q806" s="849">
        <f t="shared" si="65"/>
        <v>0</v>
      </c>
      <c r="R806" s="849">
        <f t="shared" si="66"/>
        <v>0</v>
      </c>
      <c r="AA806" s="194"/>
    </row>
    <row r="807" spans="2:27" ht="18" customHeight="1" x14ac:dyDescent="0.35">
      <c r="B807" s="229"/>
      <c r="C807" s="301"/>
      <c r="D807" s="301"/>
      <c r="E807" s="449"/>
      <c r="F807" s="301"/>
      <c r="G807" s="302"/>
      <c r="H807" s="170"/>
      <c r="I807" s="170"/>
      <c r="J807" s="344"/>
      <c r="K807" s="587">
        <f t="shared" si="64"/>
        <v>0</v>
      </c>
      <c r="L807" s="644">
        <v>0</v>
      </c>
      <c r="M807" s="588">
        <f t="shared" si="63"/>
        <v>0</v>
      </c>
      <c r="N807" s="703"/>
      <c r="O807" s="361"/>
      <c r="P807" s="502"/>
      <c r="Q807" s="849">
        <f t="shared" si="65"/>
        <v>0</v>
      </c>
      <c r="R807" s="849">
        <f t="shared" si="66"/>
        <v>0</v>
      </c>
      <c r="AA807" s="194"/>
    </row>
    <row r="808" spans="2:27" ht="18" customHeight="1" x14ac:dyDescent="0.35">
      <c r="B808" s="229"/>
      <c r="C808" s="301"/>
      <c r="D808" s="301"/>
      <c r="E808" s="449"/>
      <c r="F808" s="301"/>
      <c r="G808" s="302"/>
      <c r="H808" s="170"/>
      <c r="I808" s="170"/>
      <c r="J808" s="344"/>
      <c r="K808" s="587">
        <f t="shared" si="64"/>
        <v>0</v>
      </c>
      <c r="L808" s="644">
        <v>0</v>
      </c>
      <c r="M808" s="588">
        <f t="shared" si="63"/>
        <v>0</v>
      </c>
      <c r="N808" s="703"/>
      <c r="O808" s="361"/>
      <c r="P808" s="502"/>
      <c r="Q808" s="849">
        <f t="shared" si="65"/>
        <v>0</v>
      </c>
      <c r="R808" s="849">
        <f t="shared" si="66"/>
        <v>0</v>
      </c>
      <c r="AA808" s="194"/>
    </row>
    <row r="809" spans="2:27" ht="18" customHeight="1" x14ac:dyDescent="0.35">
      <c r="B809" s="229"/>
      <c r="C809" s="301"/>
      <c r="D809" s="301"/>
      <c r="E809" s="449"/>
      <c r="F809" s="301"/>
      <c r="G809" s="302"/>
      <c r="H809" s="170"/>
      <c r="I809" s="170"/>
      <c r="J809" s="344"/>
      <c r="K809" s="587">
        <f t="shared" si="64"/>
        <v>0</v>
      </c>
      <c r="L809" s="644">
        <v>0</v>
      </c>
      <c r="M809" s="588">
        <f t="shared" si="63"/>
        <v>0</v>
      </c>
      <c r="N809" s="703"/>
      <c r="O809" s="361"/>
      <c r="P809" s="502"/>
      <c r="Q809" s="849">
        <f t="shared" si="65"/>
        <v>0</v>
      </c>
      <c r="R809" s="849">
        <f t="shared" si="66"/>
        <v>0</v>
      </c>
      <c r="AA809" s="194"/>
    </row>
    <row r="810" spans="2:27" ht="18" customHeight="1" x14ac:dyDescent="0.35">
      <c r="B810" s="229"/>
      <c r="C810" s="301"/>
      <c r="D810" s="301"/>
      <c r="E810" s="449"/>
      <c r="F810" s="301"/>
      <c r="G810" s="302"/>
      <c r="H810" s="170"/>
      <c r="I810" s="170"/>
      <c r="J810" s="344"/>
      <c r="K810" s="587">
        <f t="shared" si="64"/>
        <v>0</v>
      </c>
      <c r="L810" s="644">
        <v>0</v>
      </c>
      <c r="M810" s="588">
        <f t="shared" si="63"/>
        <v>0</v>
      </c>
      <c r="N810" s="703"/>
      <c r="O810" s="361"/>
      <c r="P810" s="502"/>
      <c r="Q810" s="849">
        <f t="shared" si="65"/>
        <v>0</v>
      </c>
      <c r="R810" s="849">
        <f t="shared" si="66"/>
        <v>0</v>
      </c>
      <c r="AA810" s="194"/>
    </row>
    <row r="811" spans="2:27" ht="18" customHeight="1" x14ac:dyDescent="0.35">
      <c r="B811" s="229"/>
      <c r="C811" s="301"/>
      <c r="D811" s="301"/>
      <c r="E811" s="449"/>
      <c r="F811" s="301"/>
      <c r="G811" s="302"/>
      <c r="H811" s="170"/>
      <c r="I811" s="170"/>
      <c r="J811" s="344"/>
      <c r="K811" s="587">
        <f t="shared" si="64"/>
        <v>0</v>
      </c>
      <c r="L811" s="644">
        <v>0</v>
      </c>
      <c r="M811" s="588">
        <f t="shared" si="63"/>
        <v>0</v>
      </c>
      <c r="N811" s="703"/>
      <c r="O811" s="361"/>
      <c r="P811" s="502"/>
      <c r="Q811" s="849">
        <f t="shared" si="65"/>
        <v>0</v>
      </c>
      <c r="R811" s="849">
        <f t="shared" si="66"/>
        <v>0</v>
      </c>
      <c r="AA811" s="194"/>
    </row>
    <row r="812" spans="2:27" ht="18" customHeight="1" x14ac:dyDescent="0.35">
      <c r="B812" s="229"/>
      <c r="C812" s="301"/>
      <c r="D812" s="301"/>
      <c r="E812" s="449"/>
      <c r="F812" s="301"/>
      <c r="G812" s="302"/>
      <c r="H812" s="170"/>
      <c r="I812" s="170"/>
      <c r="J812" s="344"/>
      <c r="K812" s="587">
        <f t="shared" si="64"/>
        <v>0</v>
      </c>
      <c r="L812" s="644">
        <v>0</v>
      </c>
      <c r="M812" s="588">
        <f t="shared" si="63"/>
        <v>0</v>
      </c>
      <c r="N812" s="703"/>
      <c r="O812" s="361"/>
      <c r="P812" s="502"/>
      <c r="Q812" s="849">
        <f t="shared" si="65"/>
        <v>0</v>
      </c>
      <c r="R812" s="849">
        <f t="shared" si="66"/>
        <v>0</v>
      </c>
      <c r="AA812" s="194"/>
    </row>
    <row r="813" spans="2:27" ht="18" customHeight="1" x14ac:dyDescent="0.35">
      <c r="B813" s="229"/>
      <c r="C813" s="301"/>
      <c r="D813" s="301"/>
      <c r="E813" s="449"/>
      <c r="F813" s="301"/>
      <c r="G813" s="302"/>
      <c r="H813" s="170"/>
      <c r="I813" s="170"/>
      <c r="J813" s="344"/>
      <c r="K813" s="587">
        <f t="shared" si="64"/>
        <v>0</v>
      </c>
      <c r="L813" s="644">
        <v>0</v>
      </c>
      <c r="M813" s="588">
        <f t="shared" si="63"/>
        <v>0</v>
      </c>
      <c r="N813" s="703"/>
      <c r="O813" s="361"/>
      <c r="P813" s="502"/>
      <c r="Q813" s="849">
        <f t="shared" si="65"/>
        <v>0</v>
      </c>
      <c r="R813" s="849">
        <f t="shared" si="66"/>
        <v>0</v>
      </c>
      <c r="AA813" s="194"/>
    </row>
    <row r="814" spans="2:27" ht="18" customHeight="1" x14ac:dyDescent="0.35">
      <c r="B814" s="229"/>
      <c r="C814" s="301"/>
      <c r="D814" s="301"/>
      <c r="E814" s="449"/>
      <c r="F814" s="301"/>
      <c r="G814" s="302"/>
      <c r="H814" s="170"/>
      <c r="I814" s="170"/>
      <c r="J814" s="344"/>
      <c r="K814" s="587">
        <f t="shared" si="64"/>
        <v>0</v>
      </c>
      <c r="L814" s="644">
        <v>0</v>
      </c>
      <c r="M814" s="588">
        <f t="shared" si="63"/>
        <v>0</v>
      </c>
      <c r="N814" s="703"/>
      <c r="O814" s="361"/>
      <c r="P814" s="502"/>
      <c r="Q814" s="849">
        <f t="shared" si="65"/>
        <v>0</v>
      </c>
      <c r="R814" s="849">
        <f t="shared" si="66"/>
        <v>0</v>
      </c>
      <c r="AA814" s="194"/>
    </row>
    <row r="815" spans="2:27" ht="18" customHeight="1" x14ac:dyDescent="0.35">
      <c r="B815" s="229"/>
      <c r="C815" s="301"/>
      <c r="D815" s="301"/>
      <c r="E815" s="449"/>
      <c r="F815" s="301"/>
      <c r="G815" s="302"/>
      <c r="H815" s="170"/>
      <c r="I815" s="170"/>
      <c r="J815" s="344"/>
      <c r="K815" s="587">
        <f t="shared" si="64"/>
        <v>0</v>
      </c>
      <c r="L815" s="644">
        <v>0</v>
      </c>
      <c r="M815" s="588">
        <f t="shared" si="63"/>
        <v>0</v>
      </c>
      <c r="N815" s="703"/>
      <c r="O815" s="361"/>
      <c r="P815" s="502"/>
      <c r="Q815" s="849">
        <f t="shared" si="65"/>
        <v>0</v>
      </c>
      <c r="R815" s="849">
        <f t="shared" si="66"/>
        <v>0</v>
      </c>
      <c r="AA815" s="194"/>
    </row>
    <row r="816" spans="2:27" ht="18" customHeight="1" x14ac:dyDescent="0.35">
      <c r="B816" s="229"/>
      <c r="C816" s="301"/>
      <c r="D816" s="301"/>
      <c r="E816" s="449"/>
      <c r="F816" s="301"/>
      <c r="G816" s="302"/>
      <c r="H816" s="170"/>
      <c r="I816" s="170"/>
      <c r="J816" s="344"/>
      <c r="K816" s="587">
        <f t="shared" si="64"/>
        <v>0</v>
      </c>
      <c r="L816" s="644">
        <v>0</v>
      </c>
      <c r="M816" s="588">
        <f t="shared" si="63"/>
        <v>0</v>
      </c>
      <c r="N816" s="703"/>
      <c r="O816" s="361"/>
      <c r="P816" s="502"/>
      <c r="Q816" s="849">
        <f t="shared" si="65"/>
        <v>0</v>
      </c>
      <c r="R816" s="849">
        <f t="shared" si="66"/>
        <v>0</v>
      </c>
      <c r="AA816" s="194"/>
    </row>
    <row r="817" spans="2:27" ht="18" customHeight="1" x14ac:dyDescent="0.35">
      <c r="B817" s="229"/>
      <c r="C817" s="301"/>
      <c r="D817" s="301"/>
      <c r="E817" s="449"/>
      <c r="F817" s="301"/>
      <c r="G817" s="302"/>
      <c r="H817" s="170"/>
      <c r="I817" s="170"/>
      <c r="J817" s="344"/>
      <c r="K817" s="587">
        <f t="shared" si="64"/>
        <v>0</v>
      </c>
      <c r="L817" s="644">
        <v>0</v>
      </c>
      <c r="M817" s="588">
        <f t="shared" si="63"/>
        <v>0</v>
      </c>
      <c r="N817" s="703"/>
      <c r="O817" s="361"/>
      <c r="P817" s="502"/>
      <c r="Q817" s="849">
        <f t="shared" si="65"/>
        <v>0</v>
      </c>
      <c r="R817" s="849">
        <f t="shared" si="66"/>
        <v>0</v>
      </c>
      <c r="AA817" s="194"/>
    </row>
    <row r="818" spans="2:27" ht="18" customHeight="1" x14ac:dyDescent="0.35">
      <c r="B818" s="229"/>
      <c r="C818" s="301"/>
      <c r="D818" s="301"/>
      <c r="E818" s="449"/>
      <c r="F818" s="301"/>
      <c r="G818" s="302"/>
      <c r="H818" s="170"/>
      <c r="I818" s="170"/>
      <c r="J818" s="344"/>
      <c r="K818" s="587">
        <f t="shared" si="64"/>
        <v>0</v>
      </c>
      <c r="L818" s="644">
        <v>0</v>
      </c>
      <c r="M818" s="588">
        <f t="shared" ref="M818:M881" si="67">IF(O818="X",0,L818*$M$8)</f>
        <v>0</v>
      </c>
      <c r="N818" s="703"/>
      <c r="O818" s="361"/>
      <c r="P818" s="502"/>
      <c r="Q818" s="849">
        <f t="shared" si="65"/>
        <v>0</v>
      </c>
      <c r="R818" s="849">
        <f t="shared" si="66"/>
        <v>0</v>
      </c>
      <c r="AA818" s="194"/>
    </row>
    <row r="819" spans="2:27" ht="18" customHeight="1" x14ac:dyDescent="0.35">
      <c r="B819" s="229"/>
      <c r="C819" s="301"/>
      <c r="D819" s="301"/>
      <c r="E819" s="449"/>
      <c r="F819" s="301"/>
      <c r="G819" s="302"/>
      <c r="H819" s="170"/>
      <c r="I819" s="170"/>
      <c r="J819" s="344"/>
      <c r="K819" s="587">
        <f t="shared" ref="K819:K882" si="68">J819*$M$8</f>
        <v>0</v>
      </c>
      <c r="L819" s="644">
        <v>0</v>
      </c>
      <c r="M819" s="588">
        <f t="shared" si="67"/>
        <v>0</v>
      </c>
      <c r="N819" s="703"/>
      <c r="O819" s="361"/>
      <c r="P819" s="502"/>
      <c r="Q819" s="849">
        <f t="shared" ref="Q819:Q882" si="69">K819*$H$35</f>
        <v>0</v>
      </c>
      <c r="R819" s="849">
        <f t="shared" ref="R819:R882" si="70">M819*$H$44</f>
        <v>0</v>
      </c>
      <c r="AA819" s="194"/>
    </row>
    <row r="820" spans="2:27" ht="18" customHeight="1" x14ac:dyDescent="0.35">
      <c r="B820" s="229"/>
      <c r="C820" s="301"/>
      <c r="D820" s="301"/>
      <c r="E820" s="449"/>
      <c r="F820" s="301"/>
      <c r="G820" s="302"/>
      <c r="H820" s="170"/>
      <c r="I820" s="170"/>
      <c r="J820" s="344"/>
      <c r="K820" s="587">
        <f t="shared" si="68"/>
        <v>0</v>
      </c>
      <c r="L820" s="644">
        <v>0</v>
      </c>
      <c r="M820" s="588">
        <f t="shared" si="67"/>
        <v>0</v>
      </c>
      <c r="N820" s="703"/>
      <c r="O820" s="361"/>
      <c r="P820" s="502"/>
      <c r="Q820" s="849">
        <f t="shared" si="69"/>
        <v>0</v>
      </c>
      <c r="R820" s="849">
        <f t="shared" si="70"/>
        <v>0</v>
      </c>
      <c r="AA820" s="194"/>
    </row>
    <row r="821" spans="2:27" ht="18" customHeight="1" x14ac:dyDescent="0.35">
      <c r="B821" s="229"/>
      <c r="C821" s="301"/>
      <c r="D821" s="301"/>
      <c r="E821" s="449"/>
      <c r="F821" s="301"/>
      <c r="G821" s="302"/>
      <c r="H821" s="170"/>
      <c r="I821" s="170"/>
      <c r="J821" s="344"/>
      <c r="K821" s="587">
        <f t="shared" si="68"/>
        <v>0</v>
      </c>
      <c r="L821" s="644">
        <v>0</v>
      </c>
      <c r="M821" s="588">
        <f t="shared" si="67"/>
        <v>0</v>
      </c>
      <c r="N821" s="703"/>
      <c r="O821" s="361"/>
      <c r="P821" s="502"/>
      <c r="Q821" s="849">
        <f t="shared" si="69"/>
        <v>0</v>
      </c>
      <c r="R821" s="849">
        <f t="shared" si="70"/>
        <v>0</v>
      </c>
      <c r="AA821" s="194"/>
    </row>
    <row r="822" spans="2:27" ht="18" customHeight="1" x14ac:dyDescent="0.35">
      <c r="B822" s="229"/>
      <c r="C822" s="301"/>
      <c r="D822" s="301"/>
      <c r="E822" s="449"/>
      <c r="F822" s="301"/>
      <c r="G822" s="302"/>
      <c r="H822" s="170"/>
      <c r="I822" s="170"/>
      <c r="J822" s="344"/>
      <c r="K822" s="587">
        <f t="shared" si="68"/>
        <v>0</v>
      </c>
      <c r="L822" s="644">
        <v>0</v>
      </c>
      <c r="M822" s="588">
        <f t="shared" si="67"/>
        <v>0</v>
      </c>
      <c r="N822" s="703"/>
      <c r="O822" s="361"/>
      <c r="P822" s="502"/>
      <c r="Q822" s="849">
        <f t="shared" si="69"/>
        <v>0</v>
      </c>
      <c r="R822" s="849">
        <f t="shared" si="70"/>
        <v>0</v>
      </c>
      <c r="AA822" s="194"/>
    </row>
    <row r="823" spans="2:27" ht="18" customHeight="1" x14ac:dyDescent="0.35">
      <c r="B823" s="229"/>
      <c r="C823" s="301"/>
      <c r="D823" s="301"/>
      <c r="E823" s="449"/>
      <c r="F823" s="301"/>
      <c r="G823" s="302"/>
      <c r="H823" s="170"/>
      <c r="I823" s="170"/>
      <c r="J823" s="344"/>
      <c r="K823" s="587">
        <f t="shared" si="68"/>
        <v>0</v>
      </c>
      <c r="L823" s="644">
        <v>0</v>
      </c>
      <c r="M823" s="588">
        <f t="shared" si="67"/>
        <v>0</v>
      </c>
      <c r="N823" s="703"/>
      <c r="O823" s="361"/>
      <c r="P823" s="502"/>
      <c r="Q823" s="849">
        <f t="shared" si="69"/>
        <v>0</v>
      </c>
      <c r="R823" s="849">
        <f t="shared" si="70"/>
        <v>0</v>
      </c>
      <c r="AA823" s="194"/>
    </row>
    <row r="824" spans="2:27" ht="18" customHeight="1" x14ac:dyDescent="0.35">
      <c r="B824" s="229"/>
      <c r="C824" s="301"/>
      <c r="D824" s="301"/>
      <c r="E824" s="449"/>
      <c r="F824" s="301"/>
      <c r="G824" s="302"/>
      <c r="H824" s="170"/>
      <c r="I824" s="170"/>
      <c r="J824" s="344"/>
      <c r="K824" s="587">
        <f t="shared" si="68"/>
        <v>0</v>
      </c>
      <c r="L824" s="644">
        <v>0</v>
      </c>
      <c r="M824" s="588">
        <f t="shared" si="67"/>
        <v>0</v>
      </c>
      <c r="N824" s="703"/>
      <c r="O824" s="361"/>
      <c r="P824" s="502"/>
      <c r="Q824" s="849">
        <f t="shared" si="69"/>
        <v>0</v>
      </c>
      <c r="R824" s="849">
        <f t="shared" si="70"/>
        <v>0</v>
      </c>
      <c r="AA824" s="194"/>
    </row>
    <row r="825" spans="2:27" ht="18" customHeight="1" x14ac:dyDescent="0.35">
      <c r="B825" s="229"/>
      <c r="C825" s="301"/>
      <c r="D825" s="301"/>
      <c r="E825" s="449"/>
      <c r="F825" s="301"/>
      <c r="G825" s="302"/>
      <c r="H825" s="170"/>
      <c r="I825" s="170"/>
      <c r="J825" s="344"/>
      <c r="K825" s="587">
        <f t="shared" si="68"/>
        <v>0</v>
      </c>
      <c r="L825" s="644">
        <v>0</v>
      </c>
      <c r="M825" s="588">
        <f t="shared" si="67"/>
        <v>0</v>
      </c>
      <c r="N825" s="703"/>
      <c r="O825" s="361"/>
      <c r="P825" s="502"/>
      <c r="Q825" s="849">
        <f t="shared" si="69"/>
        <v>0</v>
      </c>
      <c r="R825" s="849">
        <f t="shared" si="70"/>
        <v>0</v>
      </c>
      <c r="AA825" s="194"/>
    </row>
    <row r="826" spans="2:27" ht="18" customHeight="1" x14ac:dyDescent="0.35">
      <c r="B826" s="229"/>
      <c r="C826" s="301"/>
      <c r="D826" s="301"/>
      <c r="E826" s="449"/>
      <c r="F826" s="301"/>
      <c r="G826" s="302"/>
      <c r="H826" s="170"/>
      <c r="I826" s="170"/>
      <c r="J826" s="344"/>
      <c r="K826" s="587">
        <f t="shared" si="68"/>
        <v>0</v>
      </c>
      <c r="L826" s="644">
        <v>0</v>
      </c>
      <c r="M826" s="588">
        <f t="shared" si="67"/>
        <v>0</v>
      </c>
      <c r="N826" s="703"/>
      <c r="O826" s="361"/>
      <c r="P826" s="502"/>
      <c r="Q826" s="849">
        <f t="shared" si="69"/>
        <v>0</v>
      </c>
      <c r="R826" s="849">
        <f t="shared" si="70"/>
        <v>0</v>
      </c>
      <c r="AA826" s="194"/>
    </row>
    <row r="827" spans="2:27" ht="18" customHeight="1" x14ac:dyDescent="0.35">
      <c r="B827" s="229"/>
      <c r="C827" s="301"/>
      <c r="D827" s="301"/>
      <c r="E827" s="449"/>
      <c r="F827" s="301"/>
      <c r="G827" s="302"/>
      <c r="H827" s="170"/>
      <c r="I827" s="170"/>
      <c r="J827" s="344"/>
      <c r="K827" s="587">
        <f t="shared" si="68"/>
        <v>0</v>
      </c>
      <c r="L827" s="644">
        <v>0</v>
      </c>
      <c r="M827" s="588">
        <f t="shared" si="67"/>
        <v>0</v>
      </c>
      <c r="N827" s="703"/>
      <c r="O827" s="361"/>
      <c r="P827" s="502"/>
      <c r="Q827" s="849">
        <f t="shared" si="69"/>
        <v>0</v>
      </c>
      <c r="R827" s="849">
        <f t="shared" si="70"/>
        <v>0</v>
      </c>
      <c r="AA827" s="194"/>
    </row>
    <row r="828" spans="2:27" ht="18" customHeight="1" x14ac:dyDescent="0.35">
      <c r="B828" s="229"/>
      <c r="C828" s="301"/>
      <c r="D828" s="301"/>
      <c r="E828" s="449"/>
      <c r="F828" s="301"/>
      <c r="G828" s="302"/>
      <c r="H828" s="170"/>
      <c r="I828" s="170"/>
      <c r="J828" s="344"/>
      <c r="K828" s="587">
        <f t="shared" si="68"/>
        <v>0</v>
      </c>
      <c r="L828" s="644">
        <v>0</v>
      </c>
      <c r="M828" s="588">
        <f t="shared" si="67"/>
        <v>0</v>
      </c>
      <c r="N828" s="703"/>
      <c r="O828" s="361"/>
      <c r="P828" s="502"/>
      <c r="Q828" s="849">
        <f t="shared" si="69"/>
        <v>0</v>
      </c>
      <c r="R828" s="849">
        <f t="shared" si="70"/>
        <v>0</v>
      </c>
      <c r="AA828" s="194"/>
    </row>
    <row r="829" spans="2:27" ht="18" customHeight="1" x14ac:dyDescent="0.35">
      <c r="B829" s="229"/>
      <c r="C829" s="301"/>
      <c r="D829" s="301"/>
      <c r="E829" s="449"/>
      <c r="F829" s="301"/>
      <c r="G829" s="302"/>
      <c r="H829" s="170"/>
      <c r="I829" s="170"/>
      <c r="J829" s="344"/>
      <c r="K829" s="587">
        <f t="shared" si="68"/>
        <v>0</v>
      </c>
      <c r="L829" s="644">
        <v>0</v>
      </c>
      <c r="M829" s="588">
        <f t="shared" si="67"/>
        <v>0</v>
      </c>
      <c r="N829" s="703"/>
      <c r="O829" s="361"/>
      <c r="P829" s="502"/>
      <c r="Q829" s="849">
        <f t="shared" si="69"/>
        <v>0</v>
      </c>
      <c r="R829" s="849">
        <f t="shared" si="70"/>
        <v>0</v>
      </c>
      <c r="AA829" s="194"/>
    </row>
    <row r="830" spans="2:27" ht="18" customHeight="1" x14ac:dyDescent="0.35">
      <c r="B830" s="229"/>
      <c r="C830" s="301"/>
      <c r="D830" s="301"/>
      <c r="E830" s="449"/>
      <c r="F830" s="301"/>
      <c r="G830" s="302"/>
      <c r="H830" s="170"/>
      <c r="I830" s="170"/>
      <c r="J830" s="344"/>
      <c r="K830" s="587">
        <f t="shared" si="68"/>
        <v>0</v>
      </c>
      <c r="L830" s="644">
        <v>0</v>
      </c>
      <c r="M830" s="588">
        <f t="shared" si="67"/>
        <v>0</v>
      </c>
      <c r="N830" s="703"/>
      <c r="O830" s="361"/>
      <c r="P830" s="502"/>
      <c r="Q830" s="849">
        <f t="shared" si="69"/>
        <v>0</v>
      </c>
      <c r="R830" s="849">
        <f t="shared" si="70"/>
        <v>0</v>
      </c>
      <c r="AA830" s="194"/>
    </row>
    <row r="831" spans="2:27" ht="18" customHeight="1" x14ac:dyDescent="0.35">
      <c r="B831" s="229"/>
      <c r="C831" s="301"/>
      <c r="D831" s="301"/>
      <c r="E831" s="449"/>
      <c r="F831" s="301"/>
      <c r="G831" s="302"/>
      <c r="H831" s="170"/>
      <c r="I831" s="170"/>
      <c r="J831" s="344"/>
      <c r="K831" s="587">
        <f t="shared" si="68"/>
        <v>0</v>
      </c>
      <c r="L831" s="644">
        <v>0</v>
      </c>
      <c r="M831" s="588">
        <f t="shared" si="67"/>
        <v>0</v>
      </c>
      <c r="N831" s="703"/>
      <c r="O831" s="361"/>
      <c r="P831" s="502"/>
      <c r="Q831" s="849">
        <f t="shared" si="69"/>
        <v>0</v>
      </c>
      <c r="R831" s="849">
        <f t="shared" si="70"/>
        <v>0</v>
      </c>
      <c r="AA831" s="194"/>
    </row>
    <row r="832" spans="2:27" ht="18" customHeight="1" x14ac:dyDescent="0.35">
      <c r="B832" s="229"/>
      <c r="C832" s="301"/>
      <c r="D832" s="301"/>
      <c r="E832" s="449"/>
      <c r="F832" s="301"/>
      <c r="G832" s="302"/>
      <c r="H832" s="170"/>
      <c r="I832" s="170"/>
      <c r="J832" s="344"/>
      <c r="K832" s="587">
        <f t="shared" si="68"/>
        <v>0</v>
      </c>
      <c r="L832" s="644">
        <v>0</v>
      </c>
      <c r="M832" s="588">
        <f t="shared" si="67"/>
        <v>0</v>
      </c>
      <c r="N832" s="703"/>
      <c r="O832" s="361"/>
      <c r="P832" s="502"/>
      <c r="Q832" s="849">
        <f t="shared" si="69"/>
        <v>0</v>
      </c>
      <c r="R832" s="849">
        <f t="shared" si="70"/>
        <v>0</v>
      </c>
      <c r="AA832" s="194"/>
    </row>
    <row r="833" spans="2:27" ht="18" customHeight="1" x14ac:dyDescent="0.35">
      <c r="B833" s="229"/>
      <c r="C833" s="301"/>
      <c r="D833" s="301"/>
      <c r="E833" s="449"/>
      <c r="F833" s="301"/>
      <c r="G833" s="302"/>
      <c r="H833" s="170"/>
      <c r="I833" s="170"/>
      <c r="J833" s="344"/>
      <c r="K833" s="587">
        <f t="shared" si="68"/>
        <v>0</v>
      </c>
      <c r="L833" s="644">
        <v>0</v>
      </c>
      <c r="M833" s="588">
        <f t="shared" si="67"/>
        <v>0</v>
      </c>
      <c r="N833" s="703"/>
      <c r="O833" s="361"/>
      <c r="P833" s="502"/>
      <c r="Q833" s="849">
        <f t="shared" si="69"/>
        <v>0</v>
      </c>
      <c r="R833" s="849">
        <f t="shared" si="70"/>
        <v>0</v>
      </c>
      <c r="AA833" s="194"/>
    </row>
    <row r="834" spans="2:27" ht="18" customHeight="1" x14ac:dyDescent="0.35">
      <c r="B834" s="229"/>
      <c r="C834" s="301"/>
      <c r="D834" s="301"/>
      <c r="E834" s="449"/>
      <c r="F834" s="301"/>
      <c r="G834" s="302"/>
      <c r="H834" s="170"/>
      <c r="I834" s="170"/>
      <c r="J834" s="344"/>
      <c r="K834" s="587">
        <f t="shared" si="68"/>
        <v>0</v>
      </c>
      <c r="L834" s="644">
        <v>0</v>
      </c>
      <c r="M834" s="588">
        <f t="shared" si="67"/>
        <v>0</v>
      </c>
      <c r="N834" s="703"/>
      <c r="O834" s="361"/>
      <c r="P834" s="502"/>
      <c r="Q834" s="849">
        <f t="shared" si="69"/>
        <v>0</v>
      </c>
      <c r="R834" s="849">
        <f t="shared" si="70"/>
        <v>0</v>
      </c>
      <c r="AA834" s="194"/>
    </row>
    <row r="835" spans="2:27" ht="18" customHeight="1" x14ac:dyDescent="0.35">
      <c r="B835" s="229"/>
      <c r="C835" s="301"/>
      <c r="D835" s="301"/>
      <c r="E835" s="449"/>
      <c r="F835" s="301"/>
      <c r="G835" s="302"/>
      <c r="H835" s="170"/>
      <c r="I835" s="170"/>
      <c r="J835" s="344"/>
      <c r="K835" s="587">
        <f t="shared" si="68"/>
        <v>0</v>
      </c>
      <c r="L835" s="644">
        <v>0</v>
      </c>
      <c r="M835" s="588">
        <f t="shared" si="67"/>
        <v>0</v>
      </c>
      <c r="N835" s="703"/>
      <c r="O835" s="361"/>
      <c r="P835" s="502"/>
      <c r="Q835" s="849">
        <f t="shared" si="69"/>
        <v>0</v>
      </c>
      <c r="R835" s="849">
        <f t="shared" si="70"/>
        <v>0</v>
      </c>
      <c r="AA835" s="194"/>
    </row>
    <row r="836" spans="2:27" ht="18" customHeight="1" x14ac:dyDescent="0.35">
      <c r="B836" s="229"/>
      <c r="C836" s="301"/>
      <c r="D836" s="301"/>
      <c r="E836" s="449"/>
      <c r="F836" s="301"/>
      <c r="G836" s="302"/>
      <c r="H836" s="170"/>
      <c r="I836" s="170"/>
      <c r="J836" s="344"/>
      <c r="K836" s="587">
        <f t="shared" si="68"/>
        <v>0</v>
      </c>
      <c r="L836" s="644">
        <v>0</v>
      </c>
      <c r="M836" s="588">
        <f t="shared" si="67"/>
        <v>0</v>
      </c>
      <c r="N836" s="703"/>
      <c r="O836" s="361"/>
      <c r="P836" s="502"/>
      <c r="Q836" s="849">
        <f t="shared" si="69"/>
        <v>0</v>
      </c>
      <c r="R836" s="849">
        <f t="shared" si="70"/>
        <v>0</v>
      </c>
      <c r="AA836" s="194"/>
    </row>
    <row r="837" spans="2:27" ht="18" customHeight="1" x14ac:dyDescent="0.35">
      <c r="B837" s="229"/>
      <c r="C837" s="301"/>
      <c r="D837" s="301"/>
      <c r="E837" s="449"/>
      <c r="F837" s="301"/>
      <c r="G837" s="302"/>
      <c r="H837" s="170"/>
      <c r="I837" s="170"/>
      <c r="J837" s="344"/>
      <c r="K837" s="587">
        <f t="shared" si="68"/>
        <v>0</v>
      </c>
      <c r="L837" s="644">
        <v>0</v>
      </c>
      <c r="M837" s="588">
        <f t="shared" si="67"/>
        <v>0</v>
      </c>
      <c r="N837" s="703"/>
      <c r="O837" s="361"/>
      <c r="P837" s="502"/>
      <c r="Q837" s="849">
        <f t="shared" si="69"/>
        <v>0</v>
      </c>
      <c r="R837" s="849">
        <f t="shared" si="70"/>
        <v>0</v>
      </c>
      <c r="AA837" s="194"/>
    </row>
    <row r="838" spans="2:27" ht="18" customHeight="1" x14ac:dyDescent="0.35">
      <c r="B838" s="229"/>
      <c r="C838" s="301"/>
      <c r="D838" s="301"/>
      <c r="E838" s="449"/>
      <c r="F838" s="301"/>
      <c r="G838" s="302"/>
      <c r="H838" s="170"/>
      <c r="I838" s="170"/>
      <c r="J838" s="344"/>
      <c r="K838" s="587">
        <f t="shared" si="68"/>
        <v>0</v>
      </c>
      <c r="L838" s="644">
        <v>0</v>
      </c>
      <c r="M838" s="588">
        <f t="shared" si="67"/>
        <v>0</v>
      </c>
      <c r="N838" s="703"/>
      <c r="O838" s="361"/>
      <c r="P838" s="502"/>
      <c r="Q838" s="849">
        <f t="shared" si="69"/>
        <v>0</v>
      </c>
      <c r="R838" s="849">
        <f t="shared" si="70"/>
        <v>0</v>
      </c>
      <c r="AA838" s="194"/>
    </row>
    <row r="839" spans="2:27" ht="18" customHeight="1" x14ac:dyDescent="0.35">
      <c r="B839" s="229"/>
      <c r="C839" s="301"/>
      <c r="D839" s="301"/>
      <c r="E839" s="449"/>
      <c r="F839" s="301"/>
      <c r="G839" s="302"/>
      <c r="H839" s="170"/>
      <c r="I839" s="170"/>
      <c r="J839" s="344"/>
      <c r="K839" s="587">
        <f t="shared" si="68"/>
        <v>0</v>
      </c>
      <c r="L839" s="644">
        <v>0</v>
      </c>
      <c r="M839" s="588">
        <f t="shared" si="67"/>
        <v>0</v>
      </c>
      <c r="N839" s="703"/>
      <c r="O839" s="361"/>
      <c r="P839" s="502"/>
      <c r="Q839" s="849">
        <f t="shared" si="69"/>
        <v>0</v>
      </c>
      <c r="R839" s="849">
        <f t="shared" si="70"/>
        <v>0</v>
      </c>
      <c r="AA839" s="194"/>
    </row>
    <row r="840" spans="2:27" ht="18" customHeight="1" x14ac:dyDescent="0.35">
      <c r="B840" s="229"/>
      <c r="C840" s="301"/>
      <c r="D840" s="301"/>
      <c r="E840" s="449"/>
      <c r="F840" s="301"/>
      <c r="G840" s="302"/>
      <c r="H840" s="170"/>
      <c r="I840" s="170"/>
      <c r="J840" s="344"/>
      <c r="K840" s="587">
        <f t="shared" si="68"/>
        <v>0</v>
      </c>
      <c r="L840" s="644">
        <v>0</v>
      </c>
      <c r="M840" s="588">
        <f t="shared" si="67"/>
        <v>0</v>
      </c>
      <c r="N840" s="703"/>
      <c r="O840" s="361"/>
      <c r="P840" s="502"/>
      <c r="Q840" s="849">
        <f t="shared" si="69"/>
        <v>0</v>
      </c>
      <c r="R840" s="849">
        <f t="shared" si="70"/>
        <v>0</v>
      </c>
      <c r="AA840" s="194"/>
    </row>
    <row r="841" spans="2:27" ht="18" customHeight="1" x14ac:dyDescent="0.35">
      <c r="B841" s="229"/>
      <c r="C841" s="301"/>
      <c r="D841" s="301"/>
      <c r="E841" s="449"/>
      <c r="F841" s="301"/>
      <c r="G841" s="302"/>
      <c r="H841" s="170"/>
      <c r="I841" s="170"/>
      <c r="J841" s="344"/>
      <c r="K841" s="587">
        <f t="shared" si="68"/>
        <v>0</v>
      </c>
      <c r="L841" s="644">
        <v>0</v>
      </c>
      <c r="M841" s="588">
        <f t="shared" si="67"/>
        <v>0</v>
      </c>
      <c r="N841" s="703"/>
      <c r="O841" s="361"/>
      <c r="P841" s="502"/>
      <c r="Q841" s="849">
        <f t="shared" si="69"/>
        <v>0</v>
      </c>
      <c r="R841" s="849">
        <f t="shared" si="70"/>
        <v>0</v>
      </c>
      <c r="AA841" s="194"/>
    </row>
    <row r="842" spans="2:27" ht="18" customHeight="1" x14ac:dyDescent="0.35">
      <c r="B842" s="229"/>
      <c r="C842" s="301"/>
      <c r="D842" s="301"/>
      <c r="E842" s="449"/>
      <c r="F842" s="301"/>
      <c r="G842" s="302"/>
      <c r="H842" s="170"/>
      <c r="I842" s="170"/>
      <c r="J842" s="344"/>
      <c r="K842" s="587">
        <f t="shared" si="68"/>
        <v>0</v>
      </c>
      <c r="L842" s="644">
        <v>0</v>
      </c>
      <c r="M842" s="588">
        <f t="shared" si="67"/>
        <v>0</v>
      </c>
      <c r="N842" s="703"/>
      <c r="O842" s="361"/>
      <c r="P842" s="502"/>
      <c r="Q842" s="849">
        <f t="shared" si="69"/>
        <v>0</v>
      </c>
      <c r="R842" s="849">
        <f t="shared" si="70"/>
        <v>0</v>
      </c>
      <c r="AA842" s="194"/>
    </row>
    <row r="843" spans="2:27" ht="18" customHeight="1" x14ac:dyDescent="0.35">
      <c r="B843" s="229"/>
      <c r="C843" s="301"/>
      <c r="D843" s="301"/>
      <c r="E843" s="449"/>
      <c r="F843" s="301"/>
      <c r="G843" s="302"/>
      <c r="H843" s="170"/>
      <c r="I843" s="170"/>
      <c r="J843" s="344"/>
      <c r="K843" s="587">
        <f t="shared" si="68"/>
        <v>0</v>
      </c>
      <c r="L843" s="644">
        <v>0</v>
      </c>
      <c r="M843" s="588">
        <f t="shared" si="67"/>
        <v>0</v>
      </c>
      <c r="N843" s="703"/>
      <c r="O843" s="361"/>
      <c r="P843" s="502"/>
      <c r="Q843" s="849">
        <f t="shared" si="69"/>
        <v>0</v>
      </c>
      <c r="R843" s="849">
        <f t="shared" si="70"/>
        <v>0</v>
      </c>
      <c r="AA843" s="194"/>
    </row>
    <row r="844" spans="2:27" ht="18" customHeight="1" x14ac:dyDescent="0.35">
      <c r="B844" s="229"/>
      <c r="C844" s="301"/>
      <c r="D844" s="301"/>
      <c r="E844" s="449"/>
      <c r="F844" s="301"/>
      <c r="G844" s="302"/>
      <c r="H844" s="170"/>
      <c r="I844" s="170"/>
      <c r="J844" s="344"/>
      <c r="K844" s="587">
        <f t="shared" si="68"/>
        <v>0</v>
      </c>
      <c r="L844" s="644">
        <v>0</v>
      </c>
      <c r="M844" s="588">
        <f t="shared" si="67"/>
        <v>0</v>
      </c>
      <c r="N844" s="703"/>
      <c r="O844" s="361"/>
      <c r="P844" s="502"/>
      <c r="Q844" s="849">
        <f t="shared" si="69"/>
        <v>0</v>
      </c>
      <c r="R844" s="849">
        <f t="shared" si="70"/>
        <v>0</v>
      </c>
      <c r="AA844" s="194"/>
    </row>
    <row r="845" spans="2:27" ht="18" customHeight="1" x14ac:dyDescent="0.35">
      <c r="B845" s="229"/>
      <c r="C845" s="301"/>
      <c r="D845" s="301"/>
      <c r="E845" s="449"/>
      <c r="F845" s="301"/>
      <c r="G845" s="302"/>
      <c r="H845" s="170"/>
      <c r="I845" s="170"/>
      <c r="J845" s="344"/>
      <c r="K845" s="587">
        <f t="shared" si="68"/>
        <v>0</v>
      </c>
      <c r="L845" s="644">
        <v>0</v>
      </c>
      <c r="M845" s="588">
        <f t="shared" si="67"/>
        <v>0</v>
      </c>
      <c r="N845" s="703"/>
      <c r="O845" s="361"/>
      <c r="P845" s="502"/>
      <c r="Q845" s="849">
        <f t="shared" si="69"/>
        <v>0</v>
      </c>
      <c r="R845" s="849">
        <f t="shared" si="70"/>
        <v>0</v>
      </c>
      <c r="AA845" s="194"/>
    </row>
    <row r="846" spans="2:27" ht="18" customHeight="1" x14ac:dyDescent="0.35">
      <c r="B846" s="229"/>
      <c r="C846" s="301"/>
      <c r="D846" s="301"/>
      <c r="E846" s="449"/>
      <c r="F846" s="301"/>
      <c r="G846" s="302"/>
      <c r="H846" s="170"/>
      <c r="I846" s="170"/>
      <c r="J846" s="344"/>
      <c r="K846" s="587">
        <f t="shared" si="68"/>
        <v>0</v>
      </c>
      <c r="L846" s="644">
        <v>0</v>
      </c>
      <c r="M846" s="588">
        <f t="shared" si="67"/>
        <v>0</v>
      </c>
      <c r="N846" s="703"/>
      <c r="O846" s="361"/>
      <c r="P846" s="502"/>
      <c r="Q846" s="849">
        <f t="shared" si="69"/>
        <v>0</v>
      </c>
      <c r="R846" s="849">
        <f t="shared" si="70"/>
        <v>0</v>
      </c>
      <c r="AA846" s="194"/>
    </row>
    <row r="847" spans="2:27" ht="18" customHeight="1" x14ac:dyDescent="0.35">
      <c r="B847" s="229"/>
      <c r="C847" s="301"/>
      <c r="D847" s="301"/>
      <c r="E847" s="449"/>
      <c r="F847" s="301"/>
      <c r="G847" s="302"/>
      <c r="H847" s="170"/>
      <c r="I847" s="170"/>
      <c r="J847" s="344"/>
      <c r="K847" s="587">
        <f t="shared" si="68"/>
        <v>0</v>
      </c>
      <c r="L847" s="644">
        <v>0</v>
      </c>
      <c r="M847" s="588">
        <f t="shared" si="67"/>
        <v>0</v>
      </c>
      <c r="N847" s="703"/>
      <c r="O847" s="361"/>
      <c r="P847" s="502"/>
      <c r="Q847" s="849">
        <f t="shared" si="69"/>
        <v>0</v>
      </c>
      <c r="R847" s="849">
        <f t="shared" si="70"/>
        <v>0</v>
      </c>
      <c r="AA847" s="194"/>
    </row>
    <row r="848" spans="2:27" ht="18" customHeight="1" x14ac:dyDescent="0.35">
      <c r="B848" s="229"/>
      <c r="C848" s="301"/>
      <c r="D848" s="301"/>
      <c r="E848" s="449"/>
      <c r="F848" s="301"/>
      <c r="G848" s="302"/>
      <c r="H848" s="170"/>
      <c r="I848" s="170"/>
      <c r="J848" s="344"/>
      <c r="K848" s="587">
        <f t="shared" si="68"/>
        <v>0</v>
      </c>
      <c r="L848" s="644">
        <v>0</v>
      </c>
      <c r="M848" s="588">
        <f t="shared" si="67"/>
        <v>0</v>
      </c>
      <c r="N848" s="703"/>
      <c r="O848" s="361"/>
      <c r="P848" s="502"/>
      <c r="Q848" s="849">
        <f t="shared" si="69"/>
        <v>0</v>
      </c>
      <c r="R848" s="849">
        <f t="shared" si="70"/>
        <v>0</v>
      </c>
      <c r="AA848" s="194"/>
    </row>
    <row r="849" spans="2:27" ht="18" customHeight="1" x14ac:dyDescent="0.35">
      <c r="B849" s="229"/>
      <c r="C849" s="301"/>
      <c r="D849" s="301"/>
      <c r="E849" s="449"/>
      <c r="F849" s="301"/>
      <c r="G849" s="302"/>
      <c r="H849" s="170"/>
      <c r="I849" s="170"/>
      <c r="J849" s="344"/>
      <c r="K849" s="587">
        <f t="shared" si="68"/>
        <v>0</v>
      </c>
      <c r="L849" s="644">
        <v>0</v>
      </c>
      <c r="M849" s="588">
        <f t="shared" si="67"/>
        <v>0</v>
      </c>
      <c r="N849" s="703"/>
      <c r="O849" s="361"/>
      <c r="P849" s="502"/>
      <c r="Q849" s="849">
        <f t="shared" si="69"/>
        <v>0</v>
      </c>
      <c r="R849" s="849">
        <f t="shared" si="70"/>
        <v>0</v>
      </c>
      <c r="AA849" s="194"/>
    </row>
    <row r="850" spans="2:27" ht="18" customHeight="1" x14ac:dyDescent="0.35">
      <c r="B850" s="229"/>
      <c r="C850" s="301"/>
      <c r="D850" s="301"/>
      <c r="E850" s="449"/>
      <c r="F850" s="301"/>
      <c r="G850" s="302"/>
      <c r="H850" s="170"/>
      <c r="I850" s="170"/>
      <c r="J850" s="344"/>
      <c r="K850" s="587">
        <f t="shared" si="68"/>
        <v>0</v>
      </c>
      <c r="L850" s="644">
        <v>0</v>
      </c>
      <c r="M850" s="588">
        <f t="shared" si="67"/>
        <v>0</v>
      </c>
      <c r="N850" s="703"/>
      <c r="O850" s="361"/>
      <c r="P850" s="502"/>
      <c r="Q850" s="849">
        <f t="shared" si="69"/>
        <v>0</v>
      </c>
      <c r="R850" s="849">
        <f t="shared" si="70"/>
        <v>0</v>
      </c>
      <c r="AA850" s="194"/>
    </row>
    <row r="851" spans="2:27" ht="18" customHeight="1" x14ac:dyDescent="0.35">
      <c r="B851" s="229"/>
      <c r="C851" s="301"/>
      <c r="D851" s="301"/>
      <c r="E851" s="449"/>
      <c r="F851" s="301"/>
      <c r="G851" s="302"/>
      <c r="H851" s="170"/>
      <c r="I851" s="170"/>
      <c r="J851" s="344"/>
      <c r="K851" s="587">
        <f t="shared" si="68"/>
        <v>0</v>
      </c>
      <c r="L851" s="644">
        <v>0</v>
      </c>
      <c r="M851" s="588">
        <f t="shared" si="67"/>
        <v>0</v>
      </c>
      <c r="N851" s="703"/>
      <c r="O851" s="361"/>
      <c r="P851" s="502"/>
      <c r="Q851" s="849">
        <f t="shared" si="69"/>
        <v>0</v>
      </c>
      <c r="R851" s="849">
        <f t="shared" si="70"/>
        <v>0</v>
      </c>
      <c r="AA851" s="194"/>
    </row>
    <row r="852" spans="2:27" ht="18" customHeight="1" x14ac:dyDescent="0.35">
      <c r="B852" s="229"/>
      <c r="C852" s="301"/>
      <c r="D852" s="301"/>
      <c r="E852" s="449"/>
      <c r="F852" s="301"/>
      <c r="G852" s="302"/>
      <c r="H852" s="170"/>
      <c r="I852" s="170"/>
      <c r="J852" s="344"/>
      <c r="K852" s="587">
        <f t="shared" si="68"/>
        <v>0</v>
      </c>
      <c r="L852" s="644">
        <v>0</v>
      </c>
      <c r="M852" s="588">
        <f t="shared" si="67"/>
        <v>0</v>
      </c>
      <c r="N852" s="703"/>
      <c r="O852" s="361"/>
      <c r="P852" s="502"/>
      <c r="Q852" s="849">
        <f t="shared" si="69"/>
        <v>0</v>
      </c>
      <c r="R852" s="849">
        <f t="shared" si="70"/>
        <v>0</v>
      </c>
      <c r="AA852" s="194"/>
    </row>
    <row r="853" spans="2:27" ht="18" customHeight="1" x14ac:dyDescent="0.35">
      <c r="B853" s="229"/>
      <c r="C853" s="301"/>
      <c r="D853" s="301"/>
      <c r="E853" s="449"/>
      <c r="F853" s="301"/>
      <c r="G853" s="302"/>
      <c r="H853" s="170"/>
      <c r="I853" s="170"/>
      <c r="J853" s="344"/>
      <c r="K853" s="587">
        <f t="shared" si="68"/>
        <v>0</v>
      </c>
      <c r="L853" s="644">
        <v>0</v>
      </c>
      <c r="M853" s="588">
        <f t="shared" si="67"/>
        <v>0</v>
      </c>
      <c r="N853" s="703"/>
      <c r="O853" s="361"/>
      <c r="P853" s="502"/>
      <c r="Q853" s="849">
        <f t="shared" si="69"/>
        <v>0</v>
      </c>
      <c r="R853" s="849">
        <f t="shared" si="70"/>
        <v>0</v>
      </c>
      <c r="AA853" s="194"/>
    </row>
    <row r="854" spans="2:27" ht="18" customHeight="1" x14ac:dyDescent="0.35">
      <c r="B854" s="229"/>
      <c r="C854" s="301"/>
      <c r="D854" s="301"/>
      <c r="E854" s="449"/>
      <c r="F854" s="301"/>
      <c r="G854" s="302"/>
      <c r="H854" s="170"/>
      <c r="I854" s="170"/>
      <c r="J854" s="344"/>
      <c r="K854" s="587">
        <f t="shared" si="68"/>
        <v>0</v>
      </c>
      <c r="L854" s="644">
        <v>0</v>
      </c>
      <c r="M854" s="588">
        <f t="shared" si="67"/>
        <v>0</v>
      </c>
      <c r="N854" s="703"/>
      <c r="O854" s="361"/>
      <c r="P854" s="502"/>
      <c r="Q854" s="849">
        <f t="shared" si="69"/>
        <v>0</v>
      </c>
      <c r="R854" s="849">
        <f t="shared" si="70"/>
        <v>0</v>
      </c>
      <c r="AA854" s="194"/>
    </row>
    <row r="855" spans="2:27" ht="18" customHeight="1" x14ac:dyDescent="0.35">
      <c r="B855" s="229"/>
      <c r="C855" s="301"/>
      <c r="D855" s="301"/>
      <c r="E855" s="449"/>
      <c r="F855" s="301"/>
      <c r="G855" s="302"/>
      <c r="H855" s="170"/>
      <c r="I855" s="170"/>
      <c r="J855" s="344"/>
      <c r="K855" s="587">
        <f t="shared" si="68"/>
        <v>0</v>
      </c>
      <c r="L855" s="644">
        <v>0</v>
      </c>
      <c r="M855" s="588">
        <f t="shared" si="67"/>
        <v>0</v>
      </c>
      <c r="N855" s="703"/>
      <c r="O855" s="361"/>
      <c r="P855" s="502"/>
      <c r="Q855" s="849">
        <f t="shared" si="69"/>
        <v>0</v>
      </c>
      <c r="R855" s="849">
        <f t="shared" si="70"/>
        <v>0</v>
      </c>
      <c r="AA855" s="194"/>
    </row>
    <row r="856" spans="2:27" ht="18" customHeight="1" x14ac:dyDescent="0.35">
      <c r="B856" s="229"/>
      <c r="C856" s="301"/>
      <c r="D856" s="301"/>
      <c r="E856" s="449"/>
      <c r="F856" s="301"/>
      <c r="G856" s="302"/>
      <c r="H856" s="170"/>
      <c r="I856" s="170"/>
      <c r="J856" s="344"/>
      <c r="K856" s="587">
        <f t="shared" si="68"/>
        <v>0</v>
      </c>
      <c r="L856" s="644">
        <v>0</v>
      </c>
      <c r="M856" s="588">
        <f t="shared" si="67"/>
        <v>0</v>
      </c>
      <c r="N856" s="703"/>
      <c r="O856" s="361"/>
      <c r="P856" s="502"/>
      <c r="Q856" s="849">
        <f t="shared" si="69"/>
        <v>0</v>
      </c>
      <c r="R856" s="849">
        <f t="shared" si="70"/>
        <v>0</v>
      </c>
      <c r="AA856" s="194"/>
    </row>
    <row r="857" spans="2:27" ht="18" customHeight="1" x14ac:dyDescent="0.35">
      <c r="B857" s="229"/>
      <c r="C857" s="301"/>
      <c r="D857" s="301"/>
      <c r="E857" s="449"/>
      <c r="F857" s="301"/>
      <c r="G857" s="302"/>
      <c r="H857" s="170"/>
      <c r="I857" s="170"/>
      <c r="J857" s="344"/>
      <c r="K857" s="587">
        <f t="shared" si="68"/>
        <v>0</v>
      </c>
      <c r="L857" s="644">
        <v>0</v>
      </c>
      <c r="M857" s="588">
        <f t="shared" si="67"/>
        <v>0</v>
      </c>
      <c r="N857" s="703"/>
      <c r="O857" s="361"/>
      <c r="P857" s="502"/>
      <c r="Q857" s="849">
        <f t="shared" si="69"/>
        <v>0</v>
      </c>
      <c r="R857" s="849">
        <f t="shared" si="70"/>
        <v>0</v>
      </c>
      <c r="AA857" s="194"/>
    </row>
    <row r="858" spans="2:27" ht="18" customHeight="1" x14ac:dyDescent="0.35">
      <c r="B858" s="229"/>
      <c r="C858" s="301"/>
      <c r="D858" s="301"/>
      <c r="E858" s="449"/>
      <c r="F858" s="301"/>
      <c r="G858" s="302"/>
      <c r="H858" s="170"/>
      <c r="I858" s="170"/>
      <c r="J858" s="344"/>
      <c r="K858" s="587">
        <f t="shared" si="68"/>
        <v>0</v>
      </c>
      <c r="L858" s="644">
        <v>0</v>
      </c>
      <c r="M858" s="588">
        <f t="shared" si="67"/>
        <v>0</v>
      </c>
      <c r="N858" s="703"/>
      <c r="O858" s="361"/>
      <c r="P858" s="502"/>
      <c r="Q858" s="849">
        <f t="shared" si="69"/>
        <v>0</v>
      </c>
      <c r="R858" s="849">
        <f t="shared" si="70"/>
        <v>0</v>
      </c>
      <c r="AA858" s="194"/>
    </row>
    <row r="859" spans="2:27" ht="18" customHeight="1" x14ac:dyDescent="0.35">
      <c r="B859" s="229"/>
      <c r="C859" s="301"/>
      <c r="D859" s="301"/>
      <c r="E859" s="449"/>
      <c r="F859" s="301"/>
      <c r="G859" s="302"/>
      <c r="H859" s="170"/>
      <c r="I859" s="170"/>
      <c r="J859" s="344"/>
      <c r="K859" s="587">
        <f t="shared" si="68"/>
        <v>0</v>
      </c>
      <c r="L859" s="644">
        <v>0</v>
      </c>
      <c r="M859" s="588">
        <f t="shared" si="67"/>
        <v>0</v>
      </c>
      <c r="N859" s="703"/>
      <c r="O859" s="361"/>
      <c r="P859" s="502"/>
      <c r="Q859" s="849">
        <f t="shared" si="69"/>
        <v>0</v>
      </c>
      <c r="R859" s="849">
        <f t="shared" si="70"/>
        <v>0</v>
      </c>
      <c r="AA859" s="194"/>
    </row>
    <row r="860" spans="2:27" ht="18" customHeight="1" x14ac:dyDescent="0.35">
      <c r="B860" s="229"/>
      <c r="C860" s="301"/>
      <c r="D860" s="301"/>
      <c r="E860" s="449"/>
      <c r="F860" s="301"/>
      <c r="G860" s="302"/>
      <c r="H860" s="170"/>
      <c r="I860" s="170"/>
      <c r="J860" s="344"/>
      <c r="K860" s="587">
        <f t="shared" si="68"/>
        <v>0</v>
      </c>
      <c r="L860" s="644">
        <v>0</v>
      </c>
      <c r="M860" s="588">
        <f t="shared" si="67"/>
        <v>0</v>
      </c>
      <c r="N860" s="703"/>
      <c r="O860" s="361"/>
      <c r="P860" s="502"/>
      <c r="Q860" s="849">
        <f t="shared" si="69"/>
        <v>0</v>
      </c>
      <c r="R860" s="849">
        <f t="shared" si="70"/>
        <v>0</v>
      </c>
      <c r="AA860" s="194"/>
    </row>
    <row r="861" spans="2:27" ht="18" customHeight="1" x14ac:dyDescent="0.35">
      <c r="B861" s="229"/>
      <c r="C861" s="301"/>
      <c r="D861" s="301"/>
      <c r="E861" s="449"/>
      <c r="F861" s="301"/>
      <c r="G861" s="302"/>
      <c r="H861" s="170"/>
      <c r="I861" s="170"/>
      <c r="J861" s="344"/>
      <c r="K861" s="587">
        <f t="shared" si="68"/>
        <v>0</v>
      </c>
      <c r="L861" s="644">
        <v>0</v>
      </c>
      <c r="M861" s="588">
        <f t="shared" si="67"/>
        <v>0</v>
      </c>
      <c r="N861" s="703"/>
      <c r="O861" s="361"/>
      <c r="P861" s="502"/>
      <c r="Q861" s="849">
        <f t="shared" si="69"/>
        <v>0</v>
      </c>
      <c r="R861" s="849">
        <f t="shared" si="70"/>
        <v>0</v>
      </c>
      <c r="AA861" s="194"/>
    </row>
    <row r="862" spans="2:27" ht="18" customHeight="1" x14ac:dyDescent="0.35">
      <c r="B862" s="229"/>
      <c r="C862" s="301"/>
      <c r="D862" s="301"/>
      <c r="E862" s="449"/>
      <c r="F862" s="301"/>
      <c r="G862" s="302"/>
      <c r="H862" s="170"/>
      <c r="I862" s="170"/>
      <c r="J862" s="344"/>
      <c r="K862" s="587">
        <f t="shared" si="68"/>
        <v>0</v>
      </c>
      <c r="L862" s="644">
        <v>0</v>
      </c>
      <c r="M862" s="588">
        <f t="shared" si="67"/>
        <v>0</v>
      </c>
      <c r="N862" s="703"/>
      <c r="O862" s="361"/>
      <c r="P862" s="502"/>
      <c r="Q862" s="849">
        <f t="shared" si="69"/>
        <v>0</v>
      </c>
      <c r="R862" s="849">
        <f t="shared" si="70"/>
        <v>0</v>
      </c>
      <c r="AA862" s="194"/>
    </row>
    <row r="863" spans="2:27" ht="18" customHeight="1" x14ac:dyDescent="0.35">
      <c r="B863" s="229"/>
      <c r="C863" s="301"/>
      <c r="D863" s="301"/>
      <c r="E863" s="449"/>
      <c r="F863" s="301"/>
      <c r="G863" s="302"/>
      <c r="H863" s="170"/>
      <c r="I863" s="170"/>
      <c r="J863" s="344"/>
      <c r="K863" s="587">
        <f t="shared" si="68"/>
        <v>0</v>
      </c>
      <c r="L863" s="644">
        <v>0</v>
      </c>
      <c r="M863" s="588">
        <f t="shared" si="67"/>
        <v>0</v>
      </c>
      <c r="N863" s="703"/>
      <c r="O863" s="361"/>
      <c r="P863" s="502"/>
      <c r="Q863" s="849">
        <f t="shared" si="69"/>
        <v>0</v>
      </c>
      <c r="R863" s="849">
        <f t="shared" si="70"/>
        <v>0</v>
      </c>
      <c r="AA863" s="194"/>
    </row>
    <row r="864" spans="2:27" ht="18" customHeight="1" x14ac:dyDescent="0.35">
      <c r="B864" s="229"/>
      <c r="C864" s="301"/>
      <c r="D864" s="301"/>
      <c r="E864" s="449"/>
      <c r="F864" s="301"/>
      <c r="G864" s="302"/>
      <c r="H864" s="170"/>
      <c r="I864" s="170"/>
      <c r="J864" s="344"/>
      <c r="K864" s="587">
        <f t="shared" si="68"/>
        <v>0</v>
      </c>
      <c r="L864" s="644">
        <v>0</v>
      </c>
      <c r="M864" s="588">
        <f t="shared" si="67"/>
        <v>0</v>
      </c>
      <c r="N864" s="703"/>
      <c r="O864" s="361"/>
      <c r="P864" s="502"/>
      <c r="Q864" s="849">
        <f t="shared" si="69"/>
        <v>0</v>
      </c>
      <c r="R864" s="849">
        <f t="shared" si="70"/>
        <v>0</v>
      </c>
      <c r="AA864" s="194"/>
    </row>
    <row r="865" spans="2:27" ht="18" customHeight="1" x14ac:dyDescent="0.35">
      <c r="B865" s="229"/>
      <c r="C865" s="301"/>
      <c r="D865" s="301"/>
      <c r="E865" s="449"/>
      <c r="F865" s="301"/>
      <c r="G865" s="302"/>
      <c r="H865" s="170"/>
      <c r="I865" s="170"/>
      <c r="J865" s="344"/>
      <c r="K865" s="587">
        <f t="shared" si="68"/>
        <v>0</v>
      </c>
      <c r="L865" s="644">
        <v>0</v>
      </c>
      <c r="M865" s="588">
        <f t="shared" si="67"/>
        <v>0</v>
      </c>
      <c r="N865" s="703"/>
      <c r="O865" s="361"/>
      <c r="P865" s="502"/>
      <c r="Q865" s="849">
        <f t="shared" si="69"/>
        <v>0</v>
      </c>
      <c r="R865" s="849">
        <f t="shared" si="70"/>
        <v>0</v>
      </c>
      <c r="AA865" s="194"/>
    </row>
    <row r="866" spans="2:27" ht="18" customHeight="1" x14ac:dyDescent="0.35">
      <c r="B866" s="229"/>
      <c r="C866" s="301"/>
      <c r="D866" s="301"/>
      <c r="E866" s="449"/>
      <c r="F866" s="301"/>
      <c r="G866" s="302"/>
      <c r="H866" s="170"/>
      <c r="I866" s="170"/>
      <c r="J866" s="344"/>
      <c r="K866" s="587">
        <f t="shared" si="68"/>
        <v>0</v>
      </c>
      <c r="L866" s="644">
        <v>0</v>
      </c>
      <c r="M866" s="588">
        <f t="shared" si="67"/>
        <v>0</v>
      </c>
      <c r="N866" s="703"/>
      <c r="O866" s="361"/>
      <c r="P866" s="502"/>
      <c r="Q866" s="849">
        <f t="shared" si="69"/>
        <v>0</v>
      </c>
      <c r="R866" s="849">
        <f t="shared" si="70"/>
        <v>0</v>
      </c>
      <c r="AA866" s="194"/>
    </row>
    <row r="867" spans="2:27" ht="18" customHeight="1" x14ac:dyDescent="0.35">
      <c r="B867" s="229"/>
      <c r="C867" s="301"/>
      <c r="D867" s="301"/>
      <c r="E867" s="449"/>
      <c r="F867" s="301"/>
      <c r="G867" s="302"/>
      <c r="H867" s="170"/>
      <c r="I867" s="170"/>
      <c r="J867" s="344"/>
      <c r="K867" s="587">
        <f t="shared" si="68"/>
        <v>0</v>
      </c>
      <c r="L867" s="644">
        <v>0</v>
      </c>
      <c r="M867" s="588">
        <f t="shared" si="67"/>
        <v>0</v>
      </c>
      <c r="N867" s="703"/>
      <c r="O867" s="361"/>
      <c r="P867" s="502"/>
      <c r="Q867" s="849">
        <f t="shared" si="69"/>
        <v>0</v>
      </c>
      <c r="R867" s="849">
        <f t="shared" si="70"/>
        <v>0</v>
      </c>
      <c r="AA867" s="194"/>
    </row>
    <row r="868" spans="2:27" ht="18" customHeight="1" x14ac:dyDescent="0.35">
      <c r="B868" s="229"/>
      <c r="C868" s="301"/>
      <c r="D868" s="301"/>
      <c r="E868" s="449"/>
      <c r="F868" s="301"/>
      <c r="G868" s="302"/>
      <c r="H868" s="170"/>
      <c r="I868" s="170"/>
      <c r="J868" s="344"/>
      <c r="K868" s="587">
        <f t="shared" si="68"/>
        <v>0</v>
      </c>
      <c r="L868" s="644">
        <v>0</v>
      </c>
      <c r="M868" s="588">
        <f t="shared" si="67"/>
        <v>0</v>
      </c>
      <c r="N868" s="703"/>
      <c r="O868" s="361"/>
      <c r="P868" s="502"/>
      <c r="Q868" s="849">
        <f t="shared" si="69"/>
        <v>0</v>
      </c>
      <c r="R868" s="849">
        <f t="shared" si="70"/>
        <v>0</v>
      </c>
      <c r="AA868" s="194"/>
    </row>
    <row r="869" spans="2:27" ht="18" customHeight="1" x14ac:dyDescent="0.35">
      <c r="B869" s="229"/>
      <c r="C869" s="301"/>
      <c r="D869" s="301"/>
      <c r="E869" s="449"/>
      <c r="F869" s="301"/>
      <c r="G869" s="302"/>
      <c r="H869" s="170"/>
      <c r="I869" s="170"/>
      <c r="J869" s="344"/>
      <c r="K869" s="587">
        <f t="shared" si="68"/>
        <v>0</v>
      </c>
      <c r="L869" s="644">
        <v>0</v>
      </c>
      <c r="M869" s="588">
        <f t="shared" si="67"/>
        <v>0</v>
      </c>
      <c r="N869" s="703"/>
      <c r="O869" s="361"/>
      <c r="P869" s="502"/>
      <c r="Q869" s="849">
        <f t="shared" si="69"/>
        <v>0</v>
      </c>
      <c r="R869" s="849">
        <f t="shared" si="70"/>
        <v>0</v>
      </c>
      <c r="AA869" s="194"/>
    </row>
    <row r="870" spans="2:27" ht="18" customHeight="1" x14ac:dyDescent="0.35">
      <c r="B870" s="229"/>
      <c r="C870" s="301"/>
      <c r="D870" s="301"/>
      <c r="E870" s="449"/>
      <c r="F870" s="301"/>
      <c r="G870" s="302"/>
      <c r="H870" s="170"/>
      <c r="I870" s="170"/>
      <c r="J870" s="344"/>
      <c r="K870" s="587">
        <f t="shared" si="68"/>
        <v>0</v>
      </c>
      <c r="L870" s="644">
        <v>0</v>
      </c>
      <c r="M870" s="588">
        <f t="shared" si="67"/>
        <v>0</v>
      </c>
      <c r="N870" s="703"/>
      <c r="O870" s="361"/>
      <c r="P870" s="502"/>
      <c r="Q870" s="849">
        <f t="shared" si="69"/>
        <v>0</v>
      </c>
      <c r="R870" s="849">
        <f t="shared" si="70"/>
        <v>0</v>
      </c>
      <c r="AA870" s="194"/>
    </row>
    <row r="871" spans="2:27" ht="18" customHeight="1" x14ac:dyDescent="0.35">
      <c r="B871" s="229"/>
      <c r="C871" s="301"/>
      <c r="D871" s="301"/>
      <c r="E871" s="449"/>
      <c r="F871" s="301"/>
      <c r="G871" s="302"/>
      <c r="H871" s="170"/>
      <c r="I871" s="170"/>
      <c r="J871" s="344"/>
      <c r="K871" s="587">
        <f t="shared" si="68"/>
        <v>0</v>
      </c>
      <c r="L871" s="644">
        <v>0</v>
      </c>
      <c r="M871" s="588">
        <f t="shared" si="67"/>
        <v>0</v>
      </c>
      <c r="N871" s="703"/>
      <c r="O871" s="361"/>
      <c r="P871" s="502"/>
      <c r="Q871" s="849">
        <f t="shared" si="69"/>
        <v>0</v>
      </c>
      <c r="R871" s="849">
        <f t="shared" si="70"/>
        <v>0</v>
      </c>
      <c r="AA871" s="194"/>
    </row>
    <row r="872" spans="2:27" ht="18" customHeight="1" x14ac:dyDescent="0.35">
      <c r="B872" s="229"/>
      <c r="C872" s="301"/>
      <c r="D872" s="301"/>
      <c r="E872" s="449"/>
      <c r="F872" s="301"/>
      <c r="G872" s="302"/>
      <c r="H872" s="170"/>
      <c r="I872" s="170"/>
      <c r="J872" s="344"/>
      <c r="K872" s="587">
        <f t="shared" si="68"/>
        <v>0</v>
      </c>
      <c r="L872" s="644">
        <v>0</v>
      </c>
      <c r="M872" s="588">
        <f t="shared" si="67"/>
        <v>0</v>
      </c>
      <c r="N872" s="703"/>
      <c r="O872" s="361"/>
      <c r="P872" s="502"/>
      <c r="Q872" s="849">
        <f t="shared" si="69"/>
        <v>0</v>
      </c>
      <c r="R872" s="849">
        <f t="shared" si="70"/>
        <v>0</v>
      </c>
      <c r="AA872" s="194"/>
    </row>
    <row r="873" spans="2:27" ht="18" customHeight="1" x14ac:dyDescent="0.35">
      <c r="B873" s="229"/>
      <c r="C873" s="301"/>
      <c r="D873" s="301"/>
      <c r="E873" s="449"/>
      <c r="F873" s="301"/>
      <c r="G873" s="302"/>
      <c r="H873" s="170"/>
      <c r="I873" s="170"/>
      <c r="J873" s="344"/>
      <c r="K873" s="587">
        <f t="shared" si="68"/>
        <v>0</v>
      </c>
      <c r="L873" s="644">
        <v>0</v>
      </c>
      <c r="M873" s="588">
        <f t="shared" si="67"/>
        <v>0</v>
      </c>
      <c r="N873" s="703"/>
      <c r="O873" s="361"/>
      <c r="P873" s="502"/>
      <c r="Q873" s="849">
        <f t="shared" si="69"/>
        <v>0</v>
      </c>
      <c r="R873" s="849">
        <f t="shared" si="70"/>
        <v>0</v>
      </c>
      <c r="AA873" s="194"/>
    </row>
    <row r="874" spans="2:27" ht="18" customHeight="1" x14ac:dyDescent="0.35">
      <c r="B874" s="229"/>
      <c r="C874" s="301"/>
      <c r="D874" s="301"/>
      <c r="E874" s="449"/>
      <c r="F874" s="301"/>
      <c r="G874" s="302"/>
      <c r="H874" s="170"/>
      <c r="I874" s="170"/>
      <c r="J874" s="344"/>
      <c r="K874" s="587">
        <f t="shared" si="68"/>
        <v>0</v>
      </c>
      <c r="L874" s="644">
        <v>0</v>
      </c>
      <c r="M874" s="588">
        <f t="shared" si="67"/>
        <v>0</v>
      </c>
      <c r="N874" s="703"/>
      <c r="O874" s="361"/>
      <c r="P874" s="502"/>
      <c r="Q874" s="849">
        <f t="shared" si="69"/>
        <v>0</v>
      </c>
      <c r="R874" s="849">
        <f t="shared" si="70"/>
        <v>0</v>
      </c>
      <c r="AA874" s="194"/>
    </row>
    <row r="875" spans="2:27" ht="18" customHeight="1" x14ac:dyDescent="0.35">
      <c r="B875" s="229"/>
      <c r="C875" s="301"/>
      <c r="D875" s="301"/>
      <c r="E875" s="449"/>
      <c r="F875" s="301"/>
      <c r="G875" s="302"/>
      <c r="H875" s="170"/>
      <c r="I875" s="170"/>
      <c r="J875" s="344"/>
      <c r="K875" s="587">
        <f t="shared" si="68"/>
        <v>0</v>
      </c>
      <c r="L875" s="644">
        <v>0</v>
      </c>
      <c r="M875" s="588">
        <f t="shared" si="67"/>
        <v>0</v>
      </c>
      <c r="N875" s="703"/>
      <c r="O875" s="361"/>
      <c r="P875" s="502"/>
      <c r="Q875" s="849">
        <f t="shared" si="69"/>
        <v>0</v>
      </c>
      <c r="R875" s="849">
        <f t="shared" si="70"/>
        <v>0</v>
      </c>
      <c r="AA875" s="194"/>
    </row>
    <row r="876" spans="2:27" ht="18" customHeight="1" x14ac:dyDescent="0.35">
      <c r="B876" s="229"/>
      <c r="C876" s="301"/>
      <c r="D876" s="301"/>
      <c r="E876" s="449"/>
      <c r="F876" s="301"/>
      <c r="G876" s="302"/>
      <c r="H876" s="170"/>
      <c r="I876" s="170"/>
      <c r="J876" s="344"/>
      <c r="K876" s="587">
        <f t="shared" si="68"/>
        <v>0</v>
      </c>
      <c r="L876" s="644">
        <v>0</v>
      </c>
      <c r="M876" s="588">
        <f t="shared" si="67"/>
        <v>0</v>
      </c>
      <c r="N876" s="703"/>
      <c r="O876" s="361"/>
      <c r="P876" s="502"/>
      <c r="Q876" s="849">
        <f t="shared" si="69"/>
        <v>0</v>
      </c>
      <c r="R876" s="849">
        <f t="shared" si="70"/>
        <v>0</v>
      </c>
      <c r="AA876" s="194"/>
    </row>
    <row r="877" spans="2:27" ht="18" customHeight="1" x14ac:dyDescent="0.35">
      <c r="B877" s="229"/>
      <c r="C877" s="301"/>
      <c r="D877" s="301"/>
      <c r="E877" s="449"/>
      <c r="F877" s="301"/>
      <c r="G877" s="302"/>
      <c r="H877" s="170"/>
      <c r="I877" s="170"/>
      <c r="J877" s="344"/>
      <c r="K877" s="587">
        <f t="shared" si="68"/>
        <v>0</v>
      </c>
      <c r="L877" s="644">
        <v>0</v>
      </c>
      <c r="M877" s="588">
        <f t="shared" si="67"/>
        <v>0</v>
      </c>
      <c r="N877" s="703"/>
      <c r="O877" s="361"/>
      <c r="P877" s="502"/>
      <c r="Q877" s="849">
        <f t="shared" si="69"/>
        <v>0</v>
      </c>
      <c r="R877" s="849">
        <f t="shared" si="70"/>
        <v>0</v>
      </c>
      <c r="AA877" s="194"/>
    </row>
    <row r="878" spans="2:27" ht="18" customHeight="1" x14ac:dyDescent="0.35">
      <c r="B878" s="229"/>
      <c r="C878" s="301"/>
      <c r="D878" s="301"/>
      <c r="E878" s="449"/>
      <c r="F878" s="301"/>
      <c r="G878" s="302"/>
      <c r="H878" s="170"/>
      <c r="I878" s="170"/>
      <c r="J878" s="344"/>
      <c r="K878" s="587">
        <f t="shared" si="68"/>
        <v>0</v>
      </c>
      <c r="L878" s="644">
        <v>0</v>
      </c>
      <c r="M878" s="588">
        <f t="shared" si="67"/>
        <v>0</v>
      </c>
      <c r="N878" s="703"/>
      <c r="O878" s="361"/>
      <c r="P878" s="502"/>
      <c r="Q878" s="849">
        <f t="shared" si="69"/>
        <v>0</v>
      </c>
      <c r="R878" s="849">
        <f t="shared" si="70"/>
        <v>0</v>
      </c>
      <c r="AA878" s="194"/>
    </row>
    <row r="879" spans="2:27" ht="18" customHeight="1" x14ac:dyDescent="0.35">
      <c r="B879" s="229"/>
      <c r="C879" s="301"/>
      <c r="D879" s="301"/>
      <c r="E879" s="449"/>
      <c r="F879" s="301"/>
      <c r="G879" s="302"/>
      <c r="H879" s="170"/>
      <c r="I879" s="170"/>
      <c r="J879" s="344"/>
      <c r="K879" s="587">
        <f t="shared" si="68"/>
        <v>0</v>
      </c>
      <c r="L879" s="644">
        <v>0</v>
      </c>
      <c r="M879" s="588">
        <f t="shared" si="67"/>
        <v>0</v>
      </c>
      <c r="N879" s="703"/>
      <c r="O879" s="361"/>
      <c r="P879" s="502"/>
      <c r="Q879" s="849">
        <f t="shared" si="69"/>
        <v>0</v>
      </c>
      <c r="R879" s="849">
        <f t="shared" si="70"/>
        <v>0</v>
      </c>
      <c r="AA879" s="194"/>
    </row>
    <row r="880" spans="2:27" ht="18" customHeight="1" x14ac:dyDescent="0.35">
      <c r="B880" s="229"/>
      <c r="C880" s="301"/>
      <c r="D880" s="301"/>
      <c r="E880" s="449"/>
      <c r="F880" s="301"/>
      <c r="G880" s="302"/>
      <c r="H880" s="170"/>
      <c r="I880" s="170"/>
      <c r="J880" s="344"/>
      <c r="K880" s="587">
        <f t="shared" si="68"/>
        <v>0</v>
      </c>
      <c r="L880" s="644">
        <v>0</v>
      </c>
      <c r="M880" s="588">
        <f t="shared" si="67"/>
        <v>0</v>
      </c>
      <c r="N880" s="703"/>
      <c r="O880" s="361"/>
      <c r="P880" s="502"/>
      <c r="Q880" s="849">
        <f t="shared" si="69"/>
        <v>0</v>
      </c>
      <c r="R880" s="849">
        <f t="shared" si="70"/>
        <v>0</v>
      </c>
      <c r="AA880" s="194"/>
    </row>
    <row r="881" spans="2:27" ht="18" customHeight="1" x14ac:dyDescent="0.35">
      <c r="B881" s="229"/>
      <c r="C881" s="301"/>
      <c r="D881" s="301"/>
      <c r="E881" s="449"/>
      <c r="F881" s="301"/>
      <c r="G881" s="302"/>
      <c r="H881" s="170"/>
      <c r="I881" s="170"/>
      <c r="J881" s="344"/>
      <c r="K881" s="587">
        <f t="shared" si="68"/>
        <v>0</v>
      </c>
      <c r="L881" s="644">
        <v>0</v>
      </c>
      <c r="M881" s="588">
        <f t="shared" si="67"/>
        <v>0</v>
      </c>
      <c r="N881" s="703"/>
      <c r="O881" s="361"/>
      <c r="P881" s="502"/>
      <c r="Q881" s="849">
        <f t="shared" si="69"/>
        <v>0</v>
      </c>
      <c r="R881" s="849">
        <f t="shared" si="70"/>
        <v>0</v>
      </c>
      <c r="AA881" s="194"/>
    </row>
    <row r="882" spans="2:27" ht="18" customHeight="1" x14ac:dyDescent="0.35">
      <c r="B882" s="229"/>
      <c r="C882" s="301"/>
      <c r="D882" s="301"/>
      <c r="E882" s="449"/>
      <c r="F882" s="301"/>
      <c r="G882" s="302"/>
      <c r="H882" s="170"/>
      <c r="I882" s="170"/>
      <c r="J882" s="344"/>
      <c r="K882" s="587">
        <f t="shared" si="68"/>
        <v>0</v>
      </c>
      <c r="L882" s="644">
        <v>0</v>
      </c>
      <c r="M882" s="588">
        <f t="shared" ref="M882:M945" si="71">IF(O882="X",0,L882*$M$8)</f>
        <v>0</v>
      </c>
      <c r="N882" s="703"/>
      <c r="O882" s="361"/>
      <c r="P882" s="502"/>
      <c r="Q882" s="849">
        <f t="shared" si="69"/>
        <v>0</v>
      </c>
      <c r="R882" s="849">
        <f t="shared" si="70"/>
        <v>0</v>
      </c>
      <c r="AA882" s="194"/>
    </row>
    <row r="883" spans="2:27" ht="18" customHeight="1" x14ac:dyDescent="0.35">
      <c r="B883" s="229"/>
      <c r="C883" s="301"/>
      <c r="D883" s="301"/>
      <c r="E883" s="449"/>
      <c r="F883" s="301"/>
      <c r="G883" s="302"/>
      <c r="H883" s="170"/>
      <c r="I883" s="170"/>
      <c r="J883" s="344"/>
      <c r="K883" s="587">
        <f t="shared" ref="K883:K946" si="72">J883*$M$8</f>
        <v>0</v>
      </c>
      <c r="L883" s="644">
        <v>0</v>
      </c>
      <c r="M883" s="588">
        <f t="shared" si="71"/>
        <v>0</v>
      </c>
      <c r="N883" s="703"/>
      <c r="O883" s="361"/>
      <c r="P883" s="502"/>
      <c r="Q883" s="849">
        <f t="shared" ref="Q883:Q946" si="73">K883*$H$35</f>
        <v>0</v>
      </c>
      <c r="R883" s="849">
        <f t="shared" ref="R883:R946" si="74">M883*$H$44</f>
        <v>0</v>
      </c>
      <c r="AA883" s="194"/>
    </row>
    <row r="884" spans="2:27" ht="18" customHeight="1" x14ac:dyDescent="0.35">
      <c r="B884" s="229"/>
      <c r="C884" s="301"/>
      <c r="D884" s="301"/>
      <c r="E884" s="449"/>
      <c r="F884" s="301"/>
      <c r="G884" s="302"/>
      <c r="H884" s="170"/>
      <c r="I884" s="170"/>
      <c r="J884" s="344"/>
      <c r="K884" s="587">
        <f t="shared" si="72"/>
        <v>0</v>
      </c>
      <c r="L884" s="644">
        <v>0</v>
      </c>
      <c r="M884" s="588">
        <f t="shared" si="71"/>
        <v>0</v>
      </c>
      <c r="N884" s="703"/>
      <c r="O884" s="361"/>
      <c r="P884" s="502"/>
      <c r="Q884" s="849">
        <f t="shared" si="73"/>
        <v>0</v>
      </c>
      <c r="R884" s="849">
        <f t="shared" si="74"/>
        <v>0</v>
      </c>
      <c r="AA884" s="194"/>
    </row>
    <row r="885" spans="2:27" ht="18" customHeight="1" x14ac:dyDescent="0.35">
      <c r="B885" s="229"/>
      <c r="C885" s="301"/>
      <c r="D885" s="301"/>
      <c r="E885" s="449"/>
      <c r="F885" s="301"/>
      <c r="G885" s="302"/>
      <c r="H885" s="170"/>
      <c r="I885" s="170"/>
      <c r="J885" s="344"/>
      <c r="K885" s="587">
        <f t="shared" si="72"/>
        <v>0</v>
      </c>
      <c r="L885" s="644">
        <v>0</v>
      </c>
      <c r="M885" s="588">
        <f t="shared" si="71"/>
        <v>0</v>
      </c>
      <c r="N885" s="703"/>
      <c r="O885" s="361"/>
      <c r="P885" s="502"/>
      <c r="Q885" s="849">
        <f t="shared" si="73"/>
        <v>0</v>
      </c>
      <c r="R885" s="849">
        <f t="shared" si="74"/>
        <v>0</v>
      </c>
      <c r="AA885" s="194"/>
    </row>
    <row r="886" spans="2:27" ht="18" customHeight="1" x14ac:dyDescent="0.35">
      <c r="B886" s="229"/>
      <c r="C886" s="301"/>
      <c r="D886" s="301"/>
      <c r="E886" s="449"/>
      <c r="F886" s="301"/>
      <c r="G886" s="302"/>
      <c r="H886" s="170"/>
      <c r="I886" s="170"/>
      <c r="J886" s="344"/>
      <c r="K886" s="587">
        <f t="shared" si="72"/>
        <v>0</v>
      </c>
      <c r="L886" s="644">
        <v>0</v>
      </c>
      <c r="M886" s="588">
        <f t="shared" si="71"/>
        <v>0</v>
      </c>
      <c r="N886" s="703"/>
      <c r="O886" s="361"/>
      <c r="P886" s="502"/>
      <c r="Q886" s="849">
        <f t="shared" si="73"/>
        <v>0</v>
      </c>
      <c r="R886" s="849">
        <f t="shared" si="74"/>
        <v>0</v>
      </c>
      <c r="AA886" s="194"/>
    </row>
    <row r="887" spans="2:27" ht="18" customHeight="1" x14ac:dyDescent="0.35">
      <c r="B887" s="229"/>
      <c r="C887" s="301"/>
      <c r="D887" s="301"/>
      <c r="E887" s="449"/>
      <c r="F887" s="301"/>
      <c r="G887" s="302"/>
      <c r="H887" s="170"/>
      <c r="I887" s="170"/>
      <c r="J887" s="344"/>
      <c r="K887" s="587">
        <f t="shared" si="72"/>
        <v>0</v>
      </c>
      <c r="L887" s="644">
        <v>0</v>
      </c>
      <c r="M887" s="588">
        <f t="shared" si="71"/>
        <v>0</v>
      </c>
      <c r="N887" s="703"/>
      <c r="O887" s="361"/>
      <c r="P887" s="502"/>
      <c r="Q887" s="849">
        <f t="shared" si="73"/>
        <v>0</v>
      </c>
      <c r="R887" s="849">
        <f t="shared" si="74"/>
        <v>0</v>
      </c>
      <c r="AA887" s="194"/>
    </row>
    <row r="888" spans="2:27" ht="18" customHeight="1" x14ac:dyDescent="0.35">
      <c r="B888" s="229"/>
      <c r="C888" s="301"/>
      <c r="D888" s="301"/>
      <c r="E888" s="449"/>
      <c r="F888" s="301"/>
      <c r="G888" s="302"/>
      <c r="H888" s="170"/>
      <c r="I888" s="170"/>
      <c r="J888" s="344"/>
      <c r="K888" s="587">
        <f t="shared" si="72"/>
        <v>0</v>
      </c>
      <c r="L888" s="644">
        <v>0</v>
      </c>
      <c r="M888" s="588">
        <f t="shared" si="71"/>
        <v>0</v>
      </c>
      <c r="N888" s="703"/>
      <c r="O888" s="361"/>
      <c r="P888" s="502"/>
      <c r="Q888" s="849">
        <f t="shared" si="73"/>
        <v>0</v>
      </c>
      <c r="R888" s="849">
        <f t="shared" si="74"/>
        <v>0</v>
      </c>
      <c r="AA888" s="194"/>
    </row>
    <row r="889" spans="2:27" ht="18" customHeight="1" x14ac:dyDescent="0.35">
      <c r="B889" s="229"/>
      <c r="C889" s="301"/>
      <c r="D889" s="301"/>
      <c r="E889" s="449"/>
      <c r="F889" s="301"/>
      <c r="G889" s="302"/>
      <c r="H889" s="170"/>
      <c r="I889" s="170"/>
      <c r="J889" s="344"/>
      <c r="K889" s="587">
        <f t="shared" si="72"/>
        <v>0</v>
      </c>
      <c r="L889" s="644">
        <v>0</v>
      </c>
      <c r="M889" s="588">
        <f t="shared" si="71"/>
        <v>0</v>
      </c>
      <c r="N889" s="703"/>
      <c r="O889" s="361"/>
      <c r="P889" s="502"/>
      <c r="Q889" s="849">
        <f t="shared" si="73"/>
        <v>0</v>
      </c>
      <c r="R889" s="849">
        <f t="shared" si="74"/>
        <v>0</v>
      </c>
      <c r="AA889" s="194"/>
    </row>
    <row r="890" spans="2:27" ht="18" customHeight="1" x14ac:dyDescent="0.35">
      <c r="B890" s="229"/>
      <c r="C890" s="301"/>
      <c r="D890" s="301"/>
      <c r="E890" s="449"/>
      <c r="F890" s="301"/>
      <c r="G890" s="302"/>
      <c r="H890" s="170"/>
      <c r="I890" s="170"/>
      <c r="J890" s="344"/>
      <c r="K890" s="587">
        <f t="shared" si="72"/>
        <v>0</v>
      </c>
      <c r="L890" s="644">
        <v>0</v>
      </c>
      <c r="M890" s="588">
        <f t="shared" si="71"/>
        <v>0</v>
      </c>
      <c r="N890" s="703"/>
      <c r="O890" s="361"/>
      <c r="P890" s="502"/>
      <c r="Q890" s="849">
        <f t="shared" si="73"/>
        <v>0</v>
      </c>
      <c r="R890" s="849">
        <f t="shared" si="74"/>
        <v>0</v>
      </c>
      <c r="AA890" s="194"/>
    </row>
    <row r="891" spans="2:27" ht="18" customHeight="1" x14ac:dyDescent="0.35">
      <c r="B891" s="229"/>
      <c r="C891" s="301"/>
      <c r="D891" s="301"/>
      <c r="E891" s="449"/>
      <c r="F891" s="301"/>
      <c r="G891" s="302"/>
      <c r="H891" s="170"/>
      <c r="I891" s="170"/>
      <c r="J891" s="344"/>
      <c r="K891" s="587">
        <f t="shared" si="72"/>
        <v>0</v>
      </c>
      <c r="L891" s="644">
        <v>0</v>
      </c>
      <c r="M891" s="588">
        <f t="shared" si="71"/>
        <v>0</v>
      </c>
      <c r="N891" s="703"/>
      <c r="O891" s="361"/>
      <c r="P891" s="502"/>
      <c r="Q891" s="849">
        <f t="shared" si="73"/>
        <v>0</v>
      </c>
      <c r="R891" s="849">
        <f t="shared" si="74"/>
        <v>0</v>
      </c>
      <c r="AA891" s="194"/>
    </row>
    <row r="892" spans="2:27" ht="18" customHeight="1" x14ac:dyDescent="0.35">
      <c r="B892" s="229"/>
      <c r="C892" s="301"/>
      <c r="D892" s="301"/>
      <c r="E892" s="449"/>
      <c r="F892" s="301"/>
      <c r="G892" s="302"/>
      <c r="H892" s="170"/>
      <c r="I892" s="170"/>
      <c r="J892" s="344"/>
      <c r="K892" s="587">
        <f t="shared" si="72"/>
        <v>0</v>
      </c>
      <c r="L892" s="644">
        <v>0</v>
      </c>
      <c r="M892" s="588">
        <f t="shared" si="71"/>
        <v>0</v>
      </c>
      <c r="N892" s="703"/>
      <c r="O892" s="361"/>
      <c r="P892" s="502"/>
      <c r="Q892" s="849">
        <f t="shared" si="73"/>
        <v>0</v>
      </c>
      <c r="R892" s="849">
        <f t="shared" si="74"/>
        <v>0</v>
      </c>
      <c r="AA892" s="194"/>
    </row>
    <row r="893" spans="2:27" ht="18" customHeight="1" x14ac:dyDescent="0.35">
      <c r="B893" s="229"/>
      <c r="C893" s="301"/>
      <c r="D893" s="301"/>
      <c r="E893" s="449"/>
      <c r="F893" s="301"/>
      <c r="G893" s="302"/>
      <c r="H893" s="170"/>
      <c r="I893" s="170"/>
      <c r="J893" s="344"/>
      <c r="K893" s="587">
        <f t="shared" si="72"/>
        <v>0</v>
      </c>
      <c r="L893" s="644">
        <v>0</v>
      </c>
      <c r="M893" s="588">
        <f t="shared" si="71"/>
        <v>0</v>
      </c>
      <c r="N893" s="703"/>
      <c r="O893" s="361"/>
      <c r="P893" s="502"/>
      <c r="Q893" s="849">
        <f t="shared" si="73"/>
        <v>0</v>
      </c>
      <c r="R893" s="849">
        <f t="shared" si="74"/>
        <v>0</v>
      </c>
      <c r="AA893" s="194"/>
    </row>
    <row r="894" spans="2:27" ht="18" customHeight="1" x14ac:dyDescent="0.35">
      <c r="B894" s="229"/>
      <c r="C894" s="301"/>
      <c r="D894" s="301"/>
      <c r="E894" s="449"/>
      <c r="F894" s="301"/>
      <c r="G894" s="302"/>
      <c r="H894" s="170"/>
      <c r="I894" s="170"/>
      <c r="J894" s="344"/>
      <c r="K894" s="587">
        <f t="shared" si="72"/>
        <v>0</v>
      </c>
      <c r="L894" s="644">
        <v>0</v>
      </c>
      <c r="M894" s="588">
        <f t="shared" si="71"/>
        <v>0</v>
      </c>
      <c r="N894" s="703"/>
      <c r="O894" s="361"/>
      <c r="P894" s="502"/>
      <c r="Q894" s="849">
        <f t="shared" si="73"/>
        <v>0</v>
      </c>
      <c r="R894" s="849">
        <f t="shared" si="74"/>
        <v>0</v>
      </c>
      <c r="AA894" s="194"/>
    </row>
    <row r="895" spans="2:27" ht="18" customHeight="1" x14ac:dyDescent="0.35">
      <c r="B895" s="229"/>
      <c r="C895" s="301"/>
      <c r="D895" s="301"/>
      <c r="E895" s="449"/>
      <c r="F895" s="301"/>
      <c r="G895" s="302"/>
      <c r="H895" s="170"/>
      <c r="I895" s="170"/>
      <c r="J895" s="344"/>
      <c r="K895" s="587">
        <f t="shared" si="72"/>
        <v>0</v>
      </c>
      <c r="L895" s="644">
        <v>0</v>
      </c>
      <c r="M895" s="588">
        <f t="shared" si="71"/>
        <v>0</v>
      </c>
      <c r="N895" s="703"/>
      <c r="O895" s="361"/>
      <c r="P895" s="502"/>
      <c r="Q895" s="849">
        <f t="shared" si="73"/>
        <v>0</v>
      </c>
      <c r="R895" s="849">
        <f t="shared" si="74"/>
        <v>0</v>
      </c>
      <c r="AA895" s="194"/>
    </row>
    <row r="896" spans="2:27" ht="18" customHeight="1" x14ac:dyDescent="0.35">
      <c r="B896" s="229"/>
      <c r="C896" s="301"/>
      <c r="D896" s="301"/>
      <c r="E896" s="449"/>
      <c r="F896" s="301"/>
      <c r="G896" s="302"/>
      <c r="H896" s="170"/>
      <c r="I896" s="170"/>
      <c r="J896" s="344"/>
      <c r="K896" s="587">
        <f t="shared" si="72"/>
        <v>0</v>
      </c>
      <c r="L896" s="644">
        <v>0</v>
      </c>
      <c r="M896" s="588">
        <f t="shared" si="71"/>
        <v>0</v>
      </c>
      <c r="N896" s="703"/>
      <c r="O896" s="361"/>
      <c r="P896" s="502"/>
      <c r="Q896" s="849">
        <f t="shared" si="73"/>
        <v>0</v>
      </c>
      <c r="R896" s="849">
        <f t="shared" si="74"/>
        <v>0</v>
      </c>
      <c r="AA896" s="194"/>
    </row>
    <row r="897" spans="2:27" ht="18" customHeight="1" x14ac:dyDescent="0.35">
      <c r="B897" s="229"/>
      <c r="C897" s="301"/>
      <c r="D897" s="301"/>
      <c r="E897" s="449"/>
      <c r="F897" s="301"/>
      <c r="G897" s="302"/>
      <c r="H897" s="170"/>
      <c r="I897" s="170"/>
      <c r="J897" s="344"/>
      <c r="K897" s="587">
        <f t="shared" si="72"/>
        <v>0</v>
      </c>
      <c r="L897" s="644">
        <v>0</v>
      </c>
      <c r="M897" s="588">
        <f t="shared" si="71"/>
        <v>0</v>
      </c>
      <c r="N897" s="703"/>
      <c r="O897" s="361"/>
      <c r="P897" s="502"/>
      <c r="Q897" s="849">
        <f t="shared" si="73"/>
        <v>0</v>
      </c>
      <c r="R897" s="849">
        <f t="shared" si="74"/>
        <v>0</v>
      </c>
      <c r="AA897" s="194"/>
    </row>
    <row r="898" spans="2:27" ht="18" customHeight="1" x14ac:dyDescent="0.35">
      <c r="B898" s="229"/>
      <c r="C898" s="301"/>
      <c r="D898" s="301"/>
      <c r="E898" s="449"/>
      <c r="F898" s="301"/>
      <c r="G898" s="302"/>
      <c r="H898" s="170"/>
      <c r="I898" s="170"/>
      <c r="J898" s="344"/>
      <c r="K898" s="587">
        <f t="shared" si="72"/>
        <v>0</v>
      </c>
      <c r="L898" s="644">
        <v>0</v>
      </c>
      <c r="M898" s="588">
        <f t="shared" si="71"/>
        <v>0</v>
      </c>
      <c r="N898" s="703"/>
      <c r="O898" s="361"/>
      <c r="P898" s="502"/>
      <c r="Q898" s="849">
        <f t="shared" si="73"/>
        <v>0</v>
      </c>
      <c r="R898" s="849">
        <f t="shared" si="74"/>
        <v>0</v>
      </c>
      <c r="AA898" s="194"/>
    </row>
    <row r="899" spans="2:27" ht="18" customHeight="1" x14ac:dyDescent="0.35">
      <c r="B899" s="229"/>
      <c r="C899" s="301"/>
      <c r="D899" s="301"/>
      <c r="E899" s="449"/>
      <c r="F899" s="301"/>
      <c r="G899" s="302"/>
      <c r="H899" s="170"/>
      <c r="I899" s="170"/>
      <c r="J899" s="344"/>
      <c r="K899" s="587">
        <f t="shared" si="72"/>
        <v>0</v>
      </c>
      <c r="L899" s="644">
        <v>0</v>
      </c>
      <c r="M899" s="588">
        <f t="shared" si="71"/>
        <v>0</v>
      </c>
      <c r="N899" s="703"/>
      <c r="O899" s="361"/>
      <c r="P899" s="502"/>
      <c r="Q899" s="849">
        <f t="shared" si="73"/>
        <v>0</v>
      </c>
      <c r="R899" s="849">
        <f t="shared" si="74"/>
        <v>0</v>
      </c>
      <c r="AA899" s="194"/>
    </row>
    <row r="900" spans="2:27" ht="18" customHeight="1" x14ac:dyDescent="0.35">
      <c r="B900" s="229"/>
      <c r="C900" s="301"/>
      <c r="D900" s="301"/>
      <c r="E900" s="449"/>
      <c r="F900" s="301"/>
      <c r="G900" s="302"/>
      <c r="H900" s="170"/>
      <c r="I900" s="170"/>
      <c r="J900" s="344"/>
      <c r="K900" s="587">
        <f t="shared" si="72"/>
        <v>0</v>
      </c>
      <c r="L900" s="644">
        <v>0</v>
      </c>
      <c r="M900" s="588">
        <f t="shared" si="71"/>
        <v>0</v>
      </c>
      <c r="N900" s="703"/>
      <c r="O900" s="361"/>
      <c r="P900" s="502"/>
      <c r="Q900" s="849">
        <f t="shared" si="73"/>
        <v>0</v>
      </c>
      <c r="R900" s="849">
        <f t="shared" si="74"/>
        <v>0</v>
      </c>
      <c r="AA900" s="194"/>
    </row>
    <row r="901" spans="2:27" ht="18" customHeight="1" x14ac:dyDescent="0.35">
      <c r="B901" s="229"/>
      <c r="C901" s="301"/>
      <c r="D901" s="301"/>
      <c r="E901" s="449"/>
      <c r="F901" s="301"/>
      <c r="G901" s="302"/>
      <c r="H901" s="170"/>
      <c r="I901" s="170"/>
      <c r="J901" s="344"/>
      <c r="K901" s="587">
        <f t="shared" si="72"/>
        <v>0</v>
      </c>
      <c r="L901" s="644">
        <v>0</v>
      </c>
      <c r="M901" s="588">
        <f t="shared" si="71"/>
        <v>0</v>
      </c>
      <c r="N901" s="703"/>
      <c r="O901" s="361"/>
      <c r="P901" s="502"/>
      <c r="Q901" s="849">
        <f t="shared" si="73"/>
        <v>0</v>
      </c>
      <c r="R901" s="849">
        <f t="shared" si="74"/>
        <v>0</v>
      </c>
      <c r="AA901" s="194"/>
    </row>
    <row r="902" spans="2:27" ht="18" customHeight="1" x14ac:dyDescent="0.35">
      <c r="B902" s="229"/>
      <c r="C902" s="301"/>
      <c r="D902" s="301"/>
      <c r="E902" s="449"/>
      <c r="F902" s="301"/>
      <c r="G902" s="302"/>
      <c r="H902" s="170"/>
      <c r="I902" s="170"/>
      <c r="J902" s="344"/>
      <c r="K902" s="587">
        <f t="shared" si="72"/>
        <v>0</v>
      </c>
      <c r="L902" s="644">
        <v>0</v>
      </c>
      <c r="M902" s="588">
        <f t="shared" si="71"/>
        <v>0</v>
      </c>
      <c r="N902" s="703"/>
      <c r="O902" s="361"/>
      <c r="P902" s="502"/>
      <c r="Q902" s="849">
        <f t="shared" si="73"/>
        <v>0</v>
      </c>
      <c r="R902" s="849">
        <f t="shared" si="74"/>
        <v>0</v>
      </c>
      <c r="AA902" s="194"/>
    </row>
    <row r="903" spans="2:27" ht="18" customHeight="1" x14ac:dyDescent="0.35">
      <c r="B903" s="229"/>
      <c r="C903" s="301"/>
      <c r="D903" s="301"/>
      <c r="E903" s="449"/>
      <c r="F903" s="301"/>
      <c r="G903" s="302"/>
      <c r="H903" s="170"/>
      <c r="I903" s="170"/>
      <c r="J903" s="344"/>
      <c r="K903" s="587">
        <f t="shared" si="72"/>
        <v>0</v>
      </c>
      <c r="L903" s="644">
        <v>0</v>
      </c>
      <c r="M903" s="588">
        <f t="shared" si="71"/>
        <v>0</v>
      </c>
      <c r="N903" s="703"/>
      <c r="O903" s="361"/>
      <c r="P903" s="502"/>
      <c r="Q903" s="849">
        <f t="shared" si="73"/>
        <v>0</v>
      </c>
      <c r="R903" s="849">
        <f t="shared" si="74"/>
        <v>0</v>
      </c>
      <c r="AA903" s="194"/>
    </row>
    <row r="904" spans="2:27" ht="18" customHeight="1" x14ac:dyDescent="0.35">
      <c r="B904" s="229"/>
      <c r="C904" s="301"/>
      <c r="D904" s="301"/>
      <c r="E904" s="449"/>
      <c r="F904" s="301"/>
      <c r="G904" s="302"/>
      <c r="H904" s="170"/>
      <c r="I904" s="170"/>
      <c r="J904" s="344"/>
      <c r="K904" s="587">
        <f t="shared" si="72"/>
        <v>0</v>
      </c>
      <c r="L904" s="644">
        <v>0</v>
      </c>
      <c r="M904" s="588">
        <f t="shared" si="71"/>
        <v>0</v>
      </c>
      <c r="N904" s="703"/>
      <c r="O904" s="361"/>
      <c r="P904" s="502"/>
      <c r="Q904" s="849">
        <f t="shared" si="73"/>
        <v>0</v>
      </c>
      <c r="R904" s="849">
        <f t="shared" si="74"/>
        <v>0</v>
      </c>
      <c r="AA904" s="194"/>
    </row>
    <row r="905" spans="2:27" ht="18" customHeight="1" x14ac:dyDescent="0.35">
      <c r="B905" s="229"/>
      <c r="C905" s="301"/>
      <c r="D905" s="301"/>
      <c r="E905" s="449"/>
      <c r="F905" s="301"/>
      <c r="G905" s="302"/>
      <c r="H905" s="170"/>
      <c r="I905" s="170"/>
      <c r="J905" s="344"/>
      <c r="K905" s="587">
        <f t="shared" si="72"/>
        <v>0</v>
      </c>
      <c r="L905" s="644">
        <v>0</v>
      </c>
      <c r="M905" s="588">
        <f t="shared" si="71"/>
        <v>0</v>
      </c>
      <c r="N905" s="703"/>
      <c r="O905" s="361"/>
      <c r="P905" s="502"/>
      <c r="Q905" s="849">
        <f t="shared" si="73"/>
        <v>0</v>
      </c>
      <c r="R905" s="849">
        <f t="shared" si="74"/>
        <v>0</v>
      </c>
      <c r="AA905" s="194"/>
    </row>
    <row r="906" spans="2:27" ht="18" customHeight="1" x14ac:dyDescent="0.35">
      <c r="B906" s="229"/>
      <c r="C906" s="301"/>
      <c r="D906" s="301"/>
      <c r="E906" s="449"/>
      <c r="F906" s="301"/>
      <c r="G906" s="302"/>
      <c r="H906" s="170"/>
      <c r="I906" s="170"/>
      <c r="J906" s="344"/>
      <c r="K906" s="587">
        <f t="shared" si="72"/>
        <v>0</v>
      </c>
      <c r="L906" s="644">
        <v>0</v>
      </c>
      <c r="M906" s="588">
        <f t="shared" si="71"/>
        <v>0</v>
      </c>
      <c r="N906" s="703"/>
      <c r="O906" s="361"/>
      <c r="P906" s="502"/>
      <c r="Q906" s="849">
        <f t="shared" si="73"/>
        <v>0</v>
      </c>
      <c r="R906" s="849">
        <f t="shared" si="74"/>
        <v>0</v>
      </c>
      <c r="AA906" s="194"/>
    </row>
    <row r="907" spans="2:27" ht="18" customHeight="1" x14ac:dyDescent="0.35">
      <c r="B907" s="229"/>
      <c r="C907" s="301"/>
      <c r="D907" s="301"/>
      <c r="E907" s="449"/>
      <c r="F907" s="301"/>
      <c r="G907" s="302"/>
      <c r="H907" s="170"/>
      <c r="I907" s="170"/>
      <c r="J907" s="344"/>
      <c r="K907" s="587">
        <f t="shared" si="72"/>
        <v>0</v>
      </c>
      <c r="L907" s="644">
        <v>0</v>
      </c>
      <c r="M907" s="588">
        <f t="shared" si="71"/>
        <v>0</v>
      </c>
      <c r="N907" s="703"/>
      <c r="O907" s="361"/>
      <c r="P907" s="502"/>
      <c r="Q907" s="849">
        <f t="shared" si="73"/>
        <v>0</v>
      </c>
      <c r="R907" s="849">
        <f t="shared" si="74"/>
        <v>0</v>
      </c>
      <c r="AA907" s="194"/>
    </row>
    <row r="908" spans="2:27" ht="18" customHeight="1" x14ac:dyDescent="0.35">
      <c r="B908" s="229"/>
      <c r="C908" s="301"/>
      <c r="D908" s="301"/>
      <c r="E908" s="449"/>
      <c r="F908" s="301"/>
      <c r="G908" s="302"/>
      <c r="H908" s="170"/>
      <c r="I908" s="170"/>
      <c r="J908" s="344"/>
      <c r="K908" s="587">
        <f t="shared" si="72"/>
        <v>0</v>
      </c>
      <c r="L908" s="644">
        <v>0</v>
      </c>
      <c r="M908" s="588">
        <f t="shared" si="71"/>
        <v>0</v>
      </c>
      <c r="N908" s="703"/>
      <c r="O908" s="361"/>
      <c r="P908" s="502"/>
      <c r="Q908" s="849">
        <f t="shared" si="73"/>
        <v>0</v>
      </c>
      <c r="R908" s="849">
        <f t="shared" si="74"/>
        <v>0</v>
      </c>
      <c r="AA908" s="194"/>
    </row>
    <row r="909" spans="2:27" ht="18" customHeight="1" x14ac:dyDescent="0.35">
      <c r="B909" s="229"/>
      <c r="C909" s="301"/>
      <c r="D909" s="301"/>
      <c r="E909" s="449"/>
      <c r="F909" s="301"/>
      <c r="G909" s="302"/>
      <c r="H909" s="170"/>
      <c r="I909" s="170"/>
      <c r="J909" s="344"/>
      <c r="K909" s="587">
        <f t="shared" si="72"/>
        <v>0</v>
      </c>
      <c r="L909" s="644">
        <v>0</v>
      </c>
      <c r="M909" s="588">
        <f t="shared" si="71"/>
        <v>0</v>
      </c>
      <c r="N909" s="703"/>
      <c r="O909" s="361"/>
      <c r="P909" s="502"/>
      <c r="Q909" s="849">
        <f t="shared" si="73"/>
        <v>0</v>
      </c>
      <c r="R909" s="849">
        <f t="shared" si="74"/>
        <v>0</v>
      </c>
      <c r="AA909" s="194"/>
    </row>
    <row r="910" spans="2:27" ht="18" customHeight="1" x14ac:dyDescent="0.35">
      <c r="B910" s="229"/>
      <c r="C910" s="301"/>
      <c r="D910" s="301"/>
      <c r="E910" s="449"/>
      <c r="F910" s="301"/>
      <c r="G910" s="302"/>
      <c r="H910" s="170"/>
      <c r="I910" s="170"/>
      <c r="J910" s="344"/>
      <c r="K910" s="587">
        <f t="shared" si="72"/>
        <v>0</v>
      </c>
      <c r="L910" s="644">
        <v>0</v>
      </c>
      <c r="M910" s="588">
        <f t="shared" si="71"/>
        <v>0</v>
      </c>
      <c r="N910" s="703"/>
      <c r="O910" s="361"/>
      <c r="P910" s="502"/>
      <c r="Q910" s="849">
        <f t="shared" si="73"/>
        <v>0</v>
      </c>
      <c r="R910" s="849">
        <f t="shared" si="74"/>
        <v>0</v>
      </c>
      <c r="AA910" s="194"/>
    </row>
    <row r="911" spans="2:27" ht="18" customHeight="1" x14ac:dyDescent="0.35">
      <c r="B911" s="229"/>
      <c r="C911" s="301"/>
      <c r="D911" s="301"/>
      <c r="E911" s="449"/>
      <c r="F911" s="301"/>
      <c r="G911" s="302"/>
      <c r="H911" s="170"/>
      <c r="I911" s="170"/>
      <c r="J911" s="344"/>
      <c r="K911" s="587">
        <f t="shared" si="72"/>
        <v>0</v>
      </c>
      <c r="L911" s="644">
        <v>0</v>
      </c>
      <c r="M911" s="588">
        <f t="shared" si="71"/>
        <v>0</v>
      </c>
      <c r="N911" s="703"/>
      <c r="O911" s="361"/>
      <c r="P911" s="502"/>
      <c r="Q911" s="849">
        <f t="shared" si="73"/>
        <v>0</v>
      </c>
      <c r="R911" s="849">
        <f t="shared" si="74"/>
        <v>0</v>
      </c>
      <c r="AA911" s="194"/>
    </row>
    <row r="912" spans="2:27" ht="18" customHeight="1" x14ac:dyDescent="0.35">
      <c r="B912" s="229"/>
      <c r="C912" s="301"/>
      <c r="D912" s="301"/>
      <c r="E912" s="449"/>
      <c r="F912" s="301"/>
      <c r="G912" s="302"/>
      <c r="H912" s="170"/>
      <c r="I912" s="170"/>
      <c r="J912" s="344"/>
      <c r="K912" s="587">
        <f t="shared" si="72"/>
        <v>0</v>
      </c>
      <c r="L912" s="644">
        <v>0</v>
      </c>
      <c r="M912" s="588">
        <f t="shared" si="71"/>
        <v>0</v>
      </c>
      <c r="N912" s="703"/>
      <c r="O912" s="361"/>
      <c r="P912" s="502"/>
      <c r="Q912" s="849">
        <f t="shared" si="73"/>
        <v>0</v>
      </c>
      <c r="R912" s="849">
        <f t="shared" si="74"/>
        <v>0</v>
      </c>
      <c r="AA912" s="194"/>
    </row>
    <row r="913" spans="2:27" ht="18" customHeight="1" x14ac:dyDescent="0.35">
      <c r="B913" s="229"/>
      <c r="C913" s="301"/>
      <c r="D913" s="301"/>
      <c r="E913" s="449"/>
      <c r="F913" s="301"/>
      <c r="G913" s="302"/>
      <c r="H913" s="170"/>
      <c r="I913" s="170"/>
      <c r="J913" s="344"/>
      <c r="K913" s="587">
        <f t="shared" si="72"/>
        <v>0</v>
      </c>
      <c r="L913" s="644">
        <v>0</v>
      </c>
      <c r="M913" s="588">
        <f t="shared" si="71"/>
        <v>0</v>
      </c>
      <c r="N913" s="703"/>
      <c r="O913" s="361"/>
      <c r="P913" s="502"/>
      <c r="Q913" s="849">
        <f t="shared" si="73"/>
        <v>0</v>
      </c>
      <c r="R913" s="849">
        <f t="shared" si="74"/>
        <v>0</v>
      </c>
      <c r="AA913" s="194"/>
    </row>
    <row r="914" spans="2:27" ht="18" customHeight="1" x14ac:dyDescent="0.35">
      <c r="B914" s="229"/>
      <c r="C914" s="301"/>
      <c r="D914" s="301"/>
      <c r="E914" s="449"/>
      <c r="F914" s="301"/>
      <c r="G914" s="302"/>
      <c r="H914" s="170"/>
      <c r="I914" s="170"/>
      <c r="J914" s="344"/>
      <c r="K914" s="587">
        <f t="shared" si="72"/>
        <v>0</v>
      </c>
      <c r="L914" s="644">
        <v>0</v>
      </c>
      <c r="M914" s="588">
        <f t="shared" si="71"/>
        <v>0</v>
      </c>
      <c r="N914" s="703"/>
      <c r="O914" s="361"/>
      <c r="P914" s="502"/>
      <c r="Q914" s="849">
        <f t="shared" si="73"/>
        <v>0</v>
      </c>
      <c r="R914" s="849">
        <f t="shared" si="74"/>
        <v>0</v>
      </c>
      <c r="AA914" s="194"/>
    </row>
    <row r="915" spans="2:27" ht="18" customHeight="1" x14ac:dyDescent="0.35">
      <c r="B915" s="229"/>
      <c r="C915" s="301"/>
      <c r="D915" s="301"/>
      <c r="E915" s="449"/>
      <c r="F915" s="301"/>
      <c r="G915" s="302"/>
      <c r="H915" s="170"/>
      <c r="I915" s="170"/>
      <c r="J915" s="344"/>
      <c r="K915" s="587">
        <f t="shared" si="72"/>
        <v>0</v>
      </c>
      <c r="L915" s="644">
        <v>0</v>
      </c>
      <c r="M915" s="588">
        <f t="shared" si="71"/>
        <v>0</v>
      </c>
      <c r="N915" s="703"/>
      <c r="O915" s="361"/>
      <c r="P915" s="502"/>
      <c r="Q915" s="849">
        <f t="shared" si="73"/>
        <v>0</v>
      </c>
      <c r="R915" s="849">
        <f t="shared" si="74"/>
        <v>0</v>
      </c>
      <c r="AA915" s="194"/>
    </row>
    <row r="916" spans="2:27" ht="18" customHeight="1" x14ac:dyDescent="0.35">
      <c r="B916" s="229"/>
      <c r="C916" s="301"/>
      <c r="D916" s="301"/>
      <c r="E916" s="449"/>
      <c r="F916" s="301"/>
      <c r="G916" s="302"/>
      <c r="H916" s="170"/>
      <c r="I916" s="170"/>
      <c r="J916" s="344"/>
      <c r="K916" s="587">
        <f t="shared" si="72"/>
        <v>0</v>
      </c>
      <c r="L916" s="644">
        <v>0</v>
      </c>
      <c r="M916" s="588">
        <f t="shared" si="71"/>
        <v>0</v>
      </c>
      <c r="N916" s="703"/>
      <c r="O916" s="361"/>
      <c r="P916" s="502"/>
      <c r="Q916" s="849">
        <f t="shared" si="73"/>
        <v>0</v>
      </c>
      <c r="R916" s="849">
        <f t="shared" si="74"/>
        <v>0</v>
      </c>
      <c r="AA916" s="194"/>
    </row>
    <row r="917" spans="2:27" ht="18" customHeight="1" x14ac:dyDescent="0.35">
      <c r="B917" s="229"/>
      <c r="C917" s="301"/>
      <c r="D917" s="301"/>
      <c r="E917" s="449"/>
      <c r="F917" s="301"/>
      <c r="G917" s="302"/>
      <c r="H917" s="170"/>
      <c r="I917" s="170"/>
      <c r="J917" s="344"/>
      <c r="K917" s="587">
        <f t="shared" si="72"/>
        <v>0</v>
      </c>
      <c r="L917" s="644">
        <v>0</v>
      </c>
      <c r="M917" s="588">
        <f t="shared" si="71"/>
        <v>0</v>
      </c>
      <c r="N917" s="703"/>
      <c r="O917" s="361"/>
      <c r="P917" s="502"/>
      <c r="Q917" s="849">
        <f t="shared" si="73"/>
        <v>0</v>
      </c>
      <c r="R917" s="849">
        <f t="shared" si="74"/>
        <v>0</v>
      </c>
      <c r="AA917" s="194"/>
    </row>
    <row r="918" spans="2:27" ht="18" customHeight="1" x14ac:dyDescent="0.35">
      <c r="B918" s="229"/>
      <c r="C918" s="301"/>
      <c r="D918" s="301"/>
      <c r="E918" s="449"/>
      <c r="F918" s="301"/>
      <c r="G918" s="302"/>
      <c r="H918" s="170"/>
      <c r="I918" s="170"/>
      <c r="J918" s="344"/>
      <c r="K918" s="587">
        <f t="shared" si="72"/>
        <v>0</v>
      </c>
      <c r="L918" s="644">
        <v>0</v>
      </c>
      <c r="M918" s="588">
        <f t="shared" si="71"/>
        <v>0</v>
      </c>
      <c r="N918" s="703"/>
      <c r="O918" s="361"/>
      <c r="P918" s="502"/>
      <c r="Q918" s="849">
        <f t="shared" si="73"/>
        <v>0</v>
      </c>
      <c r="R918" s="849">
        <f t="shared" si="74"/>
        <v>0</v>
      </c>
      <c r="AA918" s="194"/>
    </row>
    <row r="919" spans="2:27" ht="18" customHeight="1" x14ac:dyDescent="0.35">
      <c r="B919" s="229"/>
      <c r="C919" s="301"/>
      <c r="D919" s="301"/>
      <c r="E919" s="449"/>
      <c r="F919" s="301"/>
      <c r="G919" s="302"/>
      <c r="H919" s="170"/>
      <c r="I919" s="170"/>
      <c r="J919" s="344"/>
      <c r="K919" s="587">
        <f t="shared" si="72"/>
        <v>0</v>
      </c>
      <c r="L919" s="644">
        <v>0</v>
      </c>
      <c r="M919" s="588">
        <f t="shared" si="71"/>
        <v>0</v>
      </c>
      <c r="N919" s="703"/>
      <c r="O919" s="361"/>
      <c r="P919" s="502"/>
      <c r="Q919" s="849">
        <f t="shared" si="73"/>
        <v>0</v>
      </c>
      <c r="R919" s="849">
        <f t="shared" si="74"/>
        <v>0</v>
      </c>
      <c r="AA919" s="194"/>
    </row>
    <row r="920" spans="2:27" ht="18" customHeight="1" x14ac:dyDescent="0.35">
      <c r="B920" s="229"/>
      <c r="C920" s="301"/>
      <c r="D920" s="301"/>
      <c r="E920" s="449"/>
      <c r="F920" s="301"/>
      <c r="G920" s="302"/>
      <c r="H920" s="170"/>
      <c r="I920" s="170"/>
      <c r="J920" s="344"/>
      <c r="K920" s="587">
        <f t="shared" si="72"/>
        <v>0</v>
      </c>
      <c r="L920" s="644">
        <v>0</v>
      </c>
      <c r="M920" s="588">
        <f t="shared" si="71"/>
        <v>0</v>
      </c>
      <c r="N920" s="703"/>
      <c r="O920" s="361"/>
      <c r="P920" s="502"/>
      <c r="Q920" s="849">
        <f t="shared" si="73"/>
        <v>0</v>
      </c>
      <c r="R920" s="849">
        <f t="shared" si="74"/>
        <v>0</v>
      </c>
      <c r="AA920" s="194"/>
    </row>
    <row r="921" spans="2:27" ht="18" customHeight="1" x14ac:dyDescent="0.35">
      <c r="B921" s="229"/>
      <c r="C921" s="301"/>
      <c r="D921" s="301"/>
      <c r="E921" s="449"/>
      <c r="F921" s="301"/>
      <c r="G921" s="302"/>
      <c r="H921" s="170"/>
      <c r="I921" s="170"/>
      <c r="J921" s="344"/>
      <c r="K921" s="587">
        <f t="shared" si="72"/>
        <v>0</v>
      </c>
      <c r="L921" s="644">
        <v>0</v>
      </c>
      <c r="M921" s="588">
        <f t="shared" si="71"/>
        <v>0</v>
      </c>
      <c r="N921" s="703"/>
      <c r="O921" s="361"/>
      <c r="P921" s="502"/>
      <c r="Q921" s="849">
        <f t="shared" si="73"/>
        <v>0</v>
      </c>
      <c r="R921" s="849">
        <f t="shared" si="74"/>
        <v>0</v>
      </c>
      <c r="AA921" s="194"/>
    </row>
    <row r="922" spans="2:27" ht="18" customHeight="1" x14ac:dyDescent="0.35">
      <c r="B922" s="229"/>
      <c r="C922" s="301"/>
      <c r="D922" s="301"/>
      <c r="E922" s="449"/>
      <c r="F922" s="301"/>
      <c r="G922" s="302"/>
      <c r="H922" s="170"/>
      <c r="I922" s="170"/>
      <c r="J922" s="344"/>
      <c r="K922" s="587">
        <f t="shared" si="72"/>
        <v>0</v>
      </c>
      <c r="L922" s="644">
        <v>0</v>
      </c>
      <c r="M922" s="588">
        <f t="shared" si="71"/>
        <v>0</v>
      </c>
      <c r="N922" s="703"/>
      <c r="O922" s="361"/>
      <c r="P922" s="502"/>
      <c r="Q922" s="849">
        <f t="shared" si="73"/>
        <v>0</v>
      </c>
      <c r="R922" s="849">
        <f t="shared" si="74"/>
        <v>0</v>
      </c>
      <c r="AA922" s="194"/>
    </row>
    <row r="923" spans="2:27" ht="18" customHeight="1" x14ac:dyDescent="0.35">
      <c r="B923" s="229"/>
      <c r="C923" s="301"/>
      <c r="D923" s="301"/>
      <c r="E923" s="449"/>
      <c r="F923" s="301"/>
      <c r="G923" s="302"/>
      <c r="H923" s="170"/>
      <c r="I923" s="170"/>
      <c r="J923" s="344"/>
      <c r="K923" s="587">
        <f t="shared" si="72"/>
        <v>0</v>
      </c>
      <c r="L923" s="644">
        <v>0</v>
      </c>
      <c r="M923" s="588">
        <f t="shared" si="71"/>
        <v>0</v>
      </c>
      <c r="N923" s="703"/>
      <c r="O923" s="361"/>
      <c r="P923" s="502"/>
      <c r="Q923" s="849">
        <f t="shared" si="73"/>
        <v>0</v>
      </c>
      <c r="R923" s="849">
        <f t="shared" si="74"/>
        <v>0</v>
      </c>
      <c r="AA923" s="194"/>
    </row>
    <row r="924" spans="2:27" ht="18" customHeight="1" x14ac:dyDescent="0.35">
      <c r="B924" s="229"/>
      <c r="C924" s="301"/>
      <c r="D924" s="301"/>
      <c r="E924" s="449"/>
      <c r="F924" s="301"/>
      <c r="G924" s="302"/>
      <c r="H924" s="170"/>
      <c r="I924" s="170"/>
      <c r="J924" s="344"/>
      <c r="K924" s="587">
        <f t="shared" si="72"/>
        <v>0</v>
      </c>
      <c r="L924" s="644">
        <v>0</v>
      </c>
      <c r="M924" s="588">
        <f t="shared" si="71"/>
        <v>0</v>
      </c>
      <c r="N924" s="703"/>
      <c r="O924" s="361"/>
      <c r="P924" s="502"/>
      <c r="Q924" s="849">
        <f t="shared" si="73"/>
        <v>0</v>
      </c>
      <c r="R924" s="849">
        <f t="shared" si="74"/>
        <v>0</v>
      </c>
      <c r="AA924" s="194"/>
    </row>
    <row r="925" spans="2:27" ht="18" customHeight="1" x14ac:dyDescent="0.35">
      <c r="B925" s="229"/>
      <c r="C925" s="301"/>
      <c r="D925" s="301"/>
      <c r="E925" s="449"/>
      <c r="F925" s="301"/>
      <c r="G925" s="302"/>
      <c r="H925" s="170"/>
      <c r="I925" s="170"/>
      <c r="J925" s="344"/>
      <c r="K925" s="587">
        <f t="shared" si="72"/>
        <v>0</v>
      </c>
      <c r="L925" s="644">
        <v>0</v>
      </c>
      <c r="M925" s="588">
        <f t="shared" si="71"/>
        <v>0</v>
      </c>
      <c r="N925" s="703"/>
      <c r="O925" s="361"/>
      <c r="P925" s="502"/>
      <c r="Q925" s="849">
        <f t="shared" si="73"/>
        <v>0</v>
      </c>
      <c r="R925" s="849">
        <f t="shared" si="74"/>
        <v>0</v>
      </c>
      <c r="AA925" s="194"/>
    </row>
    <row r="926" spans="2:27" ht="18" customHeight="1" x14ac:dyDescent="0.35">
      <c r="B926" s="229"/>
      <c r="C926" s="301"/>
      <c r="D926" s="301"/>
      <c r="E926" s="449"/>
      <c r="F926" s="301"/>
      <c r="G926" s="302"/>
      <c r="H926" s="170"/>
      <c r="I926" s="170"/>
      <c r="J926" s="344"/>
      <c r="K926" s="587">
        <f t="shared" si="72"/>
        <v>0</v>
      </c>
      <c r="L926" s="644">
        <v>0</v>
      </c>
      <c r="M926" s="588">
        <f t="shared" si="71"/>
        <v>0</v>
      </c>
      <c r="N926" s="703"/>
      <c r="O926" s="361"/>
      <c r="P926" s="502"/>
      <c r="Q926" s="849">
        <f t="shared" si="73"/>
        <v>0</v>
      </c>
      <c r="R926" s="849">
        <f t="shared" si="74"/>
        <v>0</v>
      </c>
      <c r="AA926" s="194"/>
    </row>
    <row r="927" spans="2:27" ht="18" customHeight="1" x14ac:dyDescent="0.35">
      <c r="B927" s="229"/>
      <c r="C927" s="301"/>
      <c r="D927" s="301"/>
      <c r="E927" s="449"/>
      <c r="F927" s="301"/>
      <c r="G927" s="302"/>
      <c r="H927" s="170"/>
      <c r="I927" s="170"/>
      <c r="J927" s="344"/>
      <c r="K927" s="587">
        <f t="shared" si="72"/>
        <v>0</v>
      </c>
      <c r="L927" s="644">
        <v>0</v>
      </c>
      <c r="M927" s="588">
        <f t="shared" si="71"/>
        <v>0</v>
      </c>
      <c r="N927" s="703"/>
      <c r="O927" s="361"/>
      <c r="P927" s="502"/>
      <c r="Q927" s="849">
        <f t="shared" si="73"/>
        <v>0</v>
      </c>
      <c r="R927" s="849">
        <f t="shared" si="74"/>
        <v>0</v>
      </c>
      <c r="AA927" s="194"/>
    </row>
    <row r="928" spans="2:27" ht="18" customHeight="1" x14ac:dyDescent="0.35">
      <c r="B928" s="229"/>
      <c r="C928" s="301"/>
      <c r="D928" s="301"/>
      <c r="E928" s="449"/>
      <c r="F928" s="301"/>
      <c r="G928" s="302"/>
      <c r="H928" s="170"/>
      <c r="I928" s="170"/>
      <c r="J928" s="344"/>
      <c r="K928" s="587">
        <f t="shared" si="72"/>
        <v>0</v>
      </c>
      <c r="L928" s="644">
        <v>0</v>
      </c>
      <c r="M928" s="588">
        <f t="shared" si="71"/>
        <v>0</v>
      </c>
      <c r="N928" s="703"/>
      <c r="O928" s="361"/>
      <c r="P928" s="502"/>
      <c r="Q928" s="849">
        <f t="shared" si="73"/>
        <v>0</v>
      </c>
      <c r="R928" s="849">
        <f t="shared" si="74"/>
        <v>0</v>
      </c>
      <c r="AA928" s="194"/>
    </row>
    <row r="929" spans="2:27" ht="18" customHeight="1" x14ac:dyDescent="0.35">
      <c r="B929" s="229"/>
      <c r="C929" s="301"/>
      <c r="D929" s="301"/>
      <c r="E929" s="449"/>
      <c r="F929" s="301"/>
      <c r="G929" s="302"/>
      <c r="H929" s="170"/>
      <c r="I929" s="170"/>
      <c r="J929" s="344"/>
      <c r="K929" s="587">
        <f t="shared" si="72"/>
        <v>0</v>
      </c>
      <c r="L929" s="644">
        <v>0</v>
      </c>
      <c r="M929" s="588">
        <f t="shared" si="71"/>
        <v>0</v>
      </c>
      <c r="N929" s="703"/>
      <c r="O929" s="361"/>
      <c r="P929" s="502"/>
      <c r="Q929" s="849">
        <f t="shared" si="73"/>
        <v>0</v>
      </c>
      <c r="R929" s="849">
        <f t="shared" si="74"/>
        <v>0</v>
      </c>
      <c r="AA929" s="194"/>
    </row>
    <row r="930" spans="2:27" ht="18" customHeight="1" x14ac:dyDescent="0.35">
      <c r="B930" s="229"/>
      <c r="C930" s="301"/>
      <c r="D930" s="301"/>
      <c r="E930" s="449"/>
      <c r="F930" s="301"/>
      <c r="G930" s="302"/>
      <c r="H930" s="170"/>
      <c r="I930" s="170"/>
      <c r="J930" s="344"/>
      <c r="K930" s="587">
        <f t="shared" si="72"/>
        <v>0</v>
      </c>
      <c r="L930" s="644">
        <v>0</v>
      </c>
      <c r="M930" s="588">
        <f t="shared" si="71"/>
        <v>0</v>
      </c>
      <c r="N930" s="703"/>
      <c r="O930" s="361"/>
      <c r="P930" s="502"/>
      <c r="Q930" s="849">
        <f t="shared" si="73"/>
        <v>0</v>
      </c>
      <c r="R930" s="849">
        <f t="shared" si="74"/>
        <v>0</v>
      </c>
      <c r="AA930" s="194"/>
    </row>
    <row r="931" spans="2:27" ht="18" customHeight="1" x14ac:dyDescent="0.35">
      <c r="B931" s="229"/>
      <c r="C931" s="301"/>
      <c r="D931" s="301"/>
      <c r="E931" s="449"/>
      <c r="F931" s="301"/>
      <c r="G931" s="302"/>
      <c r="H931" s="170"/>
      <c r="I931" s="170"/>
      <c r="J931" s="344"/>
      <c r="K931" s="587">
        <f t="shared" si="72"/>
        <v>0</v>
      </c>
      <c r="L931" s="644">
        <v>0</v>
      </c>
      <c r="M931" s="588">
        <f t="shared" si="71"/>
        <v>0</v>
      </c>
      <c r="N931" s="703"/>
      <c r="O931" s="361"/>
      <c r="P931" s="502"/>
      <c r="Q931" s="849">
        <f t="shared" si="73"/>
        <v>0</v>
      </c>
      <c r="R931" s="849">
        <f t="shared" si="74"/>
        <v>0</v>
      </c>
      <c r="AA931" s="194"/>
    </row>
    <row r="932" spans="2:27" ht="18" customHeight="1" x14ac:dyDescent="0.35">
      <c r="B932" s="229"/>
      <c r="C932" s="301"/>
      <c r="D932" s="301"/>
      <c r="E932" s="449"/>
      <c r="F932" s="301"/>
      <c r="G932" s="302"/>
      <c r="H932" s="170"/>
      <c r="I932" s="170"/>
      <c r="J932" s="344"/>
      <c r="K932" s="587">
        <f t="shared" si="72"/>
        <v>0</v>
      </c>
      <c r="L932" s="644">
        <v>0</v>
      </c>
      <c r="M932" s="588">
        <f t="shared" si="71"/>
        <v>0</v>
      </c>
      <c r="N932" s="703"/>
      <c r="O932" s="361"/>
      <c r="P932" s="502"/>
      <c r="Q932" s="849">
        <f t="shared" si="73"/>
        <v>0</v>
      </c>
      <c r="R932" s="849">
        <f t="shared" si="74"/>
        <v>0</v>
      </c>
      <c r="AA932" s="194"/>
    </row>
    <row r="933" spans="2:27" ht="18" customHeight="1" x14ac:dyDescent="0.35">
      <c r="B933" s="229"/>
      <c r="C933" s="301"/>
      <c r="D933" s="301"/>
      <c r="E933" s="449"/>
      <c r="F933" s="301"/>
      <c r="G933" s="302"/>
      <c r="H933" s="170"/>
      <c r="I933" s="170"/>
      <c r="J933" s="344"/>
      <c r="K933" s="587">
        <f t="shared" si="72"/>
        <v>0</v>
      </c>
      <c r="L933" s="644">
        <v>0</v>
      </c>
      <c r="M933" s="588">
        <f t="shared" si="71"/>
        <v>0</v>
      </c>
      <c r="N933" s="703"/>
      <c r="O933" s="361"/>
      <c r="P933" s="502"/>
      <c r="Q933" s="849">
        <f t="shared" si="73"/>
        <v>0</v>
      </c>
      <c r="R933" s="849">
        <f t="shared" si="74"/>
        <v>0</v>
      </c>
      <c r="AA933" s="194"/>
    </row>
    <row r="934" spans="2:27" ht="18" customHeight="1" x14ac:dyDescent="0.35">
      <c r="B934" s="229"/>
      <c r="C934" s="301"/>
      <c r="D934" s="301"/>
      <c r="E934" s="449"/>
      <c r="F934" s="301"/>
      <c r="G934" s="302"/>
      <c r="H934" s="170"/>
      <c r="I934" s="170"/>
      <c r="J934" s="344"/>
      <c r="K934" s="587">
        <f t="shared" si="72"/>
        <v>0</v>
      </c>
      <c r="L934" s="644">
        <v>0</v>
      </c>
      <c r="M934" s="588">
        <f t="shared" si="71"/>
        <v>0</v>
      </c>
      <c r="N934" s="703"/>
      <c r="O934" s="361"/>
      <c r="P934" s="502"/>
      <c r="Q934" s="849">
        <f t="shared" si="73"/>
        <v>0</v>
      </c>
      <c r="R934" s="849">
        <f t="shared" si="74"/>
        <v>0</v>
      </c>
      <c r="AA934" s="194"/>
    </row>
    <row r="935" spans="2:27" ht="18" customHeight="1" x14ac:dyDescent="0.35">
      <c r="B935" s="229"/>
      <c r="C935" s="301"/>
      <c r="D935" s="301"/>
      <c r="E935" s="449"/>
      <c r="F935" s="301"/>
      <c r="G935" s="302"/>
      <c r="H935" s="170"/>
      <c r="I935" s="170"/>
      <c r="J935" s="344"/>
      <c r="K935" s="587">
        <f t="shared" si="72"/>
        <v>0</v>
      </c>
      <c r="L935" s="644">
        <v>0</v>
      </c>
      <c r="M935" s="588">
        <f t="shared" si="71"/>
        <v>0</v>
      </c>
      <c r="N935" s="703"/>
      <c r="O935" s="361"/>
      <c r="P935" s="502"/>
      <c r="Q935" s="849">
        <f t="shared" si="73"/>
        <v>0</v>
      </c>
      <c r="R935" s="849">
        <f t="shared" si="74"/>
        <v>0</v>
      </c>
      <c r="AA935" s="194"/>
    </row>
    <row r="936" spans="2:27" ht="18" customHeight="1" x14ac:dyDescent="0.35">
      <c r="B936" s="229"/>
      <c r="C936" s="301"/>
      <c r="D936" s="301"/>
      <c r="E936" s="449"/>
      <c r="F936" s="301"/>
      <c r="G936" s="302"/>
      <c r="H936" s="170"/>
      <c r="I936" s="170"/>
      <c r="J936" s="344"/>
      <c r="K936" s="587">
        <f t="shared" si="72"/>
        <v>0</v>
      </c>
      <c r="L936" s="644">
        <v>0</v>
      </c>
      <c r="M936" s="588">
        <f t="shared" si="71"/>
        <v>0</v>
      </c>
      <c r="N936" s="703"/>
      <c r="O936" s="361"/>
      <c r="P936" s="502"/>
      <c r="Q936" s="849">
        <f t="shared" si="73"/>
        <v>0</v>
      </c>
      <c r="R936" s="849">
        <f t="shared" si="74"/>
        <v>0</v>
      </c>
      <c r="AA936" s="194"/>
    </row>
    <row r="937" spans="2:27" ht="18" customHeight="1" x14ac:dyDescent="0.35">
      <c r="B937" s="229"/>
      <c r="C937" s="301"/>
      <c r="D937" s="301"/>
      <c r="E937" s="449"/>
      <c r="F937" s="301"/>
      <c r="G937" s="302"/>
      <c r="H937" s="170"/>
      <c r="I937" s="170"/>
      <c r="J937" s="344"/>
      <c r="K937" s="587">
        <f t="shared" si="72"/>
        <v>0</v>
      </c>
      <c r="L937" s="644">
        <v>0</v>
      </c>
      <c r="M937" s="588">
        <f t="shared" si="71"/>
        <v>0</v>
      </c>
      <c r="N937" s="703"/>
      <c r="O937" s="361"/>
      <c r="P937" s="502"/>
      <c r="Q937" s="849">
        <f t="shared" si="73"/>
        <v>0</v>
      </c>
      <c r="R937" s="849">
        <f t="shared" si="74"/>
        <v>0</v>
      </c>
      <c r="AA937" s="194"/>
    </row>
    <row r="938" spans="2:27" ht="18" customHeight="1" x14ac:dyDescent="0.35">
      <c r="B938" s="229"/>
      <c r="C938" s="301"/>
      <c r="D938" s="301"/>
      <c r="E938" s="449"/>
      <c r="F938" s="301"/>
      <c r="G938" s="302"/>
      <c r="H938" s="170"/>
      <c r="I938" s="170"/>
      <c r="J938" s="344"/>
      <c r="K938" s="587">
        <f t="shared" si="72"/>
        <v>0</v>
      </c>
      <c r="L938" s="644">
        <v>0</v>
      </c>
      <c r="M938" s="588">
        <f t="shared" si="71"/>
        <v>0</v>
      </c>
      <c r="N938" s="703"/>
      <c r="O938" s="361"/>
      <c r="P938" s="502"/>
      <c r="Q938" s="849">
        <f t="shared" si="73"/>
        <v>0</v>
      </c>
      <c r="R938" s="849">
        <f t="shared" si="74"/>
        <v>0</v>
      </c>
      <c r="AA938" s="194"/>
    </row>
    <row r="939" spans="2:27" ht="18" customHeight="1" x14ac:dyDescent="0.35">
      <c r="B939" s="229"/>
      <c r="C939" s="301"/>
      <c r="D939" s="301"/>
      <c r="E939" s="449"/>
      <c r="F939" s="301"/>
      <c r="G939" s="302"/>
      <c r="H939" s="170"/>
      <c r="I939" s="170"/>
      <c r="J939" s="344"/>
      <c r="K939" s="587">
        <f t="shared" si="72"/>
        <v>0</v>
      </c>
      <c r="L939" s="644">
        <v>0</v>
      </c>
      <c r="M939" s="588">
        <f t="shared" si="71"/>
        <v>0</v>
      </c>
      <c r="N939" s="703"/>
      <c r="O939" s="361"/>
      <c r="P939" s="502"/>
      <c r="Q939" s="849">
        <f t="shared" si="73"/>
        <v>0</v>
      </c>
      <c r="R939" s="849">
        <f t="shared" si="74"/>
        <v>0</v>
      </c>
      <c r="AA939" s="194"/>
    </row>
    <row r="940" spans="2:27" ht="18" customHeight="1" x14ac:dyDescent="0.35">
      <c r="B940" s="229"/>
      <c r="C940" s="301"/>
      <c r="D940" s="301"/>
      <c r="E940" s="449"/>
      <c r="F940" s="301"/>
      <c r="G940" s="302"/>
      <c r="H940" s="170"/>
      <c r="I940" s="170"/>
      <c r="J940" s="344"/>
      <c r="K940" s="587">
        <f t="shared" si="72"/>
        <v>0</v>
      </c>
      <c r="L940" s="644">
        <v>0</v>
      </c>
      <c r="M940" s="588">
        <f t="shared" si="71"/>
        <v>0</v>
      </c>
      <c r="N940" s="703"/>
      <c r="O940" s="361"/>
      <c r="P940" s="502"/>
      <c r="Q940" s="849">
        <f t="shared" si="73"/>
        <v>0</v>
      </c>
      <c r="R940" s="849">
        <f t="shared" si="74"/>
        <v>0</v>
      </c>
      <c r="AA940" s="194"/>
    </row>
    <row r="941" spans="2:27" ht="18" customHeight="1" x14ac:dyDescent="0.35">
      <c r="B941" s="229"/>
      <c r="C941" s="301"/>
      <c r="D941" s="301"/>
      <c r="E941" s="449"/>
      <c r="F941" s="301"/>
      <c r="G941" s="302"/>
      <c r="H941" s="170"/>
      <c r="I941" s="170"/>
      <c r="J941" s="344"/>
      <c r="K941" s="587">
        <f t="shared" si="72"/>
        <v>0</v>
      </c>
      <c r="L941" s="644">
        <v>0</v>
      </c>
      <c r="M941" s="588">
        <f t="shared" si="71"/>
        <v>0</v>
      </c>
      <c r="N941" s="703"/>
      <c r="O941" s="361"/>
      <c r="P941" s="502"/>
      <c r="Q941" s="849">
        <f t="shared" si="73"/>
        <v>0</v>
      </c>
      <c r="R941" s="849">
        <f t="shared" si="74"/>
        <v>0</v>
      </c>
      <c r="AA941" s="194"/>
    </row>
    <row r="942" spans="2:27" ht="18" customHeight="1" x14ac:dyDescent="0.35">
      <c r="B942" s="229"/>
      <c r="C942" s="301"/>
      <c r="D942" s="301"/>
      <c r="E942" s="449"/>
      <c r="F942" s="301"/>
      <c r="G942" s="302"/>
      <c r="H942" s="170"/>
      <c r="I942" s="170"/>
      <c r="J942" s="344"/>
      <c r="K942" s="587">
        <f t="shared" si="72"/>
        <v>0</v>
      </c>
      <c r="L942" s="644">
        <v>0</v>
      </c>
      <c r="M942" s="588">
        <f t="shared" si="71"/>
        <v>0</v>
      </c>
      <c r="N942" s="703"/>
      <c r="O942" s="361"/>
      <c r="P942" s="502"/>
      <c r="Q942" s="849">
        <f t="shared" si="73"/>
        <v>0</v>
      </c>
      <c r="R942" s="849">
        <f t="shared" si="74"/>
        <v>0</v>
      </c>
      <c r="AA942" s="194"/>
    </row>
    <row r="943" spans="2:27" ht="18" customHeight="1" x14ac:dyDescent="0.35">
      <c r="B943" s="229"/>
      <c r="C943" s="301"/>
      <c r="D943" s="301"/>
      <c r="E943" s="449"/>
      <c r="F943" s="301"/>
      <c r="G943" s="302"/>
      <c r="H943" s="170"/>
      <c r="I943" s="170"/>
      <c r="J943" s="344"/>
      <c r="K943" s="587">
        <f t="shared" si="72"/>
        <v>0</v>
      </c>
      <c r="L943" s="644">
        <v>0</v>
      </c>
      <c r="M943" s="588">
        <f t="shared" si="71"/>
        <v>0</v>
      </c>
      <c r="N943" s="703"/>
      <c r="O943" s="361"/>
      <c r="P943" s="502"/>
      <c r="Q943" s="849">
        <f t="shared" si="73"/>
        <v>0</v>
      </c>
      <c r="R943" s="849">
        <f t="shared" si="74"/>
        <v>0</v>
      </c>
      <c r="AA943" s="194"/>
    </row>
    <row r="944" spans="2:27" ht="18" customHeight="1" x14ac:dyDescent="0.35">
      <c r="B944" s="229"/>
      <c r="C944" s="301"/>
      <c r="D944" s="301"/>
      <c r="E944" s="449"/>
      <c r="F944" s="301"/>
      <c r="G944" s="302"/>
      <c r="H944" s="170"/>
      <c r="I944" s="170"/>
      <c r="J944" s="344"/>
      <c r="K944" s="587">
        <f t="shared" si="72"/>
        <v>0</v>
      </c>
      <c r="L944" s="644">
        <v>0</v>
      </c>
      <c r="M944" s="588">
        <f t="shared" si="71"/>
        <v>0</v>
      </c>
      <c r="N944" s="703"/>
      <c r="O944" s="361"/>
      <c r="P944" s="502"/>
      <c r="Q944" s="849">
        <f t="shared" si="73"/>
        <v>0</v>
      </c>
      <c r="R944" s="849">
        <f t="shared" si="74"/>
        <v>0</v>
      </c>
      <c r="AA944" s="194"/>
    </row>
    <row r="945" spans="2:27" ht="18" customHeight="1" x14ac:dyDescent="0.35">
      <c r="B945" s="229"/>
      <c r="C945" s="301"/>
      <c r="D945" s="301"/>
      <c r="E945" s="449"/>
      <c r="F945" s="301"/>
      <c r="G945" s="302"/>
      <c r="H945" s="170"/>
      <c r="I945" s="170"/>
      <c r="J945" s="344"/>
      <c r="K945" s="587">
        <f t="shared" si="72"/>
        <v>0</v>
      </c>
      <c r="L945" s="644">
        <v>0</v>
      </c>
      <c r="M945" s="588">
        <f t="shared" si="71"/>
        <v>0</v>
      </c>
      <c r="N945" s="703"/>
      <c r="O945" s="361"/>
      <c r="P945" s="502"/>
      <c r="Q945" s="849">
        <f t="shared" si="73"/>
        <v>0</v>
      </c>
      <c r="R945" s="849">
        <f t="shared" si="74"/>
        <v>0</v>
      </c>
      <c r="AA945" s="194"/>
    </row>
    <row r="946" spans="2:27" ht="18" customHeight="1" x14ac:dyDescent="0.35">
      <c r="B946" s="229"/>
      <c r="C946" s="301"/>
      <c r="D946" s="301"/>
      <c r="E946" s="449"/>
      <c r="F946" s="301"/>
      <c r="G946" s="302"/>
      <c r="H946" s="170"/>
      <c r="I946" s="170"/>
      <c r="J946" s="344"/>
      <c r="K946" s="587">
        <f t="shared" si="72"/>
        <v>0</v>
      </c>
      <c r="L946" s="644">
        <v>0</v>
      </c>
      <c r="M946" s="588">
        <f t="shared" ref="M946:M1009" si="75">IF(O946="X",0,L946*$M$8)</f>
        <v>0</v>
      </c>
      <c r="N946" s="703"/>
      <c r="O946" s="361"/>
      <c r="P946" s="502"/>
      <c r="Q946" s="849">
        <f t="shared" si="73"/>
        <v>0</v>
      </c>
      <c r="R946" s="849">
        <f t="shared" si="74"/>
        <v>0</v>
      </c>
      <c r="AA946" s="194"/>
    </row>
    <row r="947" spans="2:27" ht="18" customHeight="1" x14ac:dyDescent="0.35">
      <c r="B947" s="229"/>
      <c r="C947" s="301"/>
      <c r="D947" s="301"/>
      <c r="E947" s="449"/>
      <c r="F947" s="301"/>
      <c r="G947" s="302"/>
      <c r="H947" s="170"/>
      <c r="I947" s="170"/>
      <c r="J947" s="344"/>
      <c r="K947" s="587">
        <f t="shared" ref="K947:K1010" si="76">J947*$M$8</f>
        <v>0</v>
      </c>
      <c r="L947" s="644">
        <v>0</v>
      </c>
      <c r="M947" s="588">
        <f t="shared" si="75"/>
        <v>0</v>
      </c>
      <c r="N947" s="703"/>
      <c r="O947" s="361"/>
      <c r="P947" s="502"/>
      <c r="Q947" s="849">
        <f t="shared" ref="Q947:Q1010" si="77">K947*$H$35</f>
        <v>0</v>
      </c>
      <c r="R947" s="849">
        <f t="shared" ref="R947:R1010" si="78">M947*$H$44</f>
        <v>0</v>
      </c>
      <c r="AA947" s="194"/>
    </row>
    <row r="948" spans="2:27" ht="18" customHeight="1" x14ac:dyDescent="0.35">
      <c r="B948" s="229"/>
      <c r="C948" s="301"/>
      <c r="D948" s="301"/>
      <c r="E948" s="449"/>
      <c r="F948" s="301"/>
      <c r="G948" s="302"/>
      <c r="H948" s="170"/>
      <c r="I948" s="170"/>
      <c r="J948" s="344"/>
      <c r="K948" s="587">
        <f t="shared" si="76"/>
        <v>0</v>
      </c>
      <c r="L948" s="644">
        <v>0</v>
      </c>
      <c r="M948" s="588">
        <f t="shared" si="75"/>
        <v>0</v>
      </c>
      <c r="N948" s="703"/>
      <c r="O948" s="361"/>
      <c r="P948" s="502"/>
      <c r="Q948" s="849">
        <f t="shared" si="77"/>
        <v>0</v>
      </c>
      <c r="R948" s="849">
        <f t="shared" si="78"/>
        <v>0</v>
      </c>
      <c r="AA948" s="194"/>
    </row>
    <row r="949" spans="2:27" ht="18" customHeight="1" x14ac:dyDescent="0.35">
      <c r="B949" s="229"/>
      <c r="C949" s="301"/>
      <c r="D949" s="301"/>
      <c r="E949" s="449"/>
      <c r="F949" s="301"/>
      <c r="G949" s="302"/>
      <c r="H949" s="170"/>
      <c r="I949" s="170"/>
      <c r="J949" s="344"/>
      <c r="K949" s="587">
        <f t="shared" si="76"/>
        <v>0</v>
      </c>
      <c r="L949" s="644">
        <v>0</v>
      </c>
      <c r="M949" s="588">
        <f t="shared" si="75"/>
        <v>0</v>
      </c>
      <c r="N949" s="703"/>
      <c r="O949" s="361"/>
      <c r="P949" s="502"/>
      <c r="Q949" s="849">
        <f t="shared" si="77"/>
        <v>0</v>
      </c>
      <c r="R949" s="849">
        <f t="shared" si="78"/>
        <v>0</v>
      </c>
      <c r="AA949" s="194"/>
    </row>
    <row r="950" spans="2:27" ht="18" customHeight="1" x14ac:dyDescent="0.35">
      <c r="B950" s="229"/>
      <c r="C950" s="301"/>
      <c r="D950" s="301"/>
      <c r="E950" s="449"/>
      <c r="F950" s="301"/>
      <c r="G950" s="302"/>
      <c r="H950" s="170"/>
      <c r="I950" s="170"/>
      <c r="J950" s="344"/>
      <c r="K950" s="587">
        <f t="shared" si="76"/>
        <v>0</v>
      </c>
      <c r="L950" s="644">
        <v>0</v>
      </c>
      <c r="M950" s="588">
        <f t="shared" si="75"/>
        <v>0</v>
      </c>
      <c r="N950" s="703"/>
      <c r="O950" s="361"/>
      <c r="P950" s="502"/>
      <c r="Q950" s="849">
        <f t="shared" si="77"/>
        <v>0</v>
      </c>
      <c r="R950" s="849">
        <f t="shared" si="78"/>
        <v>0</v>
      </c>
      <c r="AA950" s="194"/>
    </row>
    <row r="951" spans="2:27" ht="18" customHeight="1" x14ac:dyDescent="0.35">
      <c r="B951" s="229"/>
      <c r="C951" s="301"/>
      <c r="D951" s="301"/>
      <c r="E951" s="449"/>
      <c r="F951" s="301"/>
      <c r="G951" s="302"/>
      <c r="H951" s="170"/>
      <c r="I951" s="170"/>
      <c r="J951" s="344"/>
      <c r="K951" s="587">
        <f t="shared" si="76"/>
        <v>0</v>
      </c>
      <c r="L951" s="644">
        <v>0</v>
      </c>
      <c r="M951" s="588">
        <f t="shared" si="75"/>
        <v>0</v>
      </c>
      <c r="N951" s="703"/>
      <c r="O951" s="361"/>
      <c r="P951" s="502"/>
      <c r="Q951" s="849">
        <f t="shared" si="77"/>
        <v>0</v>
      </c>
      <c r="R951" s="849">
        <f t="shared" si="78"/>
        <v>0</v>
      </c>
      <c r="AA951" s="194"/>
    </row>
    <row r="952" spans="2:27" ht="18" customHeight="1" x14ac:dyDescent="0.35">
      <c r="B952" s="229"/>
      <c r="C952" s="301"/>
      <c r="D952" s="301"/>
      <c r="E952" s="449"/>
      <c r="F952" s="301"/>
      <c r="G952" s="302"/>
      <c r="H952" s="170"/>
      <c r="I952" s="170"/>
      <c r="J952" s="344"/>
      <c r="K952" s="587">
        <f t="shared" si="76"/>
        <v>0</v>
      </c>
      <c r="L952" s="644">
        <v>0</v>
      </c>
      <c r="M952" s="588">
        <f t="shared" si="75"/>
        <v>0</v>
      </c>
      <c r="N952" s="703"/>
      <c r="O952" s="361"/>
      <c r="P952" s="502"/>
      <c r="Q952" s="849">
        <f t="shared" si="77"/>
        <v>0</v>
      </c>
      <c r="R952" s="849">
        <f t="shared" si="78"/>
        <v>0</v>
      </c>
      <c r="AA952" s="194"/>
    </row>
    <row r="953" spans="2:27" ht="18" customHeight="1" x14ac:dyDescent="0.35">
      <c r="B953" s="229"/>
      <c r="C953" s="301"/>
      <c r="D953" s="301"/>
      <c r="E953" s="449"/>
      <c r="F953" s="301"/>
      <c r="G953" s="302"/>
      <c r="H953" s="170"/>
      <c r="I953" s="170"/>
      <c r="J953" s="344"/>
      <c r="K953" s="587">
        <f t="shared" si="76"/>
        <v>0</v>
      </c>
      <c r="L953" s="644">
        <v>0</v>
      </c>
      <c r="M953" s="588">
        <f t="shared" si="75"/>
        <v>0</v>
      </c>
      <c r="N953" s="703"/>
      <c r="O953" s="361"/>
      <c r="P953" s="502"/>
      <c r="Q953" s="849">
        <f t="shared" si="77"/>
        <v>0</v>
      </c>
      <c r="R953" s="849">
        <f t="shared" si="78"/>
        <v>0</v>
      </c>
      <c r="AA953" s="194"/>
    </row>
    <row r="954" spans="2:27" ht="18" customHeight="1" x14ac:dyDescent="0.35">
      <c r="B954" s="229"/>
      <c r="C954" s="301"/>
      <c r="D954" s="301"/>
      <c r="E954" s="449"/>
      <c r="F954" s="301"/>
      <c r="G954" s="302"/>
      <c r="H954" s="170"/>
      <c r="I954" s="170"/>
      <c r="J954" s="344"/>
      <c r="K954" s="587">
        <f t="shared" si="76"/>
        <v>0</v>
      </c>
      <c r="L954" s="644">
        <v>0</v>
      </c>
      <c r="M954" s="588">
        <f t="shared" si="75"/>
        <v>0</v>
      </c>
      <c r="N954" s="703"/>
      <c r="O954" s="361"/>
      <c r="P954" s="502"/>
      <c r="Q954" s="849">
        <f t="shared" si="77"/>
        <v>0</v>
      </c>
      <c r="R954" s="849">
        <f t="shared" si="78"/>
        <v>0</v>
      </c>
      <c r="AA954" s="194"/>
    </row>
    <row r="955" spans="2:27" ht="18" customHeight="1" x14ac:dyDescent="0.35">
      <c r="B955" s="229"/>
      <c r="C955" s="301"/>
      <c r="D955" s="301"/>
      <c r="E955" s="449"/>
      <c r="F955" s="301"/>
      <c r="G955" s="302"/>
      <c r="H955" s="170"/>
      <c r="I955" s="170"/>
      <c r="J955" s="344"/>
      <c r="K955" s="587">
        <f t="shared" si="76"/>
        <v>0</v>
      </c>
      <c r="L955" s="644">
        <v>0</v>
      </c>
      <c r="M955" s="588">
        <f t="shared" si="75"/>
        <v>0</v>
      </c>
      <c r="N955" s="703"/>
      <c r="O955" s="361"/>
      <c r="P955" s="502"/>
      <c r="Q955" s="849">
        <f t="shared" si="77"/>
        <v>0</v>
      </c>
      <c r="R955" s="849">
        <f t="shared" si="78"/>
        <v>0</v>
      </c>
      <c r="AA955" s="194"/>
    </row>
    <row r="956" spans="2:27" ht="18" customHeight="1" x14ac:dyDescent="0.35">
      <c r="B956" s="229"/>
      <c r="C956" s="301"/>
      <c r="D956" s="301"/>
      <c r="E956" s="449"/>
      <c r="F956" s="301"/>
      <c r="G956" s="302"/>
      <c r="H956" s="170"/>
      <c r="I956" s="170"/>
      <c r="J956" s="344"/>
      <c r="K956" s="587">
        <f t="shared" si="76"/>
        <v>0</v>
      </c>
      <c r="L956" s="644">
        <v>0</v>
      </c>
      <c r="M956" s="588">
        <f t="shared" si="75"/>
        <v>0</v>
      </c>
      <c r="N956" s="703"/>
      <c r="O956" s="361"/>
      <c r="P956" s="502"/>
      <c r="Q956" s="849">
        <f t="shared" si="77"/>
        <v>0</v>
      </c>
      <c r="R956" s="849">
        <f t="shared" si="78"/>
        <v>0</v>
      </c>
      <c r="AA956" s="194"/>
    </row>
    <row r="957" spans="2:27" ht="18" customHeight="1" x14ac:dyDescent="0.35">
      <c r="B957" s="229"/>
      <c r="C957" s="301"/>
      <c r="D957" s="301"/>
      <c r="E957" s="449"/>
      <c r="F957" s="301"/>
      <c r="G957" s="302"/>
      <c r="H957" s="170"/>
      <c r="I957" s="170"/>
      <c r="J957" s="344"/>
      <c r="K957" s="587">
        <f t="shared" si="76"/>
        <v>0</v>
      </c>
      <c r="L957" s="644">
        <v>0</v>
      </c>
      <c r="M957" s="588">
        <f t="shared" si="75"/>
        <v>0</v>
      </c>
      <c r="N957" s="703"/>
      <c r="O957" s="361"/>
      <c r="P957" s="502"/>
      <c r="Q957" s="849">
        <f t="shared" si="77"/>
        <v>0</v>
      </c>
      <c r="R957" s="849">
        <f t="shared" si="78"/>
        <v>0</v>
      </c>
      <c r="AA957" s="194"/>
    </row>
    <row r="958" spans="2:27" ht="18" customHeight="1" x14ac:dyDescent="0.35">
      <c r="B958" s="229"/>
      <c r="C958" s="301"/>
      <c r="D958" s="301"/>
      <c r="E958" s="449"/>
      <c r="F958" s="301"/>
      <c r="G958" s="302"/>
      <c r="H958" s="170"/>
      <c r="I958" s="170"/>
      <c r="J958" s="344"/>
      <c r="K958" s="587">
        <f t="shared" si="76"/>
        <v>0</v>
      </c>
      <c r="L958" s="644">
        <v>0</v>
      </c>
      <c r="M958" s="588">
        <f t="shared" si="75"/>
        <v>0</v>
      </c>
      <c r="N958" s="703"/>
      <c r="O958" s="361"/>
      <c r="P958" s="502"/>
      <c r="Q958" s="849">
        <f t="shared" si="77"/>
        <v>0</v>
      </c>
      <c r="R958" s="849">
        <f t="shared" si="78"/>
        <v>0</v>
      </c>
      <c r="AA958" s="194"/>
    </row>
    <row r="959" spans="2:27" ht="18" customHeight="1" x14ac:dyDescent="0.35">
      <c r="B959" s="229"/>
      <c r="C959" s="301"/>
      <c r="D959" s="301"/>
      <c r="E959" s="449"/>
      <c r="F959" s="301"/>
      <c r="G959" s="302"/>
      <c r="H959" s="170"/>
      <c r="I959" s="170"/>
      <c r="J959" s="344"/>
      <c r="K959" s="587">
        <f t="shared" si="76"/>
        <v>0</v>
      </c>
      <c r="L959" s="644">
        <v>0</v>
      </c>
      <c r="M959" s="588">
        <f t="shared" si="75"/>
        <v>0</v>
      </c>
      <c r="N959" s="703"/>
      <c r="O959" s="361"/>
      <c r="P959" s="502"/>
      <c r="Q959" s="849">
        <f t="shared" si="77"/>
        <v>0</v>
      </c>
      <c r="R959" s="849">
        <f t="shared" si="78"/>
        <v>0</v>
      </c>
      <c r="AA959" s="194"/>
    </row>
    <row r="960" spans="2:27" ht="18" customHeight="1" x14ac:dyDescent="0.35">
      <c r="B960" s="229"/>
      <c r="C960" s="301"/>
      <c r="D960" s="301"/>
      <c r="E960" s="449"/>
      <c r="F960" s="301"/>
      <c r="G960" s="302"/>
      <c r="H960" s="170"/>
      <c r="I960" s="170"/>
      <c r="J960" s="344"/>
      <c r="K960" s="587">
        <f t="shared" si="76"/>
        <v>0</v>
      </c>
      <c r="L960" s="644">
        <v>0</v>
      </c>
      <c r="M960" s="588">
        <f t="shared" si="75"/>
        <v>0</v>
      </c>
      <c r="N960" s="703"/>
      <c r="O960" s="361"/>
      <c r="P960" s="502"/>
      <c r="Q960" s="849">
        <f t="shared" si="77"/>
        <v>0</v>
      </c>
      <c r="R960" s="849">
        <f t="shared" si="78"/>
        <v>0</v>
      </c>
      <c r="AA960" s="194"/>
    </row>
    <row r="961" spans="2:27" ht="18" customHeight="1" x14ac:dyDescent="0.35">
      <c r="B961" s="229"/>
      <c r="C961" s="301"/>
      <c r="D961" s="301"/>
      <c r="E961" s="449"/>
      <c r="F961" s="301"/>
      <c r="G961" s="302"/>
      <c r="H961" s="170"/>
      <c r="I961" s="170"/>
      <c r="J961" s="344"/>
      <c r="K961" s="587">
        <f t="shared" si="76"/>
        <v>0</v>
      </c>
      <c r="L961" s="644">
        <v>0</v>
      </c>
      <c r="M961" s="588">
        <f t="shared" si="75"/>
        <v>0</v>
      </c>
      <c r="N961" s="703"/>
      <c r="O961" s="361"/>
      <c r="P961" s="502"/>
      <c r="Q961" s="849">
        <f t="shared" si="77"/>
        <v>0</v>
      </c>
      <c r="R961" s="849">
        <f t="shared" si="78"/>
        <v>0</v>
      </c>
      <c r="AA961" s="194"/>
    </row>
    <row r="962" spans="2:27" ht="18" customHeight="1" x14ac:dyDescent="0.35">
      <c r="B962" s="229"/>
      <c r="C962" s="301"/>
      <c r="D962" s="301"/>
      <c r="E962" s="449"/>
      <c r="F962" s="301"/>
      <c r="G962" s="302"/>
      <c r="H962" s="170"/>
      <c r="I962" s="170"/>
      <c r="J962" s="344"/>
      <c r="K962" s="587">
        <f t="shared" si="76"/>
        <v>0</v>
      </c>
      <c r="L962" s="644">
        <v>0</v>
      </c>
      <c r="M962" s="588">
        <f t="shared" si="75"/>
        <v>0</v>
      </c>
      <c r="N962" s="703"/>
      <c r="O962" s="361"/>
      <c r="P962" s="502"/>
      <c r="Q962" s="849">
        <f t="shared" si="77"/>
        <v>0</v>
      </c>
      <c r="R962" s="849">
        <f t="shared" si="78"/>
        <v>0</v>
      </c>
      <c r="AA962" s="194"/>
    </row>
    <row r="963" spans="2:27" ht="18" customHeight="1" x14ac:dyDescent="0.35">
      <c r="B963" s="229"/>
      <c r="C963" s="301"/>
      <c r="D963" s="301"/>
      <c r="E963" s="449"/>
      <c r="F963" s="301"/>
      <c r="G963" s="302"/>
      <c r="H963" s="170"/>
      <c r="I963" s="170"/>
      <c r="J963" s="344"/>
      <c r="K963" s="587">
        <f t="shared" si="76"/>
        <v>0</v>
      </c>
      <c r="L963" s="644">
        <v>0</v>
      </c>
      <c r="M963" s="588">
        <f t="shared" si="75"/>
        <v>0</v>
      </c>
      <c r="N963" s="703"/>
      <c r="O963" s="361"/>
      <c r="P963" s="502"/>
      <c r="Q963" s="849">
        <f t="shared" si="77"/>
        <v>0</v>
      </c>
      <c r="R963" s="849">
        <f t="shared" si="78"/>
        <v>0</v>
      </c>
      <c r="AA963" s="194"/>
    </row>
    <row r="964" spans="2:27" ht="18" customHeight="1" x14ac:dyDescent="0.35">
      <c r="B964" s="229"/>
      <c r="C964" s="301"/>
      <c r="D964" s="301"/>
      <c r="E964" s="449"/>
      <c r="F964" s="301"/>
      <c r="G964" s="302"/>
      <c r="H964" s="170"/>
      <c r="I964" s="170"/>
      <c r="J964" s="344"/>
      <c r="K964" s="587">
        <f t="shared" si="76"/>
        <v>0</v>
      </c>
      <c r="L964" s="644">
        <v>0</v>
      </c>
      <c r="M964" s="588">
        <f t="shared" si="75"/>
        <v>0</v>
      </c>
      <c r="N964" s="703"/>
      <c r="O964" s="361"/>
      <c r="P964" s="502"/>
      <c r="Q964" s="849">
        <f t="shared" si="77"/>
        <v>0</v>
      </c>
      <c r="R964" s="849">
        <f t="shared" si="78"/>
        <v>0</v>
      </c>
      <c r="AA964" s="194"/>
    </row>
    <row r="965" spans="2:27" ht="18" customHeight="1" x14ac:dyDescent="0.35">
      <c r="B965" s="229"/>
      <c r="C965" s="301"/>
      <c r="D965" s="301"/>
      <c r="E965" s="449"/>
      <c r="F965" s="301"/>
      <c r="G965" s="302"/>
      <c r="H965" s="170"/>
      <c r="I965" s="170"/>
      <c r="J965" s="344"/>
      <c r="K965" s="587">
        <f t="shared" si="76"/>
        <v>0</v>
      </c>
      <c r="L965" s="644">
        <v>0</v>
      </c>
      <c r="M965" s="588">
        <f t="shared" si="75"/>
        <v>0</v>
      </c>
      <c r="N965" s="703"/>
      <c r="O965" s="361"/>
      <c r="P965" s="502"/>
      <c r="Q965" s="849">
        <f t="shared" si="77"/>
        <v>0</v>
      </c>
      <c r="R965" s="849">
        <f t="shared" si="78"/>
        <v>0</v>
      </c>
      <c r="AA965" s="194"/>
    </row>
    <row r="966" spans="2:27" ht="18" customHeight="1" x14ac:dyDescent="0.35">
      <c r="B966" s="229"/>
      <c r="C966" s="301"/>
      <c r="D966" s="301"/>
      <c r="E966" s="449"/>
      <c r="F966" s="301"/>
      <c r="G966" s="302"/>
      <c r="H966" s="170"/>
      <c r="I966" s="170"/>
      <c r="J966" s="344"/>
      <c r="K966" s="587">
        <f t="shared" si="76"/>
        <v>0</v>
      </c>
      <c r="L966" s="644">
        <v>0</v>
      </c>
      <c r="M966" s="588">
        <f t="shared" si="75"/>
        <v>0</v>
      </c>
      <c r="N966" s="703"/>
      <c r="O966" s="361"/>
      <c r="P966" s="502"/>
      <c r="Q966" s="849">
        <f t="shared" si="77"/>
        <v>0</v>
      </c>
      <c r="R966" s="849">
        <f t="shared" si="78"/>
        <v>0</v>
      </c>
      <c r="AA966" s="194"/>
    </row>
    <row r="967" spans="2:27" ht="18" customHeight="1" x14ac:dyDescent="0.35">
      <c r="B967" s="229"/>
      <c r="C967" s="301"/>
      <c r="D967" s="301"/>
      <c r="E967" s="449"/>
      <c r="F967" s="301"/>
      <c r="G967" s="302"/>
      <c r="H967" s="170"/>
      <c r="I967" s="170"/>
      <c r="J967" s="344"/>
      <c r="K967" s="587">
        <f t="shared" si="76"/>
        <v>0</v>
      </c>
      <c r="L967" s="644">
        <v>0</v>
      </c>
      <c r="M967" s="588">
        <f t="shared" si="75"/>
        <v>0</v>
      </c>
      <c r="N967" s="703"/>
      <c r="O967" s="361"/>
      <c r="P967" s="502"/>
      <c r="Q967" s="849">
        <f t="shared" si="77"/>
        <v>0</v>
      </c>
      <c r="R967" s="849">
        <f t="shared" si="78"/>
        <v>0</v>
      </c>
      <c r="AA967" s="194"/>
    </row>
    <row r="968" spans="2:27" ht="18" customHeight="1" x14ac:dyDescent="0.35">
      <c r="B968" s="229"/>
      <c r="C968" s="301"/>
      <c r="D968" s="301"/>
      <c r="E968" s="449"/>
      <c r="F968" s="301"/>
      <c r="G968" s="302"/>
      <c r="H968" s="170"/>
      <c r="I968" s="170"/>
      <c r="J968" s="344"/>
      <c r="K968" s="587">
        <f t="shared" si="76"/>
        <v>0</v>
      </c>
      <c r="L968" s="644">
        <v>0</v>
      </c>
      <c r="M968" s="588">
        <f t="shared" si="75"/>
        <v>0</v>
      </c>
      <c r="N968" s="703"/>
      <c r="O968" s="361"/>
      <c r="P968" s="502"/>
      <c r="Q968" s="849">
        <f t="shared" si="77"/>
        <v>0</v>
      </c>
      <c r="R968" s="849">
        <f t="shared" si="78"/>
        <v>0</v>
      </c>
      <c r="AA968" s="194"/>
    </row>
    <row r="969" spans="2:27" ht="18" customHeight="1" x14ac:dyDescent="0.35">
      <c r="B969" s="229"/>
      <c r="C969" s="301"/>
      <c r="D969" s="301"/>
      <c r="E969" s="449"/>
      <c r="F969" s="301"/>
      <c r="G969" s="302"/>
      <c r="H969" s="170"/>
      <c r="I969" s="170"/>
      <c r="J969" s="344"/>
      <c r="K969" s="587">
        <f t="shared" si="76"/>
        <v>0</v>
      </c>
      <c r="L969" s="644">
        <v>0</v>
      </c>
      <c r="M969" s="588">
        <f t="shared" si="75"/>
        <v>0</v>
      </c>
      <c r="N969" s="703"/>
      <c r="O969" s="361"/>
      <c r="P969" s="502"/>
      <c r="Q969" s="849">
        <f t="shared" si="77"/>
        <v>0</v>
      </c>
      <c r="R969" s="849">
        <f t="shared" si="78"/>
        <v>0</v>
      </c>
      <c r="AA969" s="194"/>
    </row>
    <row r="970" spans="2:27" ht="18" customHeight="1" x14ac:dyDescent="0.35">
      <c r="B970" s="229"/>
      <c r="C970" s="301"/>
      <c r="D970" s="301"/>
      <c r="E970" s="449"/>
      <c r="F970" s="301"/>
      <c r="G970" s="302"/>
      <c r="H970" s="170"/>
      <c r="I970" s="170"/>
      <c r="J970" s="344"/>
      <c r="K970" s="587">
        <f t="shared" si="76"/>
        <v>0</v>
      </c>
      <c r="L970" s="644">
        <v>0</v>
      </c>
      <c r="M970" s="588">
        <f t="shared" si="75"/>
        <v>0</v>
      </c>
      <c r="N970" s="703"/>
      <c r="O970" s="361"/>
      <c r="P970" s="502"/>
      <c r="Q970" s="849">
        <f t="shared" si="77"/>
        <v>0</v>
      </c>
      <c r="R970" s="849">
        <f t="shared" si="78"/>
        <v>0</v>
      </c>
      <c r="AA970" s="194"/>
    </row>
    <row r="971" spans="2:27" ht="18" customHeight="1" x14ac:dyDescent="0.35">
      <c r="B971" s="229"/>
      <c r="C971" s="301"/>
      <c r="D971" s="301"/>
      <c r="E971" s="449"/>
      <c r="F971" s="301"/>
      <c r="G971" s="302"/>
      <c r="H971" s="170"/>
      <c r="I971" s="170"/>
      <c r="J971" s="344"/>
      <c r="K971" s="587">
        <f t="shared" si="76"/>
        <v>0</v>
      </c>
      <c r="L971" s="644">
        <v>0</v>
      </c>
      <c r="M971" s="588">
        <f t="shared" si="75"/>
        <v>0</v>
      </c>
      <c r="N971" s="703"/>
      <c r="O971" s="361"/>
      <c r="P971" s="502"/>
      <c r="Q971" s="849">
        <f t="shared" si="77"/>
        <v>0</v>
      </c>
      <c r="R971" s="849">
        <f t="shared" si="78"/>
        <v>0</v>
      </c>
      <c r="AA971" s="194"/>
    </row>
    <row r="972" spans="2:27" ht="18" customHeight="1" x14ac:dyDescent="0.35">
      <c r="B972" s="229"/>
      <c r="C972" s="301"/>
      <c r="D972" s="301"/>
      <c r="E972" s="449"/>
      <c r="F972" s="301"/>
      <c r="G972" s="302"/>
      <c r="H972" s="170"/>
      <c r="I972" s="170"/>
      <c r="J972" s="344"/>
      <c r="K972" s="587">
        <f t="shared" si="76"/>
        <v>0</v>
      </c>
      <c r="L972" s="644">
        <v>0</v>
      </c>
      <c r="M972" s="588">
        <f t="shared" si="75"/>
        <v>0</v>
      </c>
      <c r="N972" s="703"/>
      <c r="O972" s="361"/>
      <c r="P972" s="502"/>
      <c r="Q972" s="849">
        <f t="shared" si="77"/>
        <v>0</v>
      </c>
      <c r="R972" s="849">
        <f t="shared" si="78"/>
        <v>0</v>
      </c>
      <c r="AA972" s="194"/>
    </row>
    <row r="973" spans="2:27" ht="18" customHeight="1" x14ac:dyDescent="0.35">
      <c r="B973" s="229"/>
      <c r="C973" s="301"/>
      <c r="D973" s="301"/>
      <c r="E973" s="449"/>
      <c r="F973" s="301"/>
      <c r="G973" s="302"/>
      <c r="H973" s="170"/>
      <c r="I973" s="170"/>
      <c r="J973" s="344"/>
      <c r="K973" s="587">
        <f t="shared" si="76"/>
        <v>0</v>
      </c>
      <c r="L973" s="644">
        <v>0</v>
      </c>
      <c r="M973" s="588">
        <f t="shared" si="75"/>
        <v>0</v>
      </c>
      <c r="N973" s="703"/>
      <c r="O973" s="361"/>
      <c r="P973" s="502"/>
      <c r="Q973" s="849">
        <f t="shared" si="77"/>
        <v>0</v>
      </c>
      <c r="R973" s="849">
        <f t="shared" si="78"/>
        <v>0</v>
      </c>
      <c r="AA973" s="194"/>
    </row>
    <row r="974" spans="2:27" ht="18" customHeight="1" x14ac:dyDescent="0.35">
      <c r="B974" s="229"/>
      <c r="C974" s="301"/>
      <c r="D974" s="301"/>
      <c r="E974" s="449"/>
      <c r="F974" s="301"/>
      <c r="G974" s="302"/>
      <c r="H974" s="170"/>
      <c r="I974" s="170"/>
      <c r="J974" s="344"/>
      <c r="K974" s="587">
        <f t="shared" si="76"/>
        <v>0</v>
      </c>
      <c r="L974" s="644">
        <v>0</v>
      </c>
      <c r="M974" s="588">
        <f t="shared" si="75"/>
        <v>0</v>
      </c>
      <c r="N974" s="703"/>
      <c r="O974" s="361"/>
      <c r="P974" s="502"/>
      <c r="Q974" s="849">
        <f t="shared" si="77"/>
        <v>0</v>
      </c>
      <c r="R974" s="849">
        <f t="shared" si="78"/>
        <v>0</v>
      </c>
      <c r="AA974" s="194"/>
    </row>
    <row r="975" spans="2:27" ht="18" customHeight="1" x14ac:dyDescent="0.35">
      <c r="B975" s="229"/>
      <c r="C975" s="301"/>
      <c r="D975" s="301"/>
      <c r="E975" s="449"/>
      <c r="F975" s="301"/>
      <c r="G975" s="302"/>
      <c r="H975" s="170"/>
      <c r="I975" s="170"/>
      <c r="J975" s="344"/>
      <c r="K975" s="587">
        <f t="shared" si="76"/>
        <v>0</v>
      </c>
      <c r="L975" s="644">
        <v>0</v>
      </c>
      <c r="M975" s="588">
        <f t="shared" si="75"/>
        <v>0</v>
      </c>
      <c r="N975" s="703"/>
      <c r="O975" s="361"/>
      <c r="P975" s="502"/>
      <c r="Q975" s="849">
        <f t="shared" si="77"/>
        <v>0</v>
      </c>
      <c r="R975" s="849">
        <f t="shared" si="78"/>
        <v>0</v>
      </c>
      <c r="AA975" s="194"/>
    </row>
    <row r="976" spans="2:27" ht="18" customHeight="1" x14ac:dyDescent="0.35">
      <c r="B976" s="229"/>
      <c r="C976" s="301"/>
      <c r="D976" s="301"/>
      <c r="E976" s="449"/>
      <c r="F976" s="301"/>
      <c r="G976" s="302"/>
      <c r="H976" s="170"/>
      <c r="I976" s="170"/>
      <c r="J976" s="344"/>
      <c r="K976" s="587">
        <f t="shared" si="76"/>
        <v>0</v>
      </c>
      <c r="L976" s="644">
        <v>0</v>
      </c>
      <c r="M976" s="588">
        <f t="shared" si="75"/>
        <v>0</v>
      </c>
      <c r="N976" s="703"/>
      <c r="O976" s="361"/>
      <c r="P976" s="502"/>
      <c r="Q976" s="849">
        <f t="shared" si="77"/>
        <v>0</v>
      </c>
      <c r="R976" s="849">
        <f t="shared" si="78"/>
        <v>0</v>
      </c>
      <c r="AA976" s="194"/>
    </row>
    <row r="977" spans="2:27" ht="18" customHeight="1" x14ac:dyDescent="0.35">
      <c r="B977" s="229"/>
      <c r="C977" s="301"/>
      <c r="D977" s="301"/>
      <c r="E977" s="449"/>
      <c r="F977" s="301"/>
      <c r="G977" s="302"/>
      <c r="H977" s="170"/>
      <c r="I977" s="170"/>
      <c r="J977" s="344"/>
      <c r="K977" s="587">
        <f t="shared" si="76"/>
        <v>0</v>
      </c>
      <c r="L977" s="644">
        <v>0</v>
      </c>
      <c r="M977" s="588">
        <f t="shared" si="75"/>
        <v>0</v>
      </c>
      <c r="N977" s="703"/>
      <c r="O977" s="361"/>
      <c r="P977" s="502"/>
      <c r="Q977" s="849">
        <f t="shared" si="77"/>
        <v>0</v>
      </c>
      <c r="R977" s="849">
        <f t="shared" si="78"/>
        <v>0</v>
      </c>
      <c r="AA977" s="194"/>
    </row>
    <row r="978" spans="2:27" ht="18" customHeight="1" x14ac:dyDescent="0.35">
      <c r="B978" s="229"/>
      <c r="C978" s="301"/>
      <c r="D978" s="301"/>
      <c r="E978" s="449"/>
      <c r="F978" s="301"/>
      <c r="G978" s="302"/>
      <c r="H978" s="170"/>
      <c r="I978" s="170"/>
      <c r="J978" s="344"/>
      <c r="K978" s="587">
        <f t="shared" si="76"/>
        <v>0</v>
      </c>
      <c r="L978" s="644">
        <v>0</v>
      </c>
      <c r="M978" s="588">
        <f t="shared" si="75"/>
        <v>0</v>
      </c>
      <c r="N978" s="703"/>
      <c r="O978" s="361"/>
      <c r="P978" s="502"/>
      <c r="Q978" s="849">
        <f t="shared" si="77"/>
        <v>0</v>
      </c>
      <c r="R978" s="849">
        <f t="shared" si="78"/>
        <v>0</v>
      </c>
      <c r="AA978" s="194"/>
    </row>
    <row r="979" spans="2:27" ht="18" customHeight="1" x14ac:dyDescent="0.35">
      <c r="B979" s="229"/>
      <c r="C979" s="301"/>
      <c r="D979" s="301"/>
      <c r="E979" s="449"/>
      <c r="F979" s="301"/>
      <c r="G979" s="302"/>
      <c r="H979" s="170"/>
      <c r="I979" s="170"/>
      <c r="J979" s="344"/>
      <c r="K979" s="587">
        <f t="shared" si="76"/>
        <v>0</v>
      </c>
      <c r="L979" s="644">
        <v>0</v>
      </c>
      <c r="M979" s="588">
        <f t="shared" si="75"/>
        <v>0</v>
      </c>
      <c r="N979" s="703"/>
      <c r="O979" s="361"/>
      <c r="P979" s="502"/>
      <c r="Q979" s="849">
        <f t="shared" si="77"/>
        <v>0</v>
      </c>
      <c r="R979" s="849">
        <f t="shared" si="78"/>
        <v>0</v>
      </c>
      <c r="AA979" s="194"/>
    </row>
    <row r="980" spans="2:27" ht="18" customHeight="1" x14ac:dyDescent="0.35">
      <c r="B980" s="229"/>
      <c r="C980" s="301"/>
      <c r="D980" s="301"/>
      <c r="E980" s="449"/>
      <c r="F980" s="301"/>
      <c r="G980" s="302"/>
      <c r="H980" s="170"/>
      <c r="I980" s="170"/>
      <c r="J980" s="344"/>
      <c r="K980" s="587">
        <f t="shared" si="76"/>
        <v>0</v>
      </c>
      <c r="L980" s="644">
        <v>0</v>
      </c>
      <c r="M980" s="588">
        <f t="shared" si="75"/>
        <v>0</v>
      </c>
      <c r="N980" s="703"/>
      <c r="O980" s="361"/>
      <c r="P980" s="502"/>
      <c r="Q980" s="849">
        <f t="shared" si="77"/>
        <v>0</v>
      </c>
      <c r="R980" s="849">
        <f t="shared" si="78"/>
        <v>0</v>
      </c>
      <c r="AA980" s="194"/>
    </row>
    <row r="981" spans="2:27" ht="18" customHeight="1" x14ac:dyDescent="0.35">
      <c r="B981" s="229"/>
      <c r="C981" s="301"/>
      <c r="D981" s="301"/>
      <c r="E981" s="449"/>
      <c r="F981" s="301"/>
      <c r="G981" s="302"/>
      <c r="H981" s="170"/>
      <c r="I981" s="170"/>
      <c r="J981" s="344"/>
      <c r="K981" s="587">
        <f t="shared" si="76"/>
        <v>0</v>
      </c>
      <c r="L981" s="644">
        <v>0</v>
      </c>
      <c r="M981" s="588">
        <f t="shared" si="75"/>
        <v>0</v>
      </c>
      <c r="N981" s="703"/>
      <c r="O981" s="361"/>
      <c r="P981" s="502"/>
      <c r="Q981" s="849">
        <f t="shared" si="77"/>
        <v>0</v>
      </c>
      <c r="R981" s="849">
        <f t="shared" si="78"/>
        <v>0</v>
      </c>
      <c r="AA981" s="194"/>
    </row>
    <row r="982" spans="2:27" ht="18" customHeight="1" x14ac:dyDescent="0.35">
      <c r="B982" s="229"/>
      <c r="C982" s="301"/>
      <c r="D982" s="301"/>
      <c r="E982" s="449"/>
      <c r="F982" s="301"/>
      <c r="G982" s="302"/>
      <c r="H982" s="170"/>
      <c r="I982" s="170"/>
      <c r="J982" s="344"/>
      <c r="K982" s="587">
        <f t="shared" si="76"/>
        <v>0</v>
      </c>
      <c r="L982" s="644">
        <v>0</v>
      </c>
      <c r="M982" s="588">
        <f t="shared" si="75"/>
        <v>0</v>
      </c>
      <c r="N982" s="703"/>
      <c r="O982" s="361"/>
      <c r="P982" s="502"/>
      <c r="Q982" s="849">
        <f t="shared" si="77"/>
        <v>0</v>
      </c>
      <c r="R982" s="849">
        <f t="shared" si="78"/>
        <v>0</v>
      </c>
      <c r="AA982" s="194"/>
    </row>
    <row r="983" spans="2:27" ht="18" customHeight="1" x14ac:dyDescent="0.35">
      <c r="B983" s="229"/>
      <c r="C983" s="301"/>
      <c r="D983" s="301"/>
      <c r="E983" s="449"/>
      <c r="F983" s="301"/>
      <c r="G983" s="302"/>
      <c r="H983" s="170"/>
      <c r="I983" s="170"/>
      <c r="J983" s="344"/>
      <c r="K983" s="587">
        <f t="shared" si="76"/>
        <v>0</v>
      </c>
      <c r="L983" s="644">
        <v>0</v>
      </c>
      <c r="M983" s="588">
        <f t="shared" si="75"/>
        <v>0</v>
      </c>
      <c r="N983" s="703"/>
      <c r="O983" s="361"/>
      <c r="P983" s="502"/>
      <c r="Q983" s="849">
        <f t="shared" si="77"/>
        <v>0</v>
      </c>
      <c r="R983" s="849">
        <f t="shared" si="78"/>
        <v>0</v>
      </c>
      <c r="AA983" s="194"/>
    </row>
    <row r="984" spans="2:27" ht="18" customHeight="1" x14ac:dyDescent="0.35">
      <c r="B984" s="229"/>
      <c r="C984" s="301"/>
      <c r="D984" s="301"/>
      <c r="E984" s="449"/>
      <c r="F984" s="301"/>
      <c r="G984" s="302"/>
      <c r="H984" s="170"/>
      <c r="I984" s="170"/>
      <c r="J984" s="344"/>
      <c r="K984" s="587">
        <f t="shared" si="76"/>
        <v>0</v>
      </c>
      <c r="L984" s="644">
        <v>0</v>
      </c>
      <c r="M984" s="588">
        <f t="shared" si="75"/>
        <v>0</v>
      </c>
      <c r="N984" s="703"/>
      <c r="O984" s="361"/>
      <c r="P984" s="502"/>
      <c r="Q984" s="849">
        <f t="shared" si="77"/>
        <v>0</v>
      </c>
      <c r="R984" s="849">
        <f t="shared" si="78"/>
        <v>0</v>
      </c>
      <c r="AA984" s="194"/>
    </row>
    <row r="985" spans="2:27" ht="18" customHeight="1" x14ac:dyDescent="0.35">
      <c r="B985" s="229"/>
      <c r="C985" s="301"/>
      <c r="D985" s="301"/>
      <c r="E985" s="449"/>
      <c r="F985" s="301"/>
      <c r="G985" s="302"/>
      <c r="H985" s="170"/>
      <c r="I985" s="170"/>
      <c r="J985" s="344"/>
      <c r="K985" s="587">
        <f t="shared" si="76"/>
        <v>0</v>
      </c>
      <c r="L985" s="644">
        <v>0</v>
      </c>
      <c r="M985" s="588">
        <f t="shared" si="75"/>
        <v>0</v>
      </c>
      <c r="N985" s="703"/>
      <c r="O985" s="361"/>
      <c r="P985" s="502"/>
      <c r="Q985" s="849">
        <f t="shared" si="77"/>
        <v>0</v>
      </c>
      <c r="R985" s="849">
        <f t="shared" si="78"/>
        <v>0</v>
      </c>
      <c r="AA985" s="194"/>
    </row>
    <row r="986" spans="2:27" ht="18" customHeight="1" x14ac:dyDescent="0.35">
      <c r="B986" s="229"/>
      <c r="C986" s="301"/>
      <c r="D986" s="301"/>
      <c r="E986" s="449"/>
      <c r="F986" s="301"/>
      <c r="G986" s="302"/>
      <c r="H986" s="170"/>
      <c r="I986" s="170"/>
      <c r="J986" s="344"/>
      <c r="K986" s="587">
        <f t="shared" si="76"/>
        <v>0</v>
      </c>
      <c r="L986" s="644">
        <v>0</v>
      </c>
      <c r="M986" s="588">
        <f t="shared" si="75"/>
        <v>0</v>
      </c>
      <c r="N986" s="703"/>
      <c r="O986" s="361"/>
      <c r="P986" s="502"/>
      <c r="Q986" s="849">
        <f t="shared" si="77"/>
        <v>0</v>
      </c>
      <c r="R986" s="849">
        <f t="shared" si="78"/>
        <v>0</v>
      </c>
      <c r="AA986" s="194"/>
    </row>
    <row r="987" spans="2:27" ht="18" customHeight="1" x14ac:dyDescent="0.35">
      <c r="B987" s="229"/>
      <c r="C987" s="301"/>
      <c r="D987" s="301"/>
      <c r="E987" s="449"/>
      <c r="F987" s="301"/>
      <c r="G987" s="302"/>
      <c r="H987" s="170"/>
      <c r="I987" s="170"/>
      <c r="J987" s="344"/>
      <c r="K987" s="587">
        <f t="shared" si="76"/>
        <v>0</v>
      </c>
      <c r="L987" s="644">
        <v>0</v>
      </c>
      <c r="M987" s="588">
        <f t="shared" si="75"/>
        <v>0</v>
      </c>
      <c r="N987" s="703"/>
      <c r="O987" s="361"/>
      <c r="P987" s="502"/>
      <c r="Q987" s="849">
        <f t="shared" si="77"/>
        <v>0</v>
      </c>
      <c r="R987" s="849">
        <f t="shared" si="78"/>
        <v>0</v>
      </c>
      <c r="AA987" s="194"/>
    </row>
    <row r="988" spans="2:27" ht="18" customHeight="1" x14ac:dyDescent="0.35">
      <c r="B988" s="229"/>
      <c r="C988" s="301"/>
      <c r="D988" s="301"/>
      <c r="E988" s="449"/>
      <c r="F988" s="301"/>
      <c r="G988" s="302"/>
      <c r="H988" s="170"/>
      <c r="I988" s="170"/>
      <c r="J988" s="344"/>
      <c r="K988" s="587">
        <f t="shared" si="76"/>
        <v>0</v>
      </c>
      <c r="L988" s="644">
        <v>0</v>
      </c>
      <c r="M988" s="588">
        <f t="shared" si="75"/>
        <v>0</v>
      </c>
      <c r="N988" s="703"/>
      <c r="O988" s="361"/>
      <c r="P988" s="502"/>
      <c r="Q988" s="849">
        <f t="shared" si="77"/>
        <v>0</v>
      </c>
      <c r="R988" s="849">
        <f t="shared" si="78"/>
        <v>0</v>
      </c>
      <c r="AA988" s="194"/>
    </row>
    <row r="989" spans="2:27" ht="18" customHeight="1" x14ac:dyDescent="0.35">
      <c r="B989" s="229"/>
      <c r="C989" s="301"/>
      <c r="D989" s="301"/>
      <c r="E989" s="449"/>
      <c r="F989" s="301"/>
      <c r="G989" s="302"/>
      <c r="H989" s="170"/>
      <c r="I989" s="170"/>
      <c r="J989" s="344"/>
      <c r="K989" s="587">
        <f t="shared" si="76"/>
        <v>0</v>
      </c>
      <c r="L989" s="644">
        <v>0</v>
      </c>
      <c r="M989" s="588">
        <f t="shared" si="75"/>
        <v>0</v>
      </c>
      <c r="N989" s="703"/>
      <c r="O989" s="361"/>
      <c r="P989" s="502"/>
      <c r="Q989" s="849">
        <f t="shared" si="77"/>
        <v>0</v>
      </c>
      <c r="R989" s="849">
        <f t="shared" si="78"/>
        <v>0</v>
      </c>
      <c r="AA989" s="194"/>
    </row>
    <row r="990" spans="2:27" ht="18" customHeight="1" x14ac:dyDescent="0.35">
      <c r="B990" s="229"/>
      <c r="C990" s="301"/>
      <c r="D990" s="301"/>
      <c r="E990" s="449"/>
      <c r="F990" s="301"/>
      <c r="G990" s="302"/>
      <c r="H990" s="170"/>
      <c r="I990" s="170"/>
      <c r="J990" s="344"/>
      <c r="K990" s="587">
        <f t="shared" si="76"/>
        <v>0</v>
      </c>
      <c r="L990" s="644">
        <v>0</v>
      </c>
      <c r="M990" s="588">
        <f t="shared" si="75"/>
        <v>0</v>
      </c>
      <c r="N990" s="703"/>
      <c r="O990" s="361"/>
      <c r="P990" s="502"/>
      <c r="Q990" s="849">
        <f t="shared" si="77"/>
        <v>0</v>
      </c>
      <c r="R990" s="849">
        <f t="shared" si="78"/>
        <v>0</v>
      </c>
      <c r="AA990" s="194"/>
    </row>
    <row r="991" spans="2:27" ht="18" customHeight="1" x14ac:dyDescent="0.35">
      <c r="B991" s="229"/>
      <c r="C991" s="301"/>
      <c r="D991" s="301"/>
      <c r="E991" s="449"/>
      <c r="F991" s="301"/>
      <c r="G991" s="302"/>
      <c r="H991" s="170"/>
      <c r="I991" s="170"/>
      <c r="J991" s="344"/>
      <c r="K991" s="587">
        <f t="shared" si="76"/>
        <v>0</v>
      </c>
      <c r="L991" s="644">
        <v>0</v>
      </c>
      <c r="M991" s="588">
        <f t="shared" si="75"/>
        <v>0</v>
      </c>
      <c r="N991" s="703"/>
      <c r="O991" s="361"/>
      <c r="P991" s="502"/>
      <c r="Q991" s="849">
        <f t="shared" si="77"/>
        <v>0</v>
      </c>
      <c r="R991" s="849">
        <f t="shared" si="78"/>
        <v>0</v>
      </c>
      <c r="AA991" s="194"/>
    </row>
    <row r="992" spans="2:27" ht="18" customHeight="1" x14ac:dyDescent="0.35">
      <c r="B992" s="229"/>
      <c r="C992" s="301"/>
      <c r="D992" s="301"/>
      <c r="E992" s="449"/>
      <c r="F992" s="301"/>
      <c r="G992" s="302"/>
      <c r="H992" s="170"/>
      <c r="I992" s="170"/>
      <c r="J992" s="344"/>
      <c r="K992" s="587">
        <f t="shared" si="76"/>
        <v>0</v>
      </c>
      <c r="L992" s="644">
        <v>0</v>
      </c>
      <c r="M992" s="588">
        <f t="shared" si="75"/>
        <v>0</v>
      </c>
      <c r="N992" s="703"/>
      <c r="O992" s="361"/>
      <c r="P992" s="502"/>
      <c r="Q992" s="849">
        <f t="shared" si="77"/>
        <v>0</v>
      </c>
      <c r="R992" s="849">
        <f t="shared" si="78"/>
        <v>0</v>
      </c>
      <c r="AA992" s="194"/>
    </row>
    <row r="993" spans="2:27" ht="18" customHeight="1" x14ac:dyDescent="0.35">
      <c r="B993" s="229"/>
      <c r="C993" s="301"/>
      <c r="D993" s="301"/>
      <c r="E993" s="449"/>
      <c r="F993" s="301"/>
      <c r="G993" s="302"/>
      <c r="H993" s="170"/>
      <c r="I993" s="170"/>
      <c r="J993" s="344"/>
      <c r="K993" s="587">
        <f t="shared" si="76"/>
        <v>0</v>
      </c>
      <c r="L993" s="644">
        <v>0</v>
      </c>
      <c r="M993" s="588">
        <f t="shared" si="75"/>
        <v>0</v>
      </c>
      <c r="N993" s="703"/>
      <c r="O993" s="361"/>
      <c r="P993" s="502"/>
      <c r="Q993" s="849">
        <f t="shared" si="77"/>
        <v>0</v>
      </c>
      <c r="R993" s="849">
        <f t="shared" si="78"/>
        <v>0</v>
      </c>
      <c r="AA993" s="194"/>
    </row>
    <row r="994" spans="2:27" ht="18" customHeight="1" x14ac:dyDescent="0.35">
      <c r="B994" s="229"/>
      <c r="C994" s="301"/>
      <c r="D994" s="301"/>
      <c r="E994" s="449"/>
      <c r="F994" s="301"/>
      <c r="G994" s="302"/>
      <c r="H994" s="170"/>
      <c r="I994" s="170"/>
      <c r="J994" s="344"/>
      <c r="K994" s="587">
        <f t="shared" si="76"/>
        <v>0</v>
      </c>
      <c r="L994" s="644">
        <v>0</v>
      </c>
      <c r="M994" s="588">
        <f t="shared" si="75"/>
        <v>0</v>
      </c>
      <c r="N994" s="703"/>
      <c r="O994" s="361"/>
      <c r="P994" s="502"/>
      <c r="Q994" s="849">
        <f t="shared" si="77"/>
        <v>0</v>
      </c>
      <c r="R994" s="849">
        <f t="shared" si="78"/>
        <v>0</v>
      </c>
      <c r="AA994" s="194"/>
    </row>
    <row r="995" spans="2:27" ht="18" customHeight="1" x14ac:dyDescent="0.35">
      <c r="B995" s="229"/>
      <c r="C995" s="301"/>
      <c r="D995" s="301"/>
      <c r="E995" s="449"/>
      <c r="F995" s="301"/>
      <c r="G995" s="302"/>
      <c r="H995" s="170"/>
      <c r="I995" s="170"/>
      <c r="J995" s="344"/>
      <c r="K995" s="587">
        <f t="shared" si="76"/>
        <v>0</v>
      </c>
      <c r="L995" s="644">
        <v>0</v>
      </c>
      <c r="M995" s="588">
        <f t="shared" si="75"/>
        <v>0</v>
      </c>
      <c r="N995" s="703"/>
      <c r="O995" s="361"/>
      <c r="P995" s="502"/>
      <c r="Q995" s="849">
        <f t="shared" si="77"/>
        <v>0</v>
      </c>
      <c r="R995" s="849">
        <f t="shared" si="78"/>
        <v>0</v>
      </c>
      <c r="AA995" s="194"/>
    </row>
    <row r="996" spans="2:27" ht="18" customHeight="1" x14ac:dyDescent="0.35">
      <c r="B996" s="229"/>
      <c r="C996" s="301"/>
      <c r="D996" s="301"/>
      <c r="E996" s="449"/>
      <c r="F996" s="301"/>
      <c r="G996" s="302"/>
      <c r="H996" s="170"/>
      <c r="I996" s="170"/>
      <c r="J996" s="344"/>
      <c r="K996" s="587">
        <f t="shared" si="76"/>
        <v>0</v>
      </c>
      <c r="L996" s="644">
        <v>0</v>
      </c>
      <c r="M996" s="588">
        <f t="shared" si="75"/>
        <v>0</v>
      </c>
      <c r="N996" s="703"/>
      <c r="O996" s="361"/>
      <c r="P996" s="502"/>
      <c r="Q996" s="849">
        <f t="shared" si="77"/>
        <v>0</v>
      </c>
      <c r="R996" s="849">
        <f t="shared" si="78"/>
        <v>0</v>
      </c>
      <c r="AA996" s="194"/>
    </row>
    <row r="997" spans="2:27" ht="18" customHeight="1" x14ac:dyDescent="0.35">
      <c r="B997" s="229"/>
      <c r="C997" s="301"/>
      <c r="D997" s="301"/>
      <c r="E997" s="449"/>
      <c r="F997" s="301"/>
      <c r="G997" s="302"/>
      <c r="H997" s="170"/>
      <c r="I997" s="170"/>
      <c r="J997" s="344"/>
      <c r="K997" s="587">
        <f t="shared" si="76"/>
        <v>0</v>
      </c>
      <c r="L997" s="644">
        <v>0</v>
      </c>
      <c r="M997" s="588">
        <f t="shared" si="75"/>
        <v>0</v>
      </c>
      <c r="N997" s="703"/>
      <c r="O997" s="361"/>
      <c r="P997" s="502"/>
      <c r="Q997" s="849">
        <f t="shared" si="77"/>
        <v>0</v>
      </c>
      <c r="R997" s="849">
        <f t="shared" si="78"/>
        <v>0</v>
      </c>
      <c r="AA997" s="194"/>
    </row>
    <row r="998" spans="2:27" ht="18" customHeight="1" x14ac:dyDescent="0.35">
      <c r="B998" s="229"/>
      <c r="C998" s="301"/>
      <c r="D998" s="301"/>
      <c r="E998" s="449"/>
      <c r="F998" s="301"/>
      <c r="G998" s="302"/>
      <c r="H998" s="170"/>
      <c r="I998" s="170"/>
      <c r="J998" s="344"/>
      <c r="K998" s="587">
        <f t="shared" si="76"/>
        <v>0</v>
      </c>
      <c r="L998" s="644">
        <v>0</v>
      </c>
      <c r="M998" s="588">
        <f t="shared" si="75"/>
        <v>0</v>
      </c>
      <c r="N998" s="703"/>
      <c r="O998" s="361"/>
      <c r="P998" s="502"/>
      <c r="Q998" s="849">
        <f t="shared" si="77"/>
        <v>0</v>
      </c>
      <c r="R998" s="849">
        <f t="shared" si="78"/>
        <v>0</v>
      </c>
      <c r="AA998" s="194"/>
    </row>
    <row r="999" spans="2:27" ht="18" customHeight="1" x14ac:dyDescent="0.35">
      <c r="B999" s="229"/>
      <c r="C999" s="301"/>
      <c r="D999" s="301"/>
      <c r="E999" s="449"/>
      <c r="F999" s="301"/>
      <c r="G999" s="302"/>
      <c r="H999" s="170"/>
      <c r="I999" s="170"/>
      <c r="J999" s="344"/>
      <c r="K999" s="587">
        <f t="shared" si="76"/>
        <v>0</v>
      </c>
      <c r="L999" s="644">
        <v>0</v>
      </c>
      <c r="M999" s="588">
        <f t="shared" si="75"/>
        <v>0</v>
      </c>
      <c r="N999" s="703"/>
      <c r="O999" s="361"/>
      <c r="P999" s="502"/>
      <c r="Q999" s="849">
        <f t="shared" si="77"/>
        <v>0</v>
      </c>
      <c r="R999" s="849">
        <f t="shared" si="78"/>
        <v>0</v>
      </c>
      <c r="AA999" s="194"/>
    </row>
    <row r="1000" spans="2:27" ht="18" customHeight="1" x14ac:dyDescent="0.35">
      <c r="B1000" s="229"/>
      <c r="C1000" s="301"/>
      <c r="D1000" s="301"/>
      <c r="E1000" s="449"/>
      <c r="F1000" s="301"/>
      <c r="G1000" s="302"/>
      <c r="H1000" s="170"/>
      <c r="I1000" s="170"/>
      <c r="J1000" s="344"/>
      <c r="K1000" s="587">
        <f t="shared" si="76"/>
        <v>0</v>
      </c>
      <c r="L1000" s="644">
        <v>0</v>
      </c>
      <c r="M1000" s="588">
        <f t="shared" si="75"/>
        <v>0</v>
      </c>
      <c r="N1000" s="703"/>
      <c r="O1000" s="361"/>
      <c r="P1000" s="502"/>
      <c r="Q1000" s="849">
        <f t="shared" si="77"/>
        <v>0</v>
      </c>
      <c r="R1000" s="849">
        <f t="shared" si="78"/>
        <v>0</v>
      </c>
      <c r="AA1000" s="194"/>
    </row>
    <row r="1001" spans="2:27" ht="18" customHeight="1" x14ac:dyDescent="0.35">
      <c r="B1001" s="229"/>
      <c r="C1001" s="301"/>
      <c r="D1001" s="301"/>
      <c r="E1001" s="449"/>
      <c r="F1001" s="301"/>
      <c r="G1001" s="302"/>
      <c r="H1001" s="170"/>
      <c r="I1001" s="170"/>
      <c r="J1001" s="344"/>
      <c r="K1001" s="587">
        <f t="shared" si="76"/>
        <v>0</v>
      </c>
      <c r="L1001" s="644">
        <v>0</v>
      </c>
      <c r="M1001" s="588">
        <f t="shared" si="75"/>
        <v>0</v>
      </c>
      <c r="N1001" s="703"/>
      <c r="O1001" s="361"/>
      <c r="P1001" s="502"/>
      <c r="Q1001" s="849">
        <f t="shared" si="77"/>
        <v>0</v>
      </c>
      <c r="R1001" s="849">
        <f t="shared" si="78"/>
        <v>0</v>
      </c>
      <c r="AA1001" s="194"/>
    </row>
    <row r="1002" spans="2:27" ht="18" customHeight="1" x14ac:dyDescent="0.35">
      <c r="B1002" s="229"/>
      <c r="C1002" s="301"/>
      <c r="D1002" s="301"/>
      <c r="E1002" s="449"/>
      <c r="F1002" s="301"/>
      <c r="G1002" s="302"/>
      <c r="H1002" s="170"/>
      <c r="I1002" s="170"/>
      <c r="J1002" s="344"/>
      <c r="K1002" s="587">
        <f t="shared" si="76"/>
        <v>0</v>
      </c>
      <c r="L1002" s="644">
        <v>0</v>
      </c>
      <c r="M1002" s="588">
        <f t="shared" si="75"/>
        <v>0</v>
      </c>
      <c r="N1002" s="703"/>
      <c r="O1002" s="361"/>
      <c r="P1002" s="502"/>
      <c r="Q1002" s="849">
        <f t="shared" si="77"/>
        <v>0</v>
      </c>
      <c r="R1002" s="849">
        <f t="shared" si="78"/>
        <v>0</v>
      </c>
      <c r="AA1002" s="194"/>
    </row>
    <row r="1003" spans="2:27" ht="18" customHeight="1" x14ac:dyDescent="0.35">
      <c r="B1003" s="229"/>
      <c r="C1003" s="301"/>
      <c r="D1003" s="301"/>
      <c r="E1003" s="449"/>
      <c r="F1003" s="301"/>
      <c r="G1003" s="302"/>
      <c r="H1003" s="170"/>
      <c r="I1003" s="170"/>
      <c r="J1003" s="344"/>
      <c r="K1003" s="587">
        <f t="shared" si="76"/>
        <v>0</v>
      </c>
      <c r="L1003" s="644">
        <v>0</v>
      </c>
      <c r="M1003" s="588">
        <f t="shared" si="75"/>
        <v>0</v>
      </c>
      <c r="N1003" s="703"/>
      <c r="O1003" s="361"/>
      <c r="P1003" s="502"/>
      <c r="Q1003" s="849">
        <f t="shared" si="77"/>
        <v>0</v>
      </c>
      <c r="R1003" s="849">
        <f t="shared" si="78"/>
        <v>0</v>
      </c>
      <c r="AA1003" s="194"/>
    </row>
    <row r="1004" spans="2:27" ht="18" customHeight="1" x14ac:dyDescent="0.35">
      <c r="B1004" s="229"/>
      <c r="C1004" s="301"/>
      <c r="D1004" s="301"/>
      <c r="E1004" s="449"/>
      <c r="F1004" s="301"/>
      <c r="G1004" s="302"/>
      <c r="H1004" s="170"/>
      <c r="I1004" s="170"/>
      <c r="J1004" s="344"/>
      <c r="K1004" s="587">
        <f t="shared" si="76"/>
        <v>0</v>
      </c>
      <c r="L1004" s="644">
        <v>0</v>
      </c>
      <c r="M1004" s="588">
        <f t="shared" si="75"/>
        <v>0</v>
      </c>
      <c r="N1004" s="703"/>
      <c r="O1004" s="361"/>
      <c r="P1004" s="502"/>
      <c r="Q1004" s="849">
        <f t="shared" si="77"/>
        <v>0</v>
      </c>
      <c r="R1004" s="849">
        <f t="shared" si="78"/>
        <v>0</v>
      </c>
      <c r="AA1004" s="194"/>
    </row>
    <row r="1005" spans="2:27" ht="18" customHeight="1" x14ac:dyDescent="0.35">
      <c r="B1005" s="229"/>
      <c r="C1005" s="301"/>
      <c r="D1005" s="301"/>
      <c r="E1005" s="449"/>
      <c r="F1005" s="301"/>
      <c r="G1005" s="302"/>
      <c r="H1005" s="170"/>
      <c r="I1005" s="170"/>
      <c r="J1005" s="344"/>
      <c r="K1005" s="587">
        <f t="shared" si="76"/>
        <v>0</v>
      </c>
      <c r="L1005" s="644">
        <v>0</v>
      </c>
      <c r="M1005" s="588">
        <f t="shared" si="75"/>
        <v>0</v>
      </c>
      <c r="N1005" s="703"/>
      <c r="O1005" s="361"/>
      <c r="P1005" s="502"/>
      <c r="Q1005" s="849">
        <f t="shared" si="77"/>
        <v>0</v>
      </c>
      <c r="R1005" s="849">
        <f t="shared" si="78"/>
        <v>0</v>
      </c>
      <c r="AA1005" s="194"/>
    </row>
    <row r="1006" spans="2:27" ht="18" customHeight="1" x14ac:dyDescent="0.35">
      <c r="B1006" s="229"/>
      <c r="C1006" s="301"/>
      <c r="D1006" s="301"/>
      <c r="E1006" s="449"/>
      <c r="F1006" s="301"/>
      <c r="G1006" s="302"/>
      <c r="H1006" s="170"/>
      <c r="I1006" s="170"/>
      <c r="J1006" s="344"/>
      <c r="K1006" s="587">
        <f t="shared" si="76"/>
        <v>0</v>
      </c>
      <c r="L1006" s="644">
        <v>0</v>
      </c>
      <c r="M1006" s="588">
        <f t="shared" si="75"/>
        <v>0</v>
      </c>
      <c r="N1006" s="703"/>
      <c r="O1006" s="361"/>
      <c r="P1006" s="502"/>
      <c r="Q1006" s="849">
        <f t="shared" si="77"/>
        <v>0</v>
      </c>
      <c r="R1006" s="849">
        <f t="shared" si="78"/>
        <v>0</v>
      </c>
      <c r="AA1006" s="194"/>
    </row>
    <row r="1007" spans="2:27" ht="18" customHeight="1" x14ac:dyDescent="0.35">
      <c r="B1007" s="229"/>
      <c r="C1007" s="301"/>
      <c r="D1007" s="301"/>
      <c r="E1007" s="449"/>
      <c r="F1007" s="301"/>
      <c r="G1007" s="302"/>
      <c r="H1007" s="170"/>
      <c r="I1007" s="170"/>
      <c r="J1007" s="344"/>
      <c r="K1007" s="587">
        <f t="shared" si="76"/>
        <v>0</v>
      </c>
      <c r="L1007" s="644">
        <v>0</v>
      </c>
      <c r="M1007" s="588">
        <f t="shared" si="75"/>
        <v>0</v>
      </c>
      <c r="N1007" s="703"/>
      <c r="O1007" s="361"/>
      <c r="P1007" s="502"/>
      <c r="Q1007" s="849">
        <f t="shared" si="77"/>
        <v>0</v>
      </c>
      <c r="R1007" s="849">
        <f t="shared" si="78"/>
        <v>0</v>
      </c>
      <c r="AA1007" s="194"/>
    </row>
    <row r="1008" spans="2:27" ht="18" customHeight="1" x14ac:dyDescent="0.35">
      <c r="B1008" s="229"/>
      <c r="C1008" s="301"/>
      <c r="D1008" s="301"/>
      <c r="E1008" s="449"/>
      <c r="F1008" s="301"/>
      <c r="G1008" s="302"/>
      <c r="H1008" s="170"/>
      <c r="I1008" s="170"/>
      <c r="J1008" s="344"/>
      <c r="K1008" s="587">
        <f t="shared" si="76"/>
        <v>0</v>
      </c>
      <c r="L1008" s="644">
        <v>0</v>
      </c>
      <c r="M1008" s="588">
        <f t="shared" si="75"/>
        <v>0</v>
      </c>
      <c r="N1008" s="703"/>
      <c r="O1008" s="361"/>
      <c r="P1008" s="502"/>
      <c r="Q1008" s="849">
        <f t="shared" si="77"/>
        <v>0</v>
      </c>
      <c r="R1008" s="849">
        <f t="shared" si="78"/>
        <v>0</v>
      </c>
      <c r="AA1008" s="194"/>
    </row>
    <row r="1009" spans="2:27" ht="18" customHeight="1" x14ac:dyDescent="0.35">
      <c r="B1009" s="229"/>
      <c r="C1009" s="301"/>
      <c r="D1009" s="301"/>
      <c r="E1009" s="449"/>
      <c r="F1009" s="301"/>
      <c r="G1009" s="302"/>
      <c r="H1009" s="170"/>
      <c r="I1009" s="170"/>
      <c r="J1009" s="344"/>
      <c r="K1009" s="587">
        <f t="shared" si="76"/>
        <v>0</v>
      </c>
      <c r="L1009" s="644">
        <v>0</v>
      </c>
      <c r="M1009" s="588">
        <f t="shared" si="75"/>
        <v>0</v>
      </c>
      <c r="N1009" s="703"/>
      <c r="O1009" s="361"/>
      <c r="P1009" s="502"/>
      <c r="Q1009" s="849">
        <f t="shared" si="77"/>
        <v>0</v>
      </c>
      <c r="R1009" s="849">
        <f t="shared" si="78"/>
        <v>0</v>
      </c>
      <c r="AA1009" s="194"/>
    </row>
    <row r="1010" spans="2:27" ht="18" customHeight="1" x14ac:dyDescent="0.35">
      <c r="B1010" s="229"/>
      <c r="C1010" s="301"/>
      <c r="D1010" s="301"/>
      <c r="E1010" s="449"/>
      <c r="F1010" s="301"/>
      <c r="G1010" s="302"/>
      <c r="H1010" s="170"/>
      <c r="I1010" s="170"/>
      <c r="J1010" s="344"/>
      <c r="K1010" s="587">
        <f t="shared" si="76"/>
        <v>0</v>
      </c>
      <c r="L1010" s="644">
        <v>0</v>
      </c>
      <c r="M1010" s="588">
        <f t="shared" ref="M1010:M1073" si="79">IF(O1010="X",0,L1010*$M$8)</f>
        <v>0</v>
      </c>
      <c r="N1010" s="703"/>
      <c r="O1010" s="361"/>
      <c r="P1010" s="502"/>
      <c r="Q1010" s="849">
        <f t="shared" si="77"/>
        <v>0</v>
      </c>
      <c r="R1010" s="849">
        <f t="shared" si="78"/>
        <v>0</v>
      </c>
      <c r="AA1010" s="194"/>
    </row>
    <row r="1011" spans="2:27" ht="18" customHeight="1" x14ac:dyDescent="0.35">
      <c r="B1011" s="229"/>
      <c r="C1011" s="301"/>
      <c r="D1011" s="301"/>
      <c r="E1011" s="449"/>
      <c r="F1011" s="301"/>
      <c r="G1011" s="302"/>
      <c r="H1011" s="170"/>
      <c r="I1011" s="170"/>
      <c r="J1011" s="344"/>
      <c r="K1011" s="587">
        <f t="shared" ref="K1011:K1074" si="80">J1011*$M$8</f>
        <v>0</v>
      </c>
      <c r="L1011" s="644">
        <v>0</v>
      </c>
      <c r="M1011" s="588">
        <f t="shared" si="79"/>
        <v>0</v>
      </c>
      <c r="N1011" s="703"/>
      <c r="O1011" s="361"/>
      <c r="P1011" s="502"/>
      <c r="Q1011" s="849">
        <f t="shared" ref="Q1011:Q1074" si="81">K1011*$H$35</f>
        <v>0</v>
      </c>
      <c r="R1011" s="849">
        <f t="shared" ref="R1011:R1074" si="82">M1011*$H$44</f>
        <v>0</v>
      </c>
      <c r="AA1011" s="194"/>
    </row>
    <row r="1012" spans="2:27" ht="18" customHeight="1" x14ac:dyDescent="0.35">
      <c r="B1012" s="229"/>
      <c r="C1012" s="301"/>
      <c r="D1012" s="301"/>
      <c r="E1012" s="449"/>
      <c r="F1012" s="301"/>
      <c r="G1012" s="302"/>
      <c r="H1012" s="170"/>
      <c r="I1012" s="170"/>
      <c r="J1012" s="344"/>
      <c r="K1012" s="587">
        <f t="shared" si="80"/>
        <v>0</v>
      </c>
      <c r="L1012" s="644">
        <v>0</v>
      </c>
      <c r="M1012" s="588">
        <f t="shared" si="79"/>
        <v>0</v>
      </c>
      <c r="N1012" s="703"/>
      <c r="O1012" s="361"/>
      <c r="P1012" s="502"/>
      <c r="Q1012" s="849">
        <f t="shared" si="81"/>
        <v>0</v>
      </c>
      <c r="R1012" s="849">
        <f t="shared" si="82"/>
        <v>0</v>
      </c>
      <c r="AA1012" s="194"/>
    </row>
    <row r="1013" spans="2:27" ht="18" customHeight="1" x14ac:dyDescent="0.35">
      <c r="B1013" s="229"/>
      <c r="C1013" s="301"/>
      <c r="D1013" s="301"/>
      <c r="E1013" s="449"/>
      <c r="F1013" s="301"/>
      <c r="G1013" s="302"/>
      <c r="H1013" s="170"/>
      <c r="I1013" s="170"/>
      <c r="J1013" s="344"/>
      <c r="K1013" s="587">
        <f t="shared" si="80"/>
        <v>0</v>
      </c>
      <c r="L1013" s="644">
        <v>0</v>
      </c>
      <c r="M1013" s="588">
        <f t="shared" si="79"/>
        <v>0</v>
      </c>
      <c r="N1013" s="703"/>
      <c r="O1013" s="361"/>
      <c r="P1013" s="502"/>
      <c r="Q1013" s="849">
        <f t="shared" si="81"/>
        <v>0</v>
      </c>
      <c r="R1013" s="849">
        <f t="shared" si="82"/>
        <v>0</v>
      </c>
      <c r="AA1013" s="194"/>
    </row>
    <row r="1014" spans="2:27" ht="18" customHeight="1" x14ac:dyDescent="0.35">
      <c r="B1014" s="229"/>
      <c r="C1014" s="301"/>
      <c r="D1014" s="301"/>
      <c r="E1014" s="449"/>
      <c r="F1014" s="301"/>
      <c r="G1014" s="302"/>
      <c r="H1014" s="170"/>
      <c r="I1014" s="170"/>
      <c r="J1014" s="344"/>
      <c r="K1014" s="587">
        <f t="shared" si="80"/>
        <v>0</v>
      </c>
      <c r="L1014" s="644">
        <v>0</v>
      </c>
      <c r="M1014" s="588">
        <f t="shared" si="79"/>
        <v>0</v>
      </c>
      <c r="N1014" s="703"/>
      <c r="O1014" s="361"/>
      <c r="P1014" s="502"/>
      <c r="Q1014" s="849">
        <f t="shared" si="81"/>
        <v>0</v>
      </c>
      <c r="R1014" s="849">
        <f t="shared" si="82"/>
        <v>0</v>
      </c>
      <c r="AA1014" s="194"/>
    </row>
    <row r="1015" spans="2:27" ht="18" customHeight="1" x14ac:dyDescent="0.35">
      <c r="B1015" s="229"/>
      <c r="C1015" s="301"/>
      <c r="D1015" s="301"/>
      <c r="E1015" s="449"/>
      <c r="F1015" s="301"/>
      <c r="G1015" s="302"/>
      <c r="H1015" s="170"/>
      <c r="I1015" s="170"/>
      <c r="J1015" s="344"/>
      <c r="K1015" s="587">
        <f t="shared" si="80"/>
        <v>0</v>
      </c>
      <c r="L1015" s="644">
        <v>0</v>
      </c>
      <c r="M1015" s="588">
        <f t="shared" si="79"/>
        <v>0</v>
      </c>
      <c r="N1015" s="703"/>
      <c r="O1015" s="361"/>
      <c r="P1015" s="502"/>
      <c r="Q1015" s="849">
        <f t="shared" si="81"/>
        <v>0</v>
      </c>
      <c r="R1015" s="849">
        <f t="shared" si="82"/>
        <v>0</v>
      </c>
      <c r="AA1015" s="194"/>
    </row>
    <row r="1016" spans="2:27" ht="18" customHeight="1" x14ac:dyDescent="0.35">
      <c r="B1016" s="229"/>
      <c r="C1016" s="301"/>
      <c r="D1016" s="301"/>
      <c r="E1016" s="449"/>
      <c r="F1016" s="301"/>
      <c r="G1016" s="302"/>
      <c r="H1016" s="170"/>
      <c r="I1016" s="170"/>
      <c r="J1016" s="344"/>
      <c r="K1016" s="587">
        <f t="shared" si="80"/>
        <v>0</v>
      </c>
      <c r="L1016" s="644">
        <v>0</v>
      </c>
      <c r="M1016" s="588">
        <f t="shared" si="79"/>
        <v>0</v>
      </c>
      <c r="N1016" s="703"/>
      <c r="O1016" s="361"/>
      <c r="P1016" s="502"/>
      <c r="Q1016" s="849">
        <f t="shared" si="81"/>
        <v>0</v>
      </c>
      <c r="R1016" s="849">
        <f t="shared" si="82"/>
        <v>0</v>
      </c>
      <c r="AA1016" s="194"/>
    </row>
    <row r="1017" spans="2:27" ht="18" customHeight="1" x14ac:dyDescent="0.35">
      <c r="B1017" s="229"/>
      <c r="C1017" s="301"/>
      <c r="D1017" s="301"/>
      <c r="E1017" s="449"/>
      <c r="F1017" s="301"/>
      <c r="G1017" s="302"/>
      <c r="H1017" s="170"/>
      <c r="I1017" s="170"/>
      <c r="J1017" s="344"/>
      <c r="K1017" s="587">
        <f t="shared" si="80"/>
        <v>0</v>
      </c>
      <c r="L1017" s="644">
        <v>0</v>
      </c>
      <c r="M1017" s="588">
        <f t="shared" si="79"/>
        <v>0</v>
      </c>
      <c r="N1017" s="703"/>
      <c r="O1017" s="361"/>
      <c r="P1017" s="502"/>
      <c r="Q1017" s="849">
        <f t="shared" si="81"/>
        <v>0</v>
      </c>
      <c r="R1017" s="849">
        <f t="shared" si="82"/>
        <v>0</v>
      </c>
      <c r="AA1017" s="194"/>
    </row>
    <row r="1018" spans="2:27" ht="18" customHeight="1" x14ac:dyDescent="0.35">
      <c r="B1018" s="229"/>
      <c r="C1018" s="301"/>
      <c r="D1018" s="301"/>
      <c r="E1018" s="449"/>
      <c r="F1018" s="301"/>
      <c r="G1018" s="302"/>
      <c r="H1018" s="170"/>
      <c r="I1018" s="170"/>
      <c r="J1018" s="344"/>
      <c r="K1018" s="587">
        <f t="shared" si="80"/>
        <v>0</v>
      </c>
      <c r="L1018" s="644">
        <v>0</v>
      </c>
      <c r="M1018" s="588">
        <f t="shared" si="79"/>
        <v>0</v>
      </c>
      <c r="N1018" s="703"/>
      <c r="O1018" s="361"/>
      <c r="P1018" s="502"/>
      <c r="Q1018" s="849">
        <f t="shared" si="81"/>
        <v>0</v>
      </c>
      <c r="R1018" s="849">
        <f t="shared" si="82"/>
        <v>0</v>
      </c>
      <c r="AA1018" s="194"/>
    </row>
    <row r="1019" spans="2:27" ht="18" customHeight="1" x14ac:dyDescent="0.35">
      <c r="B1019" s="229"/>
      <c r="C1019" s="301"/>
      <c r="D1019" s="301"/>
      <c r="E1019" s="449"/>
      <c r="F1019" s="301"/>
      <c r="G1019" s="302"/>
      <c r="H1019" s="170"/>
      <c r="I1019" s="170"/>
      <c r="J1019" s="344"/>
      <c r="K1019" s="587">
        <f t="shared" si="80"/>
        <v>0</v>
      </c>
      <c r="L1019" s="644">
        <v>0</v>
      </c>
      <c r="M1019" s="588">
        <f t="shared" si="79"/>
        <v>0</v>
      </c>
      <c r="N1019" s="703"/>
      <c r="O1019" s="361"/>
      <c r="P1019" s="502"/>
      <c r="Q1019" s="849">
        <f t="shared" si="81"/>
        <v>0</v>
      </c>
      <c r="R1019" s="849">
        <f t="shared" si="82"/>
        <v>0</v>
      </c>
      <c r="AA1019" s="194"/>
    </row>
    <row r="1020" spans="2:27" ht="18" customHeight="1" x14ac:dyDescent="0.35">
      <c r="B1020" s="229"/>
      <c r="C1020" s="301"/>
      <c r="D1020" s="301"/>
      <c r="E1020" s="449"/>
      <c r="F1020" s="301"/>
      <c r="G1020" s="302"/>
      <c r="H1020" s="170"/>
      <c r="I1020" s="170"/>
      <c r="J1020" s="344"/>
      <c r="K1020" s="587">
        <f t="shared" si="80"/>
        <v>0</v>
      </c>
      <c r="L1020" s="644">
        <v>0</v>
      </c>
      <c r="M1020" s="588">
        <f t="shared" si="79"/>
        <v>0</v>
      </c>
      <c r="N1020" s="703"/>
      <c r="O1020" s="361"/>
      <c r="P1020" s="502"/>
      <c r="Q1020" s="849">
        <f t="shared" si="81"/>
        <v>0</v>
      </c>
      <c r="R1020" s="849">
        <f t="shared" si="82"/>
        <v>0</v>
      </c>
      <c r="AA1020" s="194"/>
    </row>
    <row r="1021" spans="2:27" ht="18" customHeight="1" x14ac:dyDescent="0.35">
      <c r="B1021" s="229"/>
      <c r="C1021" s="301"/>
      <c r="D1021" s="301"/>
      <c r="E1021" s="449"/>
      <c r="F1021" s="301"/>
      <c r="G1021" s="302"/>
      <c r="H1021" s="170"/>
      <c r="I1021" s="170"/>
      <c r="J1021" s="344"/>
      <c r="K1021" s="587">
        <f t="shared" si="80"/>
        <v>0</v>
      </c>
      <c r="L1021" s="644">
        <v>0</v>
      </c>
      <c r="M1021" s="588">
        <f t="shared" si="79"/>
        <v>0</v>
      </c>
      <c r="N1021" s="703"/>
      <c r="O1021" s="361"/>
      <c r="P1021" s="502"/>
      <c r="Q1021" s="849">
        <f t="shared" si="81"/>
        <v>0</v>
      </c>
      <c r="R1021" s="849">
        <f t="shared" si="82"/>
        <v>0</v>
      </c>
      <c r="AA1021" s="194"/>
    </row>
    <row r="1022" spans="2:27" ht="18" customHeight="1" x14ac:dyDescent="0.35">
      <c r="B1022" s="229"/>
      <c r="C1022" s="301"/>
      <c r="D1022" s="301"/>
      <c r="E1022" s="449"/>
      <c r="F1022" s="301"/>
      <c r="G1022" s="302"/>
      <c r="H1022" s="170"/>
      <c r="I1022" s="170"/>
      <c r="J1022" s="344"/>
      <c r="K1022" s="587">
        <f t="shared" si="80"/>
        <v>0</v>
      </c>
      <c r="L1022" s="644">
        <v>0</v>
      </c>
      <c r="M1022" s="588">
        <f t="shared" si="79"/>
        <v>0</v>
      </c>
      <c r="N1022" s="703"/>
      <c r="O1022" s="361"/>
      <c r="P1022" s="502"/>
      <c r="Q1022" s="849">
        <f t="shared" si="81"/>
        <v>0</v>
      </c>
      <c r="R1022" s="849">
        <f t="shared" si="82"/>
        <v>0</v>
      </c>
      <c r="AA1022" s="194"/>
    </row>
    <row r="1023" spans="2:27" ht="18" customHeight="1" x14ac:dyDescent="0.35">
      <c r="B1023" s="229"/>
      <c r="C1023" s="301"/>
      <c r="D1023" s="301"/>
      <c r="E1023" s="449"/>
      <c r="F1023" s="301"/>
      <c r="G1023" s="302"/>
      <c r="H1023" s="170"/>
      <c r="I1023" s="170"/>
      <c r="J1023" s="344"/>
      <c r="K1023" s="587">
        <f t="shared" si="80"/>
        <v>0</v>
      </c>
      <c r="L1023" s="644">
        <v>0</v>
      </c>
      <c r="M1023" s="588">
        <f t="shared" si="79"/>
        <v>0</v>
      </c>
      <c r="N1023" s="703"/>
      <c r="O1023" s="361"/>
      <c r="P1023" s="502"/>
      <c r="Q1023" s="849">
        <f t="shared" si="81"/>
        <v>0</v>
      </c>
      <c r="R1023" s="849">
        <f t="shared" si="82"/>
        <v>0</v>
      </c>
      <c r="AA1023" s="194"/>
    </row>
    <row r="1024" spans="2:27" ht="18" customHeight="1" x14ac:dyDescent="0.35">
      <c r="B1024" s="229"/>
      <c r="C1024" s="301"/>
      <c r="D1024" s="301"/>
      <c r="E1024" s="449"/>
      <c r="F1024" s="301"/>
      <c r="G1024" s="302"/>
      <c r="H1024" s="170"/>
      <c r="I1024" s="170"/>
      <c r="J1024" s="344"/>
      <c r="K1024" s="587">
        <f t="shared" si="80"/>
        <v>0</v>
      </c>
      <c r="L1024" s="644">
        <v>0</v>
      </c>
      <c r="M1024" s="588">
        <f t="shared" si="79"/>
        <v>0</v>
      </c>
      <c r="N1024" s="703"/>
      <c r="O1024" s="361"/>
      <c r="P1024" s="502"/>
      <c r="Q1024" s="849">
        <f t="shared" si="81"/>
        <v>0</v>
      </c>
      <c r="R1024" s="849">
        <f t="shared" si="82"/>
        <v>0</v>
      </c>
      <c r="AA1024" s="194"/>
    </row>
    <row r="1025" spans="2:27" ht="18" customHeight="1" x14ac:dyDescent="0.35">
      <c r="B1025" s="229"/>
      <c r="C1025" s="301"/>
      <c r="D1025" s="301"/>
      <c r="E1025" s="449"/>
      <c r="F1025" s="301"/>
      <c r="G1025" s="302"/>
      <c r="H1025" s="170"/>
      <c r="I1025" s="170"/>
      <c r="J1025" s="344"/>
      <c r="K1025" s="587">
        <f t="shared" si="80"/>
        <v>0</v>
      </c>
      <c r="L1025" s="644">
        <v>0</v>
      </c>
      <c r="M1025" s="588">
        <f t="shared" si="79"/>
        <v>0</v>
      </c>
      <c r="N1025" s="703"/>
      <c r="O1025" s="361"/>
      <c r="P1025" s="502"/>
      <c r="Q1025" s="849">
        <f t="shared" si="81"/>
        <v>0</v>
      </c>
      <c r="R1025" s="849">
        <f t="shared" si="82"/>
        <v>0</v>
      </c>
      <c r="AA1025" s="194"/>
    </row>
    <row r="1026" spans="2:27" ht="18" customHeight="1" x14ac:dyDescent="0.35">
      <c r="B1026" s="229"/>
      <c r="C1026" s="301"/>
      <c r="D1026" s="301"/>
      <c r="E1026" s="449"/>
      <c r="F1026" s="301"/>
      <c r="G1026" s="302"/>
      <c r="H1026" s="170"/>
      <c r="I1026" s="170"/>
      <c r="J1026" s="344"/>
      <c r="K1026" s="587">
        <f t="shared" si="80"/>
        <v>0</v>
      </c>
      <c r="L1026" s="644">
        <v>0</v>
      </c>
      <c r="M1026" s="588">
        <f t="shared" si="79"/>
        <v>0</v>
      </c>
      <c r="N1026" s="703"/>
      <c r="O1026" s="361"/>
      <c r="P1026" s="502"/>
      <c r="Q1026" s="849">
        <f t="shared" si="81"/>
        <v>0</v>
      </c>
      <c r="R1026" s="849">
        <f t="shared" si="82"/>
        <v>0</v>
      </c>
      <c r="AA1026" s="194"/>
    </row>
    <row r="1027" spans="2:27" ht="18" customHeight="1" x14ac:dyDescent="0.35">
      <c r="B1027" s="229"/>
      <c r="C1027" s="301"/>
      <c r="D1027" s="301"/>
      <c r="E1027" s="449"/>
      <c r="F1027" s="301"/>
      <c r="G1027" s="302"/>
      <c r="H1027" s="170"/>
      <c r="I1027" s="170"/>
      <c r="J1027" s="344"/>
      <c r="K1027" s="587">
        <f t="shared" si="80"/>
        <v>0</v>
      </c>
      <c r="L1027" s="644">
        <v>0</v>
      </c>
      <c r="M1027" s="588">
        <f t="shared" si="79"/>
        <v>0</v>
      </c>
      <c r="N1027" s="703"/>
      <c r="O1027" s="361"/>
      <c r="P1027" s="502"/>
      <c r="Q1027" s="849">
        <f t="shared" si="81"/>
        <v>0</v>
      </c>
      <c r="R1027" s="849">
        <f t="shared" si="82"/>
        <v>0</v>
      </c>
      <c r="AA1027" s="194"/>
    </row>
    <row r="1028" spans="2:27" ht="18" customHeight="1" x14ac:dyDescent="0.35">
      <c r="B1028" s="229"/>
      <c r="C1028" s="301"/>
      <c r="D1028" s="301"/>
      <c r="E1028" s="449"/>
      <c r="F1028" s="301"/>
      <c r="G1028" s="302"/>
      <c r="H1028" s="170"/>
      <c r="I1028" s="170"/>
      <c r="J1028" s="344"/>
      <c r="K1028" s="587">
        <f t="shared" si="80"/>
        <v>0</v>
      </c>
      <c r="L1028" s="644">
        <v>0</v>
      </c>
      <c r="M1028" s="588">
        <f t="shared" si="79"/>
        <v>0</v>
      </c>
      <c r="N1028" s="703"/>
      <c r="O1028" s="361"/>
      <c r="P1028" s="502"/>
      <c r="Q1028" s="849">
        <f t="shared" si="81"/>
        <v>0</v>
      </c>
      <c r="R1028" s="849">
        <f t="shared" si="82"/>
        <v>0</v>
      </c>
      <c r="AA1028" s="194"/>
    </row>
    <row r="1029" spans="2:27" ht="18" customHeight="1" x14ac:dyDescent="0.35">
      <c r="B1029" s="229"/>
      <c r="C1029" s="301"/>
      <c r="D1029" s="301"/>
      <c r="E1029" s="449"/>
      <c r="F1029" s="301"/>
      <c r="G1029" s="302"/>
      <c r="H1029" s="170"/>
      <c r="I1029" s="170"/>
      <c r="J1029" s="344"/>
      <c r="K1029" s="587">
        <f t="shared" si="80"/>
        <v>0</v>
      </c>
      <c r="L1029" s="644">
        <v>0</v>
      </c>
      <c r="M1029" s="588">
        <f t="shared" si="79"/>
        <v>0</v>
      </c>
      <c r="N1029" s="703"/>
      <c r="O1029" s="361"/>
      <c r="P1029" s="502"/>
      <c r="Q1029" s="849">
        <f t="shared" si="81"/>
        <v>0</v>
      </c>
      <c r="R1029" s="849">
        <f t="shared" si="82"/>
        <v>0</v>
      </c>
      <c r="AA1029" s="194"/>
    </row>
    <row r="1030" spans="2:27" ht="18" customHeight="1" x14ac:dyDescent="0.35">
      <c r="B1030" s="229"/>
      <c r="C1030" s="301"/>
      <c r="D1030" s="301"/>
      <c r="E1030" s="449"/>
      <c r="F1030" s="301"/>
      <c r="G1030" s="302"/>
      <c r="H1030" s="170"/>
      <c r="I1030" s="170"/>
      <c r="J1030" s="344"/>
      <c r="K1030" s="587">
        <f t="shared" si="80"/>
        <v>0</v>
      </c>
      <c r="L1030" s="644">
        <v>0</v>
      </c>
      <c r="M1030" s="588">
        <f t="shared" si="79"/>
        <v>0</v>
      </c>
      <c r="N1030" s="703"/>
      <c r="O1030" s="361"/>
      <c r="P1030" s="502"/>
      <c r="Q1030" s="849">
        <f t="shared" si="81"/>
        <v>0</v>
      </c>
      <c r="R1030" s="849">
        <f t="shared" si="82"/>
        <v>0</v>
      </c>
      <c r="AA1030" s="194"/>
    </row>
    <row r="1031" spans="2:27" ht="18" customHeight="1" x14ac:dyDescent="0.35">
      <c r="B1031" s="229"/>
      <c r="C1031" s="301"/>
      <c r="D1031" s="301"/>
      <c r="E1031" s="449"/>
      <c r="F1031" s="301"/>
      <c r="G1031" s="302"/>
      <c r="H1031" s="170"/>
      <c r="I1031" s="170"/>
      <c r="J1031" s="344"/>
      <c r="K1031" s="587">
        <f t="shared" si="80"/>
        <v>0</v>
      </c>
      <c r="L1031" s="644">
        <v>0</v>
      </c>
      <c r="M1031" s="588">
        <f t="shared" si="79"/>
        <v>0</v>
      </c>
      <c r="N1031" s="703"/>
      <c r="O1031" s="361"/>
      <c r="P1031" s="502"/>
      <c r="Q1031" s="849">
        <f t="shared" si="81"/>
        <v>0</v>
      </c>
      <c r="R1031" s="849">
        <f t="shared" si="82"/>
        <v>0</v>
      </c>
      <c r="AA1031" s="194"/>
    </row>
    <row r="1032" spans="2:27" ht="18" customHeight="1" x14ac:dyDescent="0.35">
      <c r="B1032" s="229"/>
      <c r="C1032" s="301"/>
      <c r="D1032" s="301"/>
      <c r="E1032" s="449"/>
      <c r="F1032" s="301"/>
      <c r="G1032" s="302"/>
      <c r="H1032" s="170"/>
      <c r="I1032" s="170"/>
      <c r="J1032" s="344"/>
      <c r="K1032" s="587">
        <f t="shared" si="80"/>
        <v>0</v>
      </c>
      <c r="L1032" s="644">
        <v>0</v>
      </c>
      <c r="M1032" s="588">
        <f t="shared" si="79"/>
        <v>0</v>
      </c>
      <c r="N1032" s="703"/>
      <c r="O1032" s="361"/>
      <c r="P1032" s="502"/>
      <c r="Q1032" s="849">
        <f t="shared" si="81"/>
        <v>0</v>
      </c>
      <c r="R1032" s="849">
        <f t="shared" si="82"/>
        <v>0</v>
      </c>
      <c r="AA1032" s="194"/>
    </row>
    <row r="1033" spans="2:27" ht="18" customHeight="1" x14ac:dyDescent="0.35">
      <c r="B1033" s="229"/>
      <c r="C1033" s="301"/>
      <c r="D1033" s="301"/>
      <c r="E1033" s="449"/>
      <c r="F1033" s="301"/>
      <c r="G1033" s="302"/>
      <c r="H1033" s="170"/>
      <c r="I1033" s="170"/>
      <c r="J1033" s="344"/>
      <c r="K1033" s="587">
        <f t="shared" si="80"/>
        <v>0</v>
      </c>
      <c r="L1033" s="644">
        <v>0</v>
      </c>
      <c r="M1033" s="588">
        <f t="shared" si="79"/>
        <v>0</v>
      </c>
      <c r="N1033" s="703"/>
      <c r="O1033" s="361"/>
      <c r="P1033" s="502"/>
      <c r="Q1033" s="849">
        <f t="shared" si="81"/>
        <v>0</v>
      </c>
      <c r="R1033" s="849">
        <f t="shared" si="82"/>
        <v>0</v>
      </c>
      <c r="AA1033" s="194"/>
    </row>
    <row r="1034" spans="2:27" ht="18" customHeight="1" x14ac:dyDescent="0.35">
      <c r="B1034" s="229"/>
      <c r="C1034" s="301"/>
      <c r="D1034" s="301"/>
      <c r="E1034" s="449"/>
      <c r="F1034" s="301"/>
      <c r="G1034" s="302"/>
      <c r="H1034" s="170"/>
      <c r="I1034" s="170"/>
      <c r="J1034" s="344"/>
      <c r="K1034" s="587">
        <f t="shared" si="80"/>
        <v>0</v>
      </c>
      <c r="L1034" s="644">
        <v>0</v>
      </c>
      <c r="M1034" s="588">
        <f t="shared" si="79"/>
        <v>0</v>
      </c>
      <c r="N1034" s="703"/>
      <c r="O1034" s="361"/>
      <c r="P1034" s="502"/>
      <c r="Q1034" s="849">
        <f t="shared" si="81"/>
        <v>0</v>
      </c>
      <c r="R1034" s="849">
        <f t="shared" si="82"/>
        <v>0</v>
      </c>
      <c r="AA1034" s="194"/>
    </row>
    <row r="1035" spans="2:27" ht="18" customHeight="1" x14ac:dyDescent="0.35">
      <c r="B1035" s="229"/>
      <c r="C1035" s="301"/>
      <c r="D1035" s="301"/>
      <c r="E1035" s="449"/>
      <c r="F1035" s="301"/>
      <c r="G1035" s="302"/>
      <c r="H1035" s="170"/>
      <c r="I1035" s="170"/>
      <c r="J1035" s="344"/>
      <c r="K1035" s="587">
        <f t="shared" si="80"/>
        <v>0</v>
      </c>
      <c r="L1035" s="644">
        <v>0</v>
      </c>
      <c r="M1035" s="588">
        <f t="shared" si="79"/>
        <v>0</v>
      </c>
      <c r="N1035" s="703"/>
      <c r="O1035" s="361"/>
      <c r="P1035" s="502"/>
      <c r="Q1035" s="849">
        <f t="shared" si="81"/>
        <v>0</v>
      </c>
      <c r="R1035" s="849">
        <f t="shared" si="82"/>
        <v>0</v>
      </c>
      <c r="AA1035" s="194"/>
    </row>
    <row r="1036" spans="2:27" ht="18" customHeight="1" x14ac:dyDescent="0.35">
      <c r="B1036" s="229"/>
      <c r="C1036" s="301"/>
      <c r="D1036" s="301"/>
      <c r="E1036" s="449"/>
      <c r="F1036" s="301"/>
      <c r="G1036" s="302"/>
      <c r="H1036" s="170"/>
      <c r="I1036" s="170"/>
      <c r="J1036" s="344"/>
      <c r="K1036" s="587">
        <f t="shared" si="80"/>
        <v>0</v>
      </c>
      <c r="L1036" s="644">
        <v>0</v>
      </c>
      <c r="M1036" s="588">
        <f t="shared" si="79"/>
        <v>0</v>
      </c>
      <c r="N1036" s="703"/>
      <c r="O1036" s="361"/>
      <c r="P1036" s="502"/>
      <c r="Q1036" s="849">
        <f t="shared" si="81"/>
        <v>0</v>
      </c>
      <c r="R1036" s="849">
        <f t="shared" si="82"/>
        <v>0</v>
      </c>
      <c r="AA1036" s="194"/>
    </row>
    <row r="1037" spans="2:27" ht="18" customHeight="1" x14ac:dyDescent="0.35">
      <c r="B1037" s="229"/>
      <c r="C1037" s="301"/>
      <c r="D1037" s="301"/>
      <c r="E1037" s="449"/>
      <c r="F1037" s="301"/>
      <c r="G1037" s="302"/>
      <c r="H1037" s="170"/>
      <c r="I1037" s="170"/>
      <c r="J1037" s="344"/>
      <c r="K1037" s="587">
        <f t="shared" si="80"/>
        <v>0</v>
      </c>
      <c r="L1037" s="644">
        <v>0</v>
      </c>
      <c r="M1037" s="588">
        <f t="shared" si="79"/>
        <v>0</v>
      </c>
      <c r="N1037" s="703"/>
      <c r="O1037" s="361"/>
      <c r="P1037" s="502"/>
      <c r="Q1037" s="849">
        <f t="shared" si="81"/>
        <v>0</v>
      </c>
      <c r="R1037" s="849">
        <f t="shared" si="82"/>
        <v>0</v>
      </c>
      <c r="AA1037" s="194"/>
    </row>
    <row r="1038" spans="2:27" ht="18" customHeight="1" x14ac:dyDescent="0.35">
      <c r="B1038" s="229"/>
      <c r="C1038" s="301"/>
      <c r="D1038" s="301"/>
      <c r="E1038" s="449"/>
      <c r="F1038" s="301"/>
      <c r="G1038" s="302"/>
      <c r="H1038" s="170"/>
      <c r="I1038" s="170"/>
      <c r="J1038" s="344"/>
      <c r="K1038" s="587">
        <f t="shared" si="80"/>
        <v>0</v>
      </c>
      <c r="L1038" s="644">
        <v>0</v>
      </c>
      <c r="M1038" s="588">
        <f t="shared" si="79"/>
        <v>0</v>
      </c>
      <c r="N1038" s="703"/>
      <c r="O1038" s="361"/>
      <c r="P1038" s="502"/>
      <c r="Q1038" s="849">
        <f t="shared" si="81"/>
        <v>0</v>
      </c>
      <c r="R1038" s="849">
        <f t="shared" si="82"/>
        <v>0</v>
      </c>
      <c r="AA1038" s="194"/>
    </row>
    <row r="1039" spans="2:27" ht="18" customHeight="1" x14ac:dyDescent="0.35">
      <c r="B1039" s="229"/>
      <c r="C1039" s="301"/>
      <c r="D1039" s="301"/>
      <c r="E1039" s="449"/>
      <c r="F1039" s="301"/>
      <c r="G1039" s="302"/>
      <c r="H1039" s="170"/>
      <c r="I1039" s="170"/>
      <c r="J1039" s="344"/>
      <c r="K1039" s="587">
        <f t="shared" si="80"/>
        <v>0</v>
      </c>
      <c r="L1039" s="644">
        <v>0</v>
      </c>
      <c r="M1039" s="588">
        <f t="shared" si="79"/>
        <v>0</v>
      </c>
      <c r="N1039" s="703"/>
      <c r="O1039" s="361"/>
      <c r="P1039" s="502"/>
      <c r="Q1039" s="849">
        <f t="shared" si="81"/>
        <v>0</v>
      </c>
      <c r="R1039" s="849">
        <f t="shared" si="82"/>
        <v>0</v>
      </c>
      <c r="AA1039" s="194"/>
    </row>
    <row r="1040" spans="2:27" ht="18" customHeight="1" x14ac:dyDescent="0.35">
      <c r="B1040" s="229"/>
      <c r="C1040" s="301"/>
      <c r="D1040" s="301"/>
      <c r="E1040" s="449"/>
      <c r="F1040" s="301"/>
      <c r="G1040" s="302"/>
      <c r="H1040" s="170"/>
      <c r="I1040" s="170"/>
      <c r="J1040" s="344"/>
      <c r="K1040" s="587">
        <f t="shared" si="80"/>
        <v>0</v>
      </c>
      <c r="L1040" s="644">
        <v>0</v>
      </c>
      <c r="M1040" s="588">
        <f t="shared" si="79"/>
        <v>0</v>
      </c>
      <c r="N1040" s="703"/>
      <c r="O1040" s="361"/>
      <c r="P1040" s="502"/>
      <c r="Q1040" s="849">
        <f t="shared" si="81"/>
        <v>0</v>
      </c>
      <c r="R1040" s="849">
        <f t="shared" si="82"/>
        <v>0</v>
      </c>
      <c r="AA1040" s="194"/>
    </row>
    <row r="1041" spans="2:27" ht="18" customHeight="1" x14ac:dyDescent="0.35">
      <c r="B1041" s="229"/>
      <c r="C1041" s="301"/>
      <c r="D1041" s="301"/>
      <c r="E1041" s="449"/>
      <c r="F1041" s="301"/>
      <c r="G1041" s="302"/>
      <c r="H1041" s="170"/>
      <c r="I1041" s="170"/>
      <c r="J1041" s="344"/>
      <c r="K1041" s="587">
        <f t="shared" si="80"/>
        <v>0</v>
      </c>
      <c r="L1041" s="644">
        <v>0</v>
      </c>
      <c r="M1041" s="588">
        <f t="shared" si="79"/>
        <v>0</v>
      </c>
      <c r="N1041" s="703"/>
      <c r="O1041" s="361"/>
      <c r="P1041" s="502"/>
      <c r="Q1041" s="849">
        <f t="shared" si="81"/>
        <v>0</v>
      </c>
      <c r="R1041" s="849">
        <f t="shared" si="82"/>
        <v>0</v>
      </c>
      <c r="AA1041" s="194"/>
    </row>
    <row r="1042" spans="2:27" ht="18" customHeight="1" x14ac:dyDescent="0.35">
      <c r="B1042" s="229"/>
      <c r="C1042" s="301"/>
      <c r="D1042" s="301"/>
      <c r="E1042" s="449"/>
      <c r="F1042" s="301"/>
      <c r="G1042" s="302"/>
      <c r="H1042" s="170"/>
      <c r="I1042" s="170"/>
      <c r="J1042" s="344"/>
      <c r="K1042" s="587">
        <f t="shared" si="80"/>
        <v>0</v>
      </c>
      <c r="L1042" s="644">
        <v>0</v>
      </c>
      <c r="M1042" s="588">
        <f t="shared" si="79"/>
        <v>0</v>
      </c>
      <c r="N1042" s="703"/>
      <c r="O1042" s="361"/>
      <c r="P1042" s="502"/>
      <c r="Q1042" s="849">
        <f t="shared" si="81"/>
        <v>0</v>
      </c>
      <c r="R1042" s="849">
        <f t="shared" si="82"/>
        <v>0</v>
      </c>
      <c r="AA1042" s="194"/>
    </row>
    <row r="1043" spans="2:27" ht="18" customHeight="1" x14ac:dyDescent="0.35">
      <c r="B1043" s="229"/>
      <c r="C1043" s="301"/>
      <c r="D1043" s="301"/>
      <c r="E1043" s="449"/>
      <c r="F1043" s="301"/>
      <c r="G1043" s="302"/>
      <c r="H1043" s="170"/>
      <c r="I1043" s="170"/>
      <c r="J1043" s="344"/>
      <c r="K1043" s="587">
        <f t="shared" si="80"/>
        <v>0</v>
      </c>
      <c r="L1043" s="644">
        <v>0</v>
      </c>
      <c r="M1043" s="588">
        <f t="shared" si="79"/>
        <v>0</v>
      </c>
      <c r="N1043" s="703"/>
      <c r="O1043" s="361"/>
      <c r="P1043" s="502"/>
      <c r="Q1043" s="849">
        <f t="shared" si="81"/>
        <v>0</v>
      </c>
      <c r="R1043" s="849">
        <f t="shared" si="82"/>
        <v>0</v>
      </c>
      <c r="AA1043" s="194"/>
    </row>
    <row r="1044" spans="2:27" ht="18" customHeight="1" x14ac:dyDescent="0.35">
      <c r="B1044" s="229"/>
      <c r="C1044" s="301"/>
      <c r="D1044" s="301"/>
      <c r="E1044" s="449"/>
      <c r="F1044" s="301"/>
      <c r="G1044" s="302"/>
      <c r="H1044" s="170"/>
      <c r="I1044" s="170"/>
      <c r="J1044" s="344"/>
      <c r="K1044" s="587">
        <f t="shared" si="80"/>
        <v>0</v>
      </c>
      <c r="L1044" s="644">
        <v>0</v>
      </c>
      <c r="M1044" s="588">
        <f t="shared" si="79"/>
        <v>0</v>
      </c>
      <c r="N1044" s="703"/>
      <c r="O1044" s="361"/>
      <c r="P1044" s="502"/>
      <c r="Q1044" s="849">
        <f t="shared" si="81"/>
        <v>0</v>
      </c>
      <c r="R1044" s="849">
        <f t="shared" si="82"/>
        <v>0</v>
      </c>
      <c r="AA1044" s="194"/>
    </row>
    <row r="1045" spans="2:27" ht="18" customHeight="1" x14ac:dyDescent="0.35">
      <c r="B1045" s="229"/>
      <c r="C1045" s="301"/>
      <c r="D1045" s="301"/>
      <c r="E1045" s="449"/>
      <c r="F1045" s="301"/>
      <c r="G1045" s="302"/>
      <c r="H1045" s="170"/>
      <c r="I1045" s="170"/>
      <c r="J1045" s="344"/>
      <c r="K1045" s="587">
        <f t="shared" si="80"/>
        <v>0</v>
      </c>
      <c r="L1045" s="644">
        <v>0</v>
      </c>
      <c r="M1045" s="588">
        <f t="shared" si="79"/>
        <v>0</v>
      </c>
      <c r="N1045" s="703"/>
      <c r="O1045" s="361"/>
      <c r="P1045" s="502"/>
      <c r="Q1045" s="849">
        <f t="shared" si="81"/>
        <v>0</v>
      </c>
      <c r="R1045" s="849">
        <f t="shared" si="82"/>
        <v>0</v>
      </c>
      <c r="AA1045" s="194"/>
    </row>
    <row r="1046" spans="2:27" ht="18" customHeight="1" x14ac:dyDescent="0.35">
      <c r="B1046" s="229"/>
      <c r="C1046" s="301"/>
      <c r="D1046" s="301"/>
      <c r="E1046" s="449"/>
      <c r="F1046" s="301"/>
      <c r="G1046" s="302"/>
      <c r="H1046" s="170"/>
      <c r="I1046" s="170"/>
      <c r="J1046" s="344"/>
      <c r="K1046" s="587">
        <f t="shared" si="80"/>
        <v>0</v>
      </c>
      <c r="L1046" s="644">
        <v>0</v>
      </c>
      <c r="M1046" s="588">
        <f t="shared" si="79"/>
        <v>0</v>
      </c>
      <c r="N1046" s="703"/>
      <c r="O1046" s="361"/>
      <c r="P1046" s="502"/>
      <c r="Q1046" s="849">
        <f t="shared" si="81"/>
        <v>0</v>
      </c>
      <c r="R1046" s="849">
        <f t="shared" si="82"/>
        <v>0</v>
      </c>
      <c r="AA1046" s="194"/>
    </row>
    <row r="1047" spans="2:27" ht="18" customHeight="1" x14ac:dyDescent="0.35">
      <c r="B1047" s="229"/>
      <c r="C1047" s="301"/>
      <c r="D1047" s="301"/>
      <c r="E1047" s="449"/>
      <c r="F1047" s="301"/>
      <c r="G1047" s="302"/>
      <c r="H1047" s="170"/>
      <c r="I1047" s="170"/>
      <c r="J1047" s="344"/>
      <c r="K1047" s="587">
        <f t="shared" si="80"/>
        <v>0</v>
      </c>
      <c r="L1047" s="644">
        <v>0</v>
      </c>
      <c r="M1047" s="588">
        <f t="shared" si="79"/>
        <v>0</v>
      </c>
      <c r="N1047" s="703"/>
      <c r="O1047" s="361"/>
      <c r="P1047" s="502"/>
      <c r="Q1047" s="849">
        <f t="shared" si="81"/>
        <v>0</v>
      </c>
      <c r="R1047" s="849">
        <f t="shared" si="82"/>
        <v>0</v>
      </c>
      <c r="AA1047" s="194"/>
    </row>
    <row r="1048" spans="2:27" ht="18" customHeight="1" x14ac:dyDescent="0.35">
      <c r="B1048" s="229"/>
      <c r="C1048" s="301"/>
      <c r="D1048" s="301"/>
      <c r="E1048" s="449"/>
      <c r="F1048" s="301"/>
      <c r="G1048" s="302"/>
      <c r="H1048" s="170"/>
      <c r="I1048" s="170"/>
      <c r="J1048" s="344"/>
      <c r="K1048" s="587">
        <f t="shared" si="80"/>
        <v>0</v>
      </c>
      <c r="L1048" s="644">
        <v>0</v>
      </c>
      <c r="M1048" s="588">
        <f t="shared" si="79"/>
        <v>0</v>
      </c>
      <c r="N1048" s="703"/>
      <c r="O1048" s="361"/>
      <c r="P1048" s="502"/>
      <c r="Q1048" s="849">
        <f t="shared" si="81"/>
        <v>0</v>
      </c>
      <c r="R1048" s="849">
        <f t="shared" si="82"/>
        <v>0</v>
      </c>
      <c r="AA1048" s="194"/>
    </row>
    <row r="1049" spans="2:27" ht="18" customHeight="1" x14ac:dyDescent="0.35">
      <c r="B1049" s="229"/>
      <c r="C1049" s="301"/>
      <c r="D1049" s="301"/>
      <c r="E1049" s="449"/>
      <c r="F1049" s="301"/>
      <c r="G1049" s="302"/>
      <c r="H1049" s="170"/>
      <c r="I1049" s="170"/>
      <c r="J1049" s="344"/>
      <c r="K1049" s="587">
        <f t="shared" si="80"/>
        <v>0</v>
      </c>
      <c r="L1049" s="644">
        <v>0</v>
      </c>
      <c r="M1049" s="588">
        <f t="shared" si="79"/>
        <v>0</v>
      </c>
      <c r="N1049" s="703"/>
      <c r="O1049" s="361"/>
      <c r="P1049" s="502"/>
      <c r="Q1049" s="849">
        <f t="shared" si="81"/>
        <v>0</v>
      </c>
      <c r="R1049" s="849">
        <f t="shared" si="82"/>
        <v>0</v>
      </c>
      <c r="AA1049" s="194"/>
    </row>
    <row r="1050" spans="2:27" ht="18" customHeight="1" x14ac:dyDescent="0.35">
      <c r="B1050" s="229"/>
      <c r="C1050" s="301"/>
      <c r="D1050" s="301"/>
      <c r="E1050" s="449"/>
      <c r="F1050" s="301"/>
      <c r="G1050" s="302"/>
      <c r="H1050" s="170"/>
      <c r="I1050" s="170"/>
      <c r="J1050" s="344"/>
      <c r="K1050" s="587">
        <f t="shared" si="80"/>
        <v>0</v>
      </c>
      <c r="L1050" s="644">
        <v>0</v>
      </c>
      <c r="M1050" s="588">
        <f t="shared" si="79"/>
        <v>0</v>
      </c>
      <c r="N1050" s="703"/>
      <c r="O1050" s="361"/>
      <c r="P1050" s="502"/>
      <c r="Q1050" s="849">
        <f t="shared" si="81"/>
        <v>0</v>
      </c>
      <c r="R1050" s="849">
        <f t="shared" si="82"/>
        <v>0</v>
      </c>
      <c r="AA1050" s="194"/>
    </row>
    <row r="1051" spans="2:27" ht="18" customHeight="1" x14ac:dyDescent="0.35">
      <c r="B1051" s="229"/>
      <c r="C1051" s="301"/>
      <c r="D1051" s="301"/>
      <c r="E1051" s="449"/>
      <c r="F1051" s="301"/>
      <c r="G1051" s="302"/>
      <c r="H1051" s="170"/>
      <c r="I1051" s="170"/>
      <c r="J1051" s="344"/>
      <c r="K1051" s="587">
        <f t="shared" si="80"/>
        <v>0</v>
      </c>
      <c r="L1051" s="644">
        <v>0</v>
      </c>
      <c r="M1051" s="588">
        <f t="shared" si="79"/>
        <v>0</v>
      </c>
      <c r="N1051" s="703"/>
      <c r="O1051" s="361"/>
      <c r="P1051" s="502"/>
      <c r="Q1051" s="849">
        <f t="shared" si="81"/>
        <v>0</v>
      </c>
      <c r="R1051" s="849">
        <f t="shared" si="82"/>
        <v>0</v>
      </c>
      <c r="AA1051" s="194"/>
    </row>
    <row r="1052" spans="2:27" ht="18" customHeight="1" x14ac:dyDescent="0.35">
      <c r="B1052" s="229"/>
      <c r="C1052" s="301"/>
      <c r="D1052" s="301"/>
      <c r="E1052" s="449"/>
      <c r="F1052" s="301"/>
      <c r="G1052" s="302"/>
      <c r="H1052" s="170"/>
      <c r="I1052" s="170"/>
      <c r="J1052" s="344"/>
      <c r="K1052" s="587">
        <f t="shared" si="80"/>
        <v>0</v>
      </c>
      <c r="L1052" s="644">
        <v>0</v>
      </c>
      <c r="M1052" s="588">
        <f t="shared" si="79"/>
        <v>0</v>
      </c>
      <c r="N1052" s="703"/>
      <c r="O1052" s="361"/>
      <c r="P1052" s="502"/>
      <c r="Q1052" s="849">
        <f t="shared" si="81"/>
        <v>0</v>
      </c>
      <c r="R1052" s="849">
        <f t="shared" si="82"/>
        <v>0</v>
      </c>
      <c r="AA1052" s="194"/>
    </row>
    <row r="1053" spans="2:27" ht="18" customHeight="1" x14ac:dyDescent="0.35">
      <c r="B1053" s="229"/>
      <c r="C1053" s="301"/>
      <c r="D1053" s="301"/>
      <c r="E1053" s="449"/>
      <c r="F1053" s="301"/>
      <c r="G1053" s="302"/>
      <c r="H1053" s="170"/>
      <c r="I1053" s="170"/>
      <c r="J1053" s="344"/>
      <c r="K1053" s="587">
        <f t="shared" si="80"/>
        <v>0</v>
      </c>
      <c r="L1053" s="644">
        <v>0</v>
      </c>
      <c r="M1053" s="588">
        <f t="shared" si="79"/>
        <v>0</v>
      </c>
      <c r="N1053" s="703"/>
      <c r="O1053" s="361"/>
      <c r="P1053" s="502"/>
      <c r="Q1053" s="849">
        <f t="shared" si="81"/>
        <v>0</v>
      </c>
      <c r="R1053" s="849">
        <f t="shared" si="82"/>
        <v>0</v>
      </c>
      <c r="AA1053" s="194"/>
    </row>
    <row r="1054" spans="2:27" ht="18" customHeight="1" x14ac:dyDescent="0.35">
      <c r="B1054" s="229"/>
      <c r="C1054" s="301"/>
      <c r="D1054" s="301"/>
      <c r="E1054" s="449"/>
      <c r="F1054" s="301"/>
      <c r="G1054" s="302"/>
      <c r="H1054" s="170"/>
      <c r="I1054" s="170"/>
      <c r="J1054" s="344"/>
      <c r="K1054" s="587">
        <f t="shared" si="80"/>
        <v>0</v>
      </c>
      <c r="L1054" s="644">
        <v>0</v>
      </c>
      <c r="M1054" s="588">
        <f t="shared" si="79"/>
        <v>0</v>
      </c>
      <c r="N1054" s="703"/>
      <c r="O1054" s="361"/>
      <c r="P1054" s="502"/>
      <c r="Q1054" s="849">
        <f t="shared" si="81"/>
        <v>0</v>
      </c>
      <c r="R1054" s="849">
        <f t="shared" si="82"/>
        <v>0</v>
      </c>
      <c r="AA1054" s="194"/>
    </row>
    <row r="1055" spans="2:27" ht="18" customHeight="1" x14ac:dyDescent="0.35">
      <c r="B1055" s="229"/>
      <c r="C1055" s="301"/>
      <c r="D1055" s="301"/>
      <c r="E1055" s="449"/>
      <c r="F1055" s="301"/>
      <c r="G1055" s="302"/>
      <c r="H1055" s="170"/>
      <c r="I1055" s="170"/>
      <c r="J1055" s="344"/>
      <c r="K1055" s="587">
        <f t="shared" si="80"/>
        <v>0</v>
      </c>
      <c r="L1055" s="644">
        <v>0</v>
      </c>
      <c r="M1055" s="588">
        <f t="shared" si="79"/>
        <v>0</v>
      </c>
      <c r="N1055" s="703"/>
      <c r="O1055" s="361"/>
      <c r="P1055" s="502"/>
      <c r="Q1055" s="849">
        <f t="shared" si="81"/>
        <v>0</v>
      </c>
      <c r="R1055" s="849">
        <f t="shared" si="82"/>
        <v>0</v>
      </c>
      <c r="AA1055" s="194"/>
    </row>
    <row r="1056" spans="2:27" ht="18" customHeight="1" x14ac:dyDescent="0.35">
      <c r="B1056" s="229"/>
      <c r="C1056" s="301"/>
      <c r="D1056" s="301"/>
      <c r="E1056" s="449"/>
      <c r="F1056" s="301"/>
      <c r="G1056" s="302"/>
      <c r="H1056" s="170"/>
      <c r="I1056" s="170"/>
      <c r="J1056" s="344"/>
      <c r="K1056" s="587">
        <f t="shared" si="80"/>
        <v>0</v>
      </c>
      <c r="L1056" s="644">
        <v>0</v>
      </c>
      <c r="M1056" s="588">
        <f t="shared" si="79"/>
        <v>0</v>
      </c>
      <c r="N1056" s="703"/>
      <c r="O1056" s="361"/>
      <c r="P1056" s="502"/>
      <c r="Q1056" s="849">
        <f t="shared" si="81"/>
        <v>0</v>
      </c>
      <c r="R1056" s="849">
        <f t="shared" si="82"/>
        <v>0</v>
      </c>
      <c r="AA1056" s="194"/>
    </row>
    <row r="1057" spans="2:27" ht="18" customHeight="1" x14ac:dyDescent="0.35">
      <c r="B1057" s="229"/>
      <c r="C1057" s="301"/>
      <c r="D1057" s="301"/>
      <c r="E1057" s="449"/>
      <c r="F1057" s="301"/>
      <c r="G1057" s="302"/>
      <c r="H1057" s="170"/>
      <c r="I1057" s="170"/>
      <c r="J1057" s="344"/>
      <c r="K1057" s="587">
        <f t="shared" si="80"/>
        <v>0</v>
      </c>
      <c r="L1057" s="644">
        <v>0</v>
      </c>
      <c r="M1057" s="588">
        <f t="shared" si="79"/>
        <v>0</v>
      </c>
      <c r="N1057" s="703"/>
      <c r="O1057" s="361"/>
      <c r="P1057" s="502"/>
      <c r="Q1057" s="849">
        <f t="shared" si="81"/>
        <v>0</v>
      </c>
      <c r="R1057" s="849">
        <f t="shared" si="82"/>
        <v>0</v>
      </c>
      <c r="AA1057" s="194"/>
    </row>
    <row r="1058" spans="2:27" ht="18" customHeight="1" x14ac:dyDescent="0.35">
      <c r="B1058" s="229"/>
      <c r="C1058" s="301"/>
      <c r="D1058" s="301"/>
      <c r="E1058" s="449"/>
      <c r="F1058" s="301"/>
      <c r="G1058" s="302"/>
      <c r="H1058" s="170"/>
      <c r="I1058" s="170"/>
      <c r="J1058" s="344"/>
      <c r="K1058" s="587">
        <f t="shared" si="80"/>
        <v>0</v>
      </c>
      <c r="L1058" s="644">
        <v>0</v>
      </c>
      <c r="M1058" s="588">
        <f t="shared" si="79"/>
        <v>0</v>
      </c>
      <c r="N1058" s="703"/>
      <c r="O1058" s="361"/>
      <c r="P1058" s="502"/>
      <c r="Q1058" s="849">
        <f t="shared" si="81"/>
        <v>0</v>
      </c>
      <c r="R1058" s="849">
        <f t="shared" si="82"/>
        <v>0</v>
      </c>
      <c r="AA1058" s="194"/>
    </row>
    <row r="1059" spans="2:27" ht="18" customHeight="1" x14ac:dyDescent="0.35">
      <c r="B1059" s="229"/>
      <c r="C1059" s="301"/>
      <c r="D1059" s="301"/>
      <c r="E1059" s="449"/>
      <c r="F1059" s="301"/>
      <c r="G1059" s="302"/>
      <c r="H1059" s="170"/>
      <c r="I1059" s="170"/>
      <c r="J1059" s="344"/>
      <c r="K1059" s="587">
        <f t="shared" si="80"/>
        <v>0</v>
      </c>
      <c r="L1059" s="644">
        <v>0</v>
      </c>
      <c r="M1059" s="588">
        <f t="shared" si="79"/>
        <v>0</v>
      </c>
      <c r="N1059" s="703"/>
      <c r="O1059" s="361"/>
      <c r="P1059" s="502"/>
      <c r="Q1059" s="849">
        <f t="shared" si="81"/>
        <v>0</v>
      </c>
      <c r="R1059" s="849">
        <f t="shared" si="82"/>
        <v>0</v>
      </c>
      <c r="AA1059" s="194"/>
    </row>
    <row r="1060" spans="2:27" ht="18" customHeight="1" x14ac:dyDescent="0.35">
      <c r="B1060" s="229"/>
      <c r="C1060" s="301"/>
      <c r="D1060" s="301"/>
      <c r="E1060" s="449"/>
      <c r="F1060" s="301"/>
      <c r="G1060" s="302"/>
      <c r="H1060" s="170"/>
      <c r="I1060" s="170"/>
      <c r="J1060" s="344"/>
      <c r="K1060" s="587">
        <f t="shared" si="80"/>
        <v>0</v>
      </c>
      <c r="L1060" s="644">
        <v>0</v>
      </c>
      <c r="M1060" s="588">
        <f t="shared" si="79"/>
        <v>0</v>
      </c>
      <c r="N1060" s="703"/>
      <c r="O1060" s="361"/>
      <c r="P1060" s="502"/>
      <c r="Q1060" s="849">
        <f t="shared" si="81"/>
        <v>0</v>
      </c>
      <c r="R1060" s="849">
        <f t="shared" si="82"/>
        <v>0</v>
      </c>
      <c r="AA1060" s="194"/>
    </row>
    <row r="1061" spans="2:27" ht="18" customHeight="1" x14ac:dyDescent="0.35">
      <c r="B1061" s="229"/>
      <c r="C1061" s="301"/>
      <c r="D1061" s="301"/>
      <c r="E1061" s="449"/>
      <c r="F1061" s="301"/>
      <c r="G1061" s="302"/>
      <c r="H1061" s="170"/>
      <c r="I1061" s="170"/>
      <c r="J1061" s="344"/>
      <c r="K1061" s="587">
        <f t="shared" si="80"/>
        <v>0</v>
      </c>
      <c r="L1061" s="644">
        <v>0</v>
      </c>
      <c r="M1061" s="588">
        <f t="shared" si="79"/>
        <v>0</v>
      </c>
      <c r="N1061" s="703"/>
      <c r="O1061" s="361"/>
      <c r="P1061" s="502"/>
      <c r="Q1061" s="849">
        <f t="shared" si="81"/>
        <v>0</v>
      </c>
      <c r="R1061" s="849">
        <f t="shared" si="82"/>
        <v>0</v>
      </c>
      <c r="AA1061" s="194"/>
    </row>
    <row r="1062" spans="2:27" ht="18" customHeight="1" x14ac:dyDescent="0.35">
      <c r="B1062" s="229"/>
      <c r="C1062" s="301"/>
      <c r="D1062" s="301"/>
      <c r="E1062" s="449"/>
      <c r="F1062" s="301"/>
      <c r="G1062" s="302"/>
      <c r="H1062" s="170"/>
      <c r="I1062" s="170"/>
      <c r="J1062" s="344"/>
      <c r="K1062" s="587">
        <f t="shared" si="80"/>
        <v>0</v>
      </c>
      <c r="L1062" s="644">
        <v>0</v>
      </c>
      <c r="M1062" s="588">
        <f t="shared" si="79"/>
        <v>0</v>
      </c>
      <c r="N1062" s="703"/>
      <c r="O1062" s="361"/>
      <c r="P1062" s="502"/>
      <c r="Q1062" s="849">
        <f t="shared" si="81"/>
        <v>0</v>
      </c>
      <c r="R1062" s="849">
        <f t="shared" si="82"/>
        <v>0</v>
      </c>
      <c r="AA1062" s="194"/>
    </row>
    <row r="1063" spans="2:27" ht="18" customHeight="1" x14ac:dyDescent="0.35">
      <c r="B1063" s="229"/>
      <c r="C1063" s="301"/>
      <c r="D1063" s="301"/>
      <c r="E1063" s="449"/>
      <c r="F1063" s="301"/>
      <c r="G1063" s="302"/>
      <c r="H1063" s="170"/>
      <c r="I1063" s="170"/>
      <c r="J1063" s="344"/>
      <c r="K1063" s="587">
        <f t="shared" si="80"/>
        <v>0</v>
      </c>
      <c r="L1063" s="644">
        <v>0</v>
      </c>
      <c r="M1063" s="588">
        <f t="shared" si="79"/>
        <v>0</v>
      </c>
      <c r="N1063" s="703"/>
      <c r="O1063" s="361"/>
      <c r="P1063" s="502"/>
      <c r="Q1063" s="849">
        <f t="shared" si="81"/>
        <v>0</v>
      </c>
      <c r="R1063" s="849">
        <f t="shared" si="82"/>
        <v>0</v>
      </c>
      <c r="AA1063" s="194"/>
    </row>
    <row r="1064" spans="2:27" ht="18" customHeight="1" x14ac:dyDescent="0.35">
      <c r="B1064" s="229"/>
      <c r="C1064" s="301"/>
      <c r="D1064" s="301"/>
      <c r="E1064" s="449"/>
      <c r="F1064" s="301"/>
      <c r="G1064" s="302"/>
      <c r="H1064" s="170"/>
      <c r="I1064" s="170"/>
      <c r="J1064" s="344"/>
      <c r="K1064" s="587">
        <f t="shared" si="80"/>
        <v>0</v>
      </c>
      <c r="L1064" s="644">
        <v>0</v>
      </c>
      <c r="M1064" s="588">
        <f t="shared" si="79"/>
        <v>0</v>
      </c>
      <c r="N1064" s="703"/>
      <c r="O1064" s="361"/>
      <c r="P1064" s="502"/>
      <c r="Q1064" s="849">
        <f t="shared" si="81"/>
        <v>0</v>
      </c>
      <c r="R1064" s="849">
        <f t="shared" si="82"/>
        <v>0</v>
      </c>
      <c r="AA1064" s="194"/>
    </row>
    <row r="1065" spans="2:27" ht="18" customHeight="1" x14ac:dyDescent="0.35">
      <c r="B1065" s="229"/>
      <c r="C1065" s="301"/>
      <c r="D1065" s="301"/>
      <c r="E1065" s="449"/>
      <c r="F1065" s="301"/>
      <c r="G1065" s="302"/>
      <c r="H1065" s="170"/>
      <c r="I1065" s="170"/>
      <c r="J1065" s="344"/>
      <c r="K1065" s="587">
        <f t="shared" si="80"/>
        <v>0</v>
      </c>
      <c r="L1065" s="644">
        <v>0</v>
      </c>
      <c r="M1065" s="588">
        <f t="shared" si="79"/>
        <v>0</v>
      </c>
      <c r="N1065" s="703"/>
      <c r="O1065" s="361"/>
      <c r="P1065" s="502"/>
      <c r="Q1065" s="849">
        <f t="shared" si="81"/>
        <v>0</v>
      </c>
      <c r="R1065" s="849">
        <f t="shared" si="82"/>
        <v>0</v>
      </c>
      <c r="AA1065" s="194"/>
    </row>
    <row r="1066" spans="2:27" ht="18" customHeight="1" x14ac:dyDescent="0.35">
      <c r="B1066" s="229"/>
      <c r="C1066" s="301"/>
      <c r="D1066" s="301"/>
      <c r="E1066" s="449"/>
      <c r="F1066" s="301"/>
      <c r="G1066" s="302"/>
      <c r="H1066" s="170"/>
      <c r="I1066" s="170"/>
      <c r="J1066" s="344"/>
      <c r="K1066" s="587">
        <f t="shared" si="80"/>
        <v>0</v>
      </c>
      <c r="L1066" s="644">
        <v>0</v>
      </c>
      <c r="M1066" s="588">
        <f t="shared" si="79"/>
        <v>0</v>
      </c>
      <c r="N1066" s="703"/>
      <c r="O1066" s="361"/>
      <c r="P1066" s="502"/>
      <c r="Q1066" s="849">
        <f t="shared" si="81"/>
        <v>0</v>
      </c>
      <c r="R1066" s="849">
        <f t="shared" si="82"/>
        <v>0</v>
      </c>
      <c r="AA1066" s="194"/>
    </row>
    <row r="1067" spans="2:27" ht="18" customHeight="1" x14ac:dyDescent="0.35">
      <c r="B1067" s="229"/>
      <c r="C1067" s="301"/>
      <c r="D1067" s="301"/>
      <c r="E1067" s="449"/>
      <c r="F1067" s="301"/>
      <c r="G1067" s="302"/>
      <c r="H1067" s="170"/>
      <c r="I1067" s="170"/>
      <c r="J1067" s="344"/>
      <c r="K1067" s="587">
        <f t="shared" si="80"/>
        <v>0</v>
      </c>
      <c r="L1067" s="644">
        <v>0</v>
      </c>
      <c r="M1067" s="588">
        <f t="shared" si="79"/>
        <v>0</v>
      </c>
      <c r="N1067" s="703"/>
      <c r="O1067" s="361"/>
      <c r="P1067" s="502"/>
      <c r="Q1067" s="849">
        <f t="shared" si="81"/>
        <v>0</v>
      </c>
      <c r="R1067" s="849">
        <f t="shared" si="82"/>
        <v>0</v>
      </c>
      <c r="AA1067" s="194"/>
    </row>
    <row r="1068" spans="2:27" ht="18" customHeight="1" x14ac:dyDescent="0.35">
      <c r="B1068" s="229"/>
      <c r="C1068" s="301"/>
      <c r="D1068" s="301"/>
      <c r="E1068" s="449"/>
      <c r="F1068" s="301"/>
      <c r="G1068" s="302"/>
      <c r="H1068" s="170"/>
      <c r="I1068" s="170"/>
      <c r="J1068" s="344"/>
      <c r="K1068" s="587">
        <f t="shared" si="80"/>
        <v>0</v>
      </c>
      <c r="L1068" s="644">
        <v>0</v>
      </c>
      <c r="M1068" s="588">
        <f t="shared" si="79"/>
        <v>0</v>
      </c>
      <c r="N1068" s="703"/>
      <c r="O1068" s="361"/>
      <c r="P1068" s="502"/>
      <c r="Q1068" s="849">
        <f t="shared" si="81"/>
        <v>0</v>
      </c>
      <c r="R1068" s="849">
        <f t="shared" si="82"/>
        <v>0</v>
      </c>
      <c r="AA1068" s="194"/>
    </row>
    <row r="1069" spans="2:27" ht="18" customHeight="1" x14ac:dyDescent="0.35">
      <c r="B1069" s="229"/>
      <c r="C1069" s="301"/>
      <c r="D1069" s="301"/>
      <c r="E1069" s="449"/>
      <c r="F1069" s="301"/>
      <c r="G1069" s="302"/>
      <c r="H1069" s="170"/>
      <c r="I1069" s="170"/>
      <c r="J1069" s="344"/>
      <c r="K1069" s="587">
        <f t="shared" si="80"/>
        <v>0</v>
      </c>
      <c r="L1069" s="644">
        <v>0</v>
      </c>
      <c r="M1069" s="588">
        <f t="shared" si="79"/>
        <v>0</v>
      </c>
      <c r="N1069" s="703"/>
      <c r="O1069" s="361"/>
      <c r="P1069" s="502"/>
      <c r="Q1069" s="849">
        <f t="shared" si="81"/>
        <v>0</v>
      </c>
      <c r="R1069" s="849">
        <f t="shared" si="82"/>
        <v>0</v>
      </c>
      <c r="AA1069" s="194"/>
    </row>
    <row r="1070" spans="2:27" ht="18" customHeight="1" x14ac:dyDescent="0.35">
      <c r="B1070" s="229"/>
      <c r="C1070" s="301"/>
      <c r="D1070" s="301"/>
      <c r="E1070" s="449"/>
      <c r="F1070" s="301"/>
      <c r="G1070" s="302"/>
      <c r="H1070" s="170"/>
      <c r="I1070" s="170"/>
      <c r="J1070" s="344"/>
      <c r="K1070" s="587">
        <f t="shared" si="80"/>
        <v>0</v>
      </c>
      <c r="L1070" s="644">
        <v>0</v>
      </c>
      <c r="M1070" s="588">
        <f t="shared" si="79"/>
        <v>0</v>
      </c>
      <c r="N1070" s="703"/>
      <c r="O1070" s="361"/>
      <c r="P1070" s="502"/>
      <c r="Q1070" s="849">
        <f t="shared" si="81"/>
        <v>0</v>
      </c>
      <c r="R1070" s="849">
        <f t="shared" si="82"/>
        <v>0</v>
      </c>
      <c r="AA1070" s="194"/>
    </row>
    <row r="1071" spans="2:27" ht="18" customHeight="1" x14ac:dyDescent="0.35">
      <c r="B1071" s="229"/>
      <c r="C1071" s="301"/>
      <c r="D1071" s="301"/>
      <c r="E1071" s="449"/>
      <c r="F1071" s="301"/>
      <c r="G1071" s="302"/>
      <c r="H1071" s="170"/>
      <c r="I1071" s="170"/>
      <c r="J1071" s="344"/>
      <c r="K1071" s="587">
        <f t="shared" si="80"/>
        <v>0</v>
      </c>
      <c r="L1071" s="644">
        <v>0</v>
      </c>
      <c r="M1071" s="588">
        <f t="shared" si="79"/>
        <v>0</v>
      </c>
      <c r="N1071" s="703"/>
      <c r="O1071" s="361"/>
      <c r="P1071" s="502"/>
      <c r="Q1071" s="849">
        <f t="shared" si="81"/>
        <v>0</v>
      </c>
      <c r="R1071" s="849">
        <f t="shared" si="82"/>
        <v>0</v>
      </c>
      <c r="AA1071" s="194"/>
    </row>
    <row r="1072" spans="2:27" ht="18" customHeight="1" x14ac:dyDescent="0.35">
      <c r="B1072" s="229"/>
      <c r="C1072" s="301"/>
      <c r="D1072" s="301"/>
      <c r="E1072" s="449"/>
      <c r="F1072" s="301"/>
      <c r="G1072" s="302"/>
      <c r="H1072" s="170"/>
      <c r="I1072" s="170"/>
      <c r="J1072" s="344"/>
      <c r="K1072" s="587">
        <f t="shared" si="80"/>
        <v>0</v>
      </c>
      <c r="L1072" s="644">
        <v>0</v>
      </c>
      <c r="M1072" s="588">
        <f t="shared" si="79"/>
        <v>0</v>
      </c>
      <c r="N1072" s="703"/>
      <c r="O1072" s="361"/>
      <c r="P1072" s="502"/>
      <c r="Q1072" s="849">
        <f t="shared" si="81"/>
        <v>0</v>
      </c>
      <c r="R1072" s="849">
        <f t="shared" si="82"/>
        <v>0</v>
      </c>
      <c r="AA1072" s="194"/>
    </row>
    <row r="1073" spans="2:27" ht="18" customHeight="1" x14ac:dyDescent="0.35">
      <c r="B1073" s="229"/>
      <c r="C1073" s="301"/>
      <c r="D1073" s="301"/>
      <c r="E1073" s="449"/>
      <c r="F1073" s="301"/>
      <c r="G1073" s="302"/>
      <c r="H1073" s="170"/>
      <c r="I1073" s="170"/>
      <c r="J1073" s="344"/>
      <c r="K1073" s="587">
        <f t="shared" si="80"/>
        <v>0</v>
      </c>
      <c r="L1073" s="644">
        <v>0</v>
      </c>
      <c r="M1073" s="588">
        <f t="shared" si="79"/>
        <v>0</v>
      </c>
      <c r="N1073" s="703"/>
      <c r="O1073" s="361"/>
      <c r="P1073" s="502"/>
      <c r="Q1073" s="849">
        <f t="shared" si="81"/>
        <v>0</v>
      </c>
      <c r="R1073" s="849">
        <f t="shared" si="82"/>
        <v>0</v>
      </c>
      <c r="AA1073" s="194"/>
    </row>
    <row r="1074" spans="2:27" ht="18" customHeight="1" x14ac:dyDescent="0.35">
      <c r="B1074" s="229"/>
      <c r="C1074" s="301"/>
      <c r="D1074" s="301"/>
      <c r="E1074" s="449"/>
      <c r="F1074" s="301"/>
      <c r="G1074" s="302"/>
      <c r="H1074" s="170"/>
      <c r="I1074" s="170"/>
      <c r="J1074" s="344"/>
      <c r="K1074" s="587">
        <f t="shared" si="80"/>
        <v>0</v>
      </c>
      <c r="L1074" s="644">
        <v>0</v>
      </c>
      <c r="M1074" s="588">
        <f t="shared" ref="M1074:M1137" si="83">IF(O1074="X",0,L1074*$M$8)</f>
        <v>0</v>
      </c>
      <c r="N1074" s="703"/>
      <c r="O1074" s="361"/>
      <c r="P1074" s="502"/>
      <c r="Q1074" s="849">
        <f t="shared" si="81"/>
        <v>0</v>
      </c>
      <c r="R1074" s="849">
        <f t="shared" si="82"/>
        <v>0</v>
      </c>
      <c r="AA1074" s="194"/>
    </row>
    <row r="1075" spans="2:27" ht="18" customHeight="1" x14ac:dyDescent="0.35">
      <c r="B1075" s="229"/>
      <c r="C1075" s="301"/>
      <c r="D1075" s="301"/>
      <c r="E1075" s="449"/>
      <c r="F1075" s="301"/>
      <c r="G1075" s="302"/>
      <c r="H1075" s="170"/>
      <c r="I1075" s="170"/>
      <c r="J1075" s="344"/>
      <c r="K1075" s="587">
        <f t="shared" ref="K1075:K1138" si="84">J1075*$M$8</f>
        <v>0</v>
      </c>
      <c r="L1075" s="644">
        <v>0</v>
      </c>
      <c r="M1075" s="588">
        <f t="shared" si="83"/>
        <v>0</v>
      </c>
      <c r="N1075" s="703"/>
      <c r="O1075" s="361"/>
      <c r="P1075" s="502"/>
      <c r="Q1075" s="849">
        <f t="shared" ref="Q1075:Q1138" si="85">K1075*$H$35</f>
        <v>0</v>
      </c>
      <c r="R1075" s="849">
        <f t="shared" ref="R1075:R1138" si="86">M1075*$H$44</f>
        <v>0</v>
      </c>
      <c r="AA1075" s="194"/>
    </row>
    <row r="1076" spans="2:27" ht="18" customHeight="1" x14ac:dyDescent="0.35">
      <c r="B1076" s="229"/>
      <c r="C1076" s="301"/>
      <c r="D1076" s="301"/>
      <c r="E1076" s="449"/>
      <c r="F1076" s="301"/>
      <c r="G1076" s="302"/>
      <c r="H1076" s="170"/>
      <c r="I1076" s="170"/>
      <c r="J1076" s="344"/>
      <c r="K1076" s="587">
        <f t="shared" si="84"/>
        <v>0</v>
      </c>
      <c r="L1076" s="644">
        <v>0</v>
      </c>
      <c r="M1076" s="588">
        <f t="shared" si="83"/>
        <v>0</v>
      </c>
      <c r="N1076" s="703"/>
      <c r="O1076" s="361"/>
      <c r="P1076" s="502"/>
      <c r="Q1076" s="849">
        <f t="shared" si="85"/>
        <v>0</v>
      </c>
      <c r="R1076" s="849">
        <f t="shared" si="86"/>
        <v>0</v>
      </c>
      <c r="AA1076" s="194"/>
    </row>
    <row r="1077" spans="2:27" ht="18" customHeight="1" x14ac:dyDescent="0.35">
      <c r="B1077" s="229"/>
      <c r="C1077" s="301"/>
      <c r="D1077" s="301"/>
      <c r="E1077" s="449"/>
      <c r="F1077" s="301"/>
      <c r="G1077" s="302"/>
      <c r="H1077" s="170"/>
      <c r="I1077" s="170"/>
      <c r="J1077" s="344"/>
      <c r="K1077" s="587">
        <f t="shared" si="84"/>
        <v>0</v>
      </c>
      <c r="L1077" s="644">
        <v>0</v>
      </c>
      <c r="M1077" s="588">
        <f t="shared" si="83"/>
        <v>0</v>
      </c>
      <c r="N1077" s="703"/>
      <c r="O1077" s="361"/>
      <c r="P1077" s="502"/>
      <c r="Q1077" s="849">
        <f t="shared" si="85"/>
        <v>0</v>
      </c>
      <c r="R1077" s="849">
        <f t="shared" si="86"/>
        <v>0</v>
      </c>
      <c r="AA1077" s="194"/>
    </row>
    <row r="1078" spans="2:27" ht="18" customHeight="1" x14ac:dyDescent="0.35">
      <c r="B1078" s="229"/>
      <c r="C1078" s="301"/>
      <c r="D1078" s="301"/>
      <c r="E1078" s="449"/>
      <c r="F1078" s="301"/>
      <c r="G1078" s="302"/>
      <c r="H1078" s="170"/>
      <c r="I1078" s="170"/>
      <c r="J1078" s="344"/>
      <c r="K1078" s="587">
        <f t="shared" si="84"/>
        <v>0</v>
      </c>
      <c r="L1078" s="644">
        <v>0</v>
      </c>
      <c r="M1078" s="588">
        <f t="shared" si="83"/>
        <v>0</v>
      </c>
      <c r="N1078" s="703"/>
      <c r="O1078" s="361"/>
      <c r="P1078" s="502"/>
      <c r="Q1078" s="849">
        <f t="shared" si="85"/>
        <v>0</v>
      </c>
      <c r="R1078" s="849">
        <f t="shared" si="86"/>
        <v>0</v>
      </c>
      <c r="AA1078" s="194"/>
    </row>
    <row r="1079" spans="2:27" ht="18" customHeight="1" x14ac:dyDescent="0.35">
      <c r="B1079" s="229"/>
      <c r="C1079" s="301"/>
      <c r="D1079" s="301"/>
      <c r="E1079" s="449"/>
      <c r="F1079" s="301"/>
      <c r="G1079" s="302"/>
      <c r="H1079" s="170"/>
      <c r="I1079" s="170"/>
      <c r="J1079" s="344"/>
      <c r="K1079" s="587">
        <f t="shared" si="84"/>
        <v>0</v>
      </c>
      <c r="L1079" s="644">
        <v>0</v>
      </c>
      <c r="M1079" s="588">
        <f t="shared" si="83"/>
        <v>0</v>
      </c>
      <c r="N1079" s="703"/>
      <c r="O1079" s="361"/>
      <c r="P1079" s="502"/>
      <c r="Q1079" s="849">
        <f t="shared" si="85"/>
        <v>0</v>
      </c>
      <c r="R1079" s="849">
        <f t="shared" si="86"/>
        <v>0</v>
      </c>
      <c r="AA1079" s="194"/>
    </row>
    <row r="1080" spans="2:27" ht="18" customHeight="1" x14ac:dyDescent="0.35">
      <c r="B1080" s="229"/>
      <c r="C1080" s="301"/>
      <c r="D1080" s="301"/>
      <c r="E1080" s="449"/>
      <c r="F1080" s="301"/>
      <c r="G1080" s="302"/>
      <c r="H1080" s="170"/>
      <c r="I1080" s="170"/>
      <c r="J1080" s="344"/>
      <c r="K1080" s="587">
        <f t="shared" si="84"/>
        <v>0</v>
      </c>
      <c r="L1080" s="644">
        <v>0</v>
      </c>
      <c r="M1080" s="588">
        <f t="shared" si="83"/>
        <v>0</v>
      </c>
      <c r="N1080" s="703"/>
      <c r="O1080" s="361"/>
      <c r="P1080" s="502"/>
      <c r="Q1080" s="849">
        <f t="shared" si="85"/>
        <v>0</v>
      </c>
      <c r="R1080" s="849">
        <f t="shared" si="86"/>
        <v>0</v>
      </c>
      <c r="AA1080" s="194"/>
    </row>
    <row r="1081" spans="2:27" ht="18" customHeight="1" x14ac:dyDescent="0.35">
      <c r="B1081" s="229"/>
      <c r="C1081" s="301"/>
      <c r="D1081" s="301"/>
      <c r="E1081" s="449"/>
      <c r="F1081" s="301"/>
      <c r="G1081" s="302"/>
      <c r="H1081" s="170"/>
      <c r="I1081" s="170"/>
      <c r="J1081" s="344"/>
      <c r="K1081" s="587">
        <f t="shared" si="84"/>
        <v>0</v>
      </c>
      <c r="L1081" s="644">
        <v>0</v>
      </c>
      <c r="M1081" s="588">
        <f t="shared" si="83"/>
        <v>0</v>
      </c>
      <c r="N1081" s="703"/>
      <c r="O1081" s="361"/>
      <c r="P1081" s="502"/>
      <c r="Q1081" s="849">
        <f t="shared" si="85"/>
        <v>0</v>
      </c>
      <c r="R1081" s="849">
        <f t="shared" si="86"/>
        <v>0</v>
      </c>
      <c r="AA1081" s="194"/>
    </row>
    <row r="1082" spans="2:27" ht="18" customHeight="1" x14ac:dyDescent="0.35">
      <c r="B1082" s="229"/>
      <c r="C1082" s="301"/>
      <c r="D1082" s="301"/>
      <c r="E1082" s="449"/>
      <c r="F1082" s="301"/>
      <c r="G1082" s="302"/>
      <c r="H1082" s="170"/>
      <c r="I1082" s="170"/>
      <c r="J1082" s="344"/>
      <c r="K1082" s="587">
        <f t="shared" si="84"/>
        <v>0</v>
      </c>
      <c r="L1082" s="644">
        <v>0</v>
      </c>
      <c r="M1082" s="588">
        <f t="shared" si="83"/>
        <v>0</v>
      </c>
      <c r="N1082" s="703"/>
      <c r="O1082" s="361"/>
      <c r="P1082" s="502"/>
      <c r="Q1082" s="849">
        <f t="shared" si="85"/>
        <v>0</v>
      </c>
      <c r="R1082" s="849">
        <f t="shared" si="86"/>
        <v>0</v>
      </c>
      <c r="AA1082" s="194"/>
    </row>
    <row r="1083" spans="2:27" ht="18" customHeight="1" x14ac:dyDescent="0.35">
      <c r="B1083" s="229"/>
      <c r="C1083" s="301"/>
      <c r="D1083" s="301"/>
      <c r="E1083" s="449"/>
      <c r="F1083" s="301"/>
      <c r="G1083" s="302"/>
      <c r="H1083" s="170"/>
      <c r="I1083" s="170"/>
      <c r="J1083" s="344"/>
      <c r="K1083" s="587">
        <f t="shared" si="84"/>
        <v>0</v>
      </c>
      <c r="L1083" s="644">
        <v>0</v>
      </c>
      <c r="M1083" s="588">
        <f t="shared" si="83"/>
        <v>0</v>
      </c>
      <c r="N1083" s="703"/>
      <c r="O1083" s="361"/>
      <c r="P1083" s="502"/>
      <c r="Q1083" s="849">
        <f t="shared" si="85"/>
        <v>0</v>
      </c>
      <c r="R1083" s="849">
        <f t="shared" si="86"/>
        <v>0</v>
      </c>
      <c r="AA1083" s="194"/>
    </row>
    <row r="1084" spans="2:27" ht="18" customHeight="1" x14ac:dyDescent="0.35">
      <c r="B1084" s="229"/>
      <c r="C1084" s="301"/>
      <c r="D1084" s="301"/>
      <c r="E1084" s="449"/>
      <c r="F1084" s="301"/>
      <c r="G1084" s="302"/>
      <c r="H1084" s="170"/>
      <c r="I1084" s="170"/>
      <c r="J1084" s="344"/>
      <c r="K1084" s="587">
        <f t="shared" si="84"/>
        <v>0</v>
      </c>
      <c r="L1084" s="644">
        <v>0</v>
      </c>
      <c r="M1084" s="588">
        <f t="shared" si="83"/>
        <v>0</v>
      </c>
      <c r="N1084" s="703"/>
      <c r="O1084" s="361"/>
      <c r="P1084" s="502"/>
      <c r="Q1084" s="849">
        <f t="shared" si="85"/>
        <v>0</v>
      </c>
      <c r="R1084" s="849">
        <f t="shared" si="86"/>
        <v>0</v>
      </c>
      <c r="AA1084" s="194"/>
    </row>
    <row r="1085" spans="2:27" ht="18" customHeight="1" x14ac:dyDescent="0.35">
      <c r="B1085" s="229"/>
      <c r="C1085" s="301"/>
      <c r="D1085" s="301"/>
      <c r="E1085" s="449"/>
      <c r="F1085" s="301"/>
      <c r="G1085" s="302"/>
      <c r="H1085" s="170"/>
      <c r="I1085" s="170"/>
      <c r="J1085" s="344"/>
      <c r="K1085" s="587">
        <f t="shared" si="84"/>
        <v>0</v>
      </c>
      <c r="L1085" s="644">
        <v>0</v>
      </c>
      <c r="M1085" s="588">
        <f t="shared" si="83"/>
        <v>0</v>
      </c>
      <c r="N1085" s="703"/>
      <c r="O1085" s="361"/>
      <c r="P1085" s="502"/>
      <c r="Q1085" s="849">
        <f t="shared" si="85"/>
        <v>0</v>
      </c>
      <c r="R1085" s="849">
        <f t="shared" si="86"/>
        <v>0</v>
      </c>
      <c r="AA1085" s="194"/>
    </row>
    <row r="1086" spans="2:27" ht="18" customHeight="1" x14ac:dyDescent="0.35">
      <c r="B1086" s="229"/>
      <c r="C1086" s="301"/>
      <c r="D1086" s="301"/>
      <c r="E1086" s="449"/>
      <c r="F1086" s="301"/>
      <c r="G1086" s="302"/>
      <c r="H1086" s="170"/>
      <c r="I1086" s="170"/>
      <c r="J1086" s="344"/>
      <c r="K1086" s="587">
        <f t="shared" si="84"/>
        <v>0</v>
      </c>
      <c r="L1086" s="644">
        <v>0</v>
      </c>
      <c r="M1086" s="588">
        <f t="shared" si="83"/>
        <v>0</v>
      </c>
      <c r="N1086" s="703"/>
      <c r="O1086" s="361"/>
      <c r="P1086" s="502"/>
      <c r="Q1086" s="849">
        <f t="shared" si="85"/>
        <v>0</v>
      </c>
      <c r="R1086" s="849">
        <f t="shared" si="86"/>
        <v>0</v>
      </c>
      <c r="AA1086" s="194"/>
    </row>
    <row r="1087" spans="2:27" ht="18" customHeight="1" x14ac:dyDescent="0.35">
      <c r="B1087" s="229"/>
      <c r="C1087" s="301"/>
      <c r="D1087" s="301"/>
      <c r="E1087" s="449"/>
      <c r="F1087" s="301"/>
      <c r="G1087" s="302"/>
      <c r="H1087" s="170"/>
      <c r="I1087" s="170"/>
      <c r="J1087" s="344"/>
      <c r="K1087" s="587">
        <f t="shared" si="84"/>
        <v>0</v>
      </c>
      <c r="L1087" s="644">
        <v>0</v>
      </c>
      <c r="M1087" s="588">
        <f t="shared" si="83"/>
        <v>0</v>
      </c>
      <c r="N1087" s="703"/>
      <c r="O1087" s="361"/>
      <c r="P1087" s="502"/>
      <c r="Q1087" s="849">
        <f t="shared" si="85"/>
        <v>0</v>
      </c>
      <c r="R1087" s="849">
        <f t="shared" si="86"/>
        <v>0</v>
      </c>
      <c r="AA1087" s="194"/>
    </row>
    <row r="1088" spans="2:27" ht="18" customHeight="1" x14ac:dyDescent="0.35">
      <c r="B1088" s="229"/>
      <c r="C1088" s="301"/>
      <c r="D1088" s="301"/>
      <c r="E1088" s="449"/>
      <c r="F1088" s="301"/>
      <c r="G1088" s="302"/>
      <c r="H1088" s="170"/>
      <c r="I1088" s="170"/>
      <c r="J1088" s="344"/>
      <c r="K1088" s="587">
        <f t="shared" si="84"/>
        <v>0</v>
      </c>
      <c r="L1088" s="644">
        <v>0</v>
      </c>
      <c r="M1088" s="588">
        <f t="shared" si="83"/>
        <v>0</v>
      </c>
      <c r="N1088" s="703"/>
      <c r="O1088" s="361"/>
      <c r="P1088" s="502"/>
      <c r="Q1088" s="849">
        <f t="shared" si="85"/>
        <v>0</v>
      </c>
      <c r="R1088" s="849">
        <f t="shared" si="86"/>
        <v>0</v>
      </c>
      <c r="AA1088" s="194"/>
    </row>
    <row r="1089" spans="2:27" ht="18" customHeight="1" x14ac:dyDescent="0.35">
      <c r="B1089" s="229"/>
      <c r="C1089" s="301"/>
      <c r="D1089" s="301"/>
      <c r="E1089" s="449"/>
      <c r="F1089" s="301"/>
      <c r="G1089" s="302"/>
      <c r="H1089" s="170"/>
      <c r="I1089" s="170"/>
      <c r="J1089" s="344"/>
      <c r="K1089" s="587">
        <f t="shared" si="84"/>
        <v>0</v>
      </c>
      <c r="L1089" s="644">
        <v>0</v>
      </c>
      <c r="M1089" s="588">
        <f t="shared" si="83"/>
        <v>0</v>
      </c>
      <c r="N1089" s="703"/>
      <c r="O1089" s="361"/>
      <c r="P1089" s="502"/>
      <c r="Q1089" s="849">
        <f t="shared" si="85"/>
        <v>0</v>
      </c>
      <c r="R1089" s="849">
        <f t="shared" si="86"/>
        <v>0</v>
      </c>
      <c r="AA1089" s="194"/>
    </row>
    <row r="1090" spans="2:27" ht="18" customHeight="1" x14ac:dyDescent="0.35">
      <c r="B1090" s="229"/>
      <c r="C1090" s="301"/>
      <c r="D1090" s="301"/>
      <c r="E1090" s="449"/>
      <c r="F1090" s="301"/>
      <c r="G1090" s="302"/>
      <c r="H1090" s="170"/>
      <c r="I1090" s="170"/>
      <c r="J1090" s="344"/>
      <c r="K1090" s="587">
        <f t="shared" si="84"/>
        <v>0</v>
      </c>
      <c r="L1090" s="644">
        <v>0</v>
      </c>
      <c r="M1090" s="588">
        <f t="shared" si="83"/>
        <v>0</v>
      </c>
      <c r="N1090" s="703"/>
      <c r="O1090" s="361"/>
      <c r="P1090" s="502"/>
      <c r="Q1090" s="849">
        <f t="shared" si="85"/>
        <v>0</v>
      </c>
      <c r="R1090" s="849">
        <f t="shared" si="86"/>
        <v>0</v>
      </c>
      <c r="AA1090" s="194"/>
    </row>
    <row r="1091" spans="2:27" ht="18" customHeight="1" x14ac:dyDescent="0.35">
      <c r="B1091" s="229"/>
      <c r="C1091" s="301"/>
      <c r="D1091" s="301"/>
      <c r="E1091" s="449"/>
      <c r="F1091" s="301"/>
      <c r="G1091" s="302"/>
      <c r="H1091" s="170"/>
      <c r="I1091" s="170"/>
      <c r="J1091" s="344"/>
      <c r="K1091" s="587">
        <f t="shared" si="84"/>
        <v>0</v>
      </c>
      <c r="L1091" s="644">
        <v>0</v>
      </c>
      <c r="M1091" s="588">
        <f t="shared" si="83"/>
        <v>0</v>
      </c>
      <c r="N1091" s="703"/>
      <c r="O1091" s="361"/>
      <c r="P1091" s="502"/>
      <c r="Q1091" s="849">
        <f t="shared" si="85"/>
        <v>0</v>
      </c>
      <c r="R1091" s="849">
        <f t="shared" si="86"/>
        <v>0</v>
      </c>
      <c r="AA1091" s="194"/>
    </row>
    <row r="1092" spans="2:27" ht="18" customHeight="1" x14ac:dyDescent="0.35">
      <c r="B1092" s="229"/>
      <c r="C1092" s="301"/>
      <c r="D1092" s="301"/>
      <c r="E1092" s="449"/>
      <c r="F1092" s="301"/>
      <c r="G1092" s="302"/>
      <c r="H1092" s="170"/>
      <c r="I1092" s="170"/>
      <c r="J1092" s="344"/>
      <c r="K1092" s="587">
        <f t="shared" si="84"/>
        <v>0</v>
      </c>
      <c r="L1092" s="644">
        <v>0</v>
      </c>
      <c r="M1092" s="588">
        <f t="shared" si="83"/>
        <v>0</v>
      </c>
      <c r="N1092" s="703"/>
      <c r="O1092" s="361"/>
      <c r="P1092" s="502"/>
      <c r="Q1092" s="849">
        <f t="shared" si="85"/>
        <v>0</v>
      </c>
      <c r="R1092" s="849">
        <f t="shared" si="86"/>
        <v>0</v>
      </c>
      <c r="AA1092" s="194"/>
    </row>
    <row r="1093" spans="2:27" ht="18" customHeight="1" x14ac:dyDescent="0.35">
      <c r="B1093" s="229"/>
      <c r="C1093" s="301"/>
      <c r="D1093" s="301"/>
      <c r="E1093" s="449"/>
      <c r="F1093" s="301"/>
      <c r="G1093" s="302"/>
      <c r="H1093" s="170"/>
      <c r="I1093" s="170"/>
      <c r="J1093" s="344"/>
      <c r="K1093" s="587">
        <f t="shared" si="84"/>
        <v>0</v>
      </c>
      <c r="L1093" s="644">
        <v>0</v>
      </c>
      <c r="M1093" s="588">
        <f t="shared" si="83"/>
        <v>0</v>
      </c>
      <c r="N1093" s="703"/>
      <c r="O1093" s="361"/>
      <c r="P1093" s="502"/>
      <c r="Q1093" s="849">
        <f t="shared" si="85"/>
        <v>0</v>
      </c>
      <c r="R1093" s="849">
        <f t="shared" si="86"/>
        <v>0</v>
      </c>
      <c r="AA1093" s="194"/>
    </row>
    <row r="1094" spans="2:27" ht="18" customHeight="1" x14ac:dyDescent="0.35">
      <c r="B1094" s="229"/>
      <c r="C1094" s="301"/>
      <c r="D1094" s="301"/>
      <c r="E1094" s="449"/>
      <c r="F1094" s="301"/>
      <c r="G1094" s="302"/>
      <c r="H1094" s="170"/>
      <c r="I1094" s="170"/>
      <c r="J1094" s="344"/>
      <c r="K1094" s="587">
        <f t="shared" si="84"/>
        <v>0</v>
      </c>
      <c r="L1094" s="644">
        <v>0</v>
      </c>
      <c r="M1094" s="588">
        <f t="shared" si="83"/>
        <v>0</v>
      </c>
      <c r="N1094" s="703"/>
      <c r="O1094" s="361"/>
      <c r="P1094" s="502"/>
      <c r="Q1094" s="849">
        <f t="shared" si="85"/>
        <v>0</v>
      </c>
      <c r="R1094" s="849">
        <f t="shared" si="86"/>
        <v>0</v>
      </c>
      <c r="AA1094" s="194"/>
    </row>
    <row r="1095" spans="2:27" ht="18" customHeight="1" x14ac:dyDescent="0.35">
      <c r="B1095" s="229"/>
      <c r="C1095" s="301"/>
      <c r="D1095" s="301"/>
      <c r="E1095" s="449"/>
      <c r="F1095" s="301"/>
      <c r="G1095" s="302"/>
      <c r="H1095" s="170"/>
      <c r="I1095" s="170"/>
      <c r="J1095" s="344"/>
      <c r="K1095" s="587">
        <f t="shared" si="84"/>
        <v>0</v>
      </c>
      <c r="L1095" s="644">
        <v>0</v>
      </c>
      <c r="M1095" s="588">
        <f t="shared" si="83"/>
        <v>0</v>
      </c>
      <c r="N1095" s="703"/>
      <c r="O1095" s="361"/>
      <c r="P1095" s="502"/>
      <c r="Q1095" s="849">
        <f t="shared" si="85"/>
        <v>0</v>
      </c>
      <c r="R1095" s="849">
        <f t="shared" si="86"/>
        <v>0</v>
      </c>
      <c r="AA1095" s="194"/>
    </row>
    <row r="1096" spans="2:27" ht="18" customHeight="1" x14ac:dyDescent="0.35">
      <c r="B1096" s="229"/>
      <c r="C1096" s="301"/>
      <c r="D1096" s="301"/>
      <c r="E1096" s="449"/>
      <c r="F1096" s="301"/>
      <c r="G1096" s="302"/>
      <c r="H1096" s="170"/>
      <c r="I1096" s="170"/>
      <c r="J1096" s="344"/>
      <c r="K1096" s="587">
        <f t="shared" si="84"/>
        <v>0</v>
      </c>
      <c r="L1096" s="644">
        <v>0</v>
      </c>
      <c r="M1096" s="588">
        <f t="shared" si="83"/>
        <v>0</v>
      </c>
      <c r="N1096" s="703"/>
      <c r="O1096" s="361"/>
      <c r="P1096" s="502"/>
      <c r="Q1096" s="849">
        <f t="shared" si="85"/>
        <v>0</v>
      </c>
      <c r="R1096" s="849">
        <f t="shared" si="86"/>
        <v>0</v>
      </c>
      <c r="AA1096" s="194"/>
    </row>
    <row r="1097" spans="2:27" ht="18" customHeight="1" x14ac:dyDescent="0.35">
      <c r="B1097" s="229"/>
      <c r="C1097" s="301"/>
      <c r="D1097" s="301"/>
      <c r="E1097" s="449"/>
      <c r="F1097" s="301"/>
      <c r="G1097" s="302"/>
      <c r="H1097" s="170"/>
      <c r="I1097" s="170"/>
      <c r="J1097" s="344"/>
      <c r="K1097" s="587">
        <f t="shared" si="84"/>
        <v>0</v>
      </c>
      <c r="L1097" s="644">
        <v>0</v>
      </c>
      <c r="M1097" s="588">
        <f t="shared" si="83"/>
        <v>0</v>
      </c>
      <c r="N1097" s="703"/>
      <c r="O1097" s="361"/>
      <c r="P1097" s="502"/>
      <c r="Q1097" s="849">
        <f t="shared" si="85"/>
        <v>0</v>
      </c>
      <c r="R1097" s="849">
        <f t="shared" si="86"/>
        <v>0</v>
      </c>
      <c r="AA1097" s="194"/>
    </row>
    <row r="1098" spans="2:27" ht="18" customHeight="1" x14ac:dyDescent="0.35">
      <c r="B1098" s="229"/>
      <c r="C1098" s="301"/>
      <c r="D1098" s="301"/>
      <c r="E1098" s="449"/>
      <c r="F1098" s="301"/>
      <c r="G1098" s="302"/>
      <c r="H1098" s="170"/>
      <c r="I1098" s="170"/>
      <c r="J1098" s="344"/>
      <c r="K1098" s="587">
        <f t="shared" si="84"/>
        <v>0</v>
      </c>
      <c r="L1098" s="644">
        <v>0</v>
      </c>
      <c r="M1098" s="588">
        <f t="shared" si="83"/>
        <v>0</v>
      </c>
      <c r="N1098" s="703"/>
      <c r="O1098" s="361"/>
      <c r="P1098" s="502"/>
      <c r="Q1098" s="849">
        <f t="shared" si="85"/>
        <v>0</v>
      </c>
      <c r="R1098" s="849">
        <f t="shared" si="86"/>
        <v>0</v>
      </c>
      <c r="AA1098" s="194"/>
    </row>
    <row r="1099" spans="2:27" ht="18" customHeight="1" x14ac:dyDescent="0.35">
      <c r="B1099" s="229"/>
      <c r="C1099" s="301"/>
      <c r="D1099" s="301"/>
      <c r="E1099" s="449"/>
      <c r="F1099" s="301"/>
      <c r="G1099" s="302"/>
      <c r="H1099" s="170"/>
      <c r="I1099" s="170"/>
      <c r="J1099" s="344"/>
      <c r="K1099" s="587">
        <f t="shared" si="84"/>
        <v>0</v>
      </c>
      <c r="L1099" s="644">
        <v>0</v>
      </c>
      <c r="M1099" s="588">
        <f t="shared" si="83"/>
        <v>0</v>
      </c>
      <c r="N1099" s="703"/>
      <c r="O1099" s="361"/>
      <c r="P1099" s="502"/>
      <c r="Q1099" s="849">
        <f t="shared" si="85"/>
        <v>0</v>
      </c>
      <c r="R1099" s="849">
        <f t="shared" si="86"/>
        <v>0</v>
      </c>
      <c r="AA1099" s="194"/>
    </row>
    <row r="1100" spans="2:27" ht="18" customHeight="1" x14ac:dyDescent="0.35">
      <c r="B1100" s="229"/>
      <c r="C1100" s="301"/>
      <c r="D1100" s="301"/>
      <c r="E1100" s="449"/>
      <c r="F1100" s="301"/>
      <c r="G1100" s="302"/>
      <c r="H1100" s="170"/>
      <c r="I1100" s="170"/>
      <c r="J1100" s="344"/>
      <c r="K1100" s="587">
        <f t="shared" si="84"/>
        <v>0</v>
      </c>
      <c r="L1100" s="644">
        <v>0</v>
      </c>
      <c r="M1100" s="588">
        <f t="shared" si="83"/>
        <v>0</v>
      </c>
      <c r="N1100" s="703"/>
      <c r="O1100" s="361"/>
      <c r="P1100" s="502"/>
      <c r="Q1100" s="849">
        <f t="shared" si="85"/>
        <v>0</v>
      </c>
      <c r="R1100" s="849">
        <f t="shared" si="86"/>
        <v>0</v>
      </c>
      <c r="AA1100" s="194"/>
    </row>
    <row r="1101" spans="2:27" ht="18" customHeight="1" x14ac:dyDescent="0.35">
      <c r="B1101" s="229"/>
      <c r="C1101" s="301"/>
      <c r="D1101" s="301"/>
      <c r="E1101" s="449"/>
      <c r="F1101" s="301"/>
      <c r="G1101" s="302"/>
      <c r="H1101" s="170"/>
      <c r="I1101" s="170"/>
      <c r="J1101" s="344"/>
      <c r="K1101" s="587">
        <f t="shared" si="84"/>
        <v>0</v>
      </c>
      <c r="L1101" s="644">
        <v>0</v>
      </c>
      <c r="M1101" s="588">
        <f t="shared" si="83"/>
        <v>0</v>
      </c>
      <c r="N1101" s="703"/>
      <c r="O1101" s="361"/>
      <c r="P1101" s="502"/>
      <c r="Q1101" s="849">
        <f t="shared" si="85"/>
        <v>0</v>
      </c>
      <c r="R1101" s="849">
        <f t="shared" si="86"/>
        <v>0</v>
      </c>
      <c r="AA1101" s="194"/>
    </row>
    <row r="1102" spans="2:27" ht="18" customHeight="1" x14ac:dyDescent="0.35">
      <c r="B1102" s="229"/>
      <c r="C1102" s="301"/>
      <c r="D1102" s="301"/>
      <c r="E1102" s="449"/>
      <c r="F1102" s="301"/>
      <c r="G1102" s="302"/>
      <c r="H1102" s="170"/>
      <c r="I1102" s="170"/>
      <c r="J1102" s="344"/>
      <c r="K1102" s="587">
        <f t="shared" si="84"/>
        <v>0</v>
      </c>
      <c r="L1102" s="644">
        <v>0</v>
      </c>
      <c r="M1102" s="588">
        <f t="shared" si="83"/>
        <v>0</v>
      </c>
      <c r="N1102" s="703"/>
      <c r="O1102" s="361"/>
      <c r="P1102" s="502"/>
      <c r="Q1102" s="849">
        <f t="shared" si="85"/>
        <v>0</v>
      </c>
      <c r="R1102" s="849">
        <f t="shared" si="86"/>
        <v>0</v>
      </c>
      <c r="AA1102" s="194"/>
    </row>
    <row r="1103" spans="2:27" ht="18" customHeight="1" x14ac:dyDescent="0.35">
      <c r="B1103" s="229"/>
      <c r="C1103" s="301"/>
      <c r="D1103" s="301"/>
      <c r="E1103" s="449"/>
      <c r="F1103" s="301"/>
      <c r="G1103" s="302"/>
      <c r="H1103" s="170"/>
      <c r="I1103" s="170"/>
      <c r="J1103" s="344"/>
      <c r="K1103" s="587">
        <f t="shared" si="84"/>
        <v>0</v>
      </c>
      <c r="L1103" s="644">
        <v>0</v>
      </c>
      <c r="M1103" s="588">
        <f t="shared" si="83"/>
        <v>0</v>
      </c>
      <c r="N1103" s="703"/>
      <c r="O1103" s="361"/>
      <c r="P1103" s="502"/>
      <c r="Q1103" s="849">
        <f t="shared" si="85"/>
        <v>0</v>
      </c>
      <c r="R1103" s="849">
        <f t="shared" si="86"/>
        <v>0</v>
      </c>
      <c r="AA1103" s="194"/>
    </row>
    <row r="1104" spans="2:27" ht="18" customHeight="1" x14ac:dyDescent="0.35">
      <c r="B1104" s="229"/>
      <c r="C1104" s="301"/>
      <c r="D1104" s="301"/>
      <c r="E1104" s="449"/>
      <c r="F1104" s="301"/>
      <c r="G1104" s="302"/>
      <c r="H1104" s="170"/>
      <c r="I1104" s="170"/>
      <c r="J1104" s="344"/>
      <c r="K1104" s="587">
        <f t="shared" si="84"/>
        <v>0</v>
      </c>
      <c r="L1104" s="644">
        <v>0</v>
      </c>
      <c r="M1104" s="588">
        <f t="shared" si="83"/>
        <v>0</v>
      </c>
      <c r="N1104" s="703"/>
      <c r="O1104" s="361"/>
      <c r="P1104" s="502"/>
      <c r="Q1104" s="849">
        <f t="shared" si="85"/>
        <v>0</v>
      </c>
      <c r="R1104" s="849">
        <f t="shared" si="86"/>
        <v>0</v>
      </c>
      <c r="AA1104" s="194"/>
    </row>
    <row r="1105" spans="2:27" ht="18" customHeight="1" x14ac:dyDescent="0.35">
      <c r="B1105" s="229"/>
      <c r="C1105" s="301"/>
      <c r="D1105" s="301"/>
      <c r="E1105" s="449"/>
      <c r="F1105" s="301"/>
      <c r="G1105" s="302"/>
      <c r="H1105" s="170"/>
      <c r="I1105" s="170"/>
      <c r="J1105" s="344"/>
      <c r="K1105" s="587">
        <f t="shared" si="84"/>
        <v>0</v>
      </c>
      <c r="L1105" s="644">
        <v>0</v>
      </c>
      <c r="M1105" s="588">
        <f t="shared" si="83"/>
        <v>0</v>
      </c>
      <c r="N1105" s="703"/>
      <c r="O1105" s="361"/>
      <c r="P1105" s="502"/>
      <c r="Q1105" s="849">
        <f t="shared" si="85"/>
        <v>0</v>
      </c>
      <c r="R1105" s="849">
        <f t="shared" si="86"/>
        <v>0</v>
      </c>
      <c r="AA1105" s="194"/>
    </row>
    <row r="1106" spans="2:27" ht="18" customHeight="1" x14ac:dyDescent="0.35">
      <c r="B1106" s="229"/>
      <c r="C1106" s="301"/>
      <c r="D1106" s="301"/>
      <c r="E1106" s="449"/>
      <c r="F1106" s="301"/>
      <c r="G1106" s="302"/>
      <c r="H1106" s="170"/>
      <c r="I1106" s="170"/>
      <c r="J1106" s="344"/>
      <c r="K1106" s="587">
        <f t="shared" si="84"/>
        <v>0</v>
      </c>
      <c r="L1106" s="644">
        <v>0</v>
      </c>
      <c r="M1106" s="588">
        <f t="shared" si="83"/>
        <v>0</v>
      </c>
      <c r="N1106" s="703"/>
      <c r="O1106" s="361"/>
      <c r="P1106" s="502"/>
      <c r="Q1106" s="849">
        <f t="shared" si="85"/>
        <v>0</v>
      </c>
      <c r="R1106" s="849">
        <f t="shared" si="86"/>
        <v>0</v>
      </c>
      <c r="AA1106" s="194"/>
    </row>
    <row r="1107" spans="2:27" ht="18" customHeight="1" x14ac:dyDescent="0.35">
      <c r="B1107" s="229"/>
      <c r="C1107" s="301"/>
      <c r="D1107" s="301"/>
      <c r="E1107" s="449"/>
      <c r="F1107" s="301"/>
      <c r="G1107" s="302"/>
      <c r="H1107" s="170"/>
      <c r="I1107" s="170"/>
      <c r="J1107" s="344"/>
      <c r="K1107" s="587">
        <f t="shared" si="84"/>
        <v>0</v>
      </c>
      <c r="L1107" s="644">
        <v>0</v>
      </c>
      <c r="M1107" s="588">
        <f t="shared" si="83"/>
        <v>0</v>
      </c>
      <c r="N1107" s="703"/>
      <c r="O1107" s="361"/>
      <c r="P1107" s="502"/>
      <c r="Q1107" s="849">
        <f t="shared" si="85"/>
        <v>0</v>
      </c>
      <c r="R1107" s="849">
        <f t="shared" si="86"/>
        <v>0</v>
      </c>
      <c r="AA1107" s="194"/>
    </row>
    <row r="1108" spans="2:27" ht="18" customHeight="1" x14ac:dyDescent="0.35">
      <c r="B1108" s="229"/>
      <c r="C1108" s="301"/>
      <c r="D1108" s="301"/>
      <c r="E1108" s="449"/>
      <c r="F1108" s="301"/>
      <c r="G1108" s="302"/>
      <c r="H1108" s="170"/>
      <c r="I1108" s="170"/>
      <c r="J1108" s="344"/>
      <c r="K1108" s="587">
        <f t="shared" si="84"/>
        <v>0</v>
      </c>
      <c r="L1108" s="644">
        <v>0</v>
      </c>
      <c r="M1108" s="588">
        <f t="shared" si="83"/>
        <v>0</v>
      </c>
      <c r="N1108" s="703"/>
      <c r="O1108" s="361"/>
      <c r="P1108" s="502"/>
      <c r="Q1108" s="849">
        <f t="shared" si="85"/>
        <v>0</v>
      </c>
      <c r="R1108" s="849">
        <f t="shared" si="86"/>
        <v>0</v>
      </c>
      <c r="AA1108" s="194"/>
    </row>
    <row r="1109" spans="2:27" ht="18" customHeight="1" x14ac:dyDescent="0.35">
      <c r="B1109" s="229"/>
      <c r="C1109" s="301"/>
      <c r="D1109" s="301"/>
      <c r="E1109" s="449"/>
      <c r="F1109" s="301"/>
      <c r="G1109" s="302"/>
      <c r="H1109" s="170"/>
      <c r="I1109" s="170"/>
      <c r="J1109" s="344"/>
      <c r="K1109" s="587">
        <f t="shared" si="84"/>
        <v>0</v>
      </c>
      <c r="L1109" s="644">
        <v>0</v>
      </c>
      <c r="M1109" s="588">
        <f t="shared" si="83"/>
        <v>0</v>
      </c>
      <c r="N1109" s="703"/>
      <c r="O1109" s="361"/>
      <c r="P1109" s="502"/>
      <c r="Q1109" s="849">
        <f t="shared" si="85"/>
        <v>0</v>
      </c>
      <c r="R1109" s="849">
        <f t="shared" si="86"/>
        <v>0</v>
      </c>
      <c r="AA1109" s="194"/>
    </row>
    <row r="1110" spans="2:27" ht="18" customHeight="1" x14ac:dyDescent="0.35">
      <c r="B1110" s="229"/>
      <c r="C1110" s="301"/>
      <c r="D1110" s="301"/>
      <c r="E1110" s="449"/>
      <c r="F1110" s="301"/>
      <c r="G1110" s="302"/>
      <c r="H1110" s="170"/>
      <c r="I1110" s="170"/>
      <c r="J1110" s="344"/>
      <c r="K1110" s="587">
        <f t="shared" si="84"/>
        <v>0</v>
      </c>
      <c r="L1110" s="644">
        <v>0</v>
      </c>
      <c r="M1110" s="588">
        <f t="shared" si="83"/>
        <v>0</v>
      </c>
      <c r="N1110" s="703"/>
      <c r="O1110" s="361"/>
      <c r="P1110" s="502"/>
      <c r="Q1110" s="849">
        <f t="shared" si="85"/>
        <v>0</v>
      </c>
      <c r="R1110" s="849">
        <f t="shared" si="86"/>
        <v>0</v>
      </c>
      <c r="AA1110" s="194"/>
    </row>
    <row r="1111" spans="2:27" ht="18" customHeight="1" x14ac:dyDescent="0.35">
      <c r="B1111" s="229"/>
      <c r="C1111" s="301"/>
      <c r="D1111" s="301"/>
      <c r="E1111" s="449"/>
      <c r="F1111" s="301"/>
      <c r="G1111" s="302"/>
      <c r="H1111" s="170"/>
      <c r="I1111" s="170"/>
      <c r="J1111" s="344"/>
      <c r="K1111" s="587">
        <f t="shared" si="84"/>
        <v>0</v>
      </c>
      <c r="L1111" s="644">
        <v>0</v>
      </c>
      <c r="M1111" s="588">
        <f t="shared" si="83"/>
        <v>0</v>
      </c>
      <c r="N1111" s="703"/>
      <c r="O1111" s="361"/>
      <c r="P1111" s="502"/>
      <c r="Q1111" s="849">
        <f t="shared" si="85"/>
        <v>0</v>
      </c>
      <c r="R1111" s="849">
        <f t="shared" si="86"/>
        <v>0</v>
      </c>
      <c r="AA1111" s="194"/>
    </row>
    <row r="1112" spans="2:27" ht="18" customHeight="1" x14ac:dyDescent="0.35">
      <c r="B1112" s="229"/>
      <c r="C1112" s="301"/>
      <c r="D1112" s="301"/>
      <c r="E1112" s="449"/>
      <c r="F1112" s="301"/>
      <c r="G1112" s="302"/>
      <c r="H1112" s="170"/>
      <c r="I1112" s="170"/>
      <c r="J1112" s="344"/>
      <c r="K1112" s="587">
        <f t="shared" si="84"/>
        <v>0</v>
      </c>
      <c r="L1112" s="644">
        <v>0</v>
      </c>
      <c r="M1112" s="588">
        <f t="shared" si="83"/>
        <v>0</v>
      </c>
      <c r="N1112" s="703"/>
      <c r="O1112" s="361"/>
      <c r="P1112" s="502"/>
      <c r="Q1112" s="849">
        <f t="shared" si="85"/>
        <v>0</v>
      </c>
      <c r="R1112" s="849">
        <f t="shared" si="86"/>
        <v>0</v>
      </c>
      <c r="AA1112" s="194"/>
    </row>
    <row r="1113" spans="2:27" ht="18" customHeight="1" x14ac:dyDescent="0.35">
      <c r="B1113" s="229"/>
      <c r="C1113" s="301"/>
      <c r="D1113" s="301"/>
      <c r="E1113" s="449"/>
      <c r="F1113" s="301"/>
      <c r="G1113" s="302"/>
      <c r="H1113" s="170"/>
      <c r="I1113" s="170"/>
      <c r="J1113" s="344"/>
      <c r="K1113" s="587">
        <f t="shared" si="84"/>
        <v>0</v>
      </c>
      <c r="L1113" s="644">
        <v>0</v>
      </c>
      <c r="M1113" s="588">
        <f t="shared" si="83"/>
        <v>0</v>
      </c>
      <c r="N1113" s="703"/>
      <c r="O1113" s="361"/>
      <c r="P1113" s="502"/>
      <c r="Q1113" s="849">
        <f t="shared" si="85"/>
        <v>0</v>
      </c>
      <c r="R1113" s="849">
        <f t="shared" si="86"/>
        <v>0</v>
      </c>
      <c r="AA1113" s="194"/>
    </row>
    <row r="1114" spans="2:27" ht="18" customHeight="1" x14ac:dyDescent="0.35">
      <c r="B1114" s="229"/>
      <c r="C1114" s="301"/>
      <c r="D1114" s="301"/>
      <c r="E1114" s="449"/>
      <c r="F1114" s="301"/>
      <c r="G1114" s="302"/>
      <c r="H1114" s="170"/>
      <c r="I1114" s="170"/>
      <c r="J1114" s="344"/>
      <c r="K1114" s="587">
        <f t="shared" si="84"/>
        <v>0</v>
      </c>
      <c r="L1114" s="644">
        <v>0</v>
      </c>
      <c r="M1114" s="588">
        <f t="shared" si="83"/>
        <v>0</v>
      </c>
      <c r="N1114" s="703"/>
      <c r="O1114" s="361"/>
      <c r="P1114" s="502"/>
      <c r="Q1114" s="849">
        <f t="shared" si="85"/>
        <v>0</v>
      </c>
      <c r="R1114" s="849">
        <f t="shared" si="86"/>
        <v>0</v>
      </c>
      <c r="AA1114" s="194"/>
    </row>
    <row r="1115" spans="2:27" ht="18" customHeight="1" x14ac:dyDescent="0.35">
      <c r="B1115" s="229"/>
      <c r="C1115" s="301"/>
      <c r="D1115" s="301"/>
      <c r="E1115" s="449"/>
      <c r="F1115" s="301"/>
      <c r="G1115" s="302"/>
      <c r="H1115" s="170"/>
      <c r="I1115" s="170"/>
      <c r="J1115" s="344"/>
      <c r="K1115" s="587">
        <f t="shared" si="84"/>
        <v>0</v>
      </c>
      <c r="L1115" s="644">
        <v>0</v>
      </c>
      <c r="M1115" s="588">
        <f t="shared" si="83"/>
        <v>0</v>
      </c>
      <c r="N1115" s="703"/>
      <c r="O1115" s="361"/>
      <c r="P1115" s="502"/>
      <c r="Q1115" s="849">
        <f t="shared" si="85"/>
        <v>0</v>
      </c>
      <c r="R1115" s="849">
        <f t="shared" si="86"/>
        <v>0</v>
      </c>
      <c r="AA1115" s="194"/>
    </row>
    <row r="1116" spans="2:27" ht="18" customHeight="1" x14ac:dyDescent="0.35">
      <c r="B1116" s="229"/>
      <c r="C1116" s="301"/>
      <c r="D1116" s="301"/>
      <c r="E1116" s="449"/>
      <c r="F1116" s="301"/>
      <c r="G1116" s="302"/>
      <c r="H1116" s="170"/>
      <c r="I1116" s="170"/>
      <c r="J1116" s="344"/>
      <c r="K1116" s="587">
        <f t="shared" si="84"/>
        <v>0</v>
      </c>
      <c r="L1116" s="644">
        <v>0</v>
      </c>
      <c r="M1116" s="588">
        <f t="shared" si="83"/>
        <v>0</v>
      </c>
      <c r="N1116" s="703"/>
      <c r="O1116" s="361"/>
      <c r="P1116" s="502"/>
      <c r="Q1116" s="849">
        <f t="shared" si="85"/>
        <v>0</v>
      </c>
      <c r="R1116" s="849">
        <f t="shared" si="86"/>
        <v>0</v>
      </c>
      <c r="AA1116" s="194"/>
    </row>
    <row r="1117" spans="2:27" ht="18" customHeight="1" x14ac:dyDescent="0.35">
      <c r="B1117" s="229"/>
      <c r="C1117" s="301"/>
      <c r="D1117" s="301"/>
      <c r="E1117" s="449"/>
      <c r="F1117" s="301"/>
      <c r="G1117" s="302"/>
      <c r="H1117" s="170"/>
      <c r="I1117" s="170"/>
      <c r="J1117" s="344"/>
      <c r="K1117" s="587">
        <f t="shared" si="84"/>
        <v>0</v>
      </c>
      <c r="L1117" s="644">
        <v>0</v>
      </c>
      <c r="M1117" s="588">
        <f t="shared" si="83"/>
        <v>0</v>
      </c>
      <c r="N1117" s="703"/>
      <c r="O1117" s="361"/>
      <c r="P1117" s="502"/>
      <c r="Q1117" s="849">
        <f t="shared" si="85"/>
        <v>0</v>
      </c>
      <c r="R1117" s="849">
        <f t="shared" si="86"/>
        <v>0</v>
      </c>
      <c r="AA1117" s="194"/>
    </row>
    <row r="1118" spans="2:27" ht="18" customHeight="1" x14ac:dyDescent="0.35">
      <c r="B1118" s="229"/>
      <c r="C1118" s="301"/>
      <c r="D1118" s="301"/>
      <c r="E1118" s="449"/>
      <c r="F1118" s="301"/>
      <c r="G1118" s="302"/>
      <c r="H1118" s="170"/>
      <c r="I1118" s="170"/>
      <c r="J1118" s="344"/>
      <c r="K1118" s="587">
        <f t="shared" si="84"/>
        <v>0</v>
      </c>
      <c r="L1118" s="644">
        <v>0</v>
      </c>
      <c r="M1118" s="588">
        <f t="shared" si="83"/>
        <v>0</v>
      </c>
      <c r="N1118" s="703"/>
      <c r="O1118" s="361"/>
      <c r="P1118" s="502"/>
      <c r="Q1118" s="849">
        <f t="shared" si="85"/>
        <v>0</v>
      </c>
      <c r="R1118" s="849">
        <f t="shared" si="86"/>
        <v>0</v>
      </c>
      <c r="AA1118" s="194"/>
    </row>
    <row r="1119" spans="2:27" ht="18" customHeight="1" x14ac:dyDescent="0.35">
      <c r="B1119" s="229"/>
      <c r="C1119" s="301"/>
      <c r="D1119" s="301"/>
      <c r="E1119" s="449"/>
      <c r="F1119" s="301"/>
      <c r="G1119" s="302"/>
      <c r="H1119" s="170"/>
      <c r="I1119" s="170"/>
      <c r="J1119" s="344"/>
      <c r="K1119" s="587">
        <f t="shared" si="84"/>
        <v>0</v>
      </c>
      <c r="L1119" s="644">
        <v>0</v>
      </c>
      <c r="M1119" s="588">
        <f t="shared" si="83"/>
        <v>0</v>
      </c>
      <c r="N1119" s="703"/>
      <c r="O1119" s="361"/>
      <c r="P1119" s="502"/>
      <c r="Q1119" s="849">
        <f t="shared" si="85"/>
        <v>0</v>
      </c>
      <c r="R1119" s="849">
        <f t="shared" si="86"/>
        <v>0</v>
      </c>
      <c r="AA1119" s="194"/>
    </row>
    <row r="1120" spans="2:27" ht="18" customHeight="1" x14ac:dyDescent="0.35">
      <c r="B1120" s="229"/>
      <c r="C1120" s="301"/>
      <c r="D1120" s="301"/>
      <c r="E1120" s="449"/>
      <c r="F1120" s="301"/>
      <c r="G1120" s="302"/>
      <c r="H1120" s="170"/>
      <c r="I1120" s="170"/>
      <c r="J1120" s="344"/>
      <c r="K1120" s="587">
        <f t="shared" si="84"/>
        <v>0</v>
      </c>
      <c r="L1120" s="644">
        <v>0</v>
      </c>
      <c r="M1120" s="588">
        <f t="shared" si="83"/>
        <v>0</v>
      </c>
      <c r="N1120" s="703"/>
      <c r="O1120" s="361"/>
      <c r="P1120" s="502"/>
      <c r="Q1120" s="849">
        <f t="shared" si="85"/>
        <v>0</v>
      </c>
      <c r="R1120" s="849">
        <f t="shared" si="86"/>
        <v>0</v>
      </c>
      <c r="AA1120" s="194"/>
    </row>
    <row r="1121" spans="2:27" ht="18" customHeight="1" x14ac:dyDescent="0.35">
      <c r="B1121" s="229"/>
      <c r="C1121" s="301"/>
      <c r="D1121" s="301"/>
      <c r="E1121" s="449"/>
      <c r="F1121" s="301"/>
      <c r="G1121" s="302"/>
      <c r="H1121" s="170"/>
      <c r="I1121" s="170"/>
      <c r="J1121" s="344"/>
      <c r="K1121" s="587">
        <f t="shared" si="84"/>
        <v>0</v>
      </c>
      <c r="L1121" s="644">
        <v>0</v>
      </c>
      <c r="M1121" s="588">
        <f t="shared" si="83"/>
        <v>0</v>
      </c>
      <c r="N1121" s="703"/>
      <c r="O1121" s="361"/>
      <c r="P1121" s="502"/>
      <c r="Q1121" s="849">
        <f t="shared" si="85"/>
        <v>0</v>
      </c>
      <c r="R1121" s="849">
        <f t="shared" si="86"/>
        <v>0</v>
      </c>
      <c r="AA1121" s="194"/>
    </row>
    <row r="1122" spans="2:27" ht="18" customHeight="1" x14ac:dyDescent="0.35">
      <c r="B1122" s="229"/>
      <c r="C1122" s="301"/>
      <c r="D1122" s="301"/>
      <c r="E1122" s="449"/>
      <c r="F1122" s="301"/>
      <c r="G1122" s="302"/>
      <c r="H1122" s="170"/>
      <c r="I1122" s="170"/>
      <c r="J1122" s="344"/>
      <c r="K1122" s="587">
        <f t="shared" si="84"/>
        <v>0</v>
      </c>
      <c r="L1122" s="644">
        <v>0</v>
      </c>
      <c r="M1122" s="588">
        <f t="shared" si="83"/>
        <v>0</v>
      </c>
      <c r="N1122" s="703"/>
      <c r="O1122" s="361"/>
      <c r="P1122" s="502"/>
      <c r="Q1122" s="849">
        <f t="shared" si="85"/>
        <v>0</v>
      </c>
      <c r="R1122" s="849">
        <f t="shared" si="86"/>
        <v>0</v>
      </c>
      <c r="AA1122" s="194"/>
    </row>
    <row r="1123" spans="2:27" ht="18" customHeight="1" x14ac:dyDescent="0.35">
      <c r="B1123" s="229"/>
      <c r="C1123" s="301"/>
      <c r="D1123" s="301"/>
      <c r="E1123" s="449"/>
      <c r="F1123" s="301"/>
      <c r="G1123" s="302"/>
      <c r="H1123" s="170"/>
      <c r="I1123" s="170"/>
      <c r="J1123" s="344"/>
      <c r="K1123" s="587">
        <f t="shared" si="84"/>
        <v>0</v>
      </c>
      <c r="L1123" s="644">
        <v>0</v>
      </c>
      <c r="M1123" s="588">
        <f t="shared" si="83"/>
        <v>0</v>
      </c>
      <c r="N1123" s="703"/>
      <c r="O1123" s="361"/>
      <c r="P1123" s="502"/>
      <c r="Q1123" s="849">
        <f t="shared" si="85"/>
        <v>0</v>
      </c>
      <c r="R1123" s="849">
        <f t="shared" si="86"/>
        <v>0</v>
      </c>
      <c r="AA1123" s="194"/>
    </row>
    <row r="1124" spans="2:27" ht="18" customHeight="1" x14ac:dyDescent="0.35">
      <c r="B1124" s="229"/>
      <c r="C1124" s="301"/>
      <c r="D1124" s="301"/>
      <c r="E1124" s="449"/>
      <c r="F1124" s="301"/>
      <c r="G1124" s="302"/>
      <c r="H1124" s="170"/>
      <c r="I1124" s="170"/>
      <c r="J1124" s="344"/>
      <c r="K1124" s="587">
        <f t="shared" si="84"/>
        <v>0</v>
      </c>
      <c r="L1124" s="644">
        <v>0</v>
      </c>
      <c r="M1124" s="588">
        <f t="shared" si="83"/>
        <v>0</v>
      </c>
      <c r="N1124" s="703"/>
      <c r="O1124" s="361"/>
      <c r="P1124" s="502"/>
      <c r="Q1124" s="849">
        <f t="shared" si="85"/>
        <v>0</v>
      </c>
      <c r="R1124" s="849">
        <f t="shared" si="86"/>
        <v>0</v>
      </c>
      <c r="AA1124" s="194"/>
    </row>
    <row r="1125" spans="2:27" ht="18" customHeight="1" x14ac:dyDescent="0.35">
      <c r="B1125" s="229"/>
      <c r="C1125" s="301"/>
      <c r="D1125" s="301"/>
      <c r="E1125" s="449"/>
      <c r="F1125" s="301"/>
      <c r="G1125" s="302"/>
      <c r="H1125" s="170"/>
      <c r="I1125" s="170"/>
      <c r="J1125" s="344"/>
      <c r="K1125" s="587">
        <f t="shared" si="84"/>
        <v>0</v>
      </c>
      <c r="L1125" s="644">
        <v>0</v>
      </c>
      <c r="M1125" s="588">
        <f t="shared" si="83"/>
        <v>0</v>
      </c>
      <c r="N1125" s="703"/>
      <c r="O1125" s="361"/>
      <c r="P1125" s="502"/>
      <c r="Q1125" s="849">
        <f t="shared" si="85"/>
        <v>0</v>
      </c>
      <c r="R1125" s="849">
        <f t="shared" si="86"/>
        <v>0</v>
      </c>
      <c r="AA1125" s="194"/>
    </row>
    <row r="1126" spans="2:27" ht="18" customHeight="1" x14ac:dyDescent="0.35">
      <c r="B1126" s="229"/>
      <c r="C1126" s="301"/>
      <c r="D1126" s="301"/>
      <c r="E1126" s="449"/>
      <c r="F1126" s="301"/>
      <c r="G1126" s="302"/>
      <c r="H1126" s="170"/>
      <c r="I1126" s="170"/>
      <c r="J1126" s="344"/>
      <c r="K1126" s="587">
        <f t="shared" si="84"/>
        <v>0</v>
      </c>
      <c r="L1126" s="644">
        <v>0</v>
      </c>
      <c r="M1126" s="588">
        <f t="shared" si="83"/>
        <v>0</v>
      </c>
      <c r="N1126" s="703"/>
      <c r="O1126" s="361"/>
      <c r="P1126" s="502"/>
      <c r="Q1126" s="849">
        <f t="shared" si="85"/>
        <v>0</v>
      </c>
      <c r="R1126" s="849">
        <f t="shared" si="86"/>
        <v>0</v>
      </c>
      <c r="AA1126" s="194"/>
    </row>
    <row r="1127" spans="2:27" ht="18" customHeight="1" x14ac:dyDescent="0.35">
      <c r="B1127" s="229"/>
      <c r="C1127" s="301"/>
      <c r="D1127" s="301"/>
      <c r="E1127" s="449"/>
      <c r="F1127" s="301"/>
      <c r="G1127" s="302"/>
      <c r="H1127" s="170"/>
      <c r="I1127" s="170"/>
      <c r="J1127" s="344"/>
      <c r="K1127" s="587">
        <f t="shared" si="84"/>
        <v>0</v>
      </c>
      <c r="L1127" s="644">
        <v>0</v>
      </c>
      <c r="M1127" s="588">
        <f t="shared" si="83"/>
        <v>0</v>
      </c>
      <c r="N1127" s="703"/>
      <c r="O1127" s="361"/>
      <c r="P1127" s="502"/>
      <c r="Q1127" s="849">
        <f t="shared" si="85"/>
        <v>0</v>
      </c>
      <c r="R1127" s="849">
        <f t="shared" si="86"/>
        <v>0</v>
      </c>
      <c r="AA1127" s="194"/>
    </row>
    <row r="1128" spans="2:27" ht="18" customHeight="1" x14ac:dyDescent="0.35">
      <c r="B1128" s="229"/>
      <c r="C1128" s="301"/>
      <c r="D1128" s="301"/>
      <c r="E1128" s="449"/>
      <c r="F1128" s="301"/>
      <c r="G1128" s="302"/>
      <c r="H1128" s="170"/>
      <c r="I1128" s="170"/>
      <c r="J1128" s="344"/>
      <c r="K1128" s="587">
        <f t="shared" si="84"/>
        <v>0</v>
      </c>
      <c r="L1128" s="644">
        <v>0</v>
      </c>
      <c r="M1128" s="588">
        <f t="shared" si="83"/>
        <v>0</v>
      </c>
      <c r="N1128" s="703"/>
      <c r="O1128" s="361"/>
      <c r="P1128" s="502"/>
      <c r="Q1128" s="849">
        <f t="shared" si="85"/>
        <v>0</v>
      </c>
      <c r="R1128" s="849">
        <f t="shared" si="86"/>
        <v>0</v>
      </c>
      <c r="AA1128" s="194"/>
    </row>
    <row r="1129" spans="2:27" ht="18" customHeight="1" x14ac:dyDescent="0.35">
      <c r="B1129" s="229"/>
      <c r="C1129" s="301"/>
      <c r="D1129" s="301"/>
      <c r="E1129" s="449"/>
      <c r="F1129" s="301"/>
      <c r="G1129" s="302"/>
      <c r="H1129" s="170"/>
      <c r="I1129" s="170"/>
      <c r="J1129" s="344"/>
      <c r="K1129" s="587">
        <f t="shared" si="84"/>
        <v>0</v>
      </c>
      <c r="L1129" s="644">
        <v>0</v>
      </c>
      <c r="M1129" s="588">
        <f t="shared" si="83"/>
        <v>0</v>
      </c>
      <c r="N1129" s="703"/>
      <c r="O1129" s="361"/>
      <c r="P1129" s="502"/>
      <c r="Q1129" s="849">
        <f t="shared" si="85"/>
        <v>0</v>
      </c>
      <c r="R1129" s="849">
        <f t="shared" si="86"/>
        <v>0</v>
      </c>
      <c r="AA1129" s="194"/>
    </row>
    <row r="1130" spans="2:27" ht="18" customHeight="1" x14ac:dyDescent="0.35">
      <c r="B1130" s="229"/>
      <c r="C1130" s="301"/>
      <c r="D1130" s="301"/>
      <c r="E1130" s="449"/>
      <c r="F1130" s="301"/>
      <c r="G1130" s="302"/>
      <c r="H1130" s="170"/>
      <c r="I1130" s="170"/>
      <c r="J1130" s="344"/>
      <c r="K1130" s="587">
        <f t="shared" si="84"/>
        <v>0</v>
      </c>
      <c r="L1130" s="644">
        <v>0</v>
      </c>
      <c r="M1130" s="588">
        <f t="shared" si="83"/>
        <v>0</v>
      </c>
      <c r="N1130" s="703"/>
      <c r="O1130" s="361"/>
      <c r="P1130" s="502"/>
      <c r="Q1130" s="849">
        <f t="shared" si="85"/>
        <v>0</v>
      </c>
      <c r="R1130" s="849">
        <f t="shared" si="86"/>
        <v>0</v>
      </c>
      <c r="AA1130" s="194"/>
    </row>
    <row r="1131" spans="2:27" ht="18" customHeight="1" x14ac:dyDescent="0.35">
      <c r="B1131" s="229"/>
      <c r="C1131" s="301"/>
      <c r="D1131" s="301"/>
      <c r="E1131" s="449"/>
      <c r="F1131" s="301"/>
      <c r="G1131" s="302"/>
      <c r="H1131" s="170"/>
      <c r="I1131" s="170"/>
      <c r="J1131" s="344"/>
      <c r="K1131" s="587">
        <f t="shared" si="84"/>
        <v>0</v>
      </c>
      <c r="L1131" s="644">
        <v>0</v>
      </c>
      <c r="M1131" s="588">
        <f t="shared" si="83"/>
        <v>0</v>
      </c>
      <c r="N1131" s="703"/>
      <c r="O1131" s="361"/>
      <c r="P1131" s="502"/>
      <c r="Q1131" s="849">
        <f t="shared" si="85"/>
        <v>0</v>
      </c>
      <c r="R1131" s="849">
        <f t="shared" si="86"/>
        <v>0</v>
      </c>
      <c r="AA1131" s="194"/>
    </row>
    <row r="1132" spans="2:27" ht="18" customHeight="1" x14ac:dyDescent="0.35">
      <c r="B1132" s="229"/>
      <c r="C1132" s="301"/>
      <c r="D1132" s="301"/>
      <c r="E1132" s="449"/>
      <c r="F1132" s="301"/>
      <c r="G1132" s="302"/>
      <c r="H1132" s="170"/>
      <c r="I1132" s="170"/>
      <c r="J1132" s="344"/>
      <c r="K1132" s="587">
        <f t="shared" si="84"/>
        <v>0</v>
      </c>
      <c r="L1132" s="644">
        <v>0</v>
      </c>
      <c r="M1132" s="588">
        <f t="shared" si="83"/>
        <v>0</v>
      </c>
      <c r="N1132" s="703"/>
      <c r="O1132" s="361"/>
      <c r="P1132" s="502"/>
      <c r="Q1132" s="849">
        <f t="shared" si="85"/>
        <v>0</v>
      </c>
      <c r="R1132" s="849">
        <f t="shared" si="86"/>
        <v>0</v>
      </c>
      <c r="AA1132" s="194"/>
    </row>
    <row r="1133" spans="2:27" ht="18" customHeight="1" x14ac:dyDescent="0.35">
      <c r="B1133" s="229"/>
      <c r="C1133" s="301"/>
      <c r="D1133" s="301"/>
      <c r="E1133" s="449"/>
      <c r="F1133" s="301"/>
      <c r="G1133" s="302"/>
      <c r="H1133" s="170"/>
      <c r="I1133" s="170"/>
      <c r="J1133" s="344"/>
      <c r="K1133" s="587">
        <f t="shared" si="84"/>
        <v>0</v>
      </c>
      <c r="L1133" s="644">
        <v>0</v>
      </c>
      <c r="M1133" s="588">
        <f t="shared" si="83"/>
        <v>0</v>
      </c>
      <c r="N1133" s="703"/>
      <c r="O1133" s="361"/>
      <c r="P1133" s="502"/>
      <c r="Q1133" s="849">
        <f t="shared" si="85"/>
        <v>0</v>
      </c>
      <c r="R1133" s="849">
        <f t="shared" si="86"/>
        <v>0</v>
      </c>
      <c r="AA1133" s="194"/>
    </row>
    <row r="1134" spans="2:27" ht="18" customHeight="1" x14ac:dyDescent="0.35">
      <c r="B1134" s="229"/>
      <c r="C1134" s="301"/>
      <c r="D1134" s="301"/>
      <c r="E1134" s="449"/>
      <c r="F1134" s="301"/>
      <c r="G1134" s="302"/>
      <c r="H1134" s="170"/>
      <c r="I1134" s="170"/>
      <c r="J1134" s="344"/>
      <c r="K1134" s="587">
        <f t="shared" si="84"/>
        <v>0</v>
      </c>
      <c r="L1134" s="644">
        <v>0</v>
      </c>
      <c r="M1134" s="588">
        <f t="shared" si="83"/>
        <v>0</v>
      </c>
      <c r="N1134" s="703"/>
      <c r="O1134" s="361"/>
      <c r="P1134" s="502"/>
      <c r="Q1134" s="849">
        <f t="shared" si="85"/>
        <v>0</v>
      </c>
      <c r="R1134" s="849">
        <f t="shared" si="86"/>
        <v>0</v>
      </c>
      <c r="AA1134" s="194"/>
    </row>
    <row r="1135" spans="2:27" ht="18" customHeight="1" x14ac:dyDescent="0.35">
      <c r="B1135" s="229"/>
      <c r="C1135" s="301"/>
      <c r="D1135" s="301"/>
      <c r="E1135" s="449"/>
      <c r="F1135" s="301"/>
      <c r="G1135" s="302"/>
      <c r="H1135" s="170"/>
      <c r="I1135" s="170"/>
      <c r="J1135" s="344"/>
      <c r="K1135" s="587">
        <f t="shared" si="84"/>
        <v>0</v>
      </c>
      <c r="L1135" s="644">
        <v>0</v>
      </c>
      <c r="M1135" s="588">
        <f t="shared" si="83"/>
        <v>0</v>
      </c>
      <c r="N1135" s="703"/>
      <c r="O1135" s="361"/>
      <c r="P1135" s="502"/>
      <c r="Q1135" s="849">
        <f t="shared" si="85"/>
        <v>0</v>
      </c>
      <c r="R1135" s="849">
        <f t="shared" si="86"/>
        <v>0</v>
      </c>
      <c r="AA1135" s="194"/>
    </row>
    <row r="1136" spans="2:27" ht="18" customHeight="1" x14ac:dyDescent="0.35">
      <c r="B1136" s="229"/>
      <c r="C1136" s="301"/>
      <c r="D1136" s="301"/>
      <c r="E1136" s="449"/>
      <c r="F1136" s="301"/>
      <c r="G1136" s="302"/>
      <c r="H1136" s="170"/>
      <c r="I1136" s="170"/>
      <c r="J1136" s="344"/>
      <c r="K1136" s="587">
        <f t="shared" si="84"/>
        <v>0</v>
      </c>
      <c r="L1136" s="644">
        <v>0</v>
      </c>
      <c r="M1136" s="588">
        <f t="shared" si="83"/>
        <v>0</v>
      </c>
      <c r="N1136" s="703"/>
      <c r="O1136" s="361"/>
      <c r="P1136" s="502"/>
      <c r="Q1136" s="849">
        <f t="shared" si="85"/>
        <v>0</v>
      </c>
      <c r="R1136" s="849">
        <f t="shared" si="86"/>
        <v>0</v>
      </c>
      <c r="AA1136" s="194"/>
    </row>
    <row r="1137" spans="2:27" ht="18" customHeight="1" x14ac:dyDescent="0.35">
      <c r="B1137" s="229"/>
      <c r="C1137" s="301"/>
      <c r="D1137" s="301"/>
      <c r="E1137" s="449"/>
      <c r="F1137" s="301"/>
      <c r="G1137" s="302"/>
      <c r="H1137" s="170"/>
      <c r="I1137" s="170"/>
      <c r="J1137" s="344"/>
      <c r="K1137" s="587">
        <f t="shared" si="84"/>
        <v>0</v>
      </c>
      <c r="L1137" s="644">
        <v>0</v>
      </c>
      <c r="M1137" s="588">
        <f t="shared" si="83"/>
        <v>0</v>
      </c>
      <c r="N1137" s="703"/>
      <c r="O1137" s="361"/>
      <c r="P1137" s="502"/>
      <c r="Q1137" s="849">
        <f t="shared" si="85"/>
        <v>0</v>
      </c>
      <c r="R1137" s="849">
        <f t="shared" si="86"/>
        <v>0</v>
      </c>
      <c r="AA1137" s="194"/>
    </row>
    <row r="1138" spans="2:27" ht="18" customHeight="1" x14ac:dyDescent="0.35">
      <c r="B1138" s="229"/>
      <c r="C1138" s="301"/>
      <c r="D1138" s="301"/>
      <c r="E1138" s="449"/>
      <c r="F1138" s="301"/>
      <c r="G1138" s="302"/>
      <c r="H1138" s="170"/>
      <c r="I1138" s="170"/>
      <c r="J1138" s="344"/>
      <c r="K1138" s="587">
        <f t="shared" si="84"/>
        <v>0</v>
      </c>
      <c r="L1138" s="644">
        <v>0</v>
      </c>
      <c r="M1138" s="588">
        <f t="shared" ref="M1138:M1201" si="87">IF(O1138="X",0,L1138*$M$8)</f>
        <v>0</v>
      </c>
      <c r="N1138" s="703"/>
      <c r="O1138" s="361"/>
      <c r="P1138" s="502"/>
      <c r="Q1138" s="849">
        <f t="shared" si="85"/>
        <v>0</v>
      </c>
      <c r="R1138" s="849">
        <f t="shared" si="86"/>
        <v>0</v>
      </c>
      <c r="AA1138" s="194"/>
    </row>
    <row r="1139" spans="2:27" ht="18" customHeight="1" x14ac:dyDescent="0.35">
      <c r="B1139" s="229"/>
      <c r="C1139" s="301"/>
      <c r="D1139" s="301"/>
      <c r="E1139" s="449"/>
      <c r="F1139" s="301"/>
      <c r="G1139" s="302"/>
      <c r="H1139" s="170"/>
      <c r="I1139" s="170"/>
      <c r="J1139" s="344"/>
      <c r="K1139" s="587">
        <f t="shared" ref="K1139:K1202" si="88">J1139*$M$8</f>
        <v>0</v>
      </c>
      <c r="L1139" s="644">
        <v>0</v>
      </c>
      <c r="M1139" s="588">
        <f t="shared" si="87"/>
        <v>0</v>
      </c>
      <c r="N1139" s="703"/>
      <c r="O1139" s="361"/>
      <c r="P1139" s="502"/>
      <c r="Q1139" s="849">
        <f t="shared" ref="Q1139:Q1202" si="89">K1139*$H$35</f>
        <v>0</v>
      </c>
      <c r="R1139" s="849">
        <f t="shared" ref="R1139:R1202" si="90">M1139*$H$44</f>
        <v>0</v>
      </c>
      <c r="AA1139" s="194"/>
    </row>
    <row r="1140" spans="2:27" ht="18" customHeight="1" x14ac:dyDescent="0.35">
      <c r="B1140" s="229"/>
      <c r="C1140" s="301"/>
      <c r="D1140" s="301"/>
      <c r="E1140" s="449"/>
      <c r="F1140" s="301"/>
      <c r="G1140" s="302"/>
      <c r="H1140" s="170"/>
      <c r="I1140" s="170"/>
      <c r="J1140" s="344"/>
      <c r="K1140" s="587">
        <f t="shared" si="88"/>
        <v>0</v>
      </c>
      <c r="L1140" s="644">
        <v>0</v>
      </c>
      <c r="M1140" s="588">
        <f t="shared" si="87"/>
        <v>0</v>
      </c>
      <c r="N1140" s="703"/>
      <c r="O1140" s="361"/>
      <c r="P1140" s="502"/>
      <c r="Q1140" s="849">
        <f t="shared" si="89"/>
        <v>0</v>
      </c>
      <c r="R1140" s="849">
        <f t="shared" si="90"/>
        <v>0</v>
      </c>
      <c r="AA1140" s="194"/>
    </row>
    <row r="1141" spans="2:27" ht="18" customHeight="1" x14ac:dyDescent="0.35">
      <c r="B1141" s="229"/>
      <c r="C1141" s="301"/>
      <c r="D1141" s="301"/>
      <c r="E1141" s="449"/>
      <c r="F1141" s="301"/>
      <c r="G1141" s="302"/>
      <c r="H1141" s="170"/>
      <c r="I1141" s="170"/>
      <c r="J1141" s="344"/>
      <c r="K1141" s="587">
        <f t="shared" si="88"/>
        <v>0</v>
      </c>
      <c r="L1141" s="644">
        <v>0</v>
      </c>
      <c r="M1141" s="588">
        <f t="shared" si="87"/>
        <v>0</v>
      </c>
      <c r="N1141" s="703"/>
      <c r="O1141" s="361"/>
      <c r="P1141" s="502"/>
      <c r="Q1141" s="849">
        <f t="shared" si="89"/>
        <v>0</v>
      </c>
      <c r="R1141" s="849">
        <f t="shared" si="90"/>
        <v>0</v>
      </c>
      <c r="AA1141" s="194"/>
    </row>
    <row r="1142" spans="2:27" ht="18" customHeight="1" x14ac:dyDescent="0.35">
      <c r="B1142" s="229"/>
      <c r="C1142" s="301"/>
      <c r="D1142" s="301"/>
      <c r="E1142" s="449"/>
      <c r="F1142" s="301"/>
      <c r="G1142" s="302"/>
      <c r="H1142" s="170"/>
      <c r="I1142" s="170"/>
      <c r="J1142" s="344"/>
      <c r="K1142" s="587">
        <f t="shared" si="88"/>
        <v>0</v>
      </c>
      <c r="L1142" s="644">
        <v>0</v>
      </c>
      <c r="M1142" s="588">
        <f t="shared" si="87"/>
        <v>0</v>
      </c>
      <c r="N1142" s="703"/>
      <c r="O1142" s="361"/>
      <c r="P1142" s="502"/>
      <c r="Q1142" s="849">
        <f t="shared" si="89"/>
        <v>0</v>
      </c>
      <c r="R1142" s="849">
        <f t="shared" si="90"/>
        <v>0</v>
      </c>
      <c r="AA1142" s="194"/>
    </row>
    <row r="1143" spans="2:27" ht="18" customHeight="1" x14ac:dyDescent="0.35">
      <c r="B1143" s="229"/>
      <c r="C1143" s="301"/>
      <c r="D1143" s="301"/>
      <c r="E1143" s="449"/>
      <c r="F1143" s="301"/>
      <c r="G1143" s="302"/>
      <c r="H1143" s="170"/>
      <c r="I1143" s="170"/>
      <c r="J1143" s="344"/>
      <c r="K1143" s="587">
        <f t="shared" si="88"/>
        <v>0</v>
      </c>
      <c r="L1143" s="644">
        <v>0</v>
      </c>
      <c r="M1143" s="588">
        <f t="shared" si="87"/>
        <v>0</v>
      </c>
      <c r="N1143" s="703"/>
      <c r="O1143" s="361"/>
      <c r="P1143" s="502"/>
      <c r="Q1143" s="849">
        <f t="shared" si="89"/>
        <v>0</v>
      </c>
      <c r="R1143" s="849">
        <f t="shared" si="90"/>
        <v>0</v>
      </c>
      <c r="AA1143" s="194"/>
    </row>
    <row r="1144" spans="2:27" ht="18" customHeight="1" x14ac:dyDescent="0.35">
      <c r="B1144" s="229"/>
      <c r="C1144" s="301"/>
      <c r="D1144" s="301"/>
      <c r="E1144" s="449"/>
      <c r="F1144" s="301"/>
      <c r="G1144" s="302"/>
      <c r="H1144" s="170"/>
      <c r="I1144" s="170"/>
      <c r="J1144" s="344"/>
      <c r="K1144" s="587">
        <f t="shared" si="88"/>
        <v>0</v>
      </c>
      <c r="L1144" s="644">
        <v>0</v>
      </c>
      <c r="M1144" s="588">
        <f t="shared" si="87"/>
        <v>0</v>
      </c>
      <c r="N1144" s="703"/>
      <c r="O1144" s="361"/>
      <c r="P1144" s="502"/>
      <c r="Q1144" s="849">
        <f t="shared" si="89"/>
        <v>0</v>
      </c>
      <c r="R1144" s="849">
        <f t="shared" si="90"/>
        <v>0</v>
      </c>
      <c r="AA1144" s="194"/>
    </row>
    <row r="1145" spans="2:27" ht="18" customHeight="1" x14ac:dyDescent="0.35">
      <c r="B1145" s="229"/>
      <c r="C1145" s="301"/>
      <c r="D1145" s="301"/>
      <c r="E1145" s="449"/>
      <c r="F1145" s="301"/>
      <c r="G1145" s="302"/>
      <c r="H1145" s="170"/>
      <c r="I1145" s="170"/>
      <c r="J1145" s="344"/>
      <c r="K1145" s="587">
        <f t="shared" si="88"/>
        <v>0</v>
      </c>
      <c r="L1145" s="644">
        <v>0</v>
      </c>
      <c r="M1145" s="588">
        <f t="shared" si="87"/>
        <v>0</v>
      </c>
      <c r="N1145" s="703"/>
      <c r="O1145" s="361"/>
      <c r="P1145" s="502"/>
      <c r="Q1145" s="849">
        <f t="shared" si="89"/>
        <v>0</v>
      </c>
      <c r="R1145" s="849">
        <f t="shared" si="90"/>
        <v>0</v>
      </c>
      <c r="AA1145" s="194"/>
    </row>
    <row r="1146" spans="2:27" ht="18" customHeight="1" x14ac:dyDescent="0.35">
      <c r="B1146" s="229"/>
      <c r="C1146" s="301"/>
      <c r="D1146" s="301"/>
      <c r="E1146" s="449"/>
      <c r="F1146" s="301"/>
      <c r="G1146" s="302"/>
      <c r="H1146" s="170"/>
      <c r="I1146" s="170"/>
      <c r="J1146" s="344"/>
      <c r="K1146" s="587">
        <f t="shared" si="88"/>
        <v>0</v>
      </c>
      <c r="L1146" s="644">
        <v>0</v>
      </c>
      <c r="M1146" s="588">
        <f t="shared" si="87"/>
        <v>0</v>
      </c>
      <c r="N1146" s="703"/>
      <c r="O1146" s="361"/>
      <c r="P1146" s="502"/>
      <c r="Q1146" s="849">
        <f t="shared" si="89"/>
        <v>0</v>
      </c>
      <c r="R1146" s="849">
        <f t="shared" si="90"/>
        <v>0</v>
      </c>
      <c r="AA1146" s="194"/>
    </row>
    <row r="1147" spans="2:27" ht="18" customHeight="1" x14ac:dyDescent="0.35">
      <c r="B1147" s="229"/>
      <c r="C1147" s="301"/>
      <c r="D1147" s="301"/>
      <c r="E1147" s="449"/>
      <c r="F1147" s="301"/>
      <c r="G1147" s="302"/>
      <c r="H1147" s="170"/>
      <c r="I1147" s="170"/>
      <c r="J1147" s="344"/>
      <c r="K1147" s="587">
        <f t="shared" si="88"/>
        <v>0</v>
      </c>
      <c r="L1147" s="644">
        <v>0</v>
      </c>
      <c r="M1147" s="588">
        <f t="shared" si="87"/>
        <v>0</v>
      </c>
      <c r="N1147" s="703"/>
      <c r="O1147" s="361"/>
      <c r="P1147" s="502"/>
      <c r="Q1147" s="849">
        <f t="shared" si="89"/>
        <v>0</v>
      </c>
      <c r="R1147" s="849">
        <f t="shared" si="90"/>
        <v>0</v>
      </c>
      <c r="AA1147" s="194"/>
    </row>
    <row r="1148" spans="2:27" ht="18" customHeight="1" x14ac:dyDescent="0.35">
      <c r="B1148" s="229"/>
      <c r="C1148" s="301"/>
      <c r="D1148" s="301"/>
      <c r="E1148" s="449"/>
      <c r="F1148" s="301"/>
      <c r="G1148" s="302"/>
      <c r="H1148" s="170"/>
      <c r="I1148" s="170"/>
      <c r="J1148" s="344"/>
      <c r="K1148" s="587">
        <f t="shared" si="88"/>
        <v>0</v>
      </c>
      <c r="L1148" s="644">
        <v>0</v>
      </c>
      <c r="M1148" s="588">
        <f t="shared" si="87"/>
        <v>0</v>
      </c>
      <c r="N1148" s="703"/>
      <c r="O1148" s="361"/>
      <c r="P1148" s="502"/>
      <c r="Q1148" s="849">
        <f t="shared" si="89"/>
        <v>0</v>
      </c>
      <c r="R1148" s="849">
        <f t="shared" si="90"/>
        <v>0</v>
      </c>
      <c r="AA1148" s="194"/>
    </row>
    <row r="1149" spans="2:27" ht="18" customHeight="1" x14ac:dyDescent="0.35">
      <c r="B1149" s="229"/>
      <c r="C1149" s="301"/>
      <c r="D1149" s="301"/>
      <c r="E1149" s="449"/>
      <c r="F1149" s="301"/>
      <c r="G1149" s="302"/>
      <c r="H1149" s="170"/>
      <c r="I1149" s="170"/>
      <c r="J1149" s="344"/>
      <c r="K1149" s="587">
        <f t="shared" si="88"/>
        <v>0</v>
      </c>
      <c r="L1149" s="644">
        <v>0</v>
      </c>
      <c r="M1149" s="588">
        <f t="shared" si="87"/>
        <v>0</v>
      </c>
      <c r="N1149" s="703"/>
      <c r="O1149" s="361"/>
      <c r="P1149" s="502"/>
      <c r="Q1149" s="849">
        <f t="shared" si="89"/>
        <v>0</v>
      </c>
      <c r="R1149" s="849">
        <f t="shared" si="90"/>
        <v>0</v>
      </c>
      <c r="AA1149" s="194"/>
    </row>
    <row r="1150" spans="2:27" ht="18" customHeight="1" x14ac:dyDescent="0.35">
      <c r="B1150" s="229"/>
      <c r="C1150" s="301"/>
      <c r="D1150" s="301"/>
      <c r="E1150" s="449"/>
      <c r="F1150" s="301"/>
      <c r="G1150" s="302"/>
      <c r="H1150" s="170"/>
      <c r="I1150" s="170"/>
      <c r="J1150" s="344"/>
      <c r="K1150" s="587">
        <f t="shared" si="88"/>
        <v>0</v>
      </c>
      <c r="L1150" s="644">
        <v>0</v>
      </c>
      <c r="M1150" s="588">
        <f t="shared" si="87"/>
        <v>0</v>
      </c>
      <c r="N1150" s="703"/>
      <c r="O1150" s="361"/>
      <c r="P1150" s="502"/>
      <c r="Q1150" s="849">
        <f t="shared" si="89"/>
        <v>0</v>
      </c>
      <c r="R1150" s="849">
        <f t="shared" si="90"/>
        <v>0</v>
      </c>
      <c r="AA1150" s="194"/>
    </row>
    <row r="1151" spans="2:27" ht="18" customHeight="1" x14ac:dyDescent="0.35">
      <c r="B1151" s="229"/>
      <c r="C1151" s="301"/>
      <c r="D1151" s="301"/>
      <c r="E1151" s="449"/>
      <c r="F1151" s="301"/>
      <c r="G1151" s="302"/>
      <c r="H1151" s="170"/>
      <c r="I1151" s="170"/>
      <c r="J1151" s="344"/>
      <c r="K1151" s="587">
        <f t="shared" si="88"/>
        <v>0</v>
      </c>
      <c r="L1151" s="644">
        <v>0</v>
      </c>
      <c r="M1151" s="588">
        <f t="shared" si="87"/>
        <v>0</v>
      </c>
      <c r="N1151" s="703"/>
      <c r="O1151" s="361"/>
      <c r="P1151" s="502"/>
      <c r="Q1151" s="849">
        <f t="shared" si="89"/>
        <v>0</v>
      </c>
      <c r="R1151" s="849">
        <f t="shared" si="90"/>
        <v>0</v>
      </c>
      <c r="AA1151" s="194"/>
    </row>
    <row r="1152" spans="2:27" ht="18" customHeight="1" x14ac:dyDescent="0.35">
      <c r="B1152" s="229"/>
      <c r="C1152" s="301"/>
      <c r="D1152" s="301"/>
      <c r="E1152" s="449"/>
      <c r="F1152" s="301"/>
      <c r="G1152" s="302"/>
      <c r="H1152" s="170"/>
      <c r="I1152" s="170"/>
      <c r="J1152" s="344"/>
      <c r="K1152" s="587">
        <f t="shared" si="88"/>
        <v>0</v>
      </c>
      <c r="L1152" s="644">
        <v>0</v>
      </c>
      <c r="M1152" s="588">
        <f t="shared" si="87"/>
        <v>0</v>
      </c>
      <c r="N1152" s="703"/>
      <c r="O1152" s="361"/>
      <c r="P1152" s="502"/>
      <c r="Q1152" s="849">
        <f t="shared" si="89"/>
        <v>0</v>
      </c>
      <c r="R1152" s="849">
        <f t="shared" si="90"/>
        <v>0</v>
      </c>
      <c r="AA1152" s="194"/>
    </row>
    <row r="1153" spans="2:27" ht="18" customHeight="1" x14ac:dyDescent="0.35">
      <c r="B1153" s="229"/>
      <c r="C1153" s="301"/>
      <c r="D1153" s="301"/>
      <c r="E1153" s="449"/>
      <c r="F1153" s="301"/>
      <c r="G1153" s="302"/>
      <c r="H1153" s="170"/>
      <c r="I1153" s="170"/>
      <c r="J1153" s="344"/>
      <c r="K1153" s="587">
        <f t="shared" si="88"/>
        <v>0</v>
      </c>
      <c r="L1153" s="644">
        <v>0</v>
      </c>
      <c r="M1153" s="588">
        <f t="shared" si="87"/>
        <v>0</v>
      </c>
      <c r="N1153" s="703"/>
      <c r="O1153" s="361"/>
      <c r="P1153" s="502"/>
      <c r="Q1153" s="849">
        <f t="shared" si="89"/>
        <v>0</v>
      </c>
      <c r="R1153" s="849">
        <f t="shared" si="90"/>
        <v>0</v>
      </c>
      <c r="AA1153" s="194"/>
    </row>
    <row r="1154" spans="2:27" ht="18" customHeight="1" x14ac:dyDescent="0.35">
      <c r="B1154" s="229"/>
      <c r="C1154" s="301"/>
      <c r="D1154" s="301"/>
      <c r="E1154" s="449"/>
      <c r="F1154" s="301"/>
      <c r="G1154" s="302"/>
      <c r="H1154" s="170"/>
      <c r="I1154" s="170"/>
      <c r="J1154" s="344"/>
      <c r="K1154" s="587">
        <f t="shared" si="88"/>
        <v>0</v>
      </c>
      <c r="L1154" s="644">
        <v>0</v>
      </c>
      <c r="M1154" s="588">
        <f t="shared" si="87"/>
        <v>0</v>
      </c>
      <c r="N1154" s="703"/>
      <c r="O1154" s="361"/>
      <c r="P1154" s="502"/>
      <c r="Q1154" s="849">
        <f t="shared" si="89"/>
        <v>0</v>
      </c>
      <c r="R1154" s="849">
        <f t="shared" si="90"/>
        <v>0</v>
      </c>
      <c r="AA1154" s="194"/>
    </row>
    <row r="1155" spans="2:27" ht="18" customHeight="1" x14ac:dyDescent="0.35">
      <c r="B1155" s="229"/>
      <c r="C1155" s="301"/>
      <c r="D1155" s="301"/>
      <c r="E1155" s="449"/>
      <c r="F1155" s="301"/>
      <c r="G1155" s="302"/>
      <c r="H1155" s="170"/>
      <c r="I1155" s="170"/>
      <c r="J1155" s="344"/>
      <c r="K1155" s="587">
        <f t="shared" si="88"/>
        <v>0</v>
      </c>
      <c r="L1155" s="644">
        <v>0</v>
      </c>
      <c r="M1155" s="588">
        <f t="shared" si="87"/>
        <v>0</v>
      </c>
      <c r="N1155" s="703"/>
      <c r="O1155" s="361"/>
      <c r="P1155" s="502"/>
      <c r="Q1155" s="849">
        <f t="shared" si="89"/>
        <v>0</v>
      </c>
      <c r="R1155" s="849">
        <f t="shared" si="90"/>
        <v>0</v>
      </c>
      <c r="AA1155" s="194"/>
    </row>
    <row r="1156" spans="2:27" ht="18" customHeight="1" x14ac:dyDescent="0.35">
      <c r="B1156" s="229"/>
      <c r="C1156" s="301"/>
      <c r="D1156" s="301"/>
      <c r="E1156" s="449"/>
      <c r="F1156" s="301"/>
      <c r="G1156" s="302"/>
      <c r="H1156" s="170"/>
      <c r="I1156" s="170"/>
      <c r="J1156" s="344"/>
      <c r="K1156" s="587">
        <f t="shared" si="88"/>
        <v>0</v>
      </c>
      <c r="L1156" s="644">
        <v>0</v>
      </c>
      <c r="M1156" s="588">
        <f t="shared" si="87"/>
        <v>0</v>
      </c>
      <c r="N1156" s="703"/>
      <c r="O1156" s="361"/>
      <c r="P1156" s="502"/>
      <c r="Q1156" s="849">
        <f t="shared" si="89"/>
        <v>0</v>
      </c>
      <c r="R1156" s="849">
        <f t="shared" si="90"/>
        <v>0</v>
      </c>
      <c r="AA1156" s="194"/>
    </row>
    <row r="1157" spans="2:27" ht="18" customHeight="1" x14ac:dyDescent="0.35">
      <c r="B1157" s="229"/>
      <c r="C1157" s="301"/>
      <c r="D1157" s="301"/>
      <c r="E1157" s="449"/>
      <c r="F1157" s="301"/>
      <c r="G1157" s="302"/>
      <c r="H1157" s="170"/>
      <c r="I1157" s="170"/>
      <c r="J1157" s="344"/>
      <c r="K1157" s="587">
        <f t="shared" si="88"/>
        <v>0</v>
      </c>
      <c r="L1157" s="644">
        <v>0</v>
      </c>
      <c r="M1157" s="588">
        <f t="shared" si="87"/>
        <v>0</v>
      </c>
      <c r="N1157" s="703"/>
      <c r="O1157" s="361"/>
      <c r="P1157" s="502"/>
      <c r="Q1157" s="849">
        <f t="shared" si="89"/>
        <v>0</v>
      </c>
      <c r="R1157" s="849">
        <f t="shared" si="90"/>
        <v>0</v>
      </c>
      <c r="AA1157" s="194"/>
    </row>
    <row r="1158" spans="2:27" ht="18" customHeight="1" x14ac:dyDescent="0.35">
      <c r="B1158" s="229"/>
      <c r="C1158" s="301"/>
      <c r="D1158" s="301"/>
      <c r="E1158" s="449"/>
      <c r="F1158" s="301"/>
      <c r="G1158" s="302"/>
      <c r="H1158" s="170"/>
      <c r="I1158" s="170"/>
      <c r="J1158" s="344"/>
      <c r="K1158" s="587">
        <f t="shared" si="88"/>
        <v>0</v>
      </c>
      <c r="L1158" s="644">
        <v>0</v>
      </c>
      <c r="M1158" s="588">
        <f t="shared" si="87"/>
        <v>0</v>
      </c>
      <c r="N1158" s="703"/>
      <c r="O1158" s="361"/>
      <c r="P1158" s="502"/>
      <c r="Q1158" s="849">
        <f t="shared" si="89"/>
        <v>0</v>
      </c>
      <c r="R1158" s="849">
        <f t="shared" si="90"/>
        <v>0</v>
      </c>
      <c r="AA1158" s="194"/>
    </row>
    <row r="1159" spans="2:27" ht="18" customHeight="1" x14ac:dyDescent="0.35">
      <c r="B1159" s="229"/>
      <c r="C1159" s="301"/>
      <c r="D1159" s="301"/>
      <c r="E1159" s="449"/>
      <c r="F1159" s="301"/>
      <c r="G1159" s="302"/>
      <c r="H1159" s="170"/>
      <c r="I1159" s="170"/>
      <c r="J1159" s="344"/>
      <c r="K1159" s="587">
        <f t="shared" si="88"/>
        <v>0</v>
      </c>
      <c r="L1159" s="644">
        <v>0</v>
      </c>
      <c r="M1159" s="588">
        <f t="shared" si="87"/>
        <v>0</v>
      </c>
      <c r="N1159" s="703"/>
      <c r="O1159" s="361"/>
      <c r="P1159" s="502"/>
      <c r="Q1159" s="849">
        <f t="shared" si="89"/>
        <v>0</v>
      </c>
      <c r="R1159" s="849">
        <f t="shared" si="90"/>
        <v>0</v>
      </c>
      <c r="AA1159" s="194"/>
    </row>
    <row r="1160" spans="2:27" ht="18" customHeight="1" x14ac:dyDescent="0.35">
      <c r="B1160" s="229"/>
      <c r="C1160" s="301"/>
      <c r="D1160" s="301"/>
      <c r="E1160" s="449"/>
      <c r="F1160" s="301"/>
      <c r="G1160" s="302"/>
      <c r="H1160" s="170"/>
      <c r="I1160" s="170"/>
      <c r="J1160" s="344"/>
      <c r="K1160" s="587">
        <f t="shared" si="88"/>
        <v>0</v>
      </c>
      <c r="L1160" s="644">
        <v>0</v>
      </c>
      <c r="M1160" s="588">
        <f t="shared" si="87"/>
        <v>0</v>
      </c>
      <c r="N1160" s="703"/>
      <c r="O1160" s="361"/>
      <c r="P1160" s="502"/>
      <c r="Q1160" s="849">
        <f t="shared" si="89"/>
        <v>0</v>
      </c>
      <c r="R1160" s="849">
        <f t="shared" si="90"/>
        <v>0</v>
      </c>
      <c r="AA1160" s="194"/>
    </row>
    <row r="1161" spans="2:27" ht="18" customHeight="1" x14ac:dyDescent="0.35">
      <c r="B1161" s="229"/>
      <c r="C1161" s="301"/>
      <c r="D1161" s="301"/>
      <c r="E1161" s="449"/>
      <c r="F1161" s="301"/>
      <c r="G1161" s="302"/>
      <c r="H1161" s="170"/>
      <c r="I1161" s="170"/>
      <c r="J1161" s="344"/>
      <c r="K1161" s="587">
        <f t="shared" si="88"/>
        <v>0</v>
      </c>
      <c r="L1161" s="644">
        <v>0</v>
      </c>
      <c r="M1161" s="588">
        <f t="shared" si="87"/>
        <v>0</v>
      </c>
      <c r="N1161" s="703"/>
      <c r="O1161" s="361"/>
      <c r="P1161" s="502"/>
      <c r="Q1161" s="849">
        <f t="shared" si="89"/>
        <v>0</v>
      </c>
      <c r="R1161" s="849">
        <f t="shared" si="90"/>
        <v>0</v>
      </c>
      <c r="AA1161" s="194"/>
    </row>
    <row r="1162" spans="2:27" ht="18" customHeight="1" x14ac:dyDescent="0.35">
      <c r="B1162" s="229"/>
      <c r="C1162" s="301"/>
      <c r="D1162" s="301"/>
      <c r="E1162" s="449"/>
      <c r="F1162" s="301"/>
      <c r="G1162" s="302"/>
      <c r="H1162" s="170"/>
      <c r="I1162" s="170"/>
      <c r="J1162" s="344"/>
      <c r="K1162" s="587">
        <f t="shared" si="88"/>
        <v>0</v>
      </c>
      <c r="L1162" s="644">
        <v>0</v>
      </c>
      <c r="M1162" s="588">
        <f t="shared" si="87"/>
        <v>0</v>
      </c>
      <c r="N1162" s="703"/>
      <c r="O1162" s="361"/>
      <c r="P1162" s="502"/>
      <c r="Q1162" s="849">
        <f t="shared" si="89"/>
        <v>0</v>
      </c>
      <c r="R1162" s="849">
        <f t="shared" si="90"/>
        <v>0</v>
      </c>
      <c r="AA1162" s="194"/>
    </row>
    <row r="1163" spans="2:27" ht="18" customHeight="1" x14ac:dyDescent="0.35">
      <c r="B1163" s="229"/>
      <c r="C1163" s="301"/>
      <c r="D1163" s="301"/>
      <c r="E1163" s="449"/>
      <c r="F1163" s="301"/>
      <c r="G1163" s="302"/>
      <c r="H1163" s="170"/>
      <c r="I1163" s="170"/>
      <c r="J1163" s="344"/>
      <c r="K1163" s="587">
        <f t="shared" si="88"/>
        <v>0</v>
      </c>
      <c r="L1163" s="644">
        <v>0</v>
      </c>
      <c r="M1163" s="588">
        <f t="shared" si="87"/>
        <v>0</v>
      </c>
      <c r="N1163" s="703"/>
      <c r="O1163" s="361"/>
      <c r="P1163" s="502"/>
      <c r="Q1163" s="849">
        <f t="shared" si="89"/>
        <v>0</v>
      </c>
      <c r="R1163" s="849">
        <f t="shared" si="90"/>
        <v>0</v>
      </c>
      <c r="AA1163" s="194"/>
    </row>
    <row r="1164" spans="2:27" ht="18" customHeight="1" x14ac:dyDescent="0.35">
      <c r="B1164" s="229"/>
      <c r="C1164" s="301"/>
      <c r="D1164" s="301"/>
      <c r="E1164" s="449"/>
      <c r="F1164" s="301"/>
      <c r="G1164" s="302"/>
      <c r="H1164" s="170"/>
      <c r="I1164" s="170"/>
      <c r="J1164" s="344"/>
      <c r="K1164" s="587">
        <f t="shared" si="88"/>
        <v>0</v>
      </c>
      <c r="L1164" s="644">
        <v>0</v>
      </c>
      <c r="M1164" s="588">
        <f t="shared" si="87"/>
        <v>0</v>
      </c>
      <c r="N1164" s="703"/>
      <c r="O1164" s="361"/>
      <c r="P1164" s="502"/>
      <c r="Q1164" s="849">
        <f t="shared" si="89"/>
        <v>0</v>
      </c>
      <c r="R1164" s="849">
        <f t="shared" si="90"/>
        <v>0</v>
      </c>
      <c r="AA1164" s="194"/>
    </row>
    <row r="1165" spans="2:27" ht="18" customHeight="1" x14ac:dyDescent="0.35">
      <c r="B1165" s="229"/>
      <c r="C1165" s="301"/>
      <c r="D1165" s="301"/>
      <c r="E1165" s="449"/>
      <c r="F1165" s="301"/>
      <c r="G1165" s="302"/>
      <c r="H1165" s="170"/>
      <c r="I1165" s="170"/>
      <c r="J1165" s="344"/>
      <c r="K1165" s="587">
        <f t="shared" si="88"/>
        <v>0</v>
      </c>
      <c r="L1165" s="644">
        <v>0</v>
      </c>
      <c r="M1165" s="588">
        <f t="shared" si="87"/>
        <v>0</v>
      </c>
      <c r="N1165" s="703"/>
      <c r="O1165" s="361"/>
      <c r="P1165" s="502"/>
      <c r="Q1165" s="849">
        <f t="shared" si="89"/>
        <v>0</v>
      </c>
      <c r="R1165" s="849">
        <f t="shared" si="90"/>
        <v>0</v>
      </c>
      <c r="AA1165" s="194"/>
    </row>
    <row r="1166" spans="2:27" ht="18" customHeight="1" x14ac:dyDescent="0.35">
      <c r="B1166" s="229"/>
      <c r="C1166" s="301"/>
      <c r="D1166" s="301"/>
      <c r="E1166" s="449"/>
      <c r="F1166" s="301"/>
      <c r="G1166" s="302"/>
      <c r="H1166" s="170"/>
      <c r="I1166" s="170"/>
      <c r="J1166" s="344"/>
      <c r="K1166" s="587">
        <f t="shared" si="88"/>
        <v>0</v>
      </c>
      <c r="L1166" s="644">
        <v>0</v>
      </c>
      <c r="M1166" s="588">
        <f t="shared" si="87"/>
        <v>0</v>
      </c>
      <c r="N1166" s="703"/>
      <c r="O1166" s="361"/>
      <c r="P1166" s="502"/>
      <c r="Q1166" s="849">
        <f t="shared" si="89"/>
        <v>0</v>
      </c>
      <c r="R1166" s="849">
        <f t="shared" si="90"/>
        <v>0</v>
      </c>
      <c r="AA1166" s="194"/>
    </row>
    <row r="1167" spans="2:27" ht="18" customHeight="1" x14ac:dyDescent="0.35">
      <c r="B1167" s="229"/>
      <c r="C1167" s="301"/>
      <c r="D1167" s="301"/>
      <c r="E1167" s="449"/>
      <c r="F1167" s="301"/>
      <c r="G1167" s="302"/>
      <c r="H1167" s="170"/>
      <c r="I1167" s="170"/>
      <c r="J1167" s="344"/>
      <c r="K1167" s="587">
        <f t="shared" si="88"/>
        <v>0</v>
      </c>
      <c r="L1167" s="644">
        <v>0</v>
      </c>
      <c r="M1167" s="588">
        <f t="shared" si="87"/>
        <v>0</v>
      </c>
      <c r="N1167" s="703"/>
      <c r="O1167" s="361"/>
      <c r="P1167" s="502"/>
      <c r="Q1167" s="849">
        <f t="shared" si="89"/>
        <v>0</v>
      </c>
      <c r="R1167" s="849">
        <f t="shared" si="90"/>
        <v>0</v>
      </c>
      <c r="AA1167" s="194"/>
    </row>
    <row r="1168" spans="2:27" ht="18" customHeight="1" x14ac:dyDescent="0.35">
      <c r="B1168" s="229"/>
      <c r="C1168" s="301"/>
      <c r="D1168" s="301"/>
      <c r="E1168" s="449"/>
      <c r="F1168" s="301"/>
      <c r="G1168" s="302"/>
      <c r="H1168" s="170"/>
      <c r="I1168" s="170"/>
      <c r="J1168" s="344"/>
      <c r="K1168" s="587">
        <f t="shared" si="88"/>
        <v>0</v>
      </c>
      <c r="L1168" s="644">
        <v>0</v>
      </c>
      <c r="M1168" s="588">
        <f t="shared" si="87"/>
        <v>0</v>
      </c>
      <c r="N1168" s="703"/>
      <c r="O1168" s="361"/>
      <c r="P1168" s="502"/>
      <c r="Q1168" s="849">
        <f t="shared" si="89"/>
        <v>0</v>
      </c>
      <c r="R1168" s="849">
        <f t="shared" si="90"/>
        <v>0</v>
      </c>
      <c r="AA1168" s="194"/>
    </row>
    <row r="1169" spans="2:27" ht="18" customHeight="1" x14ac:dyDescent="0.35">
      <c r="B1169" s="229"/>
      <c r="C1169" s="301"/>
      <c r="D1169" s="301"/>
      <c r="E1169" s="449"/>
      <c r="F1169" s="301"/>
      <c r="G1169" s="302"/>
      <c r="H1169" s="170"/>
      <c r="I1169" s="170"/>
      <c r="J1169" s="344"/>
      <c r="K1169" s="587">
        <f t="shared" si="88"/>
        <v>0</v>
      </c>
      <c r="L1169" s="644">
        <v>0</v>
      </c>
      <c r="M1169" s="588">
        <f t="shared" si="87"/>
        <v>0</v>
      </c>
      <c r="N1169" s="703"/>
      <c r="O1169" s="361"/>
      <c r="P1169" s="502"/>
      <c r="Q1169" s="849">
        <f t="shared" si="89"/>
        <v>0</v>
      </c>
      <c r="R1169" s="849">
        <f t="shared" si="90"/>
        <v>0</v>
      </c>
      <c r="AA1169" s="194"/>
    </row>
    <row r="1170" spans="2:27" ht="18" customHeight="1" x14ac:dyDescent="0.35">
      <c r="B1170" s="229"/>
      <c r="C1170" s="301"/>
      <c r="D1170" s="301"/>
      <c r="E1170" s="449"/>
      <c r="F1170" s="301"/>
      <c r="G1170" s="302"/>
      <c r="H1170" s="170"/>
      <c r="I1170" s="170"/>
      <c r="J1170" s="344"/>
      <c r="K1170" s="587">
        <f t="shared" si="88"/>
        <v>0</v>
      </c>
      <c r="L1170" s="644">
        <v>0</v>
      </c>
      <c r="M1170" s="588">
        <f t="shared" si="87"/>
        <v>0</v>
      </c>
      <c r="N1170" s="703"/>
      <c r="O1170" s="361"/>
      <c r="P1170" s="502"/>
      <c r="Q1170" s="849">
        <f t="shared" si="89"/>
        <v>0</v>
      </c>
      <c r="R1170" s="849">
        <f t="shared" si="90"/>
        <v>0</v>
      </c>
      <c r="AA1170" s="194"/>
    </row>
    <row r="1171" spans="2:27" ht="18" customHeight="1" x14ac:dyDescent="0.35">
      <c r="B1171" s="229"/>
      <c r="C1171" s="301"/>
      <c r="D1171" s="301"/>
      <c r="E1171" s="449"/>
      <c r="F1171" s="301"/>
      <c r="G1171" s="302"/>
      <c r="H1171" s="170"/>
      <c r="I1171" s="170"/>
      <c r="J1171" s="344"/>
      <c r="K1171" s="587">
        <f t="shared" si="88"/>
        <v>0</v>
      </c>
      <c r="L1171" s="644">
        <v>0</v>
      </c>
      <c r="M1171" s="588">
        <f t="shared" si="87"/>
        <v>0</v>
      </c>
      <c r="N1171" s="703"/>
      <c r="O1171" s="361"/>
      <c r="P1171" s="502"/>
      <c r="Q1171" s="849">
        <f t="shared" si="89"/>
        <v>0</v>
      </c>
      <c r="R1171" s="849">
        <f t="shared" si="90"/>
        <v>0</v>
      </c>
      <c r="AA1171" s="194"/>
    </row>
    <row r="1172" spans="2:27" ht="18" customHeight="1" x14ac:dyDescent="0.35">
      <c r="B1172" s="229"/>
      <c r="C1172" s="301"/>
      <c r="D1172" s="301"/>
      <c r="E1172" s="449"/>
      <c r="F1172" s="301"/>
      <c r="G1172" s="302"/>
      <c r="H1172" s="170"/>
      <c r="I1172" s="170"/>
      <c r="J1172" s="344"/>
      <c r="K1172" s="587">
        <f t="shared" si="88"/>
        <v>0</v>
      </c>
      <c r="L1172" s="644">
        <v>0</v>
      </c>
      <c r="M1172" s="588">
        <f t="shared" si="87"/>
        <v>0</v>
      </c>
      <c r="N1172" s="703"/>
      <c r="O1172" s="361"/>
      <c r="P1172" s="502"/>
      <c r="Q1172" s="849">
        <f t="shared" si="89"/>
        <v>0</v>
      </c>
      <c r="R1172" s="849">
        <f t="shared" si="90"/>
        <v>0</v>
      </c>
      <c r="AA1172" s="194"/>
    </row>
    <row r="1173" spans="2:27" ht="18" customHeight="1" x14ac:dyDescent="0.35">
      <c r="B1173" s="229"/>
      <c r="C1173" s="301"/>
      <c r="D1173" s="301"/>
      <c r="E1173" s="449"/>
      <c r="F1173" s="301"/>
      <c r="G1173" s="302"/>
      <c r="H1173" s="170"/>
      <c r="I1173" s="170"/>
      <c r="J1173" s="344"/>
      <c r="K1173" s="587">
        <f t="shared" si="88"/>
        <v>0</v>
      </c>
      <c r="L1173" s="644">
        <v>0</v>
      </c>
      <c r="M1173" s="588">
        <f t="shared" si="87"/>
        <v>0</v>
      </c>
      <c r="N1173" s="703"/>
      <c r="O1173" s="361"/>
      <c r="P1173" s="502"/>
      <c r="Q1173" s="849">
        <f t="shared" si="89"/>
        <v>0</v>
      </c>
      <c r="R1173" s="849">
        <f t="shared" si="90"/>
        <v>0</v>
      </c>
      <c r="AA1173" s="194"/>
    </row>
    <row r="1174" spans="2:27" ht="18" customHeight="1" x14ac:dyDescent="0.35">
      <c r="B1174" s="229"/>
      <c r="C1174" s="301"/>
      <c r="D1174" s="301"/>
      <c r="E1174" s="449"/>
      <c r="F1174" s="301"/>
      <c r="G1174" s="302"/>
      <c r="H1174" s="170"/>
      <c r="I1174" s="170"/>
      <c r="J1174" s="344"/>
      <c r="K1174" s="587">
        <f t="shared" si="88"/>
        <v>0</v>
      </c>
      <c r="L1174" s="644">
        <v>0</v>
      </c>
      <c r="M1174" s="588">
        <f t="shared" si="87"/>
        <v>0</v>
      </c>
      <c r="N1174" s="703"/>
      <c r="O1174" s="361"/>
      <c r="P1174" s="502"/>
      <c r="Q1174" s="849">
        <f t="shared" si="89"/>
        <v>0</v>
      </c>
      <c r="R1174" s="849">
        <f t="shared" si="90"/>
        <v>0</v>
      </c>
      <c r="AA1174" s="194"/>
    </row>
    <row r="1175" spans="2:27" ht="18" customHeight="1" x14ac:dyDescent="0.35">
      <c r="B1175" s="229"/>
      <c r="C1175" s="301"/>
      <c r="D1175" s="301"/>
      <c r="E1175" s="449"/>
      <c r="F1175" s="301"/>
      <c r="G1175" s="302"/>
      <c r="H1175" s="170"/>
      <c r="I1175" s="170"/>
      <c r="J1175" s="344"/>
      <c r="K1175" s="587">
        <f t="shared" si="88"/>
        <v>0</v>
      </c>
      <c r="L1175" s="644">
        <v>0</v>
      </c>
      <c r="M1175" s="588">
        <f t="shared" si="87"/>
        <v>0</v>
      </c>
      <c r="N1175" s="703"/>
      <c r="O1175" s="361"/>
      <c r="P1175" s="502"/>
      <c r="Q1175" s="849">
        <f t="shared" si="89"/>
        <v>0</v>
      </c>
      <c r="R1175" s="849">
        <f t="shared" si="90"/>
        <v>0</v>
      </c>
      <c r="AA1175" s="194"/>
    </row>
    <row r="1176" spans="2:27" ht="18" customHeight="1" x14ac:dyDescent="0.35">
      <c r="B1176" s="229"/>
      <c r="C1176" s="301"/>
      <c r="D1176" s="301"/>
      <c r="E1176" s="449"/>
      <c r="F1176" s="301"/>
      <c r="G1176" s="302"/>
      <c r="H1176" s="170"/>
      <c r="I1176" s="170"/>
      <c r="J1176" s="344"/>
      <c r="K1176" s="587">
        <f t="shared" si="88"/>
        <v>0</v>
      </c>
      <c r="L1176" s="644">
        <v>0</v>
      </c>
      <c r="M1176" s="588">
        <f t="shared" si="87"/>
        <v>0</v>
      </c>
      <c r="N1176" s="703"/>
      <c r="O1176" s="361"/>
      <c r="P1176" s="502"/>
      <c r="Q1176" s="849">
        <f t="shared" si="89"/>
        <v>0</v>
      </c>
      <c r="R1176" s="849">
        <f t="shared" si="90"/>
        <v>0</v>
      </c>
      <c r="AA1176" s="194"/>
    </row>
    <row r="1177" spans="2:27" ht="18" customHeight="1" x14ac:dyDescent="0.35">
      <c r="B1177" s="229"/>
      <c r="C1177" s="301"/>
      <c r="D1177" s="301"/>
      <c r="E1177" s="449"/>
      <c r="F1177" s="301"/>
      <c r="G1177" s="302"/>
      <c r="H1177" s="170"/>
      <c r="I1177" s="170"/>
      <c r="J1177" s="344"/>
      <c r="K1177" s="587">
        <f t="shared" si="88"/>
        <v>0</v>
      </c>
      <c r="L1177" s="644">
        <v>0</v>
      </c>
      <c r="M1177" s="588">
        <f t="shared" si="87"/>
        <v>0</v>
      </c>
      <c r="N1177" s="703"/>
      <c r="O1177" s="361"/>
      <c r="P1177" s="502"/>
      <c r="Q1177" s="849">
        <f t="shared" si="89"/>
        <v>0</v>
      </c>
      <c r="R1177" s="849">
        <f t="shared" si="90"/>
        <v>0</v>
      </c>
      <c r="AA1177" s="194"/>
    </row>
    <row r="1178" spans="2:27" ht="18" customHeight="1" x14ac:dyDescent="0.35">
      <c r="B1178" s="229"/>
      <c r="C1178" s="301"/>
      <c r="D1178" s="301"/>
      <c r="E1178" s="449"/>
      <c r="F1178" s="301"/>
      <c r="G1178" s="302"/>
      <c r="H1178" s="170"/>
      <c r="I1178" s="170"/>
      <c r="J1178" s="344"/>
      <c r="K1178" s="587">
        <f t="shared" si="88"/>
        <v>0</v>
      </c>
      <c r="L1178" s="644">
        <v>0</v>
      </c>
      <c r="M1178" s="588">
        <f t="shared" si="87"/>
        <v>0</v>
      </c>
      <c r="N1178" s="703"/>
      <c r="O1178" s="361"/>
      <c r="P1178" s="502"/>
      <c r="Q1178" s="849">
        <f t="shared" si="89"/>
        <v>0</v>
      </c>
      <c r="R1178" s="849">
        <f t="shared" si="90"/>
        <v>0</v>
      </c>
      <c r="AA1178" s="194"/>
    </row>
    <row r="1179" spans="2:27" ht="18" customHeight="1" x14ac:dyDescent="0.35">
      <c r="B1179" s="229"/>
      <c r="C1179" s="301"/>
      <c r="D1179" s="301"/>
      <c r="E1179" s="449"/>
      <c r="F1179" s="301"/>
      <c r="G1179" s="302"/>
      <c r="H1179" s="170"/>
      <c r="I1179" s="170"/>
      <c r="J1179" s="344"/>
      <c r="K1179" s="587">
        <f t="shared" si="88"/>
        <v>0</v>
      </c>
      <c r="L1179" s="644">
        <v>0</v>
      </c>
      <c r="M1179" s="588">
        <f t="shared" si="87"/>
        <v>0</v>
      </c>
      <c r="N1179" s="703"/>
      <c r="O1179" s="361"/>
      <c r="P1179" s="502"/>
      <c r="Q1179" s="849">
        <f t="shared" si="89"/>
        <v>0</v>
      </c>
      <c r="R1179" s="849">
        <f t="shared" si="90"/>
        <v>0</v>
      </c>
      <c r="AA1179" s="194"/>
    </row>
    <row r="1180" spans="2:27" ht="18" customHeight="1" x14ac:dyDescent="0.35">
      <c r="B1180" s="229"/>
      <c r="C1180" s="301"/>
      <c r="D1180" s="301"/>
      <c r="E1180" s="449"/>
      <c r="F1180" s="301"/>
      <c r="G1180" s="302"/>
      <c r="H1180" s="170"/>
      <c r="I1180" s="170"/>
      <c r="J1180" s="344"/>
      <c r="K1180" s="587">
        <f t="shared" si="88"/>
        <v>0</v>
      </c>
      <c r="L1180" s="644">
        <v>0</v>
      </c>
      <c r="M1180" s="588">
        <f t="shared" si="87"/>
        <v>0</v>
      </c>
      <c r="N1180" s="703"/>
      <c r="O1180" s="361"/>
      <c r="P1180" s="502"/>
      <c r="Q1180" s="849">
        <f t="shared" si="89"/>
        <v>0</v>
      </c>
      <c r="R1180" s="849">
        <f t="shared" si="90"/>
        <v>0</v>
      </c>
      <c r="AA1180" s="194"/>
    </row>
    <row r="1181" spans="2:27" ht="18" customHeight="1" x14ac:dyDescent="0.35">
      <c r="B1181" s="229"/>
      <c r="C1181" s="301"/>
      <c r="D1181" s="301"/>
      <c r="E1181" s="449"/>
      <c r="F1181" s="301"/>
      <c r="G1181" s="302"/>
      <c r="H1181" s="170"/>
      <c r="I1181" s="170"/>
      <c r="J1181" s="344"/>
      <c r="K1181" s="587">
        <f t="shared" si="88"/>
        <v>0</v>
      </c>
      <c r="L1181" s="644">
        <v>0</v>
      </c>
      <c r="M1181" s="588">
        <f t="shared" si="87"/>
        <v>0</v>
      </c>
      <c r="N1181" s="703"/>
      <c r="O1181" s="361"/>
      <c r="P1181" s="502"/>
      <c r="Q1181" s="849">
        <f t="shared" si="89"/>
        <v>0</v>
      </c>
      <c r="R1181" s="849">
        <f t="shared" si="90"/>
        <v>0</v>
      </c>
      <c r="AA1181" s="194"/>
    </row>
    <row r="1182" spans="2:27" ht="18" customHeight="1" x14ac:dyDescent="0.35">
      <c r="B1182" s="229"/>
      <c r="C1182" s="301"/>
      <c r="D1182" s="301"/>
      <c r="E1182" s="449"/>
      <c r="F1182" s="301"/>
      <c r="G1182" s="302"/>
      <c r="H1182" s="170"/>
      <c r="I1182" s="170"/>
      <c r="J1182" s="344"/>
      <c r="K1182" s="587">
        <f t="shared" si="88"/>
        <v>0</v>
      </c>
      <c r="L1182" s="644">
        <v>0</v>
      </c>
      <c r="M1182" s="588">
        <f t="shared" si="87"/>
        <v>0</v>
      </c>
      <c r="N1182" s="703"/>
      <c r="O1182" s="361"/>
      <c r="P1182" s="502"/>
      <c r="Q1182" s="849">
        <f t="shared" si="89"/>
        <v>0</v>
      </c>
      <c r="R1182" s="849">
        <f t="shared" si="90"/>
        <v>0</v>
      </c>
      <c r="AA1182" s="194"/>
    </row>
    <row r="1183" spans="2:27" ht="18" customHeight="1" x14ac:dyDescent="0.35">
      <c r="B1183" s="229"/>
      <c r="C1183" s="301"/>
      <c r="D1183" s="301"/>
      <c r="E1183" s="449"/>
      <c r="F1183" s="301"/>
      <c r="G1183" s="302"/>
      <c r="H1183" s="170"/>
      <c r="I1183" s="170"/>
      <c r="J1183" s="344"/>
      <c r="K1183" s="587">
        <f t="shared" si="88"/>
        <v>0</v>
      </c>
      <c r="L1183" s="644">
        <v>0</v>
      </c>
      <c r="M1183" s="588">
        <f t="shared" si="87"/>
        <v>0</v>
      </c>
      <c r="N1183" s="703"/>
      <c r="O1183" s="361"/>
      <c r="P1183" s="502"/>
      <c r="Q1183" s="849">
        <f t="shared" si="89"/>
        <v>0</v>
      </c>
      <c r="R1183" s="849">
        <f t="shared" si="90"/>
        <v>0</v>
      </c>
      <c r="AA1183" s="194"/>
    </row>
    <row r="1184" spans="2:27" ht="18" customHeight="1" x14ac:dyDescent="0.35">
      <c r="B1184" s="229"/>
      <c r="C1184" s="301"/>
      <c r="D1184" s="301"/>
      <c r="E1184" s="449"/>
      <c r="F1184" s="301"/>
      <c r="G1184" s="302"/>
      <c r="H1184" s="170"/>
      <c r="I1184" s="170"/>
      <c r="J1184" s="344"/>
      <c r="K1184" s="587">
        <f t="shared" si="88"/>
        <v>0</v>
      </c>
      <c r="L1184" s="644">
        <v>0</v>
      </c>
      <c r="M1184" s="588">
        <f t="shared" si="87"/>
        <v>0</v>
      </c>
      <c r="N1184" s="703"/>
      <c r="O1184" s="361"/>
      <c r="P1184" s="502"/>
      <c r="Q1184" s="849">
        <f t="shared" si="89"/>
        <v>0</v>
      </c>
      <c r="R1184" s="849">
        <f t="shared" si="90"/>
        <v>0</v>
      </c>
      <c r="AA1184" s="194"/>
    </row>
    <row r="1185" spans="2:27" ht="18" customHeight="1" x14ac:dyDescent="0.35">
      <c r="B1185" s="229"/>
      <c r="C1185" s="301"/>
      <c r="D1185" s="301"/>
      <c r="E1185" s="449"/>
      <c r="F1185" s="301"/>
      <c r="G1185" s="302"/>
      <c r="H1185" s="170"/>
      <c r="I1185" s="170"/>
      <c r="J1185" s="344"/>
      <c r="K1185" s="587">
        <f t="shared" si="88"/>
        <v>0</v>
      </c>
      <c r="L1185" s="644">
        <v>0</v>
      </c>
      <c r="M1185" s="588">
        <f t="shared" si="87"/>
        <v>0</v>
      </c>
      <c r="N1185" s="703"/>
      <c r="O1185" s="361"/>
      <c r="P1185" s="502"/>
      <c r="Q1185" s="849">
        <f t="shared" si="89"/>
        <v>0</v>
      </c>
      <c r="R1185" s="849">
        <f t="shared" si="90"/>
        <v>0</v>
      </c>
      <c r="AA1185" s="194"/>
    </row>
    <row r="1186" spans="2:27" ht="18" customHeight="1" x14ac:dyDescent="0.35">
      <c r="B1186" s="229"/>
      <c r="C1186" s="301"/>
      <c r="D1186" s="301"/>
      <c r="E1186" s="449"/>
      <c r="F1186" s="301"/>
      <c r="G1186" s="302"/>
      <c r="H1186" s="170"/>
      <c r="I1186" s="170"/>
      <c r="J1186" s="344"/>
      <c r="K1186" s="587">
        <f t="shared" si="88"/>
        <v>0</v>
      </c>
      <c r="L1186" s="644">
        <v>0</v>
      </c>
      <c r="M1186" s="588">
        <f t="shared" si="87"/>
        <v>0</v>
      </c>
      <c r="N1186" s="703"/>
      <c r="O1186" s="361"/>
      <c r="P1186" s="502"/>
      <c r="Q1186" s="849">
        <f t="shared" si="89"/>
        <v>0</v>
      </c>
      <c r="R1186" s="849">
        <f t="shared" si="90"/>
        <v>0</v>
      </c>
      <c r="AA1186" s="194"/>
    </row>
    <row r="1187" spans="2:27" ht="18" customHeight="1" x14ac:dyDescent="0.35">
      <c r="B1187" s="229"/>
      <c r="C1187" s="301"/>
      <c r="D1187" s="301"/>
      <c r="E1187" s="449"/>
      <c r="F1187" s="301"/>
      <c r="G1187" s="302"/>
      <c r="H1187" s="170"/>
      <c r="I1187" s="170"/>
      <c r="J1187" s="344"/>
      <c r="K1187" s="587">
        <f t="shared" si="88"/>
        <v>0</v>
      </c>
      <c r="L1187" s="644">
        <v>0</v>
      </c>
      <c r="M1187" s="588">
        <f t="shared" si="87"/>
        <v>0</v>
      </c>
      <c r="N1187" s="703"/>
      <c r="O1187" s="361"/>
      <c r="P1187" s="502"/>
      <c r="Q1187" s="849">
        <f t="shared" si="89"/>
        <v>0</v>
      </c>
      <c r="R1187" s="849">
        <f t="shared" si="90"/>
        <v>0</v>
      </c>
      <c r="AA1187" s="194"/>
    </row>
    <row r="1188" spans="2:27" ht="18" customHeight="1" x14ac:dyDescent="0.35">
      <c r="B1188" s="229"/>
      <c r="C1188" s="301"/>
      <c r="D1188" s="301"/>
      <c r="E1188" s="449"/>
      <c r="F1188" s="301"/>
      <c r="G1188" s="302"/>
      <c r="H1188" s="170"/>
      <c r="I1188" s="170"/>
      <c r="J1188" s="344"/>
      <c r="K1188" s="587">
        <f t="shared" si="88"/>
        <v>0</v>
      </c>
      <c r="L1188" s="644">
        <v>0</v>
      </c>
      <c r="M1188" s="588">
        <f t="shared" si="87"/>
        <v>0</v>
      </c>
      <c r="N1188" s="703"/>
      <c r="O1188" s="361"/>
      <c r="P1188" s="502"/>
      <c r="Q1188" s="849">
        <f t="shared" si="89"/>
        <v>0</v>
      </c>
      <c r="R1188" s="849">
        <f t="shared" si="90"/>
        <v>0</v>
      </c>
      <c r="AA1188" s="194"/>
    </row>
    <row r="1189" spans="2:27" ht="18" customHeight="1" x14ac:dyDescent="0.35">
      <c r="B1189" s="229"/>
      <c r="C1189" s="301"/>
      <c r="D1189" s="301"/>
      <c r="E1189" s="449"/>
      <c r="F1189" s="301"/>
      <c r="G1189" s="302"/>
      <c r="H1189" s="170"/>
      <c r="I1189" s="170"/>
      <c r="J1189" s="344"/>
      <c r="K1189" s="587">
        <f t="shared" si="88"/>
        <v>0</v>
      </c>
      <c r="L1189" s="644">
        <v>0</v>
      </c>
      <c r="M1189" s="588">
        <f t="shared" si="87"/>
        <v>0</v>
      </c>
      <c r="N1189" s="703"/>
      <c r="O1189" s="361"/>
      <c r="P1189" s="502"/>
      <c r="Q1189" s="849">
        <f t="shared" si="89"/>
        <v>0</v>
      </c>
      <c r="R1189" s="849">
        <f t="shared" si="90"/>
        <v>0</v>
      </c>
      <c r="AA1189" s="194"/>
    </row>
    <row r="1190" spans="2:27" ht="18" customHeight="1" x14ac:dyDescent="0.35">
      <c r="B1190" s="229"/>
      <c r="C1190" s="301"/>
      <c r="D1190" s="301"/>
      <c r="E1190" s="449"/>
      <c r="F1190" s="301"/>
      <c r="G1190" s="302"/>
      <c r="H1190" s="170"/>
      <c r="I1190" s="170"/>
      <c r="J1190" s="344"/>
      <c r="K1190" s="587">
        <f t="shared" si="88"/>
        <v>0</v>
      </c>
      <c r="L1190" s="644">
        <v>0</v>
      </c>
      <c r="M1190" s="588">
        <f t="shared" si="87"/>
        <v>0</v>
      </c>
      <c r="N1190" s="703"/>
      <c r="O1190" s="361"/>
      <c r="P1190" s="502"/>
      <c r="Q1190" s="849">
        <f t="shared" si="89"/>
        <v>0</v>
      </c>
      <c r="R1190" s="849">
        <f t="shared" si="90"/>
        <v>0</v>
      </c>
      <c r="AA1190" s="194"/>
    </row>
    <row r="1191" spans="2:27" ht="18" customHeight="1" x14ac:dyDescent="0.35">
      <c r="B1191" s="229"/>
      <c r="C1191" s="301"/>
      <c r="D1191" s="301"/>
      <c r="E1191" s="449"/>
      <c r="F1191" s="301"/>
      <c r="G1191" s="302"/>
      <c r="H1191" s="170"/>
      <c r="I1191" s="170"/>
      <c r="J1191" s="344"/>
      <c r="K1191" s="587">
        <f t="shared" si="88"/>
        <v>0</v>
      </c>
      <c r="L1191" s="644">
        <v>0</v>
      </c>
      <c r="M1191" s="588">
        <f t="shared" si="87"/>
        <v>0</v>
      </c>
      <c r="N1191" s="703"/>
      <c r="O1191" s="361"/>
      <c r="P1191" s="502"/>
      <c r="Q1191" s="849">
        <f t="shared" si="89"/>
        <v>0</v>
      </c>
      <c r="R1191" s="849">
        <f t="shared" si="90"/>
        <v>0</v>
      </c>
      <c r="AA1191" s="194"/>
    </row>
    <row r="1192" spans="2:27" ht="18" customHeight="1" x14ac:dyDescent="0.35">
      <c r="B1192" s="229"/>
      <c r="C1192" s="301"/>
      <c r="D1192" s="301"/>
      <c r="E1192" s="449"/>
      <c r="F1192" s="301"/>
      <c r="G1192" s="302"/>
      <c r="H1192" s="170"/>
      <c r="I1192" s="170"/>
      <c r="J1192" s="344"/>
      <c r="K1192" s="587">
        <f t="shared" si="88"/>
        <v>0</v>
      </c>
      <c r="L1192" s="644">
        <v>0</v>
      </c>
      <c r="M1192" s="588">
        <f t="shared" si="87"/>
        <v>0</v>
      </c>
      <c r="N1192" s="703"/>
      <c r="O1192" s="361"/>
      <c r="P1192" s="502"/>
      <c r="Q1192" s="849">
        <f t="shared" si="89"/>
        <v>0</v>
      </c>
      <c r="R1192" s="849">
        <f t="shared" si="90"/>
        <v>0</v>
      </c>
      <c r="AA1192" s="194"/>
    </row>
    <row r="1193" spans="2:27" ht="18" customHeight="1" x14ac:dyDescent="0.35">
      <c r="B1193" s="229"/>
      <c r="C1193" s="301"/>
      <c r="D1193" s="301"/>
      <c r="E1193" s="449"/>
      <c r="F1193" s="301"/>
      <c r="G1193" s="302"/>
      <c r="H1193" s="170"/>
      <c r="I1193" s="170"/>
      <c r="J1193" s="344"/>
      <c r="K1193" s="587">
        <f t="shared" si="88"/>
        <v>0</v>
      </c>
      <c r="L1193" s="644">
        <v>0</v>
      </c>
      <c r="M1193" s="588">
        <f t="shared" si="87"/>
        <v>0</v>
      </c>
      <c r="N1193" s="703"/>
      <c r="O1193" s="361"/>
      <c r="P1193" s="502"/>
      <c r="Q1193" s="849">
        <f t="shared" si="89"/>
        <v>0</v>
      </c>
      <c r="R1193" s="849">
        <f t="shared" si="90"/>
        <v>0</v>
      </c>
      <c r="AA1193" s="194"/>
    </row>
    <row r="1194" spans="2:27" ht="18" customHeight="1" x14ac:dyDescent="0.35">
      <c r="B1194" s="229"/>
      <c r="C1194" s="301"/>
      <c r="D1194" s="301"/>
      <c r="E1194" s="449"/>
      <c r="F1194" s="301"/>
      <c r="G1194" s="302"/>
      <c r="H1194" s="170"/>
      <c r="I1194" s="170"/>
      <c r="J1194" s="344"/>
      <c r="K1194" s="587">
        <f t="shared" si="88"/>
        <v>0</v>
      </c>
      <c r="L1194" s="644">
        <v>0</v>
      </c>
      <c r="M1194" s="588">
        <f t="shared" si="87"/>
        <v>0</v>
      </c>
      <c r="N1194" s="703"/>
      <c r="O1194" s="361"/>
      <c r="P1194" s="502"/>
      <c r="Q1194" s="849">
        <f t="shared" si="89"/>
        <v>0</v>
      </c>
      <c r="R1194" s="849">
        <f t="shared" si="90"/>
        <v>0</v>
      </c>
      <c r="AA1194" s="194"/>
    </row>
    <row r="1195" spans="2:27" ht="18" customHeight="1" x14ac:dyDescent="0.35">
      <c r="B1195" s="229"/>
      <c r="C1195" s="301"/>
      <c r="D1195" s="301"/>
      <c r="E1195" s="449"/>
      <c r="F1195" s="301"/>
      <c r="G1195" s="302"/>
      <c r="H1195" s="170"/>
      <c r="I1195" s="170"/>
      <c r="J1195" s="344"/>
      <c r="K1195" s="587">
        <f t="shared" si="88"/>
        <v>0</v>
      </c>
      <c r="L1195" s="644">
        <v>0</v>
      </c>
      <c r="M1195" s="588">
        <f t="shared" si="87"/>
        <v>0</v>
      </c>
      <c r="N1195" s="703"/>
      <c r="O1195" s="361"/>
      <c r="P1195" s="502"/>
      <c r="Q1195" s="849">
        <f t="shared" si="89"/>
        <v>0</v>
      </c>
      <c r="R1195" s="849">
        <f t="shared" si="90"/>
        <v>0</v>
      </c>
      <c r="AA1195" s="194"/>
    </row>
    <row r="1196" spans="2:27" ht="18" customHeight="1" x14ac:dyDescent="0.35">
      <c r="B1196" s="229"/>
      <c r="C1196" s="301"/>
      <c r="D1196" s="301"/>
      <c r="E1196" s="449"/>
      <c r="F1196" s="301"/>
      <c r="G1196" s="302"/>
      <c r="H1196" s="170"/>
      <c r="I1196" s="170"/>
      <c r="J1196" s="344"/>
      <c r="K1196" s="587">
        <f t="shared" si="88"/>
        <v>0</v>
      </c>
      <c r="L1196" s="644">
        <v>0</v>
      </c>
      <c r="M1196" s="588">
        <f t="shared" si="87"/>
        <v>0</v>
      </c>
      <c r="N1196" s="703"/>
      <c r="O1196" s="361"/>
      <c r="P1196" s="502"/>
      <c r="Q1196" s="849">
        <f t="shared" si="89"/>
        <v>0</v>
      </c>
      <c r="R1196" s="849">
        <f t="shared" si="90"/>
        <v>0</v>
      </c>
      <c r="AA1196" s="194"/>
    </row>
    <row r="1197" spans="2:27" ht="18" customHeight="1" x14ac:dyDescent="0.35">
      <c r="B1197" s="229"/>
      <c r="C1197" s="301"/>
      <c r="D1197" s="301"/>
      <c r="E1197" s="449"/>
      <c r="F1197" s="301"/>
      <c r="G1197" s="302"/>
      <c r="H1197" s="170"/>
      <c r="I1197" s="170"/>
      <c r="J1197" s="344"/>
      <c r="K1197" s="587">
        <f t="shared" si="88"/>
        <v>0</v>
      </c>
      <c r="L1197" s="644">
        <v>0</v>
      </c>
      <c r="M1197" s="588">
        <f t="shared" si="87"/>
        <v>0</v>
      </c>
      <c r="N1197" s="703"/>
      <c r="O1197" s="361"/>
      <c r="P1197" s="502"/>
      <c r="Q1197" s="849">
        <f t="shared" si="89"/>
        <v>0</v>
      </c>
      <c r="R1197" s="849">
        <f t="shared" si="90"/>
        <v>0</v>
      </c>
      <c r="AA1197" s="194"/>
    </row>
    <row r="1198" spans="2:27" ht="18" customHeight="1" x14ac:dyDescent="0.35">
      <c r="B1198" s="229"/>
      <c r="C1198" s="301"/>
      <c r="D1198" s="301"/>
      <c r="E1198" s="449"/>
      <c r="F1198" s="301"/>
      <c r="G1198" s="302"/>
      <c r="H1198" s="170"/>
      <c r="I1198" s="170"/>
      <c r="J1198" s="344"/>
      <c r="K1198" s="587">
        <f t="shared" si="88"/>
        <v>0</v>
      </c>
      <c r="L1198" s="644">
        <v>0</v>
      </c>
      <c r="M1198" s="588">
        <f t="shared" si="87"/>
        <v>0</v>
      </c>
      <c r="N1198" s="703"/>
      <c r="O1198" s="361"/>
      <c r="P1198" s="502"/>
      <c r="Q1198" s="849">
        <f t="shared" si="89"/>
        <v>0</v>
      </c>
      <c r="R1198" s="849">
        <f t="shared" si="90"/>
        <v>0</v>
      </c>
      <c r="AA1198" s="194"/>
    </row>
    <row r="1199" spans="2:27" ht="18" customHeight="1" x14ac:dyDescent="0.35">
      <c r="B1199" s="229"/>
      <c r="C1199" s="301"/>
      <c r="D1199" s="301"/>
      <c r="E1199" s="449"/>
      <c r="F1199" s="301"/>
      <c r="G1199" s="302"/>
      <c r="H1199" s="170"/>
      <c r="I1199" s="170"/>
      <c r="J1199" s="344"/>
      <c r="K1199" s="587">
        <f t="shared" si="88"/>
        <v>0</v>
      </c>
      <c r="L1199" s="644">
        <v>0</v>
      </c>
      <c r="M1199" s="588">
        <f t="shared" si="87"/>
        <v>0</v>
      </c>
      <c r="N1199" s="703"/>
      <c r="O1199" s="361"/>
      <c r="P1199" s="502"/>
      <c r="Q1199" s="849">
        <f t="shared" si="89"/>
        <v>0</v>
      </c>
      <c r="R1199" s="849">
        <f t="shared" si="90"/>
        <v>0</v>
      </c>
      <c r="AA1199" s="194"/>
    </row>
    <row r="1200" spans="2:27" ht="18" customHeight="1" x14ac:dyDescent="0.35">
      <c r="B1200" s="229"/>
      <c r="C1200" s="301"/>
      <c r="D1200" s="301"/>
      <c r="E1200" s="449"/>
      <c r="F1200" s="301"/>
      <c r="G1200" s="302"/>
      <c r="H1200" s="170"/>
      <c r="I1200" s="170"/>
      <c r="J1200" s="344"/>
      <c r="K1200" s="587">
        <f t="shared" si="88"/>
        <v>0</v>
      </c>
      <c r="L1200" s="644">
        <v>0</v>
      </c>
      <c r="M1200" s="588">
        <f t="shared" si="87"/>
        <v>0</v>
      </c>
      <c r="N1200" s="703"/>
      <c r="O1200" s="361"/>
      <c r="P1200" s="502"/>
      <c r="Q1200" s="849">
        <f t="shared" si="89"/>
        <v>0</v>
      </c>
      <c r="R1200" s="849">
        <f t="shared" si="90"/>
        <v>0</v>
      </c>
      <c r="AA1200" s="194"/>
    </row>
    <row r="1201" spans="2:27" ht="18" customHeight="1" x14ac:dyDescent="0.35">
      <c r="B1201" s="229"/>
      <c r="C1201" s="301"/>
      <c r="D1201" s="301"/>
      <c r="E1201" s="449"/>
      <c r="F1201" s="301"/>
      <c r="G1201" s="302"/>
      <c r="H1201" s="170"/>
      <c r="I1201" s="170"/>
      <c r="J1201" s="344"/>
      <c r="K1201" s="587">
        <f t="shared" si="88"/>
        <v>0</v>
      </c>
      <c r="L1201" s="644">
        <v>0</v>
      </c>
      <c r="M1201" s="588">
        <f t="shared" si="87"/>
        <v>0</v>
      </c>
      <c r="N1201" s="703"/>
      <c r="O1201" s="361"/>
      <c r="P1201" s="502"/>
      <c r="Q1201" s="849">
        <f t="shared" si="89"/>
        <v>0</v>
      </c>
      <c r="R1201" s="849">
        <f t="shared" si="90"/>
        <v>0</v>
      </c>
      <c r="AA1201" s="194"/>
    </row>
    <row r="1202" spans="2:27" ht="18" customHeight="1" x14ac:dyDescent="0.35">
      <c r="B1202" s="229"/>
      <c r="C1202" s="301"/>
      <c r="D1202" s="301"/>
      <c r="E1202" s="449"/>
      <c r="F1202" s="301"/>
      <c r="G1202" s="302"/>
      <c r="H1202" s="170"/>
      <c r="I1202" s="170"/>
      <c r="J1202" s="344"/>
      <c r="K1202" s="587">
        <f t="shared" si="88"/>
        <v>0</v>
      </c>
      <c r="L1202" s="644">
        <v>0</v>
      </c>
      <c r="M1202" s="588">
        <f t="shared" ref="M1202:M1265" si="91">IF(O1202="X",0,L1202*$M$8)</f>
        <v>0</v>
      </c>
      <c r="N1202" s="703"/>
      <c r="O1202" s="361"/>
      <c r="P1202" s="502"/>
      <c r="Q1202" s="849">
        <f t="shared" si="89"/>
        <v>0</v>
      </c>
      <c r="R1202" s="849">
        <f t="shared" si="90"/>
        <v>0</v>
      </c>
      <c r="AA1202" s="194"/>
    </row>
    <row r="1203" spans="2:27" ht="18" customHeight="1" x14ac:dyDescent="0.35">
      <c r="B1203" s="229"/>
      <c r="C1203" s="301"/>
      <c r="D1203" s="301"/>
      <c r="E1203" s="449"/>
      <c r="F1203" s="301"/>
      <c r="G1203" s="302"/>
      <c r="H1203" s="170"/>
      <c r="I1203" s="170"/>
      <c r="J1203" s="344"/>
      <c r="K1203" s="587">
        <f t="shared" ref="K1203:K1266" si="92">J1203*$M$8</f>
        <v>0</v>
      </c>
      <c r="L1203" s="644">
        <v>0</v>
      </c>
      <c r="M1203" s="588">
        <f t="shared" si="91"/>
        <v>0</v>
      </c>
      <c r="N1203" s="703"/>
      <c r="O1203" s="361"/>
      <c r="P1203" s="502"/>
      <c r="Q1203" s="849">
        <f t="shared" ref="Q1203:Q1266" si="93">K1203*$H$35</f>
        <v>0</v>
      </c>
      <c r="R1203" s="849">
        <f t="shared" ref="R1203:R1266" si="94">M1203*$H$44</f>
        <v>0</v>
      </c>
      <c r="AA1203" s="194"/>
    </row>
    <row r="1204" spans="2:27" ht="18" customHeight="1" x14ac:dyDescent="0.35">
      <c r="B1204" s="229"/>
      <c r="C1204" s="301"/>
      <c r="D1204" s="301"/>
      <c r="E1204" s="449"/>
      <c r="F1204" s="301"/>
      <c r="G1204" s="302"/>
      <c r="H1204" s="170"/>
      <c r="I1204" s="170"/>
      <c r="J1204" s="344"/>
      <c r="K1204" s="587">
        <f t="shared" si="92"/>
        <v>0</v>
      </c>
      <c r="L1204" s="644">
        <v>0</v>
      </c>
      <c r="M1204" s="588">
        <f t="shared" si="91"/>
        <v>0</v>
      </c>
      <c r="N1204" s="703"/>
      <c r="O1204" s="361"/>
      <c r="P1204" s="502"/>
      <c r="Q1204" s="849">
        <f t="shared" si="93"/>
        <v>0</v>
      </c>
      <c r="R1204" s="849">
        <f t="shared" si="94"/>
        <v>0</v>
      </c>
      <c r="AA1204" s="194"/>
    </row>
    <row r="1205" spans="2:27" ht="18" customHeight="1" x14ac:dyDescent="0.35">
      <c r="B1205" s="229"/>
      <c r="C1205" s="301"/>
      <c r="D1205" s="301"/>
      <c r="E1205" s="449"/>
      <c r="F1205" s="301"/>
      <c r="G1205" s="302"/>
      <c r="H1205" s="170"/>
      <c r="I1205" s="170"/>
      <c r="J1205" s="344"/>
      <c r="K1205" s="587">
        <f t="shared" si="92"/>
        <v>0</v>
      </c>
      <c r="L1205" s="644">
        <v>0</v>
      </c>
      <c r="M1205" s="588">
        <f t="shared" si="91"/>
        <v>0</v>
      </c>
      <c r="N1205" s="703"/>
      <c r="O1205" s="361"/>
      <c r="P1205" s="502"/>
      <c r="Q1205" s="849">
        <f t="shared" si="93"/>
        <v>0</v>
      </c>
      <c r="R1205" s="849">
        <f t="shared" si="94"/>
        <v>0</v>
      </c>
      <c r="AA1205" s="194"/>
    </row>
    <row r="1206" spans="2:27" ht="18" customHeight="1" x14ac:dyDescent="0.35">
      <c r="B1206" s="229"/>
      <c r="C1206" s="301"/>
      <c r="D1206" s="301"/>
      <c r="E1206" s="449"/>
      <c r="F1206" s="301"/>
      <c r="G1206" s="302"/>
      <c r="H1206" s="170"/>
      <c r="I1206" s="170"/>
      <c r="J1206" s="344"/>
      <c r="K1206" s="587">
        <f t="shared" si="92"/>
        <v>0</v>
      </c>
      <c r="L1206" s="644">
        <v>0</v>
      </c>
      <c r="M1206" s="588">
        <f t="shared" si="91"/>
        <v>0</v>
      </c>
      <c r="N1206" s="703"/>
      <c r="O1206" s="361"/>
      <c r="P1206" s="502"/>
      <c r="Q1206" s="849">
        <f t="shared" si="93"/>
        <v>0</v>
      </c>
      <c r="R1206" s="849">
        <f t="shared" si="94"/>
        <v>0</v>
      </c>
      <c r="AA1206" s="194"/>
    </row>
    <row r="1207" spans="2:27" ht="18" customHeight="1" x14ac:dyDescent="0.35">
      <c r="B1207" s="229"/>
      <c r="C1207" s="301"/>
      <c r="D1207" s="301"/>
      <c r="E1207" s="449"/>
      <c r="F1207" s="301"/>
      <c r="G1207" s="302"/>
      <c r="H1207" s="170"/>
      <c r="I1207" s="170"/>
      <c r="J1207" s="344"/>
      <c r="K1207" s="587">
        <f t="shared" si="92"/>
        <v>0</v>
      </c>
      <c r="L1207" s="644">
        <v>0</v>
      </c>
      <c r="M1207" s="588">
        <f t="shared" si="91"/>
        <v>0</v>
      </c>
      <c r="N1207" s="703"/>
      <c r="O1207" s="361"/>
      <c r="P1207" s="502"/>
      <c r="Q1207" s="849">
        <f t="shared" si="93"/>
        <v>0</v>
      </c>
      <c r="R1207" s="849">
        <f t="shared" si="94"/>
        <v>0</v>
      </c>
      <c r="AA1207" s="194"/>
    </row>
    <row r="1208" spans="2:27" ht="18" customHeight="1" x14ac:dyDescent="0.35">
      <c r="B1208" s="229"/>
      <c r="C1208" s="301"/>
      <c r="D1208" s="301"/>
      <c r="E1208" s="449"/>
      <c r="F1208" s="301"/>
      <c r="G1208" s="302"/>
      <c r="H1208" s="170"/>
      <c r="I1208" s="170"/>
      <c r="J1208" s="344"/>
      <c r="K1208" s="587">
        <f t="shared" si="92"/>
        <v>0</v>
      </c>
      <c r="L1208" s="644">
        <v>0</v>
      </c>
      <c r="M1208" s="588">
        <f t="shared" si="91"/>
        <v>0</v>
      </c>
      <c r="N1208" s="703"/>
      <c r="O1208" s="361"/>
      <c r="P1208" s="502"/>
      <c r="Q1208" s="849">
        <f t="shared" si="93"/>
        <v>0</v>
      </c>
      <c r="R1208" s="849">
        <f t="shared" si="94"/>
        <v>0</v>
      </c>
      <c r="AA1208" s="194"/>
    </row>
    <row r="1209" spans="2:27" ht="18" customHeight="1" x14ac:dyDescent="0.35">
      <c r="B1209" s="229"/>
      <c r="C1209" s="301"/>
      <c r="D1209" s="301"/>
      <c r="E1209" s="449"/>
      <c r="F1209" s="301"/>
      <c r="G1209" s="302"/>
      <c r="H1209" s="170"/>
      <c r="I1209" s="170"/>
      <c r="J1209" s="344"/>
      <c r="K1209" s="587">
        <f t="shared" si="92"/>
        <v>0</v>
      </c>
      <c r="L1209" s="644">
        <v>0</v>
      </c>
      <c r="M1209" s="588">
        <f t="shared" si="91"/>
        <v>0</v>
      </c>
      <c r="N1209" s="703"/>
      <c r="O1209" s="361"/>
      <c r="P1209" s="502"/>
      <c r="Q1209" s="849">
        <f t="shared" si="93"/>
        <v>0</v>
      </c>
      <c r="R1209" s="849">
        <f t="shared" si="94"/>
        <v>0</v>
      </c>
      <c r="AA1209" s="194"/>
    </row>
    <row r="1210" spans="2:27" ht="18" customHeight="1" x14ac:dyDescent="0.35">
      <c r="B1210" s="229"/>
      <c r="C1210" s="301"/>
      <c r="D1210" s="301"/>
      <c r="E1210" s="449"/>
      <c r="F1210" s="301"/>
      <c r="G1210" s="302"/>
      <c r="H1210" s="170"/>
      <c r="I1210" s="170"/>
      <c r="J1210" s="344"/>
      <c r="K1210" s="587">
        <f t="shared" si="92"/>
        <v>0</v>
      </c>
      <c r="L1210" s="644">
        <v>0</v>
      </c>
      <c r="M1210" s="588">
        <f t="shared" si="91"/>
        <v>0</v>
      </c>
      <c r="N1210" s="703"/>
      <c r="O1210" s="361"/>
      <c r="P1210" s="502"/>
      <c r="Q1210" s="849">
        <f t="shared" si="93"/>
        <v>0</v>
      </c>
      <c r="R1210" s="849">
        <f t="shared" si="94"/>
        <v>0</v>
      </c>
      <c r="AA1210" s="194"/>
    </row>
    <row r="1211" spans="2:27" ht="18" customHeight="1" x14ac:dyDescent="0.35">
      <c r="B1211" s="229"/>
      <c r="C1211" s="301"/>
      <c r="D1211" s="301"/>
      <c r="E1211" s="449"/>
      <c r="F1211" s="301"/>
      <c r="G1211" s="302"/>
      <c r="H1211" s="170"/>
      <c r="I1211" s="170"/>
      <c r="J1211" s="344"/>
      <c r="K1211" s="587">
        <f t="shared" si="92"/>
        <v>0</v>
      </c>
      <c r="L1211" s="644">
        <v>0</v>
      </c>
      <c r="M1211" s="588">
        <f t="shared" si="91"/>
        <v>0</v>
      </c>
      <c r="N1211" s="703"/>
      <c r="O1211" s="361"/>
      <c r="P1211" s="502"/>
      <c r="Q1211" s="849">
        <f t="shared" si="93"/>
        <v>0</v>
      </c>
      <c r="R1211" s="849">
        <f t="shared" si="94"/>
        <v>0</v>
      </c>
      <c r="AA1211" s="194"/>
    </row>
    <row r="1212" spans="2:27" ht="18" customHeight="1" x14ac:dyDescent="0.35">
      <c r="B1212" s="229"/>
      <c r="C1212" s="301"/>
      <c r="D1212" s="301"/>
      <c r="E1212" s="449"/>
      <c r="F1212" s="301"/>
      <c r="G1212" s="302"/>
      <c r="H1212" s="170"/>
      <c r="I1212" s="170"/>
      <c r="J1212" s="344"/>
      <c r="K1212" s="587">
        <f t="shared" si="92"/>
        <v>0</v>
      </c>
      <c r="L1212" s="644">
        <v>0</v>
      </c>
      <c r="M1212" s="588">
        <f t="shared" si="91"/>
        <v>0</v>
      </c>
      <c r="N1212" s="703"/>
      <c r="O1212" s="361"/>
      <c r="P1212" s="502"/>
      <c r="Q1212" s="849">
        <f t="shared" si="93"/>
        <v>0</v>
      </c>
      <c r="R1212" s="849">
        <f t="shared" si="94"/>
        <v>0</v>
      </c>
      <c r="AA1212" s="194"/>
    </row>
    <row r="1213" spans="2:27" ht="18" customHeight="1" x14ac:dyDescent="0.35">
      <c r="B1213" s="229"/>
      <c r="C1213" s="301"/>
      <c r="D1213" s="301"/>
      <c r="E1213" s="449"/>
      <c r="F1213" s="301"/>
      <c r="G1213" s="302"/>
      <c r="H1213" s="170"/>
      <c r="I1213" s="170"/>
      <c r="J1213" s="344"/>
      <c r="K1213" s="587">
        <f t="shared" si="92"/>
        <v>0</v>
      </c>
      <c r="L1213" s="644">
        <v>0</v>
      </c>
      <c r="M1213" s="588">
        <f t="shared" si="91"/>
        <v>0</v>
      </c>
      <c r="N1213" s="703"/>
      <c r="O1213" s="361"/>
      <c r="P1213" s="502"/>
      <c r="Q1213" s="849">
        <f t="shared" si="93"/>
        <v>0</v>
      </c>
      <c r="R1213" s="849">
        <f t="shared" si="94"/>
        <v>0</v>
      </c>
      <c r="AA1213" s="194"/>
    </row>
    <row r="1214" spans="2:27" ht="18" customHeight="1" x14ac:dyDescent="0.35">
      <c r="B1214" s="229"/>
      <c r="C1214" s="301"/>
      <c r="D1214" s="301"/>
      <c r="E1214" s="449"/>
      <c r="F1214" s="301"/>
      <c r="G1214" s="302"/>
      <c r="H1214" s="170"/>
      <c r="I1214" s="170"/>
      <c r="J1214" s="344"/>
      <c r="K1214" s="587">
        <f t="shared" si="92"/>
        <v>0</v>
      </c>
      <c r="L1214" s="644">
        <v>0</v>
      </c>
      <c r="M1214" s="588">
        <f t="shared" si="91"/>
        <v>0</v>
      </c>
      <c r="N1214" s="703"/>
      <c r="O1214" s="361"/>
      <c r="P1214" s="502"/>
      <c r="Q1214" s="849">
        <f t="shared" si="93"/>
        <v>0</v>
      </c>
      <c r="R1214" s="849">
        <f t="shared" si="94"/>
        <v>0</v>
      </c>
      <c r="AA1214" s="194"/>
    </row>
    <row r="1215" spans="2:27" ht="18" customHeight="1" x14ac:dyDescent="0.35">
      <c r="B1215" s="229"/>
      <c r="C1215" s="301"/>
      <c r="D1215" s="301"/>
      <c r="E1215" s="449"/>
      <c r="F1215" s="301"/>
      <c r="G1215" s="302"/>
      <c r="H1215" s="170"/>
      <c r="I1215" s="170"/>
      <c r="J1215" s="344"/>
      <c r="K1215" s="587">
        <f t="shared" si="92"/>
        <v>0</v>
      </c>
      <c r="L1215" s="644">
        <v>0</v>
      </c>
      <c r="M1215" s="588">
        <f t="shared" si="91"/>
        <v>0</v>
      </c>
      <c r="N1215" s="703"/>
      <c r="O1215" s="361"/>
      <c r="P1215" s="502"/>
      <c r="Q1215" s="849">
        <f t="shared" si="93"/>
        <v>0</v>
      </c>
      <c r="R1215" s="849">
        <f t="shared" si="94"/>
        <v>0</v>
      </c>
      <c r="AA1215" s="194"/>
    </row>
    <row r="1216" spans="2:27" ht="18" customHeight="1" x14ac:dyDescent="0.35">
      <c r="B1216" s="229"/>
      <c r="C1216" s="301"/>
      <c r="D1216" s="301"/>
      <c r="E1216" s="449"/>
      <c r="F1216" s="301"/>
      <c r="G1216" s="302"/>
      <c r="H1216" s="170"/>
      <c r="I1216" s="170"/>
      <c r="J1216" s="344"/>
      <c r="K1216" s="587">
        <f t="shared" si="92"/>
        <v>0</v>
      </c>
      <c r="L1216" s="644">
        <v>0</v>
      </c>
      <c r="M1216" s="588">
        <f t="shared" si="91"/>
        <v>0</v>
      </c>
      <c r="N1216" s="703"/>
      <c r="O1216" s="361"/>
      <c r="P1216" s="502"/>
      <c r="Q1216" s="849">
        <f t="shared" si="93"/>
        <v>0</v>
      </c>
      <c r="R1216" s="849">
        <f t="shared" si="94"/>
        <v>0</v>
      </c>
      <c r="AA1216" s="194"/>
    </row>
    <row r="1217" spans="2:27" ht="18" customHeight="1" x14ac:dyDescent="0.35">
      <c r="B1217" s="229"/>
      <c r="C1217" s="301"/>
      <c r="D1217" s="301"/>
      <c r="E1217" s="449"/>
      <c r="F1217" s="301"/>
      <c r="G1217" s="302"/>
      <c r="H1217" s="170"/>
      <c r="I1217" s="170"/>
      <c r="J1217" s="344"/>
      <c r="K1217" s="587">
        <f t="shared" si="92"/>
        <v>0</v>
      </c>
      <c r="L1217" s="644">
        <v>0</v>
      </c>
      <c r="M1217" s="588">
        <f t="shared" si="91"/>
        <v>0</v>
      </c>
      <c r="N1217" s="703"/>
      <c r="O1217" s="361"/>
      <c r="P1217" s="502"/>
      <c r="Q1217" s="849">
        <f t="shared" si="93"/>
        <v>0</v>
      </c>
      <c r="R1217" s="849">
        <f t="shared" si="94"/>
        <v>0</v>
      </c>
      <c r="AA1217" s="194"/>
    </row>
    <row r="1218" spans="2:27" ht="18" customHeight="1" x14ac:dyDescent="0.35">
      <c r="B1218" s="229"/>
      <c r="C1218" s="301"/>
      <c r="D1218" s="301"/>
      <c r="E1218" s="449"/>
      <c r="F1218" s="301"/>
      <c r="G1218" s="302"/>
      <c r="H1218" s="170"/>
      <c r="I1218" s="170"/>
      <c r="J1218" s="344"/>
      <c r="K1218" s="587">
        <f t="shared" si="92"/>
        <v>0</v>
      </c>
      <c r="L1218" s="644">
        <v>0</v>
      </c>
      <c r="M1218" s="588">
        <f t="shared" si="91"/>
        <v>0</v>
      </c>
      <c r="N1218" s="703"/>
      <c r="O1218" s="361"/>
      <c r="P1218" s="502"/>
      <c r="Q1218" s="849">
        <f t="shared" si="93"/>
        <v>0</v>
      </c>
      <c r="R1218" s="849">
        <f t="shared" si="94"/>
        <v>0</v>
      </c>
      <c r="AA1218" s="194"/>
    </row>
    <row r="1219" spans="2:27" ht="18" customHeight="1" x14ac:dyDescent="0.35">
      <c r="B1219" s="229"/>
      <c r="C1219" s="301"/>
      <c r="D1219" s="301"/>
      <c r="E1219" s="449"/>
      <c r="F1219" s="301"/>
      <c r="G1219" s="302"/>
      <c r="H1219" s="170"/>
      <c r="I1219" s="170"/>
      <c r="J1219" s="344"/>
      <c r="K1219" s="587">
        <f t="shared" si="92"/>
        <v>0</v>
      </c>
      <c r="L1219" s="644">
        <v>0</v>
      </c>
      <c r="M1219" s="588">
        <f t="shared" si="91"/>
        <v>0</v>
      </c>
      <c r="N1219" s="703"/>
      <c r="O1219" s="361"/>
      <c r="P1219" s="502"/>
      <c r="Q1219" s="849">
        <f t="shared" si="93"/>
        <v>0</v>
      </c>
      <c r="R1219" s="849">
        <f t="shared" si="94"/>
        <v>0</v>
      </c>
      <c r="AA1219" s="194"/>
    </row>
    <row r="1220" spans="2:27" ht="18" customHeight="1" x14ac:dyDescent="0.35">
      <c r="B1220" s="229"/>
      <c r="C1220" s="301"/>
      <c r="D1220" s="301"/>
      <c r="E1220" s="449"/>
      <c r="F1220" s="301"/>
      <c r="G1220" s="302"/>
      <c r="H1220" s="170"/>
      <c r="I1220" s="170"/>
      <c r="J1220" s="344"/>
      <c r="K1220" s="587">
        <f t="shared" si="92"/>
        <v>0</v>
      </c>
      <c r="L1220" s="644">
        <v>0</v>
      </c>
      <c r="M1220" s="588">
        <f t="shared" si="91"/>
        <v>0</v>
      </c>
      <c r="N1220" s="703"/>
      <c r="O1220" s="361"/>
      <c r="P1220" s="502"/>
      <c r="Q1220" s="849">
        <f t="shared" si="93"/>
        <v>0</v>
      </c>
      <c r="R1220" s="849">
        <f t="shared" si="94"/>
        <v>0</v>
      </c>
      <c r="AA1220" s="194"/>
    </row>
    <row r="1221" spans="2:27" ht="18" customHeight="1" x14ac:dyDescent="0.35">
      <c r="B1221" s="229"/>
      <c r="C1221" s="301"/>
      <c r="D1221" s="301"/>
      <c r="E1221" s="449"/>
      <c r="F1221" s="301"/>
      <c r="G1221" s="302"/>
      <c r="H1221" s="170"/>
      <c r="I1221" s="170"/>
      <c r="J1221" s="344"/>
      <c r="K1221" s="587">
        <f t="shared" si="92"/>
        <v>0</v>
      </c>
      <c r="L1221" s="644">
        <v>0</v>
      </c>
      <c r="M1221" s="588">
        <f t="shared" si="91"/>
        <v>0</v>
      </c>
      <c r="N1221" s="703"/>
      <c r="O1221" s="361"/>
      <c r="P1221" s="502"/>
      <c r="Q1221" s="849">
        <f t="shared" si="93"/>
        <v>0</v>
      </c>
      <c r="R1221" s="849">
        <f t="shared" si="94"/>
        <v>0</v>
      </c>
      <c r="AA1221" s="194"/>
    </row>
    <row r="1222" spans="2:27" ht="18" customHeight="1" x14ac:dyDescent="0.35">
      <c r="B1222" s="229"/>
      <c r="C1222" s="301"/>
      <c r="D1222" s="301"/>
      <c r="E1222" s="449"/>
      <c r="F1222" s="301"/>
      <c r="G1222" s="302"/>
      <c r="H1222" s="170"/>
      <c r="I1222" s="170"/>
      <c r="J1222" s="344"/>
      <c r="K1222" s="587">
        <f t="shared" si="92"/>
        <v>0</v>
      </c>
      <c r="L1222" s="644">
        <v>0</v>
      </c>
      <c r="M1222" s="588">
        <f t="shared" si="91"/>
        <v>0</v>
      </c>
      <c r="N1222" s="703"/>
      <c r="O1222" s="361"/>
      <c r="P1222" s="502"/>
      <c r="Q1222" s="849">
        <f t="shared" si="93"/>
        <v>0</v>
      </c>
      <c r="R1222" s="849">
        <f t="shared" si="94"/>
        <v>0</v>
      </c>
      <c r="AA1222" s="194"/>
    </row>
    <row r="1223" spans="2:27" ht="18" customHeight="1" x14ac:dyDescent="0.35">
      <c r="B1223" s="229"/>
      <c r="C1223" s="301"/>
      <c r="D1223" s="301"/>
      <c r="E1223" s="449"/>
      <c r="F1223" s="301"/>
      <c r="G1223" s="302"/>
      <c r="H1223" s="170"/>
      <c r="I1223" s="170"/>
      <c r="J1223" s="344"/>
      <c r="K1223" s="587">
        <f t="shared" si="92"/>
        <v>0</v>
      </c>
      <c r="L1223" s="644">
        <v>0</v>
      </c>
      <c r="M1223" s="588">
        <f t="shared" si="91"/>
        <v>0</v>
      </c>
      <c r="N1223" s="703"/>
      <c r="O1223" s="361"/>
      <c r="P1223" s="502"/>
      <c r="Q1223" s="849">
        <f t="shared" si="93"/>
        <v>0</v>
      </c>
      <c r="R1223" s="849">
        <f t="shared" si="94"/>
        <v>0</v>
      </c>
      <c r="AA1223" s="194"/>
    </row>
    <row r="1224" spans="2:27" ht="18" customHeight="1" x14ac:dyDescent="0.35">
      <c r="B1224" s="229"/>
      <c r="C1224" s="301"/>
      <c r="D1224" s="301"/>
      <c r="E1224" s="449"/>
      <c r="F1224" s="301"/>
      <c r="G1224" s="302"/>
      <c r="H1224" s="170"/>
      <c r="I1224" s="170"/>
      <c r="J1224" s="344"/>
      <c r="K1224" s="587">
        <f t="shared" si="92"/>
        <v>0</v>
      </c>
      <c r="L1224" s="644">
        <v>0</v>
      </c>
      <c r="M1224" s="588">
        <f t="shared" si="91"/>
        <v>0</v>
      </c>
      <c r="N1224" s="703"/>
      <c r="O1224" s="361"/>
      <c r="P1224" s="502"/>
      <c r="Q1224" s="849">
        <f t="shared" si="93"/>
        <v>0</v>
      </c>
      <c r="R1224" s="849">
        <f t="shared" si="94"/>
        <v>0</v>
      </c>
      <c r="AA1224" s="194"/>
    </row>
    <row r="1225" spans="2:27" ht="18" customHeight="1" x14ac:dyDescent="0.35">
      <c r="B1225" s="229"/>
      <c r="C1225" s="301"/>
      <c r="D1225" s="301"/>
      <c r="E1225" s="449"/>
      <c r="F1225" s="301"/>
      <c r="G1225" s="302"/>
      <c r="H1225" s="170"/>
      <c r="I1225" s="170"/>
      <c r="J1225" s="344"/>
      <c r="K1225" s="587">
        <f t="shared" si="92"/>
        <v>0</v>
      </c>
      <c r="L1225" s="644">
        <v>0</v>
      </c>
      <c r="M1225" s="588">
        <f t="shared" si="91"/>
        <v>0</v>
      </c>
      <c r="N1225" s="703"/>
      <c r="O1225" s="361"/>
      <c r="P1225" s="502"/>
      <c r="Q1225" s="849">
        <f t="shared" si="93"/>
        <v>0</v>
      </c>
      <c r="R1225" s="849">
        <f t="shared" si="94"/>
        <v>0</v>
      </c>
      <c r="AA1225" s="194"/>
    </row>
    <row r="1226" spans="2:27" ht="18" customHeight="1" x14ac:dyDescent="0.35">
      <c r="B1226" s="229"/>
      <c r="C1226" s="301"/>
      <c r="D1226" s="301"/>
      <c r="E1226" s="449"/>
      <c r="F1226" s="301"/>
      <c r="G1226" s="302"/>
      <c r="H1226" s="170"/>
      <c r="I1226" s="170"/>
      <c r="J1226" s="344"/>
      <c r="K1226" s="587">
        <f t="shared" si="92"/>
        <v>0</v>
      </c>
      <c r="L1226" s="644">
        <v>0</v>
      </c>
      <c r="M1226" s="588">
        <f t="shared" si="91"/>
        <v>0</v>
      </c>
      <c r="N1226" s="703"/>
      <c r="O1226" s="361"/>
      <c r="P1226" s="502"/>
      <c r="Q1226" s="849">
        <f t="shared" si="93"/>
        <v>0</v>
      </c>
      <c r="R1226" s="849">
        <f t="shared" si="94"/>
        <v>0</v>
      </c>
      <c r="AA1226" s="194"/>
    </row>
    <row r="1227" spans="2:27" ht="18" customHeight="1" x14ac:dyDescent="0.35">
      <c r="B1227" s="229"/>
      <c r="C1227" s="301"/>
      <c r="D1227" s="301"/>
      <c r="E1227" s="449"/>
      <c r="F1227" s="301"/>
      <c r="G1227" s="302"/>
      <c r="H1227" s="170"/>
      <c r="I1227" s="170"/>
      <c r="J1227" s="344"/>
      <c r="K1227" s="587">
        <f t="shared" si="92"/>
        <v>0</v>
      </c>
      <c r="L1227" s="644">
        <v>0</v>
      </c>
      <c r="M1227" s="588">
        <f t="shared" si="91"/>
        <v>0</v>
      </c>
      <c r="N1227" s="703"/>
      <c r="O1227" s="361"/>
      <c r="P1227" s="502"/>
      <c r="Q1227" s="849">
        <f t="shared" si="93"/>
        <v>0</v>
      </c>
      <c r="R1227" s="849">
        <f t="shared" si="94"/>
        <v>0</v>
      </c>
      <c r="AA1227" s="194"/>
    </row>
    <row r="1228" spans="2:27" ht="18" customHeight="1" x14ac:dyDescent="0.35">
      <c r="B1228" s="229"/>
      <c r="C1228" s="301"/>
      <c r="D1228" s="301"/>
      <c r="E1228" s="449"/>
      <c r="F1228" s="301"/>
      <c r="G1228" s="302"/>
      <c r="H1228" s="170"/>
      <c r="I1228" s="170"/>
      <c r="J1228" s="344"/>
      <c r="K1228" s="587">
        <f t="shared" si="92"/>
        <v>0</v>
      </c>
      <c r="L1228" s="644">
        <v>0</v>
      </c>
      <c r="M1228" s="588">
        <f t="shared" si="91"/>
        <v>0</v>
      </c>
      <c r="N1228" s="703"/>
      <c r="O1228" s="361"/>
      <c r="P1228" s="502"/>
      <c r="Q1228" s="849">
        <f t="shared" si="93"/>
        <v>0</v>
      </c>
      <c r="R1228" s="849">
        <f t="shared" si="94"/>
        <v>0</v>
      </c>
      <c r="AA1228" s="194"/>
    </row>
    <row r="1229" spans="2:27" ht="18" customHeight="1" x14ac:dyDescent="0.35">
      <c r="B1229" s="229"/>
      <c r="C1229" s="301"/>
      <c r="D1229" s="301"/>
      <c r="E1229" s="449"/>
      <c r="F1229" s="301"/>
      <c r="G1229" s="302"/>
      <c r="H1229" s="170"/>
      <c r="I1229" s="170"/>
      <c r="J1229" s="344"/>
      <c r="K1229" s="587">
        <f t="shared" si="92"/>
        <v>0</v>
      </c>
      <c r="L1229" s="644">
        <v>0</v>
      </c>
      <c r="M1229" s="588">
        <f t="shared" si="91"/>
        <v>0</v>
      </c>
      <c r="N1229" s="703"/>
      <c r="O1229" s="361"/>
      <c r="P1229" s="502"/>
      <c r="Q1229" s="849">
        <f t="shared" si="93"/>
        <v>0</v>
      </c>
      <c r="R1229" s="849">
        <f t="shared" si="94"/>
        <v>0</v>
      </c>
      <c r="AA1229" s="194"/>
    </row>
    <row r="1230" spans="2:27" ht="18" customHeight="1" x14ac:dyDescent="0.35">
      <c r="B1230" s="229"/>
      <c r="C1230" s="301"/>
      <c r="D1230" s="301"/>
      <c r="E1230" s="449"/>
      <c r="F1230" s="301"/>
      <c r="G1230" s="302"/>
      <c r="H1230" s="170"/>
      <c r="I1230" s="170"/>
      <c r="J1230" s="344"/>
      <c r="K1230" s="587">
        <f t="shared" si="92"/>
        <v>0</v>
      </c>
      <c r="L1230" s="644">
        <v>0</v>
      </c>
      <c r="M1230" s="588">
        <f t="shared" si="91"/>
        <v>0</v>
      </c>
      <c r="N1230" s="703"/>
      <c r="O1230" s="361"/>
      <c r="P1230" s="502"/>
      <c r="Q1230" s="849">
        <f t="shared" si="93"/>
        <v>0</v>
      </c>
      <c r="R1230" s="849">
        <f t="shared" si="94"/>
        <v>0</v>
      </c>
      <c r="AA1230" s="194"/>
    </row>
    <row r="1231" spans="2:27" ht="18" customHeight="1" x14ac:dyDescent="0.35">
      <c r="B1231" s="229"/>
      <c r="C1231" s="301"/>
      <c r="D1231" s="301"/>
      <c r="E1231" s="449"/>
      <c r="F1231" s="301"/>
      <c r="G1231" s="302"/>
      <c r="H1231" s="170"/>
      <c r="I1231" s="170"/>
      <c r="J1231" s="344"/>
      <c r="K1231" s="587">
        <f t="shared" si="92"/>
        <v>0</v>
      </c>
      <c r="L1231" s="644">
        <v>0</v>
      </c>
      <c r="M1231" s="588">
        <f t="shared" si="91"/>
        <v>0</v>
      </c>
      <c r="N1231" s="703"/>
      <c r="O1231" s="361"/>
      <c r="P1231" s="502"/>
      <c r="Q1231" s="849">
        <f t="shared" si="93"/>
        <v>0</v>
      </c>
      <c r="R1231" s="849">
        <f t="shared" si="94"/>
        <v>0</v>
      </c>
      <c r="AA1231" s="194"/>
    </row>
    <row r="1232" spans="2:27" ht="18" customHeight="1" x14ac:dyDescent="0.35">
      <c r="B1232" s="229"/>
      <c r="C1232" s="301"/>
      <c r="D1232" s="301"/>
      <c r="E1232" s="449"/>
      <c r="F1232" s="301"/>
      <c r="G1232" s="302"/>
      <c r="H1232" s="170"/>
      <c r="I1232" s="170"/>
      <c r="J1232" s="344"/>
      <c r="K1232" s="587">
        <f t="shared" si="92"/>
        <v>0</v>
      </c>
      <c r="L1232" s="644">
        <v>0</v>
      </c>
      <c r="M1232" s="588">
        <f t="shared" si="91"/>
        <v>0</v>
      </c>
      <c r="N1232" s="703"/>
      <c r="O1232" s="361"/>
      <c r="P1232" s="502"/>
      <c r="Q1232" s="849">
        <f t="shared" si="93"/>
        <v>0</v>
      </c>
      <c r="R1232" s="849">
        <f t="shared" si="94"/>
        <v>0</v>
      </c>
      <c r="AA1232" s="194"/>
    </row>
    <row r="1233" spans="2:27" ht="18" customHeight="1" x14ac:dyDescent="0.35">
      <c r="B1233" s="229"/>
      <c r="C1233" s="301"/>
      <c r="D1233" s="301"/>
      <c r="E1233" s="449"/>
      <c r="F1233" s="301"/>
      <c r="G1233" s="302"/>
      <c r="H1233" s="170"/>
      <c r="I1233" s="170"/>
      <c r="J1233" s="344"/>
      <c r="K1233" s="587">
        <f t="shared" si="92"/>
        <v>0</v>
      </c>
      <c r="L1233" s="644">
        <v>0</v>
      </c>
      <c r="M1233" s="588">
        <f t="shared" si="91"/>
        <v>0</v>
      </c>
      <c r="N1233" s="703"/>
      <c r="O1233" s="361"/>
      <c r="P1233" s="502"/>
      <c r="Q1233" s="849">
        <f t="shared" si="93"/>
        <v>0</v>
      </c>
      <c r="R1233" s="849">
        <f t="shared" si="94"/>
        <v>0</v>
      </c>
      <c r="AA1233" s="194"/>
    </row>
    <row r="1234" spans="2:27" ht="18" customHeight="1" x14ac:dyDescent="0.35">
      <c r="B1234" s="229"/>
      <c r="C1234" s="301"/>
      <c r="D1234" s="301"/>
      <c r="E1234" s="449"/>
      <c r="F1234" s="301"/>
      <c r="G1234" s="302"/>
      <c r="H1234" s="170"/>
      <c r="I1234" s="170"/>
      <c r="J1234" s="344"/>
      <c r="K1234" s="587">
        <f t="shared" si="92"/>
        <v>0</v>
      </c>
      <c r="L1234" s="644">
        <v>0</v>
      </c>
      <c r="M1234" s="588">
        <f t="shared" si="91"/>
        <v>0</v>
      </c>
      <c r="N1234" s="703"/>
      <c r="O1234" s="361"/>
      <c r="P1234" s="502"/>
      <c r="Q1234" s="849">
        <f t="shared" si="93"/>
        <v>0</v>
      </c>
      <c r="R1234" s="849">
        <f t="shared" si="94"/>
        <v>0</v>
      </c>
      <c r="AA1234" s="194"/>
    </row>
    <row r="1235" spans="2:27" ht="18" customHeight="1" x14ac:dyDescent="0.35">
      <c r="B1235" s="229"/>
      <c r="C1235" s="301"/>
      <c r="D1235" s="301"/>
      <c r="E1235" s="449"/>
      <c r="F1235" s="301"/>
      <c r="G1235" s="302"/>
      <c r="H1235" s="170"/>
      <c r="I1235" s="170"/>
      <c r="J1235" s="344"/>
      <c r="K1235" s="587">
        <f t="shared" si="92"/>
        <v>0</v>
      </c>
      <c r="L1235" s="644">
        <v>0</v>
      </c>
      <c r="M1235" s="588">
        <f t="shared" si="91"/>
        <v>0</v>
      </c>
      <c r="N1235" s="703"/>
      <c r="O1235" s="361"/>
      <c r="P1235" s="502"/>
      <c r="Q1235" s="849">
        <f t="shared" si="93"/>
        <v>0</v>
      </c>
      <c r="R1235" s="849">
        <f t="shared" si="94"/>
        <v>0</v>
      </c>
      <c r="AA1235" s="194"/>
    </row>
    <row r="1236" spans="2:27" ht="18" customHeight="1" x14ac:dyDescent="0.35">
      <c r="B1236" s="229"/>
      <c r="C1236" s="301"/>
      <c r="D1236" s="301"/>
      <c r="E1236" s="449"/>
      <c r="F1236" s="301"/>
      <c r="G1236" s="302"/>
      <c r="H1236" s="170"/>
      <c r="I1236" s="170"/>
      <c r="J1236" s="344"/>
      <c r="K1236" s="587">
        <f t="shared" si="92"/>
        <v>0</v>
      </c>
      <c r="L1236" s="644">
        <v>0</v>
      </c>
      <c r="M1236" s="588">
        <f t="shared" si="91"/>
        <v>0</v>
      </c>
      <c r="N1236" s="703"/>
      <c r="O1236" s="361"/>
      <c r="P1236" s="502"/>
      <c r="Q1236" s="849">
        <f t="shared" si="93"/>
        <v>0</v>
      </c>
      <c r="R1236" s="849">
        <f t="shared" si="94"/>
        <v>0</v>
      </c>
      <c r="AA1236" s="194"/>
    </row>
    <row r="1237" spans="2:27" ht="18" customHeight="1" x14ac:dyDescent="0.35">
      <c r="B1237" s="229"/>
      <c r="C1237" s="301"/>
      <c r="D1237" s="301"/>
      <c r="E1237" s="449"/>
      <c r="F1237" s="301"/>
      <c r="G1237" s="302"/>
      <c r="H1237" s="170"/>
      <c r="I1237" s="170"/>
      <c r="J1237" s="344"/>
      <c r="K1237" s="587">
        <f t="shared" si="92"/>
        <v>0</v>
      </c>
      <c r="L1237" s="644">
        <v>0</v>
      </c>
      <c r="M1237" s="588">
        <f t="shared" si="91"/>
        <v>0</v>
      </c>
      <c r="N1237" s="703"/>
      <c r="O1237" s="361"/>
      <c r="P1237" s="502"/>
      <c r="Q1237" s="849">
        <f t="shared" si="93"/>
        <v>0</v>
      </c>
      <c r="R1237" s="849">
        <f t="shared" si="94"/>
        <v>0</v>
      </c>
      <c r="AA1237" s="194"/>
    </row>
    <row r="1238" spans="2:27" ht="18" customHeight="1" x14ac:dyDescent="0.35">
      <c r="B1238" s="229"/>
      <c r="C1238" s="301"/>
      <c r="D1238" s="301"/>
      <c r="E1238" s="449"/>
      <c r="F1238" s="301"/>
      <c r="G1238" s="302"/>
      <c r="H1238" s="170"/>
      <c r="I1238" s="170"/>
      <c r="J1238" s="344"/>
      <c r="K1238" s="587">
        <f t="shared" si="92"/>
        <v>0</v>
      </c>
      <c r="L1238" s="644">
        <v>0</v>
      </c>
      <c r="M1238" s="588">
        <f t="shared" si="91"/>
        <v>0</v>
      </c>
      <c r="N1238" s="703"/>
      <c r="O1238" s="361"/>
      <c r="P1238" s="502"/>
      <c r="Q1238" s="849">
        <f t="shared" si="93"/>
        <v>0</v>
      </c>
      <c r="R1238" s="849">
        <f t="shared" si="94"/>
        <v>0</v>
      </c>
      <c r="AA1238" s="194"/>
    </row>
    <row r="1239" spans="2:27" ht="18" customHeight="1" x14ac:dyDescent="0.35">
      <c r="B1239" s="229"/>
      <c r="C1239" s="301"/>
      <c r="D1239" s="301"/>
      <c r="E1239" s="449"/>
      <c r="F1239" s="301"/>
      <c r="G1239" s="302"/>
      <c r="H1239" s="170"/>
      <c r="I1239" s="170"/>
      <c r="J1239" s="344"/>
      <c r="K1239" s="587">
        <f t="shared" si="92"/>
        <v>0</v>
      </c>
      <c r="L1239" s="644">
        <v>0</v>
      </c>
      <c r="M1239" s="588">
        <f t="shared" si="91"/>
        <v>0</v>
      </c>
      <c r="N1239" s="703"/>
      <c r="O1239" s="361"/>
      <c r="P1239" s="502"/>
      <c r="Q1239" s="849">
        <f t="shared" si="93"/>
        <v>0</v>
      </c>
      <c r="R1239" s="849">
        <f t="shared" si="94"/>
        <v>0</v>
      </c>
      <c r="AA1239" s="194"/>
    </row>
    <row r="1240" spans="2:27" ht="18" customHeight="1" x14ac:dyDescent="0.35">
      <c r="B1240" s="229"/>
      <c r="C1240" s="301"/>
      <c r="D1240" s="301"/>
      <c r="E1240" s="449"/>
      <c r="F1240" s="301"/>
      <c r="G1240" s="302"/>
      <c r="H1240" s="170"/>
      <c r="I1240" s="170"/>
      <c r="J1240" s="344"/>
      <c r="K1240" s="587">
        <f t="shared" si="92"/>
        <v>0</v>
      </c>
      <c r="L1240" s="644">
        <v>0</v>
      </c>
      <c r="M1240" s="588">
        <f t="shared" si="91"/>
        <v>0</v>
      </c>
      <c r="N1240" s="703"/>
      <c r="O1240" s="361"/>
      <c r="P1240" s="502"/>
      <c r="Q1240" s="849">
        <f t="shared" si="93"/>
        <v>0</v>
      </c>
      <c r="R1240" s="849">
        <f t="shared" si="94"/>
        <v>0</v>
      </c>
      <c r="AA1240" s="194"/>
    </row>
    <row r="1241" spans="2:27" ht="18" customHeight="1" x14ac:dyDescent="0.35">
      <c r="B1241" s="229"/>
      <c r="C1241" s="301"/>
      <c r="D1241" s="301"/>
      <c r="E1241" s="449"/>
      <c r="F1241" s="301"/>
      <c r="G1241" s="302"/>
      <c r="H1241" s="170"/>
      <c r="I1241" s="170"/>
      <c r="J1241" s="344"/>
      <c r="K1241" s="587">
        <f t="shared" si="92"/>
        <v>0</v>
      </c>
      <c r="L1241" s="644">
        <v>0</v>
      </c>
      <c r="M1241" s="588">
        <f t="shared" si="91"/>
        <v>0</v>
      </c>
      <c r="N1241" s="703"/>
      <c r="O1241" s="361"/>
      <c r="P1241" s="502"/>
      <c r="Q1241" s="849">
        <f t="shared" si="93"/>
        <v>0</v>
      </c>
      <c r="R1241" s="849">
        <f t="shared" si="94"/>
        <v>0</v>
      </c>
      <c r="AA1241" s="194"/>
    </row>
    <row r="1242" spans="2:27" ht="18" customHeight="1" x14ac:dyDescent="0.35">
      <c r="B1242" s="229"/>
      <c r="C1242" s="301"/>
      <c r="D1242" s="301"/>
      <c r="E1242" s="449"/>
      <c r="F1242" s="301"/>
      <c r="G1242" s="302"/>
      <c r="H1242" s="170"/>
      <c r="I1242" s="170"/>
      <c r="J1242" s="344"/>
      <c r="K1242" s="587">
        <f t="shared" si="92"/>
        <v>0</v>
      </c>
      <c r="L1242" s="644">
        <v>0</v>
      </c>
      <c r="M1242" s="588">
        <f t="shared" si="91"/>
        <v>0</v>
      </c>
      <c r="N1242" s="703"/>
      <c r="O1242" s="361"/>
      <c r="P1242" s="502"/>
      <c r="Q1242" s="849">
        <f t="shared" si="93"/>
        <v>0</v>
      </c>
      <c r="R1242" s="849">
        <f t="shared" si="94"/>
        <v>0</v>
      </c>
      <c r="AA1242" s="194"/>
    </row>
    <row r="1243" spans="2:27" ht="18" customHeight="1" x14ac:dyDescent="0.35">
      <c r="B1243" s="229"/>
      <c r="C1243" s="301"/>
      <c r="D1243" s="301"/>
      <c r="E1243" s="449"/>
      <c r="F1243" s="301"/>
      <c r="G1243" s="302"/>
      <c r="H1243" s="170"/>
      <c r="I1243" s="170"/>
      <c r="J1243" s="344"/>
      <c r="K1243" s="587">
        <f t="shared" si="92"/>
        <v>0</v>
      </c>
      <c r="L1243" s="644">
        <v>0</v>
      </c>
      <c r="M1243" s="588">
        <f t="shared" si="91"/>
        <v>0</v>
      </c>
      <c r="N1243" s="703"/>
      <c r="O1243" s="361"/>
      <c r="P1243" s="502"/>
      <c r="Q1243" s="849">
        <f t="shared" si="93"/>
        <v>0</v>
      </c>
      <c r="R1243" s="849">
        <f t="shared" si="94"/>
        <v>0</v>
      </c>
      <c r="AA1243" s="194"/>
    </row>
    <row r="1244" spans="2:27" ht="18" customHeight="1" x14ac:dyDescent="0.35">
      <c r="B1244" s="229"/>
      <c r="C1244" s="301"/>
      <c r="D1244" s="301"/>
      <c r="E1244" s="449"/>
      <c r="F1244" s="301"/>
      <c r="G1244" s="302"/>
      <c r="H1244" s="170"/>
      <c r="I1244" s="170"/>
      <c r="J1244" s="344"/>
      <c r="K1244" s="587">
        <f t="shared" si="92"/>
        <v>0</v>
      </c>
      <c r="L1244" s="644">
        <v>0</v>
      </c>
      <c r="M1244" s="588">
        <f t="shared" si="91"/>
        <v>0</v>
      </c>
      <c r="N1244" s="703"/>
      <c r="O1244" s="361"/>
      <c r="P1244" s="502"/>
      <c r="Q1244" s="849">
        <f t="shared" si="93"/>
        <v>0</v>
      </c>
      <c r="R1244" s="849">
        <f t="shared" si="94"/>
        <v>0</v>
      </c>
      <c r="AA1244" s="194"/>
    </row>
    <row r="1245" spans="2:27" ht="18" customHeight="1" x14ac:dyDescent="0.35">
      <c r="B1245" s="229"/>
      <c r="C1245" s="301"/>
      <c r="D1245" s="301"/>
      <c r="E1245" s="449"/>
      <c r="F1245" s="301"/>
      <c r="G1245" s="302"/>
      <c r="H1245" s="170"/>
      <c r="I1245" s="170"/>
      <c r="J1245" s="344"/>
      <c r="K1245" s="587">
        <f t="shared" si="92"/>
        <v>0</v>
      </c>
      <c r="L1245" s="644">
        <v>0</v>
      </c>
      <c r="M1245" s="588">
        <f t="shared" si="91"/>
        <v>0</v>
      </c>
      <c r="N1245" s="703"/>
      <c r="O1245" s="361"/>
      <c r="P1245" s="502"/>
      <c r="Q1245" s="849">
        <f t="shared" si="93"/>
        <v>0</v>
      </c>
      <c r="R1245" s="849">
        <f t="shared" si="94"/>
        <v>0</v>
      </c>
      <c r="AA1245" s="194"/>
    </row>
    <row r="1246" spans="2:27" ht="18" customHeight="1" x14ac:dyDescent="0.35">
      <c r="B1246" s="229"/>
      <c r="C1246" s="301"/>
      <c r="D1246" s="301"/>
      <c r="E1246" s="449"/>
      <c r="F1246" s="301"/>
      <c r="G1246" s="302"/>
      <c r="H1246" s="170"/>
      <c r="I1246" s="170"/>
      <c r="J1246" s="344"/>
      <c r="K1246" s="587">
        <f t="shared" si="92"/>
        <v>0</v>
      </c>
      <c r="L1246" s="644">
        <v>0</v>
      </c>
      <c r="M1246" s="588">
        <f t="shared" si="91"/>
        <v>0</v>
      </c>
      <c r="N1246" s="703"/>
      <c r="O1246" s="361"/>
      <c r="P1246" s="502"/>
      <c r="Q1246" s="849">
        <f t="shared" si="93"/>
        <v>0</v>
      </c>
      <c r="R1246" s="849">
        <f t="shared" si="94"/>
        <v>0</v>
      </c>
      <c r="AA1246" s="194"/>
    </row>
    <row r="1247" spans="2:27" ht="18" customHeight="1" x14ac:dyDescent="0.35">
      <c r="B1247" s="229"/>
      <c r="C1247" s="301"/>
      <c r="D1247" s="301"/>
      <c r="E1247" s="449"/>
      <c r="F1247" s="301"/>
      <c r="G1247" s="302"/>
      <c r="H1247" s="170"/>
      <c r="I1247" s="170"/>
      <c r="J1247" s="344"/>
      <c r="K1247" s="587">
        <f t="shared" si="92"/>
        <v>0</v>
      </c>
      <c r="L1247" s="644">
        <v>0</v>
      </c>
      <c r="M1247" s="588">
        <f t="shared" si="91"/>
        <v>0</v>
      </c>
      <c r="N1247" s="703"/>
      <c r="O1247" s="361"/>
      <c r="P1247" s="502"/>
      <c r="Q1247" s="849">
        <f t="shared" si="93"/>
        <v>0</v>
      </c>
      <c r="R1247" s="849">
        <f t="shared" si="94"/>
        <v>0</v>
      </c>
      <c r="AA1247" s="194"/>
    </row>
    <row r="1248" spans="2:27" ht="18" customHeight="1" x14ac:dyDescent="0.35">
      <c r="B1248" s="229"/>
      <c r="C1248" s="301"/>
      <c r="D1248" s="301"/>
      <c r="E1248" s="449"/>
      <c r="F1248" s="301"/>
      <c r="G1248" s="302"/>
      <c r="H1248" s="170"/>
      <c r="I1248" s="170"/>
      <c r="J1248" s="344"/>
      <c r="K1248" s="587">
        <f t="shared" si="92"/>
        <v>0</v>
      </c>
      <c r="L1248" s="644">
        <v>0</v>
      </c>
      <c r="M1248" s="588">
        <f t="shared" si="91"/>
        <v>0</v>
      </c>
      <c r="N1248" s="703"/>
      <c r="O1248" s="361"/>
      <c r="P1248" s="502"/>
      <c r="Q1248" s="849">
        <f t="shared" si="93"/>
        <v>0</v>
      </c>
      <c r="R1248" s="849">
        <f t="shared" si="94"/>
        <v>0</v>
      </c>
      <c r="AA1248" s="194"/>
    </row>
    <row r="1249" spans="2:27" ht="18" customHeight="1" x14ac:dyDescent="0.35">
      <c r="B1249" s="229"/>
      <c r="C1249" s="301"/>
      <c r="D1249" s="301"/>
      <c r="E1249" s="449"/>
      <c r="F1249" s="301"/>
      <c r="G1249" s="302"/>
      <c r="H1249" s="170"/>
      <c r="I1249" s="170"/>
      <c r="J1249" s="344"/>
      <c r="K1249" s="587">
        <f t="shared" si="92"/>
        <v>0</v>
      </c>
      <c r="L1249" s="644">
        <v>0</v>
      </c>
      <c r="M1249" s="588">
        <f t="shared" si="91"/>
        <v>0</v>
      </c>
      <c r="N1249" s="703"/>
      <c r="O1249" s="361"/>
      <c r="P1249" s="502"/>
      <c r="Q1249" s="849">
        <f t="shared" si="93"/>
        <v>0</v>
      </c>
      <c r="R1249" s="849">
        <f t="shared" si="94"/>
        <v>0</v>
      </c>
      <c r="AA1249" s="194"/>
    </row>
    <row r="1250" spans="2:27" ht="18" customHeight="1" x14ac:dyDescent="0.35">
      <c r="B1250" s="229"/>
      <c r="C1250" s="301"/>
      <c r="D1250" s="301"/>
      <c r="E1250" s="449"/>
      <c r="F1250" s="301"/>
      <c r="G1250" s="302"/>
      <c r="H1250" s="170"/>
      <c r="I1250" s="170"/>
      <c r="J1250" s="344"/>
      <c r="K1250" s="587">
        <f t="shared" si="92"/>
        <v>0</v>
      </c>
      <c r="L1250" s="644">
        <v>0</v>
      </c>
      <c r="M1250" s="588">
        <f t="shared" si="91"/>
        <v>0</v>
      </c>
      <c r="N1250" s="703"/>
      <c r="O1250" s="361"/>
      <c r="P1250" s="502"/>
      <c r="Q1250" s="849">
        <f t="shared" si="93"/>
        <v>0</v>
      </c>
      <c r="R1250" s="849">
        <f t="shared" si="94"/>
        <v>0</v>
      </c>
      <c r="AA1250" s="194"/>
    </row>
    <row r="1251" spans="2:27" ht="18" customHeight="1" x14ac:dyDescent="0.35">
      <c r="B1251" s="229"/>
      <c r="C1251" s="301"/>
      <c r="D1251" s="301"/>
      <c r="E1251" s="449"/>
      <c r="F1251" s="301"/>
      <c r="G1251" s="302"/>
      <c r="H1251" s="170"/>
      <c r="I1251" s="170"/>
      <c r="J1251" s="344"/>
      <c r="K1251" s="587">
        <f t="shared" si="92"/>
        <v>0</v>
      </c>
      <c r="L1251" s="644">
        <v>0</v>
      </c>
      <c r="M1251" s="588">
        <f t="shared" si="91"/>
        <v>0</v>
      </c>
      <c r="N1251" s="703"/>
      <c r="O1251" s="361"/>
      <c r="P1251" s="502"/>
      <c r="Q1251" s="849">
        <f t="shared" si="93"/>
        <v>0</v>
      </c>
      <c r="R1251" s="849">
        <f t="shared" si="94"/>
        <v>0</v>
      </c>
      <c r="AA1251" s="194"/>
    </row>
    <row r="1252" spans="2:27" ht="18" customHeight="1" x14ac:dyDescent="0.35">
      <c r="B1252" s="229"/>
      <c r="C1252" s="301"/>
      <c r="D1252" s="301"/>
      <c r="E1252" s="449"/>
      <c r="F1252" s="301"/>
      <c r="G1252" s="302"/>
      <c r="H1252" s="170"/>
      <c r="I1252" s="170"/>
      <c r="J1252" s="344"/>
      <c r="K1252" s="587">
        <f t="shared" si="92"/>
        <v>0</v>
      </c>
      <c r="L1252" s="644">
        <v>0</v>
      </c>
      <c r="M1252" s="588">
        <f t="shared" si="91"/>
        <v>0</v>
      </c>
      <c r="N1252" s="703"/>
      <c r="O1252" s="361"/>
      <c r="P1252" s="502"/>
      <c r="Q1252" s="849">
        <f t="shared" si="93"/>
        <v>0</v>
      </c>
      <c r="R1252" s="849">
        <f t="shared" si="94"/>
        <v>0</v>
      </c>
      <c r="AA1252" s="194"/>
    </row>
    <row r="1253" spans="2:27" ht="18" customHeight="1" x14ac:dyDescent="0.35">
      <c r="B1253" s="229"/>
      <c r="C1253" s="301"/>
      <c r="D1253" s="301"/>
      <c r="E1253" s="449"/>
      <c r="F1253" s="301"/>
      <c r="G1253" s="302"/>
      <c r="H1253" s="170"/>
      <c r="I1253" s="170"/>
      <c r="J1253" s="344"/>
      <c r="K1253" s="587">
        <f t="shared" si="92"/>
        <v>0</v>
      </c>
      <c r="L1253" s="644">
        <v>0</v>
      </c>
      <c r="M1253" s="588">
        <f t="shared" si="91"/>
        <v>0</v>
      </c>
      <c r="N1253" s="703"/>
      <c r="O1253" s="361"/>
      <c r="P1253" s="502"/>
      <c r="Q1253" s="849">
        <f t="shared" si="93"/>
        <v>0</v>
      </c>
      <c r="R1253" s="849">
        <f t="shared" si="94"/>
        <v>0</v>
      </c>
      <c r="AA1253" s="194"/>
    </row>
    <row r="1254" spans="2:27" ht="18" customHeight="1" x14ac:dyDescent="0.35">
      <c r="B1254" s="229"/>
      <c r="C1254" s="301"/>
      <c r="D1254" s="301"/>
      <c r="E1254" s="449"/>
      <c r="F1254" s="301"/>
      <c r="G1254" s="302"/>
      <c r="H1254" s="170"/>
      <c r="I1254" s="170"/>
      <c r="J1254" s="344"/>
      <c r="K1254" s="587">
        <f t="shared" si="92"/>
        <v>0</v>
      </c>
      <c r="L1254" s="644">
        <v>0</v>
      </c>
      <c r="M1254" s="588">
        <f t="shared" si="91"/>
        <v>0</v>
      </c>
      <c r="N1254" s="703"/>
      <c r="O1254" s="361"/>
      <c r="P1254" s="502"/>
      <c r="Q1254" s="849">
        <f t="shared" si="93"/>
        <v>0</v>
      </c>
      <c r="R1254" s="849">
        <f t="shared" si="94"/>
        <v>0</v>
      </c>
      <c r="AA1254" s="194"/>
    </row>
    <row r="1255" spans="2:27" ht="18" customHeight="1" x14ac:dyDescent="0.35">
      <c r="B1255" s="229"/>
      <c r="C1255" s="301"/>
      <c r="D1255" s="301"/>
      <c r="E1255" s="449"/>
      <c r="F1255" s="301"/>
      <c r="G1255" s="302"/>
      <c r="H1255" s="170"/>
      <c r="I1255" s="170"/>
      <c r="J1255" s="344"/>
      <c r="K1255" s="587">
        <f t="shared" si="92"/>
        <v>0</v>
      </c>
      <c r="L1255" s="644">
        <v>0</v>
      </c>
      <c r="M1255" s="588">
        <f t="shared" si="91"/>
        <v>0</v>
      </c>
      <c r="N1255" s="703"/>
      <c r="O1255" s="361"/>
      <c r="P1255" s="502"/>
      <c r="Q1255" s="849">
        <f t="shared" si="93"/>
        <v>0</v>
      </c>
      <c r="R1255" s="849">
        <f t="shared" si="94"/>
        <v>0</v>
      </c>
      <c r="AA1255" s="194"/>
    </row>
    <row r="1256" spans="2:27" ht="18" customHeight="1" x14ac:dyDescent="0.35">
      <c r="B1256" s="229"/>
      <c r="C1256" s="301"/>
      <c r="D1256" s="301"/>
      <c r="E1256" s="449"/>
      <c r="F1256" s="301"/>
      <c r="G1256" s="302"/>
      <c r="H1256" s="170"/>
      <c r="I1256" s="170"/>
      <c r="J1256" s="344"/>
      <c r="K1256" s="587">
        <f t="shared" si="92"/>
        <v>0</v>
      </c>
      <c r="L1256" s="644">
        <v>0</v>
      </c>
      <c r="M1256" s="588">
        <f t="shared" si="91"/>
        <v>0</v>
      </c>
      <c r="N1256" s="703"/>
      <c r="O1256" s="361"/>
      <c r="P1256" s="502"/>
      <c r="Q1256" s="849">
        <f t="shared" si="93"/>
        <v>0</v>
      </c>
      <c r="R1256" s="849">
        <f t="shared" si="94"/>
        <v>0</v>
      </c>
      <c r="AA1256" s="194"/>
    </row>
    <row r="1257" spans="2:27" ht="18" customHeight="1" x14ac:dyDescent="0.35">
      <c r="B1257" s="229"/>
      <c r="C1257" s="301"/>
      <c r="D1257" s="301"/>
      <c r="E1257" s="449"/>
      <c r="F1257" s="301"/>
      <c r="G1257" s="302"/>
      <c r="H1257" s="170"/>
      <c r="I1257" s="170"/>
      <c r="J1257" s="344"/>
      <c r="K1257" s="587">
        <f t="shared" si="92"/>
        <v>0</v>
      </c>
      <c r="L1257" s="644">
        <v>0</v>
      </c>
      <c r="M1257" s="588">
        <f t="shared" si="91"/>
        <v>0</v>
      </c>
      <c r="N1257" s="703"/>
      <c r="O1257" s="361"/>
      <c r="P1257" s="502"/>
      <c r="Q1257" s="849">
        <f t="shared" si="93"/>
        <v>0</v>
      </c>
      <c r="R1257" s="849">
        <f t="shared" si="94"/>
        <v>0</v>
      </c>
      <c r="AA1257" s="194"/>
    </row>
    <row r="1258" spans="2:27" ht="18" customHeight="1" x14ac:dyDescent="0.35">
      <c r="B1258" s="229"/>
      <c r="C1258" s="301"/>
      <c r="D1258" s="301"/>
      <c r="E1258" s="449"/>
      <c r="F1258" s="301"/>
      <c r="G1258" s="302"/>
      <c r="H1258" s="170"/>
      <c r="I1258" s="170"/>
      <c r="J1258" s="344"/>
      <c r="K1258" s="587">
        <f t="shared" si="92"/>
        <v>0</v>
      </c>
      <c r="L1258" s="644">
        <v>0</v>
      </c>
      <c r="M1258" s="588">
        <f t="shared" si="91"/>
        <v>0</v>
      </c>
      <c r="N1258" s="703"/>
      <c r="O1258" s="361"/>
      <c r="P1258" s="502"/>
      <c r="Q1258" s="849">
        <f t="shared" si="93"/>
        <v>0</v>
      </c>
      <c r="R1258" s="849">
        <f t="shared" si="94"/>
        <v>0</v>
      </c>
      <c r="AA1258" s="194"/>
    </row>
    <row r="1259" spans="2:27" ht="18" customHeight="1" x14ac:dyDescent="0.35">
      <c r="B1259" s="229"/>
      <c r="C1259" s="301"/>
      <c r="D1259" s="301"/>
      <c r="E1259" s="449"/>
      <c r="F1259" s="301"/>
      <c r="G1259" s="302"/>
      <c r="H1259" s="170"/>
      <c r="I1259" s="170"/>
      <c r="J1259" s="344"/>
      <c r="K1259" s="587">
        <f t="shared" si="92"/>
        <v>0</v>
      </c>
      <c r="L1259" s="644">
        <v>0</v>
      </c>
      <c r="M1259" s="588">
        <f t="shared" si="91"/>
        <v>0</v>
      </c>
      <c r="N1259" s="703"/>
      <c r="O1259" s="361"/>
      <c r="P1259" s="502"/>
      <c r="Q1259" s="849">
        <f t="shared" si="93"/>
        <v>0</v>
      </c>
      <c r="R1259" s="849">
        <f t="shared" si="94"/>
        <v>0</v>
      </c>
      <c r="AA1259" s="194"/>
    </row>
    <row r="1260" spans="2:27" ht="18" customHeight="1" x14ac:dyDescent="0.35">
      <c r="B1260" s="229"/>
      <c r="C1260" s="301"/>
      <c r="D1260" s="301"/>
      <c r="E1260" s="449"/>
      <c r="F1260" s="301"/>
      <c r="G1260" s="302"/>
      <c r="H1260" s="170"/>
      <c r="I1260" s="170"/>
      <c r="J1260" s="344"/>
      <c r="K1260" s="587">
        <f t="shared" si="92"/>
        <v>0</v>
      </c>
      <c r="L1260" s="644">
        <v>0</v>
      </c>
      <c r="M1260" s="588">
        <f t="shared" si="91"/>
        <v>0</v>
      </c>
      <c r="N1260" s="703"/>
      <c r="O1260" s="361"/>
      <c r="P1260" s="502"/>
      <c r="Q1260" s="849">
        <f t="shared" si="93"/>
        <v>0</v>
      </c>
      <c r="R1260" s="849">
        <f t="shared" si="94"/>
        <v>0</v>
      </c>
      <c r="AA1260" s="194"/>
    </row>
    <row r="1261" spans="2:27" ht="18" customHeight="1" x14ac:dyDescent="0.35">
      <c r="B1261" s="229"/>
      <c r="C1261" s="301"/>
      <c r="D1261" s="301"/>
      <c r="E1261" s="449"/>
      <c r="F1261" s="301"/>
      <c r="G1261" s="302"/>
      <c r="H1261" s="170"/>
      <c r="I1261" s="170"/>
      <c r="J1261" s="344"/>
      <c r="K1261" s="587">
        <f t="shared" si="92"/>
        <v>0</v>
      </c>
      <c r="L1261" s="644">
        <v>0</v>
      </c>
      <c r="M1261" s="588">
        <f t="shared" si="91"/>
        <v>0</v>
      </c>
      <c r="N1261" s="703"/>
      <c r="O1261" s="361"/>
      <c r="P1261" s="502"/>
      <c r="Q1261" s="849">
        <f t="shared" si="93"/>
        <v>0</v>
      </c>
      <c r="R1261" s="849">
        <f t="shared" si="94"/>
        <v>0</v>
      </c>
      <c r="AA1261" s="194"/>
    </row>
    <row r="1262" spans="2:27" ht="18" customHeight="1" x14ac:dyDescent="0.35">
      <c r="B1262" s="229"/>
      <c r="C1262" s="301"/>
      <c r="D1262" s="301"/>
      <c r="E1262" s="449"/>
      <c r="F1262" s="301"/>
      <c r="G1262" s="302"/>
      <c r="H1262" s="170"/>
      <c r="I1262" s="170"/>
      <c r="J1262" s="344"/>
      <c r="K1262" s="587">
        <f t="shared" si="92"/>
        <v>0</v>
      </c>
      <c r="L1262" s="644">
        <v>0</v>
      </c>
      <c r="M1262" s="588">
        <f t="shared" si="91"/>
        <v>0</v>
      </c>
      <c r="N1262" s="703"/>
      <c r="O1262" s="361"/>
      <c r="P1262" s="502"/>
      <c r="Q1262" s="849">
        <f t="shared" si="93"/>
        <v>0</v>
      </c>
      <c r="R1262" s="849">
        <f t="shared" si="94"/>
        <v>0</v>
      </c>
      <c r="AA1262" s="194"/>
    </row>
    <row r="1263" spans="2:27" ht="18" customHeight="1" x14ac:dyDescent="0.35">
      <c r="B1263" s="229"/>
      <c r="C1263" s="301"/>
      <c r="D1263" s="301"/>
      <c r="E1263" s="449"/>
      <c r="F1263" s="301"/>
      <c r="G1263" s="302"/>
      <c r="H1263" s="170"/>
      <c r="I1263" s="170"/>
      <c r="J1263" s="344"/>
      <c r="K1263" s="587">
        <f t="shared" si="92"/>
        <v>0</v>
      </c>
      <c r="L1263" s="644">
        <v>0</v>
      </c>
      <c r="M1263" s="588">
        <f t="shared" si="91"/>
        <v>0</v>
      </c>
      <c r="N1263" s="703"/>
      <c r="O1263" s="361"/>
      <c r="P1263" s="502"/>
      <c r="Q1263" s="849">
        <f t="shared" si="93"/>
        <v>0</v>
      </c>
      <c r="R1263" s="849">
        <f t="shared" si="94"/>
        <v>0</v>
      </c>
      <c r="AA1263" s="194"/>
    </row>
    <row r="1264" spans="2:27" ht="18" customHeight="1" x14ac:dyDescent="0.35">
      <c r="B1264" s="229"/>
      <c r="C1264" s="301"/>
      <c r="D1264" s="301"/>
      <c r="E1264" s="449"/>
      <c r="F1264" s="301"/>
      <c r="G1264" s="302"/>
      <c r="H1264" s="170"/>
      <c r="I1264" s="170"/>
      <c r="J1264" s="344"/>
      <c r="K1264" s="587">
        <f t="shared" si="92"/>
        <v>0</v>
      </c>
      <c r="L1264" s="644">
        <v>0</v>
      </c>
      <c r="M1264" s="588">
        <f t="shared" si="91"/>
        <v>0</v>
      </c>
      <c r="N1264" s="703"/>
      <c r="O1264" s="361"/>
      <c r="P1264" s="502"/>
      <c r="Q1264" s="849">
        <f t="shared" si="93"/>
        <v>0</v>
      </c>
      <c r="R1264" s="849">
        <f t="shared" si="94"/>
        <v>0</v>
      </c>
      <c r="AA1264" s="194"/>
    </row>
    <row r="1265" spans="2:27" ht="18" customHeight="1" x14ac:dyDescent="0.35">
      <c r="B1265" s="229"/>
      <c r="C1265" s="301"/>
      <c r="D1265" s="301"/>
      <c r="E1265" s="449"/>
      <c r="F1265" s="301"/>
      <c r="G1265" s="302"/>
      <c r="H1265" s="170"/>
      <c r="I1265" s="170"/>
      <c r="J1265" s="344"/>
      <c r="K1265" s="587">
        <f t="shared" si="92"/>
        <v>0</v>
      </c>
      <c r="L1265" s="644">
        <v>0</v>
      </c>
      <c r="M1265" s="588">
        <f t="shared" si="91"/>
        <v>0</v>
      </c>
      <c r="N1265" s="703"/>
      <c r="O1265" s="361"/>
      <c r="P1265" s="502"/>
      <c r="Q1265" s="849">
        <f t="shared" si="93"/>
        <v>0</v>
      </c>
      <c r="R1265" s="849">
        <f t="shared" si="94"/>
        <v>0</v>
      </c>
      <c r="AA1265" s="194"/>
    </row>
    <row r="1266" spans="2:27" ht="18" customHeight="1" x14ac:dyDescent="0.35">
      <c r="B1266" s="229"/>
      <c r="C1266" s="301"/>
      <c r="D1266" s="301"/>
      <c r="E1266" s="449"/>
      <c r="F1266" s="301"/>
      <c r="G1266" s="302"/>
      <c r="H1266" s="170"/>
      <c r="I1266" s="170"/>
      <c r="J1266" s="344"/>
      <c r="K1266" s="587">
        <f t="shared" si="92"/>
        <v>0</v>
      </c>
      <c r="L1266" s="644">
        <v>0</v>
      </c>
      <c r="M1266" s="588">
        <f t="shared" ref="M1266:M1329" si="95">IF(O1266="X",0,L1266*$M$8)</f>
        <v>0</v>
      </c>
      <c r="N1266" s="703"/>
      <c r="O1266" s="361"/>
      <c r="P1266" s="502"/>
      <c r="Q1266" s="849">
        <f t="shared" si="93"/>
        <v>0</v>
      </c>
      <c r="R1266" s="849">
        <f t="shared" si="94"/>
        <v>0</v>
      </c>
      <c r="AA1266" s="194"/>
    </row>
    <row r="1267" spans="2:27" ht="18" customHeight="1" x14ac:dyDescent="0.35">
      <c r="B1267" s="229"/>
      <c r="C1267" s="301"/>
      <c r="D1267" s="301"/>
      <c r="E1267" s="449"/>
      <c r="F1267" s="301"/>
      <c r="G1267" s="302"/>
      <c r="H1267" s="170"/>
      <c r="I1267" s="170"/>
      <c r="J1267" s="344"/>
      <c r="K1267" s="587">
        <f t="shared" ref="K1267:K1330" si="96">J1267*$M$8</f>
        <v>0</v>
      </c>
      <c r="L1267" s="644">
        <v>0</v>
      </c>
      <c r="M1267" s="588">
        <f t="shared" si="95"/>
        <v>0</v>
      </c>
      <c r="N1267" s="703"/>
      <c r="O1267" s="361"/>
      <c r="P1267" s="502"/>
      <c r="Q1267" s="849">
        <f t="shared" ref="Q1267:Q1330" si="97">K1267*$H$35</f>
        <v>0</v>
      </c>
      <c r="R1267" s="849">
        <f t="shared" ref="R1267:R1330" si="98">M1267*$H$44</f>
        <v>0</v>
      </c>
      <c r="AA1267" s="194"/>
    </row>
    <row r="1268" spans="2:27" ht="18" customHeight="1" x14ac:dyDescent="0.35">
      <c r="B1268" s="229"/>
      <c r="C1268" s="301"/>
      <c r="D1268" s="301"/>
      <c r="E1268" s="449"/>
      <c r="F1268" s="301"/>
      <c r="G1268" s="302"/>
      <c r="H1268" s="170"/>
      <c r="I1268" s="170"/>
      <c r="J1268" s="344"/>
      <c r="K1268" s="587">
        <f t="shared" si="96"/>
        <v>0</v>
      </c>
      <c r="L1268" s="644">
        <v>0</v>
      </c>
      <c r="M1268" s="588">
        <f t="shared" si="95"/>
        <v>0</v>
      </c>
      <c r="N1268" s="703"/>
      <c r="O1268" s="361"/>
      <c r="P1268" s="502"/>
      <c r="Q1268" s="849">
        <f t="shared" si="97"/>
        <v>0</v>
      </c>
      <c r="R1268" s="849">
        <f t="shared" si="98"/>
        <v>0</v>
      </c>
      <c r="AA1268" s="194"/>
    </row>
    <row r="1269" spans="2:27" ht="18" customHeight="1" x14ac:dyDescent="0.35">
      <c r="B1269" s="229"/>
      <c r="C1269" s="301"/>
      <c r="D1269" s="301"/>
      <c r="E1269" s="449"/>
      <c r="F1269" s="301"/>
      <c r="G1269" s="302"/>
      <c r="H1269" s="170"/>
      <c r="I1269" s="170"/>
      <c r="J1269" s="344"/>
      <c r="K1269" s="587">
        <f t="shared" si="96"/>
        <v>0</v>
      </c>
      <c r="L1269" s="644">
        <v>0</v>
      </c>
      <c r="M1269" s="588">
        <f t="shared" si="95"/>
        <v>0</v>
      </c>
      <c r="N1269" s="703"/>
      <c r="O1269" s="361"/>
      <c r="P1269" s="502"/>
      <c r="Q1269" s="849">
        <f t="shared" si="97"/>
        <v>0</v>
      </c>
      <c r="R1269" s="849">
        <f t="shared" si="98"/>
        <v>0</v>
      </c>
      <c r="AA1269" s="194"/>
    </row>
    <row r="1270" spans="2:27" ht="18" customHeight="1" x14ac:dyDescent="0.35">
      <c r="B1270" s="229"/>
      <c r="C1270" s="301"/>
      <c r="D1270" s="301"/>
      <c r="E1270" s="449"/>
      <c r="F1270" s="301"/>
      <c r="G1270" s="302"/>
      <c r="H1270" s="170"/>
      <c r="I1270" s="170"/>
      <c r="J1270" s="344"/>
      <c r="K1270" s="587">
        <f t="shared" si="96"/>
        <v>0</v>
      </c>
      <c r="L1270" s="644">
        <v>0</v>
      </c>
      <c r="M1270" s="588">
        <f t="shared" si="95"/>
        <v>0</v>
      </c>
      <c r="N1270" s="703"/>
      <c r="O1270" s="361"/>
      <c r="P1270" s="502"/>
      <c r="Q1270" s="849">
        <f t="shared" si="97"/>
        <v>0</v>
      </c>
      <c r="R1270" s="849">
        <f t="shared" si="98"/>
        <v>0</v>
      </c>
      <c r="AA1270" s="194"/>
    </row>
    <row r="1271" spans="2:27" ht="18" customHeight="1" x14ac:dyDescent="0.35">
      <c r="B1271" s="229"/>
      <c r="C1271" s="301"/>
      <c r="D1271" s="301"/>
      <c r="E1271" s="449"/>
      <c r="F1271" s="301"/>
      <c r="G1271" s="302"/>
      <c r="H1271" s="170"/>
      <c r="I1271" s="170"/>
      <c r="J1271" s="344"/>
      <c r="K1271" s="587">
        <f t="shared" si="96"/>
        <v>0</v>
      </c>
      <c r="L1271" s="644">
        <v>0</v>
      </c>
      <c r="M1271" s="588">
        <f t="shared" si="95"/>
        <v>0</v>
      </c>
      <c r="N1271" s="703"/>
      <c r="O1271" s="361"/>
      <c r="P1271" s="502"/>
      <c r="Q1271" s="849">
        <f t="shared" si="97"/>
        <v>0</v>
      </c>
      <c r="R1271" s="849">
        <f t="shared" si="98"/>
        <v>0</v>
      </c>
      <c r="AA1271" s="194"/>
    </row>
    <row r="1272" spans="2:27" ht="18" customHeight="1" x14ac:dyDescent="0.35">
      <c r="B1272" s="229"/>
      <c r="C1272" s="301"/>
      <c r="D1272" s="301"/>
      <c r="E1272" s="449"/>
      <c r="F1272" s="301"/>
      <c r="G1272" s="302"/>
      <c r="H1272" s="170"/>
      <c r="I1272" s="170"/>
      <c r="J1272" s="344"/>
      <c r="K1272" s="587">
        <f t="shared" si="96"/>
        <v>0</v>
      </c>
      <c r="L1272" s="644">
        <v>0</v>
      </c>
      <c r="M1272" s="588">
        <f t="shared" si="95"/>
        <v>0</v>
      </c>
      <c r="N1272" s="703"/>
      <c r="O1272" s="361"/>
      <c r="P1272" s="502"/>
      <c r="Q1272" s="849">
        <f t="shared" si="97"/>
        <v>0</v>
      </c>
      <c r="R1272" s="849">
        <f t="shared" si="98"/>
        <v>0</v>
      </c>
      <c r="AA1272" s="194"/>
    </row>
    <row r="1273" spans="2:27" ht="18" customHeight="1" x14ac:dyDescent="0.35">
      <c r="B1273" s="229"/>
      <c r="C1273" s="301"/>
      <c r="D1273" s="301"/>
      <c r="E1273" s="449"/>
      <c r="F1273" s="301"/>
      <c r="G1273" s="302"/>
      <c r="H1273" s="170"/>
      <c r="I1273" s="170"/>
      <c r="J1273" s="344"/>
      <c r="K1273" s="587">
        <f t="shared" si="96"/>
        <v>0</v>
      </c>
      <c r="L1273" s="644">
        <v>0</v>
      </c>
      <c r="M1273" s="588">
        <f t="shared" si="95"/>
        <v>0</v>
      </c>
      <c r="N1273" s="703"/>
      <c r="O1273" s="361"/>
      <c r="P1273" s="502"/>
      <c r="Q1273" s="849">
        <f t="shared" si="97"/>
        <v>0</v>
      </c>
      <c r="R1273" s="849">
        <f t="shared" si="98"/>
        <v>0</v>
      </c>
      <c r="AA1273" s="194"/>
    </row>
    <row r="1274" spans="2:27" ht="18" customHeight="1" x14ac:dyDescent="0.35">
      <c r="B1274" s="229"/>
      <c r="C1274" s="301"/>
      <c r="D1274" s="301"/>
      <c r="E1274" s="449"/>
      <c r="F1274" s="301"/>
      <c r="G1274" s="302"/>
      <c r="H1274" s="170"/>
      <c r="I1274" s="170"/>
      <c r="J1274" s="344"/>
      <c r="K1274" s="587">
        <f t="shared" si="96"/>
        <v>0</v>
      </c>
      <c r="L1274" s="644">
        <v>0</v>
      </c>
      <c r="M1274" s="588">
        <f t="shared" si="95"/>
        <v>0</v>
      </c>
      <c r="N1274" s="703"/>
      <c r="O1274" s="361"/>
      <c r="P1274" s="502"/>
      <c r="Q1274" s="849">
        <f t="shared" si="97"/>
        <v>0</v>
      </c>
      <c r="R1274" s="849">
        <f t="shared" si="98"/>
        <v>0</v>
      </c>
      <c r="AA1274" s="194"/>
    </row>
    <row r="1275" spans="2:27" ht="18" customHeight="1" x14ac:dyDescent="0.35">
      <c r="B1275" s="229"/>
      <c r="C1275" s="301"/>
      <c r="D1275" s="301"/>
      <c r="E1275" s="449"/>
      <c r="F1275" s="301"/>
      <c r="G1275" s="302"/>
      <c r="H1275" s="170"/>
      <c r="I1275" s="170"/>
      <c r="J1275" s="344"/>
      <c r="K1275" s="587">
        <f t="shared" si="96"/>
        <v>0</v>
      </c>
      <c r="L1275" s="644">
        <v>0</v>
      </c>
      <c r="M1275" s="588">
        <f t="shared" si="95"/>
        <v>0</v>
      </c>
      <c r="N1275" s="703"/>
      <c r="O1275" s="361"/>
      <c r="P1275" s="502"/>
      <c r="Q1275" s="849">
        <f t="shared" si="97"/>
        <v>0</v>
      </c>
      <c r="R1275" s="849">
        <f t="shared" si="98"/>
        <v>0</v>
      </c>
      <c r="AA1275" s="194"/>
    </row>
    <row r="1276" spans="2:27" ht="18" customHeight="1" x14ac:dyDescent="0.35">
      <c r="B1276" s="229"/>
      <c r="C1276" s="301"/>
      <c r="D1276" s="301"/>
      <c r="E1276" s="449"/>
      <c r="F1276" s="301"/>
      <c r="G1276" s="302"/>
      <c r="H1276" s="170"/>
      <c r="I1276" s="170"/>
      <c r="J1276" s="344"/>
      <c r="K1276" s="587">
        <f t="shared" si="96"/>
        <v>0</v>
      </c>
      <c r="L1276" s="644">
        <v>0</v>
      </c>
      <c r="M1276" s="588">
        <f t="shared" si="95"/>
        <v>0</v>
      </c>
      <c r="N1276" s="703"/>
      <c r="O1276" s="361"/>
      <c r="P1276" s="502"/>
      <c r="Q1276" s="849">
        <f t="shared" si="97"/>
        <v>0</v>
      </c>
      <c r="R1276" s="849">
        <f t="shared" si="98"/>
        <v>0</v>
      </c>
      <c r="AA1276" s="194"/>
    </row>
    <row r="1277" spans="2:27" ht="18" customHeight="1" x14ac:dyDescent="0.35">
      <c r="B1277" s="229"/>
      <c r="C1277" s="301"/>
      <c r="D1277" s="301"/>
      <c r="E1277" s="449"/>
      <c r="F1277" s="301"/>
      <c r="G1277" s="302"/>
      <c r="H1277" s="170"/>
      <c r="I1277" s="170"/>
      <c r="J1277" s="344"/>
      <c r="K1277" s="587">
        <f t="shared" si="96"/>
        <v>0</v>
      </c>
      <c r="L1277" s="644">
        <v>0</v>
      </c>
      <c r="M1277" s="588">
        <f t="shared" si="95"/>
        <v>0</v>
      </c>
      <c r="N1277" s="703"/>
      <c r="O1277" s="361"/>
      <c r="P1277" s="502"/>
      <c r="Q1277" s="849">
        <f t="shared" si="97"/>
        <v>0</v>
      </c>
      <c r="R1277" s="849">
        <f t="shared" si="98"/>
        <v>0</v>
      </c>
      <c r="AA1277" s="194"/>
    </row>
    <row r="1278" spans="2:27" ht="18" customHeight="1" x14ac:dyDescent="0.35">
      <c r="B1278" s="229"/>
      <c r="C1278" s="301"/>
      <c r="D1278" s="301"/>
      <c r="E1278" s="449"/>
      <c r="F1278" s="301"/>
      <c r="G1278" s="302"/>
      <c r="H1278" s="170"/>
      <c r="I1278" s="170"/>
      <c r="J1278" s="344"/>
      <c r="K1278" s="587">
        <f t="shared" si="96"/>
        <v>0</v>
      </c>
      <c r="L1278" s="644">
        <v>0</v>
      </c>
      <c r="M1278" s="588">
        <f t="shared" si="95"/>
        <v>0</v>
      </c>
      <c r="N1278" s="703"/>
      <c r="O1278" s="361"/>
      <c r="P1278" s="502"/>
      <c r="Q1278" s="849">
        <f t="shared" si="97"/>
        <v>0</v>
      </c>
      <c r="R1278" s="849">
        <f t="shared" si="98"/>
        <v>0</v>
      </c>
      <c r="AA1278" s="194"/>
    </row>
    <row r="1279" spans="2:27" ht="18" customHeight="1" x14ac:dyDescent="0.35">
      <c r="B1279" s="229"/>
      <c r="C1279" s="301"/>
      <c r="D1279" s="301"/>
      <c r="E1279" s="449"/>
      <c r="F1279" s="301"/>
      <c r="G1279" s="302"/>
      <c r="H1279" s="170"/>
      <c r="I1279" s="170"/>
      <c r="J1279" s="344"/>
      <c r="K1279" s="587">
        <f t="shared" si="96"/>
        <v>0</v>
      </c>
      <c r="L1279" s="644">
        <v>0</v>
      </c>
      <c r="M1279" s="588">
        <f t="shared" si="95"/>
        <v>0</v>
      </c>
      <c r="N1279" s="703"/>
      <c r="O1279" s="361"/>
      <c r="P1279" s="502"/>
      <c r="Q1279" s="849">
        <f t="shared" si="97"/>
        <v>0</v>
      </c>
      <c r="R1279" s="849">
        <f t="shared" si="98"/>
        <v>0</v>
      </c>
      <c r="AA1279" s="194"/>
    </row>
    <row r="1280" spans="2:27" ht="18" customHeight="1" x14ac:dyDescent="0.35">
      <c r="B1280" s="229"/>
      <c r="C1280" s="301"/>
      <c r="D1280" s="301"/>
      <c r="E1280" s="449"/>
      <c r="F1280" s="301"/>
      <c r="G1280" s="302"/>
      <c r="H1280" s="170"/>
      <c r="I1280" s="170"/>
      <c r="J1280" s="344"/>
      <c r="K1280" s="587">
        <f t="shared" si="96"/>
        <v>0</v>
      </c>
      <c r="L1280" s="644">
        <v>0</v>
      </c>
      <c r="M1280" s="588">
        <f t="shared" si="95"/>
        <v>0</v>
      </c>
      <c r="N1280" s="703"/>
      <c r="O1280" s="361"/>
      <c r="P1280" s="502"/>
      <c r="Q1280" s="849">
        <f t="shared" si="97"/>
        <v>0</v>
      </c>
      <c r="R1280" s="849">
        <f t="shared" si="98"/>
        <v>0</v>
      </c>
      <c r="AA1280" s="194"/>
    </row>
    <row r="1281" spans="2:27" ht="18" customHeight="1" x14ac:dyDescent="0.35">
      <c r="B1281" s="229"/>
      <c r="C1281" s="301"/>
      <c r="D1281" s="301"/>
      <c r="E1281" s="449"/>
      <c r="F1281" s="301"/>
      <c r="G1281" s="302"/>
      <c r="H1281" s="170"/>
      <c r="I1281" s="170"/>
      <c r="J1281" s="344"/>
      <c r="K1281" s="587">
        <f t="shared" si="96"/>
        <v>0</v>
      </c>
      <c r="L1281" s="644">
        <v>0</v>
      </c>
      <c r="M1281" s="588">
        <f t="shared" si="95"/>
        <v>0</v>
      </c>
      <c r="N1281" s="703"/>
      <c r="O1281" s="361"/>
      <c r="P1281" s="502"/>
      <c r="Q1281" s="849">
        <f t="shared" si="97"/>
        <v>0</v>
      </c>
      <c r="R1281" s="849">
        <f t="shared" si="98"/>
        <v>0</v>
      </c>
      <c r="AA1281" s="194"/>
    </row>
    <row r="1282" spans="2:27" ht="18" customHeight="1" x14ac:dyDescent="0.35">
      <c r="B1282" s="229"/>
      <c r="C1282" s="301"/>
      <c r="D1282" s="301"/>
      <c r="E1282" s="449"/>
      <c r="F1282" s="301"/>
      <c r="G1282" s="302"/>
      <c r="H1282" s="170"/>
      <c r="I1282" s="170"/>
      <c r="J1282" s="344"/>
      <c r="K1282" s="587">
        <f t="shared" si="96"/>
        <v>0</v>
      </c>
      <c r="L1282" s="644">
        <v>0</v>
      </c>
      <c r="M1282" s="588">
        <f t="shared" si="95"/>
        <v>0</v>
      </c>
      <c r="N1282" s="703"/>
      <c r="O1282" s="361"/>
      <c r="P1282" s="502"/>
      <c r="Q1282" s="849">
        <f t="shared" si="97"/>
        <v>0</v>
      </c>
      <c r="R1282" s="849">
        <f t="shared" si="98"/>
        <v>0</v>
      </c>
      <c r="AA1282" s="194"/>
    </row>
    <row r="1283" spans="2:27" ht="18" customHeight="1" x14ac:dyDescent="0.35">
      <c r="B1283" s="229"/>
      <c r="C1283" s="301"/>
      <c r="D1283" s="301"/>
      <c r="E1283" s="449"/>
      <c r="F1283" s="301"/>
      <c r="G1283" s="302"/>
      <c r="H1283" s="170"/>
      <c r="I1283" s="170"/>
      <c r="J1283" s="344"/>
      <c r="K1283" s="587">
        <f t="shared" si="96"/>
        <v>0</v>
      </c>
      <c r="L1283" s="644">
        <v>0</v>
      </c>
      <c r="M1283" s="588">
        <f t="shared" si="95"/>
        <v>0</v>
      </c>
      <c r="N1283" s="703"/>
      <c r="O1283" s="361"/>
      <c r="P1283" s="502"/>
      <c r="Q1283" s="849">
        <f t="shared" si="97"/>
        <v>0</v>
      </c>
      <c r="R1283" s="849">
        <f t="shared" si="98"/>
        <v>0</v>
      </c>
      <c r="AA1283" s="194"/>
    </row>
    <row r="1284" spans="2:27" ht="18" customHeight="1" x14ac:dyDescent="0.35">
      <c r="B1284" s="229"/>
      <c r="C1284" s="301"/>
      <c r="D1284" s="301"/>
      <c r="E1284" s="449"/>
      <c r="F1284" s="301"/>
      <c r="G1284" s="302"/>
      <c r="H1284" s="170"/>
      <c r="I1284" s="170"/>
      <c r="J1284" s="344"/>
      <c r="K1284" s="587">
        <f t="shared" si="96"/>
        <v>0</v>
      </c>
      <c r="L1284" s="644">
        <v>0</v>
      </c>
      <c r="M1284" s="588">
        <f t="shared" si="95"/>
        <v>0</v>
      </c>
      <c r="N1284" s="703"/>
      <c r="O1284" s="361"/>
      <c r="P1284" s="502"/>
      <c r="Q1284" s="849">
        <f t="shared" si="97"/>
        <v>0</v>
      </c>
      <c r="R1284" s="849">
        <f t="shared" si="98"/>
        <v>0</v>
      </c>
      <c r="AA1284" s="194"/>
    </row>
    <row r="1285" spans="2:27" ht="18" customHeight="1" x14ac:dyDescent="0.35">
      <c r="B1285" s="229"/>
      <c r="C1285" s="301"/>
      <c r="D1285" s="301"/>
      <c r="E1285" s="449"/>
      <c r="F1285" s="301"/>
      <c r="G1285" s="302"/>
      <c r="H1285" s="170"/>
      <c r="I1285" s="170"/>
      <c r="J1285" s="344"/>
      <c r="K1285" s="587">
        <f t="shared" si="96"/>
        <v>0</v>
      </c>
      <c r="L1285" s="644">
        <v>0</v>
      </c>
      <c r="M1285" s="588">
        <f t="shared" si="95"/>
        <v>0</v>
      </c>
      <c r="N1285" s="703"/>
      <c r="O1285" s="361"/>
      <c r="P1285" s="502"/>
      <c r="Q1285" s="849">
        <f t="shared" si="97"/>
        <v>0</v>
      </c>
      <c r="R1285" s="849">
        <f t="shared" si="98"/>
        <v>0</v>
      </c>
      <c r="AA1285" s="194"/>
    </row>
    <row r="1286" spans="2:27" ht="18" customHeight="1" x14ac:dyDescent="0.35">
      <c r="B1286" s="229"/>
      <c r="C1286" s="301"/>
      <c r="D1286" s="301"/>
      <c r="E1286" s="449"/>
      <c r="F1286" s="301"/>
      <c r="G1286" s="302"/>
      <c r="H1286" s="170"/>
      <c r="I1286" s="170"/>
      <c r="J1286" s="344"/>
      <c r="K1286" s="587">
        <f t="shared" si="96"/>
        <v>0</v>
      </c>
      <c r="L1286" s="644">
        <v>0</v>
      </c>
      <c r="M1286" s="588">
        <f t="shared" si="95"/>
        <v>0</v>
      </c>
      <c r="N1286" s="703"/>
      <c r="O1286" s="361"/>
      <c r="P1286" s="502"/>
      <c r="Q1286" s="849">
        <f t="shared" si="97"/>
        <v>0</v>
      </c>
      <c r="R1286" s="849">
        <f t="shared" si="98"/>
        <v>0</v>
      </c>
      <c r="AA1286" s="194"/>
    </row>
    <row r="1287" spans="2:27" ht="18" customHeight="1" x14ac:dyDescent="0.35">
      <c r="B1287" s="229"/>
      <c r="C1287" s="301"/>
      <c r="D1287" s="301"/>
      <c r="E1287" s="449"/>
      <c r="F1287" s="301"/>
      <c r="G1287" s="302"/>
      <c r="H1287" s="170"/>
      <c r="I1287" s="170"/>
      <c r="J1287" s="344"/>
      <c r="K1287" s="587">
        <f t="shared" si="96"/>
        <v>0</v>
      </c>
      <c r="L1287" s="644">
        <v>0</v>
      </c>
      <c r="M1287" s="588">
        <f t="shared" si="95"/>
        <v>0</v>
      </c>
      <c r="N1287" s="703"/>
      <c r="O1287" s="361"/>
      <c r="P1287" s="502"/>
      <c r="Q1287" s="849">
        <f t="shared" si="97"/>
        <v>0</v>
      </c>
      <c r="R1287" s="849">
        <f t="shared" si="98"/>
        <v>0</v>
      </c>
      <c r="AA1287" s="194"/>
    </row>
    <row r="1288" spans="2:27" ht="18" customHeight="1" x14ac:dyDescent="0.35">
      <c r="B1288" s="229"/>
      <c r="C1288" s="301"/>
      <c r="D1288" s="301"/>
      <c r="E1288" s="449"/>
      <c r="F1288" s="301"/>
      <c r="G1288" s="302"/>
      <c r="H1288" s="170"/>
      <c r="I1288" s="170"/>
      <c r="J1288" s="344"/>
      <c r="K1288" s="587">
        <f t="shared" si="96"/>
        <v>0</v>
      </c>
      <c r="L1288" s="644">
        <v>0</v>
      </c>
      <c r="M1288" s="588">
        <f t="shared" si="95"/>
        <v>0</v>
      </c>
      <c r="N1288" s="703"/>
      <c r="O1288" s="361"/>
      <c r="P1288" s="502"/>
      <c r="Q1288" s="849">
        <f t="shared" si="97"/>
        <v>0</v>
      </c>
      <c r="R1288" s="849">
        <f t="shared" si="98"/>
        <v>0</v>
      </c>
      <c r="AA1288" s="194"/>
    </row>
    <row r="1289" spans="2:27" ht="18" customHeight="1" x14ac:dyDescent="0.35">
      <c r="B1289" s="229"/>
      <c r="C1289" s="301"/>
      <c r="D1289" s="301"/>
      <c r="E1289" s="449"/>
      <c r="F1289" s="301"/>
      <c r="G1289" s="302"/>
      <c r="H1289" s="170"/>
      <c r="I1289" s="170"/>
      <c r="J1289" s="344"/>
      <c r="K1289" s="587">
        <f t="shared" si="96"/>
        <v>0</v>
      </c>
      <c r="L1289" s="644">
        <v>0</v>
      </c>
      <c r="M1289" s="588">
        <f t="shared" si="95"/>
        <v>0</v>
      </c>
      <c r="N1289" s="703"/>
      <c r="O1289" s="361"/>
      <c r="P1289" s="502"/>
      <c r="Q1289" s="849">
        <f t="shared" si="97"/>
        <v>0</v>
      </c>
      <c r="R1289" s="849">
        <f t="shared" si="98"/>
        <v>0</v>
      </c>
      <c r="AA1289" s="194"/>
    </row>
    <row r="1290" spans="2:27" ht="18" customHeight="1" x14ac:dyDescent="0.35">
      <c r="B1290" s="229"/>
      <c r="C1290" s="301"/>
      <c r="D1290" s="301"/>
      <c r="E1290" s="449"/>
      <c r="F1290" s="301"/>
      <c r="G1290" s="302"/>
      <c r="H1290" s="170"/>
      <c r="I1290" s="170"/>
      <c r="J1290" s="344"/>
      <c r="K1290" s="587">
        <f t="shared" si="96"/>
        <v>0</v>
      </c>
      <c r="L1290" s="644">
        <v>0</v>
      </c>
      <c r="M1290" s="588">
        <f t="shared" si="95"/>
        <v>0</v>
      </c>
      <c r="N1290" s="703"/>
      <c r="O1290" s="361"/>
      <c r="P1290" s="502"/>
      <c r="Q1290" s="849">
        <f t="shared" si="97"/>
        <v>0</v>
      </c>
      <c r="R1290" s="849">
        <f t="shared" si="98"/>
        <v>0</v>
      </c>
      <c r="AA1290" s="194"/>
    </row>
    <row r="1291" spans="2:27" ht="18" customHeight="1" x14ac:dyDescent="0.35">
      <c r="B1291" s="229"/>
      <c r="C1291" s="301"/>
      <c r="D1291" s="301"/>
      <c r="E1291" s="449"/>
      <c r="F1291" s="301"/>
      <c r="G1291" s="302"/>
      <c r="H1291" s="170"/>
      <c r="I1291" s="170"/>
      <c r="J1291" s="344"/>
      <c r="K1291" s="587">
        <f t="shared" si="96"/>
        <v>0</v>
      </c>
      <c r="L1291" s="644">
        <v>0</v>
      </c>
      <c r="M1291" s="588">
        <f t="shared" si="95"/>
        <v>0</v>
      </c>
      <c r="N1291" s="703"/>
      <c r="O1291" s="361"/>
      <c r="P1291" s="502"/>
      <c r="Q1291" s="849">
        <f t="shared" si="97"/>
        <v>0</v>
      </c>
      <c r="R1291" s="849">
        <f t="shared" si="98"/>
        <v>0</v>
      </c>
      <c r="AA1291" s="194"/>
    </row>
    <row r="1292" spans="2:27" ht="18" customHeight="1" x14ac:dyDescent="0.35">
      <c r="B1292" s="229"/>
      <c r="C1292" s="301"/>
      <c r="D1292" s="301"/>
      <c r="E1292" s="449"/>
      <c r="F1292" s="301"/>
      <c r="G1292" s="302"/>
      <c r="H1292" s="170"/>
      <c r="I1292" s="170"/>
      <c r="J1292" s="344"/>
      <c r="K1292" s="587">
        <f t="shared" si="96"/>
        <v>0</v>
      </c>
      <c r="L1292" s="644">
        <v>0</v>
      </c>
      <c r="M1292" s="588">
        <f t="shared" si="95"/>
        <v>0</v>
      </c>
      <c r="N1292" s="703"/>
      <c r="O1292" s="361"/>
      <c r="P1292" s="502"/>
      <c r="Q1292" s="849">
        <f t="shared" si="97"/>
        <v>0</v>
      </c>
      <c r="R1292" s="849">
        <f t="shared" si="98"/>
        <v>0</v>
      </c>
      <c r="AA1292" s="194"/>
    </row>
    <row r="1293" spans="2:27" ht="18" customHeight="1" x14ac:dyDescent="0.35">
      <c r="B1293" s="229"/>
      <c r="C1293" s="301"/>
      <c r="D1293" s="301"/>
      <c r="E1293" s="449"/>
      <c r="F1293" s="301"/>
      <c r="G1293" s="302"/>
      <c r="H1293" s="170"/>
      <c r="I1293" s="170"/>
      <c r="J1293" s="344"/>
      <c r="K1293" s="587">
        <f t="shared" si="96"/>
        <v>0</v>
      </c>
      <c r="L1293" s="644">
        <v>0</v>
      </c>
      <c r="M1293" s="588">
        <f t="shared" si="95"/>
        <v>0</v>
      </c>
      <c r="N1293" s="703"/>
      <c r="O1293" s="361"/>
      <c r="P1293" s="502"/>
      <c r="Q1293" s="849">
        <f t="shared" si="97"/>
        <v>0</v>
      </c>
      <c r="R1293" s="849">
        <f t="shared" si="98"/>
        <v>0</v>
      </c>
      <c r="AA1293" s="194"/>
    </row>
    <row r="1294" spans="2:27" ht="18" customHeight="1" x14ac:dyDescent="0.35">
      <c r="B1294" s="229"/>
      <c r="C1294" s="301"/>
      <c r="D1294" s="301"/>
      <c r="E1294" s="449"/>
      <c r="F1294" s="301"/>
      <c r="G1294" s="302"/>
      <c r="H1294" s="170"/>
      <c r="I1294" s="170"/>
      <c r="J1294" s="344"/>
      <c r="K1294" s="587">
        <f t="shared" si="96"/>
        <v>0</v>
      </c>
      <c r="L1294" s="644">
        <v>0</v>
      </c>
      <c r="M1294" s="588">
        <f t="shared" si="95"/>
        <v>0</v>
      </c>
      <c r="N1294" s="703"/>
      <c r="O1294" s="361"/>
      <c r="P1294" s="502"/>
      <c r="Q1294" s="849">
        <f t="shared" si="97"/>
        <v>0</v>
      </c>
      <c r="R1294" s="849">
        <f t="shared" si="98"/>
        <v>0</v>
      </c>
      <c r="AA1294" s="194"/>
    </row>
    <row r="1295" spans="2:27" ht="18" customHeight="1" x14ac:dyDescent="0.35">
      <c r="B1295" s="229"/>
      <c r="C1295" s="301"/>
      <c r="D1295" s="301"/>
      <c r="E1295" s="449"/>
      <c r="F1295" s="301"/>
      <c r="G1295" s="302"/>
      <c r="H1295" s="170"/>
      <c r="I1295" s="170"/>
      <c r="J1295" s="344"/>
      <c r="K1295" s="587">
        <f t="shared" si="96"/>
        <v>0</v>
      </c>
      <c r="L1295" s="644">
        <v>0</v>
      </c>
      <c r="M1295" s="588">
        <f t="shared" si="95"/>
        <v>0</v>
      </c>
      <c r="N1295" s="703"/>
      <c r="O1295" s="361"/>
      <c r="P1295" s="502"/>
      <c r="Q1295" s="849">
        <f t="shared" si="97"/>
        <v>0</v>
      </c>
      <c r="R1295" s="849">
        <f t="shared" si="98"/>
        <v>0</v>
      </c>
      <c r="AA1295" s="194"/>
    </row>
    <row r="1296" spans="2:27" ht="18" customHeight="1" x14ac:dyDescent="0.35">
      <c r="B1296" s="229"/>
      <c r="C1296" s="301"/>
      <c r="D1296" s="301"/>
      <c r="E1296" s="449"/>
      <c r="F1296" s="301"/>
      <c r="G1296" s="302"/>
      <c r="H1296" s="170"/>
      <c r="I1296" s="170"/>
      <c r="J1296" s="344"/>
      <c r="K1296" s="587">
        <f t="shared" si="96"/>
        <v>0</v>
      </c>
      <c r="L1296" s="644">
        <v>0</v>
      </c>
      <c r="M1296" s="588">
        <f t="shared" si="95"/>
        <v>0</v>
      </c>
      <c r="N1296" s="703"/>
      <c r="O1296" s="361"/>
      <c r="P1296" s="502"/>
      <c r="Q1296" s="849">
        <f t="shared" si="97"/>
        <v>0</v>
      </c>
      <c r="R1296" s="849">
        <f t="shared" si="98"/>
        <v>0</v>
      </c>
      <c r="AA1296" s="194"/>
    </row>
    <row r="1297" spans="2:27" ht="18" customHeight="1" x14ac:dyDescent="0.35">
      <c r="B1297" s="229"/>
      <c r="C1297" s="301"/>
      <c r="D1297" s="301"/>
      <c r="E1297" s="449"/>
      <c r="F1297" s="301"/>
      <c r="G1297" s="302"/>
      <c r="H1297" s="170"/>
      <c r="I1297" s="170"/>
      <c r="J1297" s="344"/>
      <c r="K1297" s="587">
        <f t="shared" si="96"/>
        <v>0</v>
      </c>
      <c r="L1297" s="644">
        <v>0</v>
      </c>
      <c r="M1297" s="588">
        <f t="shared" si="95"/>
        <v>0</v>
      </c>
      <c r="N1297" s="703"/>
      <c r="O1297" s="361"/>
      <c r="P1297" s="502"/>
      <c r="Q1297" s="849">
        <f t="shared" si="97"/>
        <v>0</v>
      </c>
      <c r="R1297" s="849">
        <f t="shared" si="98"/>
        <v>0</v>
      </c>
      <c r="AA1297" s="194"/>
    </row>
    <row r="1298" spans="2:27" ht="18" customHeight="1" x14ac:dyDescent="0.35">
      <c r="B1298" s="229"/>
      <c r="C1298" s="301"/>
      <c r="D1298" s="301"/>
      <c r="E1298" s="449"/>
      <c r="F1298" s="301"/>
      <c r="G1298" s="302"/>
      <c r="H1298" s="170"/>
      <c r="I1298" s="170"/>
      <c r="J1298" s="344"/>
      <c r="K1298" s="587">
        <f t="shared" si="96"/>
        <v>0</v>
      </c>
      <c r="L1298" s="644">
        <v>0</v>
      </c>
      <c r="M1298" s="588">
        <f t="shared" si="95"/>
        <v>0</v>
      </c>
      <c r="N1298" s="703"/>
      <c r="O1298" s="361"/>
      <c r="P1298" s="502"/>
      <c r="Q1298" s="849">
        <f t="shared" si="97"/>
        <v>0</v>
      </c>
      <c r="R1298" s="849">
        <f t="shared" si="98"/>
        <v>0</v>
      </c>
      <c r="AA1298" s="194"/>
    </row>
    <row r="1299" spans="2:27" ht="18" customHeight="1" x14ac:dyDescent="0.35">
      <c r="B1299" s="229"/>
      <c r="C1299" s="301"/>
      <c r="D1299" s="301"/>
      <c r="E1299" s="449"/>
      <c r="F1299" s="301"/>
      <c r="G1299" s="302"/>
      <c r="H1299" s="170"/>
      <c r="I1299" s="170"/>
      <c r="J1299" s="344"/>
      <c r="K1299" s="587">
        <f t="shared" si="96"/>
        <v>0</v>
      </c>
      <c r="L1299" s="644">
        <v>0</v>
      </c>
      <c r="M1299" s="588">
        <f t="shared" si="95"/>
        <v>0</v>
      </c>
      <c r="N1299" s="703"/>
      <c r="O1299" s="361"/>
      <c r="P1299" s="502"/>
      <c r="Q1299" s="849">
        <f t="shared" si="97"/>
        <v>0</v>
      </c>
      <c r="R1299" s="849">
        <f t="shared" si="98"/>
        <v>0</v>
      </c>
      <c r="AA1299" s="194"/>
    </row>
    <row r="1300" spans="2:27" ht="18" customHeight="1" x14ac:dyDescent="0.35">
      <c r="B1300" s="229"/>
      <c r="C1300" s="301"/>
      <c r="D1300" s="301"/>
      <c r="E1300" s="449"/>
      <c r="F1300" s="301"/>
      <c r="G1300" s="302"/>
      <c r="H1300" s="170"/>
      <c r="I1300" s="170"/>
      <c r="J1300" s="344"/>
      <c r="K1300" s="587">
        <f t="shared" si="96"/>
        <v>0</v>
      </c>
      <c r="L1300" s="644">
        <v>0</v>
      </c>
      <c r="M1300" s="588">
        <f t="shared" si="95"/>
        <v>0</v>
      </c>
      <c r="N1300" s="703"/>
      <c r="O1300" s="361"/>
      <c r="P1300" s="502"/>
      <c r="Q1300" s="849">
        <f t="shared" si="97"/>
        <v>0</v>
      </c>
      <c r="R1300" s="849">
        <f t="shared" si="98"/>
        <v>0</v>
      </c>
      <c r="AA1300" s="194"/>
    </row>
    <row r="1301" spans="2:27" ht="18" customHeight="1" x14ac:dyDescent="0.35">
      <c r="B1301" s="229"/>
      <c r="C1301" s="301"/>
      <c r="D1301" s="301"/>
      <c r="E1301" s="449"/>
      <c r="F1301" s="301"/>
      <c r="G1301" s="302"/>
      <c r="H1301" s="170"/>
      <c r="I1301" s="170"/>
      <c r="J1301" s="344"/>
      <c r="K1301" s="587">
        <f t="shared" si="96"/>
        <v>0</v>
      </c>
      <c r="L1301" s="644">
        <v>0</v>
      </c>
      <c r="M1301" s="588">
        <f t="shared" si="95"/>
        <v>0</v>
      </c>
      <c r="N1301" s="703"/>
      <c r="O1301" s="361"/>
      <c r="P1301" s="502"/>
      <c r="Q1301" s="849">
        <f t="shared" si="97"/>
        <v>0</v>
      </c>
      <c r="R1301" s="849">
        <f t="shared" si="98"/>
        <v>0</v>
      </c>
      <c r="AA1301" s="194"/>
    </row>
    <row r="1302" spans="2:27" ht="18" customHeight="1" x14ac:dyDescent="0.35">
      <c r="B1302" s="229"/>
      <c r="C1302" s="301"/>
      <c r="D1302" s="301"/>
      <c r="E1302" s="449"/>
      <c r="F1302" s="301"/>
      <c r="G1302" s="302"/>
      <c r="H1302" s="170"/>
      <c r="I1302" s="170"/>
      <c r="J1302" s="344"/>
      <c r="K1302" s="587">
        <f t="shared" si="96"/>
        <v>0</v>
      </c>
      <c r="L1302" s="644">
        <v>0</v>
      </c>
      <c r="M1302" s="588">
        <f t="shared" si="95"/>
        <v>0</v>
      </c>
      <c r="N1302" s="703"/>
      <c r="O1302" s="361"/>
      <c r="P1302" s="502"/>
      <c r="Q1302" s="849">
        <f t="shared" si="97"/>
        <v>0</v>
      </c>
      <c r="R1302" s="849">
        <f t="shared" si="98"/>
        <v>0</v>
      </c>
      <c r="AA1302" s="194"/>
    </row>
    <row r="1303" spans="2:27" ht="18" customHeight="1" x14ac:dyDescent="0.35">
      <c r="B1303" s="229"/>
      <c r="C1303" s="301"/>
      <c r="D1303" s="301"/>
      <c r="E1303" s="449"/>
      <c r="F1303" s="301"/>
      <c r="G1303" s="302"/>
      <c r="H1303" s="170"/>
      <c r="I1303" s="170"/>
      <c r="J1303" s="344"/>
      <c r="K1303" s="587">
        <f t="shared" si="96"/>
        <v>0</v>
      </c>
      <c r="L1303" s="644">
        <v>0</v>
      </c>
      <c r="M1303" s="588">
        <f t="shared" si="95"/>
        <v>0</v>
      </c>
      <c r="N1303" s="703"/>
      <c r="O1303" s="361"/>
      <c r="P1303" s="502"/>
      <c r="Q1303" s="849">
        <f t="shared" si="97"/>
        <v>0</v>
      </c>
      <c r="R1303" s="849">
        <f t="shared" si="98"/>
        <v>0</v>
      </c>
      <c r="AA1303" s="194"/>
    </row>
    <row r="1304" spans="2:27" ht="18" customHeight="1" x14ac:dyDescent="0.35">
      <c r="B1304" s="229"/>
      <c r="C1304" s="301"/>
      <c r="D1304" s="301"/>
      <c r="E1304" s="449"/>
      <c r="F1304" s="301"/>
      <c r="G1304" s="302"/>
      <c r="H1304" s="170"/>
      <c r="I1304" s="170"/>
      <c r="J1304" s="344"/>
      <c r="K1304" s="587">
        <f t="shared" si="96"/>
        <v>0</v>
      </c>
      <c r="L1304" s="644">
        <v>0</v>
      </c>
      <c r="M1304" s="588">
        <f t="shared" si="95"/>
        <v>0</v>
      </c>
      <c r="N1304" s="703"/>
      <c r="O1304" s="361"/>
      <c r="P1304" s="502"/>
      <c r="Q1304" s="849">
        <f t="shared" si="97"/>
        <v>0</v>
      </c>
      <c r="R1304" s="849">
        <f t="shared" si="98"/>
        <v>0</v>
      </c>
      <c r="AA1304" s="194"/>
    </row>
    <row r="1305" spans="2:27" ht="18" customHeight="1" x14ac:dyDescent="0.35">
      <c r="B1305" s="229"/>
      <c r="C1305" s="301"/>
      <c r="D1305" s="301"/>
      <c r="E1305" s="449"/>
      <c r="F1305" s="301"/>
      <c r="G1305" s="302"/>
      <c r="H1305" s="170"/>
      <c r="I1305" s="170"/>
      <c r="J1305" s="344"/>
      <c r="K1305" s="587">
        <f t="shared" si="96"/>
        <v>0</v>
      </c>
      <c r="L1305" s="644">
        <v>0</v>
      </c>
      <c r="M1305" s="588">
        <f t="shared" si="95"/>
        <v>0</v>
      </c>
      <c r="N1305" s="703"/>
      <c r="O1305" s="361"/>
      <c r="P1305" s="502"/>
      <c r="Q1305" s="849">
        <f t="shared" si="97"/>
        <v>0</v>
      </c>
      <c r="R1305" s="849">
        <f t="shared" si="98"/>
        <v>0</v>
      </c>
      <c r="AA1305" s="194"/>
    </row>
    <row r="1306" spans="2:27" ht="18" customHeight="1" x14ac:dyDescent="0.35">
      <c r="B1306" s="229"/>
      <c r="C1306" s="301"/>
      <c r="D1306" s="301"/>
      <c r="E1306" s="449"/>
      <c r="F1306" s="301"/>
      <c r="G1306" s="302"/>
      <c r="H1306" s="170"/>
      <c r="I1306" s="170"/>
      <c r="J1306" s="344"/>
      <c r="K1306" s="587">
        <f t="shared" si="96"/>
        <v>0</v>
      </c>
      <c r="L1306" s="644">
        <v>0</v>
      </c>
      <c r="M1306" s="588">
        <f t="shared" si="95"/>
        <v>0</v>
      </c>
      <c r="N1306" s="703"/>
      <c r="O1306" s="361"/>
      <c r="P1306" s="502"/>
      <c r="Q1306" s="849">
        <f t="shared" si="97"/>
        <v>0</v>
      </c>
      <c r="R1306" s="849">
        <f t="shared" si="98"/>
        <v>0</v>
      </c>
      <c r="AA1306" s="194"/>
    </row>
    <row r="1307" spans="2:27" ht="18" customHeight="1" x14ac:dyDescent="0.35">
      <c r="B1307" s="229"/>
      <c r="C1307" s="301"/>
      <c r="D1307" s="301"/>
      <c r="E1307" s="449"/>
      <c r="F1307" s="301"/>
      <c r="G1307" s="302"/>
      <c r="H1307" s="170"/>
      <c r="I1307" s="170"/>
      <c r="J1307" s="344"/>
      <c r="K1307" s="587">
        <f t="shared" si="96"/>
        <v>0</v>
      </c>
      <c r="L1307" s="644">
        <v>0</v>
      </c>
      <c r="M1307" s="588">
        <f t="shared" si="95"/>
        <v>0</v>
      </c>
      <c r="N1307" s="703"/>
      <c r="O1307" s="361"/>
      <c r="P1307" s="502"/>
      <c r="Q1307" s="849">
        <f t="shared" si="97"/>
        <v>0</v>
      </c>
      <c r="R1307" s="849">
        <f t="shared" si="98"/>
        <v>0</v>
      </c>
      <c r="AA1307" s="194"/>
    </row>
    <row r="1308" spans="2:27" ht="18" customHeight="1" x14ac:dyDescent="0.35">
      <c r="B1308" s="229"/>
      <c r="C1308" s="301"/>
      <c r="D1308" s="301"/>
      <c r="E1308" s="449"/>
      <c r="F1308" s="301"/>
      <c r="G1308" s="302"/>
      <c r="H1308" s="170"/>
      <c r="I1308" s="170"/>
      <c r="J1308" s="344"/>
      <c r="K1308" s="587">
        <f t="shared" si="96"/>
        <v>0</v>
      </c>
      <c r="L1308" s="644">
        <v>0</v>
      </c>
      <c r="M1308" s="588">
        <f t="shared" si="95"/>
        <v>0</v>
      </c>
      <c r="N1308" s="703"/>
      <c r="O1308" s="361"/>
      <c r="P1308" s="502"/>
      <c r="Q1308" s="849">
        <f t="shared" si="97"/>
        <v>0</v>
      </c>
      <c r="R1308" s="849">
        <f t="shared" si="98"/>
        <v>0</v>
      </c>
      <c r="AA1308" s="194"/>
    </row>
    <row r="1309" spans="2:27" ht="18" customHeight="1" x14ac:dyDescent="0.35">
      <c r="B1309" s="229"/>
      <c r="C1309" s="301"/>
      <c r="D1309" s="301"/>
      <c r="E1309" s="449"/>
      <c r="F1309" s="301"/>
      <c r="G1309" s="302"/>
      <c r="H1309" s="170"/>
      <c r="I1309" s="170"/>
      <c r="J1309" s="344"/>
      <c r="K1309" s="587">
        <f t="shared" si="96"/>
        <v>0</v>
      </c>
      <c r="L1309" s="644">
        <v>0</v>
      </c>
      <c r="M1309" s="588">
        <f t="shared" si="95"/>
        <v>0</v>
      </c>
      <c r="N1309" s="703"/>
      <c r="O1309" s="361"/>
      <c r="P1309" s="502"/>
      <c r="Q1309" s="849">
        <f t="shared" si="97"/>
        <v>0</v>
      </c>
      <c r="R1309" s="849">
        <f t="shared" si="98"/>
        <v>0</v>
      </c>
      <c r="AA1309" s="194"/>
    </row>
    <row r="1310" spans="2:27" ht="18" customHeight="1" x14ac:dyDescent="0.35">
      <c r="B1310" s="229"/>
      <c r="C1310" s="301"/>
      <c r="D1310" s="301"/>
      <c r="E1310" s="449"/>
      <c r="F1310" s="301"/>
      <c r="G1310" s="302"/>
      <c r="H1310" s="170"/>
      <c r="I1310" s="170"/>
      <c r="J1310" s="344"/>
      <c r="K1310" s="587">
        <f t="shared" si="96"/>
        <v>0</v>
      </c>
      <c r="L1310" s="644">
        <v>0</v>
      </c>
      <c r="M1310" s="588">
        <f t="shared" si="95"/>
        <v>0</v>
      </c>
      <c r="N1310" s="703"/>
      <c r="O1310" s="361"/>
      <c r="P1310" s="502"/>
      <c r="Q1310" s="849">
        <f t="shared" si="97"/>
        <v>0</v>
      </c>
      <c r="R1310" s="849">
        <f t="shared" si="98"/>
        <v>0</v>
      </c>
      <c r="AA1310" s="194"/>
    </row>
    <row r="1311" spans="2:27" ht="18" customHeight="1" x14ac:dyDescent="0.35">
      <c r="B1311" s="229"/>
      <c r="C1311" s="301"/>
      <c r="D1311" s="301"/>
      <c r="E1311" s="449"/>
      <c r="F1311" s="301"/>
      <c r="G1311" s="302"/>
      <c r="H1311" s="170"/>
      <c r="I1311" s="170"/>
      <c r="J1311" s="344"/>
      <c r="K1311" s="587">
        <f t="shared" si="96"/>
        <v>0</v>
      </c>
      <c r="L1311" s="644">
        <v>0</v>
      </c>
      <c r="M1311" s="588">
        <f t="shared" si="95"/>
        <v>0</v>
      </c>
      <c r="N1311" s="703"/>
      <c r="O1311" s="361"/>
      <c r="P1311" s="502"/>
      <c r="Q1311" s="849">
        <f t="shared" si="97"/>
        <v>0</v>
      </c>
      <c r="R1311" s="849">
        <f t="shared" si="98"/>
        <v>0</v>
      </c>
      <c r="AA1311" s="194"/>
    </row>
    <row r="1312" spans="2:27" ht="18" customHeight="1" x14ac:dyDescent="0.35">
      <c r="B1312" s="229"/>
      <c r="C1312" s="301"/>
      <c r="D1312" s="301"/>
      <c r="E1312" s="449"/>
      <c r="F1312" s="301"/>
      <c r="G1312" s="302"/>
      <c r="H1312" s="170"/>
      <c r="I1312" s="170"/>
      <c r="J1312" s="344"/>
      <c r="K1312" s="587">
        <f t="shared" si="96"/>
        <v>0</v>
      </c>
      <c r="L1312" s="644">
        <v>0</v>
      </c>
      <c r="M1312" s="588">
        <f t="shared" si="95"/>
        <v>0</v>
      </c>
      <c r="N1312" s="703"/>
      <c r="O1312" s="361"/>
      <c r="P1312" s="502"/>
      <c r="Q1312" s="849">
        <f t="shared" si="97"/>
        <v>0</v>
      </c>
      <c r="R1312" s="849">
        <f t="shared" si="98"/>
        <v>0</v>
      </c>
      <c r="AA1312" s="194"/>
    </row>
    <row r="1313" spans="2:27" ht="18" customHeight="1" x14ac:dyDescent="0.35">
      <c r="B1313" s="229"/>
      <c r="C1313" s="301"/>
      <c r="D1313" s="301"/>
      <c r="E1313" s="449"/>
      <c r="F1313" s="301"/>
      <c r="G1313" s="302"/>
      <c r="H1313" s="170"/>
      <c r="I1313" s="170"/>
      <c r="J1313" s="344"/>
      <c r="K1313" s="587">
        <f t="shared" si="96"/>
        <v>0</v>
      </c>
      <c r="L1313" s="644">
        <v>0</v>
      </c>
      <c r="M1313" s="588">
        <f t="shared" si="95"/>
        <v>0</v>
      </c>
      <c r="N1313" s="703"/>
      <c r="O1313" s="361"/>
      <c r="P1313" s="502"/>
      <c r="Q1313" s="849">
        <f t="shared" si="97"/>
        <v>0</v>
      </c>
      <c r="R1313" s="849">
        <f t="shared" si="98"/>
        <v>0</v>
      </c>
      <c r="AA1313" s="194"/>
    </row>
    <row r="1314" spans="2:27" ht="18" customHeight="1" x14ac:dyDescent="0.35">
      <c r="B1314" s="229"/>
      <c r="C1314" s="301"/>
      <c r="D1314" s="301"/>
      <c r="E1314" s="449"/>
      <c r="F1314" s="301"/>
      <c r="G1314" s="302"/>
      <c r="H1314" s="170"/>
      <c r="I1314" s="170"/>
      <c r="J1314" s="344"/>
      <c r="K1314" s="587">
        <f t="shared" si="96"/>
        <v>0</v>
      </c>
      <c r="L1314" s="644">
        <v>0</v>
      </c>
      <c r="M1314" s="588">
        <f t="shared" si="95"/>
        <v>0</v>
      </c>
      <c r="N1314" s="703"/>
      <c r="O1314" s="361"/>
      <c r="P1314" s="502"/>
      <c r="Q1314" s="849">
        <f t="shared" si="97"/>
        <v>0</v>
      </c>
      <c r="R1314" s="849">
        <f t="shared" si="98"/>
        <v>0</v>
      </c>
      <c r="AA1314" s="194"/>
    </row>
    <row r="1315" spans="2:27" ht="18" customHeight="1" x14ac:dyDescent="0.35">
      <c r="B1315" s="229"/>
      <c r="C1315" s="301"/>
      <c r="D1315" s="301"/>
      <c r="E1315" s="449"/>
      <c r="F1315" s="301"/>
      <c r="G1315" s="302"/>
      <c r="H1315" s="170"/>
      <c r="I1315" s="170"/>
      <c r="J1315" s="344"/>
      <c r="K1315" s="587">
        <f t="shared" si="96"/>
        <v>0</v>
      </c>
      <c r="L1315" s="644">
        <v>0</v>
      </c>
      <c r="M1315" s="588">
        <f t="shared" si="95"/>
        <v>0</v>
      </c>
      <c r="N1315" s="703"/>
      <c r="O1315" s="361"/>
      <c r="P1315" s="502"/>
      <c r="Q1315" s="849">
        <f t="shared" si="97"/>
        <v>0</v>
      </c>
      <c r="R1315" s="849">
        <f t="shared" si="98"/>
        <v>0</v>
      </c>
      <c r="AA1315" s="194"/>
    </row>
    <row r="1316" spans="2:27" ht="18" customHeight="1" x14ac:dyDescent="0.35">
      <c r="B1316" s="229"/>
      <c r="C1316" s="301"/>
      <c r="D1316" s="301"/>
      <c r="E1316" s="449"/>
      <c r="F1316" s="301"/>
      <c r="G1316" s="302"/>
      <c r="H1316" s="170"/>
      <c r="I1316" s="170"/>
      <c r="J1316" s="344"/>
      <c r="K1316" s="587">
        <f t="shared" si="96"/>
        <v>0</v>
      </c>
      <c r="L1316" s="644">
        <v>0</v>
      </c>
      <c r="M1316" s="588">
        <f t="shared" si="95"/>
        <v>0</v>
      </c>
      <c r="N1316" s="703"/>
      <c r="O1316" s="361"/>
      <c r="P1316" s="502"/>
      <c r="Q1316" s="849">
        <f t="shared" si="97"/>
        <v>0</v>
      </c>
      <c r="R1316" s="849">
        <f t="shared" si="98"/>
        <v>0</v>
      </c>
      <c r="AA1316" s="194"/>
    </row>
    <row r="1317" spans="2:27" ht="18" customHeight="1" x14ac:dyDescent="0.35">
      <c r="B1317" s="229"/>
      <c r="C1317" s="301"/>
      <c r="D1317" s="301"/>
      <c r="E1317" s="449"/>
      <c r="F1317" s="301"/>
      <c r="G1317" s="302"/>
      <c r="H1317" s="170"/>
      <c r="I1317" s="170"/>
      <c r="J1317" s="344"/>
      <c r="K1317" s="587">
        <f t="shared" si="96"/>
        <v>0</v>
      </c>
      <c r="L1317" s="644">
        <v>0</v>
      </c>
      <c r="M1317" s="588">
        <f t="shared" si="95"/>
        <v>0</v>
      </c>
      <c r="N1317" s="703"/>
      <c r="O1317" s="361"/>
      <c r="P1317" s="502"/>
      <c r="Q1317" s="849">
        <f t="shared" si="97"/>
        <v>0</v>
      </c>
      <c r="R1317" s="849">
        <f t="shared" si="98"/>
        <v>0</v>
      </c>
      <c r="AA1317" s="194"/>
    </row>
    <row r="1318" spans="2:27" ht="18" customHeight="1" x14ac:dyDescent="0.35">
      <c r="B1318" s="229"/>
      <c r="C1318" s="301"/>
      <c r="D1318" s="301"/>
      <c r="E1318" s="449"/>
      <c r="F1318" s="301"/>
      <c r="G1318" s="302"/>
      <c r="H1318" s="170"/>
      <c r="I1318" s="170"/>
      <c r="J1318" s="344"/>
      <c r="K1318" s="587">
        <f t="shared" si="96"/>
        <v>0</v>
      </c>
      <c r="L1318" s="644">
        <v>0</v>
      </c>
      <c r="M1318" s="588">
        <f t="shared" si="95"/>
        <v>0</v>
      </c>
      <c r="N1318" s="703"/>
      <c r="O1318" s="361"/>
      <c r="P1318" s="502"/>
      <c r="Q1318" s="849">
        <f t="shared" si="97"/>
        <v>0</v>
      </c>
      <c r="R1318" s="849">
        <f t="shared" si="98"/>
        <v>0</v>
      </c>
      <c r="AA1318" s="194"/>
    </row>
    <row r="1319" spans="2:27" ht="18" customHeight="1" x14ac:dyDescent="0.35">
      <c r="B1319" s="229"/>
      <c r="C1319" s="301"/>
      <c r="D1319" s="301"/>
      <c r="E1319" s="449"/>
      <c r="F1319" s="301"/>
      <c r="G1319" s="302"/>
      <c r="H1319" s="170"/>
      <c r="I1319" s="170"/>
      <c r="J1319" s="344"/>
      <c r="K1319" s="587">
        <f t="shared" si="96"/>
        <v>0</v>
      </c>
      <c r="L1319" s="644">
        <v>0</v>
      </c>
      <c r="M1319" s="588">
        <f t="shared" si="95"/>
        <v>0</v>
      </c>
      <c r="N1319" s="703"/>
      <c r="O1319" s="361"/>
      <c r="P1319" s="502"/>
      <c r="Q1319" s="849">
        <f t="shared" si="97"/>
        <v>0</v>
      </c>
      <c r="R1319" s="849">
        <f t="shared" si="98"/>
        <v>0</v>
      </c>
      <c r="AA1319" s="194"/>
    </row>
    <row r="1320" spans="2:27" ht="18" customHeight="1" x14ac:dyDescent="0.35">
      <c r="B1320" s="229"/>
      <c r="C1320" s="301"/>
      <c r="D1320" s="301"/>
      <c r="E1320" s="449"/>
      <c r="F1320" s="301"/>
      <c r="G1320" s="302"/>
      <c r="H1320" s="170"/>
      <c r="I1320" s="170"/>
      <c r="J1320" s="344"/>
      <c r="K1320" s="587">
        <f t="shared" si="96"/>
        <v>0</v>
      </c>
      <c r="L1320" s="644">
        <v>0</v>
      </c>
      <c r="M1320" s="588">
        <f t="shared" si="95"/>
        <v>0</v>
      </c>
      <c r="N1320" s="703"/>
      <c r="O1320" s="361"/>
      <c r="P1320" s="502"/>
      <c r="Q1320" s="849">
        <f t="shared" si="97"/>
        <v>0</v>
      </c>
      <c r="R1320" s="849">
        <f t="shared" si="98"/>
        <v>0</v>
      </c>
      <c r="AA1320" s="194"/>
    </row>
    <row r="1321" spans="2:27" ht="18" customHeight="1" x14ac:dyDescent="0.35">
      <c r="B1321" s="229"/>
      <c r="C1321" s="301"/>
      <c r="D1321" s="301"/>
      <c r="E1321" s="449"/>
      <c r="F1321" s="301"/>
      <c r="G1321" s="302"/>
      <c r="H1321" s="170"/>
      <c r="I1321" s="170"/>
      <c r="J1321" s="344"/>
      <c r="K1321" s="587">
        <f t="shared" si="96"/>
        <v>0</v>
      </c>
      <c r="L1321" s="644">
        <v>0</v>
      </c>
      <c r="M1321" s="588">
        <f t="shared" si="95"/>
        <v>0</v>
      </c>
      <c r="N1321" s="703"/>
      <c r="O1321" s="361"/>
      <c r="P1321" s="502"/>
      <c r="Q1321" s="849">
        <f t="shared" si="97"/>
        <v>0</v>
      </c>
      <c r="R1321" s="849">
        <f t="shared" si="98"/>
        <v>0</v>
      </c>
      <c r="AA1321" s="194"/>
    </row>
    <row r="1322" spans="2:27" ht="18" customHeight="1" x14ac:dyDescent="0.35">
      <c r="B1322" s="229"/>
      <c r="C1322" s="301"/>
      <c r="D1322" s="301"/>
      <c r="E1322" s="449"/>
      <c r="F1322" s="301"/>
      <c r="G1322" s="302"/>
      <c r="H1322" s="170"/>
      <c r="I1322" s="170"/>
      <c r="J1322" s="344"/>
      <c r="K1322" s="587">
        <f t="shared" si="96"/>
        <v>0</v>
      </c>
      <c r="L1322" s="644">
        <v>0</v>
      </c>
      <c r="M1322" s="588">
        <f t="shared" si="95"/>
        <v>0</v>
      </c>
      <c r="N1322" s="703"/>
      <c r="O1322" s="361"/>
      <c r="P1322" s="502"/>
      <c r="Q1322" s="849">
        <f t="shared" si="97"/>
        <v>0</v>
      </c>
      <c r="R1322" s="849">
        <f t="shared" si="98"/>
        <v>0</v>
      </c>
      <c r="AA1322" s="194"/>
    </row>
    <row r="1323" spans="2:27" ht="18" customHeight="1" x14ac:dyDescent="0.35">
      <c r="B1323" s="229"/>
      <c r="C1323" s="301"/>
      <c r="D1323" s="301"/>
      <c r="E1323" s="449"/>
      <c r="F1323" s="301"/>
      <c r="G1323" s="302"/>
      <c r="H1323" s="170"/>
      <c r="I1323" s="170"/>
      <c r="J1323" s="344"/>
      <c r="K1323" s="587">
        <f t="shared" si="96"/>
        <v>0</v>
      </c>
      <c r="L1323" s="644">
        <v>0</v>
      </c>
      <c r="M1323" s="588">
        <f t="shared" si="95"/>
        <v>0</v>
      </c>
      <c r="N1323" s="703"/>
      <c r="O1323" s="361"/>
      <c r="P1323" s="502"/>
      <c r="Q1323" s="849">
        <f t="shared" si="97"/>
        <v>0</v>
      </c>
      <c r="R1323" s="849">
        <f t="shared" si="98"/>
        <v>0</v>
      </c>
      <c r="AA1323" s="194"/>
    </row>
    <row r="1324" spans="2:27" ht="18" customHeight="1" x14ac:dyDescent="0.35">
      <c r="B1324" s="229"/>
      <c r="C1324" s="301"/>
      <c r="D1324" s="301"/>
      <c r="E1324" s="449"/>
      <c r="F1324" s="301"/>
      <c r="G1324" s="302"/>
      <c r="H1324" s="170"/>
      <c r="I1324" s="170"/>
      <c r="J1324" s="344"/>
      <c r="K1324" s="587">
        <f t="shared" si="96"/>
        <v>0</v>
      </c>
      <c r="L1324" s="644">
        <v>0</v>
      </c>
      <c r="M1324" s="588">
        <f t="shared" si="95"/>
        <v>0</v>
      </c>
      <c r="N1324" s="703"/>
      <c r="O1324" s="361"/>
      <c r="P1324" s="502"/>
      <c r="Q1324" s="849">
        <f t="shared" si="97"/>
        <v>0</v>
      </c>
      <c r="R1324" s="849">
        <f t="shared" si="98"/>
        <v>0</v>
      </c>
      <c r="AA1324" s="194"/>
    </row>
    <row r="1325" spans="2:27" ht="18" customHeight="1" x14ac:dyDescent="0.35">
      <c r="B1325" s="229"/>
      <c r="C1325" s="301"/>
      <c r="D1325" s="301"/>
      <c r="E1325" s="449"/>
      <c r="F1325" s="301"/>
      <c r="G1325" s="302"/>
      <c r="H1325" s="170"/>
      <c r="I1325" s="170"/>
      <c r="J1325" s="344"/>
      <c r="K1325" s="587">
        <f t="shared" si="96"/>
        <v>0</v>
      </c>
      <c r="L1325" s="644">
        <v>0</v>
      </c>
      <c r="M1325" s="588">
        <f t="shared" si="95"/>
        <v>0</v>
      </c>
      <c r="N1325" s="703"/>
      <c r="O1325" s="361"/>
      <c r="P1325" s="502"/>
      <c r="Q1325" s="849">
        <f t="shared" si="97"/>
        <v>0</v>
      </c>
      <c r="R1325" s="849">
        <f t="shared" si="98"/>
        <v>0</v>
      </c>
      <c r="AA1325" s="194"/>
    </row>
    <row r="1326" spans="2:27" ht="18" customHeight="1" x14ac:dyDescent="0.35">
      <c r="B1326" s="229"/>
      <c r="C1326" s="301"/>
      <c r="D1326" s="301"/>
      <c r="E1326" s="449"/>
      <c r="F1326" s="301"/>
      <c r="G1326" s="302"/>
      <c r="H1326" s="170"/>
      <c r="I1326" s="170"/>
      <c r="J1326" s="344"/>
      <c r="K1326" s="587">
        <f t="shared" si="96"/>
        <v>0</v>
      </c>
      <c r="L1326" s="644">
        <v>0</v>
      </c>
      <c r="M1326" s="588">
        <f t="shared" si="95"/>
        <v>0</v>
      </c>
      <c r="N1326" s="703"/>
      <c r="O1326" s="361"/>
      <c r="P1326" s="502"/>
      <c r="Q1326" s="849">
        <f t="shared" si="97"/>
        <v>0</v>
      </c>
      <c r="R1326" s="849">
        <f t="shared" si="98"/>
        <v>0</v>
      </c>
      <c r="AA1326" s="194"/>
    </row>
    <row r="1327" spans="2:27" ht="18" customHeight="1" x14ac:dyDescent="0.35">
      <c r="B1327" s="229"/>
      <c r="C1327" s="301"/>
      <c r="D1327" s="301"/>
      <c r="E1327" s="449"/>
      <c r="F1327" s="301"/>
      <c r="G1327" s="302"/>
      <c r="H1327" s="170"/>
      <c r="I1327" s="170"/>
      <c r="J1327" s="344"/>
      <c r="K1327" s="587">
        <f t="shared" si="96"/>
        <v>0</v>
      </c>
      <c r="L1327" s="644">
        <v>0</v>
      </c>
      <c r="M1327" s="588">
        <f t="shared" si="95"/>
        <v>0</v>
      </c>
      <c r="N1327" s="703"/>
      <c r="O1327" s="361"/>
      <c r="P1327" s="502"/>
      <c r="Q1327" s="849">
        <f t="shared" si="97"/>
        <v>0</v>
      </c>
      <c r="R1327" s="849">
        <f t="shared" si="98"/>
        <v>0</v>
      </c>
      <c r="AA1327" s="194"/>
    </row>
    <row r="1328" spans="2:27" ht="18" customHeight="1" x14ac:dyDescent="0.35">
      <c r="B1328" s="229"/>
      <c r="C1328" s="301"/>
      <c r="D1328" s="301"/>
      <c r="E1328" s="449"/>
      <c r="F1328" s="301"/>
      <c r="G1328" s="302"/>
      <c r="H1328" s="170"/>
      <c r="I1328" s="170"/>
      <c r="J1328" s="344"/>
      <c r="K1328" s="587">
        <f t="shared" si="96"/>
        <v>0</v>
      </c>
      <c r="L1328" s="644">
        <v>0</v>
      </c>
      <c r="M1328" s="588">
        <f t="shared" si="95"/>
        <v>0</v>
      </c>
      <c r="N1328" s="703"/>
      <c r="O1328" s="361"/>
      <c r="P1328" s="502"/>
      <c r="Q1328" s="849">
        <f t="shared" si="97"/>
        <v>0</v>
      </c>
      <c r="R1328" s="849">
        <f t="shared" si="98"/>
        <v>0</v>
      </c>
      <c r="AA1328" s="194"/>
    </row>
    <row r="1329" spans="2:27" ht="18" customHeight="1" x14ac:dyDescent="0.35">
      <c r="B1329" s="229"/>
      <c r="C1329" s="301"/>
      <c r="D1329" s="301"/>
      <c r="E1329" s="449"/>
      <c r="F1329" s="301"/>
      <c r="G1329" s="302"/>
      <c r="H1329" s="170"/>
      <c r="I1329" s="170"/>
      <c r="J1329" s="344"/>
      <c r="K1329" s="587">
        <f t="shared" si="96"/>
        <v>0</v>
      </c>
      <c r="L1329" s="644">
        <v>0</v>
      </c>
      <c r="M1329" s="588">
        <f t="shared" si="95"/>
        <v>0</v>
      </c>
      <c r="N1329" s="703"/>
      <c r="O1329" s="361"/>
      <c r="P1329" s="502"/>
      <c r="Q1329" s="849">
        <f t="shared" si="97"/>
        <v>0</v>
      </c>
      <c r="R1329" s="849">
        <f t="shared" si="98"/>
        <v>0</v>
      </c>
      <c r="AA1329" s="194"/>
    </row>
    <row r="1330" spans="2:27" ht="18" customHeight="1" x14ac:dyDescent="0.35">
      <c r="B1330" s="229"/>
      <c r="C1330" s="301"/>
      <c r="D1330" s="301"/>
      <c r="E1330" s="449"/>
      <c r="F1330" s="301"/>
      <c r="G1330" s="302"/>
      <c r="H1330" s="170"/>
      <c r="I1330" s="170"/>
      <c r="J1330" s="344"/>
      <c r="K1330" s="587">
        <f t="shared" si="96"/>
        <v>0</v>
      </c>
      <c r="L1330" s="644">
        <v>0</v>
      </c>
      <c r="M1330" s="588">
        <f t="shared" ref="M1330:M1393" si="99">IF(O1330="X",0,L1330*$M$8)</f>
        <v>0</v>
      </c>
      <c r="N1330" s="703"/>
      <c r="O1330" s="361"/>
      <c r="P1330" s="502"/>
      <c r="Q1330" s="849">
        <f t="shared" si="97"/>
        <v>0</v>
      </c>
      <c r="R1330" s="849">
        <f t="shared" si="98"/>
        <v>0</v>
      </c>
      <c r="AA1330" s="194"/>
    </row>
    <row r="1331" spans="2:27" ht="18" customHeight="1" x14ac:dyDescent="0.35">
      <c r="B1331" s="229"/>
      <c r="C1331" s="301"/>
      <c r="D1331" s="301"/>
      <c r="E1331" s="449"/>
      <c r="F1331" s="301"/>
      <c r="G1331" s="302"/>
      <c r="H1331" s="170"/>
      <c r="I1331" s="170"/>
      <c r="J1331" s="344"/>
      <c r="K1331" s="587">
        <f t="shared" ref="K1331:K1394" si="100">J1331*$M$8</f>
        <v>0</v>
      </c>
      <c r="L1331" s="644">
        <v>0</v>
      </c>
      <c r="M1331" s="588">
        <f t="shared" si="99"/>
        <v>0</v>
      </c>
      <c r="N1331" s="703"/>
      <c r="O1331" s="361"/>
      <c r="P1331" s="502"/>
      <c r="Q1331" s="849">
        <f t="shared" ref="Q1331:Q1394" si="101">K1331*$H$35</f>
        <v>0</v>
      </c>
      <c r="R1331" s="849">
        <f t="shared" ref="R1331:R1394" si="102">M1331*$H$44</f>
        <v>0</v>
      </c>
      <c r="AA1331" s="194"/>
    </row>
    <row r="1332" spans="2:27" ht="18" customHeight="1" x14ac:dyDescent="0.35">
      <c r="B1332" s="229"/>
      <c r="C1332" s="301"/>
      <c r="D1332" s="301"/>
      <c r="E1332" s="449"/>
      <c r="F1332" s="301"/>
      <c r="G1332" s="302"/>
      <c r="H1332" s="170"/>
      <c r="I1332" s="170"/>
      <c r="J1332" s="344"/>
      <c r="K1332" s="587">
        <f t="shared" si="100"/>
        <v>0</v>
      </c>
      <c r="L1332" s="644">
        <v>0</v>
      </c>
      <c r="M1332" s="588">
        <f t="shared" si="99"/>
        <v>0</v>
      </c>
      <c r="N1332" s="703"/>
      <c r="O1332" s="361"/>
      <c r="P1332" s="502"/>
      <c r="Q1332" s="849">
        <f t="shared" si="101"/>
        <v>0</v>
      </c>
      <c r="R1332" s="849">
        <f t="shared" si="102"/>
        <v>0</v>
      </c>
      <c r="AA1332" s="194"/>
    </row>
    <row r="1333" spans="2:27" ht="18" customHeight="1" x14ac:dyDescent="0.35">
      <c r="B1333" s="229"/>
      <c r="C1333" s="301"/>
      <c r="D1333" s="301"/>
      <c r="E1333" s="449"/>
      <c r="F1333" s="301"/>
      <c r="G1333" s="302"/>
      <c r="H1333" s="170"/>
      <c r="I1333" s="170"/>
      <c r="J1333" s="344"/>
      <c r="K1333" s="587">
        <f t="shared" si="100"/>
        <v>0</v>
      </c>
      <c r="L1333" s="644">
        <v>0</v>
      </c>
      <c r="M1333" s="588">
        <f t="shared" si="99"/>
        <v>0</v>
      </c>
      <c r="N1333" s="703"/>
      <c r="O1333" s="361"/>
      <c r="P1333" s="502"/>
      <c r="Q1333" s="849">
        <f t="shared" si="101"/>
        <v>0</v>
      </c>
      <c r="R1333" s="849">
        <f t="shared" si="102"/>
        <v>0</v>
      </c>
      <c r="AA1333" s="194"/>
    </row>
    <row r="1334" spans="2:27" ht="18" customHeight="1" x14ac:dyDescent="0.35">
      <c r="B1334" s="229"/>
      <c r="C1334" s="301"/>
      <c r="D1334" s="301"/>
      <c r="E1334" s="449"/>
      <c r="F1334" s="301"/>
      <c r="G1334" s="302"/>
      <c r="H1334" s="170"/>
      <c r="I1334" s="170"/>
      <c r="J1334" s="344"/>
      <c r="K1334" s="587">
        <f t="shared" si="100"/>
        <v>0</v>
      </c>
      <c r="L1334" s="644">
        <v>0</v>
      </c>
      <c r="M1334" s="588">
        <f t="shared" si="99"/>
        <v>0</v>
      </c>
      <c r="N1334" s="703"/>
      <c r="O1334" s="361"/>
      <c r="P1334" s="502"/>
      <c r="Q1334" s="849">
        <f t="shared" si="101"/>
        <v>0</v>
      </c>
      <c r="R1334" s="849">
        <f t="shared" si="102"/>
        <v>0</v>
      </c>
      <c r="AA1334" s="194"/>
    </row>
    <row r="1335" spans="2:27" ht="18" customHeight="1" x14ac:dyDescent="0.35">
      <c r="B1335" s="229"/>
      <c r="C1335" s="301"/>
      <c r="D1335" s="301"/>
      <c r="E1335" s="449"/>
      <c r="F1335" s="301"/>
      <c r="G1335" s="302"/>
      <c r="H1335" s="170"/>
      <c r="I1335" s="170"/>
      <c r="J1335" s="344"/>
      <c r="K1335" s="587">
        <f t="shared" si="100"/>
        <v>0</v>
      </c>
      <c r="L1335" s="644">
        <v>0</v>
      </c>
      <c r="M1335" s="588">
        <f t="shared" si="99"/>
        <v>0</v>
      </c>
      <c r="N1335" s="703"/>
      <c r="O1335" s="361"/>
      <c r="P1335" s="502"/>
      <c r="Q1335" s="849">
        <f t="shared" si="101"/>
        <v>0</v>
      </c>
      <c r="R1335" s="849">
        <f t="shared" si="102"/>
        <v>0</v>
      </c>
      <c r="AA1335" s="194"/>
    </row>
    <row r="1336" spans="2:27" ht="18" customHeight="1" x14ac:dyDescent="0.35">
      <c r="B1336" s="229"/>
      <c r="C1336" s="301"/>
      <c r="D1336" s="301"/>
      <c r="E1336" s="449"/>
      <c r="F1336" s="301"/>
      <c r="G1336" s="302"/>
      <c r="H1336" s="170"/>
      <c r="I1336" s="170"/>
      <c r="J1336" s="344"/>
      <c r="K1336" s="587">
        <f t="shared" si="100"/>
        <v>0</v>
      </c>
      <c r="L1336" s="644">
        <v>0</v>
      </c>
      <c r="M1336" s="588">
        <f t="shared" si="99"/>
        <v>0</v>
      </c>
      <c r="N1336" s="703"/>
      <c r="O1336" s="361"/>
      <c r="P1336" s="502"/>
      <c r="Q1336" s="849">
        <f t="shared" si="101"/>
        <v>0</v>
      </c>
      <c r="R1336" s="849">
        <f t="shared" si="102"/>
        <v>0</v>
      </c>
      <c r="AA1336" s="194"/>
    </row>
    <row r="1337" spans="2:27" ht="18" customHeight="1" x14ac:dyDescent="0.35">
      <c r="B1337" s="229"/>
      <c r="C1337" s="301"/>
      <c r="D1337" s="301"/>
      <c r="E1337" s="449"/>
      <c r="F1337" s="301"/>
      <c r="G1337" s="302"/>
      <c r="H1337" s="170"/>
      <c r="I1337" s="170"/>
      <c r="J1337" s="344"/>
      <c r="K1337" s="587">
        <f t="shared" si="100"/>
        <v>0</v>
      </c>
      <c r="L1337" s="644">
        <v>0</v>
      </c>
      <c r="M1337" s="588">
        <f t="shared" si="99"/>
        <v>0</v>
      </c>
      <c r="N1337" s="703"/>
      <c r="O1337" s="361"/>
      <c r="P1337" s="502"/>
      <c r="Q1337" s="849">
        <f t="shared" si="101"/>
        <v>0</v>
      </c>
      <c r="R1337" s="849">
        <f t="shared" si="102"/>
        <v>0</v>
      </c>
      <c r="AA1337" s="194"/>
    </row>
    <row r="1338" spans="2:27" ht="18" customHeight="1" x14ac:dyDescent="0.35">
      <c r="B1338" s="229"/>
      <c r="C1338" s="301"/>
      <c r="D1338" s="301"/>
      <c r="E1338" s="449"/>
      <c r="F1338" s="301"/>
      <c r="G1338" s="302"/>
      <c r="H1338" s="170"/>
      <c r="I1338" s="170"/>
      <c r="J1338" s="344"/>
      <c r="K1338" s="587">
        <f t="shared" si="100"/>
        <v>0</v>
      </c>
      <c r="L1338" s="644">
        <v>0</v>
      </c>
      <c r="M1338" s="588">
        <f t="shared" si="99"/>
        <v>0</v>
      </c>
      <c r="N1338" s="703"/>
      <c r="O1338" s="361"/>
      <c r="P1338" s="502"/>
      <c r="Q1338" s="849">
        <f t="shared" si="101"/>
        <v>0</v>
      </c>
      <c r="R1338" s="849">
        <f t="shared" si="102"/>
        <v>0</v>
      </c>
      <c r="AA1338" s="194"/>
    </row>
    <row r="1339" spans="2:27" ht="18" customHeight="1" x14ac:dyDescent="0.35">
      <c r="B1339" s="229"/>
      <c r="C1339" s="301"/>
      <c r="D1339" s="301"/>
      <c r="E1339" s="449"/>
      <c r="F1339" s="301"/>
      <c r="G1339" s="302"/>
      <c r="H1339" s="170"/>
      <c r="I1339" s="170"/>
      <c r="J1339" s="344"/>
      <c r="K1339" s="587">
        <f t="shared" si="100"/>
        <v>0</v>
      </c>
      <c r="L1339" s="644">
        <v>0</v>
      </c>
      <c r="M1339" s="588">
        <f t="shared" si="99"/>
        <v>0</v>
      </c>
      <c r="N1339" s="703"/>
      <c r="O1339" s="361"/>
      <c r="P1339" s="502"/>
      <c r="Q1339" s="849">
        <f t="shared" si="101"/>
        <v>0</v>
      </c>
      <c r="R1339" s="849">
        <f t="shared" si="102"/>
        <v>0</v>
      </c>
      <c r="AA1339" s="194"/>
    </row>
    <row r="1340" spans="2:27" ht="18" customHeight="1" x14ac:dyDescent="0.35">
      <c r="B1340" s="229"/>
      <c r="C1340" s="301"/>
      <c r="D1340" s="301"/>
      <c r="E1340" s="449"/>
      <c r="F1340" s="301"/>
      <c r="G1340" s="302"/>
      <c r="H1340" s="170"/>
      <c r="I1340" s="170"/>
      <c r="J1340" s="344"/>
      <c r="K1340" s="587">
        <f t="shared" si="100"/>
        <v>0</v>
      </c>
      <c r="L1340" s="644">
        <v>0</v>
      </c>
      <c r="M1340" s="588">
        <f t="shared" si="99"/>
        <v>0</v>
      </c>
      <c r="N1340" s="703"/>
      <c r="O1340" s="361"/>
      <c r="P1340" s="502"/>
      <c r="Q1340" s="849">
        <f t="shared" si="101"/>
        <v>0</v>
      </c>
      <c r="R1340" s="849">
        <f t="shared" si="102"/>
        <v>0</v>
      </c>
      <c r="AA1340" s="194"/>
    </row>
    <row r="1341" spans="2:27" ht="18" customHeight="1" x14ac:dyDescent="0.35">
      <c r="B1341" s="229"/>
      <c r="C1341" s="301"/>
      <c r="D1341" s="301"/>
      <c r="E1341" s="449"/>
      <c r="F1341" s="301"/>
      <c r="G1341" s="302"/>
      <c r="H1341" s="170"/>
      <c r="I1341" s="170"/>
      <c r="J1341" s="344"/>
      <c r="K1341" s="587">
        <f t="shared" si="100"/>
        <v>0</v>
      </c>
      <c r="L1341" s="644">
        <v>0</v>
      </c>
      <c r="M1341" s="588">
        <f t="shared" si="99"/>
        <v>0</v>
      </c>
      <c r="N1341" s="703"/>
      <c r="O1341" s="361"/>
      <c r="P1341" s="502"/>
      <c r="Q1341" s="849">
        <f t="shared" si="101"/>
        <v>0</v>
      </c>
      <c r="R1341" s="849">
        <f t="shared" si="102"/>
        <v>0</v>
      </c>
      <c r="AA1341" s="194"/>
    </row>
    <row r="1342" spans="2:27" ht="18" customHeight="1" x14ac:dyDescent="0.35">
      <c r="B1342" s="229"/>
      <c r="C1342" s="301"/>
      <c r="D1342" s="301"/>
      <c r="E1342" s="449"/>
      <c r="F1342" s="301"/>
      <c r="G1342" s="302"/>
      <c r="H1342" s="170"/>
      <c r="I1342" s="170"/>
      <c r="J1342" s="344"/>
      <c r="K1342" s="587">
        <f t="shared" si="100"/>
        <v>0</v>
      </c>
      <c r="L1342" s="644">
        <v>0</v>
      </c>
      <c r="M1342" s="588">
        <f t="shared" si="99"/>
        <v>0</v>
      </c>
      <c r="N1342" s="703"/>
      <c r="O1342" s="361"/>
      <c r="P1342" s="502"/>
      <c r="Q1342" s="849">
        <f t="shared" si="101"/>
        <v>0</v>
      </c>
      <c r="R1342" s="849">
        <f t="shared" si="102"/>
        <v>0</v>
      </c>
      <c r="AA1342" s="194"/>
    </row>
    <row r="1343" spans="2:27" ht="18" customHeight="1" x14ac:dyDescent="0.35">
      <c r="B1343" s="229"/>
      <c r="C1343" s="301"/>
      <c r="D1343" s="301"/>
      <c r="E1343" s="449"/>
      <c r="F1343" s="301"/>
      <c r="G1343" s="302"/>
      <c r="H1343" s="170"/>
      <c r="I1343" s="170"/>
      <c r="J1343" s="344"/>
      <c r="K1343" s="587">
        <f t="shared" si="100"/>
        <v>0</v>
      </c>
      <c r="L1343" s="644">
        <v>0</v>
      </c>
      <c r="M1343" s="588">
        <f t="shared" si="99"/>
        <v>0</v>
      </c>
      <c r="N1343" s="703"/>
      <c r="O1343" s="361"/>
      <c r="P1343" s="502"/>
      <c r="Q1343" s="849">
        <f t="shared" si="101"/>
        <v>0</v>
      </c>
      <c r="R1343" s="849">
        <f t="shared" si="102"/>
        <v>0</v>
      </c>
      <c r="AA1343" s="194"/>
    </row>
    <row r="1344" spans="2:27" ht="18" customHeight="1" x14ac:dyDescent="0.35">
      <c r="B1344" s="229"/>
      <c r="C1344" s="301"/>
      <c r="D1344" s="301"/>
      <c r="E1344" s="449"/>
      <c r="F1344" s="301"/>
      <c r="G1344" s="302"/>
      <c r="H1344" s="170"/>
      <c r="I1344" s="170"/>
      <c r="J1344" s="344"/>
      <c r="K1344" s="587">
        <f t="shared" si="100"/>
        <v>0</v>
      </c>
      <c r="L1344" s="644">
        <v>0</v>
      </c>
      <c r="M1344" s="588">
        <f t="shared" si="99"/>
        <v>0</v>
      </c>
      <c r="N1344" s="703"/>
      <c r="O1344" s="361"/>
      <c r="P1344" s="502"/>
      <c r="Q1344" s="849">
        <f t="shared" si="101"/>
        <v>0</v>
      </c>
      <c r="R1344" s="849">
        <f t="shared" si="102"/>
        <v>0</v>
      </c>
      <c r="AA1344" s="194"/>
    </row>
    <row r="1345" spans="2:27" ht="18" customHeight="1" x14ac:dyDescent="0.35">
      <c r="B1345" s="229"/>
      <c r="C1345" s="301"/>
      <c r="D1345" s="301"/>
      <c r="E1345" s="449"/>
      <c r="F1345" s="301"/>
      <c r="G1345" s="302"/>
      <c r="H1345" s="170"/>
      <c r="I1345" s="170"/>
      <c r="J1345" s="344"/>
      <c r="K1345" s="587">
        <f t="shared" si="100"/>
        <v>0</v>
      </c>
      <c r="L1345" s="644">
        <v>0</v>
      </c>
      <c r="M1345" s="588">
        <f t="shared" si="99"/>
        <v>0</v>
      </c>
      <c r="N1345" s="703"/>
      <c r="O1345" s="361"/>
      <c r="P1345" s="502"/>
      <c r="Q1345" s="849">
        <f t="shared" si="101"/>
        <v>0</v>
      </c>
      <c r="R1345" s="849">
        <f t="shared" si="102"/>
        <v>0</v>
      </c>
      <c r="AA1345" s="194"/>
    </row>
    <row r="1346" spans="2:27" ht="18" customHeight="1" x14ac:dyDescent="0.35">
      <c r="B1346" s="229"/>
      <c r="C1346" s="301"/>
      <c r="D1346" s="301"/>
      <c r="E1346" s="449"/>
      <c r="F1346" s="301"/>
      <c r="G1346" s="302"/>
      <c r="H1346" s="170"/>
      <c r="I1346" s="170"/>
      <c r="J1346" s="344"/>
      <c r="K1346" s="587">
        <f t="shared" si="100"/>
        <v>0</v>
      </c>
      <c r="L1346" s="644">
        <v>0</v>
      </c>
      <c r="M1346" s="588">
        <f t="shared" si="99"/>
        <v>0</v>
      </c>
      <c r="N1346" s="703"/>
      <c r="O1346" s="361"/>
      <c r="P1346" s="502"/>
      <c r="Q1346" s="849">
        <f t="shared" si="101"/>
        <v>0</v>
      </c>
      <c r="R1346" s="849">
        <f t="shared" si="102"/>
        <v>0</v>
      </c>
      <c r="AA1346" s="194"/>
    </row>
    <row r="1347" spans="2:27" ht="18" customHeight="1" x14ac:dyDescent="0.35">
      <c r="B1347" s="229"/>
      <c r="C1347" s="301"/>
      <c r="D1347" s="301"/>
      <c r="E1347" s="449"/>
      <c r="F1347" s="301"/>
      <c r="G1347" s="302"/>
      <c r="H1347" s="170"/>
      <c r="I1347" s="170"/>
      <c r="J1347" s="344"/>
      <c r="K1347" s="587">
        <f t="shared" si="100"/>
        <v>0</v>
      </c>
      <c r="L1347" s="644">
        <v>0</v>
      </c>
      <c r="M1347" s="588">
        <f t="shared" si="99"/>
        <v>0</v>
      </c>
      <c r="N1347" s="703"/>
      <c r="O1347" s="361"/>
      <c r="P1347" s="502"/>
      <c r="Q1347" s="849">
        <f t="shared" si="101"/>
        <v>0</v>
      </c>
      <c r="R1347" s="849">
        <f t="shared" si="102"/>
        <v>0</v>
      </c>
      <c r="AA1347" s="194"/>
    </row>
    <row r="1348" spans="2:27" ht="18" customHeight="1" x14ac:dyDescent="0.35">
      <c r="B1348" s="229"/>
      <c r="C1348" s="301"/>
      <c r="D1348" s="301"/>
      <c r="E1348" s="449"/>
      <c r="F1348" s="301"/>
      <c r="G1348" s="302"/>
      <c r="H1348" s="170"/>
      <c r="I1348" s="170"/>
      <c r="J1348" s="344"/>
      <c r="K1348" s="587">
        <f t="shared" si="100"/>
        <v>0</v>
      </c>
      <c r="L1348" s="644">
        <v>0</v>
      </c>
      <c r="M1348" s="588">
        <f t="shared" si="99"/>
        <v>0</v>
      </c>
      <c r="N1348" s="703"/>
      <c r="O1348" s="361"/>
      <c r="P1348" s="502"/>
      <c r="Q1348" s="849">
        <f t="shared" si="101"/>
        <v>0</v>
      </c>
      <c r="R1348" s="849">
        <f t="shared" si="102"/>
        <v>0</v>
      </c>
      <c r="AA1348" s="194"/>
    </row>
    <row r="1349" spans="2:27" ht="18" customHeight="1" x14ac:dyDescent="0.35">
      <c r="B1349" s="229"/>
      <c r="C1349" s="301"/>
      <c r="D1349" s="301"/>
      <c r="E1349" s="449"/>
      <c r="F1349" s="301"/>
      <c r="G1349" s="302"/>
      <c r="H1349" s="170"/>
      <c r="I1349" s="170"/>
      <c r="J1349" s="344"/>
      <c r="K1349" s="587">
        <f t="shared" si="100"/>
        <v>0</v>
      </c>
      <c r="L1349" s="644">
        <v>0</v>
      </c>
      <c r="M1349" s="588">
        <f t="shared" si="99"/>
        <v>0</v>
      </c>
      <c r="N1349" s="703"/>
      <c r="O1349" s="361"/>
      <c r="P1349" s="502"/>
      <c r="Q1349" s="849">
        <f t="shared" si="101"/>
        <v>0</v>
      </c>
      <c r="R1349" s="849">
        <f t="shared" si="102"/>
        <v>0</v>
      </c>
      <c r="AA1349" s="194"/>
    </row>
    <row r="1350" spans="2:27" ht="18" customHeight="1" x14ac:dyDescent="0.35">
      <c r="B1350" s="229"/>
      <c r="C1350" s="301"/>
      <c r="D1350" s="301"/>
      <c r="E1350" s="449"/>
      <c r="F1350" s="301"/>
      <c r="G1350" s="302"/>
      <c r="H1350" s="170"/>
      <c r="I1350" s="170"/>
      <c r="J1350" s="344"/>
      <c r="K1350" s="587">
        <f t="shared" si="100"/>
        <v>0</v>
      </c>
      <c r="L1350" s="644">
        <v>0</v>
      </c>
      <c r="M1350" s="588">
        <f t="shared" si="99"/>
        <v>0</v>
      </c>
      <c r="N1350" s="703"/>
      <c r="O1350" s="361"/>
      <c r="P1350" s="502"/>
      <c r="Q1350" s="849">
        <f t="shared" si="101"/>
        <v>0</v>
      </c>
      <c r="R1350" s="849">
        <f t="shared" si="102"/>
        <v>0</v>
      </c>
      <c r="AA1350" s="194"/>
    </row>
    <row r="1351" spans="2:27" ht="18" customHeight="1" x14ac:dyDescent="0.35">
      <c r="B1351" s="229"/>
      <c r="C1351" s="301"/>
      <c r="D1351" s="301"/>
      <c r="E1351" s="449"/>
      <c r="F1351" s="301"/>
      <c r="G1351" s="302"/>
      <c r="H1351" s="170"/>
      <c r="I1351" s="170"/>
      <c r="J1351" s="344"/>
      <c r="K1351" s="587">
        <f t="shared" si="100"/>
        <v>0</v>
      </c>
      <c r="L1351" s="644">
        <v>0</v>
      </c>
      <c r="M1351" s="588">
        <f t="shared" si="99"/>
        <v>0</v>
      </c>
      <c r="N1351" s="703"/>
      <c r="O1351" s="361"/>
      <c r="P1351" s="502"/>
      <c r="Q1351" s="849">
        <f t="shared" si="101"/>
        <v>0</v>
      </c>
      <c r="R1351" s="849">
        <f t="shared" si="102"/>
        <v>0</v>
      </c>
      <c r="AA1351" s="194"/>
    </row>
    <row r="1352" spans="2:27" ht="18" customHeight="1" x14ac:dyDescent="0.35">
      <c r="B1352" s="229"/>
      <c r="C1352" s="301"/>
      <c r="D1352" s="301"/>
      <c r="E1352" s="449"/>
      <c r="F1352" s="301"/>
      <c r="G1352" s="302"/>
      <c r="H1352" s="170"/>
      <c r="I1352" s="170"/>
      <c r="J1352" s="344"/>
      <c r="K1352" s="587">
        <f t="shared" si="100"/>
        <v>0</v>
      </c>
      <c r="L1352" s="644">
        <v>0</v>
      </c>
      <c r="M1352" s="588">
        <f t="shared" si="99"/>
        <v>0</v>
      </c>
      <c r="N1352" s="703"/>
      <c r="O1352" s="361"/>
      <c r="P1352" s="502"/>
      <c r="Q1352" s="849">
        <f t="shared" si="101"/>
        <v>0</v>
      </c>
      <c r="R1352" s="849">
        <f t="shared" si="102"/>
        <v>0</v>
      </c>
      <c r="AA1352" s="194"/>
    </row>
    <row r="1353" spans="2:27" ht="18" customHeight="1" x14ac:dyDescent="0.35">
      <c r="B1353" s="229"/>
      <c r="C1353" s="301"/>
      <c r="D1353" s="301"/>
      <c r="E1353" s="449"/>
      <c r="F1353" s="301"/>
      <c r="G1353" s="302"/>
      <c r="H1353" s="170"/>
      <c r="I1353" s="170"/>
      <c r="J1353" s="344"/>
      <c r="K1353" s="587">
        <f t="shared" si="100"/>
        <v>0</v>
      </c>
      <c r="L1353" s="644">
        <v>0</v>
      </c>
      <c r="M1353" s="588">
        <f t="shared" si="99"/>
        <v>0</v>
      </c>
      <c r="N1353" s="703"/>
      <c r="O1353" s="361"/>
      <c r="P1353" s="502"/>
      <c r="Q1353" s="849">
        <f t="shared" si="101"/>
        <v>0</v>
      </c>
      <c r="R1353" s="849">
        <f t="shared" si="102"/>
        <v>0</v>
      </c>
      <c r="AA1353" s="194"/>
    </row>
    <row r="1354" spans="2:27" ht="18" customHeight="1" x14ac:dyDescent="0.35">
      <c r="B1354" s="229"/>
      <c r="C1354" s="301"/>
      <c r="D1354" s="301"/>
      <c r="E1354" s="449"/>
      <c r="F1354" s="301"/>
      <c r="G1354" s="302"/>
      <c r="H1354" s="170"/>
      <c r="I1354" s="170"/>
      <c r="J1354" s="344"/>
      <c r="K1354" s="587">
        <f t="shared" si="100"/>
        <v>0</v>
      </c>
      <c r="L1354" s="644">
        <v>0</v>
      </c>
      <c r="M1354" s="588">
        <f t="shared" si="99"/>
        <v>0</v>
      </c>
      <c r="N1354" s="703"/>
      <c r="O1354" s="361"/>
      <c r="P1354" s="502"/>
      <c r="Q1354" s="849">
        <f t="shared" si="101"/>
        <v>0</v>
      </c>
      <c r="R1354" s="849">
        <f t="shared" si="102"/>
        <v>0</v>
      </c>
      <c r="AA1354" s="194"/>
    </row>
    <row r="1355" spans="2:27" ht="18" customHeight="1" x14ac:dyDescent="0.35">
      <c r="B1355" s="229"/>
      <c r="C1355" s="301"/>
      <c r="D1355" s="301"/>
      <c r="E1355" s="449"/>
      <c r="F1355" s="301"/>
      <c r="G1355" s="302"/>
      <c r="H1355" s="170"/>
      <c r="I1355" s="170"/>
      <c r="J1355" s="344"/>
      <c r="K1355" s="587">
        <f t="shared" si="100"/>
        <v>0</v>
      </c>
      <c r="L1355" s="644">
        <v>0</v>
      </c>
      <c r="M1355" s="588">
        <f t="shared" si="99"/>
        <v>0</v>
      </c>
      <c r="N1355" s="703"/>
      <c r="O1355" s="361"/>
      <c r="P1355" s="502"/>
      <c r="Q1355" s="849">
        <f t="shared" si="101"/>
        <v>0</v>
      </c>
      <c r="R1355" s="849">
        <f t="shared" si="102"/>
        <v>0</v>
      </c>
      <c r="AA1355" s="194"/>
    </row>
    <row r="1356" spans="2:27" ht="18" customHeight="1" x14ac:dyDescent="0.35">
      <c r="B1356" s="229"/>
      <c r="C1356" s="301"/>
      <c r="D1356" s="301"/>
      <c r="E1356" s="449"/>
      <c r="F1356" s="301"/>
      <c r="G1356" s="302"/>
      <c r="H1356" s="170"/>
      <c r="I1356" s="170"/>
      <c r="J1356" s="344"/>
      <c r="K1356" s="587">
        <f t="shared" si="100"/>
        <v>0</v>
      </c>
      <c r="L1356" s="644">
        <v>0</v>
      </c>
      <c r="M1356" s="588">
        <f t="shared" si="99"/>
        <v>0</v>
      </c>
      <c r="N1356" s="703"/>
      <c r="O1356" s="361"/>
      <c r="P1356" s="502"/>
      <c r="Q1356" s="849">
        <f t="shared" si="101"/>
        <v>0</v>
      </c>
      <c r="R1356" s="849">
        <f t="shared" si="102"/>
        <v>0</v>
      </c>
      <c r="AA1356" s="194"/>
    </row>
    <row r="1357" spans="2:27" ht="18" customHeight="1" x14ac:dyDescent="0.35">
      <c r="B1357" s="229"/>
      <c r="C1357" s="301"/>
      <c r="D1357" s="301"/>
      <c r="E1357" s="449"/>
      <c r="F1357" s="301"/>
      <c r="G1357" s="302"/>
      <c r="H1357" s="170"/>
      <c r="I1357" s="170"/>
      <c r="J1357" s="344"/>
      <c r="K1357" s="587">
        <f t="shared" si="100"/>
        <v>0</v>
      </c>
      <c r="L1357" s="644">
        <v>0</v>
      </c>
      <c r="M1357" s="588">
        <f t="shared" si="99"/>
        <v>0</v>
      </c>
      <c r="N1357" s="703"/>
      <c r="O1357" s="361"/>
      <c r="P1357" s="502"/>
      <c r="Q1357" s="849">
        <f t="shared" si="101"/>
        <v>0</v>
      </c>
      <c r="R1357" s="849">
        <f t="shared" si="102"/>
        <v>0</v>
      </c>
      <c r="AA1357" s="194"/>
    </row>
    <row r="1358" spans="2:27" ht="18" customHeight="1" x14ac:dyDescent="0.35">
      <c r="B1358" s="229"/>
      <c r="C1358" s="301"/>
      <c r="D1358" s="301"/>
      <c r="E1358" s="449"/>
      <c r="F1358" s="301"/>
      <c r="G1358" s="302"/>
      <c r="H1358" s="170"/>
      <c r="I1358" s="170"/>
      <c r="J1358" s="344"/>
      <c r="K1358" s="587">
        <f t="shared" si="100"/>
        <v>0</v>
      </c>
      <c r="L1358" s="644">
        <v>0</v>
      </c>
      <c r="M1358" s="588">
        <f t="shared" si="99"/>
        <v>0</v>
      </c>
      <c r="N1358" s="703"/>
      <c r="O1358" s="361"/>
      <c r="P1358" s="502"/>
      <c r="Q1358" s="849">
        <f t="shared" si="101"/>
        <v>0</v>
      </c>
      <c r="R1358" s="849">
        <f t="shared" si="102"/>
        <v>0</v>
      </c>
      <c r="AA1358" s="194"/>
    </row>
    <row r="1359" spans="2:27" ht="18" customHeight="1" x14ac:dyDescent="0.35">
      <c r="B1359" s="229"/>
      <c r="C1359" s="301"/>
      <c r="D1359" s="301"/>
      <c r="E1359" s="449"/>
      <c r="F1359" s="301"/>
      <c r="G1359" s="302"/>
      <c r="H1359" s="170"/>
      <c r="I1359" s="170"/>
      <c r="J1359" s="344"/>
      <c r="K1359" s="587">
        <f t="shared" si="100"/>
        <v>0</v>
      </c>
      <c r="L1359" s="644">
        <v>0</v>
      </c>
      <c r="M1359" s="588">
        <f t="shared" si="99"/>
        <v>0</v>
      </c>
      <c r="N1359" s="703"/>
      <c r="O1359" s="361"/>
      <c r="P1359" s="502"/>
      <c r="Q1359" s="849">
        <f t="shared" si="101"/>
        <v>0</v>
      </c>
      <c r="R1359" s="849">
        <f t="shared" si="102"/>
        <v>0</v>
      </c>
      <c r="AA1359" s="194"/>
    </row>
    <row r="1360" spans="2:27" ht="18" customHeight="1" x14ac:dyDescent="0.35">
      <c r="B1360" s="229"/>
      <c r="C1360" s="301"/>
      <c r="D1360" s="301"/>
      <c r="E1360" s="449"/>
      <c r="F1360" s="301"/>
      <c r="G1360" s="302"/>
      <c r="H1360" s="170"/>
      <c r="I1360" s="170"/>
      <c r="J1360" s="344"/>
      <c r="K1360" s="587">
        <f t="shared" si="100"/>
        <v>0</v>
      </c>
      <c r="L1360" s="644">
        <v>0</v>
      </c>
      <c r="M1360" s="588">
        <f t="shared" si="99"/>
        <v>0</v>
      </c>
      <c r="N1360" s="703"/>
      <c r="O1360" s="361"/>
      <c r="P1360" s="502"/>
      <c r="Q1360" s="849">
        <f t="shared" si="101"/>
        <v>0</v>
      </c>
      <c r="R1360" s="849">
        <f t="shared" si="102"/>
        <v>0</v>
      </c>
      <c r="AA1360" s="194"/>
    </row>
    <row r="1361" spans="2:27" ht="18" customHeight="1" x14ac:dyDescent="0.35">
      <c r="B1361" s="229"/>
      <c r="C1361" s="301"/>
      <c r="D1361" s="301"/>
      <c r="E1361" s="449"/>
      <c r="F1361" s="301"/>
      <c r="G1361" s="302"/>
      <c r="H1361" s="170"/>
      <c r="I1361" s="170"/>
      <c r="J1361" s="344"/>
      <c r="K1361" s="587">
        <f t="shared" si="100"/>
        <v>0</v>
      </c>
      <c r="L1361" s="644">
        <v>0</v>
      </c>
      <c r="M1361" s="588">
        <f t="shared" si="99"/>
        <v>0</v>
      </c>
      <c r="N1361" s="703"/>
      <c r="O1361" s="361"/>
      <c r="P1361" s="502"/>
      <c r="Q1361" s="849">
        <f t="shared" si="101"/>
        <v>0</v>
      </c>
      <c r="R1361" s="849">
        <f t="shared" si="102"/>
        <v>0</v>
      </c>
      <c r="AA1361" s="194"/>
    </row>
    <row r="1362" spans="2:27" ht="18" customHeight="1" x14ac:dyDescent="0.35">
      <c r="B1362" s="229"/>
      <c r="C1362" s="301"/>
      <c r="D1362" s="301"/>
      <c r="E1362" s="449"/>
      <c r="F1362" s="301"/>
      <c r="G1362" s="302"/>
      <c r="H1362" s="170"/>
      <c r="I1362" s="170"/>
      <c r="J1362" s="344"/>
      <c r="K1362" s="587">
        <f t="shared" si="100"/>
        <v>0</v>
      </c>
      <c r="L1362" s="644">
        <v>0</v>
      </c>
      <c r="M1362" s="588">
        <f t="shared" si="99"/>
        <v>0</v>
      </c>
      <c r="N1362" s="703"/>
      <c r="O1362" s="361"/>
      <c r="P1362" s="502"/>
      <c r="Q1362" s="849">
        <f t="shared" si="101"/>
        <v>0</v>
      </c>
      <c r="R1362" s="849">
        <f t="shared" si="102"/>
        <v>0</v>
      </c>
      <c r="AA1362" s="194"/>
    </row>
    <row r="1363" spans="2:27" ht="18" customHeight="1" x14ac:dyDescent="0.35">
      <c r="B1363" s="229"/>
      <c r="C1363" s="301"/>
      <c r="D1363" s="301"/>
      <c r="E1363" s="449"/>
      <c r="F1363" s="301"/>
      <c r="G1363" s="302"/>
      <c r="H1363" s="170"/>
      <c r="I1363" s="170"/>
      <c r="J1363" s="344"/>
      <c r="K1363" s="587">
        <f t="shared" si="100"/>
        <v>0</v>
      </c>
      <c r="L1363" s="644">
        <v>0</v>
      </c>
      <c r="M1363" s="588">
        <f t="shared" si="99"/>
        <v>0</v>
      </c>
      <c r="N1363" s="703"/>
      <c r="O1363" s="361"/>
      <c r="P1363" s="502"/>
      <c r="Q1363" s="849">
        <f t="shared" si="101"/>
        <v>0</v>
      </c>
      <c r="R1363" s="849">
        <f t="shared" si="102"/>
        <v>0</v>
      </c>
      <c r="AA1363" s="194"/>
    </row>
    <row r="1364" spans="2:27" ht="18" customHeight="1" x14ac:dyDescent="0.35">
      <c r="B1364" s="229"/>
      <c r="C1364" s="301"/>
      <c r="D1364" s="301"/>
      <c r="E1364" s="449"/>
      <c r="F1364" s="301"/>
      <c r="G1364" s="302"/>
      <c r="H1364" s="170"/>
      <c r="I1364" s="170"/>
      <c r="J1364" s="344"/>
      <c r="K1364" s="587">
        <f t="shared" si="100"/>
        <v>0</v>
      </c>
      <c r="L1364" s="644">
        <v>0</v>
      </c>
      <c r="M1364" s="588">
        <f t="shared" si="99"/>
        <v>0</v>
      </c>
      <c r="N1364" s="703"/>
      <c r="O1364" s="361"/>
      <c r="P1364" s="502"/>
      <c r="Q1364" s="849">
        <f t="shared" si="101"/>
        <v>0</v>
      </c>
      <c r="R1364" s="849">
        <f t="shared" si="102"/>
        <v>0</v>
      </c>
      <c r="AA1364" s="194"/>
    </row>
    <row r="1365" spans="2:27" ht="18" customHeight="1" x14ac:dyDescent="0.35">
      <c r="B1365" s="229"/>
      <c r="C1365" s="301"/>
      <c r="D1365" s="301"/>
      <c r="E1365" s="449"/>
      <c r="F1365" s="301"/>
      <c r="G1365" s="302"/>
      <c r="H1365" s="170"/>
      <c r="I1365" s="170"/>
      <c r="J1365" s="344"/>
      <c r="K1365" s="587">
        <f t="shared" si="100"/>
        <v>0</v>
      </c>
      <c r="L1365" s="644">
        <v>0</v>
      </c>
      <c r="M1365" s="588">
        <f t="shared" si="99"/>
        <v>0</v>
      </c>
      <c r="N1365" s="703"/>
      <c r="O1365" s="361"/>
      <c r="P1365" s="502"/>
      <c r="Q1365" s="849">
        <f t="shared" si="101"/>
        <v>0</v>
      </c>
      <c r="R1365" s="849">
        <f t="shared" si="102"/>
        <v>0</v>
      </c>
      <c r="AA1365" s="194"/>
    </row>
    <row r="1366" spans="2:27" ht="18" customHeight="1" x14ac:dyDescent="0.35">
      <c r="B1366" s="229"/>
      <c r="C1366" s="301"/>
      <c r="D1366" s="301"/>
      <c r="E1366" s="449"/>
      <c r="F1366" s="301"/>
      <c r="G1366" s="302"/>
      <c r="H1366" s="170"/>
      <c r="I1366" s="170"/>
      <c r="J1366" s="344"/>
      <c r="K1366" s="587">
        <f t="shared" si="100"/>
        <v>0</v>
      </c>
      <c r="L1366" s="644">
        <v>0</v>
      </c>
      <c r="M1366" s="588">
        <f t="shared" si="99"/>
        <v>0</v>
      </c>
      <c r="N1366" s="703"/>
      <c r="O1366" s="361"/>
      <c r="P1366" s="502"/>
      <c r="Q1366" s="849">
        <f t="shared" si="101"/>
        <v>0</v>
      </c>
      <c r="R1366" s="849">
        <f t="shared" si="102"/>
        <v>0</v>
      </c>
      <c r="AA1366" s="194"/>
    </row>
    <row r="1367" spans="2:27" ht="18" customHeight="1" x14ac:dyDescent="0.35">
      <c r="B1367" s="229"/>
      <c r="C1367" s="301"/>
      <c r="D1367" s="301"/>
      <c r="E1367" s="449"/>
      <c r="F1367" s="301"/>
      <c r="G1367" s="302"/>
      <c r="H1367" s="170"/>
      <c r="I1367" s="170"/>
      <c r="J1367" s="344"/>
      <c r="K1367" s="587">
        <f t="shared" si="100"/>
        <v>0</v>
      </c>
      <c r="L1367" s="644">
        <v>0</v>
      </c>
      <c r="M1367" s="588">
        <f t="shared" si="99"/>
        <v>0</v>
      </c>
      <c r="N1367" s="703"/>
      <c r="O1367" s="361"/>
      <c r="P1367" s="502"/>
      <c r="Q1367" s="849">
        <f t="shared" si="101"/>
        <v>0</v>
      </c>
      <c r="R1367" s="849">
        <f t="shared" si="102"/>
        <v>0</v>
      </c>
      <c r="AA1367" s="194"/>
    </row>
    <row r="1368" spans="2:27" ht="18" customHeight="1" x14ac:dyDescent="0.35">
      <c r="B1368" s="229"/>
      <c r="C1368" s="301"/>
      <c r="D1368" s="301"/>
      <c r="E1368" s="449"/>
      <c r="F1368" s="301"/>
      <c r="G1368" s="302"/>
      <c r="H1368" s="170"/>
      <c r="I1368" s="170"/>
      <c r="J1368" s="344"/>
      <c r="K1368" s="587">
        <f t="shared" si="100"/>
        <v>0</v>
      </c>
      <c r="L1368" s="644">
        <v>0</v>
      </c>
      <c r="M1368" s="588">
        <f t="shared" si="99"/>
        <v>0</v>
      </c>
      <c r="N1368" s="703"/>
      <c r="O1368" s="361"/>
      <c r="P1368" s="502"/>
      <c r="Q1368" s="849">
        <f t="shared" si="101"/>
        <v>0</v>
      </c>
      <c r="R1368" s="849">
        <f t="shared" si="102"/>
        <v>0</v>
      </c>
      <c r="AA1368" s="194"/>
    </row>
    <row r="1369" spans="2:27" ht="18" customHeight="1" x14ac:dyDescent="0.35">
      <c r="B1369" s="229"/>
      <c r="C1369" s="301"/>
      <c r="D1369" s="301"/>
      <c r="E1369" s="449"/>
      <c r="F1369" s="301"/>
      <c r="G1369" s="302"/>
      <c r="H1369" s="170"/>
      <c r="I1369" s="170"/>
      <c r="J1369" s="344"/>
      <c r="K1369" s="587">
        <f t="shared" si="100"/>
        <v>0</v>
      </c>
      <c r="L1369" s="644">
        <v>0</v>
      </c>
      <c r="M1369" s="588">
        <f t="shared" si="99"/>
        <v>0</v>
      </c>
      <c r="N1369" s="703"/>
      <c r="O1369" s="361"/>
      <c r="P1369" s="502"/>
      <c r="Q1369" s="849">
        <f t="shared" si="101"/>
        <v>0</v>
      </c>
      <c r="R1369" s="849">
        <f t="shared" si="102"/>
        <v>0</v>
      </c>
      <c r="AA1369" s="194"/>
    </row>
    <row r="1370" spans="2:27" ht="18" customHeight="1" x14ac:dyDescent="0.35">
      <c r="B1370" s="229"/>
      <c r="C1370" s="301"/>
      <c r="D1370" s="301"/>
      <c r="E1370" s="449"/>
      <c r="F1370" s="301"/>
      <c r="G1370" s="302"/>
      <c r="H1370" s="170"/>
      <c r="I1370" s="170"/>
      <c r="J1370" s="344"/>
      <c r="K1370" s="587">
        <f t="shared" si="100"/>
        <v>0</v>
      </c>
      <c r="L1370" s="644">
        <v>0</v>
      </c>
      <c r="M1370" s="588">
        <f t="shared" si="99"/>
        <v>0</v>
      </c>
      <c r="N1370" s="703"/>
      <c r="O1370" s="361"/>
      <c r="P1370" s="502"/>
      <c r="Q1370" s="849">
        <f t="shared" si="101"/>
        <v>0</v>
      </c>
      <c r="R1370" s="849">
        <f t="shared" si="102"/>
        <v>0</v>
      </c>
      <c r="AA1370" s="194"/>
    </row>
    <row r="1371" spans="2:27" ht="18" customHeight="1" x14ac:dyDescent="0.35">
      <c r="B1371" s="229"/>
      <c r="C1371" s="301"/>
      <c r="D1371" s="301"/>
      <c r="E1371" s="449"/>
      <c r="F1371" s="301"/>
      <c r="G1371" s="302"/>
      <c r="H1371" s="170"/>
      <c r="I1371" s="170"/>
      <c r="J1371" s="344"/>
      <c r="K1371" s="587">
        <f t="shared" si="100"/>
        <v>0</v>
      </c>
      <c r="L1371" s="644">
        <v>0</v>
      </c>
      <c r="M1371" s="588">
        <f t="shared" si="99"/>
        <v>0</v>
      </c>
      <c r="N1371" s="703"/>
      <c r="O1371" s="361"/>
      <c r="P1371" s="502"/>
      <c r="Q1371" s="849">
        <f t="shared" si="101"/>
        <v>0</v>
      </c>
      <c r="R1371" s="849">
        <f t="shared" si="102"/>
        <v>0</v>
      </c>
      <c r="AA1371" s="194"/>
    </row>
    <row r="1372" spans="2:27" ht="18" customHeight="1" x14ac:dyDescent="0.35">
      <c r="B1372" s="229"/>
      <c r="C1372" s="301"/>
      <c r="D1372" s="301"/>
      <c r="E1372" s="449"/>
      <c r="F1372" s="301"/>
      <c r="G1372" s="302"/>
      <c r="H1372" s="170"/>
      <c r="I1372" s="170"/>
      <c r="J1372" s="344"/>
      <c r="K1372" s="587">
        <f t="shared" si="100"/>
        <v>0</v>
      </c>
      <c r="L1372" s="644">
        <v>0</v>
      </c>
      <c r="M1372" s="588">
        <f t="shared" si="99"/>
        <v>0</v>
      </c>
      <c r="N1372" s="703"/>
      <c r="O1372" s="361"/>
      <c r="P1372" s="502"/>
      <c r="Q1372" s="849">
        <f t="shared" si="101"/>
        <v>0</v>
      </c>
      <c r="R1372" s="849">
        <f t="shared" si="102"/>
        <v>0</v>
      </c>
      <c r="AA1372" s="194"/>
    </row>
    <row r="1373" spans="2:27" ht="18" customHeight="1" x14ac:dyDescent="0.35">
      <c r="B1373" s="229"/>
      <c r="C1373" s="301"/>
      <c r="D1373" s="301"/>
      <c r="E1373" s="449"/>
      <c r="F1373" s="301"/>
      <c r="G1373" s="302"/>
      <c r="H1373" s="170"/>
      <c r="I1373" s="170"/>
      <c r="J1373" s="344"/>
      <c r="K1373" s="587">
        <f t="shared" si="100"/>
        <v>0</v>
      </c>
      <c r="L1373" s="644">
        <v>0</v>
      </c>
      <c r="M1373" s="588">
        <f t="shared" si="99"/>
        <v>0</v>
      </c>
      <c r="N1373" s="703"/>
      <c r="O1373" s="361"/>
      <c r="P1373" s="502"/>
      <c r="Q1373" s="849">
        <f t="shared" si="101"/>
        <v>0</v>
      </c>
      <c r="R1373" s="849">
        <f t="shared" si="102"/>
        <v>0</v>
      </c>
      <c r="AA1373" s="194"/>
    </row>
    <row r="1374" spans="2:27" ht="18" customHeight="1" x14ac:dyDescent="0.35">
      <c r="B1374" s="229"/>
      <c r="C1374" s="301"/>
      <c r="D1374" s="301"/>
      <c r="E1374" s="449"/>
      <c r="F1374" s="301"/>
      <c r="G1374" s="302"/>
      <c r="H1374" s="170"/>
      <c r="I1374" s="170"/>
      <c r="J1374" s="344"/>
      <c r="K1374" s="587">
        <f t="shared" si="100"/>
        <v>0</v>
      </c>
      <c r="L1374" s="644">
        <v>0</v>
      </c>
      <c r="M1374" s="588">
        <f t="shared" si="99"/>
        <v>0</v>
      </c>
      <c r="N1374" s="703"/>
      <c r="O1374" s="361"/>
      <c r="P1374" s="502"/>
      <c r="Q1374" s="849">
        <f t="shared" si="101"/>
        <v>0</v>
      </c>
      <c r="R1374" s="849">
        <f t="shared" si="102"/>
        <v>0</v>
      </c>
      <c r="AA1374" s="194"/>
    </row>
    <row r="1375" spans="2:27" ht="18" customHeight="1" x14ac:dyDescent="0.35">
      <c r="B1375" s="229"/>
      <c r="C1375" s="301"/>
      <c r="D1375" s="301"/>
      <c r="E1375" s="449"/>
      <c r="F1375" s="301"/>
      <c r="G1375" s="302"/>
      <c r="H1375" s="170"/>
      <c r="I1375" s="170"/>
      <c r="J1375" s="344"/>
      <c r="K1375" s="587">
        <f t="shared" si="100"/>
        <v>0</v>
      </c>
      <c r="L1375" s="644">
        <v>0</v>
      </c>
      <c r="M1375" s="588">
        <f t="shared" si="99"/>
        <v>0</v>
      </c>
      <c r="N1375" s="703"/>
      <c r="O1375" s="361"/>
      <c r="P1375" s="502"/>
      <c r="Q1375" s="849">
        <f t="shared" si="101"/>
        <v>0</v>
      </c>
      <c r="R1375" s="849">
        <f t="shared" si="102"/>
        <v>0</v>
      </c>
      <c r="AA1375" s="194"/>
    </row>
    <row r="1376" spans="2:27" ht="18" customHeight="1" x14ac:dyDescent="0.35">
      <c r="B1376" s="229"/>
      <c r="C1376" s="301"/>
      <c r="D1376" s="301"/>
      <c r="E1376" s="449"/>
      <c r="F1376" s="301"/>
      <c r="G1376" s="302"/>
      <c r="H1376" s="170"/>
      <c r="I1376" s="170"/>
      <c r="J1376" s="344"/>
      <c r="K1376" s="587">
        <f t="shared" si="100"/>
        <v>0</v>
      </c>
      <c r="L1376" s="644">
        <v>0</v>
      </c>
      <c r="M1376" s="588">
        <f t="shared" si="99"/>
        <v>0</v>
      </c>
      <c r="N1376" s="703"/>
      <c r="O1376" s="361"/>
      <c r="P1376" s="502"/>
      <c r="Q1376" s="849">
        <f t="shared" si="101"/>
        <v>0</v>
      </c>
      <c r="R1376" s="849">
        <f t="shared" si="102"/>
        <v>0</v>
      </c>
      <c r="AA1376" s="194"/>
    </row>
    <row r="1377" spans="2:27" ht="18" customHeight="1" x14ac:dyDescent="0.35">
      <c r="B1377" s="229"/>
      <c r="C1377" s="301"/>
      <c r="D1377" s="301"/>
      <c r="E1377" s="449"/>
      <c r="F1377" s="301"/>
      <c r="G1377" s="302"/>
      <c r="H1377" s="170"/>
      <c r="I1377" s="170"/>
      <c r="J1377" s="344"/>
      <c r="K1377" s="587">
        <f t="shared" si="100"/>
        <v>0</v>
      </c>
      <c r="L1377" s="644">
        <v>0</v>
      </c>
      <c r="M1377" s="588">
        <f t="shared" si="99"/>
        <v>0</v>
      </c>
      <c r="N1377" s="703"/>
      <c r="O1377" s="361"/>
      <c r="P1377" s="502"/>
      <c r="Q1377" s="849">
        <f t="shared" si="101"/>
        <v>0</v>
      </c>
      <c r="R1377" s="849">
        <f t="shared" si="102"/>
        <v>0</v>
      </c>
      <c r="AA1377" s="194"/>
    </row>
    <row r="1378" spans="2:27" ht="18" customHeight="1" x14ac:dyDescent="0.35">
      <c r="B1378" s="229"/>
      <c r="C1378" s="301"/>
      <c r="D1378" s="301"/>
      <c r="E1378" s="449"/>
      <c r="F1378" s="301"/>
      <c r="G1378" s="302"/>
      <c r="H1378" s="170"/>
      <c r="I1378" s="170"/>
      <c r="J1378" s="344"/>
      <c r="K1378" s="587">
        <f t="shared" si="100"/>
        <v>0</v>
      </c>
      <c r="L1378" s="644">
        <v>0</v>
      </c>
      <c r="M1378" s="588">
        <f t="shared" si="99"/>
        <v>0</v>
      </c>
      <c r="N1378" s="703"/>
      <c r="O1378" s="361"/>
      <c r="P1378" s="502"/>
      <c r="Q1378" s="849">
        <f t="shared" si="101"/>
        <v>0</v>
      </c>
      <c r="R1378" s="849">
        <f t="shared" si="102"/>
        <v>0</v>
      </c>
      <c r="AA1378" s="194"/>
    </row>
    <row r="1379" spans="2:27" ht="18" customHeight="1" x14ac:dyDescent="0.35">
      <c r="B1379" s="229"/>
      <c r="C1379" s="301"/>
      <c r="D1379" s="301"/>
      <c r="E1379" s="449"/>
      <c r="F1379" s="301"/>
      <c r="G1379" s="302"/>
      <c r="H1379" s="170"/>
      <c r="I1379" s="170"/>
      <c r="J1379" s="344"/>
      <c r="K1379" s="587">
        <f t="shared" si="100"/>
        <v>0</v>
      </c>
      <c r="L1379" s="644">
        <v>0</v>
      </c>
      <c r="M1379" s="588">
        <f t="shared" si="99"/>
        <v>0</v>
      </c>
      <c r="N1379" s="703"/>
      <c r="O1379" s="361"/>
      <c r="P1379" s="502"/>
      <c r="Q1379" s="849">
        <f t="shared" si="101"/>
        <v>0</v>
      </c>
      <c r="R1379" s="849">
        <f t="shared" si="102"/>
        <v>0</v>
      </c>
      <c r="AA1379" s="194"/>
    </row>
    <row r="1380" spans="2:27" ht="18" customHeight="1" x14ac:dyDescent="0.35">
      <c r="B1380" s="229"/>
      <c r="C1380" s="301"/>
      <c r="D1380" s="301"/>
      <c r="E1380" s="449"/>
      <c r="F1380" s="301"/>
      <c r="G1380" s="302"/>
      <c r="H1380" s="170"/>
      <c r="I1380" s="170"/>
      <c r="J1380" s="344"/>
      <c r="K1380" s="587">
        <f t="shared" si="100"/>
        <v>0</v>
      </c>
      <c r="L1380" s="644">
        <v>0</v>
      </c>
      <c r="M1380" s="588">
        <f t="shared" si="99"/>
        <v>0</v>
      </c>
      <c r="N1380" s="703"/>
      <c r="O1380" s="361"/>
      <c r="P1380" s="502"/>
      <c r="Q1380" s="849">
        <f t="shared" si="101"/>
        <v>0</v>
      </c>
      <c r="R1380" s="849">
        <f t="shared" si="102"/>
        <v>0</v>
      </c>
      <c r="AA1380" s="194"/>
    </row>
    <row r="1381" spans="2:27" ht="18" customHeight="1" x14ac:dyDescent="0.35">
      <c r="B1381" s="229"/>
      <c r="C1381" s="301"/>
      <c r="D1381" s="301"/>
      <c r="E1381" s="449"/>
      <c r="F1381" s="301"/>
      <c r="G1381" s="302"/>
      <c r="H1381" s="170"/>
      <c r="I1381" s="170"/>
      <c r="J1381" s="344"/>
      <c r="K1381" s="587">
        <f t="shared" si="100"/>
        <v>0</v>
      </c>
      <c r="L1381" s="644">
        <v>0</v>
      </c>
      <c r="M1381" s="588">
        <f t="shared" si="99"/>
        <v>0</v>
      </c>
      <c r="N1381" s="703"/>
      <c r="O1381" s="361"/>
      <c r="P1381" s="502"/>
      <c r="Q1381" s="849">
        <f t="shared" si="101"/>
        <v>0</v>
      </c>
      <c r="R1381" s="849">
        <f t="shared" si="102"/>
        <v>0</v>
      </c>
      <c r="AA1381" s="194"/>
    </row>
    <row r="1382" spans="2:27" ht="18" customHeight="1" x14ac:dyDescent="0.35">
      <c r="B1382" s="229"/>
      <c r="C1382" s="301"/>
      <c r="D1382" s="301"/>
      <c r="E1382" s="449"/>
      <c r="F1382" s="301"/>
      <c r="G1382" s="302"/>
      <c r="H1382" s="170"/>
      <c r="I1382" s="170"/>
      <c r="J1382" s="344"/>
      <c r="K1382" s="587">
        <f t="shared" si="100"/>
        <v>0</v>
      </c>
      <c r="L1382" s="644">
        <v>0</v>
      </c>
      <c r="M1382" s="588">
        <f t="shared" si="99"/>
        <v>0</v>
      </c>
      <c r="N1382" s="703"/>
      <c r="O1382" s="361"/>
      <c r="P1382" s="502"/>
      <c r="Q1382" s="849">
        <f t="shared" si="101"/>
        <v>0</v>
      </c>
      <c r="R1382" s="849">
        <f t="shared" si="102"/>
        <v>0</v>
      </c>
      <c r="AA1382" s="194"/>
    </row>
    <row r="1383" spans="2:27" ht="18" customHeight="1" x14ac:dyDescent="0.35">
      <c r="B1383" s="229"/>
      <c r="C1383" s="301"/>
      <c r="D1383" s="301"/>
      <c r="E1383" s="449"/>
      <c r="F1383" s="301"/>
      <c r="G1383" s="302"/>
      <c r="H1383" s="170"/>
      <c r="I1383" s="170"/>
      <c r="J1383" s="344"/>
      <c r="K1383" s="587">
        <f t="shared" si="100"/>
        <v>0</v>
      </c>
      <c r="L1383" s="644">
        <v>0</v>
      </c>
      <c r="M1383" s="588">
        <f t="shared" si="99"/>
        <v>0</v>
      </c>
      <c r="N1383" s="703"/>
      <c r="O1383" s="361"/>
      <c r="P1383" s="502"/>
      <c r="Q1383" s="849">
        <f t="shared" si="101"/>
        <v>0</v>
      </c>
      <c r="R1383" s="849">
        <f t="shared" si="102"/>
        <v>0</v>
      </c>
      <c r="AA1383" s="194"/>
    </row>
    <row r="1384" spans="2:27" ht="18" customHeight="1" x14ac:dyDescent="0.35">
      <c r="B1384" s="229"/>
      <c r="C1384" s="301"/>
      <c r="D1384" s="301"/>
      <c r="E1384" s="449"/>
      <c r="F1384" s="301"/>
      <c r="G1384" s="302"/>
      <c r="H1384" s="170"/>
      <c r="I1384" s="170"/>
      <c r="J1384" s="344"/>
      <c r="K1384" s="587">
        <f t="shared" si="100"/>
        <v>0</v>
      </c>
      <c r="L1384" s="644">
        <v>0</v>
      </c>
      <c r="M1384" s="588">
        <f t="shared" si="99"/>
        <v>0</v>
      </c>
      <c r="N1384" s="703"/>
      <c r="O1384" s="361"/>
      <c r="P1384" s="502"/>
      <c r="Q1384" s="849">
        <f t="shared" si="101"/>
        <v>0</v>
      </c>
      <c r="R1384" s="849">
        <f t="shared" si="102"/>
        <v>0</v>
      </c>
      <c r="AA1384" s="194"/>
    </row>
    <row r="1385" spans="2:27" ht="18" customHeight="1" x14ac:dyDescent="0.35">
      <c r="B1385" s="229"/>
      <c r="C1385" s="301"/>
      <c r="D1385" s="301"/>
      <c r="E1385" s="449"/>
      <c r="F1385" s="301"/>
      <c r="G1385" s="302"/>
      <c r="H1385" s="170"/>
      <c r="I1385" s="170"/>
      <c r="J1385" s="344"/>
      <c r="K1385" s="587">
        <f t="shared" si="100"/>
        <v>0</v>
      </c>
      <c r="L1385" s="644">
        <v>0</v>
      </c>
      <c r="M1385" s="588">
        <f t="shared" si="99"/>
        <v>0</v>
      </c>
      <c r="N1385" s="703"/>
      <c r="O1385" s="361"/>
      <c r="P1385" s="502"/>
      <c r="Q1385" s="849">
        <f t="shared" si="101"/>
        <v>0</v>
      </c>
      <c r="R1385" s="849">
        <f t="shared" si="102"/>
        <v>0</v>
      </c>
      <c r="AA1385" s="194"/>
    </row>
    <row r="1386" spans="2:27" ht="18" customHeight="1" x14ac:dyDescent="0.35">
      <c r="B1386" s="229"/>
      <c r="C1386" s="301"/>
      <c r="D1386" s="301"/>
      <c r="E1386" s="449"/>
      <c r="F1386" s="301"/>
      <c r="G1386" s="302"/>
      <c r="H1386" s="170"/>
      <c r="I1386" s="170"/>
      <c r="J1386" s="344"/>
      <c r="K1386" s="587">
        <f t="shared" si="100"/>
        <v>0</v>
      </c>
      <c r="L1386" s="644">
        <v>0</v>
      </c>
      <c r="M1386" s="588">
        <f t="shared" si="99"/>
        <v>0</v>
      </c>
      <c r="N1386" s="703"/>
      <c r="O1386" s="361"/>
      <c r="P1386" s="502"/>
      <c r="Q1386" s="849">
        <f t="shared" si="101"/>
        <v>0</v>
      </c>
      <c r="R1386" s="849">
        <f t="shared" si="102"/>
        <v>0</v>
      </c>
      <c r="AA1386" s="194"/>
    </row>
    <row r="1387" spans="2:27" ht="18" customHeight="1" x14ac:dyDescent="0.35">
      <c r="B1387" s="229"/>
      <c r="C1387" s="301"/>
      <c r="D1387" s="301"/>
      <c r="E1387" s="449"/>
      <c r="F1387" s="301"/>
      <c r="G1387" s="302"/>
      <c r="H1387" s="170"/>
      <c r="I1387" s="170"/>
      <c r="J1387" s="344"/>
      <c r="K1387" s="587">
        <f t="shared" si="100"/>
        <v>0</v>
      </c>
      <c r="L1387" s="644">
        <v>0</v>
      </c>
      <c r="M1387" s="588">
        <f t="shared" si="99"/>
        <v>0</v>
      </c>
      <c r="N1387" s="703"/>
      <c r="O1387" s="361"/>
      <c r="P1387" s="502"/>
      <c r="Q1387" s="849">
        <f t="shared" si="101"/>
        <v>0</v>
      </c>
      <c r="R1387" s="849">
        <f t="shared" si="102"/>
        <v>0</v>
      </c>
      <c r="AA1387" s="194"/>
    </row>
    <row r="1388" spans="2:27" ht="18" customHeight="1" x14ac:dyDescent="0.35">
      <c r="B1388" s="229"/>
      <c r="C1388" s="301"/>
      <c r="D1388" s="301"/>
      <c r="E1388" s="449"/>
      <c r="F1388" s="301"/>
      <c r="G1388" s="302"/>
      <c r="H1388" s="170"/>
      <c r="I1388" s="170"/>
      <c r="J1388" s="344"/>
      <c r="K1388" s="587">
        <f t="shared" si="100"/>
        <v>0</v>
      </c>
      <c r="L1388" s="644">
        <v>0</v>
      </c>
      <c r="M1388" s="588">
        <f t="shared" si="99"/>
        <v>0</v>
      </c>
      <c r="N1388" s="703"/>
      <c r="O1388" s="361"/>
      <c r="P1388" s="502"/>
      <c r="Q1388" s="849">
        <f t="shared" si="101"/>
        <v>0</v>
      </c>
      <c r="R1388" s="849">
        <f t="shared" si="102"/>
        <v>0</v>
      </c>
      <c r="AA1388" s="194"/>
    </row>
    <row r="1389" spans="2:27" ht="18" customHeight="1" x14ac:dyDescent="0.35">
      <c r="B1389" s="229"/>
      <c r="C1389" s="301"/>
      <c r="D1389" s="301"/>
      <c r="E1389" s="449"/>
      <c r="F1389" s="301"/>
      <c r="G1389" s="302"/>
      <c r="H1389" s="170"/>
      <c r="I1389" s="170"/>
      <c r="J1389" s="344"/>
      <c r="K1389" s="587">
        <f t="shared" si="100"/>
        <v>0</v>
      </c>
      <c r="L1389" s="644">
        <v>0</v>
      </c>
      <c r="M1389" s="588">
        <f t="shared" si="99"/>
        <v>0</v>
      </c>
      <c r="N1389" s="703"/>
      <c r="O1389" s="361"/>
      <c r="P1389" s="502"/>
      <c r="Q1389" s="849">
        <f t="shared" si="101"/>
        <v>0</v>
      </c>
      <c r="R1389" s="849">
        <f t="shared" si="102"/>
        <v>0</v>
      </c>
      <c r="AA1389" s="194"/>
    </row>
    <row r="1390" spans="2:27" ht="18" customHeight="1" x14ac:dyDescent="0.35">
      <c r="B1390" s="229"/>
      <c r="C1390" s="301"/>
      <c r="D1390" s="301"/>
      <c r="E1390" s="449"/>
      <c r="F1390" s="301"/>
      <c r="G1390" s="302"/>
      <c r="H1390" s="170"/>
      <c r="I1390" s="170"/>
      <c r="J1390" s="344"/>
      <c r="K1390" s="587">
        <f t="shared" si="100"/>
        <v>0</v>
      </c>
      <c r="L1390" s="644">
        <v>0</v>
      </c>
      <c r="M1390" s="588">
        <f t="shared" si="99"/>
        <v>0</v>
      </c>
      <c r="N1390" s="703"/>
      <c r="O1390" s="361"/>
      <c r="P1390" s="502"/>
      <c r="Q1390" s="849">
        <f t="shared" si="101"/>
        <v>0</v>
      </c>
      <c r="R1390" s="849">
        <f t="shared" si="102"/>
        <v>0</v>
      </c>
      <c r="AA1390" s="194"/>
    </row>
    <row r="1391" spans="2:27" ht="18" customHeight="1" x14ac:dyDescent="0.35">
      <c r="B1391" s="229"/>
      <c r="C1391" s="301"/>
      <c r="D1391" s="301"/>
      <c r="E1391" s="449"/>
      <c r="F1391" s="301"/>
      <c r="G1391" s="302"/>
      <c r="H1391" s="170"/>
      <c r="I1391" s="170"/>
      <c r="J1391" s="344"/>
      <c r="K1391" s="587">
        <f t="shared" si="100"/>
        <v>0</v>
      </c>
      <c r="L1391" s="644">
        <v>0</v>
      </c>
      <c r="M1391" s="588">
        <f t="shared" si="99"/>
        <v>0</v>
      </c>
      <c r="N1391" s="703"/>
      <c r="O1391" s="361"/>
      <c r="P1391" s="502"/>
      <c r="Q1391" s="849">
        <f t="shared" si="101"/>
        <v>0</v>
      </c>
      <c r="R1391" s="849">
        <f t="shared" si="102"/>
        <v>0</v>
      </c>
      <c r="AA1391" s="194"/>
    </row>
    <row r="1392" spans="2:27" ht="18" customHeight="1" x14ac:dyDescent="0.35">
      <c r="B1392" s="229"/>
      <c r="C1392" s="301"/>
      <c r="D1392" s="301"/>
      <c r="E1392" s="449"/>
      <c r="F1392" s="301"/>
      <c r="G1392" s="302"/>
      <c r="H1392" s="170"/>
      <c r="I1392" s="170"/>
      <c r="J1392" s="344"/>
      <c r="K1392" s="587">
        <f t="shared" si="100"/>
        <v>0</v>
      </c>
      <c r="L1392" s="644">
        <v>0</v>
      </c>
      <c r="M1392" s="588">
        <f t="shared" si="99"/>
        <v>0</v>
      </c>
      <c r="N1392" s="703"/>
      <c r="O1392" s="361"/>
      <c r="P1392" s="502"/>
      <c r="Q1392" s="849">
        <f t="shared" si="101"/>
        <v>0</v>
      </c>
      <c r="R1392" s="849">
        <f t="shared" si="102"/>
        <v>0</v>
      </c>
      <c r="AA1392" s="194"/>
    </row>
    <row r="1393" spans="2:27" ht="18" customHeight="1" x14ac:dyDescent="0.35">
      <c r="B1393" s="229"/>
      <c r="C1393" s="301"/>
      <c r="D1393" s="301"/>
      <c r="E1393" s="449"/>
      <c r="F1393" s="301"/>
      <c r="G1393" s="302"/>
      <c r="H1393" s="170"/>
      <c r="I1393" s="170"/>
      <c r="J1393" s="344"/>
      <c r="K1393" s="587">
        <f t="shared" si="100"/>
        <v>0</v>
      </c>
      <c r="L1393" s="644">
        <v>0</v>
      </c>
      <c r="M1393" s="588">
        <f t="shared" si="99"/>
        <v>0</v>
      </c>
      <c r="N1393" s="703"/>
      <c r="O1393" s="361"/>
      <c r="P1393" s="502"/>
      <c r="Q1393" s="849">
        <f t="shared" si="101"/>
        <v>0</v>
      </c>
      <c r="R1393" s="849">
        <f t="shared" si="102"/>
        <v>0</v>
      </c>
      <c r="AA1393" s="194"/>
    </row>
    <row r="1394" spans="2:27" ht="18" customHeight="1" x14ac:dyDescent="0.35">
      <c r="B1394" s="229"/>
      <c r="C1394" s="301"/>
      <c r="D1394" s="301"/>
      <c r="E1394" s="449"/>
      <c r="F1394" s="301"/>
      <c r="G1394" s="302"/>
      <c r="H1394" s="170"/>
      <c r="I1394" s="170"/>
      <c r="J1394" s="344"/>
      <c r="K1394" s="587">
        <f t="shared" si="100"/>
        <v>0</v>
      </c>
      <c r="L1394" s="644">
        <v>0</v>
      </c>
      <c r="M1394" s="588">
        <f t="shared" ref="M1394:M1457" si="103">IF(O1394="X",0,L1394*$M$8)</f>
        <v>0</v>
      </c>
      <c r="N1394" s="703"/>
      <c r="O1394" s="361"/>
      <c r="P1394" s="502"/>
      <c r="Q1394" s="849">
        <f t="shared" si="101"/>
        <v>0</v>
      </c>
      <c r="R1394" s="849">
        <f t="shared" si="102"/>
        <v>0</v>
      </c>
      <c r="AA1394" s="194"/>
    </row>
    <row r="1395" spans="2:27" ht="18" customHeight="1" x14ac:dyDescent="0.35">
      <c r="B1395" s="229"/>
      <c r="C1395" s="301"/>
      <c r="D1395" s="301"/>
      <c r="E1395" s="449"/>
      <c r="F1395" s="301"/>
      <c r="G1395" s="302"/>
      <c r="H1395" s="170"/>
      <c r="I1395" s="170"/>
      <c r="J1395" s="344"/>
      <c r="K1395" s="587">
        <f t="shared" ref="K1395:K1458" si="104">J1395*$M$8</f>
        <v>0</v>
      </c>
      <c r="L1395" s="644">
        <v>0</v>
      </c>
      <c r="M1395" s="588">
        <f t="shared" si="103"/>
        <v>0</v>
      </c>
      <c r="N1395" s="703"/>
      <c r="O1395" s="361"/>
      <c r="P1395" s="502"/>
      <c r="Q1395" s="849">
        <f t="shared" ref="Q1395:Q1458" si="105">K1395*$H$35</f>
        <v>0</v>
      </c>
      <c r="R1395" s="849">
        <f t="shared" ref="R1395:R1458" si="106">M1395*$H$44</f>
        <v>0</v>
      </c>
      <c r="AA1395" s="194"/>
    </row>
    <row r="1396" spans="2:27" ht="18" customHeight="1" x14ac:dyDescent="0.35">
      <c r="B1396" s="229"/>
      <c r="C1396" s="301"/>
      <c r="D1396" s="301"/>
      <c r="E1396" s="449"/>
      <c r="F1396" s="301"/>
      <c r="G1396" s="302"/>
      <c r="H1396" s="170"/>
      <c r="I1396" s="170"/>
      <c r="J1396" s="344"/>
      <c r="K1396" s="587">
        <f t="shared" si="104"/>
        <v>0</v>
      </c>
      <c r="L1396" s="644">
        <v>0</v>
      </c>
      <c r="M1396" s="588">
        <f t="shared" si="103"/>
        <v>0</v>
      </c>
      <c r="N1396" s="703"/>
      <c r="O1396" s="361"/>
      <c r="P1396" s="502"/>
      <c r="Q1396" s="849">
        <f t="shared" si="105"/>
        <v>0</v>
      </c>
      <c r="R1396" s="849">
        <f t="shared" si="106"/>
        <v>0</v>
      </c>
      <c r="AA1396" s="194"/>
    </row>
    <row r="1397" spans="2:27" ht="18" customHeight="1" x14ac:dyDescent="0.35">
      <c r="B1397" s="229"/>
      <c r="C1397" s="301"/>
      <c r="D1397" s="301"/>
      <c r="E1397" s="449"/>
      <c r="F1397" s="301"/>
      <c r="G1397" s="302"/>
      <c r="H1397" s="170"/>
      <c r="I1397" s="170"/>
      <c r="J1397" s="344"/>
      <c r="K1397" s="587">
        <f t="shared" si="104"/>
        <v>0</v>
      </c>
      <c r="L1397" s="644">
        <v>0</v>
      </c>
      <c r="M1397" s="588">
        <f t="shared" si="103"/>
        <v>0</v>
      </c>
      <c r="N1397" s="703"/>
      <c r="O1397" s="361"/>
      <c r="P1397" s="502"/>
      <c r="Q1397" s="849">
        <f t="shared" si="105"/>
        <v>0</v>
      </c>
      <c r="R1397" s="849">
        <f t="shared" si="106"/>
        <v>0</v>
      </c>
      <c r="AA1397" s="194"/>
    </row>
    <row r="1398" spans="2:27" ht="18" customHeight="1" x14ac:dyDescent="0.35">
      <c r="B1398" s="229"/>
      <c r="C1398" s="301"/>
      <c r="D1398" s="301"/>
      <c r="E1398" s="449"/>
      <c r="F1398" s="301"/>
      <c r="G1398" s="302"/>
      <c r="H1398" s="170"/>
      <c r="I1398" s="170"/>
      <c r="J1398" s="344"/>
      <c r="K1398" s="587">
        <f t="shared" si="104"/>
        <v>0</v>
      </c>
      <c r="L1398" s="644">
        <v>0</v>
      </c>
      <c r="M1398" s="588">
        <f t="shared" si="103"/>
        <v>0</v>
      </c>
      <c r="N1398" s="703"/>
      <c r="O1398" s="361"/>
      <c r="P1398" s="502"/>
      <c r="Q1398" s="849">
        <f t="shared" si="105"/>
        <v>0</v>
      </c>
      <c r="R1398" s="849">
        <f t="shared" si="106"/>
        <v>0</v>
      </c>
      <c r="AA1398" s="194"/>
    </row>
    <row r="1399" spans="2:27" ht="18" customHeight="1" x14ac:dyDescent="0.35">
      <c r="B1399" s="229"/>
      <c r="C1399" s="301"/>
      <c r="D1399" s="301"/>
      <c r="E1399" s="449"/>
      <c r="F1399" s="301"/>
      <c r="G1399" s="302"/>
      <c r="H1399" s="170"/>
      <c r="I1399" s="170"/>
      <c r="J1399" s="344"/>
      <c r="K1399" s="587">
        <f t="shared" si="104"/>
        <v>0</v>
      </c>
      <c r="L1399" s="644">
        <v>0</v>
      </c>
      <c r="M1399" s="588">
        <f t="shared" si="103"/>
        <v>0</v>
      </c>
      <c r="N1399" s="703"/>
      <c r="O1399" s="361"/>
      <c r="P1399" s="502"/>
      <c r="Q1399" s="849">
        <f t="shared" si="105"/>
        <v>0</v>
      </c>
      <c r="R1399" s="849">
        <f t="shared" si="106"/>
        <v>0</v>
      </c>
      <c r="AA1399" s="194"/>
    </row>
    <row r="1400" spans="2:27" ht="18" customHeight="1" x14ac:dyDescent="0.35">
      <c r="B1400" s="229"/>
      <c r="C1400" s="301"/>
      <c r="D1400" s="301"/>
      <c r="E1400" s="449"/>
      <c r="F1400" s="301"/>
      <c r="G1400" s="302"/>
      <c r="H1400" s="170"/>
      <c r="I1400" s="170"/>
      <c r="J1400" s="344"/>
      <c r="K1400" s="587">
        <f t="shared" si="104"/>
        <v>0</v>
      </c>
      <c r="L1400" s="644">
        <v>0</v>
      </c>
      <c r="M1400" s="588">
        <f t="shared" si="103"/>
        <v>0</v>
      </c>
      <c r="N1400" s="703"/>
      <c r="O1400" s="361"/>
      <c r="P1400" s="502"/>
      <c r="Q1400" s="849">
        <f t="shared" si="105"/>
        <v>0</v>
      </c>
      <c r="R1400" s="849">
        <f t="shared" si="106"/>
        <v>0</v>
      </c>
      <c r="AA1400" s="194"/>
    </row>
    <row r="1401" spans="2:27" ht="18" customHeight="1" x14ac:dyDescent="0.35">
      <c r="B1401" s="229"/>
      <c r="C1401" s="301"/>
      <c r="D1401" s="301"/>
      <c r="E1401" s="449"/>
      <c r="F1401" s="301"/>
      <c r="G1401" s="302"/>
      <c r="H1401" s="170"/>
      <c r="I1401" s="170"/>
      <c r="J1401" s="344"/>
      <c r="K1401" s="587">
        <f t="shared" si="104"/>
        <v>0</v>
      </c>
      <c r="L1401" s="644">
        <v>0</v>
      </c>
      <c r="M1401" s="588">
        <f t="shared" si="103"/>
        <v>0</v>
      </c>
      <c r="N1401" s="703"/>
      <c r="O1401" s="361"/>
      <c r="P1401" s="502"/>
      <c r="Q1401" s="849">
        <f t="shared" si="105"/>
        <v>0</v>
      </c>
      <c r="R1401" s="849">
        <f t="shared" si="106"/>
        <v>0</v>
      </c>
      <c r="AA1401" s="194"/>
    </row>
    <row r="1402" spans="2:27" ht="18" customHeight="1" x14ac:dyDescent="0.35">
      <c r="B1402" s="229"/>
      <c r="C1402" s="301"/>
      <c r="D1402" s="301"/>
      <c r="E1402" s="449"/>
      <c r="F1402" s="301"/>
      <c r="G1402" s="302"/>
      <c r="H1402" s="170"/>
      <c r="I1402" s="170"/>
      <c r="J1402" s="344"/>
      <c r="K1402" s="587">
        <f t="shared" si="104"/>
        <v>0</v>
      </c>
      <c r="L1402" s="644">
        <v>0</v>
      </c>
      <c r="M1402" s="588">
        <f t="shared" si="103"/>
        <v>0</v>
      </c>
      <c r="N1402" s="703"/>
      <c r="O1402" s="361"/>
      <c r="P1402" s="502"/>
      <c r="Q1402" s="849">
        <f t="shared" si="105"/>
        <v>0</v>
      </c>
      <c r="R1402" s="849">
        <f t="shared" si="106"/>
        <v>0</v>
      </c>
      <c r="AA1402" s="194"/>
    </row>
    <row r="1403" spans="2:27" ht="18" customHeight="1" x14ac:dyDescent="0.35">
      <c r="B1403" s="229"/>
      <c r="C1403" s="301"/>
      <c r="D1403" s="301"/>
      <c r="E1403" s="449"/>
      <c r="F1403" s="301"/>
      <c r="G1403" s="302"/>
      <c r="H1403" s="170"/>
      <c r="I1403" s="170"/>
      <c r="J1403" s="344"/>
      <c r="K1403" s="587">
        <f t="shared" si="104"/>
        <v>0</v>
      </c>
      <c r="L1403" s="644">
        <v>0</v>
      </c>
      <c r="M1403" s="588">
        <f t="shared" si="103"/>
        <v>0</v>
      </c>
      <c r="N1403" s="703"/>
      <c r="O1403" s="361"/>
      <c r="P1403" s="502"/>
      <c r="Q1403" s="849">
        <f t="shared" si="105"/>
        <v>0</v>
      </c>
      <c r="R1403" s="849">
        <f t="shared" si="106"/>
        <v>0</v>
      </c>
      <c r="AA1403" s="194"/>
    </row>
    <row r="1404" spans="2:27" ht="18" customHeight="1" x14ac:dyDescent="0.35">
      <c r="B1404" s="229"/>
      <c r="C1404" s="301"/>
      <c r="D1404" s="301"/>
      <c r="E1404" s="449"/>
      <c r="F1404" s="301"/>
      <c r="G1404" s="302"/>
      <c r="H1404" s="170"/>
      <c r="I1404" s="170"/>
      <c r="J1404" s="344"/>
      <c r="K1404" s="587">
        <f t="shared" si="104"/>
        <v>0</v>
      </c>
      <c r="L1404" s="644">
        <v>0</v>
      </c>
      <c r="M1404" s="588">
        <f t="shared" si="103"/>
        <v>0</v>
      </c>
      <c r="N1404" s="703"/>
      <c r="O1404" s="361"/>
      <c r="P1404" s="502"/>
      <c r="Q1404" s="849">
        <f t="shared" si="105"/>
        <v>0</v>
      </c>
      <c r="R1404" s="849">
        <f t="shared" si="106"/>
        <v>0</v>
      </c>
      <c r="AA1404" s="194"/>
    </row>
    <row r="1405" spans="2:27" ht="18" customHeight="1" x14ac:dyDescent="0.35">
      <c r="B1405" s="229"/>
      <c r="C1405" s="301"/>
      <c r="D1405" s="301"/>
      <c r="E1405" s="449"/>
      <c r="F1405" s="301"/>
      <c r="G1405" s="302"/>
      <c r="H1405" s="170"/>
      <c r="I1405" s="170"/>
      <c r="J1405" s="344"/>
      <c r="K1405" s="587">
        <f t="shared" si="104"/>
        <v>0</v>
      </c>
      <c r="L1405" s="644">
        <v>0</v>
      </c>
      <c r="M1405" s="588">
        <f t="shared" si="103"/>
        <v>0</v>
      </c>
      <c r="N1405" s="703"/>
      <c r="O1405" s="361"/>
      <c r="P1405" s="502"/>
      <c r="Q1405" s="849">
        <f t="shared" si="105"/>
        <v>0</v>
      </c>
      <c r="R1405" s="849">
        <f t="shared" si="106"/>
        <v>0</v>
      </c>
      <c r="AA1405" s="194"/>
    </row>
    <row r="1406" spans="2:27" ht="18" customHeight="1" x14ac:dyDescent="0.35">
      <c r="B1406" s="229"/>
      <c r="C1406" s="301"/>
      <c r="D1406" s="301"/>
      <c r="E1406" s="449"/>
      <c r="F1406" s="301"/>
      <c r="G1406" s="302"/>
      <c r="H1406" s="170"/>
      <c r="I1406" s="170"/>
      <c r="J1406" s="344"/>
      <c r="K1406" s="587">
        <f t="shared" si="104"/>
        <v>0</v>
      </c>
      <c r="L1406" s="644">
        <v>0</v>
      </c>
      <c r="M1406" s="588">
        <f t="shared" si="103"/>
        <v>0</v>
      </c>
      <c r="N1406" s="703"/>
      <c r="O1406" s="361"/>
      <c r="P1406" s="502"/>
      <c r="Q1406" s="849">
        <f t="shared" si="105"/>
        <v>0</v>
      </c>
      <c r="R1406" s="849">
        <f t="shared" si="106"/>
        <v>0</v>
      </c>
      <c r="AA1406" s="194"/>
    </row>
    <row r="1407" spans="2:27" ht="18" customHeight="1" x14ac:dyDescent="0.35">
      <c r="B1407" s="229"/>
      <c r="C1407" s="301"/>
      <c r="D1407" s="301"/>
      <c r="E1407" s="449"/>
      <c r="F1407" s="301"/>
      <c r="G1407" s="302"/>
      <c r="H1407" s="170"/>
      <c r="I1407" s="170"/>
      <c r="J1407" s="344"/>
      <c r="K1407" s="587">
        <f t="shared" si="104"/>
        <v>0</v>
      </c>
      <c r="L1407" s="644">
        <v>0</v>
      </c>
      <c r="M1407" s="588">
        <f t="shared" si="103"/>
        <v>0</v>
      </c>
      <c r="N1407" s="703"/>
      <c r="O1407" s="361"/>
      <c r="P1407" s="502"/>
      <c r="Q1407" s="849">
        <f t="shared" si="105"/>
        <v>0</v>
      </c>
      <c r="R1407" s="849">
        <f t="shared" si="106"/>
        <v>0</v>
      </c>
      <c r="AA1407" s="194"/>
    </row>
    <row r="1408" spans="2:27" ht="18" customHeight="1" x14ac:dyDescent="0.35">
      <c r="B1408" s="229"/>
      <c r="C1408" s="301"/>
      <c r="D1408" s="301"/>
      <c r="E1408" s="449"/>
      <c r="F1408" s="301"/>
      <c r="G1408" s="302"/>
      <c r="H1408" s="170"/>
      <c r="I1408" s="170"/>
      <c r="J1408" s="344"/>
      <c r="K1408" s="587">
        <f t="shared" si="104"/>
        <v>0</v>
      </c>
      <c r="L1408" s="644">
        <v>0</v>
      </c>
      <c r="M1408" s="588">
        <f t="shared" si="103"/>
        <v>0</v>
      </c>
      <c r="N1408" s="703"/>
      <c r="O1408" s="361"/>
      <c r="P1408" s="502"/>
      <c r="Q1408" s="849">
        <f t="shared" si="105"/>
        <v>0</v>
      </c>
      <c r="R1408" s="849">
        <f t="shared" si="106"/>
        <v>0</v>
      </c>
      <c r="AA1408" s="194"/>
    </row>
    <row r="1409" spans="2:27" ht="18" customHeight="1" x14ac:dyDescent="0.35">
      <c r="B1409" s="229"/>
      <c r="C1409" s="301"/>
      <c r="D1409" s="301"/>
      <c r="E1409" s="449"/>
      <c r="F1409" s="301"/>
      <c r="G1409" s="302"/>
      <c r="H1409" s="170"/>
      <c r="I1409" s="170"/>
      <c r="J1409" s="344"/>
      <c r="K1409" s="587">
        <f t="shared" si="104"/>
        <v>0</v>
      </c>
      <c r="L1409" s="644">
        <v>0</v>
      </c>
      <c r="M1409" s="588">
        <f t="shared" si="103"/>
        <v>0</v>
      </c>
      <c r="N1409" s="703"/>
      <c r="O1409" s="361"/>
      <c r="P1409" s="502"/>
      <c r="Q1409" s="849">
        <f t="shared" si="105"/>
        <v>0</v>
      </c>
      <c r="R1409" s="849">
        <f t="shared" si="106"/>
        <v>0</v>
      </c>
      <c r="AA1409" s="194"/>
    </row>
    <row r="1410" spans="2:27" ht="18" customHeight="1" x14ac:dyDescent="0.35">
      <c r="B1410" s="229"/>
      <c r="C1410" s="301"/>
      <c r="D1410" s="301"/>
      <c r="E1410" s="449"/>
      <c r="F1410" s="301"/>
      <c r="G1410" s="302"/>
      <c r="H1410" s="170"/>
      <c r="I1410" s="170"/>
      <c r="J1410" s="344"/>
      <c r="K1410" s="587">
        <f t="shared" si="104"/>
        <v>0</v>
      </c>
      <c r="L1410" s="644">
        <v>0</v>
      </c>
      <c r="M1410" s="588">
        <f t="shared" si="103"/>
        <v>0</v>
      </c>
      <c r="N1410" s="703"/>
      <c r="O1410" s="361"/>
      <c r="P1410" s="502"/>
      <c r="Q1410" s="849">
        <f t="shared" si="105"/>
        <v>0</v>
      </c>
      <c r="R1410" s="849">
        <f t="shared" si="106"/>
        <v>0</v>
      </c>
      <c r="AA1410" s="194"/>
    </row>
    <row r="1411" spans="2:27" ht="18" customHeight="1" x14ac:dyDescent="0.35">
      <c r="B1411" s="229"/>
      <c r="C1411" s="301"/>
      <c r="D1411" s="301"/>
      <c r="E1411" s="449"/>
      <c r="F1411" s="301"/>
      <c r="G1411" s="302"/>
      <c r="H1411" s="170"/>
      <c r="I1411" s="170"/>
      <c r="J1411" s="344"/>
      <c r="K1411" s="587">
        <f t="shared" si="104"/>
        <v>0</v>
      </c>
      <c r="L1411" s="644">
        <v>0</v>
      </c>
      <c r="M1411" s="588">
        <f t="shared" si="103"/>
        <v>0</v>
      </c>
      <c r="N1411" s="703"/>
      <c r="O1411" s="361"/>
      <c r="P1411" s="502"/>
      <c r="Q1411" s="849">
        <f t="shared" si="105"/>
        <v>0</v>
      </c>
      <c r="R1411" s="849">
        <f t="shared" si="106"/>
        <v>0</v>
      </c>
      <c r="AA1411" s="194"/>
    </row>
    <row r="1412" spans="2:27" ht="18" customHeight="1" x14ac:dyDescent="0.35">
      <c r="B1412" s="229"/>
      <c r="C1412" s="301"/>
      <c r="D1412" s="301"/>
      <c r="E1412" s="449"/>
      <c r="F1412" s="301"/>
      <c r="G1412" s="302"/>
      <c r="H1412" s="170"/>
      <c r="I1412" s="170"/>
      <c r="J1412" s="344"/>
      <c r="K1412" s="587">
        <f t="shared" si="104"/>
        <v>0</v>
      </c>
      <c r="L1412" s="644">
        <v>0</v>
      </c>
      <c r="M1412" s="588">
        <f t="shared" si="103"/>
        <v>0</v>
      </c>
      <c r="N1412" s="703"/>
      <c r="O1412" s="361"/>
      <c r="P1412" s="502"/>
      <c r="Q1412" s="849">
        <f t="shared" si="105"/>
        <v>0</v>
      </c>
      <c r="R1412" s="849">
        <f t="shared" si="106"/>
        <v>0</v>
      </c>
      <c r="AA1412" s="194"/>
    </row>
    <row r="1413" spans="2:27" ht="18" customHeight="1" x14ac:dyDescent="0.35">
      <c r="B1413" s="229"/>
      <c r="C1413" s="301"/>
      <c r="D1413" s="301"/>
      <c r="E1413" s="449"/>
      <c r="F1413" s="301"/>
      <c r="G1413" s="302"/>
      <c r="H1413" s="170"/>
      <c r="I1413" s="170"/>
      <c r="J1413" s="344"/>
      <c r="K1413" s="587">
        <f t="shared" si="104"/>
        <v>0</v>
      </c>
      <c r="L1413" s="644">
        <v>0</v>
      </c>
      <c r="M1413" s="588">
        <f t="shared" si="103"/>
        <v>0</v>
      </c>
      <c r="N1413" s="703"/>
      <c r="O1413" s="361"/>
      <c r="P1413" s="502"/>
      <c r="Q1413" s="849">
        <f t="shared" si="105"/>
        <v>0</v>
      </c>
      <c r="R1413" s="849">
        <f t="shared" si="106"/>
        <v>0</v>
      </c>
      <c r="AA1413" s="194"/>
    </row>
    <row r="1414" spans="2:27" ht="18" customHeight="1" x14ac:dyDescent="0.35">
      <c r="B1414" s="229"/>
      <c r="C1414" s="301"/>
      <c r="D1414" s="301"/>
      <c r="E1414" s="449"/>
      <c r="F1414" s="301"/>
      <c r="G1414" s="302"/>
      <c r="H1414" s="170"/>
      <c r="I1414" s="170"/>
      <c r="J1414" s="344"/>
      <c r="K1414" s="587">
        <f t="shared" si="104"/>
        <v>0</v>
      </c>
      <c r="L1414" s="644">
        <v>0</v>
      </c>
      <c r="M1414" s="588">
        <f t="shared" si="103"/>
        <v>0</v>
      </c>
      <c r="N1414" s="703"/>
      <c r="O1414" s="361"/>
      <c r="P1414" s="502"/>
      <c r="Q1414" s="849">
        <f t="shared" si="105"/>
        <v>0</v>
      </c>
      <c r="R1414" s="849">
        <f t="shared" si="106"/>
        <v>0</v>
      </c>
      <c r="AA1414" s="194"/>
    </row>
    <row r="1415" spans="2:27" ht="18" customHeight="1" x14ac:dyDescent="0.35">
      <c r="B1415" s="229"/>
      <c r="C1415" s="301"/>
      <c r="D1415" s="301"/>
      <c r="E1415" s="449"/>
      <c r="F1415" s="301"/>
      <c r="G1415" s="302"/>
      <c r="H1415" s="170"/>
      <c r="I1415" s="170"/>
      <c r="J1415" s="344"/>
      <c r="K1415" s="587">
        <f t="shared" si="104"/>
        <v>0</v>
      </c>
      <c r="L1415" s="644">
        <v>0</v>
      </c>
      <c r="M1415" s="588">
        <f t="shared" si="103"/>
        <v>0</v>
      </c>
      <c r="N1415" s="703"/>
      <c r="O1415" s="361"/>
      <c r="P1415" s="502"/>
      <c r="Q1415" s="849">
        <f t="shared" si="105"/>
        <v>0</v>
      </c>
      <c r="R1415" s="849">
        <f t="shared" si="106"/>
        <v>0</v>
      </c>
      <c r="AA1415" s="194"/>
    </row>
    <row r="1416" spans="2:27" ht="18" customHeight="1" x14ac:dyDescent="0.35">
      <c r="B1416" s="229"/>
      <c r="C1416" s="301"/>
      <c r="D1416" s="301"/>
      <c r="E1416" s="449"/>
      <c r="F1416" s="301"/>
      <c r="G1416" s="302"/>
      <c r="H1416" s="170"/>
      <c r="I1416" s="170"/>
      <c r="J1416" s="344"/>
      <c r="K1416" s="587">
        <f t="shared" si="104"/>
        <v>0</v>
      </c>
      <c r="L1416" s="644">
        <v>0</v>
      </c>
      <c r="M1416" s="588">
        <f t="shared" si="103"/>
        <v>0</v>
      </c>
      <c r="N1416" s="703"/>
      <c r="O1416" s="361"/>
      <c r="P1416" s="502"/>
      <c r="Q1416" s="849">
        <f t="shared" si="105"/>
        <v>0</v>
      </c>
      <c r="R1416" s="849">
        <f t="shared" si="106"/>
        <v>0</v>
      </c>
      <c r="AA1416" s="194"/>
    </row>
    <row r="1417" spans="2:27" ht="18" customHeight="1" x14ac:dyDescent="0.35">
      <c r="B1417" s="229"/>
      <c r="C1417" s="301"/>
      <c r="D1417" s="301"/>
      <c r="E1417" s="449"/>
      <c r="F1417" s="301"/>
      <c r="G1417" s="302"/>
      <c r="H1417" s="170"/>
      <c r="I1417" s="170"/>
      <c r="J1417" s="344"/>
      <c r="K1417" s="587">
        <f t="shared" si="104"/>
        <v>0</v>
      </c>
      <c r="L1417" s="644">
        <v>0</v>
      </c>
      <c r="M1417" s="588">
        <f t="shared" si="103"/>
        <v>0</v>
      </c>
      <c r="N1417" s="703"/>
      <c r="O1417" s="361"/>
      <c r="P1417" s="502"/>
      <c r="Q1417" s="849">
        <f t="shared" si="105"/>
        <v>0</v>
      </c>
      <c r="R1417" s="849">
        <f t="shared" si="106"/>
        <v>0</v>
      </c>
      <c r="AA1417" s="194"/>
    </row>
    <row r="1418" spans="2:27" ht="18" customHeight="1" x14ac:dyDescent="0.35">
      <c r="B1418" s="229"/>
      <c r="C1418" s="301"/>
      <c r="D1418" s="301"/>
      <c r="E1418" s="449"/>
      <c r="F1418" s="301"/>
      <c r="G1418" s="302"/>
      <c r="H1418" s="170"/>
      <c r="I1418" s="170"/>
      <c r="J1418" s="344"/>
      <c r="K1418" s="587">
        <f t="shared" si="104"/>
        <v>0</v>
      </c>
      <c r="L1418" s="644">
        <v>0</v>
      </c>
      <c r="M1418" s="588">
        <f t="shared" si="103"/>
        <v>0</v>
      </c>
      <c r="N1418" s="703"/>
      <c r="O1418" s="361"/>
      <c r="P1418" s="502"/>
      <c r="Q1418" s="849">
        <f t="shared" si="105"/>
        <v>0</v>
      </c>
      <c r="R1418" s="849">
        <f t="shared" si="106"/>
        <v>0</v>
      </c>
      <c r="AA1418" s="194"/>
    </row>
    <row r="1419" spans="2:27" ht="18" customHeight="1" x14ac:dyDescent="0.35">
      <c r="B1419" s="229"/>
      <c r="C1419" s="301"/>
      <c r="D1419" s="301"/>
      <c r="E1419" s="449"/>
      <c r="F1419" s="301"/>
      <c r="G1419" s="302"/>
      <c r="H1419" s="170"/>
      <c r="I1419" s="170"/>
      <c r="J1419" s="344"/>
      <c r="K1419" s="587">
        <f t="shared" si="104"/>
        <v>0</v>
      </c>
      <c r="L1419" s="644">
        <v>0</v>
      </c>
      <c r="M1419" s="588">
        <f t="shared" si="103"/>
        <v>0</v>
      </c>
      <c r="N1419" s="703"/>
      <c r="O1419" s="361"/>
      <c r="P1419" s="502"/>
      <c r="Q1419" s="849">
        <f t="shared" si="105"/>
        <v>0</v>
      </c>
      <c r="R1419" s="849">
        <f t="shared" si="106"/>
        <v>0</v>
      </c>
      <c r="AA1419" s="194"/>
    </row>
    <row r="1420" spans="2:27" ht="18" customHeight="1" x14ac:dyDescent="0.35">
      <c r="B1420" s="229"/>
      <c r="C1420" s="301"/>
      <c r="D1420" s="301"/>
      <c r="E1420" s="449"/>
      <c r="F1420" s="301"/>
      <c r="G1420" s="302"/>
      <c r="H1420" s="170"/>
      <c r="I1420" s="170"/>
      <c r="J1420" s="344"/>
      <c r="K1420" s="587">
        <f t="shared" si="104"/>
        <v>0</v>
      </c>
      <c r="L1420" s="644">
        <v>0</v>
      </c>
      <c r="M1420" s="588">
        <f t="shared" si="103"/>
        <v>0</v>
      </c>
      <c r="N1420" s="703"/>
      <c r="O1420" s="361"/>
      <c r="P1420" s="502"/>
      <c r="Q1420" s="849">
        <f t="shared" si="105"/>
        <v>0</v>
      </c>
      <c r="R1420" s="849">
        <f t="shared" si="106"/>
        <v>0</v>
      </c>
      <c r="AA1420" s="194"/>
    </row>
    <row r="1421" spans="2:27" ht="18" customHeight="1" x14ac:dyDescent="0.35">
      <c r="B1421" s="229"/>
      <c r="C1421" s="301"/>
      <c r="D1421" s="301"/>
      <c r="E1421" s="449"/>
      <c r="F1421" s="301"/>
      <c r="G1421" s="302"/>
      <c r="H1421" s="170"/>
      <c r="I1421" s="170"/>
      <c r="J1421" s="344"/>
      <c r="K1421" s="587">
        <f t="shared" si="104"/>
        <v>0</v>
      </c>
      <c r="L1421" s="644">
        <v>0</v>
      </c>
      <c r="M1421" s="588">
        <f t="shared" si="103"/>
        <v>0</v>
      </c>
      <c r="N1421" s="703"/>
      <c r="O1421" s="361"/>
      <c r="P1421" s="502"/>
      <c r="Q1421" s="849">
        <f t="shared" si="105"/>
        <v>0</v>
      </c>
      <c r="R1421" s="849">
        <f t="shared" si="106"/>
        <v>0</v>
      </c>
      <c r="AA1421" s="194"/>
    </row>
    <row r="1422" spans="2:27" ht="18" customHeight="1" x14ac:dyDescent="0.35">
      <c r="B1422" s="229"/>
      <c r="C1422" s="301"/>
      <c r="D1422" s="301"/>
      <c r="E1422" s="449"/>
      <c r="F1422" s="301"/>
      <c r="G1422" s="302"/>
      <c r="H1422" s="170"/>
      <c r="I1422" s="170"/>
      <c r="J1422" s="344"/>
      <c r="K1422" s="587">
        <f t="shared" si="104"/>
        <v>0</v>
      </c>
      <c r="L1422" s="644">
        <v>0</v>
      </c>
      <c r="M1422" s="588">
        <f t="shared" si="103"/>
        <v>0</v>
      </c>
      <c r="N1422" s="703"/>
      <c r="O1422" s="361"/>
      <c r="P1422" s="502"/>
      <c r="Q1422" s="849">
        <f t="shared" si="105"/>
        <v>0</v>
      </c>
      <c r="R1422" s="849">
        <f t="shared" si="106"/>
        <v>0</v>
      </c>
      <c r="AA1422" s="194"/>
    </row>
    <row r="1423" spans="2:27" ht="18" customHeight="1" x14ac:dyDescent="0.35">
      <c r="B1423" s="229"/>
      <c r="C1423" s="301"/>
      <c r="D1423" s="301"/>
      <c r="E1423" s="449"/>
      <c r="F1423" s="301"/>
      <c r="G1423" s="302"/>
      <c r="H1423" s="170"/>
      <c r="I1423" s="170"/>
      <c r="J1423" s="344"/>
      <c r="K1423" s="587">
        <f t="shared" si="104"/>
        <v>0</v>
      </c>
      <c r="L1423" s="644">
        <v>0</v>
      </c>
      <c r="M1423" s="588">
        <f t="shared" si="103"/>
        <v>0</v>
      </c>
      <c r="N1423" s="703"/>
      <c r="O1423" s="361"/>
      <c r="P1423" s="502"/>
      <c r="Q1423" s="849">
        <f t="shared" si="105"/>
        <v>0</v>
      </c>
      <c r="R1423" s="849">
        <f t="shared" si="106"/>
        <v>0</v>
      </c>
      <c r="AA1423" s="194"/>
    </row>
    <row r="1424" spans="2:27" ht="18" customHeight="1" x14ac:dyDescent="0.35">
      <c r="B1424" s="229"/>
      <c r="C1424" s="301"/>
      <c r="D1424" s="301"/>
      <c r="E1424" s="449"/>
      <c r="F1424" s="301"/>
      <c r="G1424" s="302"/>
      <c r="H1424" s="170"/>
      <c r="I1424" s="170"/>
      <c r="J1424" s="344"/>
      <c r="K1424" s="587">
        <f t="shared" si="104"/>
        <v>0</v>
      </c>
      <c r="L1424" s="644">
        <v>0</v>
      </c>
      <c r="M1424" s="588">
        <f t="shared" si="103"/>
        <v>0</v>
      </c>
      <c r="N1424" s="703"/>
      <c r="O1424" s="361"/>
      <c r="P1424" s="502"/>
      <c r="Q1424" s="849">
        <f t="shared" si="105"/>
        <v>0</v>
      </c>
      <c r="R1424" s="849">
        <f t="shared" si="106"/>
        <v>0</v>
      </c>
      <c r="AA1424" s="194"/>
    </row>
    <row r="1425" spans="2:27" ht="18" customHeight="1" x14ac:dyDescent="0.35">
      <c r="B1425" s="229"/>
      <c r="C1425" s="301"/>
      <c r="D1425" s="301"/>
      <c r="E1425" s="449"/>
      <c r="F1425" s="301"/>
      <c r="G1425" s="302"/>
      <c r="H1425" s="170"/>
      <c r="I1425" s="170"/>
      <c r="J1425" s="344"/>
      <c r="K1425" s="587">
        <f t="shared" si="104"/>
        <v>0</v>
      </c>
      <c r="L1425" s="644">
        <v>0</v>
      </c>
      <c r="M1425" s="588">
        <f t="shared" si="103"/>
        <v>0</v>
      </c>
      <c r="N1425" s="703"/>
      <c r="O1425" s="361"/>
      <c r="P1425" s="502"/>
      <c r="Q1425" s="849">
        <f t="shared" si="105"/>
        <v>0</v>
      </c>
      <c r="R1425" s="849">
        <f t="shared" si="106"/>
        <v>0</v>
      </c>
      <c r="AA1425" s="194"/>
    </row>
    <row r="1426" spans="2:27" ht="18" customHeight="1" x14ac:dyDescent="0.35">
      <c r="B1426" s="229"/>
      <c r="C1426" s="301"/>
      <c r="D1426" s="301"/>
      <c r="E1426" s="449"/>
      <c r="F1426" s="301"/>
      <c r="G1426" s="302"/>
      <c r="H1426" s="170"/>
      <c r="I1426" s="170"/>
      <c r="J1426" s="344"/>
      <c r="K1426" s="587">
        <f t="shared" si="104"/>
        <v>0</v>
      </c>
      <c r="L1426" s="644">
        <v>0</v>
      </c>
      <c r="M1426" s="588">
        <f t="shared" si="103"/>
        <v>0</v>
      </c>
      <c r="N1426" s="703"/>
      <c r="O1426" s="361"/>
      <c r="P1426" s="502"/>
      <c r="Q1426" s="849">
        <f t="shared" si="105"/>
        <v>0</v>
      </c>
      <c r="R1426" s="849">
        <f t="shared" si="106"/>
        <v>0</v>
      </c>
      <c r="AA1426" s="194"/>
    </row>
    <row r="1427" spans="2:27" ht="18" customHeight="1" x14ac:dyDescent="0.35">
      <c r="B1427" s="229"/>
      <c r="C1427" s="301"/>
      <c r="D1427" s="301"/>
      <c r="E1427" s="449"/>
      <c r="F1427" s="301"/>
      <c r="G1427" s="302"/>
      <c r="H1427" s="170"/>
      <c r="I1427" s="170"/>
      <c r="J1427" s="344"/>
      <c r="K1427" s="587">
        <f t="shared" si="104"/>
        <v>0</v>
      </c>
      <c r="L1427" s="644">
        <v>0</v>
      </c>
      <c r="M1427" s="588">
        <f t="shared" si="103"/>
        <v>0</v>
      </c>
      <c r="N1427" s="703"/>
      <c r="O1427" s="361"/>
      <c r="P1427" s="502"/>
      <c r="Q1427" s="849">
        <f t="shared" si="105"/>
        <v>0</v>
      </c>
      <c r="R1427" s="849">
        <f t="shared" si="106"/>
        <v>0</v>
      </c>
      <c r="AA1427" s="194"/>
    </row>
    <row r="1428" spans="2:27" ht="18" customHeight="1" x14ac:dyDescent="0.35">
      <c r="B1428" s="229"/>
      <c r="C1428" s="301"/>
      <c r="D1428" s="301"/>
      <c r="E1428" s="449"/>
      <c r="F1428" s="301"/>
      <c r="G1428" s="302"/>
      <c r="H1428" s="170"/>
      <c r="I1428" s="170"/>
      <c r="J1428" s="344"/>
      <c r="K1428" s="587">
        <f t="shared" si="104"/>
        <v>0</v>
      </c>
      <c r="L1428" s="644">
        <v>0</v>
      </c>
      <c r="M1428" s="588">
        <f t="shared" si="103"/>
        <v>0</v>
      </c>
      <c r="N1428" s="703"/>
      <c r="O1428" s="361"/>
      <c r="P1428" s="502"/>
      <c r="Q1428" s="849">
        <f t="shared" si="105"/>
        <v>0</v>
      </c>
      <c r="R1428" s="849">
        <f t="shared" si="106"/>
        <v>0</v>
      </c>
      <c r="AA1428" s="194"/>
    </row>
    <row r="1429" spans="2:27" ht="18" customHeight="1" x14ac:dyDescent="0.35">
      <c r="B1429" s="229"/>
      <c r="C1429" s="301"/>
      <c r="D1429" s="301"/>
      <c r="E1429" s="449"/>
      <c r="F1429" s="301"/>
      <c r="G1429" s="302"/>
      <c r="H1429" s="170"/>
      <c r="I1429" s="170"/>
      <c r="J1429" s="344"/>
      <c r="K1429" s="587">
        <f t="shared" si="104"/>
        <v>0</v>
      </c>
      <c r="L1429" s="644">
        <v>0</v>
      </c>
      <c r="M1429" s="588">
        <f t="shared" si="103"/>
        <v>0</v>
      </c>
      <c r="N1429" s="703"/>
      <c r="O1429" s="361"/>
      <c r="P1429" s="502"/>
      <c r="Q1429" s="849">
        <f t="shared" si="105"/>
        <v>0</v>
      </c>
      <c r="R1429" s="849">
        <f t="shared" si="106"/>
        <v>0</v>
      </c>
      <c r="AA1429" s="194"/>
    </row>
    <row r="1430" spans="2:27" ht="18" customHeight="1" x14ac:dyDescent="0.35">
      <c r="B1430" s="229"/>
      <c r="C1430" s="301"/>
      <c r="D1430" s="301"/>
      <c r="E1430" s="449"/>
      <c r="F1430" s="301"/>
      <c r="G1430" s="302"/>
      <c r="H1430" s="170"/>
      <c r="I1430" s="170"/>
      <c r="J1430" s="344"/>
      <c r="K1430" s="587">
        <f t="shared" si="104"/>
        <v>0</v>
      </c>
      <c r="L1430" s="644">
        <v>0</v>
      </c>
      <c r="M1430" s="588">
        <f t="shared" si="103"/>
        <v>0</v>
      </c>
      <c r="N1430" s="703"/>
      <c r="O1430" s="361"/>
      <c r="P1430" s="502"/>
      <c r="Q1430" s="849">
        <f t="shared" si="105"/>
        <v>0</v>
      </c>
      <c r="R1430" s="849">
        <f t="shared" si="106"/>
        <v>0</v>
      </c>
      <c r="AA1430" s="194"/>
    </row>
    <row r="1431" spans="2:27" ht="18" customHeight="1" x14ac:dyDescent="0.35">
      <c r="B1431" s="229"/>
      <c r="C1431" s="301"/>
      <c r="D1431" s="301"/>
      <c r="E1431" s="449"/>
      <c r="F1431" s="301"/>
      <c r="G1431" s="302"/>
      <c r="H1431" s="170"/>
      <c r="I1431" s="170"/>
      <c r="J1431" s="344"/>
      <c r="K1431" s="587">
        <f t="shared" si="104"/>
        <v>0</v>
      </c>
      <c r="L1431" s="644">
        <v>0</v>
      </c>
      <c r="M1431" s="588">
        <f t="shared" si="103"/>
        <v>0</v>
      </c>
      <c r="N1431" s="703"/>
      <c r="O1431" s="361"/>
      <c r="P1431" s="502"/>
      <c r="Q1431" s="849">
        <f t="shared" si="105"/>
        <v>0</v>
      </c>
      <c r="R1431" s="849">
        <f t="shared" si="106"/>
        <v>0</v>
      </c>
      <c r="AA1431" s="194"/>
    </row>
    <row r="1432" spans="2:27" ht="18" customHeight="1" x14ac:dyDescent="0.35">
      <c r="B1432" s="229"/>
      <c r="C1432" s="301"/>
      <c r="D1432" s="301"/>
      <c r="E1432" s="449"/>
      <c r="F1432" s="301"/>
      <c r="G1432" s="302"/>
      <c r="H1432" s="170"/>
      <c r="I1432" s="170"/>
      <c r="J1432" s="344"/>
      <c r="K1432" s="587">
        <f t="shared" si="104"/>
        <v>0</v>
      </c>
      <c r="L1432" s="644">
        <v>0</v>
      </c>
      <c r="M1432" s="588">
        <f t="shared" si="103"/>
        <v>0</v>
      </c>
      <c r="N1432" s="703"/>
      <c r="O1432" s="361"/>
      <c r="P1432" s="502"/>
      <c r="Q1432" s="849">
        <f t="shared" si="105"/>
        <v>0</v>
      </c>
      <c r="R1432" s="849">
        <f t="shared" si="106"/>
        <v>0</v>
      </c>
      <c r="AA1432" s="194"/>
    </row>
    <row r="1433" spans="2:27" ht="18" customHeight="1" x14ac:dyDescent="0.35">
      <c r="B1433" s="229"/>
      <c r="C1433" s="301"/>
      <c r="D1433" s="301"/>
      <c r="E1433" s="449"/>
      <c r="F1433" s="301"/>
      <c r="G1433" s="302"/>
      <c r="H1433" s="170"/>
      <c r="I1433" s="170"/>
      <c r="J1433" s="344"/>
      <c r="K1433" s="587">
        <f t="shared" si="104"/>
        <v>0</v>
      </c>
      <c r="L1433" s="644">
        <v>0</v>
      </c>
      <c r="M1433" s="588">
        <f t="shared" si="103"/>
        <v>0</v>
      </c>
      <c r="N1433" s="703"/>
      <c r="O1433" s="361"/>
      <c r="P1433" s="502"/>
      <c r="Q1433" s="849">
        <f t="shared" si="105"/>
        <v>0</v>
      </c>
      <c r="R1433" s="849">
        <f t="shared" si="106"/>
        <v>0</v>
      </c>
      <c r="AA1433" s="194"/>
    </row>
    <row r="1434" spans="2:27" ht="18" customHeight="1" x14ac:dyDescent="0.35">
      <c r="B1434" s="229"/>
      <c r="C1434" s="301"/>
      <c r="D1434" s="301"/>
      <c r="E1434" s="449"/>
      <c r="F1434" s="301"/>
      <c r="G1434" s="302"/>
      <c r="H1434" s="170"/>
      <c r="I1434" s="170"/>
      <c r="J1434" s="344"/>
      <c r="K1434" s="587">
        <f t="shared" si="104"/>
        <v>0</v>
      </c>
      <c r="L1434" s="644">
        <v>0</v>
      </c>
      <c r="M1434" s="588">
        <f t="shared" si="103"/>
        <v>0</v>
      </c>
      <c r="N1434" s="703"/>
      <c r="O1434" s="361"/>
      <c r="P1434" s="502"/>
      <c r="Q1434" s="849">
        <f t="shared" si="105"/>
        <v>0</v>
      </c>
      <c r="R1434" s="849">
        <f t="shared" si="106"/>
        <v>0</v>
      </c>
      <c r="AA1434" s="194"/>
    </row>
    <row r="1435" spans="2:27" ht="18" customHeight="1" x14ac:dyDescent="0.35">
      <c r="B1435" s="229"/>
      <c r="C1435" s="301"/>
      <c r="D1435" s="301"/>
      <c r="E1435" s="449"/>
      <c r="F1435" s="301"/>
      <c r="G1435" s="302"/>
      <c r="H1435" s="170"/>
      <c r="I1435" s="170"/>
      <c r="J1435" s="344"/>
      <c r="K1435" s="587">
        <f t="shared" si="104"/>
        <v>0</v>
      </c>
      <c r="L1435" s="644">
        <v>0</v>
      </c>
      <c r="M1435" s="588">
        <f t="shared" si="103"/>
        <v>0</v>
      </c>
      <c r="N1435" s="703"/>
      <c r="O1435" s="361"/>
      <c r="P1435" s="502"/>
      <c r="Q1435" s="849">
        <f t="shared" si="105"/>
        <v>0</v>
      </c>
      <c r="R1435" s="849">
        <f t="shared" si="106"/>
        <v>0</v>
      </c>
      <c r="AA1435" s="194"/>
    </row>
    <row r="1436" spans="2:27" ht="18" customHeight="1" x14ac:dyDescent="0.35">
      <c r="B1436" s="229"/>
      <c r="C1436" s="301"/>
      <c r="D1436" s="301"/>
      <c r="E1436" s="449"/>
      <c r="F1436" s="301"/>
      <c r="G1436" s="302"/>
      <c r="H1436" s="170"/>
      <c r="I1436" s="170"/>
      <c r="J1436" s="344"/>
      <c r="K1436" s="587">
        <f t="shared" si="104"/>
        <v>0</v>
      </c>
      <c r="L1436" s="644">
        <v>0</v>
      </c>
      <c r="M1436" s="588">
        <f t="shared" si="103"/>
        <v>0</v>
      </c>
      <c r="N1436" s="703"/>
      <c r="O1436" s="361"/>
      <c r="P1436" s="502"/>
      <c r="Q1436" s="849">
        <f t="shared" si="105"/>
        <v>0</v>
      </c>
      <c r="R1436" s="849">
        <f t="shared" si="106"/>
        <v>0</v>
      </c>
      <c r="AA1436" s="194"/>
    </row>
    <row r="1437" spans="2:27" ht="18" customHeight="1" x14ac:dyDescent="0.35">
      <c r="B1437" s="229"/>
      <c r="C1437" s="301"/>
      <c r="D1437" s="301"/>
      <c r="E1437" s="449"/>
      <c r="F1437" s="301"/>
      <c r="G1437" s="302"/>
      <c r="H1437" s="170"/>
      <c r="I1437" s="170"/>
      <c r="J1437" s="344"/>
      <c r="K1437" s="587">
        <f t="shared" si="104"/>
        <v>0</v>
      </c>
      <c r="L1437" s="644">
        <v>0</v>
      </c>
      <c r="M1437" s="588">
        <f t="shared" si="103"/>
        <v>0</v>
      </c>
      <c r="N1437" s="703"/>
      <c r="O1437" s="361"/>
      <c r="P1437" s="502"/>
      <c r="Q1437" s="849">
        <f t="shared" si="105"/>
        <v>0</v>
      </c>
      <c r="R1437" s="849">
        <f t="shared" si="106"/>
        <v>0</v>
      </c>
      <c r="AA1437" s="194"/>
    </row>
    <row r="1438" spans="2:27" ht="18" customHeight="1" x14ac:dyDescent="0.35">
      <c r="B1438" s="229"/>
      <c r="C1438" s="301"/>
      <c r="D1438" s="301"/>
      <c r="E1438" s="449"/>
      <c r="F1438" s="301"/>
      <c r="G1438" s="302"/>
      <c r="H1438" s="170"/>
      <c r="I1438" s="170"/>
      <c r="J1438" s="344"/>
      <c r="K1438" s="587">
        <f t="shared" si="104"/>
        <v>0</v>
      </c>
      <c r="L1438" s="644">
        <v>0</v>
      </c>
      <c r="M1438" s="588">
        <f t="shared" si="103"/>
        <v>0</v>
      </c>
      <c r="N1438" s="703"/>
      <c r="O1438" s="361"/>
      <c r="P1438" s="502"/>
      <c r="Q1438" s="849">
        <f t="shared" si="105"/>
        <v>0</v>
      </c>
      <c r="R1438" s="849">
        <f t="shared" si="106"/>
        <v>0</v>
      </c>
      <c r="AA1438" s="194"/>
    </row>
    <row r="1439" spans="2:27" ht="18" customHeight="1" x14ac:dyDescent="0.35">
      <c r="B1439" s="229"/>
      <c r="C1439" s="301"/>
      <c r="D1439" s="301"/>
      <c r="E1439" s="449"/>
      <c r="F1439" s="301"/>
      <c r="G1439" s="302"/>
      <c r="H1439" s="170"/>
      <c r="I1439" s="170"/>
      <c r="J1439" s="344"/>
      <c r="K1439" s="587">
        <f t="shared" si="104"/>
        <v>0</v>
      </c>
      <c r="L1439" s="644">
        <v>0</v>
      </c>
      <c r="M1439" s="588">
        <f t="shared" si="103"/>
        <v>0</v>
      </c>
      <c r="N1439" s="703"/>
      <c r="O1439" s="361"/>
      <c r="P1439" s="502"/>
      <c r="Q1439" s="849">
        <f t="shared" si="105"/>
        <v>0</v>
      </c>
      <c r="R1439" s="849">
        <f t="shared" si="106"/>
        <v>0</v>
      </c>
      <c r="AA1439" s="194"/>
    </row>
    <row r="1440" spans="2:27" ht="18" customHeight="1" x14ac:dyDescent="0.35">
      <c r="B1440" s="229"/>
      <c r="C1440" s="301"/>
      <c r="D1440" s="301"/>
      <c r="E1440" s="449"/>
      <c r="F1440" s="301"/>
      <c r="G1440" s="302"/>
      <c r="H1440" s="170"/>
      <c r="I1440" s="170"/>
      <c r="J1440" s="344"/>
      <c r="K1440" s="587">
        <f t="shared" si="104"/>
        <v>0</v>
      </c>
      <c r="L1440" s="644">
        <v>0</v>
      </c>
      <c r="M1440" s="588">
        <f t="shared" si="103"/>
        <v>0</v>
      </c>
      <c r="N1440" s="703"/>
      <c r="O1440" s="361"/>
      <c r="P1440" s="502"/>
      <c r="Q1440" s="849">
        <f t="shared" si="105"/>
        <v>0</v>
      </c>
      <c r="R1440" s="849">
        <f t="shared" si="106"/>
        <v>0</v>
      </c>
      <c r="AA1440" s="194"/>
    </row>
    <row r="1441" spans="2:27" ht="18" customHeight="1" x14ac:dyDescent="0.35">
      <c r="B1441" s="229"/>
      <c r="C1441" s="301"/>
      <c r="D1441" s="301"/>
      <c r="E1441" s="449"/>
      <c r="F1441" s="301"/>
      <c r="G1441" s="302"/>
      <c r="H1441" s="170"/>
      <c r="I1441" s="170"/>
      <c r="J1441" s="344"/>
      <c r="K1441" s="587">
        <f t="shared" si="104"/>
        <v>0</v>
      </c>
      <c r="L1441" s="644">
        <v>0</v>
      </c>
      <c r="M1441" s="588">
        <f t="shared" si="103"/>
        <v>0</v>
      </c>
      <c r="N1441" s="703"/>
      <c r="O1441" s="361"/>
      <c r="P1441" s="502"/>
      <c r="Q1441" s="849">
        <f t="shared" si="105"/>
        <v>0</v>
      </c>
      <c r="R1441" s="849">
        <f t="shared" si="106"/>
        <v>0</v>
      </c>
      <c r="AA1441" s="194"/>
    </row>
    <row r="1442" spans="2:27" ht="18" customHeight="1" x14ac:dyDescent="0.35">
      <c r="B1442" s="229"/>
      <c r="C1442" s="301"/>
      <c r="D1442" s="301"/>
      <c r="E1442" s="449"/>
      <c r="F1442" s="301"/>
      <c r="G1442" s="302"/>
      <c r="H1442" s="170"/>
      <c r="I1442" s="170"/>
      <c r="J1442" s="344"/>
      <c r="K1442" s="587">
        <f t="shared" si="104"/>
        <v>0</v>
      </c>
      <c r="L1442" s="644">
        <v>0</v>
      </c>
      <c r="M1442" s="588">
        <f t="shared" si="103"/>
        <v>0</v>
      </c>
      <c r="N1442" s="703"/>
      <c r="O1442" s="361"/>
      <c r="P1442" s="502"/>
      <c r="Q1442" s="849">
        <f t="shared" si="105"/>
        <v>0</v>
      </c>
      <c r="R1442" s="849">
        <f t="shared" si="106"/>
        <v>0</v>
      </c>
      <c r="AA1442" s="194"/>
    </row>
    <row r="1443" spans="2:27" ht="18" customHeight="1" x14ac:dyDescent="0.35">
      <c r="B1443" s="229"/>
      <c r="C1443" s="301"/>
      <c r="D1443" s="301"/>
      <c r="E1443" s="449"/>
      <c r="F1443" s="301"/>
      <c r="G1443" s="302"/>
      <c r="H1443" s="170"/>
      <c r="I1443" s="170"/>
      <c r="J1443" s="344"/>
      <c r="K1443" s="587">
        <f t="shared" si="104"/>
        <v>0</v>
      </c>
      <c r="L1443" s="644">
        <v>0</v>
      </c>
      <c r="M1443" s="588">
        <f t="shared" si="103"/>
        <v>0</v>
      </c>
      <c r="N1443" s="703"/>
      <c r="O1443" s="361"/>
      <c r="P1443" s="502"/>
      <c r="Q1443" s="849">
        <f t="shared" si="105"/>
        <v>0</v>
      </c>
      <c r="R1443" s="849">
        <f t="shared" si="106"/>
        <v>0</v>
      </c>
      <c r="AA1443" s="194"/>
    </row>
    <row r="1444" spans="2:27" ht="18" customHeight="1" x14ac:dyDescent="0.35">
      <c r="B1444" s="229"/>
      <c r="C1444" s="301"/>
      <c r="D1444" s="301"/>
      <c r="E1444" s="449"/>
      <c r="F1444" s="301"/>
      <c r="G1444" s="302"/>
      <c r="H1444" s="170"/>
      <c r="I1444" s="170"/>
      <c r="J1444" s="344"/>
      <c r="K1444" s="587">
        <f t="shared" si="104"/>
        <v>0</v>
      </c>
      <c r="L1444" s="644">
        <v>0</v>
      </c>
      <c r="M1444" s="588">
        <f t="shared" si="103"/>
        <v>0</v>
      </c>
      <c r="N1444" s="703"/>
      <c r="O1444" s="361"/>
      <c r="P1444" s="502"/>
      <c r="Q1444" s="849">
        <f t="shared" si="105"/>
        <v>0</v>
      </c>
      <c r="R1444" s="849">
        <f t="shared" si="106"/>
        <v>0</v>
      </c>
      <c r="AA1444" s="194"/>
    </row>
    <row r="1445" spans="2:27" ht="18" customHeight="1" x14ac:dyDescent="0.35">
      <c r="B1445" s="229"/>
      <c r="C1445" s="301"/>
      <c r="D1445" s="301"/>
      <c r="E1445" s="449"/>
      <c r="F1445" s="301"/>
      <c r="G1445" s="302"/>
      <c r="H1445" s="170"/>
      <c r="I1445" s="170"/>
      <c r="J1445" s="344"/>
      <c r="K1445" s="587">
        <f t="shared" si="104"/>
        <v>0</v>
      </c>
      <c r="L1445" s="644">
        <v>0</v>
      </c>
      <c r="M1445" s="588">
        <f t="shared" si="103"/>
        <v>0</v>
      </c>
      <c r="N1445" s="703"/>
      <c r="O1445" s="361"/>
      <c r="P1445" s="502"/>
      <c r="Q1445" s="849">
        <f t="shared" si="105"/>
        <v>0</v>
      </c>
      <c r="R1445" s="849">
        <f t="shared" si="106"/>
        <v>0</v>
      </c>
      <c r="AA1445" s="194"/>
    </row>
    <row r="1446" spans="2:27" ht="18" customHeight="1" x14ac:dyDescent="0.35">
      <c r="B1446" s="229"/>
      <c r="C1446" s="301"/>
      <c r="D1446" s="301"/>
      <c r="E1446" s="449"/>
      <c r="F1446" s="301"/>
      <c r="G1446" s="302"/>
      <c r="H1446" s="170"/>
      <c r="I1446" s="170"/>
      <c r="J1446" s="344"/>
      <c r="K1446" s="587">
        <f t="shared" si="104"/>
        <v>0</v>
      </c>
      <c r="L1446" s="644">
        <v>0</v>
      </c>
      <c r="M1446" s="588">
        <f t="shared" si="103"/>
        <v>0</v>
      </c>
      <c r="N1446" s="703"/>
      <c r="O1446" s="361"/>
      <c r="P1446" s="502"/>
      <c r="Q1446" s="849">
        <f t="shared" si="105"/>
        <v>0</v>
      </c>
      <c r="R1446" s="849">
        <f t="shared" si="106"/>
        <v>0</v>
      </c>
      <c r="AA1446" s="194"/>
    </row>
    <row r="1447" spans="2:27" ht="18" customHeight="1" x14ac:dyDescent="0.35">
      <c r="B1447" s="229"/>
      <c r="C1447" s="301"/>
      <c r="D1447" s="301"/>
      <c r="E1447" s="449"/>
      <c r="F1447" s="301"/>
      <c r="G1447" s="302"/>
      <c r="H1447" s="170"/>
      <c r="I1447" s="170"/>
      <c r="J1447" s="344"/>
      <c r="K1447" s="587">
        <f t="shared" si="104"/>
        <v>0</v>
      </c>
      <c r="L1447" s="644">
        <v>0</v>
      </c>
      <c r="M1447" s="588">
        <f t="shared" si="103"/>
        <v>0</v>
      </c>
      <c r="N1447" s="703"/>
      <c r="O1447" s="361"/>
      <c r="P1447" s="502"/>
      <c r="Q1447" s="849">
        <f t="shared" si="105"/>
        <v>0</v>
      </c>
      <c r="R1447" s="849">
        <f t="shared" si="106"/>
        <v>0</v>
      </c>
      <c r="AA1447" s="194"/>
    </row>
    <row r="1448" spans="2:27" ht="18" customHeight="1" x14ac:dyDescent="0.35">
      <c r="B1448" s="229"/>
      <c r="C1448" s="301"/>
      <c r="D1448" s="301"/>
      <c r="E1448" s="449"/>
      <c r="F1448" s="301"/>
      <c r="G1448" s="302"/>
      <c r="H1448" s="170"/>
      <c r="I1448" s="170"/>
      <c r="J1448" s="344"/>
      <c r="K1448" s="587">
        <f t="shared" si="104"/>
        <v>0</v>
      </c>
      <c r="L1448" s="644">
        <v>0</v>
      </c>
      <c r="M1448" s="588">
        <f t="shared" si="103"/>
        <v>0</v>
      </c>
      <c r="N1448" s="703"/>
      <c r="O1448" s="361"/>
      <c r="P1448" s="502"/>
      <c r="Q1448" s="849">
        <f t="shared" si="105"/>
        <v>0</v>
      </c>
      <c r="R1448" s="849">
        <f t="shared" si="106"/>
        <v>0</v>
      </c>
      <c r="AA1448" s="194"/>
    </row>
    <row r="1449" spans="2:27" ht="18" customHeight="1" x14ac:dyDescent="0.35">
      <c r="B1449" s="229"/>
      <c r="C1449" s="301"/>
      <c r="D1449" s="301"/>
      <c r="E1449" s="449"/>
      <c r="F1449" s="301"/>
      <c r="G1449" s="302"/>
      <c r="H1449" s="170"/>
      <c r="I1449" s="170"/>
      <c r="J1449" s="344"/>
      <c r="K1449" s="587">
        <f t="shared" si="104"/>
        <v>0</v>
      </c>
      <c r="L1449" s="644">
        <v>0</v>
      </c>
      <c r="M1449" s="588">
        <f t="shared" si="103"/>
        <v>0</v>
      </c>
      <c r="N1449" s="703"/>
      <c r="O1449" s="361"/>
      <c r="P1449" s="502"/>
      <c r="Q1449" s="849">
        <f t="shared" si="105"/>
        <v>0</v>
      </c>
      <c r="R1449" s="849">
        <f t="shared" si="106"/>
        <v>0</v>
      </c>
      <c r="AA1449" s="194"/>
    </row>
    <row r="1450" spans="2:27" ht="18" customHeight="1" x14ac:dyDescent="0.35">
      <c r="B1450" s="229"/>
      <c r="C1450" s="301"/>
      <c r="D1450" s="301"/>
      <c r="E1450" s="449"/>
      <c r="F1450" s="301"/>
      <c r="G1450" s="302"/>
      <c r="H1450" s="170"/>
      <c r="I1450" s="170"/>
      <c r="J1450" s="344"/>
      <c r="K1450" s="587">
        <f t="shared" si="104"/>
        <v>0</v>
      </c>
      <c r="L1450" s="644">
        <v>0</v>
      </c>
      <c r="M1450" s="588">
        <f t="shared" si="103"/>
        <v>0</v>
      </c>
      <c r="N1450" s="703"/>
      <c r="O1450" s="361"/>
      <c r="P1450" s="502"/>
      <c r="Q1450" s="849">
        <f t="shared" si="105"/>
        <v>0</v>
      </c>
      <c r="R1450" s="849">
        <f t="shared" si="106"/>
        <v>0</v>
      </c>
      <c r="AA1450" s="194"/>
    </row>
    <row r="1451" spans="2:27" ht="18" customHeight="1" x14ac:dyDescent="0.35">
      <c r="B1451" s="229"/>
      <c r="C1451" s="301"/>
      <c r="D1451" s="301"/>
      <c r="E1451" s="449"/>
      <c r="F1451" s="301"/>
      <c r="G1451" s="302"/>
      <c r="H1451" s="170"/>
      <c r="I1451" s="170"/>
      <c r="J1451" s="344"/>
      <c r="K1451" s="587">
        <f t="shared" si="104"/>
        <v>0</v>
      </c>
      <c r="L1451" s="644">
        <v>0</v>
      </c>
      <c r="M1451" s="588">
        <f t="shared" si="103"/>
        <v>0</v>
      </c>
      <c r="N1451" s="703"/>
      <c r="O1451" s="361"/>
      <c r="P1451" s="502"/>
      <c r="Q1451" s="849">
        <f t="shared" si="105"/>
        <v>0</v>
      </c>
      <c r="R1451" s="849">
        <f t="shared" si="106"/>
        <v>0</v>
      </c>
      <c r="AA1451" s="194"/>
    </row>
    <row r="1452" spans="2:27" ht="18" customHeight="1" x14ac:dyDescent="0.35">
      <c r="B1452" s="229"/>
      <c r="C1452" s="301"/>
      <c r="D1452" s="301"/>
      <c r="E1452" s="449"/>
      <c r="F1452" s="301"/>
      <c r="G1452" s="302"/>
      <c r="H1452" s="170"/>
      <c r="I1452" s="170"/>
      <c r="J1452" s="344"/>
      <c r="K1452" s="587">
        <f t="shared" si="104"/>
        <v>0</v>
      </c>
      <c r="L1452" s="644">
        <v>0</v>
      </c>
      <c r="M1452" s="588">
        <f t="shared" si="103"/>
        <v>0</v>
      </c>
      <c r="N1452" s="703"/>
      <c r="O1452" s="361"/>
      <c r="P1452" s="502"/>
      <c r="Q1452" s="849">
        <f t="shared" si="105"/>
        <v>0</v>
      </c>
      <c r="R1452" s="849">
        <f t="shared" si="106"/>
        <v>0</v>
      </c>
      <c r="AA1452" s="194"/>
    </row>
    <row r="1453" spans="2:27" ht="18" customHeight="1" x14ac:dyDescent="0.35">
      <c r="B1453" s="229"/>
      <c r="C1453" s="301"/>
      <c r="D1453" s="301"/>
      <c r="E1453" s="449"/>
      <c r="F1453" s="301"/>
      <c r="G1453" s="302"/>
      <c r="H1453" s="170"/>
      <c r="I1453" s="170"/>
      <c r="J1453" s="344"/>
      <c r="K1453" s="587">
        <f t="shared" si="104"/>
        <v>0</v>
      </c>
      <c r="L1453" s="644">
        <v>0</v>
      </c>
      <c r="M1453" s="588">
        <f t="shared" si="103"/>
        <v>0</v>
      </c>
      <c r="N1453" s="703"/>
      <c r="O1453" s="361"/>
      <c r="P1453" s="502"/>
      <c r="Q1453" s="849">
        <f t="shared" si="105"/>
        <v>0</v>
      </c>
      <c r="R1453" s="849">
        <f t="shared" si="106"/>
        <v>0</v>
      </c>
      <c r="AA1453" s="194"/>
    </row>
    <row r="1454" spans="2:27" ht="18" customHeight="1" x14ac:dyDescent="0.35">
      <c r="B1454" s="229"/>
      <c r="C1454" s="301"/>
      <c r="D1454" s="301"/>
      <c r="E1454" s="449"/>
      <c r="F1454" s="301"/>
      <c r="G1454" s="302"/>
      <c r="H1454" s="170"/>
      <c r="I1454" s="170"/>
      <c r="J1454" s="344"/>
      <c r="K1454" s="587">
        <f t="shared" si="104"/>
        <v>0</v>
      </c>
      <c r="L1454" s="644">
        <v>0</v>
      </c>
      <c r="M1454" s="588">
        <f t="shared" si="103"/>
        <v>0</v>
      </c>
      <c r="N1454" s="703"/>
      <c r="O1454" s="361"/>
      <c r="P1454" s="502"/>
      <c r="Q1454" s="849">
        <f t="shared" si="105"/>
        <v>0</v>
      </c>
      <c r="R1454" s="849">
        <f t="shared" si="106"/>
        <v>0</v>
      </c>
      <c r="AA1454" s="194"/>
    </row>
    <row r="1455" spans="2:27" ht="18" customHeight="1" x14ac:dyDescent="0.35">
      <c r="B1455" s="229"/>
      <c r="C1455" s="301"/>
      <c r="D1455" s="301"/>
      <c r="E1455" s="449"/>
      <c r="F1455" s="301"/>
      <c r="G1455" s="302"/>
      <c r="H1455" s="170"/>
      <c r="I1455" s="170"/>
      <c r="J1455" s="344"/>
      <c r="K1455" s="587">
        <f t="shared" si="104"/>
        <v>0</v>
      </c>
      <c r="L1455" s="644">
        <v>0</v>
      </c>
      <c r="M1455" s="588">
        <f t="shared" si="103"/>
        <v>0</v>
      </c>
      <c r="N1455" s="703"/>
      <c r="O1455" s="361"/>
      <c r="P1455" s="502"/>
      <c r="Q1455" s="849">
        <f t="shared" si="105"/>
        <v>0</v>
      </c>
      <c r="R1455" s="849">
        <f t="shared" si="106"/>
        <v>0</v>
      </c>
      <c r="AA1455" s="194"/>
    </row>
    <row r="1456" spans="2:27" ht="18" customHeight="1" x14ac:dyDescent="0.35">
      <c r="B1456" s="229"/>
      <c r="C1456" s="301"/>
      <c r="D1456" s="301"/>
      <c r="E1456" s="449"/>
      <c r="F1456" s="301"/>
      <c r="G1456" s="302"/>
      <c r="H1456" s="170"/>
      <c r="I1456" s="170"/>
      <c r="J1456" s="344"/>
      <c r="K1456" s="587">
        <f t="shared" si="104"/>
        <v>0</v>
      </c>
      <c r="L1456" s="644">
        <v>0</v>
      </c>
      <c r="M1456" s="588">
        <f t="shared" si="103"/>
        <v>0</v>
      </c>
      <c r="N1456" s="703"/>
      <c r="O1456" s="361"/>
      <c r="P1456" s="502"/>
      <c r="Q1456" s="849">
        <f t="shared" si="105"/>
        <v>0</v>
      </c>
      <c r="R1456" s="849">
        <f t="shared" si="106"/>
        <v>0</v>
      </c>
      <c r="AA1456" s="194"/>
    </row>
    <row r="1457" spans="2:27" ht="18" customHeight="1" x14ac:dyDescent="0.35">
      <c r="B1457" s="229"/>
      <c r="C1457" s="301"/>
      <c r="D1457" s="301"/>
      <c r="E1457" s="449"/>
      <c r="F1457" s="301"/>
      <c r="G1457" s="302"/>
      <c r="H1457" s="170"/>
      <c r="I1457" s="170"/>
      <c r="J1457" s="344"/>
      <c r="K1457" s="587">
        <f t="shared" si="104"/>
        <v>0</v>
      </c>
      <c r="L1457" s="644">
        <v>0</v>
      </c>
      <c r="M1457" s="588">
        <f t="shared" si="103"/>
        <v>0</v>
      </c>
      <c r="N1457" s="703"/>
      <c r="O1457" s="361"/>
      <c r="P1457" s="502"/>
      <c r="Q1457" s="849">
        <f t="shared" si="105"/>
        <v>0</v>
      </c>
      <c r="R1457" s="849">
        <f t="shared" si="106"/>
        <v>0</v>
      </c>
      <c r="AA1457" s="194"/>
    </row>
    <row r="1458" spans="2:27" ht="18" customHeight="1" x14ac:dyDescent="0.35">
      <c r="B1458" s="229"/>
      <c r="C1458" s="301"/>
      <c r="D1458" s="301"/>
      <c r="E1458" s="449"/>
      <c r="F1458" s="301"/>
      <c r="G1458" s="302"/>
      <c r="H1458" s="170"/>
      <c r="I1458" s="170"/>
      <c r="J1458" s="344"/>
      <c r="K1458" s="587">
        <f t="shared" si="104"/>
        <v>0</v>
      </c>
      <c r="L1458" s="644">
        <v>0</v>
      </c>
      <c r="M1458" s="588">
        <f t="shared" ref="M1458:M1521" si="107">IF(O1458="X",0,L1458*$M$8)</f>
        <v>0</v>
      </c>
      <c r="N1458" s="703"/>
      <c r="O1458" s="361"/>
      <c r="P1458" s="502"/>
      <c r="Q1458" s="849">
        <f t="shared" si="105"/>
        <v>0</v>
      </c>
      <c r="R1458" s="849">
        <f t="shared" si="106"/>
        <v>0</v>
      </c>
      <c r="AA1458" s="194"/>
    </row>
    <row r="1459" spans="2:27" ht="18" customHeight="1" x14ac:dyDescent="0.35">
      <c r="B1459" s="229"/>
      <c r="C1459" s="301"/>
      <c r="D1459" s="301"/>
      <c r="E1459" s="449"/>
      <c r="F1459" s="301"/>
      <c r="G1459" s="302"/>
      <c r="H1459" s="170"/>
      <c r="I1459" s="170"/>
      <c r="J1459" s="344"/>
      <c r="K1459" s="587">
        <f t="shared" ref="K1459:K1522" si="108">J1459*$M$8</f>
        <v>0</v>
      </c>
      <c r="L1459" s="644">
        <v>0</v>
      </c>
      <c r="M1459" s="588">
        <f t="shared" si="107"/>
        <v>0</v>
      </c>
      <c r="N1459" s="703"/>
      <c r="O1459" s="361"/>
      <c r="P1459" s="502"/>
      <c r="Q1459" s="849">
        <f t="shared" ref="Q1459:Q1522" si="109">K1459*$H$35</f>
        <v>0</v>
      </c>
      <c r="R1459" s="849">
        <f t="shared" ref="R1459:R1522" si="110">M1459*$H$44</f>
        <v>0</v>
      </c>
      <c r="AA1459" s="194"/>
    </row>
    <row r="1460" spans="2:27" ht="18" customHeight="1" x14ac:dyDescent="0.35">
      <c r="B1460" s="229"/>
      <c r="C1460" s="301"/>
      <c r="D1460" s="301"/>
      <c r="E1460" s="449"/>
      <c r="F1460" s="301"/>
      <c r="G1460" s="302"/>
      <c r="H1460" s="170"/>
      <c r="I1460" s="170"/>
      <c r="J1460" s="344"/>
      <c r="K1460" s="587">
        <f t="shared" si="108"/>
        <v>0</v>
      </c>
      <c r="L1460" s="644">
        <v>0</v>
      </c>
      <c r="M1460" s="588">
        <f t="shared" si="107"/>
        <v>0</v>
      </c>
      <c r="N1460" s="703"/>
      <c r="O1460" s="361"/>
      <c r="P1460" s="502"/>
      <c r="Q1460" s="849">
        <f t="shared" si="109"/>
        <v>0</v>
      </c>
      <c r="R1460" s="849">
        <f t="shared" si="110"/>
        <v>0</v>
      </c>
      <c r="AA1460" s="194"/>
    </row>
    <row r="1461" spans="2:27" ht="18" customHeight="1" x14ac:dyDescent="0.35">
      <c r="B1461" s="229"/>
      <c r="C1461" s="301"/>
      <c r="D1461" s="301"/>
      <c r="E1461" s="449"/>
      <c r="F1461" s="301"/>
      <c r="G1461" s="302"/>
      <c r="H1461" s="170"/>
      <c r="I1461" s="170"/>
      <c r="J1461" s="344"/>
      <c r="K1461" s="587">
        <f t="shared" si="108"/>
        <v>0</v>
      </c>
      <c r="L1461" s="644">
        <v>0</v>
      </c>
      <c r="M1461" s="588">
        <f t="shared" si="107"/>
        <v>0</v>
      </c>
      <c r="N1461" s="703"/>
      <c r="O1461" s="361"/>
      <c r="P1461" s="502"/>
      <c r="Q1461" s="849">
        <f t="shared" si="109"/>
        <v>0</v>
      </c>
      <c r="R1461" s="849">
        <f t="shared" si="110"/>
        <v>0</v>
      </c>
      <c r="AA1461" s="194"/>
    </row>
    <row r="1462" spans="2:27" ht="18" customHeight="1" x14ac:dyDescent="0.35">
      <c r="B1462" s="229"/>
      <c r="C1462" s="301"/>
      <c r="D1462" s="301"/>
      <c r="E1462" s="449"/>
      <c r="F1462" s="301"/>
      <c r="G1462" s="302"/>
      <c r="H1462" s="170"/>
      <c r="I1462" s="170"/>
      <c r="J1462" s="344"/>
      <c r="K1462" s="587">
        <f t="shared" si="108"/>
        <v>0</v>
      </c>
      <c r="L1462" s="644">
        <v>0</v>
      </c>
      <c r="M1462" s="588">
        <f t="shared" si="107"/>
        <v>0</v>
      </c>
      <c r="N1462" s="703"/>
      <c r="O1462" s="361"/>
      <c r="P1462" s="502"/>
      <c r="Q1462" s="849">
        <f t="shared" si="109"/>
        <v>0</v>
      </c>
      <c r="R1462" s="849">
        <f t="shared" si="110"/>
        <v>0</v>
      </c>
      <c r="AA1462" s="194"/>
    </row>
    <row r="1463" spans="2:27" ht="18" customHeight="1" x14ac:dyDescent="0.35">
      <c r="B1463" s="229"/>
      <c r="C1463" s="301"/>
      <c r="D1463" s="301"/>
      <c r="E1463" s="449"/>
      <c r="F1463" s="301"/>
      <c r="G1463" s="302"/>
      <c r="H1463" s="170"/>
      <c r="I1463" s="170"/>
      <c r="J1463" s="344"/>
      <c r="K1463" s="587">
        <f t="shared" si="108"/>
        <v>0</v>
      </c>
      <c r="L1463" s="644">
        <v>0</v>
      </c>
      <c r="M1463" s="588">
        <f t="shared" si="107"/>
        <v>0</v>
      </c>
      <c r="N1463" s="703"/>
      <c r="O1463" s="361"/>
      <c r="P1463" s="502"/>
      <c r="Q1463" s="849">
        <f t="shared" si="109"/>
        <v>0</v>
      </c>
      <c r="R1463" s="849">
        <f t="shared" si="110"/>
        <v>0</v>
      </c>
      <c r="AA1463" s="194"/>
    </row>
    <row r="1464" spans="2:27" ht="18" customHeight="1" x14ac:dyDescent="0.35">
      <c r="B1464" s="229"/>
      <c r="C1464" s="301"/>
      <c r="D1464" s="301"/>
      <c r="E1464" s="449"/>
      <c r="F1464" s="301"/>
      <c r="G1464" s="302"/>
      <c r="H1464" s="170"/>
      <c r="I1464" s="170"/>
      <c r="J1464" s="344"/>
      <c r="K1464" s="587">
        <f t="shared" si="108"/>
        <v>0</v>
      </c>
      <c r="L1464" s="644">
        <v>0</v>
      </c>
      <c r="M1464" s="588">
        <f t="shared" si="107"/>
        <v>0</v>
      </c>
      <c r="N1464" s="703"/>
      <c r="O1464" s="361"/>
      <c r="P1464" s="502"/>
      <c r="Q1464" s="849">
        <f t="shared" si="109"/>
        <v>0</v>
      </c>
      <c r="R1464" s="849">
        <f t="shared" si="110"/>
        <v>0</v>
      </c>
      <c r="AA1464" s="194"/>
    </row>
    <row r="1465" spans="2:27" ht="18" customHeight="1" x14ac:dyDescent="0.35">
      <c r="B1465" s="229"/>
      <c r="C1465" s="301"/>
      <c r="D1465" s="301"/>
      <c r="E1465" s="449"/>
      <c r="F1465" s="301"/>
      <c r="G1465" s="302"/>
      <c r="H1465" s="170"/>
      <c r="I1465" s="170"/>
      <c r="J1465" s="344"/>
      <c r="K1465" s="587">
        <f t="shared" si="108"/>
        <v>0</v>
      </c>
      <c r="L1465" s="644">
        <v>0</v>
      </c>
      <c r="M1465" s="588">
        <f t="shared" si="107"/>
        <v>0</v>
      </c>
      <c r="N1465" s="703"/>
      <c r="O1465" s="361"/>
      <c r="P1465" s="502"/>
      <c r="Q1465" s="849">
        <f t="shared" si="109"/>
        <v>0</v>
      </c>
      <c r="R1465" s="849">
        <f t="shared" si="110"/>
        <v>0</v>
      </c>
      <c r="AA1465" s="194"/>
    </row>
    <row r="1466" spans="2:27" ht="18" customHeight="1" x14ac:dyDescent="0.35">
      <c r="B1466" s="229"/>
      <c r="C1466" s="301"/>
      <c r="D1466" s="301"/>
      <c r="E1466" s="449"/>
      <c r="F1466" s="301"/>
      <c r="G1466" s="302"/>
      <c r="H1466" s="170"/>
      <c r="I1466" s="170"/>
      <c r="J1466" s="344"/>
      <c r="K1466" s="587">
        <f t="shared" si="108"/>
        <v>0</v>
      </c>
      <c r="L1466" s="644">
        <v>0</v>
      </c>
      <c r="M1466" s="588">
        <f t="shared" si="107"/>
        <v>0</v>
      </c>
      <c r="N1466" s="703"/>
      <c r="O1466" s="361"/>
      <c r="P1466" s="502"/>
      <c r="Q1466" s="849">
        <f t="shared" si="109"/>
        <v>0</v>
      </c>
      <c r="R1466" s="849">
        <f t="shared" si="110"/>
        <v>0</v>
      </c>
      <c r="AA1466" s="194"/>
    </row>
    <row r="1467" spans="2:27" ht="18" customHeight="1" x14ac:dyDescent="0.35">
      <c r="B1467" s="229"/>
      <c r="C1467" s="301"/>
      <c r="D1467" s="301"/>
      <c r="E1467" s="449"/>
      <c r="F1467" s="301"/>
      <c r="G1467" s="302"/>
      <c r="H1467" s="170"/>
      <c r="I1467" s="170"/>
      <c r="J1467" s="344"/>
      <c r="K1467" s="587">
        <f t="shared" si="108"/>
        <v>0</v>
      </c>
      <c r="L1467" s="644">
        <v>0</v>
      </c>
      <c r="M1467" s="588">
        <f t="shared" si="107"/>
        <v>0</v>
      </c>
      <c r="N1467" s="703"/>
      <c r="O1467" s="361"/>
      <c r="P1467" s="502"/>
      <c r="Q1467" s="849">
        <f t="shared" si="109"/>
        <v>0</v>
      </c>
      <c r="R1467" s="849">
        <f t="shared" si="110"/>
        <v>0</v>
      </c>
      <c r="AA1467" s="194"/>
    </row>
    <row r="1468" spans="2:27" ht="18" customHeight="1" x14ac:dyDescent="0.35">
      <c r="B1468" s="229"/>
      <c r="C1468" s="301"/>
      <c r="D1468" s="301"/>
      <c r="E1468" s="449"/>
      <c r="F1468" s="301"/>
      <c r="G1468" s="302"/>
      <c r="H1468" s="170"/>
      <c r="I1468" s="170"/>
      <c r="J1468" s="344"/>
      <c r="K1468" s="587">
        <f t="shared" si="108"/>
        <v>0</v>
      </c>
      <c r="L1468" s="644">
        <v>0</v>
      </c>
      <c r="M1468" s="588">
        <f t="shared" si="107"/>
        <v>0</v>
      </c>
      <c r="N1468" s="703"/>
      <c r="O1468" s="361"/>
      <c r="P1468" s="502"/>
      <c r="Q1468" s="849">
        <f t="shared" si="109"/>
        <v>0</v>
      </c>
      <c r="R1468" s="849">
        <f t="shared" si="110"/>
        <v>0</v>
      </c>
      <c r="AA1468" s="194"/>
    </row>
    <row r="1469" spans="2:27" ht="18" customHeight="1" x14ac:dyDescent="0.35">
      <c r="B1469" s="229"/>
      <c r="C1469" s="301"/>
      <c r="D1469" s="301"/>
      <c r="E1469" s="449"/>
      <c r="F1469" s="301"/>
      <c r="G1469" s="302"/>
      <c r="H1469" s="170"/>
      <c r="I1469" s="170"/>
      <c r="J1469" s="344"/>
      <c r="K1469" s="587">
        <f t="shared" si="108"/>
        <v>0</v>
      </c>
      <c r="L1469" s="644">
        <v>0</v>
      </c>
      <c r="M1469" s="588">
        <f t="shared" si="107"/>
        <v>0</v>
      </c>
      <c r="N1469" s="703"/>
      <c r="O1469" s="361"/>
      <c r="P1469" s="502"/>
      <c r="Q1469" s="849">
        <f t="shared" si="109"/>
        <v>0</v>
      </c>
      <c r="R1469" s="849">
        <f t="shared" si="110"/>
        <v>0</v>
      </c>
      <c r="AA1469" s="194"/>
    </row>
    <row r="1470" spans="2:27" ht="18" customHeight="1" x14ac:dyDescent="0.35">
      <c r="B1470" s="229"/>
      <c r="C1470" s="301"/>
      <c r="D1470" s="301"/>
      <c r="E1470" s="449"/>
      <c r="F1470" s="301"/>
      <c r="G1470" s="302"/>
      <c r="H1470" s="170"/>
      <c r="I1470" s="170"/>
      <c r="J1470" s="344"/>
      <c r="K1470" s="587">
        <f t="shared" si="108"/>
        <v>0</v>
      </c>
      <c r="L1470" s="644">
        <v>0</v>
      </c>
      <c r="M1470" s="588">
        <f t="shared" si="107"/>
        <v>0</v>
      </c>
      <c r="N1470" s="703"/>
      <c r="O1470" s="361"/>
      <c r="P1470" s="502"/>
      <c r="Q1470" s="849">
        <f t="shared" si="109"/>
        <v>0</v>
      </c>
      <c r="R1470" s="849">
        <f t="shared" si="110"/>
        <v>0</v>
      </c>
      <c r="AA1470" s="194"/>
    </row>
    <row r="1471" spans="2:27" ht="18" customHeight="1" x14ac:dyDescent="0.35">
      <c r="B1471" s="229"/>
      <c r="C1471" s="301"/>
      <c r="D1471" s="301"/>
      <c r="E1471" s="449"/>
      <c r="F1471" s="301"/>
      <c r="G1471" s="302"/>
      <c r="H1471" s="170"/>
      <c r="I1471" s="170"/>
      <c r="J1471" s="344"/>
      <c r="K1471" s="587">
        <f t="shared" si="108"/>
        <v>0</v>
      </c>
      <c r="L1471" s="644">
        <v>0</v>
      </c>
      <c r="M1471" s="588">
        <f t="shared" si="107"/>
        <v>0</v>
      </c>
      <c r="N1471" s="703"/>
      <c r="O1471" s="361"/>
      <c r="P1471" s="502"/>
      <c r="Q1471" s="849">
        <f t="shared" si="109"/>
        <v>0</v>
      </c>
      <c r="R1471" s="849">
        <f t="shared" si="110"/>
        <v>0</v>
      </c>
      <c r="AA1471" s="194"/>
    </row>
    <row r="1472" spans="2:27" ht="18" customHeight="1" x14ac:dyDescent="0.35">
      <c r="B1472" s="229"/>
      <c r="C1472" s="301"/>
      <c r="D1472" s="301"/>
      <c r="E1472" s="449"/>
      <c r="F1472" s="301"/>
      <c r="G1472" s="302"/>
      <c r="H1472" s="170"/>
      <c r="I1472" s="170"/>
      <c r="J1472" s="344"/>
      <c r="K1472" s="587">
        <f t="shared" si="108"/>
        <v>0</v>
      </c>
      <c r="L1472" s="644">
        <v>0</v>
      </c>
      <c r="M1472" s="588">
        <f t="shared" si="107"/>
        <v>0</v>
      </c>
      <c r="N1472" s="703"/>
      <c r="O1472" s="361"/>
      <c r="P1472" s="502"/>
      <c r="Q1472" s="849">
        <f t="shared" si="109"/>
        <v>0</v>
      </c>
      <c r="R1472" s="849">
        <f t="shared" si="110"/>
        <v>0</v>
      </c>
      <c r="AA1472" s="194"/>
    </row>
    <row r="1473" spans="2:27" ht="18" customHeight="1" x14ac:dyDescent="0.35">
      <c r="B1473" s="229"/>
      <c r="C1473" s="301"/>
      <c r="D1473" s="301"/>
      <c r="E1473" s="449"/>
      <c r="F1473" s="301"/>
      <c r="G1473" s="302"/>
      <c r="H1473" s="170"/>
      <c r="I1473" s="170"/>
      <c r="J1473" s="344"/>
      <c r="K1473" s="587">
        <f t="shared" si="108"/>
        <v>0</v>
      </c>
      <c r="L1473" s="644">
        <v>0</v>
      </c>
      <c r="M1473" s="588">
        <f t="shared" si="107"/>
        <v>0</v>
      </c>
      <c r="N1473" s="703"/>
      <c r="O1473" s="361"/>
      <c r="P1473" s="502"/>
      <c r="Q1473" s="849">
        <f t="shared" si="109"/>
        <v>0</v>
      </c>
      <c r="R1473" s="849">
        <f t="shared" si="110"/>
        <v>0</v>
      </c>
      <c r="AA1473" s="194"/>
    </row>
    <row r="1474" spans="2:27" ht="18" customHeight="1" x14ac:dyDescent="0.35">
      <c r="B1474" s="229"/>
      <c r="C1474" s="301"/>
      <c r="D1474" s="301"/>
      <c r="E1474" s="449"/>
      <c r="F1474" s="301"/>
      <c r="G1474" s="302"/>
      <c r="H1474" s="170"/>
      <c r="I1474" s="170"/>
      <c r="J1474" s="344"/>
      <c r="K1474" s="587">
        <f t="shared" si="108"/>
        <v>0</v>
      </c>
      <c r="L1474" s="644">
        <v>0</v>
      </c>
      <c r="M1474" s="588">
        <f t="shared" si="107"/>
        <v>0</v>
      </c>
      <c r="N1474" s="703"/>
      <c r="O1474" s="361"/>
      <c r="P1474" s="502"/>
      <c r="Q1474" s="849">
        <f t="shared" si="109"/>
        <v>0</v>
      </c>
      <c r="R1474" s="849">
        <f t="shared" si="110"/>
        <v>0</v>
      </c>
      <c r="AA1474" s="194"/>
    </row>
    <row r="1475" spans="2:27" ht="18" customHeight="1" x14ac:dyDescent="0.35">
      <c r="B1475" s="229"/>
      <c r="C1475" s="301"/>
      <c r="D1475" s="301"/>
      <c r="E1475" s="449"/>
      <c r="F1475" s="301"/>
      <c r="G1475" s="302"/>
      <c r="H1475" s="170"/>
      <c r="I1475" s="170"/>
      <c r="J1475" s="344"/>
      <c r="K1475" s="587">
        <f t="shared" si="108"/>
        <v>0</v>
      </c>
      <c r="L1475" s="644">
        <v>0</v>
      </c>
      <c r="M1475" s="588">
        <f t="shared" si="107"/>
        <v>0</v>
      </c>
      <c r="N1475" s="703"/>
      <c r="O1475" s="361"/>
      <c r="P1475" s="502"/>
      <c r="Q1475" s="849">
        <f t="shared" si="109"/>
        <v>0</v>
      </c>
      <c r="R1475" s="849">
        <f t="shared" si="110"/>
        <v>0</v>
      </c>
      <c r="AA1475" s="194"/>
    </row>
    <row r="1476" spans="2:27" ht="18" customHeight="1" x14ac:dyDescent="0.35">
      <c r="B1476" s="229"/>
      <c r="C1476" s="301"/>
      <c r="D1476" s="301"/>
      <c r="E1476" s="449"/>
      <c r="F1476" s="301"/>
      <c r="G1476" s="302"/>
      <c r="H1476" s="170"/>
      <c r="I1476" s="170"/>
      <c r="J1476" s="344"/>
      <c r="K1476" s="587">
        <f t="shared" si="108"/>
        <v>0</v>
      </c>
      <c r="L1476" s="644">
        <v>0</v>
      </c>
      <c r="M1476" s="588">
        <f t="shared" si="107"/>
        <v>0</v>
      </c>
      <c r="N1476" s="703"/>
      <c r="O1476" s="361"/>
      <c r="P1476" s="502"/>
      <c r="Q1476" s="849">
        <f t="shared" si="109"/>
        <v>0</v>
      </c>
      <c r="R1476" s="849">
        <f t="shared" si="110"/>
        <v>0</v>
      </c>
      <c r="AA1476" s="194"/>
    </row>
    <row r="1477" spans="2:27" ht="18" customHeight="1" x14ac:dyDescent="0.35">
      <c r="B1477" s="229"/>
      <c r="C1477" s="301"/>
      <c r="D1477" s="301"/>
      <c r="E1477" s="449"/>
      <c r="F1477" s="301"/>
      <c r="G1477" s="302"/>
      <c r="H1477" s="170"/>
      <c r="I1477" s="170"/>
      <c r="J1477" s="344"/>
      <c r="K1477" s="587">
        <f t="shared" si="108"/>
        <v>0</v>
      </c>
      <c r="L1477" s="644">
        <v>0</v>
      </c>
      <c r="M1477" s="588">
        <f t="shared" si="107"/>
        <v>0</v>
      </c>
      <c r="N1477" s="703"/>
      <c r="O1477" s="361"/>
      <c r="P1477" s="502"/>
      <c r="Q1477" s="849">
        <f t="shared" si="109"/>
        <v>0</v>
      </c>
      <c r="R1477" s="849">
        <f t="shared" si="110"/>
        <v>0</v>
      </c>
      <c r="AA1477" s="194"/>
    </row>
    <row r="1478" spans="2:27" ht="18" customHeight="1" x14ac:dyDescent="0.35">
      <c r="B1478" s="229"/>
      <c r="C1478" s="301"/>
      <c r="D1478" s="301"/>
      <c r="E1478" s="449"/>
      <c r="F1478" s="301"/>
      <c r="G1478" s="302"/>
      <c r="H1478" s="170"/>
      <c r="I1478" s="170"/>
      <c r="J1478" s="344"/>
      <c r="K1478" s="587">
        <f t="shared" si="108"/>
        <v>0</v>
      </c>
      <c r="L1478" s="644">
        <v>0</v>
      </c>
      <c r="M1478" s="588">
        <f t="shared" si="107"/>
        <v>0</v>
      </c>
      <c r="N1478" s="703"/>
      <c r="O1478" s="361"/>
      <c r="P1478" s="502"/>
      <c r="Q1478" s="849">
        <f t="shared" si="109"/>
        <v>0</v>
      </c>
      <c r="R1478" s="849">
        <f t="shared" si="110"/>
        <v>0</v>
      </c>
      <c r="AA1478" s="194"/>
    </row>
    <row r="1479" spans="2:27" ht="18" customHeight="1" x14ac:dyDescent="0.35">
      <c r="B1479" s="229"/>
      <c r="C1479" s="301"/>
      <c r="D1479" s="301"/>
      <c r="E1479" s="449"/>
      <c r="F1479" s="301"/>
      <c r="G1479" s="302"/>
      <c r="H1479" s="170"/>
      <c r="I1479" s="170"/>
      <c r="J1479" s="344"/>
      <c r="K1479" s="587">
        <f t="shared" si="108"/>
        <v>0</v>
      </c>
      <c r="L1479" s="644">
        <v>0</v>
      </c>
      <c r="M1479" s="588">
        <f t="shared" si="107"/>
        <v>0</v>
      </c>
      <c r="N1479" s="703"/>
      <c r="O1479" s="361"/>
      <c r="P1479" s="502"/>
      <c r="Q1479" s="849">
        <f t="shared" si="109"/>
        <v>0</v>
      </c>
      <c r="R1479" s="849">
        <f t="shared" si="110"/>
        <v>0</v>
      </c>
      <c r="AA1479" s="194"/>
    </row>
    <row r="1480" spans="2:27" ht="18" customHeight="1" x14ac:dyDescent="0.35">
      <c r="B1480" s="229"/>
      <c r="C1480" s="301"/>
      <c r="D1480" s="301"/>
      <c r="E1480" s="449"/>
      <c r="F1480" s="301"/>
      <c r="G1480" s="302"/>
      <c r="H1480" s="170"/>
      <c r="I1480" s="170"/>
      <c r="J1480" s="344"/>
      <c r="K1480" s="587">
        <f t="shared" si="108"/>
        <v>0</v>
      </c>
      <c r="L1480" s="644">
        <v>0</v>
      </c>
      <c r="M1480" s="588">
        <f t="shared" si="107"/>
        <v>0</v>
      </c>
      <c r="N1480" s="703"/>
      <c r="O1480" s="361"/>
      <c r="P1480" s="502"/>
      <c r="Q1480" s="849">
        <f t="shared" si="109"/>
        <v>0</v>
      </c>
      <c r="R1480" s="849">
        <f t="shared" si="110"/>
        <v>0</v>
      </c>
      <c r="AA1480" s="194"/>
    </row>
    <row r="1481" spans="2:27" ht="18" customHeight="1" x14ac:dyDescent="0.35">
      <c r="B1481" s="229"/>
      <c r="C1481" s="301"/>
      <c r="D1481" s="301"/>
      <c r="E1481" s="449"/>
      <c r="F1481" s="301"/>
      <c r="G1481" s="302"/>
      <c r="H1481" s="170"/>
      <c r="I1481" s="170"/>
      <c r="J1481" s="344"/>
      <c r="K1481" s="587">
        <f t="shared" si="108"/>
        <v>0</v>
      </c>
      <c r="L1481" s="644">
        <v>0</v>
      </c>
      <c r="M1481" s="588">
        <f t="shared" si="107"/>
        <v>0</v>
      </c>
      <c r="N1481" s="703"/>
      <c r="O1481" s="361"/>
      <c r="P1481" s="502"/>
      <c r="Q1481" s="849">
        <f t="shared" si="109"/>
        <v>0</v>
      </c>
      <c r="R1481" s="849">
        <f t="shared" si="110"/>
        <v>0</v>
      </c>
      <c r="AA1481" s="194"/>
    </row>
    <row r="1482" spans="2:27" ht="18" customHeight="1" x14ac:dyDescent="0.35">
      <c r="B1482" s="229"/>
      <c r="C1482" s="301"/>
      <c r="D1482" s="301"/>
      <c r="E1482" s="449"/>
      <c r="F1482" s="301"/>
      <c r="G1482" s="302"/>
      <c r="H1482" s="170"/>
      <c r="I1482" s="170"/>
      <c r="J1482" s="344"/>
      <c r="K1482" s="587">
        <f t="shared" si="108"/>
        <v>0</v>
      </c>
      <c r="L1482" s="644">
        <v>0</v>
      </c>
      <c r="M1482" s="588">
        <f t="shared" si="107"/>
        <v>0</v>
      </c>
      <c r="N1482" s="703"/>
      <c r="O1482" s="361"/>
      <c r="P1482" s="502"/>
      <c r="Q1482" s="849">
        <f t="shared" si="109"/>
        <v>0</v>
      </c>
      <c r="R1482" s="849">
        <f t="shared" si="110"/>
        <v>0</v>
      </c>
      <c r="AA1482" s="194"/>
    </row>
    <row r="1483" spans="2:27" ht="18" customHeight="1" x14ac:dyDescent="0.35">
      <c r="B1483" s="229"/>
      <c r="C1483" s="301"/>
      <c r="D1483" s="301"/>
      <c r="E1483" s="449"/>
      <c r="F1483" s="301"/>
      <c r="G1483" s="302"/>
      <c r="H1483" s="170"/>
      <c r="I1483" s="170"/>
      <c r="J1483" s="344"/>
      <c r="K1483" s="587">
        <f t="shared" si="108"/>
        <v>0</v>
      </c>
      <c r="L1483" s="644">
        <v>0</v>
      </c>
      <c r="M1483" s="588">
        <f t="shared" si="107"/>
        <v>0</v>
      </c>
      <c r="N1483" s="703"/>
      <c r="O1483" s="361"/>
      <c r="P1483" s="502"/>
      <c r="Q1483" s="849">
        <f t="shared" si="109"/>
        <v>0</v>
      </c>
      <c r="R1483" s="849">
        <f t="shared" si="110"/>
        <v>0</v>
      </c>
      <c r="AA1483" s="194"/>
    </row>
    <row r="1484" spans="2:27" ht="18" customHeight="1" x14ac:dyDescent="0.35">
      <c r="B1484" s="229"/>
      <c r="C1484" s="301"/>
      <c r="D1484" s="301"/>
      <c r="E1484" s="449"/>
      <c r="F1484" s="301"/>
      <c r="G1484" s="302"/>
      <c r="H1484" s="170"/>
      <c r="I1484" s="170"/>
      <c r="J1484" s="344"/>
      <c r="K1484" s="587">
        <f t="shared" si="108"/>
        <v>0</v>
      </c>
      <c r="L1484" s="644">
        <v>0</v>
      </c>
      <c r="M1484" s="588">
        <f t="shared" si="107"/>
        <v>0</v>
      </c>
      <c r="N1484" s="703"/>
      <c r="O1484" s="361"/>
      <c r="P1484" s="502"/>
      <c r="Q1484" s="849">
        <f t="shared" si="109"/>
        <v>0</v>
      </c>
      <c r="R1484" s="849">
        <f t="shared" si="110"/>
        <v>0</v>
      </c>
      <c r="AA1484" s="194"/>
    </row>
    <row r="1485" spans="2:27" ht="18" customHeight="1" x14ac:dyDescent="0.35">
      <c r="B1485" s="229"/>
      <c r="C1485" s="301"/>
      <c r="D1485" s="301"/>
      <c r="E1485" s="449"/>
      <c r="F1485" s="301"/>
      <c r="G1485" s="302"/>
      <c r="H1485" s="170"/>
      <c r="I1485" s="170"/>
      <c r="J1485" s="344"/>
      <c r="K1485" s="587">
        <f t="shared" si="108"/>
        <v>0</v>
      </c>
      <c r="L1485" s="644">
        <v>0</v>
      </c>
      <c r="M1485" s="588">
        <f t="shared" si="107"/>
        <v>0</v>
      </c>
      <c r="N1485" s="703"/>
      <c r="O1485" s="361"/>
      <c r="P1485" s="502"/>
      <c r="Q1485" s="849">
        <f t="shared" si="109"/>
        <v>0</v>
      </c>
      <c r="R1485" s="849">
        <f t="shared" si="110"/>
        <v>0</v>
      </c>
      <c r="AA1485" s="194"/>
    </row>
    <row r="1486" spans="2:27" ht="18" customHeight="1" x14ac:dyDescent="0.35">
      <c r="B1486" s="229"/>
      <c r="C1486" s="301"/>
      <c r="D1486" s="301"/>
      <c r="E1486" s="449"/>
      <c r="F1486" s="301"/>
      <c r="G1486" s="302"/>
      <c r="H1486" s="170"/>
      <c r="I1486" s="170"/>
      <c r="J1486" s="344"/>
      <c r="K1486" s="587">
        <f t="shared" si="108"/>
        <v>0</v>
      </c>
      <c r="L1486" s="644">
        <v>0</v>
      </c>
      <c r="M1486" s="588">
        <f t="shared" si="107"/>
        <v>0</v>
      </c>
      <c r="N1486" s="703"/>
      <c r="O1486" s="361"/>
      <c r="P1486" s="502"/>
      <c r="Q1486" s="849">
        <f t="shared" si="109"/>
        <v>0</v>
      </c>
      <c r="R1486" s="849">
        <f t="shared" si="110"/>
        <v>0</v>
      </c>
      <c r="AA1486" s="194"/>
    </row>
    <row r="1487" spans="2:27" ht="18" customHeight="1" x14ac:dyDescent="0.35">
      <c r="B1487" s="229"/>
      <c r="C1487" s="301"/>
      <c r="D1487" s="301"/>
      <c r="E1487" s="449"/>
      <c r="F1487" s="301"/>
      <c r="G1487" s="302"/>
      <c r="H1487" s="170"/>
      <c r="I1487" s="170"/>
      <c r="J1487" s="344"/>
      <c r="K1487" s="587">
        <f t="shared" si="108"/>
        <v>0</v>
      </c>
      <c r="L1487" s="644">
        <v>0</v>
      </c>
      <c r="M1487" s="588">
        <f t="shared" si="107"/>
        <v>0</v>
      </c>
      <c r="N1487" s="703"/>
      <c r="O1487" s="361"/>
      <c r="P1487" s="502"/>
      <c r="Q1487" s="849">
        <f t="shared" si="109"/>
        <v>0</v>
      </c>
      <c r="R1487" s="849">
        <f t="shared" si="110"/>
        <v>0</v>
      </c>
      <c r="AA1487" s="194"/>
    </row>
    <row r="1488" spans="2:27" ht="18" customHeight="1" x14ac:dyDescent="0.35">
      <c r="B1488" s="229"/>
      <c r="C1488" s="301"/>
      <c r="D1488" s="301"/>
      <c r="E1488" s="449"/>
      <c r="F1488" s="301"/>
      <c r="G1488" s="302"/>
      <c r="H1488" s="170"/>
      <c r="I1488" s="170"/>
      <c r="J1488" s="344"/>
      <c r="K1488" s="587">
        <f t="shared" si="108"/>
        <v>0</v>
      </c>
      <c r="L1488" s="644">
        <v>0</v>
      </c>
      <c r="M1488" s="588">
        <f t="shared" si="107"/>
        <v>0</v>
      </c>
      <c r="N1488" s="703"/>
      <c r="O1488" s="361"/>
      <c r="P1488" s="502"/>
      <c r="Q1488" s="849">
        <f t="shared" si="109"/>
        <v>0</v>
      </c>
      <c r="R1488" s="849">
        <f t="shared" si="110"/>
        <v>0</v>
      </c>
      <c r="AA1488" s="194"/>
    </row>
    <row r="1489" spans="2:27" ht="18" customHeight="1" x14ac:dyDescent="0.35">
      <c r="B1489" s="229"/>
      <c r="C1489" s="301"/>
      <c r="D1489" s="301"/>
      <c r="E1489" s="449"/>
      <c r="F1489" s="301"/>
      <c r="G1489" s="302"/>
      <c r="H1489" s="170"/>
      <c r="I1489" s="170"/>
      <c r="J1489" s="344"/>
      <c r="K1489" s="587">
        <f t="shared" si="108"/>
        <v>0</v>
      </c>
      <c r="L1489" s="644">
        <v>0</v>
      </c>
      <c r="M1489" s="588">
        <f t="shared" si="107"/>
        <v>0</v>
      </c>
      <c r="N1489" s="703"/>
      <c r="O1489" s="361"/>
      <c r="P1489" s="502"/>
      <c r="Q1489" s="849">
        <f t="shared" si="109"/>
        <v>0</v>
      </c>
      <c r="R1489" s="849">
        <f t="shared" si="110"/>
        <v>0</v>
      </c>
      <c r="AA1489" s="194"/>
    </row>
    <row r="1490" spans="2:27" ht="18" customHeight="1" x14ac:dyDescent="0.35">
      <c r="B1490" s="229"/>
      <c r="C1490" s="301"/>
      <c r="D1490" s="301"/>
      <c r="E1490" s="449"/>
      <c r="F1490" s="301"/>
      <c r="G1490" s="302"/>
      <c r="H1490" s="170"/>
      <c r="I1490" s="170"/>
      <c r="J1490" s="344"/>
      <c r="K1490" s="587">
        <f t="shared" si="108"/>
        <v>0</v>
      </c>
      <c r="L1490" s="644">
        <v>0</v>
      </c>
      <c r="M1490" s="588">
        <f t="shared" si="107"/>
        <v>0</v>
      </c>
      <c r="N1490" s="703"/>
      <c r="O1490" s="361"/>
      <c r="P1490" s="502"/>
      <c r="Q1490" s="849">
        <f t="shared" si="109"/>
        <v>0</v>
      </c>
      <c r="R1490" s="849">
        <f t="shared" si="110"/>
        <v>0</v>
      </c>
      <c r="AA1490" s="194"/>
    </row>
    <row r="1491" spans="2:27" ht="18" customHeight="1" x14ac:dyDescent="0.35">
      <c r="B1491" s="229"/>
      <c r="C1491" s="301"/>
      <c r="D1491" s="301"/>
      <c r="E1491" s="449"/>
      <c r="F1491" s="301"/>
      <c r="G1491" s="302"/>
      <c r="H1491" s="170"/>
      <c r="I1491" s="170"/>
      <c r="J1491" s="344"/>
      <c r="K1491" s="587">
        <f t="shared" si="108"/>
        <v>0</v>
      </c>
      <c r="L1491" s="644">
        <v>0</v>
      </c>
      <c r="M1491" s="588">
        <f t="shared" si="107"/>
        <v>0</v>
      </c>
      <c r="N1491" s="703"/>
      <c r="O1491" s="361"/>
      <c r="P1491" s="502"/>
      <c r="Q1491" s="849">
        <f t="shared" si="109"/>
        <v>0</v>
      </c>
      <c r="R1491" s="849">
        <f t="shared" si="110"/>
        <v>0</v>
      </c>
      <c r="AA1491" s="194"/>
    </row>
    <row r="1492" spans="2:27" ht="18" customHeight="1" x14ac:dyDescent="0.35">
      <c r="B1492" s="229"/>
      <c r="C1492" s="301"/>
      <c r="D1492" s="301"/>
      <c r="E1492" s="449"/>
      <c r="F1492" s="301"/>
      <c r="G1492" s="302"/>
      <c r="H1492" s="170"/>
      <c r="I1492" s="170"/>
      <c r="J1492" s="344"/>
      <c r="K1492" s="587">
        <f t="shared" si="108"/>
        <v>0</v>
      </c>
      <c r="L1492" s="644">
        <v>0</v>
      </c>
      <c r="M1492" s="588">
        <f t="shared" si="107"/>
        <v>0</v>
      </c>
      <c r="N1492" s="703"/>
      <c r="O1492" s="361"/>
      <c r="P1492" s="502"/>
      <c r="Q1492" s="849">
        <f t="shared" si="109"/>
        <v>0</v>
      </c>
      <c r="R1492" s="849">
        <f t="shared" si="110"/>
        <v>0</v>
      </c>
      <c r="AA1492" s="194"/>
    </row>
    <row r="1493" spans="2:27" ht="18" customHeight="1" x14ac:dyDescent="0.35">
      <c r="B1493" s="229"/>
      <c r="C1493" s="301"/>
      <c r="D1493" s="301"/>
      <c r="E1493" s="449"/>
      <c r="F1493" s="301"/>
      <c r="G1493" s="302"/>
      <c r="H1493" s="170"/>
      <c r="I1493" s="170"/>
      <c r="J1493" s="344"/>
      <c r="K1493" s="587">
        <f t="shared" si="108"/>
        <v>0</v>
      </c>
      <c r="L1493" s="644">
        <v>0</v>
      </c>
      <c r="M1493" s="588">
        <f t="shared" si="107"/>
        <v>0</v>
      </c>
      <c r="N1493" s="703"/>
      <c r="O1493" s="361"/>
      <c r="P1493" s="502"/>
      <c r="Q1493" s="849">
        <f t="shared" si="109"/>
        <v>0</v>
      </c>
      <c r="R1493" s="849">
        <f t="shared" si="110"/>
        <v>0</v>
      </c>
      <c r="AA1493" s="194"/>
    </row>
    <row r="1494" spans="2:27" ht="18" customHeight="1" x14ac:dyDescent="0.35">
      <c r="B1494" s="229"/>
      <c r="C1494" s="301"/>
      <c r="D1494" s="301"/>
      <c r="E1494" s="449"/>
      <c r="F1494" s="301"/>
      <c r="G1494" s="302"/>
      <c r="H1494" s="170"/>
      <c r="I1494" s="170"/>
      <c r="J1494" s="344"/>
      <c r="K1494" s="587">
        <f t="shared" si="108"/>
        <v>0</v>
      </c>
      <c r="L1494" s="644">
        <v>0</v>
      </c>
      <c r="M1494" s="588">
        <f t="shared" si="107"/>
        <v>0</v>
      </c>
      <c r="N1494" s="703"/>
      <c r="O1494" s="361"/>
      <c r="P1494" s="502"/>
      <c r="Q1494" s="849">
        <f t="shared" si="109"/>
        <v>0</v>
      </c>
      <c r="R1494" s="849">
        <f t="shared" si="110"/>
        <v>0</v>
      </c>
      <c r="AA1494" s="194"/>
    </row>
    <row r="1495" spans="2:27" ht="18" customHeight="1" x14ac:dyDescent="0.35">
      <c r="B1495" s="229"/>
      <c r="C1495" s="301"/>
      <c r="D1495" s="301"/>
      <c r="E1495" s="449"/>
      <c r="F1495" s="301"/>
      <c r="G1495" s="302"/>
      <c r="H1495" s="170"/>
      <c r="I1495" s="170"/>
      <c r="J1495" s="344"/>
      <c r="K1495" s="587">
        <f t="shared" si="108"/>
        <v>0</v>
      </c>
      <c r="L1495" s="644">
        <v>0</v>
      </c>
      <c r="M1495" s="588">
        <f t="shared" si="107"/>
        <v>0</v>
      </c>
      <c r="N1495" s="703"/>
      <c r="O1495" s="361"/>
      <c r="P1495" s="502"/>
      <c r="Q1495" s="849">
        <f t="shared" si="109"/>
        <v>0</v>
      </c>
      <c r="R1495" s="849">
        <f t="shared" si="110"/>
        <v>0</v>
      </c>
      <c r="AA1495" s="194"/>
    </row>
    <row r="1496" spans="2:27" ht="18" customHeight="1" x14ac:dyDescent="0.35">
      <c r="B1496" s="229"/>
      <c r="C1496" s="301"/>
      <c r="D1496" s="301"/>
      <c r="E1496" s="449"/>
      <c r="F1496" s="301"/>
      <c r="G1496" s="302"/>
      <c r="H1496" s="170"/>
      <c r="I1496" s="170"/>
      <c r="J1496" s="344"/>
      <c r="K1496" s="587">
        <f t="shared" si="108"/>
        <v>0</v>
      </c>
      <c r="L1496" s="644">
        <v>0</v>
      </c>
      <c r="M1496" s="588">
        <f t="shared" si="107"/>
        <v>0</v>
      </c>
      <c r="N1496" s="703"/>
      <c r="O1496" s="361"/>
      <c r="P1496" s="502"/>
      <c r="Q1496" s="849">
        <f t="shared" si="109"/>
        <v>0</v>
      </c>
      <c r="R1496" s="849">
        <f t="shared" si="110"/>
        <v>0</v>
      </c>
      <c r="AA1496" s="194"/>
    </row>
    <row r="1497" spans="2:27" ht="18" customHeight="1" x14ac:dyDescent="0.35">
      <c r="B1497" s="229"/>
      <c r="C1497" s="301"/>
      <c r="D1497" s="301"/>
      <c r="E1497" s="449"/>
      <c r="F1497" s="301"/>
      <c r="G1497" s="302"/>
      <c r="H1497" s="170"/>
      <c r="I1497" s="170"/>
      <c r="J1497" s="344"/>
      <c r="K1497" s="587">
        <f t="shared" si="108"/>
        <v>0</v>
      </c>
      <c r="L1497" s="644">
        <v>0</v>
      </c>
      <c r="M1497" s="588">
        <f t="shared" si="107"/>
        <v>0</v>
      </c>
      <c r="N1497" s="703"/>
      <c r="O1497" s="361"/>
      <c r="P1497" s="502"/>
      <c r="Q1497" s="849">
        <f t="shared" si="109"/>
        <v>0</v>
      </c>
      <c r="R1497" s="849">
        <f t="shared" si="110"/>
        <v>0</v>
      </c>
      <c r="AA1497" s="194"/>
    </row>
    <row r="1498" spans="2:27" ht="18" customHeight="1" x14ac:dyDescent="0.35">
      <c r="B1498" s="229"/>
      <c r="C1498" s="301"/>
      <c r="D1498" s="301"/>
      <c r="E1498" s="449"/>
      <c r="F1498" s="301"/>
      <c r="G1498" s="302"/>
      <c r="H1498" s="170"/>
      <c r="I1498" s="170"/>
      <c r="J1498" s="344"/>
      <c r="K1498" s="587">
        <f t="shared" si="108"/>
        <v>0</v>
      </c>
      <c r="L1498" s="644">
        <v>0</v>
      </c>
      <c r="M1498" s="588">
        <f t="shared" si="107"/>
        <v>0</v>
      </c>
      <c r="N1498" s="703"/>
      <c r="O1498" s="361"/>
      <c r="P1498" s="502"/>
      <c r="Q1498" s="849">
        <f t="shared" si="109"/>
        <v>0</v>
      </c>
      <c r="R1498" s="849">
        <f t="shared" si="110"/>
        <v>0</v>
      </c>
      <c r="AA1498" s="194"/>
    </row>
    <row r="1499" spans="2:27" ht="18" customHeight="1" x14ac:dyDescent="0.35">
      <c r="B1499" s="229"/>
      <c r="C1499" s="301"/>
      <c r="D1499" s="301"/>
      <c r="E1499" s="449"/>
      <c r="F1499" s="301"/>
      <c r="G1499" s="302"/>
      <c r="H1499" s="170"/>
      <c r="I1499" s="170"/>
      <c r="J1499" s="344"/>
      <c r="K1499" s="587">
        <f t="shared" si="108"/>
        <v>0</v>
      </c>
      <c r="L1499" s="644">
        <v>0</v>
      </c>
      <c r="M1499" s="588">
        <f t="shared" si="107"/>
        <v>0</v>
      </c>
      <c r="N1499" s="703"/>
      <c r="O1499" s="361"/>
      <c r="P1499" s="502"/>
      <c r="Q1499" s="849">
        <f t="shared" si="109"/>
        <v>0</v>
      </c>
      <c r="R1499" s="849">
        <f t="shared" si="110"/>
        <v>0</v>
      </c>
      <c r="AA1499" s="194"/>
    </row>
    <row r="1500" spans="2:27" ht="18" customHeight="1" x14ac:dyDescent="0.35">
      <c r="B1500" s="229"/>
      <c r="C1500" s="301"/>
      <c r="D1500" s="301"/>
      <c r="E1500" s="449"/>
      <c r="F1500" s="301"/>
      <c r="G1500" s="302"/>
      <c r="H1500" s="170"/>
      <c r="I1500" s="170"/>
      <c r="J1500" s="344"/>
      <c r="K1500" s="587">
        <f t="shared" si="108"/>
        <v>0</v>
      </c>
      <c r="L1500" s="644">
        <v>0</v>
      </c>
      <c r="M1500" s="588">
        <f t="shared" si="107"/>
        <v>0</v>
      </c>
      <c r="N1500" s="703"/>
      <c r="O1500" s="361"/>
      <c r="P1500" s="502"/>
      <c r="Q1500" s="849">
        <f t="shared" si="109"/>
        <v>0</v>
      </c>
      <c r="R1500" s="849">
        <f t="shared" si="110"/>
        <v>0</v>
      </c>
      <c r="AA1500" s="194"/>
    </row>
    <row r="1501" spans="2:27" ht="18" customHeight="1" x14ac:dyDescent="0.35">
      <c r="B1501" s="229"/>
      <c r="C1501" s="301"/>
      <c r="D1501" s="301"/>
      <c r="E1501" s="449"/>
      <c r="F1501" s="301"/>
      <c r="G1501" s="302"/>
      <c r="H1501" s="170"/>
      <c r="I1501" s="170"/>
      <c r="J1501" s="344"/>
      <c r="K1501" s="587">
        <f t="shared" si="108"/>
        <v>0</v>
      </c>
      <c r="L1501" s="644">
        <v>0</v>
      </c>
      <c r="M1501" s="588">
        <f t="shared" si="107"/>
        <v>0</v>
      </c>
      <c r="N1501" s="703"/>
      <c r="O1501" s="361"/>
      <c r="P1501" s="502"/>
      <c r="Q1501" s="849">
        <f t="shared" si="109"/>
        <v>0</v>
      </c>
      <c r="R1501" s="849">
        <f t="shared" si="110"/>
        <v>0</v>
      </c>
      <c r="AA1501" s="194"/>
    </row>
    <row r="1502" spans="2:27" ht="18" customHeight="1" x14ac:dyDescent="0.35">
      <c r="B1502" s="229"/>
      <c r="C1502" s="301"/>
      <c r="D1502" s="301"/>
      <c r="E1502" s="449"/>
      <c r="F1502" s="301"/>
      <c r="G1502" s="302"/>
      <c r="H1502" s="170"/>
      <c r="I1502" s="170"/>
      <c r="J1502" s="344"/>
      <c r="K1502" s="587">
        <f t="shared" si="108"/>
        <v>0</v>
      </c>
      <c r="L1502" s="644">
        <v>0</v>
      </c>
      <c r="M1502" s="588">
        <f t="shared" si="107"/>
        <v>0</v>
      </c>
      <c r="N1502" s="703"/>
      <c r="O1502" s="361"/>
      <c r="P1502" s="502"/>
      <c r="Q1502" s="849">
        <f t="shared" si="109"/>
        <v>0</v>
      </c>
      <c r="R1502" s="849">
        <f t="shared" si="110"/>
        <v>0</v>
      </c>
      <c r="AA1502" s="194"/>
    </row>
    <row r="1503" spans="2:27" ht="18" customHeight="1" x14ac:dyDescent="0.35">
      <c r="B1503" s="229"/>
      <c r="C1503" s="301"/>
      <c r="D1503" s="301"/>
      <c r="E1503" s="449"/>
      <c r="F1503" s="301"/>
      <c r="G1503" s="302"/>
      <c r="H1503" s="170"/>
      <c r="I1503" s="170"/>
      <c r="J1503" s="344"/>
      <c r="K1503" s="587">
        <f t="shared" si="108"/>
        <v>0</v>
      </c>
      <c r="L1503" s="644">
        <v>0</v>
      </c>
      <c r="M1503" s="588">
        <f t="shared" si="107"/>
        <v>0</v>
      </c>
      <c r="N1503" s="703"/>
      <c r="O1503" s="361"/>
      <c r="P1503" s="502"/>
      <c r="Q1503" s="849">
        <f t="shared" si="109"/>
        <v>0</v>
      </c>
      <c r="R1503" s="849">
        <f t="shared" si="110"/>
        <v>0</v>
      </c>
      <c r="AA1503" s="194"/>
    </row>
    <row r="1504" spans="2:27" ht="18" customHeight="1" x14ac:dyDescent="0.35">
      <c r="B1504" s="229"/>
      <c r="C1504" s="301"/>
      <c r="D1504" s="301"/>
      <c r="E1504" s="449"/>
      <c r="F1504" s="301"/>
      <c r="G1504" s="302"/>
      <c r="H1504" s="170"/>
      <c r="I1504" s="170"/>
      <c r="J1504" s="344"/>
      <c r="K1504" s="587">
        <f t="shared" si="108"/>
        <v>0</v>
      </c>
      <c r="L1504" s="644">
        <v>0</v>
      </c>
      <c r="M1504" s="588">
        <f t="shared" si="107"/>
        <v>0</v>
      </c>
      <c r="N1504" s="703"/>
      <c r="O1504" s="361"/>
      <c r="P1504" s="502"/>
      <c r="Q1504" s="849">
        <f t="shared" si="109"/>
        <v>0</v>
      </c>
      <c r="R1504" s="849">
        <f t="shared" si="110"/>
        <v>0</v>
      </c>
      <c r="AA1504" s="194"/>
    </row>
    <row r="1505" spans="2:27" ht="18" customHeight="1" x14ac:dyDescent="0.35">
      <c r="B1505" s="229"/>
      <c r="C1505" s="301"/>
      <c r="D1505" s="301"/>
      <c r="E1505" s="449"/>
      <c r="F1505" s="301"/>
      <c r="G1505" s="302"/>
      <c r="H1505" s="170"/>
      <c r="I1505" s="170"/>
      <c r="J1505" s="344"/>
      <c r="K1505" s="587">
        <f t="shared" si="108"/>
        <v>0</v>
      </c>
      <c r="L1505" s="644">
        <v>0</v>
      </c>
      <c r="M1505" s="588">
        <f t="shared" si="107"/>
        <v>0</v>
      </c>
      <c r="N1505" s="703"/>
      <c r="O1505" s="361"/>
      <c r="P1505" s="502"/>
      <c r="Q1505" s="849">
        <f t="shared" si="109"/>
        <v>0</v>
      </c>
      <c r="R1505" s="849">
        <f t="shared" si="110"/>
        <v>0</v>
      </c>
      <c r="AA1505" s="194"/>
    </row>
    <row r="1506" spans="2:27" ht="18" customHeight="1" x14ac:dyDescent="0.35">
      <c r="B1506" s="229"/>
      <c r="C1506" s="301"/>
      <c r="D1506" s="301"/>
      <c r="E1506" s="449"/>
      <c r="F1506" s="301"/>
      <c r="G1506" s="302"/>
      <c r="H1506" s="170"/>
      <c r="I1506" s="170"/>
      <c r="J1506" s="344"/>
      <c r="K1506" s="587">
        <f t="shared" si="108"/>
        <v>0</v>
      </c>
      <c r="L1506" s="644">
        <v>0</v>
      </c>
      <c r="M1506" s="588">
        <f t="shared" si="107"/>
        <v>0</v>
      </c>
      <c r="N1506" s="703"/>
      <c r="O1506" s="361"/>
      <c r="P1506" s="502"/>
      <c r="Q1506" s="849">
        <f t="shared" si="109"/>
        <v>0</v>
      </c>
      <c r="R1506" s="849">
        <f t="shared" si="110"/>
        <v>0</v>
      </c>
      <c r="AA1506" s="194"/>
    </row>
    <row r="1507" spans="2:27" ht="18" customHeight="1" x14ac:dyDescent="0.35">
      <c r="B1507" s="229"/>
      <c r="C1507" s="301"/>
      <c r="D1507" s="301"/>
      <c r="E1507" s="449"/>
      <c r="F1507" s="301"/>
      <c r="G1507" s="302"/>
      <c r="H1507" s="170"/>
      <c r="I1507" s="170"/>
      <c r="J1507" s="344"/>
      <c r="K1507" s="587">
        <f t="shared" si="108"/>
        <v>0</v>
      </c>
      <c r="L1507" s="644">
        <v>0</v>
      </c>
      <c r="M1507" s="588">
        <f t="shared" si="107"/>
        <v>0</v>
      </c>
      <c r="N1507" s="703"/>
      <c r="O1507" s="361"/>
      <c r="P1507" s="502"/>
      <c r="Q1507" s="849">
        <f t="shared" si="109"/>
        <v>0</v>
      </c>
      <c r="R1507" s="849">
        <f t="shared" si="110"/>
        <v>0</v>
      </c>
      <c r="AA1507" s="194"/>
    </row>
    <row r="1508" spans="2:27" ht="18" customHeight="1" x14ac:dyDescent="0.35">
      <c r="B1508" s="229"/>
      <c r="C1508" s="301"/>
      <c r="D1508" s="301"/>
      <c r="E1508" s="449"/>
      <c r="F1508" s="301"/>
      <c r="G1508" s="302"/>
      <c r="H1508" s="170"/>
      <c r="I1508" s="170"/>
      <c r="J1508" s="344"/>
      <c r="K1508" s="587">
        <f t="shared" si="108"/>
        <v>0</v>
      </c>
      <c r="L1508" s="644">
        <v>0</v>
      </c>
      <c r="M1508" s="588">
        <f t="shared" si="107"/>
        <v>0</v>
      </c>
      <c r="N1508" s="703"/>
      <c r="O1508" s="361"/>
      <c r="P1508" s="502"/>
      <c r="Q1508" s="849">
        <f t="shared" si="109"/>
        <v>0</v>
      </c>
      <c r="R1508" s="849">
        <f t="shared" si="110"/>
        <v>0</v>
      </c>
      <c r="AA1508" s="194"/>
    </row>
    <row r="1509" spans="2:27" ht="18" customHeight="1" x14ac:dyDescent="0.35">
      <c r="B1509" s="229"/>
      <c r="C1509" s="301"/>
      <c r="D1509" s="301"/>
      <c r="E1509" s="449"/>
      <c r="F1509" s="301"/>
      <c r="G1509" s="302"/>
      <c r="H1509" s="170"/>
      <c r="I1509" s="170"/>
      <c r="J1509" s="344"/>
      <c r="K1509" s="587">
        <f t="shared" si="108"/>
        <v>0</v>
      </c>
      <c r="L1509" s="644">
        <v>0</v>
      </c>
      <c r="M1509" s="588">
        <f t="shared" si="107"/>
        <v>0</v>
      </c>
      <c r="N1509" s="703"/>
      <c r="O1509" s="361"/>
      <c r="P1509" s="502"/>
      <c r="Q1509" s="849">
        <f t="shared" si="109"/>
        <v>0</v>
      </c>
      <c r="R1509" s="849">
        <f t="shared" si="110"/>
        <v>0</v>
      </c>
      <c r="AA1509" s="194"/>
    </row>
    <row r="1510" spans="2:27" ht="18" customHeight="1" x14ac:dyDescent="0.35">
      <c r="B1510" s="229"/>
      <c r="C1510" s="301"/>
      <c r="D1510" s="301"/>
      <c r="E1510" s="449"/>
      <c r="F1510" s="301"/>
      <c r="G1510" s="302"/>
      <c r="H1510" s="170"/>
      <c r="I1510" s="170"/>
      <c r="J1510" s="344"/>
      <c r="K1510" s="587">
        <f t="shared" si="108"/>
        <v>0</v>
      </c>
      <c r="L1510" s="644">
        <v>0</v>
      </c>
      <c r="M1510" s="588">
        <f t="shared" si="107"/>
        <v>0</v>
      </c>
      <c r="N1510" s="703"/>
      <c r="O1510" s="361"/>
      <c r="P1510" s="502"/>
      <c r="Q1510" s="849">
        <f t="shared" si="109"/>
        <v>0</v>
      </c>
      <c r="R1510" s="849">
        <f t="shared" si="110"/>
        <v>0</v>
      </c>
      <c r="AA1510" s="194"/>
    </row>
    <row r="1511" spans="2:27" ht="18" customHeight="1" x14ac:dyDescent="0.35">
      <c r="B1511" s="229"/>
      <c r="C1511" s="301"/>
      <c r="D1511" s="301"/>
      <c r="E1511" s="449"/>
      <c r="F1511" s="301"/>
      <c r="G1511" s="302"/>
      <c r="H1511" s="170"/>
      <c r="I1511" s="170"/>
      <c r="J1511" s="344"/>
      <c r="K1511" s="587">
        <f t="shared" si="108"/>
        <v>0</v>
      </c>
      <c r="L1511" s="644">
        <v>0</v>
      </c>
      <c r="M1511" s="588">
        <f t="shared" si="107"/>
        <v>0</v>
      </c>
      <c r="N1511" s="703"/>
      <c r="O1511" s="361"/>
      <c r="P1511" s="502"/>
      <c r="Q1511" s="849">
        <f t="shared" si="109"/>
        <v>0</v>
      </c>
      <c r="R1511" s="849">
        <f t="shared" si="110"/>
        <v>0</v>
      </c>
      <c r="AA1511" s="194"/>
    </row>
    <row r="1512" spans="2:27" ht="18" customHeight="1" x14ac:dyDescent="0.35">
      <c r="B1512" s="229"/>
      <c r="C1512" s="301"/>
      <c r="D1512" s="301"/>
      <c r="E1512" s="449"/>
      <c r="F1512" s="301"/>
      <c r="G1512" s="302"/>
      <c r="H1512" s="170"/>
      <c r="I1512" s="170"/>
      <c r="J1512" s="344"/>
      <c r="K1512" s="587">
        <f t="shared" si="108"/>
        <v>0</v>
      </c>
      <c r="L1512" s="644">
        <v>0</v>
      </c>
      <c r="M1512" s="588">
        <f t="shared" si="107"/>
        <v>0</v>
      </c>
      <c r="N1512" s="703"/>
      <c r="O1512" s="361"/>
      <c r="P1512" s="502"/>
      <c r="Q1512" s="849">
        <f t="shared" si="109"/>
        <v>0</v>
      </c>
      <c r="R1512" s="849">
        <f t="shared" si="110"/>
        <v>0</v>
      </c>
      <c r="AA1512" s="194"/>
    </row>
    <row r="1513" spans="2:27" ht="18" customHeight="1" x14ac:dyDescent="0.35">
      <c r="B1513" s="229"/>
      <c r="C1513" s="301"/>
      <c r="D1513" s="301"/>
      <c r="E1513" s="449"/>
      <c r="F1513" s="301"/>
      <c r="G1513" s="302"/>
      <c r="H1513" s="170"/>
      <c r="I1513" s="170"/>
      <c r="J1513" s="344"/>
      <c r="K1513" s="587">
        <f t="shared" si="108"/>
        <v>0</v>
      </c>
      <c r="L1513" s="644">
        <v>0</v>
      </c>
      <c r="M1513" s="588">
        <f t="shared" si="107"/>
        <v>0</v>
      </c>
      <c r="N1513" s="703"/>
      <c r="O1513" s="361"/>
      <c r="P1513" s="502"/>
      <c r="Q1513" s="849">
        <f t="shared" si="109"/>
        <v>0</v>
      </c>
      <c r="R1513" s="849">
        <f t="shared" si="110"/>
        <v>0</v>
      </c>
      <c r="AA1513" s="194"/>
    </row>
    <row r="1514" spans="2:27" ht="18" customHeight="1" x14ac:dyDescent="0.35">
      <c r="B1514" s="229"/>
      <c r="C1514" s="301"/>
      <c r="D1514" s="301"/>
      <c r="E1514" s="449"/>
      <c r="F1514" s="301"/>
      <c r="G1514" s="302"/>
      <c r="H1514" s="170"/>
      <c r="I1514" s="170"/>
      <c r="J1514" s="344"/>
      <c r="K1514" s="587">
        <f t="shared" si="108"/>
        <v>0</v>
      </c>
      <c r="L1514" s="644">
        <v>0</v>
      </c>
      <c r="M1514" s="588">
        <f t="shared" si="107"/>
        <v>0</v>
      </c>
      <c r="N1514" s="703"/>
      <c r="O1514" s="361"/>
      <c r="P1514" s="502"/>
      <c r="Q1514" s="849">
        <f t="shared" si="109"/>
        <v>0</v>
      </c>
      <c r="R1514" s="849">
        <f t="shared" si="110"/>
        <v>0</v>
      </c>
      <c r="AA1514" s="194"/>
    </row>
    <row r="1515" spans="2:27" ht="18" customHeight="1" x14ac:dyDescent="0.35">
      <c r="B1515" s="229"/>
      <c r="C1515" s="301"/>
      <c r="D1515" s="301"/>
      <c r="E1515" s="449"/>
      <c r="F1515" s="301"/>
      <c r="G1515" s="302"/>
      <c r="H1515" s="170"/>
      <c r="I1515" s="170"/>
      <c r="J1515" s="344"/>
      <c r="K1515" s="587">
        <f t="shared" si="108"/>
        <v>0</v>
      </c>
      <c r="L1515" s="644">
        <v>0</v>
      </c>
      <c r="M1515" s="588">
        <f t="shared" si="107"/>
        <v>0</v>
      </c>
      <c r="N1515" s="703"/>
      <c r="O1515" s="361"/>
      <c r="P1515" s="502"/>
      <c r="Q1515" s="849">
        <f t="shared" si="109"/>
        <v>0</v>
      </c>
      <c r="R1515" s="849">
        <f t="shared" si="110"/>
        <v>0</v>
      </c>
      <c r="AA1515" s="194"/>
    </row>
    <row r="1516" spans="2:27" ht="18" customHeight="1" x14ac:dyDescent="0.35">
      <c r="B1516" s="229"/>
      <c r="C1516" s="301"/>
      <c r="D1516" s="301"/>
      <c r="E1516" s="449"/>
      <c r="F1516" s="301"/>
      <c r="G1516" s="302"/>
      <c r="H1516" s="170"/>
      <c r="I1516" s="170"/>
      <c r="J1516" s="344"/>
      <c r="K1516" s="587">
        <f t="shared" si="108"/>
        <v>0</v>
      </c>
      <c r="L1516" s="644">
        <v>0</v>
      </c>
      <c r="M1516" s="588">
        <f t="shared" si="107"/>
        <v>0</v>
      </c>
      <c r="N1516" s="703"/>
      <c r="O1516" s="361"/>
      <c r="P1516" s="502"/>
      <c r="Q1516" s="849">
        <f t="shared" si="109"/>
        <v>0</v>
      </c>
      <c r="R1516" s="849">
        <f t="shared" si="110"/>
        <v>0</v>
      </c>
      <c r="AA1516" s="194"/>
    </row>
    <row r="1517" spans="2:27" ht="18" customHeight="1" x14ac:dyDescent="0.35">
      <c r="B1517" s="229"/>
      <c r="C1517" s="301"/>
      <c r="D1517" s="301"/>
      <c r="E1517" s="449"/>
      <c r="F1517" s="301"/>
      <c r="G1517" s="302"/>
      <c r="H1517" s="170"/>
      <c r="I1517" s="170"/>
      <c r="J1517" s="344"/>
      <c r="K1517" s="587">
        <f t="shared" si="108"/>
        <v>0</v>
      </c>
      <c r="L1517" s="644">
        <v>0</v>
      </c>
      <c r="M1517" s="588">
        <f t="shared" si="107"/>
        <v>0</v>
      </c>
      <c r="N1517" s="703"/>
      <c r="O1517" s="361"/>
      <c r="P1517" s="502"/>
      <c r="Q1517" s="849">
        <f t="shared" si="109"/>
        <v>0</v>
      </c>
      <c r="R1517" s="849">
        <f t="shared" si="110"/>
        <v>0</v>
      </c>
      <c r="AA1517" s="194"/>
    </row>
    <row r="1518" spans="2:27" ht="18" customHeight="1" x14ac:dyDescent="0.35">
      <c r="B1518" s="229"/>
      <c r="C1518" s="301"/>
      <c r="D1518" s="301"/>
      <c r="E1518" s="449"/>
      <c r="F1518" s="301"/>
      <c r="G1518" s="302"/>
      <c r="H1518" s="170"/>
      <c r="I1518" s="170"/>
      <c r="J1518" s="344"/>
      <c r="K1518" s="587">
        <f t="shared" si="108"/>
        <v>0</v>
      </c>
      <c r="L1518" s="644">
        <v>0</v>
      </c>
      <c r="M1518" s="588">
        <f t="shared" si="107"/>
        <v>0</v>
      </c>
      <c r="N1518" s="703"/>
      <c r="O1518" s="361"/>
      <c r="P1518" s="502"/>
      <c r="Q1518" s="849">
        <f t="shared" si="109"/>
        <v>0</v>
      </c>
      <c r="R1518" s="849">
        <f t="shared" si="110"/>
        <v>0</v>
      </c>
      <c r="AA1518" s="194"/>
    </row>
    <row r="1519" spans="2:27" ht="18" customHeight="1" x14ac:dyDescent="0.35">
      <c r="B1519" s="229"/>
      <c r="C1519" s="301"/>
      <c r="D1519" s="301"/>
      <c r="E1519" s="449"/>
      <c r="F1519" s="301"/>
      <c r="G1519" s="302"/>
      <c r="H1519" s="170"/>
      <c r="I1519" s="170"/>
      <c r="J1519" s="344"/>
      <c r="K1519" s="587">
        <f t="shared" si="108"/>
        <v>0</v>
      </c>
      <c r="L1519" s="644">
        <v>0</v>
      </c>
      <c r="M1519" s="588">
        <f t="shared" si="107"/>
        <v>0</v>
      </c>
      <c r="N1519" s="703"/>
      <c r="O1519" s="361"/>
      <c r="P1519" s="502"/>
      <c r="Q1519" s="849">
        <f t="shared" si="109"/>
        <v>0</v>
      </c>
      <c r="R1519" s="849">
        <f t="shared" si="110"/>
        <v>0</v>
      </c>
      <c r="AA1519" s="194"/>
    </row>
    <row r="1520" spans="2:27" ht="18" customHeight="1" x14ac:dyDescent="0.35">
      <c r="B1520" s="229"/>
      <c r="C1520" s="301"/>
      <c r="D1520" s="301"/>
      <c r="E1520" s="449"/>
      <c r="F1520" s="301"/>
      <c r="G1520" s="302"/>
      <c r="H1520" s="170"/>
      <c r="I1520" s="170"/>
      <c r="J1520" s="344"/>
      <c r="K1520" s="587">
        <f t="shared" si="108"/>
        <v>0</v>
      </c>
      <c r="L1520" s="644">
        <v>0</v>
      </c>
      <c r="M1520" s="588">
        <f t="shared" si="107"/>
        <v>0</v>
      </c>
      <c r="N1520" s="703"/>
      <c r="O1520" s="361"/>
      <c r="P1520" s="502"/>
      <c r="Q1520" s="849">
        <f t="shared" si="109"/>
        <v>0</v>
      </c>
      <c r="R1520" s="849">
        <f t="shared" si="110"/>
        <v>0</v>
      </c>
      <c r="AA1520" s="194"/>
    </row>
    <row r="1521" spans="2:27" ht="18" customHeight="1" x14ac:dyDescent="0.35">
      <c r="B1521" s="229"/>
      <c r="C1521" s="301"/>
      <c r="D1521" s="301"/>
      <c r="E1521" s="449"/>
      <c r="F1521" s="301"/>
      <c r="G1521" s="302"/>
      <c r="H1521" s="170"/>
      <c r="I1521" s="170"/>
      <c r="J1521" s="344"/>
      <c r="K1521" s="587">
        <f t="shared" si="108"/>
        <v>0</v>
      </c>
      <c r="L1521" s="644">
        <v>0</v>
      </c>
      <c r="M1521" s="588">
        <f t="shared" si="107"/>
        <v>0</v>
      </c>
      <c r="N1521" s="703"/>
      <c r="O1521" s="361"/>
      <c r="P1521" s="502"/>
      <c r="Q1521" s="849">
        <f t="shared" si="109"/>
        <v>0</v>
      </c>
      <c r="R1521" s="849">
        <f t="shared" si="110"/>
        <v>0</v>
      </c>
      <c r="AA1521" s="194"/>
    </row>
    <row r="1522" spans="2:27" ht="18" customHeight="1" x14ac:dyDescent="0.35">
      <c r="B1522" s="229"/>
      <c r="C1522" s="301"/>
      <c r="D1522" s="301"/>
      <c r="E1522" s="449"/>
      <c r="F1522" s="301"/>
      <c r="G1522" s="302"/>
      <c r="H1522" s="170"/>
      <c r="I1522" s="170"/>
      <c r="J1522" s="344"/>
      <c r="K1522" s="587">
        <f t="shared" si="108"/>
        <v>0</v>
      </c>
      <c r="L1522" s="644">
        <v>0</v>
      </c>
      <c r="M1522" s="588">
        <f t="shared" ref="M1522:M1585" si="111">IF(O1522="X",0,L1522*$M$8)</f>
        <v>0</v>
      </c>
      <c r="N1522" s="703"/>
      <c r="O1522" s="361"/>
      <c r="P1522" s="502"/>
      <c r="Q1522" s="849">
        <f t="shared" si="109"/>
        <v>0</v>
      </c>
      <c r="R1522" s="849">
        <f t="shared" si="110"/>
        <v>0</v>
      </c>
      <c r="AA1522" s="194"/>
    </row>
    <row r="1523" spans="2:27" ht="18" customHeight="1" x14ac:dyDescent="0.35">
      <c r="B1523" s="229"/>
      <c r="C1523" s="301"/>
      <c r="D1523" s="301"/>
      <c r="E1523" s="449"/>
      <c r="F1523" s="301"/>
      <c r="G1523" s="302"/>
      <c r="H1523" s="170"/>
      <c r="I1523" s="170"/>
      <c r="J1523" s="344"/>
      <c r="K1523" s="587">
        <f t="shared" ref="K1523:K1586" si="112">J1523*$M$8</f>
        <v>0</v>
      </c>
      <c r="L1523" s="644">
        <v>0</v>
      </c>
      <c r="M1523" s="588">
        <f t="shared" si="111"/>
        <v>0</v>
      </c>
      <c r="N1523" s="703"/>
      <c r="O1523" s="361"/>
      <c r="P1523" s="502"/>
      <c r="Q1523" s="849">
        <f t="shared" ref="Q1523:Q1586" si="113">K1523*$H$35</f>
        <v>0</v>
      </c>
      <c r="R1523" s="849">
        <f t="shared" ref="R1523:R1586" si="114">M1523*$H$44</f>
        <v>0</v>
      </c>
      <c r="AA1523" s="194"/>
    </row>
    <row r="1524" spans="2:27" ht="18" customHeight="1" x14ac:dyDescent="0.35">
      <c r="B1524" s="229"/>
      <c r="C1524" s="301"/>
      <c r="D1524" s="301"/>
      <c r="E1524" s="449"/>
      <c r="F1524" s="301"/>
      <c r="G1524" s="302"/>
      <c r="H1524" s="170"/>
      <c r="I1524" s="170"/>
      <c r="J1524" s="344"/>
      <c r="K1524" s="587">
        <f t="shared" si="112"/>
        <v>0</v>
      </c>
      <c r="L1524" s="644">
        <v>0</v>
      </c>
      <c r="M1524" s="588">
        <f t="shared" si="111"/>
        <v>0</v>
      </c>
      <c r="N1524" s="703"/>
      <c r="O1524" s="361"/>
      <c r="P1524" s="502"/>
      <c r="Q1524" s="849">
        <f t="shared" si="113"/>
        <v>0</v>
      </c>
      <c r="R1524" s="849">
        <f t="shared" si="114"/>
        <v>0</v>
      </c>
      <c r="AA1524" s="194"/>
    </row>
    <row r="1525" spans="2:27" ht="18" customHeight="1" x14ac:dyDescent="0.35">
      <c r="B1525" s="229"/>
      <c r="C1525" s="301"/>
      <c r="D1525" s="301"/>
      <c r="E1525" s="449"/>
      <c r="F1525" s="301"/>
      <c r="G1525" s="302"/>
      <c r="H1525" s="170"/>
      <c r="I1525" s="170"/>
      <c r="J1525" s="344"/>
      <c r="K1525" s="587">
        <f t="shared" si="112"/>
        <v>0</v>
      </c>
      <c r="L1525" s="644">
        <v>0</v>
      </c>
      <c r="M1525" s="588">
        <f t="shared" si="111"/>
        <v>0</v>
      </c>
      <c r="N1525" s="703"/>
      <c r="O1525" s="361"/>
      <c r="P1525" s="502"/>
      <c r="Q1525" s="849">
        <f t="shared" si="113"/>
        <v>0</v>
      </c>
      <c r="R1525" s="849">
        <f t="shared" si="114"/>
        <v>0</v>
      </c>
      <c r="AA1525" s="194"/>
    </row>
    <row r="1526" spans="2:27" ht="18" customHeight="1" x14ac:dyDescent="0.35">
      <c r="B1526" s="229"/>
      <c r="C1526" s="301"/>
      <c r="D1526" s="301"/>
      <c r="E1526" s="449"/>
      <c r="F1526" s="301"/>
      <c r="G1526" s="302"/>
      <c r="H1526" s="170"/>
      <c r="I1526" s="170"/>
      <c r="J1526" s="344"/>
      <c r="K1526" s="587">
        <f t="shared" si="112"/>
        <v>0</v>
      </c>
      <c r="L1526" s="644">
        <v>0</v>
      </c>
      <c r="M1526" s="588">
        <f t="shared" si="111"/>
        <v>0</v>
      </c>
      <c r="N1526" s="703"/>
      <c r="O1526" s="361"/>
      <c r="P1526" s="502"/>
      <c r="Q1526" s="849">
        <f t="shared" si="113"/>
        <v>0</v>
      </c>
      <c r="R1526" s="849">
        <f t="shared" si="114"/>
        <v>0</v>
      </c>
      <c r="AA1526" s="194"/>
    </row>
    <row r="1527" spans="2:27" ht="18" customHeight="1" x14ac:dyDescent="0.35">
      <c r="B1527" s="229"/>
      <c r="C1527" s="301"/>
      <c r="D1527" s="301"/>
      <c r="E1527" s="449"/>
      <c r="F1527" s="301"/>
      <c r="G1527" s="302"/>
      <c r="H1527" s="170"/>
      <c r="I1527" s="170"/>
      <c r="J1527" s="344"/>
      <c r="K1527" s="587">
        <f t="shared" si="112"/>
        <v>0</v>
      </c>
      <c r="L1527" s="644">
        <v>0</v>
      </c>
      <c r="M1527" s="588">
        <f t="shared" si="111"/>
        <v>0</v>
      </c>
      <c r="N1527" s="703"/>
      <c r="O1527" s="361"/>
      <c r="P1527" s="502"/>
      <c r="Q1527" s="849">
        <f t="shared" si="113"/>
        <v>0</v>
      </c>
      <c r="R1527" s="849">
        <f t="shared" si="114"/>
        <v>0</v>
      </c>
      <c r="AA1527" s="194"/>
    </row>
    <row r="1528" spans="2:27" ht="18" customHeight="1" x14ac:dyDescent="0.35">
      <c r="B1528" s="229"/>
      <c r="C1528" s="301"/>
      <c r="D1528" s="301"/>
      <c r="E1528" s="449"/>
      <c r="F1528" s="301"/>
      <c r="G1528" s="302"/>
      <c r="H1528" s="170"/>
      <c r="I1528" s="170"/>
      <c r="J1528" s="344"/>
      <c r="K1528" s="587">
        <f t="shared" si="112"/>
        <v>0</v>
      </c>
      <c r="L1528" s="644">
        <v>0</v>
      </c>
      <c r="M1528" s="588">
        <f t="shared" si="111"/>
        <v>0</v>
      </c>
      <c r="N1528" s="703"/>
      <c r="O1528" s="361"/>
      <c r="P1528" s="502"/>
      <c r="Q1528" s="849">
        <f t="shared" si="113"/>
        <v>0</v>
      </c>
      <c r="R1528" s="849">
        <f t="shared" si="114"/>
        <v>0</v>
      </c>
      <c r="AA1528" s="194"/>
    </row>
    <row r="1529" spans="2:27" ht="18" customHeight="1" x14ac:dyDescent="0.35">
      <c r="B1529" s="229"/>
      <c r="C1529" s="301"/>
      <c r="D1529" s="301"/>
      <c r="E1529" s="449"/>
      <c r="F1529" s="301"/>
      <c r="G1529" s="302"/>
      <c r="H1529" s="170"/>
      <c r="I1529" s="170"/>
      <c r="J1529" s="344"/>
      <c r="K1529" s="587">
        <f t="shared" si="112"/>
        <v>0</v>
      </c>
      <c r="L1529" s="644">
        <v>0</v>
      </c>
      <c r="M1529" s="588">
        <f t="shared" si="111"/>
        <v>0</v>
      </c>
      <c r="N1529" s="703"/>
      <c r="O1529" s="361"/>
      <c r="P1529" s="502"/>
      <c r="Q1529" s="849">
        <f t="shared" si="113"/>
        <v>0</v>
      </c>
      <c r="R1529" s="849">
        <f t="shared" si="114"/>
        <v>0</v>
      </c>
      <c r="AA1529" s="194"/>
    </row>
    <row r="1530" spans="2:27" ht="18" customHeight="1" x14ac:dyDescent="0.35">
      <c r="B1530" s="229"/>
      <c r="C1530" s="301"/>
      <c r="D1530" s="301"/>
      <c r="E1530" s="449"/>
      <c r="F1530" s="301"/>
      <c r="G1530" s="302"/>
      <c r="H1530" s="170"/>
      <c r="I1530" s="170"/>
      <c r="J1530" s="344"/>
      <c r="K1530" s="587">
        <f t="shared" si="112"/>
        <v>0</v>
      </c>
      <c r="L1530" s="644">
        <v>0</v>
      </c>
      <c r="M1530" s="588">
        <f t="shared" si="111"/>
        <v>0</v>
      </c>
      <c r="N1530" s="703"/>
      <c r="O1530" s="361"/>
      <c r="P1530" s="502"/>
      <c r="Q1530" s="849">
        <f t="shared" si="113"/>
        <v>0</v>
      </c>
      <c r="R1530" s="849">
        <f t="shared" si="114"/>
        <v>0</v>
      </c>
      <c r="AA1530" s="194"/>
    </row>
    <row r="1531" spans="2:27" ht="18" customHeight="1" x14ac:dyDescent="0.35">
      <c r="B1531" s="229"/>
      <c r="C1531" s="301"/>
      <c r="D1531" s="301"/>
      <c r="E1531" s="449"/>
      <c r="F1531" s="301"/>
      <c r="G1531" s="302"/>
      <c r="H1531" s="170"/>
      <c r="I1531" s="170"/>
      <c r="J1531" s="344"/>
      <c r="K1531" s="587">
        <f t="shared" si="112"/>
        <v>0</v>
      </c>
      <c r="L1531" s="644">
        <v>0</v>
      </c>
      <c r="M1531" s="588">
        <f t="shared" si="111"/>
        <v>0</v>
      </c>
      <c r="N1531" s="703"/>
      <c r="O1531" s="361"/>
      <c r="P1531" s="502"/>
      <c r="Q1531" s="849">
        <f t="shared" si="113"/>
        <v>0</v>
      </c>
      <c r="R1531" s="849">
        <f t="shared" si="114"/>
        <v>0</v>
      </c>
      <c r="AA1531" s="194"/>
    </row>
    <row r="1532" spans="2:27" ht="18" customHeight="1" x14ac:dyDescent="0.35">
      <c r="B1532" s="229"/>
      <c r="C1532" s="301"/>
      <c r="D1532" s="301"/>
      <c r="E1532" s="449"/>
      <c r="F1532" s="301"/>
      <c r="G1532" s="302"/>
      <c r="H1532" s="170"/>
      <c r="I1532" s="170"/>
      <c r="J1532" s="344"/>
      <c r="K1532" s="587">
        <f t="shared" si="112"/>
        <v>0</v>
      </c>
      <c r="L1532" s="644">
        <v>0</v>
      </c>
      <c r="M1532" s="588">
        <f t="shared" si="111"/>
        <v>0</v>
      </c>
      <c r="N1532" s="703"/>
      <c r="O1532" s="361"/>
      <c r="P1532" s="502"/>
      <c r="Q1532" s="849">
        <f t="shared" si="113"/>
        <v>0</v>
      </c>
      <c r="R1532" s="849">
        <f t="shared" si="114"/>
        <v>0</v>
      </c>
      <c r="AA1532" s="194"/>
    </row>
    <row r="1533" spans="2:27" ht="18" customHeight="1" x14ac:dyDescent="0.35">
      <c r="B1533" s="229"/>
      <c r="C1533" s="301"/>
      <c r="D1533" s="301"/>
      <c r="E1533" s="449"/>
      <c r="F1533" s="301"/>
      <c r="G1533" s="302"/>
      <c r="H1533" s="170"/>
      <c r="I1533" s="170"/>
      <c r="J1533" s="344"/>
      <c r="K1533" s="587">
        <f t="shared" si="112"/>
        <v>0</v>
      </c>
      <c r="L1533" s="644">
        <v>0</v>
      </c>
      <c r="M1533" s="588">
        <f t="shared" si="111"/>
        <v>0</v>
      </c>
      <c r="N1533" s="703"/>
      <c r="O1533" s="361"/>
      <c r="P1533" s="502"/>
      <c r="Q1533" s="849">
        <f t="shared" si="113"/>
        <v>0</v>
      </c>
      <c r="R1533" s="849">
        <f t="shared" si="114"/>
        <v>0</v>
      </c>
      <c r="AA1533" s="194"/>
    </row>
    <row r="1534" spans="2:27" ht="18" customHeight="1" x14ac:dyDescent="0.35">
      <c r="B1534" s="229"/>
      <c r="C1534" s="301"/>
      <c r="D1534" s="301"/>
      <c r="E1534" s="449"/>
      <c r="F1534" s="301"/>
      <c r="G1534" s="302"/>
      <c r="H1534" s="170"/>
      <c r="I1534" s="170"/>
      <c r="J1534" s="344"/>
      <c r="K1534" s="587">
        <f t="shared" si="112"/>
        <v>0</v>
      </c>
      <c r="L1534" s="644">
        <v>0</v>
      </c>
      <c r="M1534" s="588">
        <f t="shared" si="111"/>
        <v>0</v>
      </c>
      <c r="N1534" s="703"/>
      <c r="O1534" s="361"/>
      <c r="P1534" s="502"/>
      <c r="Q1534" s="849">
        <f t="shared" si="113"/>
        <v>0</v>
      </c>
      <c r="R1534" s="849">
        <f t="shared" si="114"/>
        <v>0</v>
      </c>
      <c r="AA1534" s="194"/>
    </row>
    <row r="1535" spans="2:27" ht="18" customHeight="1" x14ac:dyDescent="0.35">
      <c r="B1535" s="229"/>
      <c r="C1535" s="301"/>
      <c r="D1535" s="301"/>
      <c r="E1535" s="449"/>
      <c r="F1535" s="301"/>
      <c r="G1535" s="302"/>
      <c r="H1535" s="170"/>
      <c r="I1535" s="170"/>
      <c r="J1535" s="344"/>
      <c r="K1535" s="587">
        <f t="shared" si="112"/>
        <v>0</v>
      </c>
      <c r="L1535" s="644">
        <v>0</v>
      </c>
      <c r="M1535" s="588">
        <f t="shared" si="111"/>
        <v>0</v>
      </c>
      <c r="N1535" s="703"/>
      <c r="O1535" s="361"/>
      <c r="P1535" s="502"/>
      <c r="Q1535" s="849">
        <f t="shared" si="113"/>
        <v>0</v>
      </c>
      <c r="R1535" s="849">
        <f t="shared" si="114"/>
        <v>0</v>
      </c>
      <c r="AA1535" s="194"/>
    </row>
    <row r="1536" spans="2:27" ht="18" customHeight="1" x14ac:dyDescent="0.35">
      <c r="B1536" s="229"/>
      <c r="C1536" s="301"/>
      <c r="D1536" s="301"/>
      <c r="E1536" s="449"/>
      <c r="F1536" s="301"/>
      <c r="G1536" s="302"/>
      <c r="H1536" s="170"/>
      <c r="I1536" s="170"/>
      <c r="J1536" s="344"/>
      <c r="K1536" s="587">
        <f t="shared" si="112"/>
        <v>0</v>
      </c>
      <c r="L1536" s="644">
        <v>0</v>
      </c>
      <c r="M1536" s="588">
        <f t="shared" si="111"/>
        <v>0</v>
      </c>
      <c r="N1536" s="703"/>
      <c r="O1536" s="361"/>
      <c r="P1536" s="502"/>
      <c r="Q1536" s="849">
        <f t="shared" si="113"/>
        <v>0</v>
      </c>
      <c r="R1536" s="849">
        <f t="shared" si="114"/>
        <v>0</v>
      </c>
      <c r="AA1536" s="194"/>
    </row>
    <row r="1537" spans="2:27" ht="18" customHeight="1" x14ac:dyDescent="0.35">
      <c r="B1537" s="229"/>
      <c r="C1537" s="301"/>
      <c r="D1537" s="301"/>
      <c r="E1537" s="449"/>
      <c r="F1537" s="301"/>
      <c r="G1537" s="302"/>
      <c r="H1537" s="170"/>
      <c r="I1537" s="170"/>
      <c r="J1537" s="344"/>
      <c r="K1537" s="587">
        <f t="shared" si="112"/>
        <v>0</v>
      </c>
      <c r="L1537" s="644">
        <v>0</v>
      </c>
      <c r="M1537" s="588">
        <f t="shared" si="111"/>
        <v>0</v>
      </c>
      <c r="N1537" s="703"/>
      <c r="O1537" s="361"/>
      <c r="P1537" s="502"/>
      <c r="Q1537" s="849">
        <f t="shared" si="113"/>
        <v>0</v>
      </c>
      <c r="R1537" s="849">
        <f t="shared" si="114"/>
        <v>0</v>
      </c>
      <c r="AA1537" s="194"/>
    </row>
    <row r="1538" spans="2:27" ht="18" customHeight="1" x14ac:dyDescent="0.35">
      <c r="B1538" s="229"/>
      <c r="C1538" s="301"/>
      <c r="D1538" s="301"/>
      <c r="E1538" s="449"/>
      <c r="F1538" s="301"/>
      <c r="G1538" s="302"/>
      <c r="H1538" s="170"/>
      <c r="I1538" s="170"/>
      <c r="J1538" s="344"/>
      <c r="K1538" s="587">
        <f t="shared" si="112"/>
        <v>0</v>
      </c>
      <c r="L1538" s="644">
        <v>0</v>
      </c>
      <c r="M1538" s="588">
        <f t="shared" si="111"/>
        <v>0</v>
      </c>
      <c r="N1538" s="703"/>
      <c r="O1538" s="361"/>
      <c r="P1538" s="502"/>
      <c r="Q1538" s="849">
        <f t="shared" si="113"/>
        <v>0</v>
      </c>
      <c r="R1538" s="849">
        <f t="shared" si="114"/>
        <v>0</v>
      </c>
      <c r="AA1538" s="194"/>
    </row>
    <row r="1539" spans="2:27" ht="18" customHeight="1" x14ac:dyDescent="0.35">
      <c r="B1539" s="229"/>
      <c r="C1539" s="301"/>
      <c r="D1539" s="301"/>
      <c r="E1539" s="449"/>
      <c r="F1539" s="301"/>
      <c r="G1539" s="302"/>
      <c r="H1539" s="170"/>
      <c r="I1539" s="170"/>
      <c r="J1539" s="344"/>
      <c r="K1539" s="587">
        <f t="shared" si="112"/>
        <v>0</v>
      </c>
      <c r="L1539" s="644">
        <v>0</v>
      </c>
      <c r="M1539" s="588">
        <f t="shared" si="111"/>
        <v>0</v>
      </c>
      <c r="N1539" s="703"/>
      <c r="O1539" s="361"/>
      <c r="P1539" s="502"/>
      <c r="Q1539" s="849">
        <f t="shared" si="113"/>
        <v>0</v>
      </c>
      <c r="R1539" s="849">
        <f t="shared" si="114"/>
        <v>0</v>
      </c>
      <c r="AA1539" s="194"/>
    </row>
    <row r="1540" spans="2:27" ht="18" customHeight="1" x14ac:dyDescent="0.35">
      <c r="B1540" s="229"/>
      <c r="C1540" s="301"/>
      <c r="D1540" s="301"/>
      <c r="E1540" s="449"/>
      <c r="F1540" s="301"/>
      <c r="G1540" s="302"/>
      <c r="H1540" s="170"/>
      <c r="I1540" s="170"/>
      <c r="J1540" s="344"/>
      <c r="K1540" s="587">
        <f t="shared" si="112"/>
        <v>0</v>
      </c>
      <c r="L1540" s="644">
        <v>0</v>
      </c>
      <c r="M1540" s="588">
        <f t="shared" si="111"/>
        <v>0</v>
      </c>
      <c r="N1540" s="703"/>
      <c r="O1540" s="361"/>
      <c r="P1540" s="502"/>
      <c r="Q1540" s="849">
        <f t="shared" si="113"/>
        <v>0</v>
      </c>
      <c r="R1540" s="849">
        <f t="shared" si="114"/>
        <v>0</v>
      </c>
      <c r="AA1540" s="194"/>
    </row>
    <row r="1541" spans="2:27" ht="18" customHeight="1" x14ac:dyDescent="0.35">
      <c r="B1541" s="229"/>
      <c r="C1541" s="301"/>
      <c r="D1541" s="301"/>
      <c r="E1541" s="449"/>
      <c r="F1541" s="301"/>
      <c r="G1541" s="302"/>
      <c r="H1541" s="170"/>
      <c r="I1541" s="170"/>
      <c r="J1541" s="344"/>
      <c r="K1541" s="587">
        <f t="shared" si="112"/>
        <v>0</v>
      </c>
      <c r="L1541" s="644">
        <v>0</v>
      </c>
      <c r="M1541" s="588">
        <f t="shared" si="111"/>
        <v>0</v>
      </c>
      <c r="N1541" s="703"/>
      <c r="O1541" s="361"/>
      <c r="P1541" s="502"/>
      <c r="Q1541" s="849">
        <f t="shared" si="113"/>
        <v>0</v>
      </c>
      <c r="R1541" s="849">
        <f t="shared" si="114"/>
        <v>0</v>
      </c>
      <c r="AA1541" s="194"/>
    </row>
    <row r="1542" spans="2:27" ht="18" customHeight="1" x14ac:dyDescent="0.35">
      <c r="B1542" s="229"/>
      <c r="C1542" s="301"/>
      <c r="D1542" s="301"/>
      <c r="E1542" s="449"/>
      <c r="F1542" s="301"/>
      <c r="G1542" s="302"/>
      <c r="H1542" s="170"/>
      <c r="I1542" s="170"/>
      <c r="J1542" s="344"/>
      <c r="K1542" s="587">
        <f t="shared" si="112"/>
        <v>0</v>
      </c>
      <c r="L1542" s="644">
        <v>0</v>
      </c>
      <c r="M1542" s="588">
        <f t="shared" si="111"/>
        <v>0</v>
      </c>
      <c r="N1542" s="703"/>
      <c r="O1542" s="361"/>
      <c r="P1542" s="502"/>
      <c r="Q1542" s="849">
        <f t="shared" si="113"/>
        <v>0</v>
      </c>
      <c r="R1542" s="849">
        <f t="shared" si="114"/>
        <v>0</v>
      </c>
      <c r="AA1542" s="194"/>
    </row>
    <row r="1543" spans="2:27" ht="18" customHeight="1" x14ac:dyDescent="0.35">
      <c r="B1543" s="229"/>
      <c r="C1543" s="301"/>
      <c r="D1543" s="301"/>
      <c r="E1543" s="449"/>
      <c r="F1543" s="301"/>
      <c r="G1543" s="302"/>
      <c r="H1543" s="170"/>
      <c r="I1543" s="170"/>
      <c r="J1543" s="344"/>
      <c r="K1543" s="587">
        <f t="shared" si="112"/>
        <v>0</v>
      </c>
      <c r="L1543" s="644">
        <v>0</v>
      </c>
      <c r="M1543" s="588">
        <f t="shared" si="111"/>
        <v>0</v>
      </c>
      <c r="N1543" s="703"/>
      <c r="O1543" s="361"/>
      <c r="P1543" s="502"/>
      <c r="Q1543" s="849">
        <f t="shared" si="113"/>
        <v>0</v>
      </c>
      <c r="R1543" s="849">
        <f t="shared" si="114"/>
        <v>0</v>
      </c>
      <c r="AA1543" s="194"/>
    </row>
    <row r="1544" spans="2:27" ht="18" customHeight="1" x14ac:dyDescent="0.35">
      <c r="B1544" s="229"/>
      <c r="C1544" s="301"/>
      <c r="D1544" s="301"/>
      <c r="E1544" s="449"/>
      <c r="F1544" s="301"/>
      <c r="G1544" s="302"/>
      <c r="H1544" s="170"/>
      <c r="I1544" s="170"/>
      <c r="J1544" s="344"/>
      <c r="K1544" s="587">
        <f t="shared" si="112"/>
        <v>0</v>
      </c>
      <c r="L1544" s="644">
        <v>0</v>
      </c>
      <c r="M1544" s="588">
        <f t="shared" si="111"/>
        <v>0</v>
      </c>
      <c r="N1544" s="703"/>
      <c r="O1544" s="361"/>
      <c r="P1544" s="502"/>
      <c r="Q1544" s="849">
        <f t="shared" si="113"/>
        <v>0</v>
      </c>
      <c r="R1544" s="849">
        <f t="shared" si="114"/>
        <v>0</v>
      </c>
      <c r="AA1544" s="194"/>
    </row>
    <row r="1545" spans="2:27" ht="18" customHeight="1" x14ac:dyDescent="0.35">
      <c r="B1545" s="229"/>
      <c r="C1545" s="301"/>
      <c r="D1545" s="301"/>
      <c r="E1545" s="449"/>
      <c r="F1545" s="301"/>
      <c r="G1545" s="302"/>
      <c r="H1545" s="170"/>
      <c r="I1545" s="170"/>
      <c r="J1545" s="344"/>
      <c r="K1545" s="587">
        <f t="shared" si="112"/>
        <v>0</v>
      </c>
      <c r="L1545" s="644">
        <v>0</v>
      </c>
      <c r="M1545" s="588">
        <f t="shared" si="111"/>
        <v>0</v>
      </c>
      <c r="N1545" s="703"/>
      <c r="O1545" s="361"/>
      <c r="P1545" s="502"/>
      <c r="Q1545" s="849">
        <f t="shared" si="113"/>
        <v>0</v>
      </c>
      <c r="R1545" s="849">
        <f t="shared" si="114"/>
        <v>0</v>
      </c>
      <c r="AA1545" s="194"/>
    </row>
    <row r="1546" spans="2:27" ht="18" customHeight="1" x14ac:dyDescent="0.35">
      <c r="B1546" s="229"/>
      <c r="C1546" s="301"/>
      <c r="D1546" s="301"/>
      <c r="E1546" s="449"/>
      <c r="F1546" s="301"/>
      <c r="G1546" s="302"/>
      <c r="H1546" s="170"/>
      <c r="I1546" s="170"/>
      <c r="J1546" s="344"/>
      <c r="K1546" s="587">
        <f t="shared" si="112"/>
        <v>0</v>
      </c>
      <c r="L1546" s="644">
        <v>0</v>
      </c>
      <c r="M1546" s="588">
        <f t="shared" si="111"/>
        <v>0</v>
      </c>
      <c r="N1546" s="703"/>
      <c r="O1546" s="361"/>
      <c r="P1546" s="502"/>
      <c r="Q1546" s="849">
        <f t="shared" si="113"/>
        <v>0</v>
      </c>
      <c r="R1546" s="849">
        <f t="shared" si="114"/>
        <v>0</v>
      </c>
      <c r="AA1546" s="194"/>
    </row>
    <row r="1547" spans="2:27" ht="18" customHeight="1" x14ac:dyDescent="0.35">
      <c r="B1547" s="229"/>
      <c r="C1547" s="301"/>
      <c r="D1547" s="301"/>
      <c r="E1547" s="449"/>
      <c r="F1547" s="301"/>
      <c r="G1547" s="302"/>
      <c r="H1547" s="170"/>
      <c r="I1547" s="170"/>
      <c r="J1547" s="344"/>
      <c r="K1547" s="587">
        <f t="shared" si="112"/>
        <v>0</v>
      </c>
      <c r="L1547" s="644">
        <v>0</v>
      </c>
      <c r="M1547" s="588">
        <f t="shared" si="111"/>
        <v>0</v>
      </c>
      <c r="N1547" s="703"/>
      <c r="O1547" s="361"/>
      <c r="P1547" s="502"/>
      <c r="Q1547" s="849">
        <f t="shared" si="113"/>
        <v>0</v>
      </c>
      <c r="R1547" s="849">
        <f t="shared" si="114"/>
        <v>0</v>
      </c>
      <c r="AA1547" s="194"/>
    </row>
    <row r="1548" spans="2:27" ht="18" customHeight="1" x14ac:dyDescent="0.35">
      <c r="B1548" s="229"/>
      <c r="C1548" s="301"/>
      <c r="D1548" s="301"/>
      <c r="E1548" s="449"/>
      <c r="F1548" s="301"/>
      <c r="G1548" s="302"/>
      <c r="H1548" s="170"/>
      <c r="I1548" s="170"/>
      <c r="J1548" s="344"/>
      <c r="K1548" s="587">
        <f t="shared" si="112"/>
        <v>0</v>
      </c>
      <c r="L1548" s="644">
        <v>0</v>
      </c>
      <c r="M1548" s="588">
        <f t="shared" si="111"/>
        <v>0</v>
      </c>
      <c r="N1548" s="703"/>
      <c r="O1548" s="361"/>
      <c r="P1548" s="502"/>
      <c r="Q1548" s="849">
        <f t="shared" si="113"/>
        <v>0</v>
      </c>
      <c r="R1548" s="849">
        <f t="shared" si="114"/>
        <v>0</v>
      </c>
      <c r="AA1548" s="194"/>
    </row>
    <row r="1549" spans="2:27" ht="18" customHeight="1" x14ac:dyDescent="0.35">
      <c r="B1549" s="229"/>
      <c r="C1549" s="301"/>
      <c r="D1549" s="301"/>
      <c r="E1549" s="449"/>
      <c r="F1549" s="301"/>
      <c r="G1549" s="302"/>
      <c r="H1549" s="170"/>
      <c r="I1549" s="170"/>
      <c r="J1549" s="344"/>
      <c r="K1549" s="587">
        <f t="shared" si="112"/>
        <v>0</v>
      </c>
      <c r="L1549" s="644">
        <v>0</v>
      </c>
      <c r="M1549" s="588">
        <f t="shared" si="111"/>
        <v>0</v>
      </c>
      <c r="N1549" s="703"/>
      <c r="O1549" s="361"/>
      <c r="P1549" s="502"/>
      <c r="Q1549" s="849">
        <f t="shared" si="113"/>
        <v>0</v>
      </c>
      <c r="R1549" s="849">
        <f t="shared" si="114"/>
        <v>0</v>
      </c>
      <c r="AA1549" s="194"/>
    </row>
    <row r="1550" spans="2:27" ht="18" customHeight="1" x14ac:dyDescent="0.35">
      <c r="B1550" s="229"/>
      <c r="C1550" s="301"/>
      <c r="D1550" s="301"/>
      <c r="E1550" s="449"/>
      <c r="F1550" s="301"/>
      <c r="G1550" s="302"/>
      <c r="H1550" s="170"/>
      <c r="I1550" s="170"/>
      <c r="J1550" s="344"/>
      <c r="K1550" s="587">
        <f t="shared" si="112"/>
        <v>0</v>
      </c>
      <c r="L1550" s="644">
        <v>0</v>
      </c>
      <c r="M1550" s="588">
        <f t="shared" si="111"/>
        <v>0</v>
      </c>
      <c r="N1550" s="703"/>
      <c r="O1550" s="361"/>
      <c r="P1550" s="502"/>
      <c r="Q1550" s="849">
        <f t="shared" si="113"/>
        <v>0</v>
      </c>
      <c r="R1550" s="849">
        <f t="shared" si="114"/>
        <v>0</v>
      </c>
      <c r="AA1550" s="194"/>
    </row>
    <row r="1551" spans="2:27" ht="18" customHeight="1" x14ac:dyDescent="0.35">
      <c r="B1551" s="229"/>
      <c r="C1551" s="301"/>
      <c r="D1551" s="301"/>
      <c r="E1551" s="449"/>
      <c r="F1551" s="301"/>
      <c r="G1551" s="302"/>
      <c r="H1551" s="170"/>
      <c r="I1551" s="170"/>
      <c r="J1551" s="344"/>
      <c r="K1551" s="587">
        <f t="shared" si="112"/>
        <v>0</v>
      </c>
      <c r="L1551" s="644">
        <v>0</v>
      </c>
      <c r="M1551" s="588">
        <f t="shared" si="111"/>
        <v>0</v>
      </c>
      <c r="N1551" s="703"/>
      <c r="O1551" s="361"/>
      <c r="P1551" s="502"/>
      <c r="Q1551" s="849">
        <f t="shared" si="113"/>
        <v>0</v>
      </c>
      <c r="R1551" s="849">
        <f t="shared" si="114"/>
        <v>0</v>
      </c>
      <c r="AA1551" s="194"/>
    </row>
    <row r="1552" spans="2:27" ht="18" customHeight="1" x14ac:dyDescent="0.35">
      <c r="B1552" s="229"/>
      <c r="C1552" s="301"/>
      <c r="D1552" s="301"/>
      <c r="E1552" s="449"/>
      <c r="F1552" s="301"/>
      <c r="G1552" s="302"/>
      <c r="H1552" s="170"/>
      <c r="I1552" s="170"/>
      <c r="J1552" s="344"/>
      <c r="K1552" s="587">
        <f t="shared" si="112"/>
        <v>0</v>
      </c>
      <c r="L1552" s="644">
        <v>0</v>
      </c>
      <c r="M1552" s="588">
        <f t="shared" si="111"/>
        <v>0</v>
      </c>
      <c r="N1552" s="703"/>
      <c r="O1552" s="361"/>
      <c r="P1552" s="502"/>
      <c r="Q1552" s="849">
        <f t="shared" si="113"/>
        <v>0</v>
      </c>
      <c r="R1552" s="849">
        <f t="shared" si="114"/>
        <v>0</v>
      </c>
      <c r="AA1552" s="194"/>
    </row>
    <row r="1553" spans="2:27" ht="18" customHeight="1" x14ac:dyDescent="0.35">
      <c r="B1553" s="229"/>
      <c r="C1553" s="301"/>
      <c r="D1553" s="301"/>
      <c r="E1553" s="449"/>
      <c r="F1553" s="301"/>
      <c r="G1553" s="302"/>
      <c r="H1553" s="170"/>
      <c r="I1553" s="170"/>
      <c r="J1553" s="344"/>
      <c r="K1553" s="587">
        <f t="shared" si="112"/>
        <v>0</v>
      </c>
      <c r="L1553" s="644">
        <v>0</v>
      </c>
      <c r="M1553" s="588">
        <f t="shared" si="111"/>
        <v>0</v>
      </c>
      <c r="N1553" s="703"/>
      <c r="O1553" s="361"/>
      <c r="P1553" s="502"/>
      <c r="Q1553" s="849">
        <f t="shared" si="113"/>
        <v>0</v>
      </c>
      <c r="R1553" s="849">
        <f t="shared" si="114"/>
        <v>0</v>
      </c>
      <c r="AA1553" s="194"/>
    </row>
    <row r="1554" spans="2:27" ht="18" customHeight="1" x14ac:dyDescent="0.35">
      <c r="B1554" s="229"/>
      <c r="C1554" s="301"/>
      <c r="D1554" s="301"/>
      <c r="E1554" s="449"/>
      <c r="F1554" s="301"/>
      <c r="G1554" s="302"/>
      <c r="H1554" s="170"/>
      <c r="I1554" s="170"/>
      <c r="J1554" s="344"/>
      <c r="K1554" s="587">
        <f t="shared" si="112"/>
        <v>0</v>
      </c>
      <c r="L1554" s="644">
        <v>0</v>
      </c>
      <c r="M1554" s="588">
        <f t="shared" si="111"/>
        <v>0</v>
      </c>
      <c r="N1554" s="703"/>
      <c r="O1554" s="361"/>
      <c r="P1554" s="502"/>
      <c r="Q1554" s="849">
        <f t="shared" si="113"/>
        <v>0</v>
      </c>
      <c r="R1554" s="849">
        <f t="shared" si="114"/>
        <v>0</v>
      </c>
      <c r="AA1554" s="194"/>
    </row>
    <row r="1555" spans="2:27" ht="18" customHeight="1" x14ac:dyDescent="0.35">
      <c r="B1555" s="229"/>
      <c r="C1555" s="301"/>
      <c r="D1555" s="301"/>
      <c r="E1555" s="449"/>
      <c r="F1555" s="301"/>
      <c r="G1555" s="302"/>
      <c r="H1555" s="170"/>
      <c r="I1555" s="170"/>
      <c r="J1555" s="344"/>
      <c r="K1555" s="587">
        <f t="shared" si="112"/>
        <v>0</v>
      </c>
      <c r="L1555" s="644">
        <v>0</v>
      </c>
      <c r="M1555" s="588">
        <f t="shared" si="111"/>
        <v>0</v>
      </c>
      <c r="N1555" s="703"/>
      <c r="O1555" s="361"/>
      <c r="P1555" s="502"/>
      <c r="Q1555" s="849">
        <f t="shared" si="113"/>
        <v>0</v>
      </c>
      <c r="R1555" s="849">
        <f t="shared" si="114"/>
        <v>0</v>
      </c>
      <c r="AA1555" s="194"/>
    </row>
    <row r="1556" spans="2:27" ht="18" customHeight="1" x14ac:dyDescent="0.35">
      <c r="B1556" s="229"/>
      <c r="C1556" s="301"/>
      <c r="D1556" s="301"/>
      <c r="E1556" s="449"/>
      <c r="F1556" s="301"/>
      <c r="G1556" s="302"/>
      <c r="H1556" s="170"/>
      <c r="I1556" s="170"/>
      <c r="J1556" s="344"/>
      <c r="K1556" s="587">
        <f t="shared" si="112"/>
        <v>0</v>
      </c>
      <c r="L1556" s="644">
        <v>0</v>
      </c>
      <c r="M1556" s="588">
        <f t="shared" si="111"/>
        <v>0</v>
      </c>
      <c r="N1556" s="703"/>
      <c r="O1556" s="361"/>
      <c r="P1556" s="502"/>
      <c r="Q1556" s="849">
        <f t="shared" si="113"/>
        <v>0</v>
      </c>
      <c r="R1556" s="849">
        <f t="shared" si="114"/>
        <v>0</v>
      </c>
      <c r="AA1556" s="194"/>
    </row>
    <row r="1557" spans="2:27" ht="18" customHeight="1" x14ac:dyDescent="0.35">
      <c r="B1557" s="229"/>
      <c r="C1557" s="301"/>
      <c r="D1557" s="301"/>
      <c r="E1557" s="449"/>
      <c r="F1557" s="301"/>
      <c r="G1557" s="302"/>
      <c r="H1557" s="170"/>
      <c r="I1557" s="170"/>
      <c r="J1557" s="344"/>
      <c r="K1557" s="587">
        <f t="shared" si="112"/>
        <v>0</v>
      </c>
      <c r="L1557" s="644">
        <v>0</v>
      </c>
      <c r="M1557" s="588">
        <f t="shared" si="111"/>
        <v>0</v>
      </c>
      <c r="N1557" s="703"/>
      <c r="O1557" s="361"/>
      <c r="P1557" s="502"/>
      <c r="Q1557" s="849">
        <f t="shared" si="113"/>
        <v>0</v>
      </c>
      <c r="R1557" s="849">
        <f t="shared" si="114"/>
        <v>0</v>
      </c>
      <c r="AA1557" s="194"/>
    </row>
    <row r="1558" spans="2:27" ht="18" customHeight="1" x14ac:dyDescent="0.35">
      <c r="B1558" s="229"/>
      <c r="C1558" s="301"/>
      <c r="D1558" s="301"/>
      <c r="E1558" s="449"/>
      <c r="F1558" s="301"/>
      <c r="G1558" s="302"/>
      <c r="H1558" s="170"/>
      <c r="I1558" s="170"/>
      <c r="J1558" s="344"/>
      <c r="K1558" s="587">
        <f t="shared" si="112"/>
        <v>0</v>
      </c>
      <c r="L1558" s="644">
        <v>0</v>
      </c>
      <c r="M1558" s="588">
        <f t="shared" si="111"/>
        <v>0</v>
      </c>
      <c r="N1558" s="703"/>
      <c r="O1558" s="361"/>
      <c r="P1558" s="502"/>
      <c r="Q1558" s="849">
        <f t="shared" si="113"/>
        <v>0</v>
      </c>
      <c r="R1558" s="849">
        <f t="shared" si="114"/>
        <v>0</v>
      </c>
      <c r="AA1558" s="194"/>
    </row>
    <row r="1559" spans="2:27" ht="18" customHeight="1" x14ac:dyDescent="0.35">
      <c r="B1559" s="229"/>
      <c r="C1559" s="301"/>
      <c r="D1559" s="301"/>
      <c r="E1559" s="449"/>
      <c r="F1559" s="301"/>
      <c r="G1559" s="302"/>
      <c r="H1559" s="170"/>
      <c r="I1559" s="170"/>
      <c r="J1559" s="344"/>
      <c r="K1559" s="587">
        <f t="shared" si="112"/>
        <v>0</v>
      </c>
      <c r="L1559" s="644">
        <v>0</v>
      </c>
      <c r="M1559" s="588">
        <f t="shared" si="111"/>
        <v>0</v>
      </c>
      <c r="N1559" s="703"/>
      <c r="O1559" s="361"/>
      <c r="P1559" s="502"/>
      <c r="Q1559" s="849">
        <f t="shared" si="113"/>
        <v>0</v>
      </c>
      <c r="R1559" s="849">
        <f t="shared" si="114"/>
        <v>0</v>
      </c>
      <c r="AA1559" s="194"/>
    </row>
    <row r="1560" spans="2:27" ht="18" customHeight="1" x14ac:dyDescent="0.35">
      <c r="B1560" s="229"/>
      <c r="C1560" s="301"/>
      <c r="D1560" s="301"/>
      <c r="E1560" s="449"/>
      <c r="F1560" s="301"/>
      <c r="G1560" s="302"/>
      <c r="H1560" s="170"/>
      <c r="I1560" s="170"/>
      <c r="J1560" s="344"/>
      <c r="K1560" s="587">
        <f t="shared" si="112"/>
        <v>0</v>
      </c>
      <c r="L1560" s="644">
        <v>0</v>
      </c>
      <c r="M1560" s="588">
        <f t="shared" si="111"/>
        <v>0</v>
      </c>
      <c r="N1560" s="703"/>
      <c r="O1560" s="361"/>
      <c r="P1560" s="502"/>
      <c r="Q1560" s="849">
        <f t="shared" si="113"/>
        <v>0</v>
      </c>
      <c r="R1560" s="849">
        <f t="shared" si="114"/>
        <v>0</v>
      </c>
      <c r="AA1560" s="194"/>
    </row>
    <row r="1561" spans="2:27" ht="18" customHeight="1" x14ac:dyDescent="0.35">
      <c r="B1561" s="229"/>
      <c r="C1561" s="301"/>
      <c r="D1561" s="301"/>
      <c r="E1561" s="449"/>
      <c r="F1561" s="301"/>
      <c r="G1561" s="302"/>
      <c r="H1561" s="170"/>
      <c r="I1561" s="170"/>
      <c r="J1561" s="344"/>
      <c r="K1561" s="587">
        <f t="shared" si="112"/>
        <v>0</v>
      </c>
      <c r="L1561" s="644">
        <v>0</v>
      </c>
      <c r="M1561" s="588">
        <f t="shared" si="111"/>
        <v>0</v>
      </c>
      <c r="N1561" s="703"/>
      <c r="O1561" s="361"/>
      <c r="P1561" s="502"/>
      <c r="Q1561" s="849">
        <f t="shared" si="113"/>
        <v>0</v>
      </c>
      <c r="R1561" s="849">
        <f t="shared" si="114"/>
        <v>0</v>
      </c>
      <c r="AA1561" s="194"/>
    </row>
    <row r="1562" spans="2:27" ht="18" customHeight="1" x14ac:dyDescent="0.35">
      <c r="B1562" s="229"/>
      <c r="C1562" s="301"/>
      <c r="D1562" s="301"/>
      <c r="E1562" s="449"/>
      <c r="F1562" s="301"/>
      <c r="G1562" s="302"/>
      <c r="H1562" s="170"/>
      <c r="I1562" s="170"/>
      <c r="J1562" s="344"/>
      <c r="K1562" s="587">
        <f t="shared" si="112"/>
        <v>0</v>
      </c>
      <c r="L1562" s="644">
        <v>0</v>
      </c>
      <c r="M1562" s="588">
        <f t="shared" si="111"/>
        <v>0</v>
      </c>
      <c r="N1562" s="703"/>
      <c r="O1562" s="361"/>
      <c r="P1562" s="502"/>
      <c r="Q1562" s="849">
        <f t="shared" si="113"/>
        <v>0</v>
      </c>
      <c r="R1562" s="849">
        <f t="shared" si="114"/>
        <v>0</v>
      </c>
      <c r="AA1562" s="194"/>
    </row>
    <row r="1563" spans="2:27" ht="18" customHeight="1" x14ac:dyDescent="0.35">
      <c r="B1563" s="229"/>
      <c r="C1563" s="301"/>
      <c r="D1563" s="301"/>
      <c r="E1563" s="449"/>
      <c r="F1563" s="301"/>
      <c r="G1563" s="302"/>
      <c r="H1563" s="170"/>
      <c r="I1563" s="170"/>
      <c r="J1563" s="344"/>
      <c r="K1563" s="587">
        <f t="shared" si="112"/>
        <v>0</v>
      </c>
      <c r="L1563" s="644">
        <v>0</v>
      </c>
      <c r="M1563" s="588">
        <f t="shared" si="111"/>
        <v>0</v>
      </c>
      <c r="N1563" s="703"/>
      <c r="O1563" s="361"/>
      <c r="P1563" s="502"/>
      <c r="Q1563" s="849">
        <f t="shared" si="113"/>
        <v>0</v>
      </c>
      <c r="R1563" s="849">
        <f t="shared" si="114"/>
        <v>0</v>
      </c>
      <c r="AA1563" s="194"/>
    </row>
    <row r="1564" spans="2:27" ht="18" customHeight="1" x14ac:dyDescent="0.35">
      <c r="B1564" s="229"/>
      <c r="C1564" s="301"/>
      <c r="D1564" s="301"/>
      <c r="E1564" s="449"/>
      <c r="F1564" s="301"/>
      <c r="G1564" s="302"/>
      <c r="H1564" s="170"/>
      <c r="I1564" s="170"/>
      <c r="J1564" s="344"/>
      <c r="K1564" s="587">
        <f t="shared" si="112"/>
        <v>0</v>
      </c>
      <c r="L1564" s="644">
        <v>0</v>
      </c>
      <c r="M1564" s="588">
        <f t="shared" si="111"/>
        <v>0</v>
      </c>
      <c r="N1564" s="703"/>
      <c r="O1564" s="361"/>
      <c r="P1564" s="502"/>
      <c r="Q1564" s="849">
        <f t="shared" si="113"/>
        <v>0</v>
      </c>
      <c r="R1564" s="849">
        <f t="shared" si="114"/>
        <v>0</v>
      </c>
      <c r="AA1564" s="194"/>
    </row>
    <row r="1565" spans="2:27" ht="18" customHeight="1" x14ac:dyDescent="0.35">
      <c r="B1565" s="229"/>
      <c r="C1565" s="301"/>
      <c r="D1565" s="301"/>
      <c r="E1565" s="449"/>
      <c r="F1565" s="301"/>
      <c r="G1565" s="302"/>
      <c r="H1565" s="170"/>
      <c r="I1565" s="170"/>
      <c r="J1565" s="344"/>
      <c r="K1565" s="587">
        <f t="shared" si="112"/>
        <v>0</v>
      </c>
      <c r="L1565" s="644">
        <v>0</v>
      </c>
      <c r="M1565" s="588">
        <f t="shared" si="111"/>
        <v>0</v>
      </c>
      <c r="N1565" s="703"/>
      <c r="O1565" s="361"/>
      <c r="P1565" s="502"/>
      <c r="Q1565" s="849">
        <f t="shared" si="113"/>
        <v>0</v>
      </c>
      <c r="R1565" s="849">
        <f t="shared" si="114"/>
        <v>0</v>
      </c>
      <c r="AA1565" s="194"/>
    </row>
    <row r="1566" spans="2:27" ht="18" customHeight="1" x14ac:dyDescent="0.35">
      <c r="B1566" s="229"/>
      <c r="C1566" s="301"/>
      <c r="D1566" s="301"/>
      <c r="E1566" s="449"/>
      <c r="F1566" s="301"/>
      <c r="G1566" s="302"/>
      <c r="H1566" s="170"/>
      <c r="I1566" s="170"/>
      <c r="J1566" s="344"/>
      <c r="K1566" s="587">
        <f t="shared" si="112"/>
        <v>0</v>
      </c>
      <c r="L1566" s="644">
        <v>0</v>
      </c>
      <c r="M1566" s="588">
        <f t="shared" si="111"/>
        <v>0</v>
      </c>
      <c r="N1566" s="703"/>
      <c r="O1566" s="361"/>
      <c r="P1566" s="502"/>
      <c r="Q1566" s="849">
        <f t="shared" si="113"/>
        <v>0</v>
      </c>
      <c r="R1566" s="849">
        <f t="shared" si="114"/>
        <v>0</v>
      </c>
      <c r="AA1566" s="194"/>
    </row>
    <row r="1567" spans="2:27" ht="18" customHeight="1" x14ac:dyDescent="0.35">
      <c r="B1567" s="229"/>
      <c r="C1567" s="301"/>
      <c r="D1567" s="301"/>
      <c r="E1567" s="449"/>
      <c r="F1567" s="301"/>
      <c r="G1567" s="302"/>
      <c r="H1567" s="170"/>
      <c r="I1567" s="170"/>
      <c r="J1567" s="344"/>
      <c r="K1567" s="587">
        <f t="shared" si="112"/>
        <v>0</v>
      </c>
      <c r="L1567" s="644">
        <v>0</v>
      </c>
      <c r="M1567" s="588">
        <f t="shared" si="111"/>
        <v>0</v>
      </c>
      <c r="N1567" s="703"/>
      <c r="O1567" s="361"/>
      <c r="P1567" s="502"/>
      <c r="Q1567" s="849">
        <f t="shared" si="113"/>
        <v>0</v>
      </c>
      <c r="R1567" s="849">
        <f t="shared" si="114"/>
        <v>0</v>
      </c>
      <c r="AA1567" s="194"/>
    </row>
    <row r="1568" spans="2:27" ht="18" customHeight="1" x14ac:dyDescent="0.35">
      <c r="B1568" s="229"/>
      <c r="C1568" s="301"/>
      <c r="D1568" s="301"/>
      <c r="E1568" s="449"/>
      <c r="F1568" s="301"/>
      <c r="G1568" s="302"/>
      <c r="H1568" s="170"/>
      <c r="I1568" s="170"/>
      <c r="J1568" s="344"/>
      <c r="K1568" s="587">
        <f t="shared" si="112"/>
        <v>0</v>
      </c>
      <c r="L1568" s="644">
        <v>0</v>
      </c>
      <c r="M1568" s="588">
        <f t="shared" si="111"/>
        <v>0</v>
      </c>
      <c r="N1568" s="703"/>
      <c r="O1568" s="361"/>
      <c r="P1568" s="502"/>
      <c r="Q1568" s="849">
        <f t="shared" si="113"/>
        <v>0</v>
      </c>
      <c r="R1568" s="849">
        <f t="shared" si="114"/>
        <v>0</v>
      </c>
      <c r="AA1568" s="194"/>
    </row>
    <row r="1569" spans="2:27" ht="18" customHeight="1" x14ac:dyDescent="0.35">
      <c r="B1569" s="229"/>
      <c r="C1569" s="301"/>
      <c r="D1569" s="301"/>
      <c r="E1569" s="449"/>
      <c r="F1569" s="301"/>
      <c r="G1569" s="302"/>
      <c r="H1569" s="170"/>
      <c r="I1569" s="170"/>
      <c r="J1569" s="344"/>
      <c r="K1569" s="587">
        <f t="shared" si="112"/>
        <v>0</v>
      </c>
      <c r="L1569" s="644">
        <v>0</v>
      </c>
      <c r="M1569" s="588">
        <f t="shared" si="111"/>
        <v>0</v>
      </c>
      <c r="N1569" s="703"/>
      <c r="O1569" s="361"/>
      <c r="P1569" s="502"/>
      <c r="Q1569" s="849">
        <f t="shared" si="113"/>
        <v>0</v>
      </c>
      <c r="R1569" s="849">
        <f t="shared" si="114"/>
        <v>0</v>
      </c>
      <c r="AA1569" s="194"/>
    </row>
    <row r="1570" spans="2:27" ht="18" customHeight="1" x14ac:dyDescent="0.35">
      <c r="B1570" s="229"/>
      <c r="C1570" s="301"/>
      <c r="D1570" s="301"/>
      <c r="E1570" s="449"/>
      <c r="F1570" s="301"/>
      <c r="G1570" s="302"/>
      <c r="H1570" s="170"/>
      <c r="I1570" s="170"/>
      <c r="J1570" s="344"/>
      <c r="K1570" s="587">
        <f t="shared" si="112"/>
        <v>0</v>
      </c>
      <c r="L1570" s="644">
        <v>0</v>
      </c>
      <c r="M1570" s="588">
        <f t="shared" si="111"/>
        <v>0</v>
      </c>
      <c r="N1570" s="703"/>
      <c r="O1570" s="361"/>
      <c r="P1570" s="502"/>
      <c r="Q1570" s="849">
        <f t="shared" si="113"/>
        <v>0</v>
      </c>
      <c r="R1570" s="849">
        <f t="shared" si="114"/>
        <v>0</v>
      </c>
      <c r="AA1570" s="194"/>
    </row>
    <row r="1571" spans="2:27" ht="18" customHeight="1" x14ac:dyDescent="0.35">
      <c r="B1571" s="229"/>
      <c r="C1571" s="301"/>
      <c r="D1571" s="301"/>
      <c r="E1571" s="449"/>
      <c r="F1571" s="301"/>
      <c r="G1571" s="302"/>
      <c r="H1571" s="170"/>
      <c r="I1571" s="170"/>
      <c r="J1571" s="344"/>
      <c r="K1571" s="587">
        <f t="shared" si="112"/>
        <v>0</v>
      </c>
      <c r="L1571" s="644">
        <v>0</v>
      </c>
      <c r="M1571" s="588">
        <f t="shared" si="111"/>
        <v>0</v>
      </c>
      <c r="N1571" s="703"/>
      <c r="O1571" s="361"/>
      <c r="P1571" s="502"/>
      <c r="Q1571" s="849">
        <f t="shared" si="113"/>
        <v>0</v>
      </c>
      <c r="R1571" s="849">
        <f t="shared" si="114"/>
        <v>0</v>
      </c>
      <c r="AA1571" s="194"/>
    </row>
    <row r="1572" spans="2:27" ht="18" customHeight="1" x14ac:dyDescent="0.35">
      <c r="B1572" s="229"/>
      <c r="C1572" s="301"/>
      <c r="D1572" s="301"/>
      <c r="E1572" s="449"/>
      <c r="F1572" s="301"/>
      <c r="G1572" s="302"/>
      <c r="H1572" s="170"/>
      <c r="I1572" s="170"/>
      <c r="J1572" s="344"/>
      <c r="K1572" s="587">
        <f t="shared" si="112"/>
        <v>0</v>
      </c>
      <c r="L1572" s="644">
        <v>0</v>
      </c>
      <c r="M1572" s="588">
        <f t="shared" si="111"/>
        <v>0</v>
      </c>
      <c r="N1572" s="703"/>
      <c r="O1572" s="361"/>
      <c r="P1572" s="502"/>
      <c r="Q1572" s="849">
        <f t="shared" si="113"/>
        <v>0</v>
      </c>
      <c r="R1572" s="849">
        <f t="shared" si="114"/>
        <v>0</v>
      </c>
      <c r="AA1572" s="194"/>
    </row>
    <row r="1573" spans="2:27" ht="18" customHeight="1" x14ac:dyDescent="0.35">
      <c r="B1573" s="229"/>
      <c r="C1573" s="301"/>
      <c r="D1573" s="301"/>
      <c r="E1573" s="449"/>
      <c r="F1573" s="301"/>
      <c r="G1573" s="302"/>
      <c r="H1573" s="170"/>
      <c r="I1573" s="170"/>
      <c r="J1573" s="344"/>
      <c r="K1573" s="587">
        <f t="shared" si="112"/>
        <v>0</v>
      </c>
      <c r="L1573" s="644">
        <v>0</v>
      </c>
      <c r="M1573" s="588">
        <f t="shared" si="111"/>
        <v>0</v>
      </c>
      <c r="N1573" s="703"/>
      <c r="O1573" s="361"/>
      <c r="P1573" s="502"/>
      <c r="Q1573" s="849">
        <f t="shared" si="113"/>
        <v>0</v>
      </c>
      <c r="R1573" s="849">
        <f t="shared" si="114"/>
        <v>0</v>
      </c>
      <c r="AA1573" s="194"/>
    </row>
    <row r="1574" spans="2:27" ht="18" customHeight="1" x14ac:dyDescent="0.35">
      <c r="B1574" s="229"/>
      <c r="C1574" s="301"/>
      <c r="D1574" s="301"/>
      <c r="E1574" s="449"/>
      <c r="F1574" s="301"/>
      <c r="G1574" s="302"/>
      <c r="H1574" s="170"/>
      <c r="I1574" s="170"/>
      <c r="J1574" s="344"/>
      <c r="K1574" s="587">
        <f t="shared" si="112"/>
        <v>0</v>
      </c>
      <c r="L1574" s="644">
        <v>0</v>
      </c>
      <c r="M1574" s="588">
        <f t="shared" si="111"/>
        <v>0</v>
      </c>
      <c r="N1574" s="703"/>
      <c r="O1574" s="361"/>
      <c r="P1574" s="502"/>
      <c r="Q1574" s="849">
        <f t="shared" si="113"/>
        <v>0</v>
      </c>
      <c r="R1574" s="849">
        <f t="shared" si="114"/>
        <v>0</v>
      </c>
      <c r="AA1574" s="194"/>
    </row>
    <row r="1575" spans="2:27" ht="18" customHeight="1" x14ac:dyDescent="0.35">
      <c r="B1575" s="229"/>
      <c r="C1575" s="301"/>
      <c r="D1575" s="301"/>
      <c r="E1575" s="449"/>
      <c r="F1575" s="301"/>
      <c r="G1575" s="302"/>
      <c r="H1575" s="170"/>
      <c r="I1575" s="170"/>
      <c r="J1575" s="344"/>
      <c r="K1575" s="587">
        <f t="shared" si="112"/>
        <v>0</v>
      </c>
      <c r="L1575" s="644">
        <v>0</v>
      </c>
      <c r="M1575" s="588">
        <f t="shared" si="111"/>
        <v>0</v>
      </c>
      <c r="N1575" s="703"/>
      <c r="O1575" s="361"/>
      <c r="P1575" s="502"/>
      <c r="Q1575" s="849">
        <f t="shared" si="113"/>
        <v>0</v>
      </c>
      <c r="R1575" s="849">
        <f t="shared" si="114"/>
        <v>0</v>
      </c>
      <c r="AA1575" s="194"/>
    </row>
    <row r="1576" spans="2:27" ht="18" customHeight="1" x14ac:dyDescent="0.35">
      <c r="B1576" s="229"/>
      <c r="C1576" s="301"/>
      <c r="D1576" s="301"/>
      <c r="E1576" s="449"/>
      <c r="F1576" s="301"/>
      <c r="G1576" s="302"/>
      <c r="H1576" s="170"/>
      <c r="I1576" s="170"/>
      <c r="J1576" s="344"/>
      <c r="K1576" s="587">
        <f t="shared" si="112"/>
        <v>0</v>
      </c>
      <c r="L1576" s="644">
        <v>0</v>
      </c>
      <c r="M1576" s="588">
        <f t="shared" si="111"/>
        <v>0</v>
      </c>
      <c r="N1576" s="703"/>
      <c r="O1576" s="361"/>
      <c r="P1576" s="502"/>
      <c r="Q1576" s="849">
        <f t="shared" si="113"/>
        <v>0</v>
      </c>
      <c r="R1576" s="849">
        <f t="shared" si="114"/>
        <v>0</v>
      </c>
      <c r="AA1576" s="194"/>
    </row>
    <row r="1577" spans="2:27" ht="18" customHeight="1" x14ac:dyDescent="0.35">
      <c r="B1577" s="229"/>
      <c r="C1577" s="301"/>
      <c r="D1577" s="301"/>
      <c r="E1577" s="449"/>
      <c r="F1577" s="301"/>
      <c r="G1577" s="302"/>
      <c r="H1577" s="170"/>
      <c r="I1577" s="170"/>
      <c r="J1577" s="344"/>
      <c r="K1577" s="587">
        <f t="shared" si="112"/>
        <v>0</v>
      </c>
      <c r="L1577" s="644">
        <v>0</v>
      </c>
      <c r="M1577" s="588">
        <f t="shared" si="111"/>
        <v>0</v>
      </c>
      <c r="N1577" s="703"/>
      <c r="O1577" s="361"/>
      <c r="P1577" s="502"/>
      <c r="Q1577" s="849">
        <f t="shared" si="113"/>
        <v>0</v>
      </c>
      <c r="R1577" s="849">
        <f t="shared" si="114"/>
        <v>0</v>
      </c>
      <c r="AA1577" s="194"/>
    </row>
    <row r="1578" spans="2:27" ht="18" customHeight="1" x14ac:dyDescent="0.35">
      <c r="B1578" s="229"/>
      <c r="C1578" s="301"/>
      <c r="D1578" s="301"/>
      <c r="E1578" s="449"/>
      <c r="F1578" s="301"/>
      <c r="G1578" s="302"/>
      <c r="H1578" s="170"/>
      <c r="I1578" s="170"/>
      <c r="J1578" s="344"/>
      <c r="K1578" s="587">
        <f t="shared" si="112"/>
        <v>0</v>
      </c>
      <c r="L1578" s="644">
        <v>0</v>
      </c>
      <c r="M1578" s="588">
        <f t="shared" si="111"/>
        <v>0</v>
      </c>
      <c r="N1578" s="703"/>
      <c r="O1578" s="361"/>
      <c r="P1578" s="502"/>
      <c r="Q1578" s="849">
        <f t="shared" si="113"/>
        <v>0</v>
      </c>
      <c r="R1578" s="849">
        <f t="shared" si="114"/>
        <v>0</v>
      </c>
      <c r="AA1578" s="194"/>
    </row>
    <row r="1579" spans="2:27" ht="18" customHeight="1" x14ac:dyDescent="0.35">
      <c r="B1579" s="229"/>
      <c r="C1579" s="301"/>
      <c r="D1579" s="301"/>
      <c r="E1579" s="449"/>
      <c r="F1579" s="301"/>
      <c r="G1579" s="302"/>
      <c r="H1579" s="170"/>
      <c r="I1579" s="170"/>
      <c r="J1579" s="344"/>
      <c r="K1579" s="587">
        <f t="shared" si="112"/>
        <v>0</v>
      </c>
      <c r="L1579" s="644">
        <v>0</v>
      </c>
      <c r="M1579" s="588">
        <f t="shared" si="111"/>
        <v>0</v>
      </c>
      <c r="N1579" s="703"/>
      <c r="O1579" s="361"/>
      <c r="P1579" s="502"/>
      <c r="Q1579" s="849">
        <f t="shared" si="113"/>
        <v>0</v>
      </c>
      <c r="R1579" s="849">
        <f t="shared" si="114"/>
        <v>0</v>
      </c>
      <c r="AA1579" s="194"/>
    </row>
    <row r="1580" spans="2:27" ht="18" customHeight="1" x14ac:dyDescent="0.35">
      <c r="B1580" s="229"/>
      <c r="C1580" s="301"/>
      <c r="D1580" s="301"/>
      <c r="E1580" s="449"/>
      <c r="F1580" s="301"/>
      <c r="G1580" s="302"/>
      <c r="H1580" s="170"/>
      <c r="I1580" s="170"/>
      <c r="J1580" s="344"/>
      <c r="K1580" s="587">
        <f t="shared" si="112"/>
        <v>0</v>
      </c>
      <c r="L1580" s="644">
        <v>0</v>
      </c>
      <c r="M1580" s="588">
        <f t="shared" si="111"/>
        <v>0</v>
      </c>
      <c r="N1580" s="703"/>
      <c r="O1580" s="361"/>
      <c r="P1580" s="502"/>
      <c r="Q1580" s="849">
        <f t="shared" si="113"/>
        <v>0</v>
      </c>
      <c r="R1580" s="849">
        <f t="shared" si="114"/>
        <v>0</v>
      </c>
      <c r="AA1580" s="194"/>
    </row>
    <row r="1581" spans="2:27" ht="18" customHeight="1" x14ac:dyDescent="0.35">
      <c r="B1581" s="229"/>
      <c r="C1581" s="301"/>
      <c r="D1581" s="301"/>
      <c r="E1581" s="449"/>
      <c r="F1581" s="301"/>
      <c r="G1581" s="302"/>
      <c r="H1581" s="170"/>
      <c r="I1581" s="170"/>
      <c r="J1581" s="344"/>
      <c r="K1581" s="587">
        <f t="shared" si="112"/>
        <v>0</v>
      </c>
      <c r="L1581" s="644">
        <v>0</v>
      </c>
      <c r="M1581" s="588">
        <f t="shared" si="111"/>
        <v>0</v>
      </c>
      <c r="N1581" s="703"/>
      <c r="O1581" s="361"/>
      <c r="P1581" s="502"/>
      <c r="Q1581" s="849">
        <f t="shared" si="113"/>
        <v>0</v>
      </c>
      <c r="R1581" s="849">
        <f t="shared" si="114"/>
        <v>0</v>
      </c>
      <c r="AA1581" s="194"/>
    </row>
    <row r="1582" spans="2:27" ht="18" customHeight="1" x14ac:dyDescent="0.35">
      <c r="B1582" s="229"/>
      <c r="C1582" s="301"/>
      <c r="D1582" s="301"/>
      <c r="E1582" s="449"/>
      <c r="F1582" s="301"/>
      <c r="G1582" s="302"/>
      <c r="H1582" s="170"/>
      <c r="I1582" s="170"/>
      <c r="J1582" s="344"/>
      <c r="K1582" s="587">
        <f t="shared" si="112"/>
        <v>0</v>
      </c>
      <c r="L1582" s="644">
        <v>0</v>
      </c>
      <c r="M1582" s="588">
        <f t="shared" si="111"/>
        <v>0</v>
      </c>
      <c r="N1582" s="703"/>
      <c r="O1582" s="361"/>
      <c r="P1582" s="502"/>
      <c r="Q1582" s="849">
        <f t="shared" si="113"/>
        <v>0</v>
      </c>
      <c r="R1582" s="849">
        <f t="shared" si="114"/>
        <v>0</v>
      </c>
      <c r="AA1582" s="194"/>
    </row>
    <row r="1583" spans="2:27" ht="18" customHeight="1" x14ac:dyDescent="0.35">
      <c r="B1583" s="229"/>
      <c r="C1583" s="301"/>
      <c r="D1583" s="301"/>
      <c r="E1583" s="449"/>
      <c r="F1583" s="301"/>
      <c r="G1583" s="302"/>
      <c r="H1583" s="170"/>
      <c r="I1583" s="170"/>
      <c r="J1583" s="344"/>
      <c r="K1583" s="587">
        <f t="shared" si="112"/>
        <v>0</v>
      </c>
      <c r="L1583" s="644">
        <v>0</v>
      </c>
      <c r="M1583" s="588">
        <f t="shared" si="111"/>
        <v>0</v>
      </c>
      <c r="N1583" s="703"/>
      <c r="O1583" s="361"/>
      <c r="P1583" s="502"/>
      <c r="Q1583" s="849">
        <f t="shared" si="113"/>
        <v>0</v>
      </c>
      <c r="R1583" s="849">
        <f t="shared" si="114"/>
        <v>0</v>
      </c>
      <c r="AA1583" s="194"/>
    </row>
    <row r="1584" spans="2:27" ht="18" customHeight="1" x14ac:dyDescent="0.35">
      <c r="B1584" s="229"/>
      <c r="C1584" s="301"/>
      <c r="D1584" s="301"/>
      <c r="E1584" s="449"/>
      <c r="F1584" s="301"/>
      <c r="G1584" s="302"/>
      <c r="H1584" s="170"/>
      <c r="I1584" s="170"/>
      <c r="J1584" s="344"/>
      <c r="K1584" s="587">
        <f t="shared" si="112"/>
        <v>0</v>
      </c>
      <c r="L1584" s="644">
        <v>0</v>
      </c>
      <c r="M1584" s="588">
        <f t="shared" si="111"/>
        <v>0</v>
      </c>
      <c r="N1584" s="703"/>
      <c r="O1584" s="361"/>
      <c r="P1584" s="502"/>
      <c r="Q1584" s="849">
        <f t="shared" si="113"/>
        <v>0</v>
      </c>
      <c r="R1584" s="849">
        <f t="shared" si="114"/>
        <v>0</v>
      </c>
      <c r="AA1584" s="194"/>
    </row>
    <row r="1585" spans="2:27" ht="18" customHeight="1" x14ac:dyDescent="0.35">
      <c r="B1585" s="229"/>
      <c r="C1585" s="301"/>
      <c r="D1585" s="301"/>
      <c r="E1585" s="449"/>
      <c r="F1585" s="301"/>
      <c r="G1585" s="302"/>
      <c r="H1585" s="170"/>
      <c r="I1585" s="170"/>
      <c r="J1585" s="344"/>
      <c r="K1585" s="587">
        <f t="shared" si="112"/>
        <v>0</v>
      </c>
      <c r="L1585" s="644">
        <v>0</v>
      </c>
      <c r="M1585" s="588">
        <f t="shared" si="111"/>
        <v>0</v>
      </c>
      <c r="N1585" s="703"/>
      <c r="O1585" s="361"/>
      <c r="P1585" s="502"/>
      <c r="Q1585" s="849">
        <f t="shared" si="113"/>
        <v>0</v>
      </c>
      <c r="R1585" s="849">
        <f t="shared" si="114"/>
        <v>0</v>
      </c>
      <c r="AA1585" s="194"/>
    </row>
    <row r="1586" spans="2:27" ht="18" customHeight="1" x14ac:dyDescent="0.35">
      <c r="B1586" s="229"/>
      <c r="C1586" s="301"/>
      <c r="D1586" s="301"/>
      <c r="E1586" s="449"/>
      <c r="F1586" s="301"/>
      <c r="G1586" s="302"/>
      <c r="H1586" s="170"/>
      <c r="I1586" s="170"/>
      <c r="J1586" s="344"/>
      <c r="K1586" s="587">
        <f t="shared" si="112"/>
        <v>0</v>
      </c>
      <c r="L1586" s="644">
        <v>0</v>
      </c>
      <c r="M1586" s="588">
        <f t="shared" ref="M1586:M1649" si="115">IF(O1586="X",0,L1586*$M$8)</f>
        <v>0</v>
      </c>
      <c r="N1586" s="703"/>
      <c r="O1586" s="361"/>
      <c r="P1586" s="502"/>
      <c r="Q1586" s="849">
        <f t="shared" si="113"/>
        <v>0</v>
      </c>
      <c r="R1586" s="849">
        <f t="shared" si="114"/>
        <v>0</v>
      </c>
      <c r="AA1586" s="194"/>
    </row>
    <row r="1587" spans="2:27" ht="18" customHeight="1" x14ac:dyDescent="0.35">
      <c r="B1587" s="229"/>
      <c r="C1587" s="301"/>
      <c r="D1587" s="301"/>
      <c r="E1587" s="449"/>
      <c r="F1587" s="301"/>
      <c r="G1587" s="302"/>
      <c r="H1587" s="170"/>
      <c r="I1587" s="170"/>
      <c r="J1587" s="344"/>
      <c r="K1587" s="587">
        <f t="shared" ref="K1587:K1650" si="116">J1587*$M$8</f>
        <v>0</v>
      </c>
      <c r="L1587" s="644">
        <v>0</v>
      </c>
      <c r="M1587" s="588">
        <f t="shared" si="115"/>
        <v>0</v>
      </c>
      <c r="N1587" s="703"/>
      <c r="O1587" s="361"/>
      <c r="P1587" s="502"/>
      <c r="Q1587" s="849">
        <f t="shared" ref="Q1587:Q1650" si="117">K1587*$H$35</f>
        <v>0</v>
      </c>
      <c r="R1587" s="849">
        <f t="shared" ref="R1587:R1650" si="118">M1587*$H$44</f>
        <v>0</v>
      </c>
      <c r="AA1587" s="194"/>
    </row>
    <row r="1588" spans="2:27" ht="18" customHeight="1" x14ac:dyDescent="0.35">
      <c r="B1588" s="229"/>
      <c r="C1588" s="301"/>
      <c r="D1588" s="301"/>
      <c r="E1588" s="449"/>
      <c r="F1588" s="301"/>
      <c r="G1588" s="302"/>
      <c r="H1588" s="170"/>
      <c r="I1588" s="170"/>
      <c r="J1588" s="344"/>
      <c r="K1588" s="587">
        <f t="shared" si="116"/>
        <v>0</v>
      </c>
      <c r="L1588" s="644">
        <v>0</v>
      </c>
      <c r="M1588" s="588">
        <f t="shared" si="115"/>
        <v>0</v>
      </c>
      <c r="N1588" s="703"/>
      <c r="O1588" s="361"/>
      <c r="P1588" s="502"/>
      <c r="Q1588" s="849">
        <f t="shared" si="117"/>
        <v>0</v>
      </c>
      <c r="R1588" s="849">
        <f t="shared" si="118"/>
        <v>0</v>
      </c>
      <c r="AA1588" s="194"/>
    </row>
    <row r="1589" spans="2:27" ht="18" customHeight="1" x14ac:dyDescent="0.35">
      <c r="B1589" s="229"/>
      <c r="C1589" s="301"/>
      <c r="D1589" s="301"/>
      <c r="E1589" s="449"/>
      <c r="F1589" s="301"/>
      <c r="G1589" s="302"/>
      <c r="H1589" s="170"/>
      <c r="I1589" s="170"/>
      <c r="J1589" s="344"/>
      <c r="K1589" s="587">
        <f t="shared" si="116"/>
        <v>0</v>
      </c>
      <c r="L1589" s="644">
        <v>0</v>
      </c>
      <c r="M1589" s="588">
        <f t="shared" si="115"/>
        <v>0</v>
      </c>
      <c r="N1589" s="703"/>
      <c r="O1589" s="361"/>
      <c r="P1589" s="502"/>
      <c r="Q1589" s="849">
        <f t="shared" si="117"/>
        <v>0</v>
      </c>
      <c r="R1589" s="849">
        <f t="shared" si="118"/>
        <v>0</v>
      </c>
      <c r="AA1589" s="194"/>
    </row>
    <row r="1590" spans="2:27" ht="18" customHeight="1" x14ac:dyDescent="0.35">
      <c r="B1590" s="229"/>
      <c r="C1590" s="301"/>
      <c r="D1590" s="301"/>
      <c r="E1590" s="449"/>
      <c r="F1590" s="301"/>
      <c r="G1590" s="302"/>
      <c r="H1590" s="170"/>
      <c r="I1590" s="170"/>
      <c r="J1590" s="344"/>
      <c r="K1590" s="587">
        <f t="shared" si="116"/>
        <v>0</v>
      </c>
      <c r="L1590" s="644">
        <v>0</v>
      </c>
      <c r="M1590" s="588">
        <f t="shared" si="115"/>
        <v>0</v>
      </c>
      <c r="N1590" s="703"/>
      <c r="O1590" s="361"/>
      <c r="P1590" s="502"/>
      <c r="Q1590" s="849">
        <f t="shared" si="117"/>
        <v>0</v>
      </c>
      <c r="R1590" s="849">
        <f t="shared" si="118"/>
        <v>0</v>
      </c>
      <c r="AA1590" s="194"/>
    </row>
    <row r="1591" spans="2:27" ht="18" customHeight="1" x14ac:dyDescent="0.35">
      <c r="B1591" s="229"/>
      <c r="C1591" s="301"/>
      <c r="D1591" s="301"/>
      <c r="E1591" s="449"/>
      <c r="F1591" s="301"/>
      <c r="G1591" s="302"/>
      <c r="H1591" s="170"/>
      <c r="I1591" s="170"/>
      <c r="J1591" s="344"/>
      <c r="K1591" s="587">
        <f t="shared" si="116"/>
        <v>0</v>
      </c>
      <c r="L1591" s="644">
        <v>0</v>
      </c>
      <c r="M1591" s="588">
        <f t="shared" si="115"/>
        <v>0</v>
      </c>
      <c r="N1591" s="703"/>
      <c r="O1591" s="361"/>
      <c r="P1591" s="502"/>
      <c r="Q1591" s="849">
        <f t="shared" si="117"/>
        <v>0</v>
      </c>
      <c r="R1591" s="849">
        <f t="shared" si="118"/>
        <v>0</v>
      </c>
      <c r="AA1591" s="194"/>
    </row>
    <row r="1592" spans="2:27" ht="18" customHeight="1" x14ac:dyDescent="0.35">
      <c r="B1592" s="229"/>
      <c r="C1592" s="301"/>
      <c r="D1592" s="301"/>
      <c r="E1592" s="449"/>
      <c r="F1592" s="301"/>
      <c r="G1592" s="302"/>
      <c r="H1592" s="170"/>
      <c r="I1592" s="170"/>
      <c r="J1592" s="344"/>
      <c r="K1592" s="587">
        <f t="shared" si="116"/>
        <v>0</v>
      </c>
      <c r="L1592" s="644">
        <v>0</v>
      </c>
      <c r="M1592" s="588">
        <f t="shared" si="115"/>
        <v>0</v>
      </c>
      <c r="N1592" s="703"/>
      <c r="O1592" s="361"/>
      <c r="P1592" s="502"/>
      <c r="Q1592" s="849">
        <f t="shared" si="117"/>
        <v>0</v>
      </c>
      <c r="R1592" s="849">
        <f t="shared" si="118"/>
        <v>0</v>
      </c>
      <c r="AA1592" s="194"/>
    </row>
    <row r="1593" spans="2:27" ht="18" customHeight="1" x14ac:dyDescent="0.35">
      <c r="B1593" s="229"/>
      <c r="C1593" s="301"/>
      <c r="D1593" s="301"/>
      <c r="E1593" s="449"/>
      <c r="F1593" s="301"/>
      <c r="G1593" s="302"/>
      <c r="H1593" s="170"/>
      <c r="I1593" s="170"/>
      <c r="J1593" s="344"/>
      <c r="K1593" s="587">
        <f t="shared" si="116"/>
        <v>0</v>
      </c>
      <c r="L1593" s="644">
        <v>0</v>
      </c>
      <c r="M1593" s="588">
        <f t="shared" si="115"/>
        <v>0</v>
      </c>
      <c r="N1593" s="703"/>
      <c r="O1593" s="361"/>
      <c r="P1593" s="502"/>
      <c r="Q1593" s="849">
        <f t="shared" si="117"/>
        <v>0</v>
      </c>
      <c r="R1593" s="849">
        <f t="shared" si="118"/>
        <v>0</v>
      </c>
      <c r="AA1593" s="194"/>
    </row>
    <row r="1594" spans="2:27" ht="18" customHeight="1" x14ac:dyDescent="0.35">
      <c r="B1594" s="229"/>
      <c r="C1594" s="301"/>
      <c r="D1594" s="301"/>
      <c r="E1594" s="449"/>
      <c r="F1594" s="301"/>
      <c r="G1594" s="302"/>
      <c r="H1594" s="170"/>
      <c r="I1594" s="170"/>
      <c r="J1594" s="344"/>
      <c r="K1594" s="587">
        <f t="shared" si="116"/>
        <v>0</v>
      </c>
      <c r="L1594" s="644">
        <v>0</v>
      </c>
      <c r="M1594" s="588">
        <f t="shared" si="115"/>
        <v>0</v>
      </c>
      <c r="N1594" s="703"/>
      <c r="O1594" s="361"/>
      <c r="P1594" s="502"/>
      <c r="Q1594" s="849">
        <f t="shared" si="117"/>
        <v>0</v>
      </c>
      <c r="R1594" s="849">
        <f t="shared" si="118"/>
        <v>0</v>
      </c>
      <c r="AA1594" s="194"/>
    </row>
    <row r="1595" spans="2:27" ht="18" customHeight="1" x14ac:dyDescent="0.35">
      <c r="B1595" s="229"/>
      <c r="C1595" s="301"/>
      <c r="D1595" s="301"/>
      <c r="E1595" s="449"/>
      <c r="F1595" s="301"/>
      <c r="G1595" s="302"/>
      <c r="H1595" s="170"/>
      <c r="I1595" s="170"/>
      <c r="J1595" s="344"/>
      <c r="K1595" s="587">
        <f t="shared" si="116"/>
        <v>0</v>
      </c>
      <c r="L1595" s="644">
        <v>0</v>
      </c>
      <c r="M1595" s="588">
        <f t="shared" si="115"/>
        <v>0</v>
      </c>
      <c r="N1595" s="703"/>
      <c r="O1595" s="361"/>
      <c r="P1595" s="502"/>
      <c r="Q1595" s="849">
        <f t="shared" si="117"/>
        <v>0</v>
      </c>
      <c r="R1595" s="849">
        <f t="shared" si="118"/>
        <v>0</v>
      </c>
      <c r="AA1595" s="194"/>
    </row>
    <row r="1596" spans="2:27" ht="18" customHeight="1" x14ac:dyDescent="0.35">
      <c r="B1596" s="229"/>
      <c r="C1596" s="301"/>
      <c r="D1596" s="301"/>
      <c r="E1596" s="449"/>
      <c r="F1596" s="301"/>
      <c r="G1596" s="302"/>
      <c r="H1596" s="170"/>
      <c r="I1596" s="170"/>
      <c r="J1596" s="344"/>
      <c r="K1596" s="587">
        <f t="shared" si="116"/>
        <v>0</v>
      </c>
      <c r="L1596" s="644">
        <v>0</v>
      </c>
      <c r="M1596" s="588">
        <f t="shared" si="115"/>
        <v>0</v>
      </c>
      <c r="N1596" s="703"/>
      <c r="O1596" s="361"/>
      <c r="P1596" s="502"/>
      <c r="Q1596" s="849">
        <f t="shared" si="117"/>
        <v>0</v>
      </c>
      <c r="R1596" s="849">
        <f t="shared" si="118"/>
        <v>0</v>
      </c>
      <c r="AA1596" s="194"/>
    </row>
    <row r="1597" spans="2:27" ht="18" customHeight="1" x14ac:dyDescent="0.35">
      <c r="B1597" s="229"/>
      <c r="C1597" s="301"/>
      <c r="D1597" s="301"/>
      <c r="E1597" s="449"/>
      <c r="F1597" s="301"/>
      <c r="G1597" s="302"/>
      <c r="H1597" s="170"/>
      <c r="I1597" s="170"/>
      <c r="J1597" s="344"/>
      <c r="K1597" s="587">
        <f t="shared" si="116"/>
        <v>0</v>
      </c>
      <c r="L1597" s="644">
        <v>0</v>
      </c>
      <c r="M1597" s="588">
        <f t="shared" si="115"/>
        <v>0</v>
      </c>
      <c r="N1597" s="703"/>
      <c r="O1597" s="361"/>
      <c r="P1597" s="502"/>
      <c r="Q1597" s="849">
        <f t="shared" si="117"/>
        <v>0</v>
      </c>
      <c r="R1597" s="849">
        <f t="shared" si="118"/>
        <v>0</v>
      </c>
      <c r="AA1597" s="194"/>
    </row>
    <row r="1598" spans="2:27" ht="18" customHeight="1" x14ac:dyDescent="0.35">
      <c r="B1598" s="229"/>
      <c r="C1598" s="301"/>
      <c r="D1598" s="301"/>
      <c r="E1598" s="449"/>
      <c r="F1598" s="301"/>
      <c r="G1598" s="302"/>
      <c r="H1598" s="170"/>
      <c r="I1598" s="170"/>
      <c r="J1598" s="344"/>
      <c r="K1598" s="587">
        <f t="shared" si="116"/>
        <v>0</v>
      </c>
      <c r="L1598" s="644">
        <v>0</v>
      </c>
      <c r="M1598" s="588">
        <f t="shared" si="115"/>
        <v>0</v>
      </c>
      <c r="N1598" s="703"/>
      <c r="O1598" s="361"/>
      <c r="P1598" s="502"/>
      <c r="Q1598" s="849">
        <f t="shared" si="117"/>
        <v>0</v>
      </c>
      <c r="R1598" s="849">
        <f t="shared" si="118"/>
        <v>0</v>
      </c>
      <c r="AA1598" s="194"/>
    </row>
    <row r="1599" spans="2:27" ht="18" customHeight="1" x14ac:dyDescent="0.35">
      <c r="B1599" s="229"/>
      <c r="C1599" s="301"/>
      <c r="D1599" s="301"/>
      <c r="E1599" s="449"/>
      <c r="F1599" s="301"/>
      <c r="G1599" s="302"/>
      <c r="H1599" s="170"/>
      <c r="I1599" s="170"/>
      <c r="J1599" s="344"/>
      <c r="K1599" s="587">
        <f t="shared" si="116"/>
        <v>0</v>
      </c>
      <c r="L1599" s="644">
        <v>0</v>
      </c>
      <c r="M1599" s="588">
        <f t="shared" si="115"/>
        <v>0</v>
      </c>
      <c r="N1599" s="703"/>
      <c r="O1599" s="361"/>
      <c r="P1599" s="502"/>
      <c r="Q1599" s="849">
        <f t="shared" si="117"/>
        <v>0</v>
      </c>
      <c r="R1599" s="849">
        <f t="shared" si="118"/>
        <v>0</v>
      </c>
      <c r="AA1599" s="194"/>
    </row>
    <row r="1600" spans="2:27" ht="18" customHeight="1" x14ac:dyDescent="0.35">
      <c r="B1600" s="229"/>
      <c r="C1600" s="301"/>
      <c r="D1600" s="301"/>
      <c r="E1600" s="449"/>
      <c r="F1600" s="301"/>
      <c r="G1600" s="302"/>
      <c r="H1600" s="170"/>
      <c r="I1600" s="170"/>
      <c r="J1600" s="344"/>
      <c r="K1600" s="587">
        <f t="shared" si="116"/>
        <v>0</v>
      </c>
      <c r="L1600" s="644">
        <v>0</v>
      </c>
      <c r="M1600" s="588">
        <f t="shared" si="115"/>
        <v>0</v>
      </c>
      <c r="N1600" s="703"/>
      <c r="O1600" s="361"/>
      <c r="P1600" s="502"/>
      <c r="Q1600" s="849">
        <f t="shared" si="117"/>
        <v>0</v>
      </c>
      <c r="R1600" s="849">
        <f t="shared" si="118"/>
        <v>0</v>
      </c>
      <c r="AA1600" s="194"/>
    </row>
    <row r="1601" spans="2:27" ht="18" customHeight="1" x14ac:dyDescent="0.35">
      <c r="B1601" s="229"/>
      <c r="C1601" s="301"/>
      <c r="D1601" s="301"/>
      <c r="E1601" s="449"/>
      <c r="F1601" s="301"/>
      <c r="G1601" s="302"/>
      <c r="H1601" s="170"/>
      <c r="I1601" s="170"/>
      <c r="J1601" s="344"/>
      <c r="K1601" s="587">
        <f t="shared" si="116"/>
        <v>0</v>
      </c>
      <c r="L1601" s="644">
        <v>0</v>
      </c>
      <c r="M1601" s="588">
        <f t="shared" si="115"/>
        <v>0</v>
      </c>
      <c r="N1601" s="703"/>
      <c r="O1601" s="361"/>
      <c r="P1601" s="502"/>
      <c r="Q1601" s="849">
        <f t="shared" si="117"/>
        <v>0</v>
      </c>
      <c r="R1601" s="849">
        <f t="shared" si="118"/>
        <v>0</v>
      </c>
      <c r="AA1601" s="194"/>
    </row>
    <row r="1602" spans="2:27" ht="18" customHeight="1" x14ac:dyDescent="0.35">
      <c r="B1602" s="229"/>
      <c r="C1602" s="301"/>
      <c r="D1602" s="301"/>
      <c r="E1602" s="449"/>
      <c r="F1602" s="301"/>
      <c r="G1602" s="302"/>
      <c r="H1602" s="170"/>
      <c r="I1602" s="170"/>
      <c r="J1602" s="344"/>
      <c r="K1602" s="587">
        <f t="shared" si="116"/>
        <v>0</v>
      </c>
      <c r="L1602" s="644">
        <v>0</v>
      </c>
      <c r="M1602" s="588">
        <f t="shared" si="115"/>
        <v>0</v>
      </c>
      <c r="N1602" s="703"/>
      <c r="O1602" s="361"/>
      <c r="P1602" s="502"/>
      <c r="Q1602" s="849">
        <f t="shared" si="117"/>
        <v>0</v>
      </c>
      <c r="R1602" s="849">
        <f t="shared" si="118"/>
        <v>0</v>
      </c>
      <c r="AA1602" s="194"/>
    </row>
    <row r="1603" spans="2:27" ht="18" customHeight="1" x14ac:dyDescent="0.35">
      <c r="B1603" s="229"/>
      <c r="C1603" s="301"/>
      <c r="D1603" s="301"/>
      <c r="E1603" s="449"/>
      <c r="F1603" s="301"/>
      <c r="G1603" s="302"/>
      <c r="H1603" s="170"/>
      <c r="I1603" s="170"/>
      <c r="J1603" s="344"/>
      <c r="K1603" s="587">
        <f t="shared" si="116"/>
        <v>0</v>
      </c>
      <c r="L1603" s="644">
        <v>0</v>
      </c>
      <c r="M1603" s="588">
        <f t="shared" si="115"/>
        <v>0</v>
      </c>
      <c r="N1603" s="703"/>
      <c r="O1603" s="361"/>
      <c r="P1603" s="502"/>
      <c r="Q1603" s="849">
        <f t="shared" si="117"/>
        <v>0</v>
      </c>
      <c r="R1603" s="849">
        <f t="shared" si="118"/>
        <v>0</v>
      </c>
      <c r="AA1603" s="194"/>
    </row>
    <row r="1604" spans="2:27" ht="18" customHeight="1" x14ac:dyDescent="0.35">
      <c r="B1604" s="229"/>
      <c r="C1604" s="301"/>
      <c r="D1604" s="301"/>
      <c r="E1604" s="449"/>
      <c r="F1604" s="301"/>
      <c r="G1604" s="302"/>
      <c r="H1604" s="170"/>
      <c r="I1604" s="170"/>
      <c r="J1604" s="344"/>
      <c r="K1604" s="587">
        <f t="shared" si="116"/>
        <v>0</v>
      </c>
      <c r="L1604" s="644">
        <v>0</v>
      </c>
      <c r="M1604" s="588">
        <f t="shared" si="115"/>
        <v>0</v>
      </c>
      <c r="N1604" s="703"/>
      <c r="O1604" s="361"/>
      <c r="P1604" s="502"/>
      <c r="Q1604" s="849">
        <f t="shared" si="117"/>
        <v>0</v>
      </c>
      <c r="R1604" s="849">
        <f t="shared" si="118"/>
        <v>0</v>
      </c>
      <c r="AA1604" s="194"/>
    </row>
    <row r="1605" spans="2:27" ht="18" customHeight="1" x14ac:dyDescent="0.35">
      <c r="B1605" s="229"/>
      <c r="C1605" s="301"/>
      <c r="D1605" s="301"/>
      <c r="E1605" s="449"/>
      <c r="F1605" s="301"/>
      <c r="G1605" s="302"/>
      <c r="H1605" s="170"/>
      <c r="I1605" s="170"/>
      <c r="J1605" s="344"/>
      <c r="K1605" s="587">
        <f t="shared" si="116"/>
        <v>0</v>
      </c>
      <c r="L1605" s="644">
        <v>0</v>
      </c>
      <c r="M1605" s="588">
        <f t="shared" si="115"/>
        <v>0</v>
      </c>
      <c r="N1605" s="703"/>
      <c r="O1605" s="361"/>
      <c r="P1605" s="502"/>
      <c r="Q1605" s="849">
        <f t="shared" si="117"/>
        <v>0</v>
      </c>
      <c r="R1605" s="849">
        <f t="shared" si="118"/>
        <v>0</v>
      </c>
      <c r="AA1605" s="194"/>
    </row>
    <row r="1606" spans="2:27" ht="18" customHeight="1" x14ac:dyDescent="0.35">
      <c r="B1606" s="229"/>
      <c r="C1606" s="301"/>
      <c r="D1606" s="301"/>
      <c r="E1606" s="449"/>
      <c r="F1606" s="301"/>
      <c r="G1606" s="302"/>
      <c r="H1606" s="170"/>
      <c r="I1606" s="170"/>
      <c r="J1606" s="344"/>
      <c r="K1606" s="587">
        <f t="shared" si="116"/>
        <v>0</v>
      </c>
      <c r="L1606" s="644">
        <v>0</v>
      </c>
      <c r="M1606" s="588">
        <f t="shared" si="115"/>
        <v>0</v>
      </c>
      <c r="N1606" s="703"/>
      <c r="O1606" s="361"/>
      <c r="P1606" s="502"/>
      <c r="Q1606" s="849">
        <f t="shared" si="117"/>
        <v>0</v>
      </c>
      <c r="R1606" s="849">
        <f t="shared" si="118"/>
        <v>0</v>
      </c>
      <c r="AA1606" s="194"/>
    </row>
    <row r="1607" spans="2:27" ht="18" customHeight="1" x14ac:dyDescent="0.35">
      <c r="B1607" s="229"/>
      <c r="C1607" s="301"/>
      <c r="D1607" s="301"/>
      <c r="E1607" s="449"/>
      <c r="F1607" s="301"/>
      <c r="G1607" s="302"/>
      <c r="H1607" s="170"/>
      <c r="I1607" s="170"/>
      <c r="J1607" s="344"/>
      <c r="K1607" s="587">
        <f t="shared" si="116"/>
        <v>0</v>
      </c>
      <c r="L1607" s="644">
        <v>0</v>
      </c>
      <c r="M1607" s="588">
        <f t="shared" si="115"/>
        <v>0</v>
      </c>
      <c r="N1607" s="703"/>
      <c r="O1607" s="361"/>
      <c r="P1607" s="502"/>
      <c r="Q1607" s="849">
        <f t="shared" si="117"/>
        <v>0</v>
      </c>
      <c r="R1607" s="849">
        <f t="shared" si="118"/>
        <v>0</v>
      </c>
      <c r="AA1607" s="194"/>
    </row>
    <row r="1608" spans="2:27" ht="18" customHeight="1" x14ac:dyDescent="0.35">
      <c r="B1608" s="229"/>
      <c r="C1608" s="301"/>
      <c r="D1608" s="301"/>
      <c r="E1608" s="449"/>
      <c r="F1608" s="301"/>
      <c r="G1608" s="302"/>
      <c r="H1608" s="170"/>
      <c r="I1608" s="170"/>
      <c r="J1608" s="344"/>
      <c r="K1608" s="587">
        <f t="shared" si="116"/>
        <v>0</v>
      </c>
      <c r="L1608" s="644">
        <v>0</v>
      </c>
      <c r="M1608" s="588">
        <f t="shared" si="115"/>
        <v>0</v>
      </c>
      <c r="N1608" s="703"/>
      <c r="O1608" s="361"/>
      <c r="P1608" s="502"/>
      <c r="Q1608" s="849">
        <f t="shared" si="117"/>
        <v>0</v>
      </c>
      <c r="R1608" s="849">
        <f t="shared" si="118"/>
        <v>0</v>
      </c>
      <c r="AA1608" s="194"/>
    </row>
    <row r="1609" spans="2:27" ht="18" customHeight="1" x14ac:dyDescent="0.35">
      <c r="B1609" s="229"/>
      <c r="C1609" s="301"/>
      <c r="D1609" s="301"/>
      <c r="E1609" s="449"/>
      <c r="F1609" s="301"/>
      <c r="G1609" s="302"/>
      <c r="H1609" s="170"/>
      <c r="I1609" s="170"/>
      <c r="J1609" s="344"/>
      <c r="K1609" s="587">
        <f t="shared" si="116"/>
        <v>0</v>
      </c>
      <c r="L1609" s="644">
        <v>0</v>
      </c>
      <c r="M1609" s="588">
        <f t="shared" si="115"/>
        <v>0</v>
      </c>
      <c r="N1609" s="703"/>
      <c r="O1609" s="361"/>
      <c r="P1609" s="502"/>
      <c r="Q1609" s="849">
        <f t="shared" si="117"/>
        <v>0</v>
      </c>
      <c r="R1609" s="849">
        <f t="shared" si="118"/>
        <v>0</v>
      </c>
      <c r="AA1609" s="194"/>
    </row>
    <row r="1610" spans="2:27" ht="18" customHeight="1" x14ac:dyDescent="0.35">
      <c r="B1610" s="229"/>
      <c r="C1610" s="301"/>
      <c r="D1610" s="301"/>
      <c r="E1610" s="449"/>
      <c r="F1610" s="301"/>
      <c r="G1610" s="302"/>
      <c r="H1610" s="170"/>
      <c r="I1610" s="170"/>
      <c r="J1610" s="344"/>
      <c r="K1610" s="587">
        <f t="shared" si="116"/>
        <v>0</v>
      </c>
      <c r="L1610" s="644">
        <v>0</v>
      </c>
      <c r="M1610" s="588">
        <f t="shared" si="115"/>
        <v>0</v>
      </c>
      <c r="N1610" s="703"/>
      <c r="O1610" s="361"/>
      <c r="P1610" s="502"/>
      <c r="Q1610" s="849">
        <f t="shared" si="117"/>
        <v>0</v>
      </c>
      <c r="R1610" s="849">
        <f t="shared" si="118"/>
        <v>0</v>
      </c>
      <c r="AA1610" s="194"/>
    </row>
    <row r="1611" spans="2:27" ht="18" customHeight="1" x14ac:dyDescent="0.35">
      <c r="B1611" s="229"/>
      <c r="C1611" s="301"/>
      <c r="D1611" s="301"/>
      <c r="E1611" s="449"/>
      <c r="F1611" s="301"/>
      <c r="G1611" s="302"/>
      <c r="H1611" s="170"/>
      <c r="I1611" s="170"/>
      <c r="J1611" s="344"/>
      <c r="K1611" s="587">
        <f t="shared" si="116"/>
        <v>0</v>
      </c>
      <c r="L1611" s="644">
        <v>0</v>
      </c>
      <c r="M1611" s="588">
        <f t="shared" si="115"/>
        <v>0</v>
      </c>
      <c r="N1611" s="703"/>
      <c r="O1611" s="361"/>
      <c r="P1611" s="502"/>
      <c r="Q1611" s="849">
        <f t="shared" si="117"/>
        <v>0</v>
      </c>
      <c r="R1611" s="849">
        <f t="shared" si="118"/>
        <v>0</v>
      </c>
      <c r="AA1611" s="194"/>
    </row>
    <row r="1612" spans="2:27" ht="18" customHeight="1" x14ac:dyDescent="0.35">
      <c r="B1612" s="229"/>
      <c r="C1612" s="301"/>
      <c r="D1612" s="301"/>
      <c r="E1612" s="449"/>
      <c r="F1612" s="301"/>
      <c r="G1612" s="302"/>
      <c r="H1612" s="170"/>
      <c r="I1612" s="170"/>
      <c r="J1612" s="344"/>
      <c r="K1612" s="587">
        <f t="shared" si="116"/>
        <v>0</v>
      </c>
      <c r="L1612" s="644">
        <v>0</v>
      </c>
      <c r="M1612" s="588">
        <f t="shared" si="115"/>
        <v>0</v>
      </c>
      <c r="N1612" s="703"/>
      <c r="O1612" s="361"/>
      <c r="P1612" s="502"/>
      <c r="Q1612" s="849">
        <f t="shared" si="117"/>
        <v>0</v>
      </c>
      <c r="R1612" s="849">
        <f t="shared" si="118"/>
        <v>0</v>
      </c>
      <c r="AA1612" s="194"/>
    </row>
    <row r="1613" spans="2:27" ht="18" customHeight="1" x14ac:dyDescent="0.35">
      <c r="B1613" s="229"/>
      <c r="C1613" s="301"/>
      <c r="D1613" s="301"/>
      <c r="E1613" s="449"/>
      <c r="F1613" s="301"/>
      <c r="G1613" s="302"/>
      <c r="H1613" s="170"/>
      <c r="I1613" s="170"/>
      <c r="J1613" s="344"/>
      <c r="K1613" s="587">
        <f t="shared" si="116"/>
        <v>0</v>
      </c>
      <c r="L1613" s="644">
        <v>0</v>
      </c>
      <c r="M1613" s="588">
        <f t="shared" si="115"/>
        <v>0</v>
      </c>
      <c r="N1613" s="703"/>
      <c r="O1613" s="361"/>
      <c r="P1613" s="502"/>
      <c r="Q1613" s="849">
        <f t="shared" si="117"/>
        <v>0</v>
      </c>
      <c r="R1613" s="849">
        <f t="shared" si="118"/>
        <v>0</v>
      </c>
      <c r="AA1613" s="194"/>
    </row>
    <row r="1614" spans="2:27" ht="18" customHeight="1" x14ac:dyDescent="0.35">
      <c r="B1614" s="229"/>
      <c r="C1614" s="301"/>
      <c r="D1614" s="301"/>
      <c r="E1614" s="449"/>
      <c r="F1614" s="301"/>
      <c r="G1614" s="302"/>
      <c r="H1614" s="170"/>
      <c r="I1614" s="170"/>
      <c r="J1614" s="344"/>
      <c r="K1614" s="587">
        <f t="shared" si="116"/>
        <v>0</v>
      </c>
      <c r="L1614" s="644">
        <v>0</v>
      </c>
      <c r="M1614" s="588">
        <f t="shared" si="115"/>
        <v>0</v>
      </c>
      <c r="N1614" s="703"/>
      <c r="O1614" s="361"/>
      <c r="P1614" s="502"/>
      <c r="Q1614" s="849">
        <f t="shared" si="117"/>
        <v>0</v>
      </c>
      <c r="R1614" s="849">
        <f t="shared" si="118"/>
        <v>0</v>
      </c>
      <c r="AA1614" s="194"/>
    </row>
    <row r="1615" spans="2:27" ht="18" customHeight="1" x14ac:dyDescent="0.35">
      <c r="B1615" s="229"/>
      <c r="C1615" s="301"/>
      <c r="D1615" s="301"/>
      <c r="E1615" s="449"/>
      <c r="F1615" s="301"/>
      <c r="G1615" s="302"/>
      <c r="H1615" s="170"/>
      <c r="I1615" s="170"/>
      <c r="J1615" s="344"/>
      <c r="K1615" s="587">
        <f t="shared" si="116"/>
        <v>0</v>
      </c>
      <c r="L1615" s="644">
        <v>0</v>
      </c>
      <c r="M1615" s="588">
        <f t="shared" si="115"/>
        <v>0</v>
      </c>
      <c r="N1615" s="703"/>
      <c r="O1615" s="361"/>
      <c r="P1615" s="502"/>
      <c r="Q1615" s="849">
        <f t="shared" si="117"/>
        <v>0</v>
      </c>
      <c r="R1615" s="849">
        <f t="shared" si="118"/>
        <v>0</v>
      </c>
      <c r="AA1615" s="194"/>
    </row>
    <row r="1616" spans="2:27" ht="18" customHeight="1" x14ac:dyDescent="0.35">
      <c r="B1616" s="229"/>
      <c r="C1616" s="301"/>
      <c r="D1616" s="301"/>
      <c r="E1616" s="449"/>
      <c r="F1616" s="301"/>
      <c r="G1616" s="302"/>
      <c r="H1616" s="170"/>
      <c r="I1616" s="170"/>
      <c r="J1616" s="344"/>
      <c r="K1616" s="587">
        <f t="shared" si="116"/>
        <v>0</v>
      </c>
      <c r="L1616" s="644">
        <v>0</v>
      </c>
      <c r="M1616" s="588">
        <f t="shared" si="115"/>
        <v>0</v>
      </c>
      <c r="N1616" s="703"/>
      <c r="O1616" s="361"/>
      <c r="P1616" s="502"/>
      <c r="Q1616" s="849">
        <f t="shared" si="117"/>
        <v>0</v>
      </c>
      <c r="R1616" s="849">
        <f t="shared" si="118"/>
        <v>0</v>
      </c>
      <c r="AA1616" s="194"/>
    </row>
    <row r="1617" spans="2:27" ht="18" customHeight="1" x14ac:dyDescent="0.35">
      <c r="B1617" s="229"/>
      <c r="C1617" s="301"/>
      <c r="D1617" s="301"/>
      <c r="E1617" s="449"/>
      <c r="F1617" s="301"/>
      <c r="G1617" s="302"/>
      <c r="H1617" s="170"/>
      <c r="I1617" s="170"/>
      <c r="J1617" s="344"/>
      <c r="K1617" s="587">
        <f t="shared" si="116"/>
        <v>0</v>
      </c>
      <c r="L1617" s="644">
        <v>0</v>
      </c>
      <c r="M1617" s="588">
        <f t="shared" si="115"/>
        <v>0</v>
      </c>
      <c r="N1617" s="703"/>
      <c r="O1617" s="361"/>
      <c r="P1617" s="502"/>
      <c r="Q1617" s="849">
        <f t="shared" si="117"/>
        <v>0</v>
      </c>
      <c r="R1617" s="849">
        <f t="shared" si="118"/>
        <v>0</v>
      </c>
      <c r="AA1617" s="194"/>
    </row>
    <row r="1618" spans="2:27" ht="18" customHeight="1" x14ac:dyDescent="0.35">
      <c r="B1618" s="229"/>
      <c r="C1618" s="301"/>
      <c r="D1618" s="301"/>
      <c r="E1618" s="449"/>
      <c r="F1618" s="301"/>
      <c r="G1618" s="302"/>
      <c r="H1618" s="170"/>
      <c r="I1618" s="170"/>
      <c r="J1618" s="344"/>
      <c r="K1618" s="587">
        <f t="shared" si="116"/>
        <v>0</v>
      </c>
      <c r="L1618" s="644">
        <v>0</v>
      </c>
      <c r="M1618" s="588">
        <f t="shared" si="115"/>
        <v>0</v>
      </c>
      <c r="N1618" s="703"/>
      <c r="O1618" s="361"/>
      <c r="P1618" s="502"/>
      <c r="Q1618" s="849">
        <f t="shared" si="117"/>
        <v>0</v>
      </c>
      <c r="R1618" s="849">
        <f t="shared" si="118"/>
        <v>0</v>
      </c>
      <c r="AA1618" s="194"/>
    </row>
    <row r="1619" spans="2:27" ht="18" customHeight="1" x14ac:dyDescent="0.35">
      <c r="B1619" s="229"/>
      <c r="C1619" s="301"/>
      <c r="D1619" s="301"/>
      <c r="E1619" s="449"/>
      <c r="F1619" s="301"/>
      <c r="G1619" s="302"/>
      <c r="H1619" s="170"/>
      <c r="I1619" s="170"/>
      <c r="J1619" s="344"/>
      <c r="K1619" s="587">
        <f t="shared" si="116"/>
        <v>0</v>
      </c>
      <c r="L1619" s="644">
        <v>0</v>
      </c>
      <c r="M1619" s="588">
        <f t="shared" si="115"/>
        <v>0</v>
      </c>
      <c r="N1619" s="703"/>
      <c r="O1619" s="361"/>
      <c r="P1619" s="502"/>
      <c r="Q1619" s="849">
        <f t="shared" si="117"/>
        <v>0</v>
      </c>
      <c r="R1619" s="849">
        <f t="shared" si="118"/>
        <v>0</v>
      </c>
      <c r="AA1619" s="194"/>
    </row>
    <row r="1620" spans="2:27" ht="18" customHeight="1" x14ac:dyDescent="0.35">
      <c r="B1620" s="229"/>
      <c r="C1620" s="301"/>
      <c r="D1620" s="301"/>
      <c r="E1620" s="449"/>
      <c r="F1620" s="301"/>
      <c r="G1620" s="302"/>
      <c r="H1620" s="170"/>
      <c r="I1620" s="170"/>
      <c r="J1620" s="344"/>
      <c r="K1620" s="587">
        <f t="shared" si="116"/>
        <v>0</v>
      </c>
      <c r="L1620" s="644">
        <v>0</v>
      </c>
      <c r="M1620" s="588">
        <f t="shared" si="115"/>
        <v>0</v>
      </c>
      <c r="N1620" s="703"/>
      <c r="O1620" s="361"/>
      <c r="P1620" s="502"/>
      <c r="Q1620" s="849">
        <f t="shared" si="117"/>
        <v>0</v>
      </c>
      <c r="R1620" s="849">
        <f t="shared" si="118"/>
        <v>0</v>
      </c>
      <c r="AA1620" s="194"/>
    </row>
    <row r="1621" spans="2:27" ht="18" customHeight="1" x14ac:dyDescent="0.35">
      <c r="B1621" s="229"/>
      <c r="C1621" s="301"/>
      <c r="D1621" s="301"/>
      <c r="E1621" s="449"/>
      <c r="F1621" s="301"/>
      <c r="G1621" s="302"/>
      <c r="H1621" s="170"/>
      <c r="I1621" s="170"/>
      <c r="J1621" s="344"/>
      <c r="K1621" s="587">
        <f t="shared" si="116"/>
        <v>0</v>
      </c>
      <c r="L1621" s="644">
        <v>0</v>
      </c>
      <c r="M1621" s="588">
        <f t="shared" si="115"/>
        <v>0</v>
      </c>
      <c r="N1621" s="703"/>
      <c r="O1621" s="361"/>
      <c r="P1621" s="502"/>
      <c r="Q1621" s="849">
        <f t="shared" si="117"/>
        <v>0</v>
      </c>
      <c r="R1621" s="849">
        <f t="shared" si="118"/>
        <v>0</v>
      </c>
      <c r="AA1621" s="194"/>
    </row>
    <row r="1622" spans="2:27" ht="18" customHeight="1" x14ac:dyDescent="0.35">
      <c r="B1622" s="229"/>
      <c r="C1622" s="301"/>
      <c r="D1622" s="301"/>
      <c r="E1622" s="449"/>
      <c r="F1622" s="301"/>
      <c r="G1622" s="302"/>
      <c r="H1622" s="170"/>
      <c r="I1622" s="170"/>
      <c r="J1622" s="344"/>
      <c r="K1622" s="587">
        <f t="shared" si="116"/>
        <v>0</v>
      </c>
      <c r="L1622" s="644">
        <v>0</v>
      </c>
      <c r="M1622" s="588">
        <f t="shared" si="115"/>
        <v>0</v>
      </c>
      <c r="N1622" s="703"/>
      <c r="O1622" s="361"/>
      <c r="P1622" s="502"/>
      <c r="Q1622" s="849">
        <f t="shared" si="117"/>
        <v>0</v>
      </c>
      <c r="R1622" s="849">
        <f t="shared" si="118"/>
        <v>0</v>
      </c>
      <c r="AA1622" s="194"/>
    </row>
    <row r="1623" spans="2:27" ht="18" customHeight="1" x14ac:dyDescent="0.35">
      <c r="B1623" s="229"/>
      <c r="C1623" s="301"/>
      <c r="D1623" s="301"/>
      <c r="E1623" s="449"/>
      <c r="F1623" s="301"/>
      <c r="G1623" s="302"/>
      <c r="H1623" s="170"/>
      <c r="I1623" s="170"/>
      <c r="J1623" s="344"/>
      <c r="K1623" s="587">
        <f t="shared" si="116"/>
        <v>0</v>
      </c>
      <c r="L1623" s="644">
        <v>0</v>
      </c>
      <c r="M1623" s="588">
        <f t="shared" si="115"/>
        <v>0</v>
      </c>
      <c r="N1623" s="703"/>
      <c r="O1623" s="361"/>
      <c r="P1623" s="502"/>
      <c r="Q1623" s="849">
        <f t="shared" si="117"/>
        <v>0</v>
      </c>
      <c r="R1623" s="849">
        <f t="shared" si="118"/>
        <v>0</v>
      </c>
      <c r="AA1623" s="194"/>
    </row>
    <row r="1624" spans="2:27" ht="18" customHeight="1" x14ac:dyDescent="0.35">
      <c r="B1624" s="229"/>
      <c r="C1624" s="301"/>
      <c r="D1624" s="301"/>
      <c r="E1624" s="449"/>
      <c r="F1624" s="301"/>
      <c r="G1624" s="302"/>
      <c r="H1624" s="170"/>
      <c r="I1624" s="170"/>
      <c r="J1624" s="344"/>
      <c r="K1624" s="587">
        <f t="shared" si="116"/>
        <v>0</v>
      </c>
      <c r="L1624" s="644">
        <v>0</v>
      </c>
      <c r="M1624" s="588">
        <f t="shared" si="115"/>
        <v>0</v>
      </c>
      <c r="N1624" s="703"/>
      <c r="O1624" s="361"/>
      <c r="P1624" s="502"/>
      <c r="Q1624" s="849">
        <f t="shared" si="117"/>
        <v>0</v>
      </c>
      <c r="R1624" s="849">
        <f t="shared" si="118"/>
        <v>0</v>
      </c>
      <c r="AA1624" s="194"/>
    </row>
    <row r="1625" spans="2:27" ht="18" customHeight="1" x14ac:dyDescent="0.35">
      <c r="B1625" s="229"/>
      <c r="C1625" s="301"/>
      <c r="D1625" s="301"/>
      <c r="E1625" s="449"/>
      <c r="F1625" s="301"/>
      <c r="G1625" s="302"/>
      <c r="H1625" s="170"/>
      <c r="I1625" s="170"/>
      <c r="J1625" s="344"/>
      <c r="K1625" s="587">
        <f t="shared" si="116"/>
        <v>0</v>
      </c>
      <c r="L1625" s="644">
        <v>0</v>
      </c>
      <c r="M1625" s="588">
        <f t="shared" si="115"/>
        <v>0</v>
      </c>
      <c r="N1625" s="703"/>
      <c r="O1625" s="361"/>
      <c r="P1625" s="502"/>
      <c r="Q1625" s="849">
        <f t="shared" si="117"/>
        <v>0</v>
      </c>
      <c r="R1625" s="849">
        <f t="shared" si="118"/>
        <v>0</v>
      </c>
      <c r="AA1625" s="194"/>
    </row>
    <row r="1626" spans="2:27" ht="18" customHeight="1" x14ac:dyDescent="0.35">
      <c r="B1626" s="229"/>
      <c r="C1626" s="301"/>
      <c r="D1626" s="301"/>
      <c r="E1626" s="449"/>
      <c r="F1626" s="301"/>
      <c r="G1626" s="302"/>
      <c r="H1626" s="170"/>
      <c r="I1626" s="170"/>
      <c r="J1626" s="344"/>
      <c r="K1626" s="587">
        <f t="shared" si="116"/>
        <v>0</v>
      </c>
      <c r="L1626" s="644">
        <v>0</v>
      </c>
      <c r="M1626" s="588">
        <f t="shared" si="115"/>
        <v>0</v>
      </c>
      <c r="N1626" s="703"/>
      <c r="O1626" s="361"/>
      <c r="P1626" s="502"/>
      <c r="Q1626" s="849">
        <f t="shared" si="117"/>
        <v>0</v>
      </c>
      <c r="R1626" s="849">
        <f t="shared" si="118"/>
        <v>0</v>
      </c>
      <c r="AA1626" s="194"/>
    </row>
    <row r="1627" spans="2:27" ht="18" customHeight="1" x14ac:dyDescent="0.35">
      <c r="B1627" s="229"/>
      <c r="C1627" s="301"/>
      <c r="D1627" s="301"/>
      <c r="E1627" s="449"/>
      <c r="F1627" s="301"/>
      <c r="G1627" s="302"/>
      <c r="H1627" s="170"/>
      <c r="I1627" s="170"/>
      <c r="J1627" s="344"/>
      <c r="K1627" s="587">
        <f t="shared" si="116"/>
        <v>0</v>
      </c>
      <c r="L1627" s="644">
        <v>0</v>
      </c>
      <c r="M1627" s="588">
        <f t="shared" si="115"/>
        <v>0</v>
      </c>
      <c r="N1627" s="703"/>
      <c r="O1627" s="361"/>
      <c r="P1627" s="502"/>
      <c r="Q1627" s="849">
        <f t="shared" si="117"/>
        <v>0</v>
      </c>
      <c r="R1627" s="849">
        <f t="shared" si="118"/>
        <v>0</v>
      </c>
      <c r="AA1627" s="194"/>
    </row>
    <row r="1628" spans="2:27" ht="18" customHeight="1" x14ac:dyDescent="0.35">
      <c r="B1628" s="229"/>
      <c r="C1628" s="301"/>
      <c r="D1628" s="301"/>
      <c r="E1628" s="449"/>
      <c r="F1628" s="301"/>
      <c r="G1628" s="302"/>
      <c r="H1628" s="170"/>
      <c r="I1628" s="170"/>
      <c r="J1628" s="344"/>
      <c r="K1628" s="587">
        <f t="shared" si="116"/>
        <v>0</v>
      </c>
      <c r="L1628" s="644">
        <v>0</v>
      </c>
      <c r="M1628" s="588">
        <f t="shared" si="115"/>
        <v>0</v>
      </c>
      <c r="N1628" s="703"/>
      <c r="O1628" s="361"/>
      <c r="P1628" s="502"/>
      <c r="Q1628" s="849">
        <f t="shared" si="117"/>
        <v>0</v>
      </c>
      <c r="R1628" s="849">
        <f t="shared" si="118"/>
        <v>0</v>
      </c>
      <c r="AA1628" s="194"/>
    </row>
    <row r="1629" spans="2:27" ht="18" customHeight="1" x14ac:dyDescent="0.35">
      <c r="B1629" s="229"/>
      <c r="C1629" s="301"/>
      <c r="D1629" s="301"/>
      <c r="E1629" s="449"/>
      <c r="F1629" s="301"/>
      <c r="G1629" s="302"/>
      <c r="H1629" s="170"/>
      <c r="I1629" s="170"/>
      <c r="J1629" s="344"/>
      <c r="K1629" s="587">
        <f t="shared" si="116"/>
        <v>0</v>
      </c>
      <c r="L1629" s="644">
        <v>0</v>
      </c>
      <c r="M1629" s="588">
        <f t="shared" si="115"/>
        <v>0</v>
      </c>
      <c r="N1629" s="703"/>
      <c r="O1629" s="361"/>
      <c r="P1629" s="502"/>
      <c r="Q1629" s="849">
        <f t="shared" si="117"/>
        <v>0</v>
      </c>
      <c r="R1629" s="849">
        <f t="shared" si="118"/>
        <v>0</v>
      </c>
      <c r="AA1629" s="194"/>
    </row>
    <row r="1630" spans="2:27" ht="18" customHeight="1" x14ac:dyDescent="0.35">
      <c r="B1630" s="229"/>
      <c r="C1630" s="301"/>
      <c r="D1630" s="301"/>
      <c r="E1630" s="449"/>
      <c r="F1630" s="301"/>
      <c r="G1630" s="302"/>
      <c r="H1630" s="170"/>
      <c r="I1630" s="170"/>
      <c r="J1630" s="344"/>
      <c r="K1630" s="587">
        <f t="shared" si="116"/>
        <v>0</v>
      </c>
      <c r="L1630" s="644">
        <v>0</v>
      </c>
      <c r="M1630" s="588">
        <f t="shared" si="115"/>
        <v>0</v>
      </c>
      <c r="N1630" s="703"/>
      <c r="O1630" s="361"/>
      <c r="P1630" s="502"/>
      <c r="Q1630" s="849">
        <f t="shared" si="117"/>
        <v>0</v>
      </c>
      <c r="R1630" s="849">
        <f t="shared" si="118"/>
        <v>0</v>
      </c>
      <c r="AA1630" s="194"/>
    </row>
    <row r="1631" spans="2:27" ht="18" customHeight="1" x14ac:dyDescent="0.35">
      <c r="B1631" s="229"/>
      <c r="C1631" s="301"/>
      <c r="D1631" s="301"/>
      <c r="E1631" s="449"/>
      <c r="F1631" s="301"/>
      <c r="G1631" s="302"/>
      <c r="H1631" s="170"/>
      <c r="I1631" s="170"/>
      <c r="J1631" s="344"/>
      <c r="K1631" s="587">
        <f t="shared" si="116"/>
        <v>0</v>
      </c>
      <c r="L1631" s="644">
        <v>0</v>
      </c>
      <c r="M1631" s="588">
        <f t="shared" si="115"/>
        <v>0</v>
      </c>
      <c r="N1631" s="703"/>
      <c r="O1631" s="361"/>
      <c r="P1631" s="502"/>
      <c r="Q1631" s="849">
        <f t="shared" si="117"/>
        <v>0</v>
      </c>
      <c r="R1631" s="849">
        <f t="shared" si="118"/>
        <v>0</v>
      </c>
      <c r="AA1631" s="194"/>
    </row>
    <row r="1632" spans="2:27" ht="18" customHeight="1" x14ac:dyDescent="0.35">
      <c r="B1632" s="229"/>
      <c r="C1632" s="301"/>
      <c r="D1632" s="301"/>
      <c r="E1632" s="449"/>
      <c r="F1632" s="301"/>
      <c r="G1632" s="302"/>
      <c r="H1632" s="170"/>
      <c r="I1632" s="170"/>
      <c r="J1632" s="344"/>
      <c r="K1632" s="587">
        <f t="shared" si="116"/>
        <v>0</v>
      </c>
      <c r="L1632" s="644">
        <v>0</v>
      </c>
      <c r="M1632" s="588">
        <f t="shared" si="115"/>
        <v>0</v>
      </c>
      <c r="N1632" s="703"/>
      <c r="O1632" s="361"/>
      <c r="P1632" s="502"/>
      <c r="Q1632" s="849">
        <f t="shared" si="117"/>
        <v>0</v>
      </c>
      <c r="R1632" s="849">
        <f t="shared" si="118"/>
        <v>0</v>
      </c>
      <c r="AA1632" s="194"/>
    </row>
    <row r="1633" spans="2:27" ht="18" customHeight="1" x14ac:dyDescent="0.35">
      <c r="B1633" s="229"/>
      <c r="C1633" s="301"/>
      <c r="D1633" s="301"/>
      <c r="E1633" s="449"/>
      <c r="F1633" s="301"/>
      <c r="G1633" s="302"/>
      <c r="H1633" s="170"/>
      <c r="I1633" s="170"/>
      <c r="J1633" s="344"/>
      <c r="K1633" s="587">
        <f t="shared" si="116"/>
        <v>0</v>
      </c>
      <c r="L1633" s="644">
        <v>0</v>
      </c>
      <c r="M1633" s="588">
        <f t="shared" si="115"/>
        <v>0</v>
      </c>
      <c r="N1633" s="703"/>
      <c r="O1633" s="361"/>
      <c r="P1633" s="502"/>
      <c r="Q1633" s="849">
        <f t="shared" si="117"/>
        <v>0</v>
      </c>
      <c r="R1633" s="849">
        <f t="shared" si="118"/>
        <v>0</v>
      </c>
      <c r="AA1633" s="194"/>
    </row>
    <row r="1634" spans="2:27" ht="18" customHeight="1" x14ac:dyDescent="0.35">
      <c r="B1634" s="229"/>
      <c r="C1634" s="301"/>
      <c r="D1634" s="301"/>
      <c r="E1634" s="449"/>
      <c r="F1634" s="301"/>
      <c r="G1634" s="302"/>
      <c r="H1634" s="170"/>
      <c r="I1634" s="170"/>
      <c r="J1634" s="344"/>
      <c r="K1634" s="587">
        <f t="shared" si="116"/>
        <v>0</v>
      </c>
      <c r="L1634" s="644">
        <v>0</v>
      </c>
      <c r="M1634" s="588">
        <f t="shared" si="115"/>
        <v>0</v>
      </c>
      <c r="N1634" s="703"/>
      <c r="O1634" s="361"/>
      <c r="P1634" s="502"/>
      <c r="Q1634" s="849">
        <f t="shared" si="117"/>
        <v>0</v>
      </c>
      <c r="R1634" s="849">
        <f t="shared" si="118"/>
        <v>0</v>
      </c>
      <c r="AA1634" s="194"/>
    </row>
    <row r="1635" spans="2:27" ht="18" customHeight="1" x14ac:dyDescent="0.35">
      <c r="B1635" s="229"/>
      <c r="C1635" s="301"/>
      <c r="D1635" s="301"/>
      <c r="E1635" s="449"/>
      <c r="F1635" s="301"/>
      <c r="G1635" s="302"/>
      <c r="H1635" s="170"/>
      <c r="I1635" s="170"/>
      <c r="J1635" s="344"/>
      <c r="K1635" s="587">
        <f t="shared" si="116"/>
        <v>0</v>
      </c>
      <c r="L1635" s="644">
        <v>0</v>
      </c>
      <c r="M1635" s="588">
        <f t="shared" si="115"/>
        <v>0</v>
      </c>
      <c r="N1635" s="703"/>
      <c r="O1635" s="361"/>
      <c r="P1635" s="502"/>
      <c r="Q1635" s="849">
        <f t="shared" si="117"/>
        <v>0</v>
      </c>
      <c r="R1635" s="849">
        <f t="shared" si="118"/>
        <v>0</v>
      </c>
      <c r="AA1635" s="194"/>
    </row>
    <row r="1636" spans="2:27" ht="18" customHeight="1" x14ac:dyDescent="0.35">
      <c r="B1636" s="229"/>
      <c r="C1636" s="301"/>
      <c r="D1636" s="301"/>
      <c r="E1636" s="449"/>
      <c r="F1636" s="301"/>
      <c r="G1636" s="302"/>
      <c r="H1636" s="170"/>
      <c r="I1636" s="170"/>
      <c r="J1636" s="344"/>
      <c r="K1636" s="587">
        <f t="shared" si="116"/>
        <v>0</v>
      </c>
      <c r="L1636" s="644">
        <v>0</v>
      </c>
      <c r="M1636" s="588">
        <f t="shared" si="115"/>
        <v>0</v>
      </c>
      <c r="N1636" s="703"/>
      <c r="O1636" s="361"/>
      <c r="P1636" s="502"/>
      <c r="Q1636" s="849">
        <f t="shared" si="117"/>
        <v>0</v>
      </c>
      <c r="R1636" s="849">
        <f t="shared" si="118"/>
        <v>0</v>
      </c>
      <c r="AA1636" s="194"/>
    </row>
    <row r="1637" spans="2:27" ht="18" customHeight="1" x14ac:dyDescent="0.35">
      <c r="B1637" s="229"/>
      <c r="C1637" s="301"/>
      <c r="D1637" s="301"/>
      <c r="E1637" s="449"/>
      <c r="F1637" s="301"/>
      <c r="G1637" s="302"/>
      <c r="H1637" s="170"/>
      <c r="I1637" s="170"/>
      <c r="J1637" s="344"/>
      <c r="K1637" s="587">
        <f t="shared" si="116"/>
        <v>0</v>
      </c>
      <c r="L1637" s="644">
        <v>0</v>
      </c>
      <c r="M1637" s="588">
        <f t="shared" si="115"/>
        <v>0</v>
      </c>
      <c r="N1637" s="703"/>
      <c r="O1637" s="361"/>
      <c r="P1637" s="502"/>
      <c r="Q1637" s="849">
        <f t="shared" si="117"/>
        <v>0</v>
      </c>
      <c r="R1637" s="849">
        <f t="shared" si="118"/>
        <v>0</v>
      </c>
      <c r="AA1637" s="194"/>
    </row>
    <row r="1638" spans="2:27" ht="18" customHeight="1" x14ac:dyDescent="0.35">
      <c r="B1638" s="229"/>
      <c r="C1638" s="301"/>
      <c r="D1638" s="301"/>
      <c r="E1638" s="449"/>
      <c r="F1638" s="301"/>
      <c r="G1638" s="302"/>
      <c r="H1638" s="170"/>
      <c r="I1638" s="170"/>
      <c r="J1638" s="344"/>
      <c r="K1638" s="587">
        <f t="shared" si="116"/>
        <v>0</v>
      </c>
      <c r="L1638" s="644">
        <v>0</v>
      </c>
      <c r="M1638" s="588">
        <f t="shared" si="115"/>
        <v>0</v>
      </c>
      <c r="N1638" s="703"/>
      <c r="O1638" s="361"/>
      <c r="P1638" s="502"/>
      <c r="Q1638" s="849">
        <f t="shared" si="117"/>
        <v>0</v>
      </c>
      <c r="R1638" s="849">
        <f t="shared" si="118"/>
        <v>0</v>
      </c>
      <c r="AA1638" s="194"/>
    </row>
    <row r="1639" spans="2:27" ht="18" customHeight="1" x14ac:dyDescent="0.35">
      <c r="B1639" s="229"/>
      <c r="C1639" s="301"/>
      <c r="D1639" s="301"/>
      <c r="E1639" s="449"/>
      <c r="F1639" s="301"/>
      <c r="G1639" s="302"/>
      <c r="H1639" s="170"/>
      <c r="I1639" s="170"/>
      <c r="J1639" s="344"/>
      <c r="K1639" s="587">
        <f t="shared" si="116"/>
        <v>0</v>
      </c>
      <c r="L1639" s="644">
        <v>0</v>
      </c>
      <c r="M1639" s="588">
        <f t="shared" si="115"/>
        <v>0</v>
      </c>
      <c r="N1639" s="703"/>
      <c r="O1639" s="361"/>
      <c r="P1639" s="502"/>
      <c r="Q1639" s="849">
        <f t="shared" si="117"/>
        <v>0</v>
      </c>
      <c r="R1639" s="849">
        <f t="shared" si="118"/>
        <v>0</v>
      </c>
      <c r="AA1639" s="194"/>
    </row>
    <row r="1640" spans="2:27" ht="18" customHeight="1" x14ac:dyDescent="0.35">
      <c r="B1640" s="229"/>
      <c r="C1640" s="301"/>
      <c r="D1640" s="301"/>
      <c r="E1640" s="449"/>
      <c r="F1640" s="301"/>
      <c r="G1640" s="302"/>
      <c r="H1640" s="170"/>
      <c r="I1640" s="170"/>
      <c r="J1640" s="344"/>
      <c r="K1640" s="587">
        <f t="shared" si="116"/>
        <v>0</v>
      </c>
      <c r="L1640" s="644">
        <v>0</v>
      </c>
      <c r="M1640" s="588">
        <f t="shared" si="115"/>
        <v>0</v>
      </c>
      <c r="N1640" s="703"/>
      <c r="O1640" s="361"/>
      <c r="P1640" s="502"/>
      <c r="Q1640" s="849">
        <f t="shared" si="117"/>
        <v>0</v>
      </c>
      <c r="R1640" s="849">
        <f t="shared" si="118"/>
        <v>0</v>
      </c>
      <c r="AA1640" s="194"/>
    </row>
    <row r="1641" spans="2:27" ht="18" customHeight="1" x14ac:dyDescent="0.35">
      <c r="B1641" s="229"/>
      <c r="C1641" s="301"/>
      <c r="D1641" s="301"/>
      <c r="E1641" s="449"/>
      <c r="F1641" s="301"/>
      <c r="G1641" s="302"/>
      <c r="H1641" s="170"/>
      <c r="I1641" s="170"/>
      <c r="J1641" s="344"/>
      <c r="K1641" s="587">
        <f t="shared" si="116"/>
        <v>0</v>
      </c>
      <c r="L1641" s="644">
        <v>0</v>
      </c>
      <c r="M1641" s="588">
        <f t="shared" si="115"/>
        <v>0</v>
      </c>
      <c r="N1641" s="703"/>
      <c r="O1641" s="361"/>
      <c r="P1641" s="502"/>
      <c r="Q1641" s="849">
        <f t="shared" si="117"/>
        <v>0</v>
      </c>
      <c r="R1641" s="849">
        <f t="shared" si="118"/>
        <v>0</v>
      </c>
      <c r="AA1641" s="194"/>
    </row>
    <row r="1642" spans="2:27" ht="18" customHeight="1" x14ac:dyDescent="0.35">
      <c r="B1642" s="229"/>
      <c r="C1642" s="301"/>
      <c r="D1642" s="301"/>
      <c r="E1642" s="449"/>
      <c r="F1642" s="301"/>
      <c r="G1642" s="302"/>
      <c r="H1642" s="170"/>
      <c r="I1642" s="170"/>
      <c r="J1642" s="344"/>
      <c r="K1642" s="587">
        <f t="shared" si="116"/>
        <v>0</v>
      </c>
      <c r="L1642" s="644">
        <v>0</v>
      </c>
      <c r="M1642" s="588">
        <f t="shared" si="115"/>
        <v>0</v>
      </c>
      <c r="N1642" s="703"/>
      <c r="O1642" s="361"/>
      <c r="P1642" s="502"/>
      <c r="Q1642" s="849">
        <f t="shared" si="117"/>
        <v>0</v>
      </c>
      <c r="R1642" s="849">
        <f t="shared" si="118"/>
        <v>0</v>
      </c>
      <c r="AA1642" s="194"/>
    </row>
    <row r="1643" spans="2:27" ht="18" customHeight="1" x14ac:dyDescent="0.35">
      <c r="B1643" s="229"/>
      <c r="C1643" s="301"/>
      <c r="D1643" s="301"/>
      <c r="E1643" s="449"/>
      <c r="F1643" s="301"/>
      <c r="G1643" s="302"/>
      <c r="H1643" s="170"/>
      <c r="I1643" s="170"/>
      <c r="J1643" s="344"/>
      <c r="K1643" s="587">
        <f t="shared" si="116"/>
        <v>0</v>
      </c>
      <c r="L1643" s="644">
        <v>0</v>
      </c>
      <c r="M1643" s="588">
        <f t="shared" si="115"/>
        <v>0</v>
      </c>
      <c r="N1643" s="703"/>
      <c r="O1643" s="361"/>
      <c r="P1643" s="502"/>
      <c r="Q1643" s="849">
        <f t="shared" si="117"/>
        <v>0</v>
      </c>
      <c r="R1643" s="849">
        <f t="shared" si="118"/>
        <v>0</v>
      </c>
      <c r="AA1643" s="194"/>
    </row>
    <row r="1644" spans="2:27" ht="18" customHeight="1" x14ac:dyDescent="0.35">
      <c r="B1644" s="229"/>
      <c r="C1644" s="301"/>
      <c r="D1644" s="301"/>
      <c r="E1644" s="449"/>
      <c r="F1644" s="301"/>
      <c r="G1644" s="302"/>
      <c r="H1644" s="170"/>
      <c r="I1644" s="170"/>
      <c r="J1644" s="344"/>
      <c r="K1644" s="587">
        <f t="shared" si="116"/>
        <v>0</v>
      </c>
      <c r="L1644" s="644">
        <v>0</v>
      </c>
      <c r="M1644" s="588">
        <f t="shared" si="115"/>
        <v>0</v>
      </c>
      <c r="N1644" s="703"/>
      <c r="O1644" s="361"/>
      <c r="P1644" s="502"/>
      <c r="Q1644" s="849">
        <f t="shared" si="117"/>
        <v>0</v>
      </c>
      <c r="R1644" s="849">
        <f t="shared" si="118"/>
        <v>0</v>
      </c>
      <c r="AA1644" s="194"/>
    </row>
    <row r="1645" spans="2:27" ht="18" customHeight="1" x14ac:dyDescent="0.35">
      <c r="B1645" s="229"/>
      <c r="C1645" s="301"/>
      <c r="D1645" s="301"/>
      <c r="E1645" s="449"/>
      <c r="F1645" s="301"/>
      <c r="G1645" s="302"/>
      <c r="H1645" s="170"/>
      <c r="I1645" s="170"/>
      <c r="J1645" s="344"/>
      <c r="K1645" s="587">
        <f t="shared" si="116"/>
        <v>0</v>
      </c>
      <c r="L1645" s="644">
        <v>0</v>
      </c>
      <c r="M1645" s="588">
        <f t="shared" si="115"/>
        <v>0</v>
      </c>
      <c r="N1645" s="703"/>
      <c r="O1645" s="361"/>
      <c r="P1645" s="502"/>
      <c r="Q1645" s="849">
        <f t="shared" si="117"/>
        <v>0</v>
      </c>
      <c r="R1645" s="849">
        <f t="shared" si="118"/>
        <v>0</v>
      </c>
      <c r="AA1645" s="194"/>
    </row>
    <row r="1646" spans="2:27" ht="18" customHeight="1" x14ac:dyDescent="0.35">
      <c r="B1646" s="229"/>
      <c r="C1646" s="301"/>
      <c r="D1646" s="301"/>
      <c r="E1646" s="449"/>
      <c r="F1646" s="301"/>
      <c r="G1646" s="302"/>
      <c r="H1646" s="170"/>
      <c r="I1646" s="170"/>
      <c r="J1646" s="344"/>
      <c r="K1646" s="587">
        <f t="shared" si="116"/>
        <v>0</v>
      </c>
      <c r="L1646" s="644">
        <v>0</v>
      </c>
      <c r="M1646" s="588">
        <f t="shared" si="115"/>
        <v>0</v>
      </c>
      <c r="N1646" s="703"/>
      <c r="O1646" s="361"/>
      <c r="P1646" s="502"/>
      <c r="Q1646" s="849">
        <f t="shared" si="117"/>
        <v>0</v>
      </c>
      <c r="R1646" s="849">
        <f t="shared" si="118"/>
        <v>0</v>
      </c>
      <c r="AA1646" s="194"/>
    </row>
    <row r="1647" spans="2:27" ht="18" customHeight="1" x14ac:dyDescent="0.35">
      <c r="B1647" s="229"/>
      <c r="C1647" s="301"/>
      <c r="D1647" s="301"/>
      <c r="E1647" s="449"/>
      <c r="F1647" s="301"/>
      <c r="G1647" s="302"/>
      <c r="H1647" s="170"/>
      <c r="I1647" s="170"/>
      <c r="J1647" s="344"/>
      <c r="K1647" s="587">
        <f t="shared" si="116"/>
        <v>0</v>
      </c>
      <c r="L1647" s="644">
        <v>0</v>
      </c>
      <c r="M1647" s="588">
        <f t="shared" si="115"/>
        <v>0</v>
      </c>
      <c r="N1647" s="703"/>
      <c r="O1647" s="361"/>
      <c r="P1647" s="502"/>
      <c r="Q1647" s="849">
        <f t="shared" si="117"/>
        <v>0</v>
      </c>
      <c r="R1647" s="849">
        <f t="shared" si="118"/>
        <v>0</v>
      </c>
      <c r="AA1647" s="194"/>
    </row>
    <row r="1648" spans="2:27" ht="18" customHeight="1" x14ac:dyDescent="0.35">
      <c r="B1648" s="229"/>
      <c r="C1648" s="301"/>
      <c r="D1648" s="301"/>
      <c r="E1648" s="449"/>
      <c r="F1648" s="301"/>
      <c r="G1648" s="302"/>
      <c r="H1648" s="170"/>
      <c r="I1648" s="170"/>
      <c r="J1648" s="344"/>
      <c r="K1648" s="587">
        <f t="shared" si="116"/>
        <v>0</v>
      </c>
      <c r="L1648" s="644">
        <v>0</v>
      </c>
      <c r="M1648" s="588">
        <f t="shared" si="115"/>
        <v>0</v>
      </c>
      <c r="N1648" s="703"/>
      <c r="O1648" s="361"/>
      <c r="P1648" s="502"/>
      <c r="Q1648" s="849">
        <f t="shared" si="117"/>
        <v>0</v>
      </c>
      <c r="R1648" s="849">
        <f t="shared" si="118"/>
        <v>0</v>
      </c>
      <c r="AA1648" s="194"/>
    </row>
    <row r="1649" spans="2:27" ht="18" customHeight="1" x14ac:dyDescent="0.35">
      <c r="B1649" s="229"/>
      <c r="C1649" s="301"/>
      <c r="D1649" s="301"/>
      <c r="E1649" s="449"/>
      <c r="F1649" s="301"/>
      <c r="G1649" s="302"/>
      <c r="H1649" s="170"/>
      <c r="I1649" s="170"/>
      <c r="J1649" s="344"/>
      <c r="K1649" s="587">
        <f t="shared" si="116"/>
        <v>0</v>
      </c>
      <c r="L1649" s="644">
        <v>0</v>
      </c>
      <c r="M1649" s="588">
        <f t="shared" si="115"/>
        <v>0</v>
      </c>
      <c r="N1649" s="703"/>
      <c r="O1649" s="361"/>
      <c r="P1649" s="502"/>
      <c r="Q1649" s="849">
        <f t="shared" si="117"/>
        <v>0</v>
      </c>
      <c r="R1649" s="849">
        <f t="shared" si="118"/>
        <v>0</v>
      </c>
      <c r="AA1649" s="194"/>
    </row>
    <row r="1650" spans="2:27" ht="18" customHeight="1" x14ac:dyDescent="0.35">
      <c r="B1650" s="229"/>
      <c r="C1650" s="301"/>
      <c r="D1650" s="301"/>
      <c r="E1650" s="449"/>
      <c r="F1650" s="301"/>
      <c r="G1650" s="302"/>
      <c r="H1650" s="170"/>
      <c r="I1650" s="170"/>
      <c r="J1650" s="344"/>
      <c r="K1650" s="587">
        <f t="shared" si="116"/>
        <v>0</v>
      </c>
      <c r="L1650" s="644">
        <v>0</v>
      </c>
      <c r="M1650" s="588">
        <f t="shared" ref="M1650:M1700" si="119">IF(O1650="X",0,L1650*$M$8)</f>
        <v>0</v>
      </c>
      <c r="N1650" s="703"/>
      <c r="O1650" s="361"/>
      <c r="P1650" s="502"/>
      <c r="Q1650" s="849">
        <f t="shared" si="117"/>
        <v>0</v>
      </c>
      <c r="R1650" s="849">
        <f t="shared" si="118"/>
        <v>0</v>
      </c>
      <c r="AA1650" s="194"/>
    </row>
    <row r="1651" spans="2:27" ht="18" customHeight="1" x14ac:dyDescent="0.35">
      <c r="B1651" s="229"/>
      <c r="C1651" s="301"/>
      <c r="D1651" s="301"/>
      <c r="E1651" s="449"/>
      <c r="F1651" s="301"/>
      <c r="G1651" s="302"/>
      <c r="H1651" s="170"/>
      <c r="I1651" s="170"/>
      <c r="J1651" s="344"/>
      <c r="K1651" s="587">
        <f t="shared" ref="K1651:K1700" si="120">J1651*$M$8</f>
        <v>0</v>
      </c>
      <c r="L1651" s="644">
        <v>0</v>
      </c>
      <c r="M1651" s="588">
        <f t="shared" si="119"/>
        <v>0</v>
      </c>
      <c r="N1651" s="703"/>
      <c r="O1651" s="361"/>
      <c r="P1651" s="502"/>
      <c r="Q1651" s="849">
        <f t="shared" ref="Q1651:Q1700" si="121">K1651*$H$35</f>
        <v>0</v>
      </c>
      <c r="R1651" s="849">
        <f t="shared" ref="R1651:R1700" si="122">M1651*$H$44</f>
        <v>0</v>
      </c>
      <c r="AA1651" s="194"/>
    </row>
    <row r="1652" spans="2:27" ht="18" customHeight="1" x14ac:dyDescent="0.35">
      <c r="B1652" s="229"/>
      <c r="C1652" s="301"/>
      <c r="D1652" s="301"/>
      <c r="E1652" s="449"/>
      <c r="F1652" s="301"/>
      <c r="G1652" s="302"/>
      <c r="H1652" s="170"/>
      <c r="I1652" s="170"/>
      <c r="J1652" s="344"/>
      <c r="K1652" s="587">
        <f t="shared" si="120"/>
        <v>0</v>
      </c>
      <c r="L1652" s="644">
        <v>0</v>
      </c>
      <c r="M1652" s="588">
        <f t="shared" si="119"/>
        <v>0</v>
      </c>
      <c r="N1652" s="703"/>
      <c r="O1652" s="361"/>
      <c r="P1652" s="502"/>
      <c r="Q1652" s="849">
        <f t="shared" si="121"/>
        <v>0</v>
      </c>
      <c r="R1652" s="849">
        <f t="shared" si="122"/>
        <v>0</v>
      </c>
      <c r="AA1652" s="194"/>
    </row>
    <row r="1653" spans="2:27" ht="18" customHeight="1" x14ac:dyDescent="0.35">
      <c r="B1653" s="229"/>
      <c r="C1653" s="301"/>
      <c r="D1653" s="301"/>
      <c r="E1653" s="449"/>
      <c r="F1653" s="301"/>
      <c r="G1653" s="302"/>
      <c r="H1653" s="170"/>
      <c r="I1653" s="170"/>
      <c r="J1653" s="344"/>
      <c r="K1653" s="587">
        <f t="shared" si="120"/>
        <v>0</v>
      </c>
      <c r="L1653" s="644">
        <v>0</v>
      </c>
      <c r="M1653" s="588">
        <f t="shared" si="119"/>
        <v>0</v>
      </c>
      <c r="N1653" s="703"/>
      <c r="O1653" s="361"/>
      <c r="P1653" s="502"/>
      <c r="Q1653" s="849">
        <f t="shared" si="121"/>
        <v>0</v>
      </c>
      <c r="R1653" s="849">
        <f t="shared" si="122"/>
        <v>0</v>
      </c>
      <c r="AA1653" s="194"/>
    </row>
    <row r="1654" spans="2:27" ht="18" customHeight="1" x14ac:dyDescent="0.35">
      <c r="B1654" s="229"/>
      <c r="C1654" s="301"/>
      <c r="D1654" s="301"/>
      <c r="E1654" s="449"/>
      <c r="F1654" s="301"/>
      <c r="G1654" s="302"/>
      <c r="H1654" s="170"/>
      <c r="I1654" s="170"/>
      <c r="J1654" s="344"/>
      <c r="K1654" s="587">
        <f t="shared" si="120"/>
        <v>0</v>
      </c>
      <c r="L1654" s="644">
        <v>0</v>
      </c>
      <c r="M1654" s="588">
        <f t="shared" si="119"/>
        <v>0</v>
      </c>
      <c r="N1654" s="703"/>
      <c r="O1654" s="361"/>
      <c r="P1654" s="502"/>
      <c r="Q1654" s="849">
        <f t="shared" si="121"/>
        <v>0</v>
      </c>
      <c r="R1654" s="849">
        <f t="shared" si="122"/>
        <v>0</v>
      </c>
      <c r="AA1654" s="194"/>
    </row>
    <row r="1655" spans="2:27" ht="18" customHeight="1" x14ac:dyDescent="0.35">
      <c r="B1655" s="229"/>
      <c r="C1655" s="301"/>
      <c r="D1655" s="301"/>
      <c r="E1655" s="449"/>
      <c r="F1655" s="301"/>
      <c r="G1655" s="302"/>
      <c r="H1655" s="170"/>
      <c r="I1655" s="170"/>
      <c r="J1655" s="344"/>
      <c r="K1655" s="587">
        <f t="shared" si="120"/>
        <v>0</v>
      </c>
      <c r="L1655" s="644">
        <v>0</v>
      </c>
      <c r="M1655" s="588">
        <f t="shared" si="119"/>
        <v>0</v>
      </c>
      <c r="N1655" s="703"/>
      <c r="O1655" s="361"/>
      <c r="P1655" s="502"/>
      <c r="Q1655" s="849">
        <f t="shared" si="121"/>
        <v>0</v>
      </c>
      <c r="R1655" s="849">
        <f t="shared" si="122"/>
        <v>0</v>
      </c>
      <c r="AA1655" s="194"/>
    </row>
    <row r="1656" spans="2:27" ht="18" customHeight="1" x14ac:dyDescent="0.35">
      <c r="B1656" s="229"/>
      <c r="C1656" s="301"/>
      <c r="D1656" s="301"/>
      <c r="E1656" s="449"/>
      <c r="F1656" s="301"/>
      <c r="G1656" s="302"/>
      <c r="H1656" s="170"/>
      <c r="I1656" s="170"/>
      <c r="J1656" s="344"/>
      <c r="K1656" s="587">
        <f t="shared" si="120"/>
        <v>0</v>
      </c>
      <c r="L1656" s="644">
        <v>0</v>
      </c>
      <c r="M1656" s="588">
        <f t="shared" si="119"/>
        <v>0</v>
      </c>
      <c r="N1656" s="703"/>
      <c r="O1656" s="361"/>
      <c r="P1656" s="502"/>
      <c r="Q1656" s="849">
        <f t="shared" si="121"/>
        <v>0</v>
      </c>
      <c r="R1656" s="849">
        <f t="shared" si="122"/>
        <v>0</v>
      </c>
      <c r="AA1656" s="194"/>
    </row>
    <row r="1657" spans="2:27" ht="18" customHeight="1" x14ac:dyDescent="0.35">
      <c r="B1657" s="229"/>
      <c r="C1657" s="301"/>
      <c r="D1657" s="301"/>
      <c r="E1657" s="449"/>
      <c r="F1657" s="301"/>
      <c r="G1657" s="302"/>
      <c r="H1657" s="170"/>
      <c r="I1657" s="170"/>
      <c r="J1657" s="344"/>
      <c r="K1657" s="587">
        <f t="shared" si="120"/>
        <v>0</v>
      </c>
      <c r="L1657" s="644">
        <v>0</v>
      </c>
      <c r="M1657" s="588">
        <f t="shared" si="119"/>
        <v>0</v>
      </c>
      <c r="N1657" s="703"/>
      <c r="O1657" s="361"/>
      <c r="P1657" s="502"/>
      <c r="Q1657" s="849">
        <f t="shared" si="121"/>
        <v>0</v>
      </c>
      <c r="R1657" s="849">
        <f t="shared" si="122"/>
        <v>0</v>
      </c>
      <c r="AA1657" s="194"/>
    </row>
    <row r="1658" spans="2:27" ht="18" customHeight="1" x14ac:dyDescent="0.35">
      <c r="B1658" s="229"/>
      <c r="C1658" s="301"/>
      <c r="D1658" s="301"/>
      <c r="E1658" s="449"/>
      <c r="F1658" s="301"/>
      <c r="G1658" s="302"/>
      <c r="H1658" s="170"/>
      <c r="I1658" s="170"/>
      <c r="J1658" s="344"/>
      <c r="K1658" s="587">
        <f t="shared" si="120"/>
        <v>0</v>
      </c>
      <c r="L1658" s="644">
        <v>0</v>
      </c>
      <c r="M1658" s="588">
        <f t="shared" si="119"/>
        <v>0</v>
      </c>
      <c r="N1658" s="703"/>
      <c r="O1658" s="361"/>
      <c r="P1658" s="502"/>
      <c r="Q1658" s="849">
        <f t="shared" si="121"/>
        <v>0</v>
      </c>
      <c r="R1658" s="849">
        <f t="shared" si="122"/>
        <v>0</v>
      </c>
      <c r="AA1658" s="194"/>
    </row>
    <row r="1659" spans="2:27" ht="18" customHeight="1" x14ac:dyDescent="0.35">
      <c r="B1659" s="229"/>
      <c r="C1659" s="301"/>
      <c r="D1659" s="301"/>
      <c r="E1659" s="449"/>
      <c r="F1659" s="301"/>
      <c r="G1659" s="302"/>
      <c r="H1659" s="170"/>
      <c r="I1659" s="170"/>
      <c r="J1659" s="344"/>
      <c r="K1659" s="587">
        <f t="shared" si="120"/>
        <v>0</v>
      </c>
      <c r="L1659" s="644">
        <v>0</v>
      </c>
      <c r="M1659" s="588">
        <f t="shared" si="119"/>
        <v>0</v>
      </c>
      <c r="N1659" s="703"/>
      <c r="O1659" s="361"/>
      <c r="P1659" s="502"/>
      <c r="Q1659" s="849">
        <f t="shared" si="121"/>
        <v>0</v>
      </c>
      <c r="R1659" s="849">
        <f t="shared" si="122"/>
        <v>0</v>
      </c>
      <c r="AA1659" s="194"/>
    </row>
    <row r="1660" spans="2:27" ht="18" customHeight="1" x14ac:dyDescent="0.35">
      <c r="B1660" s="229"/>
      <c r="C1660" s="301"/>
      <c r="D1660" s="301"/>
      <c r="E1660" s="449"/>
      <c r="F1660" s="301"/>
      <c r="G1660" s="302"/>
      <c r="H1660" s="170"/>
      <c r="I1660" s="170"/>
      <c r="J1660" s="344"/>
      <c r="K1660" s="587">
        <f t="shared" si="120"/>
        <v>0</v>
      </c>
      <c r="L1660" s="644">
        <v>0</v>
      </c>
      <c r="M1660" s="588">
        <f t="shared" si="119"/>
        <v>0</v>
      </c>
      <c r="N1660" s="703"/>
      <c r="O1660" s="361"/>
      <c r="P1660" s="502"/>
      <c r="Q1660" s="849">
        <f t="shared" si="121"/>
        <v>0</v>
      </c>
      <c r="R1660" s="849">
        <f t="shared" si="122"/>
        <v>0</v>
      </c>
      <c r="AA1660" s="194"/>
    </row>
    <row r="1661" spans="2:27" ht="18" customHeight="1" x14ac:dyDescent="0.35">
      <c r="B1661" s="229"/>
      <c r="C1661" s="301"/>
      <c r="D1661" s="301"/>
      <c r="E1661" s="449"/>
      <c r="F1661" s="301"/>
      <c r="G1661" s="302"/>
      <c r="H1661" s="170"/>
      <c r="I1661" s="170"/>
      <c r="J1661" s="344"/>
      <c r="K1661" s="587">
        <f t="shared" si="120"/>
        <v>0</v>
      </c>
      <c r="L1661" s="644">
        <v>0</v>
      </c>
      <c r="M1661" s="588">
        <f t="shared" si="119"/>
        <v>0</v>
      </c>
      <c r="N1661" s="703"/>
      <c r="O1661" s="361"/>
      <c r="P1661" s="502"/>
      <c r="Q1661" s="849">
        <f t="shared" si="121"/>
        <v>0</v>
      </c>
      <c r="R1661" s="849">
        <f t="shared" si="122"/>
        <v>0</v>
      </c>
      <c r="AA1661" s="194"/>
    </row>
    <row r="1662" spans="2:27" ht="18" customHeight="1" x14ac:dyDescent="0.35">
      <c r="B1662" s="229"/>
      <c r="C1662" s="301"/>
      <c r="D1662" s="301"/>
      <c r="E1662" s="449"/>
      <c r="F1662" s="301"/>
      <c r="G1662" s="302"/>
      <c r="H1662" s="170"/>
      <c r="I1662" s="170"/>
      <c r="J1662" s="344"/>
      <c r="K1662" s="587">
        <f t="shared" si="120"/>
        <v>0</v>
      </c>
      <c r="L1662" s="644">
        <v>0</v>
      </c>
      <c r="M1662" s="588">
        <f t="shared" si="119"/>
        <v>0</v>
      </c>
      <c r="N1662" s="703"/>
      <c r="O1662" s="361"/>
      <c r="P1662" s="502"/>
      <c r="Q1662" s="849">
        <f t="shared" si="121"/>
        <v>0</v>
      </c>
      <c r="R1662" s="849">
        <f t="shared" si="122"/>
        <v>0</v>
      </c>
      <c r="AA1662" s="194"/>
    </row>
    <row r="1663" spans="2:27" ht="18" customHeight="1" x14ac:dyDescent="0.35">
      <c r="B1663" s="229"/>
      <c r="C1663" s="301"/>
      <c r="D1663" s="301"/>
      <c r="E1663" s="449"/>
      <c r="F1663" s="301"/>
      <c r="G1663" s="302"/>
      <c r="H1663" s="170"/>
      <c r="I1663" s="170"/>
      <c r="J1663" s="344"/>
      <c r="K1663" s="587">
        <f t="shared" si="120"/>
        <v>0</v>
      </c>
      <c r="L1663" s="644">
        <v>0</v>
      </c>
      <c r="M1663" s="588">
        <f t="shared" si="119"/>
        <v>0</v>
      </c>
      <c r="N1663" s="703"/>
      <c r="O1663" s="361"/>
      <c r="P1663" s="502"/>
      <c r="Q1663" s="849">
        <f t="shared" si="121"/>
        <v>0</v>
      </c>
      <c r="R1663" s="849">
        <f t="shared" si="122"/>
        <v>0</v>
      </c>
      <c r="AA1663" s="194"/>
    </row>
    <row r="1664" spans="2:27" ht="18" customHeight="1" x14ac:dyDescent="0.35">
      <c r="B1664" s="229"/>
      <c r="C1664" s="301"/>
      <c r="D1664" s="301"/>
      <c r="E1664" s="449"/>
      <c r="F1664" s="301"/>
      <c r="G1664" s="302"/>
      <c r="H1664" s="170"/>
      <c r="I1664" s="170"/>
      <c r="J1664" s="344"/>
      <c r="K1664" s="587">
        <f t="shared" si="120"/>
        <v>0</v>
      </c>
      <c r="L1664" s="644">
        <v>0</v>
      </c>
      <c r="M1664" s="588">
        <f t="shared" si="119"/>
        <v>0</v>
      </c>
      <c r="N1664" s="703"/>
      <c r="O1664" s="361"/>
      <c r="P1664" s="502"/>
      <c r="Q1664" s="849">
        <f t="shared" si="121"/>
        <v>0</v>
      </c>
      <c r="R1664" s="849">
        <f t="shared" si="122"/>
        <v>0</v>
      </c>
      <c r="AA1664" s="194"/>
    </row>
    <row r="1665" spans="2:27" ht="18" customHeight="1" x14ac:dyDescent="0.35">
      <c r="B1665" s="229"/>
      <c r="C1665" s="301"/>
      <c r="D1665" s="301"/>
      <c r="E1665" s="449"/>
      <c r="F1665" s="301"/>
      <c r="G1665" s="302"/>
      <c r="H1665" s="170"/>
      <c r="I1665" s="170"/>
      <c r="J1665" s="344"/>
      <c r="K1665" s="587">
        <f t="shared" si="120"/>
        <v>0</v>
      </c>
      <c r="L1665" s="644">
        <v>0</v>
      </c>
      <c r="M1665" s="588">
        <f t="shared" si="119"/>
        <v>0</v>
      </c>
      <c r="N1665" s="703"/>
      <c r="O1665" s="361"/>
      <c r="P1665" s="502"/>
      <c r="Q1665" s="849">
        <f t="shared" si="121"/>
        <v>0</v>
      </c>
      <c r="R1665" s="849">
        <f t="shared" si="122"/>
        <v>0</v>
      </c>
      <c r="AA1665" s="194"/>
    </row>
    <row r="1666" spans="2:27" ht="18" customHeight="1" x14ac:dyDescent="0.35">
      <c r="B1666" s="229"/>
      <c r="C1666" s="301"/>
      <c r="D1666" s="301"/>
      <c r="E1666" s="449"/>
      <c r="F1666" s="301"/>
      <c r="G1666" s="302"/>
      <c r="H1666" s="170"/>
      <c r="I1666" s="170"/>
      <c r="J1666" s="344"/>
      <c r="K1666" s="587">
        <f t="shared" si="120"/>
        <v>0</v>
      </c>
      <c r="L1666" s="644">
        <v>0</v>
      </c>
      <c r="M1666" s="588">
        <f t="shared" si="119"/>
        <v>0</v>
      </c>
      <c r="N1666" s="703"/>
      <c r="O1666" s="361"/>
      <c r="P1666" s="502"/>
      <c r="Q1666" s="849">
        <f t="shared" si="121"/>
        <v>0</v>
      </c>
      <c r="R1666" s="849">
        <f t="shared" si="122"/>
        <v>0</v>
      </c>
      <c r="AA1666" s="194"/>
    </row>
    <row r="1667" spans="2:27" ht="18" customHeight="1" x14ac:dyDescent="0.35">
      <c r="B1667" s="229"/>
      <c r="C1667" s="301"/>
      <c r="D1667" s="301"/>
      <c r="E1667" s="449"/>
      <c r="F1667" s="301"/>
      <c r="G1667" s="302"/>
      <c r="H1667" s="170"/>
      <c r="I1667" s="170"/>
      <c r="J1667" s="344"/>
      <c r="K1667" s="587">
        <f t="shared" si="120"/>
        <v>0</v>
      </c>
      <c r="L1667" s="644">
        <v>0</v>
      </c>
      <c r="M1667" s="588">
        <f t="shared" si="119"/>
        <v>0</v>
      </c>
      <c r="N1667" s="703"/>
      <c r="O1667" s="361"/>
      <c r="P1667" s="502"/>
      <c r="Q1667" s="849">
        <f t="shared" si="121"/>
        <v>0</v>
      </c>
      <c r="R1667" s="849">
        <f t="shared" si="122"/>
        <v>0</v>
      </c>
      <c r="AA1667" s="194"/>
    </row>
    <row r="1668" spans="2:27" ht="18" customHeight="1" x14ac:dyDescent="0.35">
      <c r="B1668" s="229"/>
      <c r="C1668" s="301"/>
      <c r="D1668" s="301"/>
      <c r="E1668" s="449"/>
      <c r="F1668" s="301"/>
      <c r="G1668" s="302"/>
      <c r="H1668" s="170"/>
      <c r="I1668" s="170"/>
      <c r="J1668" s="344"/>
      <c r="K1668" s="587">
        <f t="shared" si="120"/>
        <v>0</v>
      </c>
      <c r="L1668" s="644">
        <v>0</v>
      </c>
      <c r="M1668" s="588">
        <f t="shared" si="119"/>
        <v>0</v>
      </c>
      <c r="N1668" s="703"/>
      <c r="O1668" s="361"/>
      <c r="P1668" s="502"/>
      <c r="Q1668" s="849">
        <f t="shared" si="121"/>
        <v>0</v>
      </c>
      <c r="R1668" s="849">
        <f t="shared" si="122"/>
        <v>0</v>
      </c>
      <c r="AA1668" s="194"/>
    </row>
    <row r="1669" spans="2:27" ht="18" customHeight="1" x14ac:dyDescent="0.35">
      <c r="B1669" s="229"/>
      <c r="C1669" s="301"/>
      <c r="D1669" s="301"/>
      <c r="E1669" s="449"/>
      <c r="F1669" s="301"/>
      <c r="G1669" s="302"/>
      <c r="H1669" s="170"/>
      <c r="I1669" s="170"/>
      <c r="J1669" s="344"/>
      <c r="K1669" s="587">
        <f t="shared" si="120"/>
        <v>0</v>
      </c>
      <c r="L1669" s="644">
        <v>0</v>
      </c>
      <c r="M1669" s="588">
        <f t="shared" si="119"/>
        <v>0</v>
      </c>
      <c r="N1669" s="703"/>
      <c r="O1669" s="361"/>
      <c r="P1669" s="502"/>
      <c r="Q1669" s="849">
        <f t="shared" si="121"/>
        <v>0</v>
      </c>
      <c r="R1669" s="849">
        <f t="shared" si="122"/>
        <v>0</v>
      </c>
      <c r="AA1669" s="194"/>
    </row>
    <row r="1670" spans="2:27" ht="18" customHeight="1" x14ac:dyDescent="0.35">
      <c r="B1670" s="229"/>
      <c r="C1670" s="301"/>
      <c r="D1670" s="301"/>
      <c r="E1670" s="449"/>
      <c r="F1670" s="301"/>
      <c r="G1670" s="302"/>
      <c r="H1670" s="170"/>
      <c r="I1670" s="170"/>
      <c r="J1670" s="344"/>
      <c r="K1670" s="587">
        <f t="shared" si="120"/>
        <v>0</v>
      </c>
      <c r="L1670" s="644">
        <v>0</v>
      </c>
      <c r="M1670" s="588">
        <f t="shared" si="119"/>
        <v>0</v>
      </c>
      <c r="N1670" s="703"/>
      <c r="O1670" s="361"/>
      <c r="P1670" s="502"/>
      <c r="Q1670" s="849">
        <f t="shared" si="121"/>
        <v>0</v>
      </c>
      <c r="R1670" s="849">
        <f t="shared" si="122"/>
        <v>0</v>
      </c>
      <c r="AA1670" s="194"/>
    </row>
    <row r="1671" spans="2:27" ht="18" customHeight="1" x14ac:dyDescent="0.35">
      <c r="B1671" s="229"/>
      <c r="C1671" s="301"/>
      <c r="D1671" s="301"/>
      <c r="E1671" s="449"/>
      <c r="F1671" s="301"/>
      <c r="G1671" s="302"/>
      <c r="H1671" s="170"/>
      <c r="I1671" s="170"/>
      <c r="J1671" s="344"/>
      <c r="K1671" s="587">
        <f t="shared" si="120"/>
        <v>0</v>
      </c>
      <c r="L1671" s="644">
        <v>0</v>
      </c>
      <c r="M1671" s="588">
        <f t="shared" si="119"/>
        <v>0</v>
      </c>
      <c r="N1671" s="703"/>
      <c r="O1671" s="361"/>
      <c r="P1671" s="502"/>
      <c r="Q1671" s="849">
        <f t="shared" si="121"/>
        <v>0</v>
      </c>
      <c r="R1671" s="849">
        <f t="shared" si="122"/>
        <v>0</v>
      </c>
      <c r="AA1671" s="194"/>
    </row>
    <row r="1672" spans="2:27" ht="18" customHeight="1" x14ac:dyDescent="0.35">
      <c r="B1672" s="229"/>
      <c r="C1672" s="301"/>
      <c r="D1672" s="301"/>
      <c r="E1672" s="449"/>
      <c r="F1672" s="301"/>
      <c r="G1672" s="302"/>
      <c r="H1672" s="170"/>
      <c r="I1672" s="170"/>
      <c r="J1672" s="344"/>
      <c r="K1672" s="587">
        <f t="shared" si="120"/>
        <v>0</v>
      </c>
      <c r="L1672" s="644">
        <v>0</v>
      </c>
      <c r="M1672" s="588">
        <f t="shared" si="119"/>
        <v>0</v>
      </c>
      <c r="N1672" s="703"/>
      <c r="O1672" s="361"/>
      <c r="P1672" s="502"/>
      <c r="Q1672" s="849">
        <f t="shared" si="121"/>
        <v>0</v>
      </c>
      <c r="R1672" s="849">
        <f t="shared" si="122"/>
        <v>0</v>
      </c>
      <c r="AA1672" s="194"/>
    </row>
    <row r="1673" spans="2:27" ht="18" customHeight="1" x14ac:dyDescent="0.35">
      <c r="B1673" s="229"/>
      <c r="C1673" s="301"/>
      <c r="D1673" s="301"/>
      <c r="E1673" s="449"/>
      <c r="F1673" s="301"/>
      <c r="G1673" s="302"/>
      <c r="H1673" s="170"/>
      <c r="I1673" s="170"/>
      <c r="J1673" s="344"/>
      <c r="K1673" s="587">
        <f t="shared" si="120"/>
        <v>0</v>
      </c>
      <c r="L1673" s="644">
        <v>0</v>
      </c>
      <c r="M1673" s="588">
        <f t="shared" si="119"/>
        <v>0</v>
      </c>
      <c r="N1673" s="703"/>
      <c r="O1673" s="361"/>
      <c r="P1673" s="502"/>
      <c r="Q1673" s="849">
        <f t="shared" si="121"/>
        <v>0</v>
      </c>
      <c r="R1673" s="849">
        <f t="shared" si="122"/>
        <v>0</v>
      </c>
      <c r="AA1673" s="194"/>
    </row>
    <row r="1674" spans="2:27" ht="18" customHeight="1" x14ac:dyDescent="0.35">
      <c r="B1674" s="229"/>
      <c r="C1674" s="301"/>
      <c r="D1674" s="301"/>
      <c r="E1674" s="449"/>
      <c r="F1674" s="301"/>
      <c r="G1674" s="302"/>
      <c r="H1674" s="170"/>
      <c r="I1674" s="170"/>
      <c r="J1674" s="344"/>
      <c r="K1674" s="587">
        <f t="shared" si="120"/>
        <v>0</v>
      </c>
      <c r="L1674" s="644">
        <v>0</v>
      </c>
      <c r="M1674" s="588">
        <f t="shared" si="119"/>
        <v>0</v>
      </c>
      <c r="N1674" s="703"/>
      <c r="O1674" s="361"/>
      <c r="P1674" s="502"/>
      <c r="Q1674" s="849">
        <f t="shared" si="121"/>
        <v>0</v>
      </c>
      <c r="R1674" s="849">
        <f t="shared" si="122"/>
        <v>0</v>
      </c>
      <c r="AA1674" s="194"/>
    </row>
    <row r="1675" spans="2:27" ht="18" customHeight="1" x14ac:dyDescent="0.35">
      <c r="B1675" s="229"/>
      <c r="C1675" s="301"/>
      <c r="D1675" s="301"/>
      <c r="E1675" s="449"/>
      <c r="F1675" s="301"/>
      <c r="G1675" s="302"/>
      <c r="H1675" s="170"/>
      <c r="I1675" s="170"/>
      <c r="J1675" s="344"/>
      <c r="K1675" s="587">
        <f t="shared" si="120"/>
        <v>0</v>
      </c>
      <c r="L1675" s="644">
        <v>0</v>
      </c>
      <c r="M1675" s="588">
        <f t="shared" si="119"/>
        <v>0</v>
      </c>
      <c r="N1675" s="703"/>
      <c r="O1675" s="361"/>
      <c r="P1675" s="502"/>
      <c r="Q1675" s="849">
        <f t="shared" si="121"/>
        <v>0</v>
      </c>
      <c r="R1675" s="849">
        <f t="shared" si="122"/>
        <v>0</v>
      </c>
      <c r="AA1675" s="194"/>
    </row>
    <row r="1676" spans="2:27" ht="18" customHeight="1" x14ac:dyDescent="0.35">
      <c r="B1676" s="229"/>
      <c r="C1676" s="301"/>
      <c r="D1676" s="301"/>
      <c r="E1676" s="449"/>
      <c r="F1676" s="301"/>
      <c r="G1676" s="302"/>
      <c r="H1676" s="170"/>
      <c r="I1676" s="170"/>
      <c r="J1676" s="344"/>
      <c r="K1676" s="587">
        <f t="shared" si="120"/>
        <v>0</v>
      </c>
      <c r="L1676" s="644">
        <v>0</v>
      </c>
      <c r="M1676" s="588">
        <f t="shared" si="119"/>
        <v>0</v>
      </c>
      <c r="N1676" s="703"/>
      <c r="O1676" s="361"/>
      <c r="P1676" s="502"/>
      <c r="Q1676" s="849">
        <f t="shared" si="121"/>
        <v>0</v>
      </c>
      <c r="R1676" s="849">
        <f t="shared" si="122"/>
        <v>0</v>
      </c>
      <c r="AA1676" s="194"/>
    </row>
    <row r="1677" spans="2:27" ht="18" customHeight="1" x14ac:dyDescent="0.35">
      <c r="B1677" s="229"/>
      <c r="C1677" s="301"/>
      <c r="D1677" s="301"/>
      <c r="E1677" s="449"/>
      <c r="F1677" s="301"/>
      <c r="G1677" s="302"/>
      <c r="H1677" s="170"/>
      <c r="I1677" s="170"/>
      <c r="J1677" s="344"/>
      <c r="K1677" s="587">
        <f t="shared" si="120"/>
        <v>0</v>
      </c>
      <c r="L1677" s="644">
        <v>0</v>
      </c>
      <c r="M1677" s="588">
        <f t="shared" si="119"/>
        <v>0</v>
      </c>
      <c r="N1677" s="703"/>
      <c r="O1677" s="361"/>
      <c r="P1677" s="502"/>
      <c r="Q1677" s="849">
        <f t="shared" si="121"/>
        <v>0</v>
      </c>
      <c r="R1677" s="849">
        <f t="shared" si="122"/>
        <v>0</v>
      </c>
      <c r="AA1677" s="194"/>
    </row>
    <row r="1678" spans="2:27" ht="18" customHeight="1" x14ac:dyDescent="0.35">
      <c r="B1678" s="229"/>
      <c r="C1678" s="301"/>
      <c r="D1678" s="301"/>
      <c r="E1678" s="449"/>
      <c r="F1678" s="301"/>
      <c r="G1678" s="302"/>
      <c r="H1678" s="170"/>
      <c r="I1678" s="170"/>
      <c r="J1678" s="344"/>
      <c r="K1678" s="587">
        <f t="shared" si="120"/>
        <v>0</v>
      </c>
      <c r="L1678" s="644">
        <v>0</v>
      </c>
      <c r="M1678" s="588">
        <f t="shared" si="119"/>
        <v>0</v>
      </c>
      <c r="N1678" s="703"/>
      <c r="O1678" s="361"/>
      <c r="P1678" s="502"/>
      <c r="Q1678" s="849">
        <f t="shared" si="121"/>
        <v>0</v>
      </c>
      <c r="R1678" s="849">
        <f t="shared" si="122"/>
        <v>0</v>
      </c>
      <c r="AA1678" s="194"/>
    </row>
    <row r="1679" spans="2:27" ht="18" customHeight="1" x14ac:dyDescent="0.35">
      <c r="B1679" s="229"/>
      <c r="C1679" s="301"/>
      <c r="D1679" s="301"/>
      <c r="E1679" s="449"/>
      <c r="F1679" s="301"/>
      <c r="G1679" s="302"/>
      <c r="H1679" s="170"/>
      <c r="I1679" s="170"/>
      <c r="J1679" s="344"/>
      <c r="K1679" s="587">
        <f t="shared" si="120"/>
        <v>0</v>
      </c>
      <c r="L1679" s="644">
        <v>0</v>
      </c>
      <c r="M1679" s="588">
        <f t="shared" si="119"/>
        <v>0</v>
      </c>
      <c r="N1679" s="703"/>
      <c r="O1679" s="361"/>
      <c r="P1679" s="502"/>
      <c r="Q1679" s="849">
        <f t="shared" si="121"/>
        <v>0</v>
      </c>
      <c r="R1679" s="849">
        <f t="shared" si="122"/>
        <v>0</v>
      </c>
      <c r="AA1679" s="194"/>
    </row>
    <row r="1680" spans="2:27" ht="18" customHeight="1" x14ac:dyDescent="0.35">
      <c r="B1680" s="229"/>
      <c r="C1680" s="301"/>
      <c r="D1680" s="301"/>
      <c r="E1680" s="449"/>
      <c r="F1680" s="301"/>
      <c r="G1680" s="302"/>
      <c r="H1680" s="170"/>
      <c r="I1680" s="170"/>
      <c r="J1680" s="344"/>
      <c r="K1680" s="587">
        <f t="shared" si="120"/>
        <v>0</v>
      </c>
      <c r="L1680" s="644">
        <v>0</v>
      </c>
      <c r="M1680" s="588">
        <f t="shared" si="119"/>
        <v>0</v>
      </c>
      <c r="N1680" s="703"/>
      <c r="O1680" s="361"/>
      <c r="P1680" s="502"/>
      <c r="Q1680" s="849">
        <f t="shared" si="121"/>
        <v>0</v>
      </c>
      <c r="R1680" s="849">
        <f t="shared" si="122"/>
        <v>0</v>
      </c>
      <c r="AA1680" s="194"/>
    </row>
    <row r="1681" spans="2:27" ht="18" customHeight="1" x14ac:dyDescent="0.35">
      <c r="B1681" s="229"/>
      <c r="C1681" s="301"/>
      <c r="D1681" s="301"/>
      <c r="E1681" s="449"/>
      <c r="F1681" s="301"/>
      <c r="G1681" s="302"/>
      <c r="H1681" s="170"/>
      <c r="I1681" s="170"/>
      <c r="J1681" s="344"/>
      <c r="K1681" s="587">
        <f t="shared" si="120"/>
        <v>0</v>
      </c>
      <c r="L1681" s="644">
        <v>0</v>
      </c>
      <c r="M1681" s="588">
        <f t="shared" si="119"/>
        <v>0</v>
      </c>
      <c r="N1681" s="703"/>
      <c r="O1681" s="361"/>
      <c r="P1681" s="502"/>
      <c r="Q1681" s="849">
        <f t="shared" si="121"/>
        <v>0</v>
      </c>
      <c r="R1681" s="849">
        <f t="shared" si="122"/>
        <v>0</v>
      </c>
      <c r="AA1681" s="194"/>
    </row>
    <row r="1682" spans="2:27" ht="18" customHeight="1" x14ac:dyDescent="0.35">
      <c r="B1682" s="229"/>
      <c r="C1682" s="301"/>
      <c r="D1682" s="301"/>
      <c r="E1682" s="449"/>
      <c r="F1682" s="301"/>
      <c r="G1682" s="302"/>
      <c r="H1682" s="170"/>
      <c r="I1682" s="170"/>
      <c r="J1682" s="344"/>
      <c r="K1682" s="587">
        <f t="shared" si="120"/>
        <v>0</v>
      </c>
      <c r="L1682" s="644">
        <v>0</v>
      </c>
      <c r="M1682" s="588">
        <f t="shared" si="119"/>
        <v>0</v>
      </c>
      <c r="N1682" s="703"/>
      <c r="O1682" s="361"/>
      <c r="P1682" s="502"/>
      <c r="Q1682" s="849">
        <f t="shared" si="121"/>
        <v>0</v>
      </c>
      <c r="R1682" s="849">
        <f t="shared" si="122"/>
        <v>0</v>
      </c>
      <c r="AA1682" s="194"/>
    </row>
    <row r="1683" spans="2:27" ht="18" customHeight="1" x14ac:dyDescent="0.35">
      <c r="B1683" s="229"/>
      <c r="C1683" s="301"/>
      <c r="D1683" s="301"/>
      <c r="E1683" s="449"/>
      <c r="F1683" s="301"/>
      <c r="G1683" s="302"/>
      <c r="H1683" s="170"/>
      <c r="I1683" s="170"/>
      <c r="J1683" s="344"/>
      <c r="K1683" s="587">
        <f t="shared" si="120"/>
        <v>0</v>
      </c>
      <c r="L1683" s="644">
        <v>0</v>
      </c>
      <c r="M1683" s="588">
        <f t="shared" si="119"/>
        <v>0</v>
      </c>
      <c r="N1683" s="703"/>
      <c r="O1683" s="361"/>
      <c r="P1683" s="502"/>
      <c r="Q1683" s="849">
        <f t="shared" si="121"/>
        <v>0</v>
      </c>
      <c r="R1683" s="849">
        <f t="shared" si="122"/>
        <v>0</v>
      </c>
      <c r="AA1683" s="194"/>
    </row>
    <row r="1684" spans="2:27" ht="18" customHeight="1" x14ac:dyDescent="0.35">
      <c r="B1684" s="229"/>
      <c r="C1684" s="301"/>
      <c r="D1684" s="301"/>
      <c r="E1684" s="449"/>
      <c r="F1684" s="301"/>
      <c r="G1684" s="302"/>
      <c r="H1684" s="170"/>
      <c r="I1684" s="170"/>
      <c r="J1684" s="344"/>
      <c r="K1684" s="587">
        <f t="shared" si="120"/>
        <v>0</v>
      </c>
      <c r="L1684" s="644">
        <v>0</v>
      </c>
      <c r="M1684" s="588">
        <f t="shared" si="119"/>
        <v>0</v>
      </c>
      <c r="N1684" s="703"/>
      <c r="O1684" s="361"/>
      <c r="P1684" s="502"/>
      <c r="Q1684" s="849">
        <f t="shared" si="121"/>
        <v>0</v>
      </c>
      <c r="R1684" s="849">
        <f t="shared" si="122"/>
        <v>0</v>
      </c>
      <c r="AA1684" s="194"/>
    </row>
    <row r="1685" spans="2:27" ht="18" customHeight="1" x14ac:dyDescent="0.35">
      <c r="B1685" s="229"/>
      <c r="C1685" s="301"/>
      <c r="D1685" s="301"/>
      <c r="E1685" s="449"/>
      <c r="F1685" s="301"/>
      <c r="G1685" s="302"/>
      <c r="H1685" s="170"/>
      <c r="I1685" s="170"/>
      <c r="J1685" s="344"/>
      <c r="K1685" s="587">
        <f t="shared" si="120"/>
        <v>0</v>
      </c>
      <c r="L1685" s="644">
        <v>0</v>
      </c>
      <c r="M1685" s="588">
        <f t="shared" si="119"/>
        <v>0</v>
      </c>
      <c r="N1685" s="703"/>
      <c r="O1685" s="361"/>
      <c r="P1685" s="502"/>
      <c r="Q1685" s="849">
        <f t="shared" si="121"/>
        <v>0</v>
      </c>
      <c r="R1685" s="849">
        <f t="shared" si="122"/>
        <v>0</v>
      </c>
      <c r="AA1685" s="194"/>
    </row>
    <row r="1686" spans="2:27" ht="18" customHeight="1" x14ac:dyDescent="0.35">
      <c r="B1686" s="229"/>
      <c r="C1686" s="301"/>
      <c r="D1686" s="301"/>
      <c r="E1686" s="449"/>
      <c r="F1686" s="301"/>
      <c r="G1686" s="302"/>
      <c r="H1686" s="170"/>
      <c r="I1686" s="170"/>
      <c r="J1686" s="344"/>
      <c r="K1686" s="587">
        <f t="shared" si="120"/>
        <v>0</v>
      </c>
      <c r="L1686" s="644">
        <v>0</v>
      </c>
      <c r="M1686" s="588">
        <f t="shared" si="119"/>
        <v>0</v>
      </c>
      <c r="N1686" s="703"/>
      <c r="O1686" s="361"/>
      <c r="P1686" s="502"/>
      <c r="Q1686" s="849">
        <f t="shared" si="121"/>
        <v>0</v>
      </c>
      <c r="R1686" s="849">
        <f t="shared" si="122"/>
        <v>0</v>
      </c>
      <c r="AA1686" s="194"/>
    </row>
    <row r="1687" spans="2:27" ht="18" customHeight="1" x14ac:dyDescent="0.35">
      <c r="B1687" s="229"/>
      <c r="C1687" s="301"/>
      <c r="D1687" s="301"/>
      <c r="E1687" s="449"/>
      <c r="F1687" s="301"/>
      <c r="G1687" s="302"/>
      <c r="H1687" s="170"/>
      <c r="I1687" s="170"/>
      <c r="J1687" s="344"/>
      <c r="K1687" s="587">
        <f t="shared" si="120"/>
        <v>0</v>
      </c>
      <c r="L1687" s="644">
        <v>0</v>
      </c>
      <c r="M1687" s="588">
        <f t="shared" si="119"/>
        <v>0</v>
      </c>
      <c r="N1687" s="703"/>
      <c r="O1687" s="361"/>
      <c r="P1687" s="502"/>
      <c r="Q1687" s="849">
        <f t="shared" si="121"/>
        <v>0</v>
      </c>
      <c r="R1687" s="849">
        <f t="shared" si="122"/>
        <v>0</v>
      </c>
      <c r="AA1687" s="194"/>
    </row>
    <row r="1688" spans="2:27" ht="18" customHeight="1" x14ac:dyDescent="0.35">
      <c r="B1688" s="229"/>
      <c r="C1688" s="301"/>
      <c r="D1688" s="301"/>
      <c r="E1688" s="449"/>
      <c r="F1688" s="301"/>
      <c r="G1688" s="302"/>
      <c r="H1688" s="170"/>
      <c r="I1688" s="170"/>
      <c r="J1688" s="344"/>
      <c r="K1688" s="587">
        <f t="shared" si="120"/>
        <v>0</v>
      </c>
      <c r="L1688" s="644">
        <v>0</v>
      </c>
      <c r="M1688" s="588">
        <f t="shared" si="119"/>
        <v>0</v>
      </c>
      <c r="N1688" s="703"/>
      <c r="O1688" s="361"/>
      <c r="P1688" s="502"/>
      <c r="Q1688" s="849">
        <f t="shared" si="121"/>
        <v>0</v>
      </c>
      <c r="R1688" s="849">
        <f t="shared" si="122"/>
        <v>0</v>
      </c>
      <c r="AA1688" s="194"/>
    </row>
    <row r="1689" spans="2:27" ht="18" customHeight="1" x14ac:dyDescent="0.35">
      <c r="B1689" s="229"/>
      <c r="C1689" s="301"/>
      <c r="D1689" s="301"/>
      <c r="E1689" s="449"/>
      <c r="F1689" s="301"/>
      <c r="G1689" s="302"/>
      <c r="H1689" s="170"/>
      <c r="I1689" s="170"/>
      <c r="J1689" s="344"/>
      <c r="K1689" s="587">
        <f t="shared" si="120"/>
        <v>0</v>
      </c>
      <c r="L1689" s="644">
        <v>0</v>
      </c>
      <c r="M1689" s="588">
        <f t="shared" si="119"/>
        <v>0</v>
      </c>
      <c r="N1689" s="703"/>
      <c r="O1689" s="361"/>
      <c r="P1689" s="502"/>
      <c r="Q1689" s="849">
        <f t="shared" si="121"/>
        <v>0</v>
      </c>
      <c r="R1689" s="849">
        <f t="shared" si="122"/>
        <v>0</v>
      </c>
      <c r="AA1689" s="194"/>
    </row>
    <row r="1690" spans="2:27" ht="18" customHeight="1" x14ac:dyDescent="0.35">
      <c r="B1690" s="229"/>
      <c r="C1690" s="301"/>
      <c r="D1690" s="301"/>
      <c r="E1690" s="449"/>
      <c r="F1690" s="301"/>
      <c r="G1690" s="302"/>
      <c r="H1690" s="170"/>
      <c r="I1690" s="170"/>
      <c r="J1690" s="344"/>
      <c r="K1690" s="587">
        <f t="shared" si="120"/>
        <v>0</v>
      </c>
      <c r="L1690" s="644">
        <v>0</v>
      </c>
      <c r="M1690" s="588">
        <f t="shared" si="119"/>
        <v>0</v>
      </c>
      <c r="N1690" s="703"/>
      <c r="O1690" s="361"/>
      <c r="P1690" s="502"/>
      <c r="Q1690" s="849">
        <f t="shared" si="121"/>
        <v>0</v>
      </c>
      <c r="R1690" s="849">
        <f t="shared" si="122"/>
        <v>0</v>
      </c>
      <c r="AA1690" s="194"/>
    </row>
    <row r="1691" spans="2:27" ht="18" customHeight="1" x14ac:dyDescent="0.35">
      <c r="B1691" s="229"/>
      <c r="C1691" s="301"/>
      <c r="D1691" s="301"/>
      <c r="E1691" s="449"/>
      <c r="F1691" s="301"/>
      <c r="G1691" s="302"/>
      <c r="H1691" s="170"/>
      <c r="I1691" s="170"/>
      <c r="J1691" s="344"/>
      <c r="K1691" s="587">
        <f t="shared" si="120"/>
        <v>0</v>
      </c>
      <c r="L1691" s="644">
        <v>0</v>
      </c>
      <c r="M1691" s="588">
        <f t="shared" si="119"/>
        <v>0</v>
      </c>
      <c r="N1691" s="703"/>
      <c r="O1691" s="361"/>
      <c r="P1691" s="502"/>
      <c r="Q1691" s="849">
        <f t="shared" si="121"/>
        <v>0</v>
      </c>
      <c r="R1691" s="849">
        <f t="shared" si="122"/>
        <v>0</v>
      </c>
      <c r="AA1691" s="194"/>
    </row>
    <row r="1692" spans="2:27" ht="18" customHeight="1" x14ac:dyDescent="0.35">
      <c r="B1692" s="229"/>
      <c r="C1692" s="301"/>
      <c r="D1692" s="301"/>
      <c r="E1692" s="449"/>
      <c r="F1692" s="301"/>
      <c r="G1692" s="302"/>
      <c r="H1692" s="170"/>
      <c r="I1692" s="170"/>
      <c r="J1692" s="344"/>
      <c r="K1692" s="587">
        <f t="shared" si="120"/>
        <v>0</v>
      </c>
      <c r="L1692" s="644">
        <v>0</v>
      </c>
      <c r="M1692" s="588">
        <f t="shared" si="119"/>
        <v>0</v>
      </c>
      <c r="N1692" s="703"/>
      <c r="O1692" s="361"/>
      <c r="P1692" s="502"/>
      <c r="Q1692" s="849">
        <f t="shared" si="121"/>
        <v>0</v>
      </c>
      <c r="R1692" s="849">
        <f t="shared" si="122"/>
        <v>0</v>
      </c>
      <c r="AA1692" s="194"/>
    </row>
    <row r="1693" spans="2:27" ht="18" customHeight="1" x14ac:dyDescent="0.35">
      <c r="B1693" s="229"/>
      <c r="C1693" s="301"/>
      <c r="D1693" s="301"/>
      <c r="E1693" s="449"/>
      <c r="F1693" s="301"/>
      <c r="G1693" s="302"/>
      <c r="H1693" s="170"/>
      <c r="I1693" s="170"/>
      <c r="J1693" s="344"/>
      <c r="K1693" s="587">
        <f t="shared" si="120"/>
        <v>0</v>
      </c>
      <c r="L1693" s="644">
        <v>0</v>
      </c>
      <c r="M1693" s="588">
        <f t="shared" si="119"/>
        <v>0</v>
      </c>
      <c r="N1693" s="703"/>
      <c r="O1693" s="361"/>
      <c r="P1693" s="502"/>
      <c r="Q1693" s="849">
        <f t="shared" si="121"/>
        <v>0</v>
      </c>
      <c r="R1693" s="849">
        <f t="shared" si="122"/>
        <v>0</v>
      </c>
      <c r="AA1693" s="194"/>
    </row>
    <row r="1694" spans="2:27" ht="18" customHeight="1" x14ac:dyDescent="0.35">
      <c r="B1694" s="229"/>
      <c r="C1694" s="301"/>
      <c r="D1694" s="301"/>
      <c r="E1694" s="449"/>
      <c r="F1694" s="301"/>
      <c r="G1694" s="302"/>
      <c r="H1694" s="170"/>
      <c r="I1694" s="170"/>
      <c r="J1694" s="344"/>
      <c r="K1694" s="587">
        <f t="shared" si="120"/>
        <v>0</v>
      </c>
      <c r="L1694" s="644">
        <v>0</v>
      </c>
      <c r="M1694" s="588">
        <f t="shared" si="119"/>
        <v>0</v>
      </c>
      <c r="N1694" s="703"/>
      <c r="O1694" s="361"/>
      <c r="P1694" s="502"/>
      <c r="Q1694" s="849">
        <f t="shared" si="121"/>
        <v>0</v>
      </c>
      <c r="R1694" s="849">
        <f t="shared" si="122"/>
        <v>0</v>
      </c>
      <c r="AA1694" s="194"/>
    </row>
    <row r="1695" spans="2:27" ht="18" customHeight="1" x14ac:dyDescent="0.35">
      <c r="B1695" s="229"/>
      <c r="C1695" s="301"/>
      <c r="D1695" s="301"/>
      <c r="E1695" s="449"/>
      <c r="F1695" s="301"/>
      <c r="G1695" s="302"/>
      <c r="H1695" s="170"/>
      <c r="I1695" s="170"/>
      <c r="J1695" s="344"/>
      <c r="K1695" s="587">
        <f t="shared" si="120"/>
        <v>0</v>
      </c>
      <c r="L1695" s="644">
        <v>0</v>
      </c>
      <c r="M1695" s="588">
        <f t="shared" si="119"/>
        <v>0</v>
      </c>
      <c r="N1695" s="703"/>
      <c r="O1695" s="361"/>
      <c r="P1695" s="502"/>
      <c r="Q1695" s="849">
        <f t="shared" si="121"/>
        <v>0</v>
      </c>
      <c r="R1695" s="849">
        <f t="shared" si="122"/>
        <v>0</v>
      </c>
      <c r="AA1695" s="194"/>
    </row>
    <row r="1696" spans="2:27" ht="18" customHeight="1" x14ac:dyDescent="0.35">
      <c r="B1696" s="229"/>
      <c r="C1696" s="301"/>
      <c r="D1696" s="301"/>
      <c r="E1696" s="449"/>
      <c r="F1696" s="301"/>
      <c r="G1696" s="302"/>
      <c r="H1696" s="170"/>
      <c r="I1696" s="170"/>
      <c r="J1696" s="344"/>
      <c r="K1696" s="587">
        <f t="shared" si="120"/>
        <v>0</v>
      </c>
      <c r="L1696" s="644">
        <v>0</v>
      </c>
      <c r="M1696" s="588">
        <f t="shared" si="119"/>
        <v>0</v>
      </c>
      <c r="N1696" s="703"/>
      <c r="O1696" s="361"/>
      <c r="P1696" s="502"/>
      <c r="Q1696" s="849">
        <f t="shared" si="121"/>
        <v>0</v>
      </c>
      <c r="R1696" s="849">
        <f t="shared" si="122"/>
        <v>0</v>
      </c>
      <c r="AA1696" s="194"/>
    </row>
    <row r="1697" spans="2:27" ht="18" customHeight="1" x14ac:dyDescent="0.35">
      <c r="B1697" s="229"/>
      <c r="C1697" s="301"/>
      <c r="D1697" s="301"/>
      <c r="E1697" s="449"/>
      <c r="F1697" s="301"/>
      <c r="G1697" s="302"/>
      <c r="H1697" s="170"/>
      <c r="I1697" s="170"/>
      <c r="J1697" s="344"/>
      <c r="K1697" s="587">
        <f t="shared" si="120"/>
        <v>0</v>
      </c>
      <c r="L1697" s="644">
        <v>0</v>
      </c>
      <c r="M1697" s="588">
        <f t="shared" si="119"/>
        <v>0</v>
      </c>
      <c r="N1697" s="703"/>
      <c r="O1697" s="361"/>
      <c r="P1697" s="502"/>
      <c r="Q1697" s="849">
        <f t="shared" si="121"/>
        <v>0</v>
      </c>
      <c r="R1697" s="849">
        <f t="shared" si="122"/>
        <v>0</v>
      </c>
      <c r="AA1697" s="194"/>
    </row>
    <row r="1698" spans="2:27" ht="18" customHeight="1" x14ac:dyDescent="0.35">
      <c r="B1698" s="229"/>
      <c r="C1698" s="301"/>
      <c r="D1698" s="301"/>
      <c r="E1698" s="449"/>
      <c r="F1698" s="301"/>
      <c r="G1698" s="302"/>
      <c r="H1698" s="170"/>
      <c r="I1698" s="170"/>
      <c r="J1698" s="344"/>
      <c r="K1698" s="587">
        <f t="shared" si="120"/>
        <v>0</v>
      </c>
      <c r="L1698" s="644">
        <v>0</v>
      </c>
      <c r="M1698" s="588">
        <f t="shared" si="119"/>
        <v>0</v>
      </c>
      <c r="N1698" s="703"/>
      <c r="O1698" s="361"/>
      <c r="P1698" s="502"/>
      <c r="Q1698" s="849">
        <f t="shared" si="121"/>
        <v>0</v>
      </c>
      <c r="R1698" s="849">
        <f t="shared" si="122"/>
        <v>0</v>
      </c>
      <c r="AA1698" s="194"/>
    </row>
    <row r="1699" spans="2:27" ht="18" customHeight="1" x14ac:dyDescent="0.35">
      <c r="B1699" s="229"/>
      <c r="C1699" s="301"/>
      <c r="D1699" s="301"/>
      <c r="E1699" s="449"/>
      <c r="F1699" s="301"/>
      <c r="G1699" s="302"/>
      <c r="H1699" s="170"/>
      <c r="I1699" s="170"/>
      <c r="J1699" s="344"/>
      <c r="K1699" s="587">
        <f t="shared" si="120"/>
        <v>0</v>
      </c>
      <c r="L1699" s="644">
        <v>0</v>
      </c>
      <c r="M1699" s="588">
        <f t="shared" si="119"/>
        <v>0</v>
      </c>
      <c r="N1699" s="703"/>
      <c r="O1699" s="361"/>
      <c r="P1699" s="502"/>
      <c r="Q1699" s="849">
        <f t="shared" si="121"/>
        <v>0</v>
      </c>
      <c r="R1699" s="849">
        <f t="shared" si="122"/>
        <v>0</v>
      </c>
      <c r="AA1699" s="194"/>
    </row>
    <row r="1700" spans="2:27" ht="18" customHeight="1" thickBot="1" x14ac:dyDescent="0.4">
      <c r="B1700" s="229"/>
      <c r="C1700" s="301"/>
      <c r="D1700" s="301"/>
      <c r="E1700" s="449"/>
      <c r="F1700" s="301"/>
      <c r="G1700" s="302"/>
      <c r="H1700" s="170"/>
      <c r="I1700" s="170"/>
      <c r="J1700" s="344"/>
      <c r="K1700" s="587">
        <f t="shared" si="120"/>
        <v>0</v>
      </c>
      <c r="L1700" s="644">
        <v>0</v>
      </c>
      <c r="M1700" s="588">
        <f t="shared" si="119"/>
        <v>0</v>
      </c>
      <c r="N1700" s="703"/>
      <c r="O1700" s="361"/>
      <c r="P1700" s="502"/>
      <c r="Q1700" s="849">
        <f t="shared" si="121"/>
        <v>0</v>
      </c>
      <c r="R1700" s="849">
        <f t="shared" si="122"/>
        <v>0</v>
      </c>
      <c r="AA1700" s="194"/>
    </row>
    <row r="1701" spans="2:27" ht="18" hidden="1" customHeight="1" thickBot="1" x14ac:dyDescent="0.4">
      <c r="B1701" s="542"/>
      <c r="C1701" s="572"/>
      <c r="D1701" s="572"/>
      <c r="E1701" s="785"/>
      <c r="F1701" s="572"/>
      <c r="G1701" s="566"/>
      <c r="H1701" s="567"/>
      <c r="I1701" s="567"/>
      <c r="J1701" s="786"/>
      <c r="K1701" s="763"/>
      <c r="L1701" s="787"/>
      <c r="M1701" s="763"/>
      <c r="N1701" s="788"/>
      <c r="O1701" s="769"/>
      <c r="P1701" s="502"/>
      <c r="R1701" s="201"/>
      <c r="AA1701" s="194"/>
    </row>
    <row r="1702" spans="2:27" ht="36" thickTop="1" thickBot="1" x14ac:dyDescent="0.4">
      <c r="B1702" s="557" t="s">
        <v>439</v>
      </c>
      <c r="C1702" s="557"/>
      <c r="D1702" s="557"/>
      <c r="E1702" s="558"/>
      <c r="F1702" s="558"/>
      <c r="G1702" s="558"/>
      <c r="H1702" s="559"/>
      <c r="I1702" s="559"/>
      <c r="J1702" s="557" t="s">
        <v>439</v>
      </c>
      <c r="K1702" s="557"/>
      <c r="L1702" s="557"/>
      <c r="M1702" s="557"/>
      <c r="N1702" s="557"/>
      <c r="O1702" s="557"/>
    </row>
    <row r="1703" spans="2:27" ht="15" thickTop="1" x14ac:dyDescent="0.35"/>
  </sheetData>
  <sheetProtection sheet="1" formatColumns="0" formatRows="0" insertRows="0" sort="0" autoFilter="0" pivotTables="0"/>
  <autoFilter ref="B49:R1700" xr:uid="{716019AB-CC21-4C8E-AA37-47E500B72C73}"/>
  <dataConsolidate/>
  <mergeCells count="42">
    <mergeCell ref="D6:G6"/>
    <mergeCell ref="B6:C6"/>
    <mergeCell ref="B9:C9"/>
    <mergeCell ref="B8:C8"/>
    <mergeCell ref="B10:C10"/>
    <mergeCell ref="D8:G8"/>
    <mergeCell ref="J48:K48"/>
    <mergeCell ref="L48:M48"/>
    <mergeCell ref="B17:C18"/>
    <mergeCell ref="D17:F18"/>
    <mergeCell ref="G17:G19"/>
    <mergeCell ref="H17:H19"/>
    <mergeCell ref="B19:C19"/>
    <mergeCell ref="D19:F19"/>
    <mergeCell ref="J16:O23"/>
    <mergeCell ref="B47:C47"/>
    <mergeCell ref="H29:J29"/>
    <mergeCell ref="H38:J38"/>
    <mergeCell ref="H47:I47"/>
    <mergeCell ref="B46:O46"/>
    <mergeCell ref="L38:L39"/>
    <mergeCell ref="M38:M39"/>
    <mergeCell ref="J15:O15"/>
    <mergeCell ref="D7:G7"/>
    <mergeCell ref="B25:O25"/>
    <mergeCell ref="B29:B30"/>
    <mergeCell ref="C29:D29"/>
    <mergeCell ref="E29:F29"/>
    <mergeCell ref="B11:C11"/>
    <mergeCell ref="N38:N39"/>
    <mergeCell ref="L27:N27"/>
    <mergeCell ref="L28:L29"/>
    <mergeCell ref="M28:M29"/>
    <mergeCell ref="N28:N29"/>
    <mergeCell ref="L37:N37"/>
    <mergeCell ref="U29:Y29"/>
    <mergeCell ref="U39:Y39"/>
    <mergeCell ref="U40:U41"/>
    <mergeCell ref="V40:V41"/>
    <mergeCell ref="W40:W41"/>
    <mergeCell ref="X40:X41"/>
    <mergeCell ref="Y40:Y41"/>
  </mergeCells>
  <conditionalFormatting sqref="D7:G7 D9:G9">
    <cfRule type="expression" dxfId="28" priority="6">
      <formula>$D$6 = "Not On List"</formula>
    </cfRule>
  </conditionalFormatting>
  <dataValidations count="3">
    <dataValidation type="textLength" allowBlank="1" showInputMessage="1" showErrorMessage="1" errorTitle="DOC ID must be20 character" error="DOC ID must be20 characters long" promptTitle="DOC ID must be 20 characters" prompt="DOC ID must be the full 20 character contract number. " sqref="D8" xr:uid="{3DC14575-47EA-4F29-AAFA-39987DF228EE}">
      <formula1>20</formula1>
      <formula2>20</formula2>
    </dataValidation>
    <dataValidation allowBlank="1" showInputMessage="1" showErrorMessage="1" error="Only enter the last 4 digits of SSN" sqref="F1702" xr:uid="{61C252D3-B786-4CF5-9E20-13FC4545C03D}"/>
    <dataValidation type="textLength" allowBlank="1" showInputMessage="1" showErrorMessage="1" error="Only enter the last 4 digits of SSN" sqref="E50:E1700" xr:uid="{C1ECD42B-14F4-44D6-B539-28801C320AF3}">
      <formula1>1</formula1>
      <formula2>4</formula2>
    </dataValidation>
  </dataValidations>
  <printOptions horizontalCentered="1"/>
  <pageMargins left="0.25" right="0.25" top="0.75" bottom="0.75" header="0.3" footer="0.3"/>
  <pageSetup scale="58" fitToWidth="0" fitToHeight="0" orientation="landscape" r:id="rId1"/>
  <headerFooter alignWithMargins="0">
    <oddFooter>&amp;LRoster - Standard Day&amp;R&amp;D</oddFooter>
  </headerFooter>
  <extLst>
    <ext xmlns:x14="http://schemas.microsoft.com/office/spreadsheetml/2009/9/main" uri="{78C0D931-6437-407d-A8EE-F0AAD7539E65}">
      <x14:conditionalFormattings>
        <x14:conditionalFormatting xmlns:xm="http://schemas.microsoft.com/office/excel/2006/main">
          <x14:cfRule type="expression" priority="3" stopIfTrue="1" id="{0EAB1090-D99E-440C-83BF-5DA6A9482734}">
            <xm:f>IF(H50="","",H50&lt;INDEX(Lookup!$T$2:$T$10,MATCH($D$43,Lookup!$S$2:$S$10,0)))</xm:f>
            <x14:dxf>
              <fill>
                <patternFill>
                  <bgColor theme="9" tint="0.39994506668294322"/>
                </patternFill>
              </fill>
            </x14:dxf>
          </x14:cfRule>
          <xm:sqref>H50:H61</xm:sqref>
        </x14:conditionalFormatting>
        <x14:conditionalFormatting xmlns:xm="http://schemas.microsoft.com/office/excel/2006/main">
          <x14:cfRule type="expression" priority="4" id="{EFDB061F-F391-40BC-9C1D-C7CEADD9FC01}">
            <xm:f>IF(H59="","",H59&lt;INDEX(Lookup!$T$2:$T$10,MATCH($D$43,Lookup!$S$2:$S$10,0)))</xm:f>
            <x14:dxf>
              <fill>
                <patternFill>
                  <bgColor theme="9" tint="0.59996337778862885"/>
                </patternFill>
              </fill>
            </x14:dxf>
          </x14:cfRule>
          <xm:sqref>H59:H61</xm:sqref>
        </x14:conditionalFormatting>
        <x14:conditionalFormatting xmlns:xm="http://schemas.microsoft.com/office/excel/2006/main">
          <x14:cfRule type="expression" priority="22" id="{8C957C5A-DB42-4F59-9831-D56DE8E72024}">
            <xm:f>IF(H62="","",H62&lt;INDEX(Lookup!$T$2:$T$10,MATCH($D$47,Lookup!$S$2:$S$10,0)))</xm:f>
            <x14:dxf>
              <fill>
                <patternFill>
                  <bgColor theme="9" tint="0.59996337778862885"/>
                </patternFill>
              </fill>
            </x14:dxf>
          </x14:cfRule>
          <xm:sqref>H62:H1701</xm:sqref>
        </x14:conditionalFormatting>
        <x14:conditionalFormatting xmlns:xm="http://schemas.microsoft.com/office/excel/2006/main">
          <x14:cfRule type="expression" priority="1" id="{0E062F2A-6A1E-44E7-9132-70C6CA3FAE8D}">
            <xm:f>I50&gt;INDEX(Lookup!$U$2:$U$10,MATCH($D$43,Lookup!$S$2:$S$10,0))</xm:f>
            <x14:dxf>
              <fill>
                <patternFill>
                  <bgColor theme="9" tint="0.39994506668294322"/>
                </patternFill>
              </fill>
            </x14:dxf>
          </x14:cfRule>
          <xm:sqref>I50:I61</xm:sqref>
        </x14:conditionalFormatting>
        <x14:conditionalFormatting xmlns:xm="http://schemas.microsoft.com/office/excel/2006/main">
          <x14:cfRule type="expression" priority="2" id="{80AC3E46-5196-4383-9A76-B428812080C5}">
            <xm:f>I51&gt;INDEX(Lookup!$U$2:$U$10,MATCH($D$42,Lookup!$S$2:$S$10,0))</xm:f>
            <x14:dxf>
              <fill>
                <patternFill>
                  <bgColor theme="9" tint="0.39994506668294322"/>
                </patternFill>
              </fill>
            </x14:dxf>
          </x14:cfRule>
          <xm:sqref>I51:I58</xm:sqref>
        </x14:conditionalFormatting>
        <x14:conditionalFormatting xmlns:xm="http://schemas.microsoft.com/office/excel/2006/main">
          <x14:cfRule type="expression" priority="5" id="{D836BD69-B1EC-4259-8228-A5C11C309D4C}">
            <xm:f>I59&gt;INDEX(Lookup!$U$2:$U$10,MATCH($D$43,Lookup!$S$2:$S$10,0))</xm:f>
            <x14:dxf>
              <fill>
                <patternFill>
                  <bgColor theme="9" tint="0.59996337778862885"/>
                </patternFill>
              </fill>
            </x14:dxf>
          </x14:cfRule>
          <xm:sqref>I59:I61</xm:sqref>
        </x14:conditionalFormatting>
        <x14:conditionalFormatting xmlns:xm="http://schemas.microsoft.com/office/excel/2006/main">
          <x14:cfRule type="expression" priority="23" id="{1AF690B9-72C1-4290-9C3C-FFD2B59FDFD0}">
            <xm:f>I62&gt;INDEX(Lookup!$U$2:$U$10,MATCH($D$47,Lookup!$S$2:$S$10,0))</xm:f>
            <x14:dxf>
              <fill>
                <patternFill>
                  <bgColor theme="9" tint="0.59996337778862885"/>
                </patternFill>
              </fill>
            </x14:dxf>
          </x14:cfRule>
          <xm:sqref>I62:I1701</xm:sqref>
        </x14:conditionalFormatting>
        <x14:conditionalFormatting xmlns:xm="http://schemas.microsoft.com/office/excel/2006/main">
          <x14:cfRule type="expression" priority="8" id="{E48895E0-CF86-4CCD-8A78-C63FE61318F1}">
            <xm:f>IF(I1702="","",I1702&lt;INDEX(Lookup!$T$2:$T$10,MATCH($D$47,Lookup!$S$2:$S$10,0)))</xm:f>
            <x14:dxf>
              <fill>
                <patternFill>
                  <bgColor theme="9" tint="0.39994506668294322"/>
                </patternFill>
              </fill>
            </x14:dxf>
          </x14:cfRule>
          <xm:sqref>I1702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D2C6D162-8063-4B2A-98F2-0CDFEF3F9043}">
          <x14:formula1>
            <xm:f>Lookup!$S$2:$S$10</xm:f>
          </x14:formula1>
          <xm:sqref>D47:D48 D50:D1700</xm:sqref>
        </x14:dataValidation>
        <x14:dataValidation type="list" allowBlank="1" showInputMessage="1" showErrorMessage="1" errorTitle="Enter &quot;X&quot; Only" error="You may only enter the character &quot;X&quot; in this cell or leave it blank." xr:uid="{75E08B7A-D9AC-458E-9A8C-CD4996A28427}">
          <x14:formula1>
            <xm:f>Lookup!$J$12:$J$13</xm:f>
          </x14:formula1>
          <xm:sqref>O50:O1700</xm:sqref>
        </x14:dataValidation>
        <x14:dataValidation type="list" allowBlank="1" showInputMessage="1" showErrorMessage="1" xr:uid="{A092FFB6-4872-483A-96EA-378928E50A63}">
          <x14:formula1>
            <xm:f>Lookup!$D$8:$D$9</xm:f>
          </x14:formula1>
          <xm:sqref>C50:C1700</xm:sqref>
        </x14:dataValidation>
        <x14:dataValidation type="list" allowBlank="1" showInputMessage="1" showErrorMessage="1" xr:uid="{7FEFD113-352E-430F-81C1-2F4A6A4DCA45}">
          <x14:formula1>
            <xm:f>Lookup!$C$2:$C$33</xm:f>
          </x14:formula1>
          <xm:sqref>B50:B1700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22B71-CEEF-482D-8789-698899A414F3}">
  <sheetPr>
    <tabColor rgb="FF92D050"/>
  </sheetPr>
  <dimension ref="A1:X1702"/>
  <sheetViews>
    <sheetView showGridLines="0" topLeftCell="A15" zoomScale="80" zoomScaleNormal="80" workbookViewId="0">
      <selection activeCell="M2" sqref="M2"/>
    </sheetView>
  </sheetViews>
  <sheetFormatPr defaultColWidth="8.81640625" defaultRowHeight="14.5" outlineLevelRow="1" x14ac:dyDescent="0.35"/>
  <cols>
    <col min="1" max="1" width="15.81640625" style="192" customWidth="1"/>
    <col min="2" max="2" width="9.453125" style="192" customWidth="1"/>
    <col min="3" max="3" width="15.54296875" style="192" bestFit="1" customWidth="1"/>
    <col min="4" max="4" width="11.81640625" style="192" bestFit="1" customWidth="1"/>
    <col min="5" max="5" width="13.1796875" style="192" bestFit="1" customWidth="1"/>
    <col min="6" max="6" width="11.81640625" style="192" bestFit="1" customWidth="1"/>
    <col min="7" max="7" width="13.1796875" style="192" bestFit="1" customWidth="1"/>
    <col min="8" max="9" width="14.81640625" style="192" customWidth="1"/>
    <col min="10" max="10" width="19.6328125" style="192" customWidth="1"/>
    <col min="11" max="11" width="20.90625" style="192" customWidth="1"/>
    <col min="12" max="12" width="33.6328125" style="192" customWidth="1"/>
    <col min="13" max="13" width="23.81640625" style="192" customWidth="1"/>
    <col min="14" max="14" width="16.81640625" style="192" customWidth="1"/>
    <col min="15" max="15" width="10.1796875" style="192" bestFit="1" customWidth="1"/>
    <col min="16" max="16" width="15.81640625" style="192" bestFit="1" customWidth="1"/>
    <col min="17" max="16384" width="8.81640625" style="192"/>
  </cols>
  <sheetData>
    <row r="1" spans="2:16" x14ac:dyDescent="0.35">
      <c r="B1" s="191"/>
    </row>
    <row r="2" spans="2:16" ht="18" customHeight="1" x14ac:dyDescent="0.35">
      <c r="B2" s="193" t="s">
        <v>403</v>
      </c>
      <c r="C2" s="194"/>
      <c r="D2" s="195"/>
      <c r="E2" s="193"/>
      <c r="F2" s="196"/>
      <c r="G2" s="196"/>
      <c r="H2" s="196"/>
      <c r="I2" s="197"/>
      <c r="J2" s="198"/>
      <c r="K2" s="194"/>
      <c r="L2" s="194"/>
      <c r="M2" s="402" t="s">
        <v>1153</v>
      </c>
      <c r="N2" s="194"/>
    </row>
    <row r="3" spans="2:16" ht="19.5" customHeight="1" x14ac:dyDescent="0.35">
      <c r="E3" s="194"/>
      <c r="F3" s="194"/>
      <c r="G3" s="194"/>
      <c r="H3" s="194"/>
      <c r="K3" s="194"/>
      <c r="L3" s="194"/>
      <c r="M3" s="194"/>
      <c r="N3" s="194"/>
    </row>
    <row r="4" spans="2:16" ht="16.5" customHeight="1" thickBot="1" x14ac:dyDescent="0.45">
      <c r="B4" s="200"/>
      <c r="C4" s="194"/>
      <c r="D4" s="195"/>
      <c r="E4" s="194"/>
      <c r="F4" s="194"/>
      <c r="G4" s="194"/>
      <c r="H4" s="194"/>
      <c r="I4" s="197"/>
      <c r="J4" s="198"/>
      <c r="K4" s="194"/>
      <c r="L4" s="194"/>
      <c r="M4" s="194"/>
      <c r="N4" s="194"/>
      <c r="P4" s="201"/>
    </row>
    <row r="5" spans="2:16" ht="18.75" customHeight="1" x14ac:dyDescent="0.35">
      <c r="B5" s="341"/>
      <c r="C5" s="261"/>
      <c r="D5" s="261"/>
      <c r="E5" s="261"/>
      <c r="F5" s="204"/>
      <c r="G5" s="204"/>
      <c r="H5" s="204"/>
      <c r="I5" s="203"/>
      <c r="J5" s="203"/>
      <c r="K5" s="203"/>
      <c r="L5" s="349"/>
      <c r="M5" s="262"/>
      <c r="N5" s="201"/>
    </row>
    <row r="6" spans="2:16" ht="15.75" customHeight="1" x14ac:dyDescent="0.35">
      <c r="B6" s="933" t="s">
        <v>151</v>
      </c>
      <c r="C6" s="934"/>
      <c r="D6" s="1043"/>
      <c r="E6" s="1043"/>
      <c r="F6" s="1043"/>
      <c r="G6" s="1043"/>
      <c r="J6" s="819" t="s">
        <v>1045</v>
      </c>
      <c r="K6" s="820">
        <v>3282</v>
      </c>
      <c r="L6" s="194"/>
      <c r="M6" s="263"/>
      <c r="N6" s="201"/>
    </row>
    <row r="7" spans="2:16" ht="18.75" customHeight="1" x14ac:dyDescent="0.35">
      <c r="B7" s="208"/>
      <c r="C7" s="215"/>
      <c r="D7" s="976"/>
      <c r="E7" s="977"/>
      <c r="F7" s="977"/>
      <c r="G7" s="977"/>
      <c r="H7" s="216"/>
      <c r="J7" s="821"/>
      <c r="L7" s="194"/>
      <c r="M7" s="263"/>
      <c r="N7" s="201"/>
    </row>
    <row r="8" spans="2:16" ht="18.75" customHeight="1" x14ac:dyDescent="0.35">
      <c r="B8" s="933" t="s">
        <v>153</v>
      </c>
      <c r="C8" s="934"/>
      <c r="D8" s="986"/>
      <c r="E8" s="986"/>
      <c r="F8" s="986"/>
      <c r="G8" s="986"/>
      <c r="H8" s="216"/>
      <c r="J8" s="819" t="s">
        <v>174</v>
      </c>
      <c r="K8" s="199" t="s">
        <v>35</v>
      </c>
      <c r="L8" s="194"/>
      <c r="M8" s="263"/>
      <c r="N8" s="201"/>
    </row>
    <row r="9" spans="2:16" ht="18.75" customHeight="1" x14ac:dyDescent="0.35">
      <c r="B9" s="208"/>
      <c r="C9" s="215"/>
      <c r="D9" s="562"/>
      <c r="H9" s="216"/>
      <c r="J9" s="821"/>
      <c r="L9" s="194"/>
      <c r="M9" s="263"/>
      <c r="N9" s="201"/>
    </row>
    <row r="10" spans="2:16" ht="16.5" customHeight="1" x14ac:dyDescent="0.35">
      <c r="B10" s="1040" t="s">
        <v>156</v>
      </c>
      <c r="C10" s="1041"/>
      <c r="D10" s="220"/>
      <c r="H10" s="212"/>
      <c r="I10" s="209"/>
      <c r="J10" s="819" t="s">
        <v>1044</v>
      </c>
      <c r="K10" s="199">
        <v>0</v>
      </c>
      <c r="L10" s="194"/>
      <c r="M10" s="263"/>
      <c r="N10" s="201"/>
    </row>
    <row r="11" spans="2:16" ht="18.649999999999999" customHeight="1" thickBot="1" x14ac:dyDescent="0.4">
      <c r="B11" s="214"/>
      <c r="C11" s="209"/>
      <c r="D11" s="210"/>
      <c r="E11" s="209"/>
      <c r="F11" s="211"/>
      <c r="G11" s="211"/>
      <c r="H11" s="211"/>
      <c r="I11" s="221"/>
      <c r="J11" s="223"/>
      <c r="K11" s="223"/>
      <c r="L11" s="223"/>
      <c r="M11" s="740"/>
      <c r="N11" s="194"/>
      <c r="P11" s="201"/>
    </row>
    <row r="12" spans="2:16" ht="18.649999999999999" customHeight="1" outlineLevel="1" x14ac:dyDescent="0.35">
      <c r="B12" s="386"/>
      <c r="C12" s="387"/>
      <c r="D12" s="395"/>
      <c r="E12" s="395"/>
      <c r="F12" s="395"/>
      <c r="G12" s="395"/>
      <c r="H12" s="349"/>
      <c r="I12" s="406"/>
      <c r="J12" s="406"/>
      <c r="K12" s="349"/>
      <c r="L12" s="394"/>
      <c r="M12" s="523"/>
      <c r="N12" s="194"/>
      <c r="P12" s="201"/>
    </row>
    <row r="13" spans="2:16" ht="18.649999999999999" customHeight="1" outlineLevel="1" x14ac:dyDescent="0.35">
      <c r="B13" s="407"/>
      <c r="C13" s="365"/>
      <c r="D13" s="365"/>
      <c r="E13" s="365"/>
      <c r="F13" s="365"/>
      <c r="G13" s="365"/>
      <c r="H13" s="365"/>
      <c r="I13" s="365"/>
      <c r="J13" s="1052" t="s">
        <v>197</v>
      </c>
      <c r="K13" s="1052"/>
      <c r="L13" s="1052"/>
      <c r="M13" s="1053"/>
      <c r="N13" s="194"/>
      <c r="P13" s="201"/>
    </row>
    <row r="14" spans="2:16" ht="18.649999999999999" customHeight="1" outlineLevel="1" x14ac:dyDescent="0.35">
      <c r="B14" s="407"/>
      <c r="C14" s="365"/>
      <c r="D14" s="365"/>
      <c r="E14" s="365"/>
      <c r="F14" s="365"/>
      <c r="G14" s="365"/>
      <c r="H14" s="365"/>
      <c r="I14" s="365"/>
      <c r="J14" s="997" t="s">
        <v>198</v>
      </c>
      <c r="K14" s="997"/>
      <c r="L14" s="997"/>
      <c r="M14" s="998"/>
      <c r="N14" s="194"/>
      <c r="P14" s="201"/>
    </row>
    <row r="15" spans="2:16" ht="18.649999999999999" customHeight="1" outlineLevel="1" x14ac:dyDescent="0.35">
      <c r="B15" s="952" t="s">
        <v>199</v>
      </c>
      <c r="C15" s="953"/>
      <c r="D15" s="994"/>
      <c r="E15" s="994"/>
      <c r="F15" s="994"/>
      <c r="G15" s="956" t="s">
        <v>156</v>
      </c>
      <c r="H15" s="1061"/>
      <c r="I15" s="365"/>
      <c r="J15" s="997"/>
      <c r="K15" s="997"/>
      <c r="L15" s="997"/>
      <c r="M15" s="998"/>
      <c r="N15" s="194"/>
      <c r="P15" s="201"/>
    </row>
    <row r="16" spans="2:16" ht="18.649999999999999" customHeight="1" outlineLevel="1" x14ac:dyDescent="0.35">
      <c r="B16" s="954"/>
      <c r="C16" s="955"/>
      <c r="D16" s="994"/>
      <c r="E16" s="994"/>
      <c r="F16" s="994"/>
      <c r="G16" s="957"/>
      <c r="H16" s="1062"/>
      <c r="I16" s="365"/>
      <c r="J16" s="997"/>
      <c r="K16" s="997"/>
      <c r="L16" s="997"/>
      <c r="M16" s="998"/>
      <c r="N16" s="194"/>
      <c r="P16" s="201"/>
    </row>
    <row r="17" spans="2:16" ht="18.649999999999999" customHeight="1" outlineLevel="1" x14ac:dyDescent="0.35">
      <c r="B17" s="962" t="s">
        <v>200</v>
      </c>
      <c r="C17" s="963"/>
      <c r="D17" s="994"/>
      <c r="E17" s="994"/>
      <c r="F17" s="994"/>
      <c r="G17" s="958"/>
      <c r="H17" s="1063"/>
      <c r="I17" s="365"/>
      <c r="J17" s="997"/>
      <c r="K17" s="997"/>
      <c r="L17" s="997"/>
      <c r="M17" s="998"/>
      <c r="N17" s="194"/>
      <c r="P17" s="201"/>
    </row>
    <row r="18" spans="2:16" ht="18.649999999999999" customHeight="1" outlineLevel="1" x14ac:dyDescent="0.35">
      <c r="B18" s="407"/>
      <c r="C18" s="365"/>
      <c r="D18" s="365"/>
      <c r="E18" s="365"/>
      <c r="F18" s="365"/>
      <c r="G18" s="365"/>
      <c r="H18" s="365"/>
      <c r="I18" s="365"/>
      <c r="J18" s="997"/>
      <c r="K18" s="997"/>
      <c r="L18" s="997"/>
      <c r="M18" s="998"/>
      <c r="N18" s="194"/>
      <c r="P18" s="201"/>
    </row>
    <row r="19" spans="2:16" ht="18.649999999999999" customHeight="1" outlineLevel="1" x14ac:dyDescent="0.35">
      <c r="B19" s="407"/>
      <c r="C19" s="365"/>
      <c r="D19" s="365"/>
      <c r="E19" s="365"/>
      <c r="F19" s="365"/>
      <c r="G19" s="365"/>
      <c r="H19" s="365"/>
      <c r="I19" s="365"/>
      <c r="J19" s="997"/>
      <c r="K19" s="997"/>
      <c r="L19" s="997"/>
      <c r="M19" s="998"/>
      <c r="N19" s="194"/>
      <c r="P19" s="201"/>
    </row>
    <row r="20" spans="2:16" ht="18.649999999999999" customHeight="1" outlineLevel="1" x14ac:dyDescent="0.35">
      <c r="B20" s="208"/>
      <c r="C20" s="219"/>
      <c r="D20" s="222"/>
      <c r="E20" s="211"/>
      <c r="F20" s="211"/>
      <c r="G20" s="211"/>
      <c r="H20" s="211"/>
      <c r="I20" s="221"/>
      <c r="J20" s="997"/>
      <c r="K20" s="997"/>
      <c r="L20" s="997"/>
      <c r="M20" s="998"/>
      <c r="N20" s="194"/>
      <c r="P20" s="201"/>
    </row>
    <row r="21" spans="2:16" ht="18.649999999999999" customHeight="1" outlineLevel="1" x14ac:dyDescent="0.35">
      <c r="B21" s="208"/>
      <c r="C21" s="219"/>
      <c r="D21" s="222"/>
      <c r="E21" s="211"/>
      <c r="F21" s="211"/>
      <c r="G21" s="211"/>
      <c r="H21" s="211"/>
      <c r="I21" s="221"/>
      <c r="J21" s="997"/>
      <c r="K21" s="997"/>
      <c r="L21" s="997"/>
      <c r="M21" s="998"/>
      <c r="N21" s="194"/>
      <c r="P21" s="201"/>
    </row>
    <row r="22" spans="2:16" ht="18.649999999999999" customHeight="1" thickBot="1" x14ac:dyDescent="0.4">
      <c r="B22" s="500"/>
      <c r="C22" s="225"/>
      <c r="D22" s="226"/>
      <c r="E22" s="227"/>
      <c r="F22" s="227"/>
      <c r="G22" s="227"/>
      <c r="H22" s="227"/>
      <c r="I22" s="435"/>
      <c r="J22" s="436"/>
      <c r="K22" s="436"/>
      <c r="L22" s="436"/>
      <c r="M22" s="741"/>
      <c r="N22" s="194"/>
      <c r="P22" s="201"/>
    </row>
    <row r="23" spans="2:16" ht="18.649999999999999" customHeight="1" outlineLevel="1" thickBot="1" x14ac:dyDescent="0.4">
      <c r="B23" s="947" t="s">
        <v>423</v>
      </c>
      <c r="C23" s="948"/>
      <c r="D23" s="948"/>
      <c r="E23" s="948"/>
      <c r="F23" s="948"/>
      <c r="G23" s="948"/>
      <c r="H23" s="948"/>
      <c r="I23" s="948"/>
      <c r="J23" s="948"/>
      <c r="K23" s="948"/>
      <c r="L23" s="948"/>
      <c r="M23" s="737"/>
      <c r="N23" s="194"/>
      <c r="P23" s="201"/>
    </row>
    <row r="24" spans="2:16" ht="18.649999999999999" customHeight="1" outlineLevel="1" x14ac:dyDescent="0.35">
      <c r="B24" s="536"/>
      <c r="C24" s="537"/>
      <c r="D24" s="538"/>
      <c r="E24" s="537"/>
      <c r="F24" s="206"/>
      <c r="G24" s="206"/>
      <c r="H24" s="206"/>
      <c r="I24" s="205"/>
      <c r="J24" s="521"/>
      <c r="K24" s="521"/>
      <c r="L24" s="521"/>
      <c r="M24" s="742"/>
      <c r="N24" s="194"/>
      <c r="P24" s="201"/>
    </row>
    <row r="25" spans="2:16" ht="18.649999999999999" customHeight="1" outlineLevel="1" thickBot="1" x14ac:dyDescent="0.4">
      <c r="B25" s="214"/>
      <c r="G25" s="271"/>
      <c r="H25" s="743"/>
      <c r="I25" s="743"/>
      <c r="J25" s="924" t="s">
        <v>203</v>
      </c>
      <c r="K25" s="924"/>
      <c r="L25" s="924"/>
      <c r="M25" s="745"/>
      <c r="N25" s="194"/>
      <c r="P25" s="201"/>
    </row>
    <row r="26" spans="2:16" ht="26.5" outlineLevel="1" thickBot="1" x14ac:dyDescent="0.4">
      <c r="B26" s="214"/>
      <c r="C26" s="491" t="s">
        <v>204</v>
      </c>
      <c r="D26" s="530" t="s">
        <v>201</v>
      </c>
      <c r="E26" s="389" t="s">
        <v>202</v>
      </c>
      <c r="G26" s="930" t="s">
        <v>193</v>
      </c>
      <c r="H26" s="932"/>
      <c r="I26" s="270"/>
      <c r="J26" s="924" t="s">
        <v>207</v>
      </c>
      <c r="K26" s="973" t="s">
        <v>208</v>
      </c>
      <c r="L26" s="973" t="s">
        <v>209</v>
      </c>
      <c r="M26" s="746"/>
      <c r="N26" s="194"/>
    </row>
    <row r="27" spans="2:16" ht="36" customHeight="1" outlineLevel="1" thickBot="1" x14ac:dyDescent="0.4">
      <c r="B27" s="214"/>
      <c r="C27" s="232" t="str" cm="1">
        <f t="array" ref="C27">IF(IFERROR(INDEX($B$49:$B$1700,MATCH(0,COUNTIF($C$26:C26,$B$49:$B$1700),0)),"")=0,"",IFERROR(INDEX($B$49:$B$1700,MATCH(0,COUNTIF($C$26:C26,$B$49:$B$1700),0)),""))</f>
        <v/>
      </c>
      <c r="D27" s="529">
        <f>SUMIF($B$49:$B$1700,$C27,J$49:J$1700)</f>
        <v>0</v>
      </c>
      <c r="E27" s="529">
        <f>SUMIF($B$49:$B$1700,$C27,K$49:K$1700)</f>
        <v>0</v>
      </c>
      <c r="G27" s="532" t="s">
        <v>239</v>
      </c>
      <c r="H27" s="495" t="s">
        <v>196</v>
      </c>
      <c r="J27" s="924"/>
      <c r="K27" s="973"/>
      <c r="L27" s="973"/>
      <c r="M27" s="263"/>
      <c r="N27" s="194"/>
    </row>
    <row r="28" spans="2:16" ht="18.649999999999999" customHeight="1" outlineLevel="1" x14ac:dyDescent="0.35">
      <c r="B28" s="214"/>
      <c r="C28" s="232" t="str" cm="1">
        <f t="array" ref="C28">IF(IFERROR(INDEX($B$49:$B$1700,MATCH(0,COUNTIF($C$26:C27,$B$49:$B$1700),0)),"")=0,"",IFERROR(INDEX($B$49:$B$1700,MATCH(0,COUNTIF($C$26:C27,$B$49:$B$1700),0)),""))</f>
        <v/>
      </c>
      <c r="D28" s="529">
        <f t="shared" ref="D28:D39" si="0">SUMIF($B$49:$B$1700,$C28,J$49:J$1700)</f>
        <v>0</v>
      </c>
      <c r="E28" s="529">
        <f t="shared" ref="E28:E39" si="1">SUMIF($B$49:$B$1700,$C28,K$49:K$1700)</f>
        <v>0</v>
      </c>
      <c r="G28" s="506" t="s">
        <v>210</v>
      </c>
      <c r="H28" s="366">
        <f>SUM($J$49:$J$1700)-H30-H29</f>
        <v>0</v>
      </c>
      <c r="J28" s="276"/>
      <c r="K28" s="390"/>
      <c r="L28" s="419">
        <f>K28</f>
        <v>0</v>
      </c>
      <c r="M28" s="263"/>
      <c r="N28" s="194"/>
    </row>
    <row r="29" spans="2:16" ht="18.649999999999999" customHeight="1" outlineLevel="1" x14ac:dyDescent="0.35">
      <c r="B29" s="214"/>
      <c r="C29" s="232" t="str" cm="1">
        <f t="array" ref="C29">IF(IFERROR(INDEX($B$49:$B$1700,MATCH(0,COUNTIF($C$26:C28,$B$49:$B$1700),0)),"")=0,"",IFERROR(INDEX($B$49:$B$1700,MATCH(0,COUNTIF($C$26:C28,$B$49:$B$1700),0)),""))</f>
        <v/>
      </c>
      <c r="D29" s="529">
        <f t="shared" si="0"/>
        <v>0</v>
      </c>
      <c r="E29" s="529">
        <f t="shared" si="1"/>
        <v>0</v>
      </c>
      <c r="G29" s="507" t="s">
        <v>405</v>
      </c>
      <c r="H29" s="364">
        <f>SUMIFS($J$49:$J$1700,$D$49:$D$1700,$D$45)+SUMIFS($J$49:$J$1700,$D$49:$D$1700,$D$45-1)</f>
        <v>0</v>
      </c>
      <c r="J29" s="276"/>
      <c r="K29" s="385"/>
      <c r="L29" s="419" t="str">
        <f>IF(ISBLANK(K29),"",L28+K29)</f>
        <v/>
      </c>
      <c r="M29" s="263"/>
      <c r="N29" s="194"/>
    </row>
    <row r="30" spans="2:16" ht="18.649999999999999" customHeight="1" outlineLevel="1" thickBot="1" x14ac:dyDescent="0.4">
      <c r="B30" s="214"/>
      <c r="C30" s="232" t="str" cm="1">
        <f t="array" ref="C30">IF(IFERROR(INDEX($B$49:$B$1700,MATCH(0,COUNTIF($C$26:C29,$B$49:$B$1700),0)),"")=0,"",IFERROR(INDEX($B$49:$B$1700,MATCH(0,COUNTIF($C$26:C29,$B$49:$B$1700),0)),""))</f>
        <v/>
      </c>
      <c r="D30" s="529">
        <f t="shared" si="0"/>
        <v>0</v>
      </c>
      <c r="E30" s="529">
        <f t="shared" si="1"/>
        <v>0</v>
      </c>
      <c r="G30" s="508" t="s">
        <v>212</v>
      </c>
      <c r="H30" s="364">
        <f>SUMIFS($J$49:$J$1700,$C$49:$C$1700,$G$30,$D$49:$D$1700,"")</f>
        <v>0</v>
      </c>
      <c r="J30" s="276"/>
      <c r="K30" s="385"/>
      <c r="L30" s="419" t="str">
        <f>IF(ISBLANK(K30),"",L29+K30)</f>
        <v/>
      </c>
      <c r="M30" s="263"/>
      <c r="N30" s="194"/>
    </row>
    <row r="31" spans="2:16" ht="18.649999999999999" customHeight="1" outlineLevel="1" thickBot="1" x14ac:dyDescent="0.4">
      <c r="B31" s="214"/>
      <c r="C31" s="232" t="str" cm="1">
        <f t="array" ref="C31">IF(IFERROR(INDEX($B$49:$B$1700,MATCH(0,COUNTIF($C$26:C30,$B$49:$B$1700),0)),"")=0,"",IFERROR(INDEX($B$49:$B$1700,MATCH(0,COUNTIF($C$26:C30,$B$49:$B$1700),0)),""))</f>
        <v/>
      </c>
      <c r="D31" s="529">
        <f t="shared" si="0"/>
        <v>0</v>
      </c>
      <c r="E31" s="529">
        <f t="shared" si="1"/>
        <v>0</v>
      </c>
      <c r="G31" s="505" t="s">
        <v>171</v>
      </c>
      <c r="H31" s="363">
        <f>SUM(H28:H30)</f>
        <v>0</v>
      </c>
      <c r="J31" s="276"/>
      <c r="K31" s="385"/>
      <c r="L31" s="419" t="str">
        <f>IF(ISBLANK(K31),"",L30+K31)</f>
        <v/>
      </c>
      <c r="M31" s="263"/>
      <c r="N31" s="194"/>
    </row>
    <row r="32" spans="2:16" ht="18.649999999999999" customHeight="1" outlineLevel="1" x14ac:dyDescent="0.35">
      <c r="B32" s="214"/>
      <c r="C32" s="232" t="str" cm="1">
        <f t="array" ref="C32">IF(IFERROR(INDEX($B$49:$B$1700,MATCH(0,COUNTIF($C$26:C31,$B$49:$B$1700),0)),"")=0,"",IFERROR(INDEX($B$49:$B$1700,MATCH(0,COUNTIF($C$26:C31,$B$49:$B$1700),0)),""))</f>
        <v/>
      </c>
      <c r="D32" s="529">
        <f t="shared" si="0"/>
        <v>0</v>
      </c>
      <c r="E32" s="529">
        <f t="shared" si="1"/>
        <v>0</v>
      </c>
      <c r="G32" s="659"/>
      <c r="H32" s="412">
        <f>ROUND(G32*H31,2)</f>
        <v>0</v>
      </c>
      <c r="J32" s="276"/>
      <c r="K32" s="385"/>
      <c r="L32" s="419" t="str">
        <f t="shared" ref="L32:L33" si="2">IF(ISBLANK(K32),"",L31+K32)</f>
        <v/>
      </c>
      <c r="M32" s="263"/>
      <c r="N32" s="194"/>
    </row>
    <row r="33" spans="2:17" ht="18.649999999999999" customHeight="1" outlineLevel="1" x14ac:dyDescent="0.35">
      <c r="B33" s="214"/>
      <c r="C33" s="232" t="str" cm="1">
        <f t="array" ref="C33">IF(IFERROR(INDEX($B$49:$B$1700,MATCH(0,COUNTIF($C$26:C32,$B$49:$B$1700),0)),"")=0,"",IFERROR(INDEX($B$49:$B$1700,MATCH(0,COUNTIF($C$26:C32,$B$49:$B$1700),0)),""))</f>
        <v/>
      </c>
      <c r="D33" s="529">
        <f t="shared" si="0"/>
        <v>0</v>
      </c>
      <c r="E33" s="529">
        <f t="shared" si="1"/>
        <v>0</v>
      </c>
      <c r="G33" s="528"/>
      <c r="H33" s="743"/>
      <c r="I33" s="743"/>
      <c r="J33" s="276"/>
      <c r="K33" s="385"/>
      <c r="L33" s="419" t="str">
        <f t="shared" si="2"/>
        <v/>
      </c>
      <c r="M33" s="263"/>
      <c r="N33" s="194"/>
    </row>
    <row r="34" spans="2:17" ht="18.649999999999999" customHeight="1" outlineLevel="1" x14ac:dyDescent="0.35">
      <c r="B34" s="214"/>
      <c r="C34" s="232" t="str" cm="1">
        <f t="array" ref="C34">IF(IFERROR(INDEX($B$49:$B$1700,MATCH(0,COUNTIF($C$26:C33,$B$49:$B$1700),0)),"")=0,"",IFERROR(INDEX($B$49:$B$1700,MATCH(0,COUNTIF($C$26:C33,$B$49:$B$1700),0)),""))</f>
        <v/>
      </c>
      <c r="D34" s="529">
        <f t="shared" si="0"/>
        <v>0</v>
      </c>
      <c r="E34" s="529">
        <f t="shared" si="1"/>
        <v>0</v>
      </c>
      <c r="G34" s="528"/>
      <c r="H34" s="743"/>
      <c r="I34" s="743"/>
      <c r="J34" s="429"/>
      <c r="K34" s="657"/>
      <c r="L34" s="657"/>
      <c r="M34" s="263"/>
      <c r="N34" s="194"/>
    </row>
    <row r="35" spans="2:17" ht="18.649999999999999" customHeight="1" outlineLevel="1" thickBot="1" x14ac:dyDescent="0.4">
      <c r="B35" s="214"/>
      <c r="C35" s="232" t="str" cm="1">
        <f t="array" ref="C35">IF(IFERROR(INDEX($B$49:$B$1700,MATCH(0,COUNTIF($C$26:C34,$B$49:$B$1700),0)),"")=0,"",IFERROR(INDEX($B$49:$B$1700,MATCH(0,COUNTIF($C$26:C34,$B$49:$B$1700),0)),""))</f>
        <v/>
      </c>
      <c r="D35" s="529">
        <f t="shared" si="0"/>
        <v>0</v>
      </c>
      <c r="E35" s="529">
        <f t="shared" si="1"/>
        <v>0</v>
      </c>
      <c r="G35" s="528"/>
      <c r="H35" s="743"/>
      <c r="I35" s="743"/>
      <c r="J35" s="929" t="s">
        <v>398</v>
      </c>
      <c r="K35" s="929"/>
      <c r="L35" s="929"/>
      <c r="M35" s="263"/>
      <c r="N35" s="194"/>
      <c r="O35" s="271"/>
      <c r="P35" s="271"/>
      <c r="Q35" s="271"/>
    </row>
    <row r="36" spans="2:17" ht="15" outlineLevel="1" thickBot="1" x14ac:dyDescent="0.4">
      <c r="B36" s="214"/>
      <c r="C36" s="232" t="str" cm="1">
        <f t="array" ref="C36">IF(IFERROR(INDEX($B$49:$B$1700,MATCH(0,COUNTIF($C$26:C35,$B$49:$B$1700),0)),"")=0,"",IFERROR(INDEX($B$49:$B$1700,MATCH(0,COUNTIF($C$26:C35,$B$49:$B$1700),0)),""))</f>
        <v/>
      </c>
      <c r="D36" s="529">
        <f t="shared" si="0"/>
        <v>0</v>
      </c>
      <c r="E36" s="529">
        <f t="shared" si="1"/>
        <v>0</v>
      </c>
      <c r="G36" s="981" t="s">
        <v>214</v>
      </c>
      <c r="H36" s="982"/>
      <c r="I36" s="270"/>
      <c r="J36" s="929" t="s">
        <v>207</v>
      </c>
      <c r="K36" s="980" t="s">
        <v>208</v>
      </c>
      <c r="L36" s="980" t="s">
        <v>209</v>
      </c>
      <c r="M36" s="405"/>
      <c r="N36" s="194"/>
    </row>
    <row r="37" spans="2:17" ht="34.5" customHeight="1" outlineLevel="1" thickBot="1" x14ac:dyDescent="0.4">
      <c r="B37" s="214"/>
      <c r="C37" s="232" t="str" cm="1">
        <f t="array" ref="C37">IF(IFERROR(INDEX($B$49:$B$1700,MATCH(0,COUNTIF($C$26:C36,$B$49:$B$1700),0)),"")=0,"",IFERROR(INDEX($B$49:$B$1700,MATCH(0,COUNTIF($C$26:C36,$B$49:$B$1700),0)),""))</f>
        <v/>
      </c>
      <c r="D37" s="529">
        <f t="shared" si="0"/>
        <v>0</v>
      </c>
      <c r="E37" s="529">
        <f t="shared" si="1"/>
        <v>0</v>
      </c>
      <c r="G37" s="531" t="s">
        <v>239</v>
      </c>
      <c r="H37" s="531" t="s">
        <v>196</v>
      </c>
      <c r="J37" s="929"/>
      <c r="K37" s="980"/>
      <c r="L37" s="980"/>
      <c r="M37" s="405"/>
      <c r="N37" s="194"/>
    </row>
    <row r="38" spans="2:17" ht="18.649999999999999" customHeight="1" outlineLevel="1" x14ac:dyDescent="0.35">
      <c r="B38" s="214"/>
      <c r="C38" s="232" t="str" cm="1">
        <f t="array" ref="C38">IF(IFERROR(INDEX($B$49:$B$1700,MATCH(0,COUNTIF($C$26:C37,$B$49:$B$1700),0)),"")=0,"",IFERROR(INDEX($B$49:$B$1700,MATCH(0,COUNTIF($C$26:C37,$B$49:$B$1700),0)),""))</f>
        <v/>
      </c>
      <c r="D38" s="529">
        <f t="shared" si="0"/>
        <v>0</v>
      </c>
      <c r="E38" s="529">
        <f t="shared" si="1"/>
        <v>0</v>
      </c>
      <c r="F38" s="743"/>
      <c r="G38" s="506" t="s">
        <v>210</v>
      </c>
      <c r="H38" s="366">
        <f>SUM($K$49:$K$1700)-H40-H39</f>
        <v>0</v>
      </c>
      <c r="J38" s="276"/>
      <c r="K38" s="390"/>
      <c r="L38" s="419">
        <f>K38</f>
        <v>0</v>
      </c>
      <c r="M38" s="263"/>
      <c r="N38" s="194"/>
    </row>
    <row r="39" spans="2:17" ht="35.15" customHeight="1" outlineLevel="1" x14ac:dyDescent="0.35">
      <c r="B39" s="214"/>
      <c r="C39" s="232" t="str" cm="1">
        <f t="array" ref="C39">IF(IFERROR(INDEX($B$49:$B$1700,MATCH(0,COUNTIF($C$26:C38,$B$49:$B$1700),0)),"")=0,"",IFERROR(INDEX($B$49:$B$1700,MATCH(0,COUNTIF($C$26:C38,$B$49:$B$1700),0)),""))</f>
        <v/>
      </c>
      <c r="D39" s="529">
        <f t="shared" si="0"/>
        <v>0</v>
      </c>
      <c r="E39" s="529">
        <f t="shared" si="1"/>
        <v>0</v>
      </c>
      <c r="F39" s="743"/>
      <c r="G39" s="507" t="s">
        <v>405</v>
      </c>
      <c r="H39" s="364">
        <f>SUMIFS($K$49:$K$1700,$D$49:$D$1700,$D$45)</f>
        <v>0</v>
      </c>
      <c r="J39" s="276"/>
      <c r="K39" s="385"/>
      <c r="L39" s="419" t="str">
        <f>IF(ISBLANK(K39),"",L38+K39)</f>
        <v/>
      </c>
      <c r="M39" s="263"/>
      <c r="N39" s="194"/>
    </row>
    <row r="40" spans="2:17" ht="18.649999999999999" customHeight="1" outlineLevel="1" thickBot="1" x14ac:dyDescent="0.4">
      <c r="B40" s="214"/>
      <c r="C40" s="381" t="s">
        <v>406</v>
      </c>
      <c r="D40" s="382">
        <f>SUM(D27:D39)</f>
        <v>0</v>
      </c>
      <c r="E40" s="382">
        <f>SUM(E27:E39)</f>
        <v>0</v>
      </c>
      <c r="F40" s="743"/>
      <c r="G40" s="508" t="s">
        <v>212</v>
      </c>
      <c r="H40" s="364">
        <f>SUMIFS($K$49:$K$1700,$C$49:$C$1700,$G$40,$D$49:$D$1700,"&lt;&gt;D45")</f>
        <v>0</v>
      </c>
      <c r="J40" s="276"/>
      <c r="K40" s="385"/>
      <c r="L40" s="419" t="str">
        <f>IF(ISBLANK(K40),"",L39+K40)</f>
        <v/>
      </c>
      <c r="M40" s="263"/>
      <c r="N40" s="194"/>
    </row>
    <row r="41" spans="2:17" ht="18.649999999999999" customHeight="1" outlineLevel="1" thickBot="1" x14ac:dyDescent="0.4">
      <c r="B41" s="214"/>
      <c r="C41" s="747"/>
      <c r="D41" s="743"/>
      <c r="E41" s="743"/>
      <c r="F41" s="743"/>
      <c r="G41" s="505" t="s">
        <v>171</v>
      </c>
      <c r="H41" s="363">
        <f>SUM(H38:H40)</f>
        <v>0</v>
      </c>
      <c r="J41" s="276"/>
      <c r="K41" s="385"/>
      <c r="L41" s="419" t="str">
        <f>IF(ISBLANK(K41),"",L40+K41)</f>
        <v/>
      </c>
      <c r="M41" s="748"/>
      <c r="N41" s="194"/>
    </row>
    <row r="42" spans="2:17" ht="18.649999999999999" customHeight="1" outlineLevel="1" x14ac:dyDescent="0.35">
      <c r="B42" s="214"/>
      <c r="C42" s="749"/>
      <c r="D42" s="750"/>
      <c r="E42" s="751"/>
      <c r="F42" s="747"/>
      <c r="G42" s="659"/>
      <c r="H42" s="412">
        <f>ROUND(G42*H41,2)</f>
        <v>0</v>
      </c>
      <c r="J42" s="276"/>
      <c r="K42" s="385"/>
      <c r="L42" s="419" t="str">
        <f>IF(ISBLANK(K42),"",L41+K42)</f>
        <v/>
      </c>
      <c r="M42" s="752"/>
      <c r="N42" s="194"/>
    </row>
    <row r="43" spans="2:17" ht="18.649999999999999" customHeight="1" outlineLevel="1" thickBot="1" x14ac:dyDescent="0.4">
      <c r="B43" s="539"/>
      <c r="C43" s="540"/>
      <c r="D43" s="541"/>
      <c r="E43" s="540"/>
      <c r="F43" s="227"/>
      <c r="G43" s="227"/>
      <c r="H43" s="227"/>
      <c r="I43" s="435"/>
      <c r="J43" s="436"/>
      <c r="K43" s="436"/>
      <c r="L43" s="436"/>
      <c r="M43" s="741"/>
      <c r="N43" s="194"/>
    </row>
    <row r="44" spans="2:17" ht="18.649999999999999" customHeight="1" thickBot="1" x14ac:dyDescent="0.4">
      <c r="B44" s="947"/>
      <c r="C44" s="948"/>
      <c r="D44" s="948"/>
      <c r="E44" s="948"/>
      <c r="F44" s="948"/>
      <c r="G44" s="948"/>
      <c r="H44" s="948"/>
      <c r="I44" s="948"/>
      <c r="J44" s="948"/>
      <c r="K44" s="948"/>
      <c r="L44" s="948"/>
      <c r="M44" s="949"/>
      <c r="N44" s="194"/>
      <c r="P44" s="201"/>
    </row>
    <row r="45" spans="2:17" ht="32.5" customHeight="1" thickBot="1" x14ac:dyDescent="0.4">
      <c r="B45" s="1068" t="s">
        <v>149</v>
      </c>
      <c r="C45" s="1069"/>
      <c r="D45" s="645">
        <v>2025</v>
      </c>
      <c r="E45" s="445"/>
      <c r="F45" s="446"/>
      <c r="G45" s="446"/>
      <c r="H45" s="983" t="s">
        <v>188</v>
      </c>
      <c r="I45" s="984"/>
      <c r="J45" s="753"/>
      <c r="K45" s="754"/>
      <c r="L45" s="754"/>
      <c r="M45" s="755"/>
      <c r="N45" s="194"/>
      <c r="P45" s="201"/>
    </row>
    <row r="46" spans="2:17" ht="15" thickBot="1" x14ac:dyDescent="0.4">
      <c r="B46" s="454"/>
      <c r="C46" s="352"/>
      <c r="D46" s="352"/>
      <c r="E46" s="352"/>
      <c r="F46" s="352"/>
      <c r="G46" s="352"/>
      <c r="H46" s="352"/>
      <c r="I46" s="352"/>
      <c r="J46" s="519"/>
      <c r="K46" s="520"/>
      <c r="L46" s="520"/>
      <c r="M46" s="727"/>
      <c r="N46" s="194"/>
      <c r="P46" s="201"/>
    </row>
    <row r="47" spans="2:17" ht="26.5" thickBot="1" x14ac:dyDescent="0.4">
      <c r="B47" s="454"/>
      <c r="C47" s="352"/>
      <c r="D47" s="352"/>
      <c r="E47" s="352"/>
      <c r="F47" s="352"/>
      <c r="G47" s="352"/>
      <c r="H47" s="352"/>
      <c r="I47" s="352"/>
      <c r="J47" s="535" t="s">
        <v>193</v>
      </c>
      <c r="K47" s="490" t="s">
        <v>214</v>
      </c>
      <c r="L47" s="454"/>
      <c r="M47" s="739"/>
      <c r="N47" s="738"/>
      <c r="O47" s="194"/>
      <c r="Q47" s="201"/>
    </row>
    <row r="48" spans="2:17" ht="39.5" thickBot="1" x14ac:dyDescent="0.4">
      <c r="B48" s="398" t="s">
        <v>158</v>
      </c>
      <c r="C48" s="399" t="s">
        <v>159</v>
      </c>
      <c r="D48" s="399" t="s">
        <v>189</v>
      </c>
      <c r="E48" s="401" t="s">
        <v>190</v>
      </c>
      <c r="F48" s="401" t="s">
        <v>162</v>
      </c>
      <c r="G48" s="401" t="s">
        <v>163</v>
      </c>
      <c r="H48" s="401" t="s">
        <v>191</v>
      </c>
      <c r="I48" s="401" t="s">
        <v>192</v>
      </c>
      <c r="J48" s="343" t="s">
        <v>407</v>
      </c>
      <c r="K48" s="268" t="s">
        <v>408</v>
      </c>
      <c r="L48" s="705" t="s">
        <v>169</v>
      </c>
      <c r="M48" s="492" t="s">
        <v>195</v>
      </c>
    </row>
    <row r="49" spans="1:20" ht="18" customHeight="1" x14ac:dyDescent="0.35">
      <c r="B49" s="229"/>
      <c r="C49" s="301"/>
      <c r="D49" s="301"/>
      <c r="E49" s="449"/>
      <c r="F49" s="301"/>
      <c r="G49" s="302"/>
      <c r="H49" s="170"/>
      <c r="I49" s="170"/>
      <c r="J49" s="646">
        <v>0</v>
      </c>
      <c r="K49" s="646">
        <v>0</v>
      </c>
      <c r="L49" s="736"/>
      <c r="M49" s="361"/>
    </row>
    <row r="50" spans="1:20" ht="18" customHeight="1" x14ac:dyDescent="0.35">
      <c r="A50" s="542"/>
      <c r="B50" s="229"/>
      <c r="C50" s="301"/>
      <c r="D50" s="301"/>
      <c r="E50" s="449"/>
      <c r="F50" s="301"/>
      <c r="G50" s="302"/>
      <c r="H50" s="170"/>
      <c r="I50" s="170"/>
      <c r="J50" s="646">
        <v>0</v>
      </c>
      <c r="K50" s="646">
        <v>0</v>
      </c>
      <c r="L50" s="736"/>
      <c r="M50" s="361"/>
    </row>
    <row r="51" spans="1:20" ht="18" customHeight="1" x14ac:dyDescent="0.35">
      <c r="A51" s="542"/>
      <c r="B51" s="229"/>
      <c r="C51" s="301"/>
      <c r="D51" s="301"/>
      <c r="E51" s="449"/>
      <c r="F51" s="301"/>
      <c r="G51" s="302"/>
      <c r="H51" s="170"/>
      <c r="I51" s="170"/>
      <c r="J51" s="646">
        <v>0</v>
      </c>
      <c r="K51" s="646">
        <v>0</v>
      </c>
      <c r="L51" s="736"/>
      <c r="M51" s="361"/>
    </row>
    <row r="52" spans="1:20" ht="18" customHeight="1" x14ac:dyDescent="0.35">
      <c r="A52" s="542"/>
      <c r="B52" s="229"/>
      <c r="C52" s="301"/>
      <c r="D52" s="301"/>
      <c r="E52" s="449"/>
      <c r="F52" s="301"/>
      <c r="G52" s="302"/>
      <c r="H52" s="170"/>
      <c r="I52" s="170"/>
      <c r="J52" s="646">
        <v>0</v>
      </c>
      <c r="K52" s="646">
        <v>0</v>
      </c>
      <c r="L52" s="736"/>
      <c r="M52" s="361"/>
    </row>
    <row r="53" spans="1:20" ht="18" customHeight="1" x14ac:dyDescent="0.35">
      <c r="A53" s="542"/>
      <c r="B53" s="229"/>
      <c r="C53" s="301"/>
      <c r="D53" s="301"/>
      <c r="E53" s="449"/>
      <c r="F53" s="301"/>
      <c r="G53" s="302"/>
      <c r="H53" s="170"/>
      <c r="I53" s="170"/>
      <c r="J53" s="646">
        <v>0</v>
      </c>
      <c r="K53" s="646">
        <v>0</v>
      </c>
      <c r="L53" s="736"/>
      <c r="M53" s="361"/>
    </row>
    <row r="54" spans="1:20" ht="18" customHeight="1" x14ac:dyDescent="0.35">
      <c r="A54" s="542"/>
      <c r="B54" s="229"/>
      <c r="C54" s="301"/>
      <c r="D54" s="301"/>
      <c r="E54" s="449"/>
      <c r="F54" s="301"/>
      <c r="G54" s="302"/>
      <c r="H54" s="170"/>
      <c r="I54" s="170"/>
      <c r="J54" s="646">
        <v>0</v>
      </c>
      <c r="K54" s="646">
        <v>0</v>
      </c>
      <c r="L54" s="736"/>
      <c r="M54" s="361"/>
    </row>
    <row r="55" spans="1:20" ht="18" customHeight="1" x14ac:dyDescent="0.35">
      <c r="B55" s="229"/>
      <c r="C55" s="301"/>
      <c r="D55" s="301"/>
      <c r="E55" s="449"/>
      <c r="F55" s="301"/>
      <c r="G55" s="302"/>
      <c r="H55" s="170"/>
      <c r="I55" s="170"/>
      <c r="J55" s="646">
        <v>0</v>
      </c>
      <c r="K55" s="646">
        <v>0</v>
      </c>
      <c r="L55" s="736"/>
      <c r="M55" s="361"/>
    </row>
    <row r="56" spans="1:20" ht="18" customHeight="1" x14ac:dyDescent="0.35">
      <c r="B56" s="229"/>
      <c r="C56" s="301"/>
      <c r="D56" s="301"/>
      <c r="E56" s="449"/>
      <c r="F56" s="301"/>
      <c r="G56" s="302"/>
      <c r="H56" s="170"/>
      <c r="I56" s="170"/>
      <c r="J56" s="646">
        <v>0</v>
      </c>
      <c r="K56" s="646">
        <v>0</v>
      </c>
      <c r="L56" s="736"/>
      <c r="M56" s="361"/>
    </row>
    <row r="57" spans="1:20" ht="18" customHeight="1" x14ac:dyDescent="0.35">
      <c r="B57" s="229"/>
      <c r="C57" s="301"/>
      <c r="D57" s="301"/>
      <c r="E57" s="449"/>
      <c r="F57" s="301"/>
      <c r="G57" s="302"/>
      <c r="H57" s="170"/>
      <c r="I57" s="170"/>
      <c r="J57" s="646">
        <v>0</v>
      </c>
      <c r="K57" s="646">
        <v>0</v>
      </c>
      <c r="L57" s="736"/>
      <c r="M57" s="361"/>
    </row>
    <row r="58" spans="1:20" ht="18" customHeight="1" x14ac:dyDescent="0.35">
      <c r="B58" s="229"/>
      <c r="C58" s="301"/>
      <c r="D58" s="301"/>
      <c r="E58" s="449"/>
      <c r="F58" s="301"/>
      <c r="G58" s="302"/>
      <c r="H58" s="170"/>
      <c r="I58" s="170"/>
      <c r="J58" s="646">
        <v>0</v>
      </c>
      <c r="K58" s="646">
        <v>0</v>
      </c>
      <c r="L58" s="736"/>
      <c r="M58" s="361"/>
    </row>
    <row r="59" spans="1:20" ht="18" customHeight="1" x14ac:dyDescent="0.35">
      <c r="B59" s="229"/>
      <c r="C59" s="301"/>
      <c r="D59" s="301"/>
      <c r="E59" s="449"/>
      <c r="F59" s="301"/>
      <c r="G59" s="302"/>
      <c r="H59" s="170"/>
      <c r="I59" s="170"/>
      <c r="J59" s="646">
        <v>0</v>
      </c>
      <c r="K59" s="646">
        <v>0</v>
      </c>
      <c r="L59" s="736"/>
      <c r="M59" s="361"/>
    </row>
    <row r="60" spans="1:20" ht="18" customHeight="1" x14ac:dyDescent="0.35">
      <c r="B60" s="229"/>
      <c r="C60" s="301"/>
      <c r="D60" s="301"/>
      <c r="E60" s="449"/>
      <c r="F60" s="301"/>
      <c r="G60" s="302"/>
      <c r="H60" s="170"/>
      <c r="I60" s="170"/>
      <c r="J60" s="646">
        <v>0</v>
      </c>
      <c r="K60" s="646">
        <v>0</v>
      </c>
      <c r="L60" s="736"/>
      <c r="M60" s="361"/>
    </row>
    <row r="61" spans="1:20" ht="18" customHeight="1" x14ac:dyDescent="0.35">
      <c r="B61" s="229"/>
      <c r="C61" s="301"/>
      <c r="D61" s="301"/>
      <c r="E61" s="449"/>
      <c r="F61" s="301"/>
      <c r="G61" s="302"/>
      <c r="H61" s="170"/>
      <c r="I61" s="170"/>
      <c r="J61" s="646">
        <v>0</v>
      </c>
      <c r="K61" s="646">
        <v>0</v>
      </c>
      <c r="L61" s="736"/>
      <c r="M61" s="361"/>
    </row>
    <row r="62" spans="1:20" ht="18" customHeight="1" x14ac:dyDescent="0.35">
      <c r="B62" s="229"/>
      <c r="C62" s="301"/>
      <c r="D62" s="301"/>
      <c r="E62" s="449"/>
      <c r="F62" s="301"/>
      <c r="G62" s="302"/>
      <c r="H62" s="170"/>
      <c r="I62" s="170"/>
      <c r="J62" s="646">
        <v>0</v>
      </c>
      <c r="K62" s="646">
        <v>0</v>
      </c>
      <c r="L62" s="736"/>
      <c r="M62" s="361"/>
      <c r="T62" s="236"/>
    </row>
    <row r="63" spans="1:20" ht="18" customHeight="1" x14ac:dyDescent="0.35">
      <c r="B63" s="229"/>
      <c r="C63" s="301"/>
      <c r="D63" s="301"/>
      <c r="E63" s="449"/>
      <c r="F63" s="301"/>
      <c r="G63" s="302"/>
      <c r="H63" s="170"/>
      <c r="I63" s="170"/>
      <c r="J63" s="646">
        <v>0</v>
      </c>
      <c r="K63" s="646">
        <v>0</v>
      </c>
      <c r="L63" s="736"/>
      <c r="M63" s="361"/>
      <c r="T63" s="237"/>
    </row>
    <row r="64" spans="1:20" ht="18" customHeight="1" x14ac:dyDescent="0.35">
      <c r="B64" s="229"/>
      <c r="C64" s="301"/>
      <c r="D64" s="301"/>
      <c r="E64" s="449"/>
      <c r="F64" s="301"/>
      <c r="G64" s="302"/>
      <c r="H64" s="170"/>
      <c r="I64" s="170"/>
      <c r="J64" s="646">
        <v>0</v>
      </c>
      <c r="K64" s="646">
        <v>0</v>
      </c>
      <c r="L64" s="736"/>
      <c r="M64" s="361"/>
    </row>
    <row r="65" spans="1:24" ht="18" customHeight="1" x14ac:dyDescent="0.35">
      <c r="B65" s="229"/>
      <c r="C65" s="301"/>
      <c r="D65" s="301"/>
      <c r="E65" s="449"/>
      <c r="F65" s="301"/>
      <c r="G65" s="302"/>
      <c r="H65" s="170"/>
      <c r="I65" s="170"/>
      <c r="J65" s="646">
        <v>0</v>
      </c>
      <c r="K65" s="646">
        <v>0</v>
      </c>
      <c r="L65" s="736"/>
      <c r="M65" s="361"/>
    </row>
    <row r="66" spans="1:24" ht="18" customHeight="1" x14ac:dyDescent="0.35">
      <c r="B66" s="229"/>
      <c r="C66" s="301"/>
      <c r="D66" s="301"/>
      <c r="E66" s="449"/>
      <c r="F66" s="301"/>
      <c r="G66" s="302"/>
      <c r="H66" s="170"/>
      <c r="I66" s="170"/>
      <c r="J66" s="646">
        <v>0</v>
      </c>
      <c r="K66" s="646">
        <v>0</v>
      </c>
      <c r="L66" s="736"/>
      <c r="M66" s="361"/>
    </row>
    <row r="67" spans="1:24" ht="18" customHeight="1" x14ac:dyDescent="0.35">
      <c r="B67" s="229"/>
      <c r="C67" s="301"/>
      <c r="D67" s="301"/>
      <c r="E67" s="449"/>
      <c r="F67" s="301"/>
      <c r="G67" s="302"/>
      <c r="H67" s="170"/>
      <c r="I67" s="170"/>
      <c r="J67" s="646">
        <v>0</v>
      </c>
      <c r="K67" s="646">
        <v>0</v>
      </c>
      <c r="L67" s="736"/>
      <c r="M67" s="361"/>
    </row>
    <row r="68" spans="1:24" ht="18" customHeight="1" x14ac:dyDescent="0.35">
      <c r="A68" s="533"/>
      <c r="B68" s="229"/>
      <c r="C68" s="301"/>
      <c r="D68" s="301"/>
      <c r="E68" s="449"/>
      <c r="F68" s="301"/>
      <c r="G68" s="302"/>
      <c r="H68" s="170"/>
      <c r="I68" s="170"/>
      <c r="J68" s="646">
        <v>0</v>
      </c>
      <c r="K68" s="646">
        <v>0</v>
      </c>
      <c r="L68" s="736"/>
      <c r="M68" s="361"/>
    </row>
    <row r="69" spans="1:24" ht="18" customHeight="1" x14ac:dyDescent="0.35">
      <c r="A69" s="534"/>
      <c r="B69" s="229"/>
      <c r="C69" s="301"/>
      <c r="D69" s="301"/>
      <c r="E69" s="449"/>
      <c r="F69" s="301"/>
      <c r="G69" s="302"/>
      <c r="H69" s="170"/>
      <c r="I69" s="170"/>
      <c r="J69" s="646">
        <v>0</v>
      </c>
      <c r="K69" s="646">
        <v>0</v>
      </c>
      <c r="L69" s="736"/>
      <c r="M69" s="361"/>
    </row>
    <row r="70" spans="1:24" ht="16.5" customHeight="1" x14ac:dyDescent="0.35">
      <c r="B70" s="229"/>
      <c r="C70" s="301"/>
      <c r="D70" s="301"/>
      <c r="E70" s="449"/>
      <c r="F70" s="301"/>
      <c r="G70" s="302"/>
      <c r="H70" s="170"/>
      <c r="I70" s="170"/>
      <c r="J70" s="646">
        <v>0</v>
      </c>
      <c r="K70" s="646">
        <v>0</v>
      </c>
      <c r="L70" s="736"/>
      <c r="M70" s="361"/>
    </row>
    <row r="71" spans="1:24" x14ac:dyDescent="0.35">
      <c r="B71" s="229"/>
      <c r="C71" s="301"/>
      <c r="D71" s="301"/>
      <c r="E71" s="449"/>
      <c r="F71" s="301"/>
      <c r="G71" s="302"/>
      <c r="H71" s="170"/>
      <c r="I71" s="170"/>
      <c r="J71" s="646">
        <v>0</v>
      </c>
      <c r="K71" s="646">
        <v>0</v>
      </c>
      <c r="L71" s="736"/>
      <c r="M71" s="361"/>
      <c r="X71" s="239"/>
    </row>
    <row r="72" spans="1:24" s="239" customFormat="1" ht="15" customHeight="1" x14ac:dyDescent="0.35">
      <c r="B72" s="229"/>
      <c r="C72" s="301"/>
      <c r="D72" s="301"/>
      <c r="E72" s="449"/>
      <c r="F72" s="301"/>
      <c r="G72" s="302"/>
      <c r="H72" s="170"/>
      <c r="I72" s="170"/>
      <c r="J72" s="646">
        <v>0</v>
      </c>
      <c r="K72" s="646">
        <v>0</v>
      </c>
      <c r="L72" s="736"/>
      <c r="M72" s="361"/>
      <c r="Q72" s="192"/>
      <c r="R72" s="192"/>
      <c r="S72" s="192"/>
      <c r="T72" s="192"/>
      <c r="U72" s="192"/>
      <c r="V72" s="192"/>
      <c r="W72" s="192"/>
      <c r="X72" s="194"/>
    </row>
    <row r="73" spans="1:24" s="239" customFormat="1" x14ac:dyDescent="0.35">
      <c r="B73" s="229"/>
      <c r="C73" s="301"/>
      <c r="D73" s="301"/>
      <c r="E73" s="449"/>
      <c r="F73" s="301"/>
      <c r="G73" s="302"/>
      <c r="H73" s="170"/>
      <c r="I73" s="170"/>
      <c r="J73" s="646">
        <v>0</v>
      </c>
      <c r="K73" s="646">
        <v>0</v>
      </c>
      <c r="L73" s="736"/>
      <c r="M73" s="361"/>
      <c r="Q73" s="192"/>
      <c r="R73" s="192"/>
      <c r="S73" s="192"/>
      <c r="T73" s="192"/>
      <c r="U73" s="192"/>
      <c r="V73" s="192"/>
      <c r="W73" s="192"/>
      <c r="X73" s="194"/>
    </row>
    <row r="74" spans="1:24" s="239" customFormat="1" x14ac:dyDescent="0.35">
      <c r="B74" s="229"/>
      <c r="C74" s="301"/>
      <c r="D74" s="301"/>
      <c r="E74" s="449"/>
      <c r="F74" s="301"/>
      <c r="G74" s="302"/>
      <c r="H74" s="170"/>
      <c r="I74" s="170"/>
      <c r="J74" s="646">
        <v>0</v>
      </c>
      <c r="K74" s="646">
        <v>0</v>
      </c>
      <c r="L74" s="736"/>
      <c r="M74" s="361"/>
      <c r="Q74" s="192"/>
      <c r="R74" s="192"/>
      <c r="S74" s="192"/>
      <c r="T74" s="192"/>
      <c r="U74" s="192"/>
      <c r="V74" s="192"/>
      <c r="W74" s="192"/>
    </row>
    <row r="75" spans="1:24" s="239" customFormat="1" ht="15" customHeight="1" x14ac:dyDescent="0.35">
      <c r="B75" s="229"/>
      <c r="C75" s="301"/>
      <c r="D75" s="301"/>
      <c r="E75" s="449"/>
      <c r="F75" s="301"/>
      <c r="G75" s="302"/>
      <c r="H75" s="170"/>
      <c r="I75" s="170"/>
      <c r="J75" s="646">
        <v>0</v>
      </c>
      <c r="K75" s="646">
        <v>0</v>
      </c>
      <c r="L75" s="736"/>
      <c r="M75" s="361"/>
      <c r="Q75" s="192"/>
      <c r="R75" s="192"/>
      <c r="S75" s="192"/>
      <c r="T75" s="192"/>
      <c r="U75" s="192"/>
      <c r="V75" s="192"/>
      <c r="W75" s="192"/>
    </row>
    <row r="76" spans="1:24" s="239" customFormat="1" ht="15" customHeight="1" x14ac:dyDescent="0.35">
      <c r="B76" s="229"/>
      <c r="C76" s="301"/>
      <c r="D76" s="301"/>
      <c r="E76" s="449"/>
      <c r="F76" s="301"/>
      <c r="G76" s="302"/>
      <c r="H76" s="170"/>
      <c r="I76" s="170"/>
      <c r="J76" s="646">
        <v>0</v>
      </c>
      <c r="K76" s="646">
        <v>0</v>
      </c>
      <c r="L76" s="736"/>
      <c r="M76" s="361"/>
      <c r="Q76" s="192"/>
      <c r="R76" s="192"/>
      <c r="S76" s="192"/>
      <c r="T76" s="192"/>
      <c r="U76" s="192"/>
      <c r="V76" s="192"/>
      <c r="W76" s="192"/>
    </row>
    <row r="77" spans="1:24" x14ac:dyDescent="0.35">
      <c r="B77" s="229"/>
      <c r="C77" s="301"/>
      <c r="D77" s="301"/>
      <c r="E77" s="449"/>
      <c r="F77" s="301"/>
      <c r="G77" s="302"/>
      <c r="H77" s="170"/>
      <c r="I77" s="170"/>
      <c r="J77" s="646">
        <v>0</v>
      </c>
      <c r="K77" s="646">
        <v>0</v>
      </c>
      <c r="L77" s="736"/>
      <c r="M77" s="361"/>
    </row>
    <row r="78" spans="1:24" x14ac:dyDescent="0.35">
      <c r="B78" s="229"/>
      <c r="C78" s="301"/>
      <c r="D78" s="301"/>
      <c r="E78" s="449"/>
      <c r="F78" s="301"/>
      <c r="G78" s="302"/>
      <c r="H78" s="170"/>
      <c r="I78" s="170"/>
      <c r="J78" s="646">
        <v>0</v>
      </c>
      <c r="K78" s="646">
        <v>0</v>
      </c>
      <c r="L78" s="736"/>
      <c r="M78" s="361"/>
    </row>
    <row r="79" spans="1:24" x14ac:dyDescent="0.35">
      <c r="B79" s="229"/>
      <c r="C79" s="301"/>
      <c r="D79" s="301"/>
      <c r="E79" s="449"/>
      <c r="F79" s="301"/>
      <c r="G79" s="302"/>
      <c r="H79" s="170"/>
      <c r="I79" s="170"/>
      <c r="J79" s="646">
        <v>0</v>
      </c>
      <c r="K79" s="646">
        <v>0</v>
      </c>
      <c r="L79" s="736"/>
      <c r="M79" s="361"/>
    </row>
    <row r="80" spans="1:24" x14ac:dyDescent="0.35">
      <c r="B80" s="229"/>
      <c r="C80" s="301"/>
      <c r="D80" s="301"/>
      <c r="E80" s="449"/>
      <c r="F80" s="301"/>
      <c r="G80" s="302"/>
      <c r="H80" s="170"/>
      <c r="I80" s="170"/>
      <c r="J80" s="646">
        <v>0</v>
      </c>
      <c r="K80" s="646">
        <v>0</v>
      </c>
      <c r="L80" s="736"/>
      <c r="M80" s="361"/>
    </row>
    <row r="81" spans="2:13" x14ac:dyDescent="0.35">
      <c r="B81" s="229"/>
      <c r="C81" s="301"/>
      <c r="D81" s="301"/>
      <c r="E81" s="449"/>
      <c r="F81" s="301"/>
      <c r="G81" s="302"/>
      <c r="H81" s="170"/>
      <c r="I81" s="170"/>
      <c r="J81" s="646">
        <v>0</v>
      </c>
      <c r="K81" s="646">
        <v>0</v>
      </c>
      <c r="L81" s="736"/>
      <c r="M81" s="361"/>
    </row>
    <row r="82" spans="2:13" x14ac:dyDescent="0.35">
      <c r="B82" s="229"/>
      <c r="C82" s="301"/>
      <c r="D82" s="301"/>
      <c r="E82" s="449"/>
      <c r="F82" s="301"/>
      <c r="G82" s="302"/>
      <c r="H82" s="170"/>
      <c r="I82" s="170"/>
      <c r="J82" s="646">
        <v>0</v>
      </c>
      <c r="K82" s="646">
        <v>0</v>
      </c>
      <c r="L82" s="736"/>
      <c r="M82" s="361"/>
    </row>
    <row r="83" spans="2:13" x14ac:dyDescent="0.35">
      <c r="B83" s="229"/>
      <c r="C83" s="301"/>
      <c r="D83" s="301"/>
      <c r="E83" s="449"/>
      <c r="F83" s="301"/>
      <c r="G83" s="302"/>
      <c r="H83" s="170"/>
      <c r="I83" s="170"/>
      <c r="J83" s="646">
        <v>0</v>
      </c>
      <c r="K83" s="646">
        <v>0</v>
      </c>
      <c r="L83" s="736"/>
      <c r="M83" s="361"/>
    </row>
    <row r="84" spans="2:13" x14ac:dyDescent="0.35">
      <c r="B84" s="229"/>
      <c r="C84" s="301"/>
      <c r="D84" s="301"/>
      <c r="E84" s="449"/>
      <c r="F84" s="301"/>
      <c r="G84" s="302"/>
      <c r="H84" s="170"/>
      <c r="I84" s="170"/>
      <c r="J84" s="646">
        <v>0</v>
      </c>
      <c r="K84" s="646">
        <v>0</v>
      </c>
      <c r="L84" s="736"/>
      <c r="M84" s="361"/>
    </row>
    <row r="85" spans="2:13" x14ac:dyDescent="0.35">
      <c r="B85" s="229"/>
      <c r="C85" s="301"/>
      <c r="D85" s="301"/>
      <c r="E85" s="449"/>
      <c r="F85" s="301"/>
      <c r="G85" s="302"/>
      <c r="H85" s="170"/>
      <c r="I85" s="170"/>
      <c r="J85" s="646">
        <v>0</v>
      </c>
      <c r="K85" s="646">
        <v>0</v>
      </c>
      <c r="L85" s="736"/>
      <c r="M85" s="361"/>
    </row>
    <row r="86" spans="2:13" x14ac:dyDescent="0.35">
      <c r="B86" s="229"/>
      <c r="C86" s="301"/>
      <c r="D86" s="301"/>
      <c r="E86" s="449"/>
      <c r="F86" s="301"/>
      <c r="G86" s="302"/>
      <c r="H86" s="170"/>
      <c r="I86" s="170"/>
      <c r="J86" s="646">
        <v>0</v>
      </c>
      <c r="K86" s="646">
        <v>0</v>
      </c>
      <c r="L86" s="736"/>
      <c r="M86" s="361"/>
    </row>
    <row r="87" spans="2:13" x14ac:dyDescent="0.35">
      <c r="B87" s="229"/>
      <c r="C87" s="301"/>
      <c r="D87" s="301"/>
      <c r="E87" s="449"/>
      <c r="F87" s="301"/>
      <c r="G87" s="302"/>
      <c r="H87" s="170"/>
      <c r="I87" s="170"/>
      <c r="J87" s="646">
        <v>0</v>
      </c>
      <c r="K87" s="646">
        <v>0</v>
      </c>
      <c r="L87" s="736"/>
      <c r="M87" s="361"/>
    </row>
    <row r="88" spans="2:13" x14ac:dyDescent="0.35">
      <c r="B88" s="229"/>
      <c r="C88" s="301"/>
      <c r="D88" s="301"/>
      <c r="E88" s="449"/>
      <c r="F88" s="301"/>
      <c r="G88" s="302"/>
      <c r="H88" s="170"/>
      <c r="I88" s="170"/>
      <c r="J88" s="646">
        <v>0</v>
      </c>
      <c r="K88" s="646">
        <v>0</v>
      </c>
      <c r="L88" s="736"/>
      <c r="M88" s="361"/>
    </row>
    <row r="89" spans="2:13" x14ac:dyDescent="0.35">
      <c r="B89" s="229"/>
      <c r="C89" s="301"/>
      <c r="D89" s="301"/>
      <c r="E89" s="449"/>
      <c r="F89" s="301"/>
      <c r="G89" s="302"/>
      <c r="H89" s="170"/>
      <c r="I89" s="170"/>
      <c r="J89" s="646">
        <v>0</v>
      </c>
      <c r="K89" s="646">
        <v>0</v>
      </c>
      <c r="L89" s="736"/>
      <c r="M89" s="361"/>
    </row>
    <row r="90" spans="2:13" ht="14.5" hidden="1" customHeight="1" x14ac:dyDescent="0.35">
      <c r="B90" s="229"/>
      <c r="C90" s="301"/>
      <c r="D90" s="301"/>
      <c r="E90" s="449"/>
      <c r="F90" s="301"/>
      <c r="G90" s="302"/>
      <c r="H90" s="170"/>
      <c r="I90" s="170"/>
      <c r="J90" s="646">
        <v>0</v>
      </c>
      <c r="K90" s="646">
        <v>0</v>
      </c>
      <c r="L90" s="736"/>
      <c r="M90" s="361"/>
    </row>
    <row r="91" spans="2:13" ht="14.5" hidden="1" customHeight="1" x14ac:dyDescent="0.35">
      <c r="B91" s="229"/>
      <c r="C91" s="301"/>
      <c r="D91" s="301"/>
      <c r="E91" s="449"/>
      <c r="F91" s="301"/>
      <c r="G91" s="302"/>
      <c r="H91" s="170"/>
      <c r="I91" s="170"/>
      <c r="J91" s="646">
        <v>0</v>
      </c>
      <c r="K91" s="646">
        <v>0</v>
      </c>
      <c r="L91" s="736"/>
      <c r="M91" s="361"/>
    </row>
    <row r="92" spans="2:13" ht="14.5" hidden="1" customHeight="1" x14ac:dyDescent="0.35">
      <c r="B92" s="229"/>
      <c r="C92" s="301"/>
      <c r="D92" s="301"/>
      <c r="E92" s="449"/>
      <c r="F92" s="301"/>
      <c r="G92" s="302"/>
      <c r="H92" s="170"/>
      <c r="I92" s="170"/>
      <c r="J92" s="646">
        <v>0</v>
      </c>
      <c r="K92" s="646">
        <v>0</v>
      </c>
      <c r="L92" s="736"/>
      <c r="M92" s="361"/>
    </row>
    <row r="93" spans="2:13" ht="14.5" hidden="1" customHeight="1" x14ac:dyDescent="0.35">
      <c r="B93" s="229"/>
      <c r="C93" s="301"/>
      <c r="D93" s="301"/>
      <c r="E93" s="449"/>
      <c r="F93" s="301"/>
      <c r="G93" s="302"/>
      <c r="H93" s="170"/>
      <c r="I93" s="170"/>
      <c r="J93" s="646">
        <v>0</v>
      </c>
      <c r="K93" s="646">
        <v>0</v>
      </c>
      <c r="L93" s="736"/>
      <c r="M93" s="361"/>
    </row>
    <row r="94" spans="2:13" ht="14.5" hidden="1" customHeight="1" x14ac:dyDescent="0.35">
      <c r="B94" s="229"/>
      <c r="C94" s="301"/>
      <c r="D94" s="301"/>
      <c r="E94" s="449"/>
      <c r="F94" s="301"/>
      <c r="G94" s="302"/>
      <c r="H94" s="170"/>
      <c r="I94" s="170"/>
      <c r="J94" s="646">
        <v>0</v>
      </c>
      <c r="K94" s="646">
        <v>0</v>
      </c>
      <c r="L94" s="736"/>
      <c r="M94" s="361"/>
    </row>
    <row r="95" spans="2:13" ht="14.5" hidden="1" customHeight="1" x14ac:dyDescent="0.35">
      <c r="B95" s="229"/>
      <c r="C95" s="301"/>
      <c r="D95" s="301"/>
      <c r="E95" s="449"/>
      <c r="F95" s="301"/>
      <c r="G95" s="302"/>
      <c r="H95" s="170"/>
      <c r="I95" s="170"/>
      <c r="J95" s="646">
        <v>0</v>
      </c>
      <c r="K95" s="646">
        <v>0</v>
      </c>
      <c r="L95" s="736"/>
      <c r="M95" s="361"/>
    </row>
    <row r="96" spans="2:13" ht="14.5" hidden="1" customHeight="1" x14ac:dyDescent="0.35">
      <c r="B96" s="229"/>
      <c r="C96" s="301"/>
      <c r="D96" s="301"/>
      <c r="E96" s="449"/>
      <c r="F96" s="301"/>
      <c r="G96" s="302"/>
      <c r="H96" s="170"/>
      <c r="I96" s="170"/>
      <c r="J96" s="646">
        <v>0</v>
      </c>
      <c r="K96" s="646">
        <v>0</v>
      </c>
      <c r="L96" s="736"/>
      <c r="M96" s="361"/>
    </row>
    <row r="97" spans="2:13" ht="14.5" hidden="1" customHeight="1" x14ac:dyDescent="0.35">
      <c r="B97" s="229"/>
      <c r="C97" s="301"/>
      <c r="D97" s="301"/>
      <c r="E97" s="449"/>
      <c r="F97" s="301"/>
      <c r="G97" s="302"/>
      <c r="H97" s="170"/>
      <c r="I97" s="170"/>
      <c r="J97" s="646">
        <v>0</v>
      </c>
      <c r="K97" s="646">
        <v>0</v>
      </c>
      <c r="L97" s="736"/>
      <c r="M97" s="361"/>
    </row>
    <row r="98" spans="2:13" ht="14.5" hidden="1" customHeight="1" x14ac:dyDescent="0.35">
      <c r="B98" s="229"/>
      <c r="C98" s="301"/>
      <c r="D98" s="301"/>
      <c r="E98" s="449"/>
      <c r="F98" s="301"/>
      <c r="G98" s="302"/>
      <c r="H98" s="170"/>
      <c r="I98" s="170"/>
      <c r="J98" s="646">
        <v>0</v>
      </c>
      <c r="K98" s="646">
        <v>0</v>
      </c>
      <c r="L98" s="736"/>
      <c r="M98" s="361"/>
    </row>
    <row r="99" spans="2:13" ht="14.5" hidden="1" customHeight="1" x14ac:dyDescent="0.35">
      <c r="B99" s="229"/>
      <c r="C99" s="301"/>
      <c r="D99" s="301"/>
      <c r="E99" s="449"/>
      <c r="F99" s="301"/>
      <c r="G99" s="302"/>
      <c r="H99" s="170"/>
      <c r="I99" s="170"/>
      <c r="J99" s="646">
        <v>0</v>
      </c>
      <c r="K99" s="646">
        <v>0</v>
      </c>
      <c r="L99" s="736"/>
      <c r="M99" s="361"/>
    </row>
    <row r="100" spans="2:13" ht="14.5" hidden="1" customHeight="1" x14ac:dyDescent="0.35">
      <c r="B100" s="229"/>
      <c r="C100" s="301"/>
      <c r="D100" s="301"/>
      <c r="E100" s="449"/>
      <c r="F100" s="301"/>
      <c r="G100" s="302"/>
      <c r="H100" s="170"/>
      <c r="I100" s="170"/>
      <c r="J100" s="646">
        <v>0</v>
      </c>
      <c r="K100" s="646">
        <v>0</v>
      </c>
      <c r="L100" s="736"/>
      <c r="M100" s="361"/>
    </row>
    <row r="101" spans="2:13" ht="14.5" hidden="1" customHeight="1" x14ac:dyDescent="0.35">
      <c r="B101" s="229"/>
      <c r="C101" s="301"/>
      <c r="D101" s="301"/>
      <c r="E101" s="449"/>
      <c r="F101" s="301"/>
      <c r="G101" s="302"/>
      <c r="H101" s="170"/>
      <c r="I101" s="170"/>
      <c r="J101" s="646">
        <v>0</v>
      </c>
      <c r="K101" s="646">
        <v>0</v>
      </c>
      <c r="L101" s="736"/>
      <c r="M101" s="361"/>
    </row>
    <row r="102" spans="2:13" ht="14.5" hidden="1" customHeight="1" x14ac:dyDescent="0.35">
      <c r="B102" s="229"/>
      <c r="C102" s="301"/>
      <c r="D102" s="301"/>
      <c r="E102" s="449"/>
      <c r="F102" s="301"/>
      <c r="G102" s="302"/>
      <c r="H102" s="170"/>
      <c r="I102" s="170"/>
      <c r="J102" s="646">
        <v>0</v>
      </c>
      <c r="K102" s="646">
        <v>0</v>
      </c>
      <c r="L102" s="736"/>
      <c r="M102" s="361"/>
    </row>
    <row r="103" spans="2:13" ht="14.5" hidden="1" customHeight="1" x14ac:dyDescent="0.35">
      <c r="B103" s="229"/>
      <c r="C103" s="301"/>
      <c r="D103" s="301"/>
      <c r="E103" s="449"/>
      <c r="F103" s="301"/>
      <c r="G103" s="302"/>
      <c r="H103" s="170"/>
      <c r="I103" s="170"/>
      <c r="J103" s="646">
        <v>0</v>
      </c>
      <c r="K103" s="646">
        <v>0</v>
      </c>
      <c r="L103" s="736"/>
      <c r="M103" s="361"/>
    </row>
    <row r="104" spans="2:13" ht="14.5" hidden="1" customHeight="1" x14ac:dyDescent="0.35">
      <c r="B104" s="229"/>
      <c r="C104" s="301"/>
      <c r="D104" s="301"/>
      <c r="E104" s="449"/>
      <c r="F104" s="301"/>
      <c r="G104" s="302"/>
      <c r="H104" s="170"/>
      <c r="I104" s="170"/>
      <c r="J104" s="646">
        <v>0</v>
      </c>
      <c r="K104" s="646">
        <v>0</v>
      </c>
      <c r="L104" s="736"/>
      <c r="M104" s="361"/>
    </row>
    <row r="105" spans="2:13" ht="14.5" hidden="1" customHeight="1" x14ac:dyDescent="0.35">
      <c r="B105" s="229"/>
      <c r="C105" s="301"/>
      <c r="D105" s="301"/>
      <c r="E105" s="449"/>
      <c r="F105" s="301"/>
      <c r="G105" s="302"/>
      <c r="H105" s="170"/>
      <c r="I105" s="170"/>
      <c r="J105" s="646">
        <v>0</v>
      </c>
      <c r="K105" s="646">
        <v>0</v>
      </c>
      <c r="L105" s="736"/>
      <c r="M105" s="361"/>
    </row>
    <row r="106" spans="2:13" ht="14.5" hidden="1" customHeight="1" x14ac:dyDescent="0.35">
      <c r="B106" s="229"/>
      <c r="C106" s="301"/>
      <c r="D106" s="301"/>
      <c r="E106" s="449"/>
      <c r="F106" s="301"/>
      <c r="G106" s="302"/>
      <c r="H106" s="170"/>
      <c r="I106" s="170"/>
      <c r="J106" s="646">
        <v>0</v>
      </c>
      <c r="K106" s="646">
        <v>0</v>
      </c>
      <c r="L106" s="736"/>
      <c r="M106" s="361"/>
    </row>
    <row r="107" spans="2:13" ht="14.5" hidden="1" customHeight="1" x14ac:dyDescent="0.35">
      <c r="B107" s="229"/>
      <c r="C107" s="301"/>
      <c r="D107" s="301"/>
      <c r="E107" s="449"/>
      <c r="F107" s="301"/>
      <c r="G107" s="302"/>
      <c r="H107" s="170"/>
      <c r="I107" s="170"/>
      <c r="J107" s="646">
        <v>0</v>
      </c>
      <c r="K107" s="646">
        <v>0</v>
      </c>
      <c r="L107" s="736"/>
      <c r="M107" s="361"/>
    </row>
    <row r="108" spans="2:13" ht="14.5" hidden="1" customHeight="1" x14ac:dyDescent="0.35">
      <c r="B108" s="229"/>
      <c r="C108" s="301"/>
      <c r="D108" s="301"/>
      <c r="E108" s="449"/>
      <c r="F108" s="301"/>
      <c r="G108" s="302"/>
      <c r="H108" s="170"/>
      <c r="I108" s="170"/>
      <c r="J108" s="646">
        <v>0</v>
      </c>
      <c r="K108" s="646">
        <v>0</v>
      </c>
      <c r="L108" s="736"/>
      <c r="M108" s="361"/>
    </row>
    <row r="109" spans="2:13" ht="14.5" hidden="1" customHeight="1" x14ac:dyDescent="0.35">
      <c r="B109" s="229"/>
      <c r="C109" s="301"/>
      <c r="D109" s="301"/>
      <c r="E109" s="449"/>
      <c r="F109" s="301"/>
      <c r="G109" s="302"/>
      <c r="H109" s="170"/>
      <c r="I109" s="170"/>
      <c r="J109" s="646">
        <v>0</v>
      </c>
      <c r="K109" s="646">
        <v>0</v>
      </c>
      <c r="L109" s="736"/>
      <c r="M109" s="361"/>
    </row>
    <row r="110" spans="2:13" ht="14.5" hidden="1" customHeight="1" x14ac:dyDescent="0.35">
      <c r="B110" s="229"/>
      <c r="C110" s="301"/>
      <c r="D110" s="301"/>
      <c r="E110" s="449"/>
      <c r="F110" s="301"/>
      <c r="G110" s="302"/>
      <c r="H110" s="170"/>
      <c r="I110" s="170"/>
      <c r="J110" s="646">
        <v>0</v>
      </c>
      <c r="K110" s="646">
        <v>0</v>
      </c>
      <c r="L110" s="736"/>
      <c r="M110" s="361"/>
    </row>
    <row r="111" spans="2:13" ht="14.5" hidden="1" customHeight="1" x14ac:dyDescent="0.35">
      <c r="B111" s="229"/>
      <c r="C111" s="301"/>
      <c r="D111" s="301"/>
      <c r="E111" s="449"/>
      <c r="F111" s="301"/>
      <c r="G111" s="302"/>
      <c r="H111" s="170"/>
      <c r="I111" s="170"/>
      <c r="J111" s="646">
        <v>0</v>
      </c>
      <c r="K111" s="646">
        <v>0</v>
      </c>
      <c r="L111" s="736"/>
      <c r="M111" s="361"/>
    </row>
    <row r="112" spans="2:13" ht="14.5" hidden="1" customHeight="1" x14ac:dyDescent="0.35">
      <c r="B112" s="229"/>
      <c r="C112" s="301"/>
      <c r="D112" s="301"/>
      <c r="E112" s="449"/>
      <c r="F112" s="301"/>
      <c r="G112" s="302"/>
      <c r="H112" s="170"/>
      <c r="I112" s="170"/>
      <c r="J112" s="646">
        <v>0</v>
      </c>
      <c r="K112" s="646">
        <v>0</v>
      </c>
      <c r="L112" s="736"/>
      <c r="M112" s="361"/>
    </row>
    <row r="113" spans="2:13" ht="14.5" hidden="1" customHeight="1" x14ac:dyDescent="0.35">
      <c r="B113" s="229"/>
      <c r="C113" s="301"/>
      <c r="D113" s="301"/>
      <c r="E113" s="449"/>
      <c r="F113" s="301"/>
      <c r="G113" s="302"/>
      <c r="H113" s="170"/>
      <c r="I113" s="170"/>
      <c r="J113" s="646">
        <v>0</v>
      </c>
      <c r="K113" s="646">
        <v>0</v>
      </c>
      <c r="L113" s="736"/>
      <c r="M113" s="361"/>
    </row>
    <row r="114" spans="2:13" ht="14.5" hidden="1" customHeight="1" x14ac:dyDescent="0.35">
      <c r="B114" s="229"/>
      <c r="C114" s="301"/>
      <c r="D114" s="301"/>
      <c r="E114" s="449"/>
      <c r="F114" s="301"/>
      <c r="G114" s="302"/>
      <c r="H114" s="170"/>
      <c r="I114" s="170"/>
      <c r="J114" s="646">
        <v>0</v>
      </c>
      <c r="K114" s="646">
        <v>0</v>
      </c>
      <c r="L114" s="736"/>
      <c r="M114" s="361"/>
    </row>
    <row r="115" spans="2:13" ht="14.5" hidden="1" customHeight="1" x14ac:dyDescent="0.35">
      <c r="B115" s="229"/>
      <c r="C115" s="301"/>
      <c r="D115" s="301"/>
      <c r="E115" s="449"/>
      <c r="F115" s="301"/>
      <c r="G115" s="302"/>
      <c r="H115" s="170"/>
      <c r="I115" s="170"/>
      <c r="J115" s="646">
        <v>0</v>
      </c>
      <c r="K115" s="646">
        <v>0</v>
      </c>
      <c r="L115" s="736"/>
      <c r="M115" s="361"/>
    </row>
    <row r="116" spans="2:13" ht="14.5" hidden="1" customHeight="1" x14ac:dyDescent="0.35">
      <c r="B116" s="229"/>
      <c r="C116" s="301"/>
      <c r="D116" s="301"/>
      <c r="E116" s="449"/>
      <c r="F116" s="301"/>
      <c r="G116" s="302"/>
      <c r="H116" s="170"/>
      <c r="I116" s="170"/>
      <c r="J116" s="646">
        <v>0</v>
      </c>
      <c r="K116" s="646">
        <v>0</v>
      </c>
      <c r="L116" s="736"/>
      <c r="M116" s="361"/>
    </row>
    <row r="117" spans="2:13" ht="14.5" hidden="1" customHeight="1" x14ac:dyDescent="0.35">
      <c r="B117" s="229"/>
      <c r="C117" s="301"/>
      <c r="D117" s="301"/>
      <c r="E117" s="449"/>
      <c r="F117" s="301"/>
      <c r="G117" s="302"/>
      <c r="H117" s="170"/>
      <c r="I117" s="170"/>
      <c r="J117" s="646">
        <v>0</v>
      </c>
      <c r="K117" s="646">
        <v>0</v>
      </c>
      <c r="L117" s="736"/>
      <c r="M117" s="361"/>
    </row>
    <row r="118" spans="2:13" ht="14.5" hidden="1" customHeight="1" x14ac:dyDescent="0.35">
      <c r="B118" s="229"/>
      <c r="C118" s="301"/>
      <c r="D118" s="301"/>
      <c r="E118" s="449"/>
      <c r="F118" s="301"/>
      <c r="G118" s="302"/>
      <c r="H118" s="170"/>
      <c r="I118" s="170"/>
      <c r="J118" s="646">
        <v>0</v>
      </c>
      <c r="K118" s="646">
        <v>0</v>
      </c>
      <c r="L118" s="736"/>
      <c r="M118" s="361"/>
    </row>
    <row r="119" spans="2:13" ht="14.5" hidden="1" customHeight="1" x14ac:dyDescent="0.35">
      <c r="B119" s="229"/>
      <c r="C119" s="301"/>
      <c r="D119" s="301"/>
      <c r="E119" s="449"/>
      <c r="F119" s="301"/>
      <c r="G119" s="302"/>
      <c r="H119" s="170"/>
      <c r="I119" s="170"/>
      <c r="J119" s="646">
        <v>0</v>
      </c>
      <c r="K119" s="646">
        <v>0</v>
      </c>
      <c r="L119" s="736"/>
      <c r="M119" s="361"/>
    </row>
    <row r="120" spans="2:13" ht="14.5" hidden="1" customHeight="1" x14ac:dyDescent="0.35">
      <c r="B120" s="229"/>
      <c r="C120" s="301"/>
      <c r="D120" s="301"/>
      <c r="E120" s="449"/>
      <c r="F120" s="301"/>
      <c r="G120" s="302"/>
      <c r="H120" s="170"/>
      <c r="I120" s="170"/>
      <c r="J120" s="646">
        <v>0</v>
      </c>
      <c r="K120" s="646">
        <v>0</v>
      </c>
      <c r="L120" s="736"/>
      <c r="M120" s="361"/>
    </row>
    <row r="121" spans="2:13" x14ac:dyDescent="0.35">
      <c r="B121" s="229"/>
      <c r="C121" s="301"/>
      <c r="D121" s="301"/>
      <c r="E121" s="449"/>
      <c r="F121" s="301"/>
      <c r="G121" s="302"/>
      <c r="H121" s="170"/>
      <c r="I121" s="170"/>
      <c r="J121" s="646">
        <v>0</v>
      </c>
      <c r="K121" s="646">
        <v>0</v>
      </c>
      <c r="L121" s="736"/>
      <c r="M121" s="361"/>
    </row>
    <row r="122" spans="2:13" x14ac:dyDescent="0.35">
      <c r="B122" s="229"/>
      <c r="C122" s="301"/>
      <c r="D122" s="301"/>
      <c r="E122" s="449"/>
      <c r="F122" s="301"/>
      <c r="G122" s="302"/>
      <c r="H122" s="170"/>
      <c r="I122" s="170"/>
      <c r="J122" s="646">
        <v>0</v>
      </c>
      <c r="K122" s="646">
        <v>0</v>
      </c>
      <c r="L122" s="736"/>
      <c r="M122" s="361"/>
    </row>
    <row r="123" spans="2:13" x14ac:dyDescent="0.35">
      <c r="B123" s="229"/>
      <c r="C123" s="301"/>
      <c r="D123" s="301"/>
      <c r="E123" s="449"/>
      <c r="F123" s="301"/>
      <c r="G123" s="302"/>
      <c r="H123" s="170"/>
      <c r="I123" s="170"/>
      <c r="J123" s="646">
        <v>0</v>
      </c>
      <c r="K123" s="646">
        <v>0</v>
      </c>
      <c r="L123" s="736"/>
      <c r="M123" s="361"/>
    </row>
    <row r="124" spans="2:13" x14ac:dyDescent="0.35">
      <c r="B124" s="229"/>
      <c r="C124" s="301"/>
      <c r="D124" s="301"/>
      <c r="E124" s="449"/>
      <c r="F124" s="301"/>
      <c r="G124" s="302"/>
      <c r="H124" s="170"/>
      <c r="I124" s="170"/>
      <c r="J124" s="646">
        <v>0</v>
      </c>
      <c r="K124" s="646">
        <v>0</v>
      </c>
      <c r="L124" s="736"/>
      <c r="M124" s="361"/>
    </row>
    <row r="125" spans="2:13" x14ac:dyDescent="0.35">
      <c r="B125" s="229"/>
      <c r="C125" s="301"/>
      <c r="D125" s="301"/>
      <c r="E125" s="449"/>
      <c r="F125" s="301"/>
      <c r="G125" s="302"/>
      <c r="H125" s="170"/>
      <c r="I125" s="170"/>
      <c r="J125" s="646">
        <v>0</v>
      </c>
      <c r="K125" s="646">
        <v>0</v>
      </c>
      <c r="L125" s="736"/>
      <c r="M125" s="361"/>
    </row>
    <row r="126" spans="2:13" x14ac:dyDescent="0.35">
      <c r="B126" s="229"/>
      <c r="C126" s="301"/>
      <c r="D126" s="301"/>
      <c r="E126" s="449"/>
      <c r="F126" s="301"/>
      <c r="G126" s="302"/>
      <c r="H126" s="170"/>
      <c r="I126" s="170"/>
      <c r="J126" s="646">
        <v>0</v>
      </c>
      <c r="K126" s="646">
        <v>0</v>
      </c>
      <c r="L126" s="736"/>
      <c r="M126" s="361"/>
    </row>
    <row r="127" spans="2:13" x14ac:dyDescent="0.35">
      <c r="B127" s="229"/>
      <c r="C127" s="301"/>
      <c r="D127" s="301"/>
      <c r="E127" s="449"/>
      <c r="F127" s="301"/>
      <c r="G127" s="302"/>
      <c r="H127" s="170"/>
      <c r="I127" s="170"/>
      <c r="J127" s="646">
        <v>0</v>
      </c>
      <c r="K127" s="646">
        <v>0</v>
      </c>
      <c r="L127" s="736"/>
      <c r="M127" s="361"/>
    </row>
    <row r="128" spans="2:13" x14ac:dyDescent="0.35">
      <c r="B128" s="229"/>
      <c r="C128" s="301"/>
      <c r="D128" s="301"/>
      <c r="E128" s="449"/>
      <c r="F128" s="301"/>
      <c r="G128" s="302"/>
      <c r="H128" s="170"/>
      <c r="I128" s="170"/>
      <c r="J128" s="646">
        <v>0</v>
      </c>
      <c r="K128" s="646">
        <v>0</v>
      </c>
      <c r="L128" s="736"/>
      <c r="M128" s="361"/>
    </row>
    <row r="129" spans="2:13" x14ac:dyDescent="0.35">
      <c r="B129" s="229"/>
      <c r="C129" s="301"/>
      <c r="D129" s="301"/>
      <c r="E129" s="449"/>
      <c r="F129" s="301"/>
      <c r="G129" s="302"/>
      <c r="H129" s="170"/>
      <c r="I129" s="170"/>
      <c r="J129" s="646">
        <v>0</v>
      </c>
      <c r="K129" s="646">
        <v>0</v>
      </c>
      <c r="L129" s="736"/>
      <c r="M129" s="361"/>
    </row>
    <row r="130" spans="2:13" x14ac:dyDescent="0.35">
      <c r="B130" s="229"/>
      <c r="C130" s="301"/>
      <c r="D130" s="301"/>
      <c r="E130" s="449"/>
      <c r="F130" s="301"/>
      <c r="G130" s="302"/>
      <c r="H130" s="170"/>
      <c r="I130" s="170"/>
      <c r="J130" s="646">
        <v>0</v>
      </c>
      <c r="K130" s="646">
        <v>0</v>
      </c>
      <c r="L130" s="736"/>
      <c r="M130" s="361"/>
    </row>
    <row r="131" spans="2:13" x14ac:dyDescent="0.35">
      <c r="B131" s="229"/>
      <c r="C131" s="301"/>
      <c r="D131" s="301"/>
      <c r="E131" s="449"/>
      <c r="F131" s="301"/>
      <c r="G131" s="302"/>
      <c r="H131" s="170"/>
      <c r="I131" s="170"/>
      <c r="J131" s="646">
        <v>0</v>
      </c>
      <c r="K131" s="646">
        <v>0</v>
      </c>
      <c r="L131" s="736"/>
      <c r="M131" s="361"/>
    </row>
    <row r="132" spans="2:13" x14ac:dyDescent="0.35">
      <c r="B132" s="229"/>
      <c r="C132" s="301"/>
      <c r="D132" s="301"/>
      <c r="E132" s="449"/>
      <c r="F132" s="301"/>
      <c r="G132" s="302"/>
      <c r="H132" s="170"/>
      <c r="I132" s="170"/>
      <c r="J132" s="646">
        <v>0</v>
      </c>
      <c r="K132" s="646">
        <v>0</v>
      </c>
      <c r="L132" s="736"/>
      <c r="M132" s="361"/>
    </row>
    <row r="133" spans="2:13" x14ac:dyDescent="0.35">
      <c r="B133" s="229"/>
      <c r="C133" s="301"/>
      <c r="D133" s="301"/>
      <c r="E133" s="449"/>
      <c r="F133" s="301"/>
      <c r="G133" s="302"/>
      <c r="H133" s="170"/>
      <c r="I133" s="170"/>
      <c r="J133" s="646">
        <v>0</v>
      </c>
      <c r="K133" s="646">
        <v>0</v>
      </c>
      <c r="L133" s="736"/>
      <c r="M133" s="361"/>
    </row>
    <row r="134" spans="2:13" x14ac:dyDescent="0.35">
      <c r="B134" s="229"/>
      <c r="C134" s="301"/>
      <c r="D134" s="301"/>
      <c r="E134" s="449"/>
      <c r="F134" s="301"/>
      <c r="G134" s="302"/>
      <c r="H134" s="170"/>
      <c r="I134" s="170"/>
      <c r="J134" s="646">
        <v>0</v>
      </c>
      <c r="K134" s="646">
        <v>0</v>
      </c>
      <c r="L134" s="736"/>
      <c r="M134" s="361"/>
    </row>
    <row r="135" spans="2:13" x14ac:dyDescent="0.35">
      <c r="B135" s="229"/>
      <c r="C135" s="301"/>
      <c r="D135" s="301"/>
      <c r="E135" s="449"/>
      <c r="F135" s="301"/>
      <c r="G135" s="302"/>
      <c r="H135" s="170"/>
      <c r="I135" s="170"/>
      <c r="J135" s="646">
        <v>0</v>
      </c>
      <c r="K135" s="646">
        <v>0</v>
      </c>
      <c r="L135" s="736"/>
      <c r="M135" s="361"/>
    </row>
    <row r="136" spans="2:13" x14ac:dyDescent="0.35">
      <c r="B136" s="229"/>
      <c r="C136" s="301"/>
      <c r="D136" s="301"/>
      <c r="E136" s="449"/>
      <c r="F136" s="301"/>
      <c r="G136" s="302"/>
      <c r="H136" s="170"/>
      <c r="I136" s="170"/>
      <c r="J136" s="646">
        <v>0</v>
      </c>
      <c r="K136" s="646">
        <v>0</v>
      </c>
      <c r="L136" s="736"/>
      <c r="M136" s="361"/>
    </row>
    <row r="137" spans="2:13" x14ac:dyDescent="0.35">
      <c r="B137" s="229"/>
      <c r="C137" s="301"/>
      <c r="D137" s="301"/>
      <c r="E137" s="449"/>
      <c r="F137" s="301"/>
      <c r="G137" s="302"/>
      <c r="H137" s="170"/>
      <c r="I137" s="170"/>
      <c r="J137" s="646">
        <v>0</v>
      </c>
      <c r="K137" s="646">
        <v>0</v>
      </c>
      <c r="L137" s="736"/>
      <c r="M137" s="361"/>
    </row>
    <row r="138" spans="2:13" x14ac:dyDescent="0.35">
      <c r="B138" s="229"/>
      <c r="C138" s="301"/>
      <c r="D138" s="301"/>
      <c r="E138" s="449"/>
      <c r="F138" s="301"/>
      <c r="G138" s="302"/>
      <c r="H138" s="170"/>
      <c r="I138" s="170"/>
      <c r="J138" s="646">
        <v>0</v>
      </c>
      <c r="K138" s="646">
        <v>0</v>
      </c>
      <c r="L138" s="736"/>
      <c r="M138" s="361"/>
    </row>
    <row r="139" spans="2:13" x14ac:dyDescent="0.35">
      <c r="B139" s="229"/>
      <c r="C139" s="301"/>
      <c r="D139" s="301"/>
      <c r="E139" s="449"/>
      <c r="F139" s="301"/>
      <c r="G139" s="302"/>
      <c r="H139" s="170"/>
      <c r="I139" s="170"/>
      <c r="J139" s="646">
        <v>0</v>
      </c>
      <c r="K139" s="646">
        <v>0</v>
      </c>
      <c r="L139" s="736"/>
      <c r="M139" s="361"/>
    </row>
    <row r="140" spans="2:13" x14ac:dyDescent="0.35">
      <c r="B140" s="229"/>
      <c r="C140" s="301"/>
      <c r="D140" s="301"/>
      <c r="E140" s="449"/>
      <c r="F140" s="301"/>
      <c r="G140" s="302"/>
      <c r="H140" s="170"/>
      <c r="I140" s="170"/>
      <c r="J140" s="646">
        <v>0</v>
      </c>
      <c r="K140" s="646">
        <v>0</v>
      </c>
      <c r="L140" s="736"/>
      <c r="M140" s="361"/>
    </row>
    <row r="141" spans="2:13" x14ac:dyDescent="0.35">
      <c r="B141" s="229"/>
      <c r="C141" s="301"/>
      <c r="D141" s="301"/>
      <c r="E141" s="449"/>
      <c r="F141" s="301"/>
      <c r="G141" s="302"/>
      <c r="H141" s="170"/>
      <c r="I141" s="170"/>
      <c r="J141" s="646">
        <v>0</v>
      </c>
      <c r="K141" s="646">
        <v>0</v>
      </c>
      <c r="L141" s="736"/>
      <c r="M141" s="361"/>
    </row>
    <row r="142" spans="2:13" x14ac:dyDescent="0.35">
      <c r="B142" s="229"/>
      <c r="C142" s="301"/>
      <c r="D142" s="301"/>
      <c r="E142" s="449"/>
      <c r="F142" s="301"/>
      <c r="G142" s="302"/>
      <c r="H142" s="170"/>
      <c r="I142" s="170"/>
      <c r="J142" s="646">
        <v>0</v>
      </c>
      <c r="K142" s="646">
        <v>0</v>
      </c>
      <c r="L142" s="736"/>
      <c r="M142" s="361"/>
    </row>
    <row r="143" spans="2:13" x14ac:dyDescent="0.35">
      <c r="B143" s="229"/>
      <c r="C143" s="301"/>
      <c r="D143" s="301"/>
      <c r="E143" s="449"/>
      <c r="F143" s="301"/>
      <c r="G143" s="302"/>
      <c r="H143" s="170"/>
      <c r="I143" s="170"/>
      <c r="J143" s="646">
        <v>0</v>
      </c>
      <c r="K143" s="646">
        <v>0</v>
      </c>
      <c r="L143" s="736"/>
      <c r="M143" s="361"/>
    </row>
    <row r="144" spans="2:13" x14ac:dyDescent="0.35">
      <c r="B144" s="229"/>
      <c r="C144" s="301"/>
      <c r="D144" s="301"/>
      <c r="E144" s="449"/>
      <c r="F144" s="301"/>
      <c r="G144" s="302"/>
      <c r="H144" s="170"/>
      <c r="I144" s="170"/>
      <c r="J144" s="646">
        <v>0</v>
      </c>
      <c r="K144" s="646">
        <v>0</v>
      </c>
      <c r="L144" s="736"/>
      <c r="M144" s="361"/>
    </row>
    <row r="145" spans="2:13" x14ac:dyDescent="0.35">
      <c r="B145" s="229"/>
      <c r="C145" s="301"/>
      <c r="D145" s="301"/>
      <c r="E145" s="449"/>
      <c r="F145" s="301"/>
      <c r="G145" s="302"/>
      <c r="H145" s="170"/>
      <c r="I145" s="170"/>
      <c r="J145" s="646">
        <v>0</v>
      </c>
      <c r="K145" s="646">
        <v>0</v>
      </c>
      <c r="L145" s="736"/>
      <c r="M145" s="361"/>
    </row>
    <row r="146" spans="2:13" x14ac:dyDescent="0.35">
      <c r="B146" s="229"/>
      <c r="C146" s="301"/>
      <c r="D146" s="301"/>
      <c r="E146" s="449"/>
      <c r="F146" s="301"/>
      <c r="G146" s="302"/>
      <c r="H146" s="170"/>
      <c r="I146" s="170"/>
      <c r="J146" s="646">
        <v>0</v>
      </c>
      <c r="K146" s="646">
        <v>0</v>
      </c>
      <c r="L146" s="736"/>
      <c r="M146" s="361"/>
    </row>
    <row r="147" spans="2:13" x14ac:dyDescent="0.35">
      <c r="B147" s="229"/>
      <c r="C147" s="301"/>
      <c r="D147" s="301"/>
      <c r="E147" s="449"/>
      <c r="F147" s="301"/>
      <c r="G147" s="302"/>
      <c r="H147" s="170"/>
      <c r="I147" s="170"/>
      <c r="J147" s="646">
        <v>0</v>
      </c>
      <c r="K147" s="646">
        <v>0</v>
      </c>
      <c r="L147" s="736"/>
      <c r="M147" s="361"/>
    </row>
    <row r="148" spans="2:13" x14ac:dyDescent="0.35">
      <c r="B148" s="229"/>
      <c r="C148" s="301"/>
      <c r="D148" s="301"/>
      <c r="E148" s="449"/>
      <c r="F148" s="301"/>
      <c r="G148" s="302"/>
      <c r="H148" s="170"/>
      <c r="I148" s="170"/>
      <c r="J148" s="646">
        <v>0</v>
      </c>
      <c r="K148" s="646">
        <v>0</v>
      </c>
      <c r="L148" s="736"/>
      <c r="M148" s="361"/>
    </row>
    <row r="149" spans="2:13" x14ac:dyDescent="0.35">
      <c r="B149" s="229"/>
      <c r="C149" s="301"/>
      <c r="D149" s="301"/>
      <c r="E149" s="449"/>
      <c r="F149" s="301"/>
      <c r="G149" s="302"/>
      <c r="H149" s="170"/>
      <c r="I149" s="170"/>
      <c r="J149" s="646">
        <v>0</v>
      </c>
      <c r="K149" s="646">
        <v>0</v>
      </c>
      <c r="L149" s="736"/>
      <c r="M149" s="361"/>
    </row>
    <row r="150" spans="2:13" x14ac:dyDescent="0.35">
      <c r="B150" s="229"/>
      <c r="C150" s="301"/>
      <c r="D150" s="301"/>
      <c r="E150" s="449"/>
      <c r="F150" s="301"/>
      <c r="G150" s="302"/>
      <c r="H150" s="170"/>
      <c r="I150" s="170"/>
      <c r="J150" s="646">
        <v>0</v>
      </c>
      <c r="K150" s="646">
        <v>0</v>
      </c>
      <c r="L150" s="736"/>
      <c r="M150" s="361"/>
    </row>
    <row r="151" spans="2:13" x14ac:dyDescent="0.35">
      <c r="B151" s="229"/>
      <c r="C151" s="301"/>
      <c r="D151" s="301"/>
      <c r="E151" s="449"/>
      <c r="F151" s="301"/>
      <c r="G151" s="302"/>
      <c r="H151" s="170"/>
      <c r="I151" s="170"/>
      <c r="J151" s="646">
        <v>0</v>
      </c>
      <c r="K151" s="646">
        <v>0</v>
      </c>
      <c r="L151" s="736"/>
      <c r="M151" s="361"/>
    </row>
    <row r="152" spans="2:13" x14ac:dyDescent="0.35">
      <c r="B152" s="229"/>
      <c r="C152" s="301"/>
      <c r="D152" s="301"/>
      <c r="E152" s="449"/>
      <c r="F152" s="301"/>
      <c r="G152" s="302"/>
      <c r="H152" s="170"/>
      <c r="I152" s="170"/>
      <c r="J152" s="646">
        <v>0</v>
      </c>
      <c r="K152" s="646">
        <v>0</v>
      </c>
      <c r="L152" s="736"/>
      <c r="M152" s="361"/>
    </row>
    <row r="153" spans="2:13" x14ac:dyDescent="0.35">
      <c r="B153" s="229"/>
      <c r="C153" s="301"/>
      <c r="D153" s="301"/>
      <c r="E153" s="449"/>
      <c r="F153" s="301"/>
      <c r="G153" s="302"/>
      <c r="H153" s="170"/>
      <c r="I153" s="170"/>
      <c r="J153" s="646">
        <v>0</v>
      </c>
      <c r="K153" s="646">
        <v>0</v>
      </c>
      <c r="L153" s="736"/>
      <c r="M153" s="361"/>
    </row>
    <row r="154" spans="2:13" x14ac:dyDescent="0.35">
      <c r="B154" s="229"/>
      <c r="C154" s="301"/>
      <c r="D154" s="301"/>
      <c r="E154" s="449"/>
      <c r="F154" s="301"/>
      <c r="G154" s="302"/>
      <c r="H154" s="170"/>
      <c r="I154" s="170"/>
      <c r="J154" s="646">
        <v>0</v>
      </c>
      <c r="K154" s="646">
        <v>0</v>
      </c>
      <c r="L154" s="736"/>
      <c r="M154" s="361"/>
    </row>
    <row r="155" spans="2:13" x14ac:dyDescent="0.35">
      <c r="B155" s="229"/>
      <c r="C155" s="301"/>
      <c r="D155" s="301"/>
      <c r="E155" s="449"/>
      <c r="F155" s="301"/>
      <c r="G155" s="302"/>
      <c r="H155" s="170"/>
      <c r="I155" s="170"/>
      <c r="J155" s="646">
        <v>0</v>
      </c>
      <c r="K155" s="646">
        <v>0</v>
      </c>
      <c r="L155" s="736"/>
      <c r="M155" s="361"/>
    </row>
    <row r="156" spans="2:13" x14ac:dyDescent="0.35">
      <c r="B156" s="229"/>
      <c r="C156" s="301"/>
      <c r="D156" s="301"/>
      <c r="E156" s="449"/>
      <c r="F156" s="301"/>
      <c r="G156" s="302"/>
      <c r="H156" s="170"/>
      <c r="I156" s="170"/>
      <c r="J156" s="646">
        <v>0</v>
      </c>
      <c r="K156" s="646">
        <v>0</v>
      </c>
      <c r="L156" s="736"/>
      <c r="M156" s="361"/>
    </row>
    <row r="157" spans="2:13" x14ac:dyDescent="0.35">
      <c r="B157" s="229"/>
      <c r="C157" s="301"/>
      <c r="D157" s="301"/>
      <c r="E157" s="449"/>
      <c r="F157" s="301"/>
      <c r="G157" s="302"/>
      <c r="H157" s="170"/>
      <c r="I157" s="170"/>
      <c r="J157" s="646">
        <v>0</v>
      </c>
      <c r="K157" s="646">
        <v>0</v>
      </c>
      <c r="L157" s="736"/>
      <c r="M157" s="361"/>
    </row>
    <row r="158" spans="2:13" x14ac:dyDescent="0.35">
      <c r="B158" s="229"/>
      <c r="C158" s="301"/>
      <c r="D158" s="301"/>
      <c r="E158" s="449"/>
      <c r="F158" s="301"/>
      <c r="G158" s="302"/>
      <c r="H158" s="170"/>
      <c r="I158" s="170"/>
      <c r="J158" s="646">
        <v>0</v>
      </c>
      <c r="K158" s="646">
        <v>0</v>
      </c>
      <c r="L158" s="736"/>
      <c r="M158" s="361"/>
    </row>
    <row r="159" spans="2:13" x14ac:dyDescent="0.35">
      <c r="B159" s="229"/>
      <c r="C159" s="301"/>
      <c r="D159" s="301"/>
      <c r="E159" s="449"/>
      <c r="F159" s="301"/>
      <c r="G159" s="302"/>
      <c r="H159" s="170"/>
      <c r="I159" s="170"/>
      <c r="J159" s="646">
        <v>0</v>
      </c>
      <c r="K159" s="646">
        <v>0</v>
      </c>
      <c r="L159" s="736"/>
      <c r="M159" s="361"/>
    </row>
    <row r="160" spans="2:13" x14ac:dyDescent="0.35">
      <c r="B160" s="229"/>
      <c r="C160" s="301"/>
      <c r="D160" s="301"/>
      <c r="E160" s="449"/>
      <c r="F160" s="301"/>
      <c r="G160" s="302"/>
      <c r="H160" s="170"/>
      <c r="I160" s="170"/>
      <c r="J160" s="646">
        <v>0</v>
      </c>
      <c r="K160" s="646">
        <v>0</v>
      </c>
      <c r="L160" s="736"/>
      <c r="M160" s="361"/>
    </row>
    <row r="161" spans="2:13" x14ac:dyDescent="0.35">
      <c r="B161" s="229"/>
      <c r="C161" s="301"/>
      <c r="D161" s="301"/>
      <c r="E161" s="449"/>
      <c r="F161" s="301"/>
      <c r="G161" s="302"/>
      <c r="H161" s="170"/>
      <c r="I161" s="170"/>
      <c r="J161" s="646">
        <v>0</v>
      </c>
      <c r="K161" s="646">
        <v>0</v>
      </c>
      <c r="L161" s="736"/>
      <c r="M161" s="361"/>
    </row>
    <row r="162" spans="2:13" x14ac:dyDescent="0.35">
      <c r="B162" s="229"/>
      <c r="C162" s="301"/>
      <c r="D162" s="301"/>
      <c r="E162" s="449"/>
      <c r="F162" s="301"/>
      <c r="G162" s="302"/>
      <c r="H162" s="170"/>
      <c r="I162" s="170"/>
      <c r="J162" s="646">
        <v>0</v>
      </c>
      <c r="K162" s="646">
        <v>0</v>
      </c>
      <c r="L162" s="736"/>
      <c r="M162" s="361"/>
    </row>
    <row r="163" spans="2:13" x14ac:dyDescent="0.35">
      <c r="B163" s="229"/>
      <c r="C163" s="301"/>
      <c r="D163" s="301"/>
      <c r="E163" s="449"/>
      <c r="F163" s="301"/>
      <c r="G163" s="302"/>
      <c r="H163" s="170"/>
      <c r="I163" s="170"/>
      <c r="J163" s="646">
        <v>0</v>
      </c>
      <c r="K163" s="646">
        <v>0</v>
      </c>
      <c r="L163" s="736"/>
      <c r="M163" s="361"/>
    </row>
    <row r="164" spans="2:13" x14ac:dyDescent="0.35">
      <c r="B164" s="229"/>
      <c r="C164" s="301"/>
      <c r="D164" s="301"/>
      <c r="E164" s="449"/>
      <c r="F164" s="301"/>
      <c r="G164" s="302"/>
      <c r="H164" s="170"/>
      <c r="I164" s="170"/>
      <c r="J164" s="646">
        <v>0</v>
      </c>
      <c r="K164" s="646">
        <v>0</v>
      </c>
      <c r="L164" s="736"/>
      <c r="M164" s="361"/>
    </row>
    <row r="165" spans="2:13" x14ac:dyDescent="0.35">
      <c r="B165" s="229"/>
      <c r="C165" s="301"/>
      <c r="D165" s="301"/>
      <c r="E165" s="449"/>
      <c r="F165" s="301"/>
      <c r="G165" s="302"/>
      <c r="H165" s="170"/>
      <c r="I165" s="170"/>
      <c r="J165" s="646">
        <v>0</v>
      </c>
      <c r="K165" s="646">
        <v>0</v>
      </c>
      <c r="L165" s="736"/>
      <c r="M165" s="361"/>
    </row>
    <row r="166" spans="2:13" x14ac:dyDescent="0.35">
      <c r="B166" s="229"/>
      <c r="C166" s="301"/>
      <c r="D166" s="301"/>
      <c r="E166" s="449"/>
      <c r="F166" s="301"/>
      <c r="G166" s="302"/>
      <c r="H166" s="170"/>
      <c r="I166" s="170"/>
      <c r="J166" s="646">
        <v>0</v>
      </c>
      <c r="K166" s="646">
        <v>0</v>
      </c>
      <c r="L166" s="736"/>
      <c r="M166" s="361"/>
    </row>
    <row r="167" spans="2:13" x14ac:dyDescent="0.35">
      <c r="B167" s="229"/>
      <c r="C167" s="301"/>
      <c r="D167" s="301"/>
      <c r="E167" s="449"/>
      <c r="F167" s="301"/>
      <c r="G167" s="302"/>
      <c r="H167" s="170"/>
      <c r="I167" s="170"/>
      <c r="J167" s="646">
        <v>0</v>
      </c>
      <c r="K167" s="646">
        <v>0</v>
      </c>
      <c r="L167" s="736"/>
      <c r="M167" s="361"/>
    </row>
    <row r="168" spans="2:13" x14ac:dyDescent="0.35">
      <c r="B168" s="229"/>
      <c r="C168" s="301"/>
      <c r="D168" s="301"/>
      <c r="E168" s="449"/>
      <c r="F168" s="301"/>
      <c r="G168" s="302"/>
      <c r="H168" s="170"/>
      <c r="I168" s="170"/>
      <c r="J168" s="646">
        <v>0</v>
      </c>
      <c r="K168" s="646">
        <v>0</v>
      </c>
      <c r="L168" s="736"/>
      <c r="M168" s="361"/>
    </row>
    <row r="169" spans="2:13" x14ac:dyDescent="0.35">
      <c r="B169" s="229"/>
      <c r="C169" s="301"/>
      <c r="D169" s="301"/>
      <c r="E169" s="449"/>
      <c r="F169" s="301"/>
      <c r="G169" s="302"/>
      <c r="H169" s="170"/>
      <c r="I169" s="170"/>
      <c r="J169" s="646">
        <v>0</v>
      </c>
      <c r="K169" s="646">
        <v>0</v>
      </c>
      <c r="L169" s="736"/>
      <c r="M169" s="361"/>
    </row>
    <row r="170" spans="2:13" x14ac:dyDescent="0.35">
      <c r="B170" s="229"/>
      <c r="C170" s="301"/>
      <c r="D170" s="301"/>
      <c r="E170" s="449"/>
      <c r="F170" s="301"/>
      <c r="G170" s="302"/>
      <c r="H170" s="170"/>
      <c r="I170" s="170"/>
      <c r="J170" s="646">
        <v>0</v>
      </c>
      <c r="K170" s="646">
        <v>0</v>
      </c>
      <c r="L170" s="736"/>
      <c r="M170" s="361"/>
    </row>
    <row r="171" spans="2:13" x14ac:dyDescent="0.35">
      <c r="B171" s="229"/>
      <c r="C171" s="301"/>
      <c r="D171" s="301"/>
      <c r="E171" s="449"/>
      <c r="F171" s="301"/>
      <c r="G171" s="302"/>
      <c r="H171" s="170"/>
      <c r="I171" s="170"/>
      <c r="J171" s="646">
        <v>0</v>
      </c>
      <c r="K171" s="646">
        <v>0</v>
      </c>
      <c r="L171" s="736"/>
      <c r="M171" s="361"/>
    </row>
    <row r="172" spans="2:13" x14ac:dyDescent="0.35">
      <c r="B172" s="229"/>
      <c r="C172" s="301"/>
      <c r="D172" s="301"/>
      <c r="E172" s="449"/>
      <c r="F172" s="301"/>
      <c r="G172" s="302"/>
      <c r="H172" s="170"/>
      <c r="I172" s="170"/>
      <c r="J172" s="646">
        <v>0</v>
      </c>
      <c r="K172" s="646">
        <v>0</v>
      </c>
      <c r="L172" s="736"/>
      <c r="M172" s="361"/>
    </row>
    <row r="173" spans="2:13" x14ac:dyDescent="0.35">
      <c r="B173" s="229"/>
      <c r="C173" s="301"/>
      <c r="D173" s="301"/>
      <c r="E173" s="449"/>
      <c r="F173" s="301"/>
      <c r="G173" s="302"/>
      <c r="H173" s="170"/>
      <c r="I173" s="170"/>
      <c r="J173" s="646">
        <v>0</v>
      </c>
      <c r="K173" s="646">
        <v>0</v>
      </c>
      <c r="L173" s="736"/>
      <c r="M173" s="361"/>
    </row>
    <row r="174" spans="2:13" x14ac:dyDescent="0.35">
      <c r="B174" s="229"/>
      <c r="C174" s="301"/>
      <c r="D174" s="301"/>
      <c r="E174" s="449"/>
      <c r="F174" s="301"/>
      <c r="G174" s="302"/>
      <c r="H174" s="170"/>
      <c r="I174" s="170"/>
      <c r="J174" s="646">
        <v>0</v>
      </c>
      <c r="K174" s="646">
        <v>0</v>
      </c>
      <c r="L174" s="736"/>
      <c r="M174" s="361"/>
    </row>
    <row r="175" spans="2:13" x14ac:dyDescent="0.35">
      <c r="B175" s="229"/>
      <c r="C175" s="301"/>
      <c r="D175" s="301"/>
      <c r="E175" s="449"/>
      <c r="F175" s="301"/>
      <c r="G175" s="302"/>
      <c r="H175" s="170"/>
      <c r="I175" s="170"/>
      <c r="J175" s="646">
        <v>0</v>
      </c>
      <c r="K175" s="646">
        <v>0</v>
      </c>
      <c r="L175" s="736"/>
      <c r="M175" s="361"/>
    </row>
    <row r="176" spans="2:13" x14ac:dyDescent="0.35">
      <c r="B176" s="229"/>
      <c r="C176" s="301"/>
      <c r="D176" s="301"/>
      <c r="E176" s="449"/>
      <c r="F176" s="301"/>
      <c r="G176" s="302"/>
      <c r="H176" s="170"/>
      <c r="I176" s="170"/>
      <c r="J176" s="646">
        <v>0</v>
      </c>
      <c r="K176" s="646">
        <v>0</v>
      </c>
      <c r="L176" s="736"/>
      <c r="M176" s="361"/>
    </row>
    <row r="177" spans="2:13" x14ac:dyDescent="0.35">
      <c r="B177" s="229"/>
      <c r="C177" s="301"/>
      <c r="D177" s="301"/>
      <c r="E177" s="449"/>
      <c r="F177" s="301"/>
      <c r="G177" s="302"/>
      <c r="H177" s="170"/>
      <c r="I177" s="170"/>
      <c r="J177" s="646">
        <v>0</v>
      </c>
      <c r="K177" s="646">
        <v>0</v>
      </c>
      <c r="L177" s="736"/>
      <c r="M177" s="361"/>
    </row>
    <row r="178" spans="2:13" x14ac:dyDescent="0.35">
      <c r="B178" s="229"/>
      <c r="C178" s="301"/>
      <c r="D178" s="301"/>
      <c r="E178" s="449"/>
      <c r="F178" s="301"/>
      <c r="G178" s="302"/>
      <c r="H178" s="170"/>
      <c r="I178" s="170"/>
      <c r="J178" s="646">
        <v>0</v>
      </c>
      <c r="K178" s="646">
        <v>0</v>
      </c>
      <c r="L178" s="736"/>
      <c r="M178" s="361"/>
    </row>
    <row r="179" spans="2:13" x14ac:dyDescent="0.35">
      <c r="B179" s="229"/>
      <c r="C179" s="301"/>
      <c r="D179" s="301"/>
      <c r="E179" s="449"/>
      <c r="F179" s="301"/>
      <c r="G179" s="302"/>
      <c r="H179" s="170"/>
      <c r="I179" s="170"/>
      <c r="J179" s="646">
        <v>0</v>
      </c>
      <c r="K179" s="646">
        <v>0</v>
      </c>
      <c r="L179" s="736"/>
      <c r="M179" s="361"/>
    </row>
    <row r="180" spans="2:13" x14ac:dyDescent="0.35">
      <c r="B180" s="229"/>
      <c r="C180" s="301"/>
      <c r="D180" s="301"/>
      <c r="E180" s="449"/>
      <c r="F180" s="301"/>
      <c r="G180" s="302"/>
      <c r="H180" s="170"/>
      <c r="I180" s="170"/>
      <c r="J180" s="646">
        <v>0</v>
      </c>
      <c r="K180" s="646">
        <v>0</v>
      </c>
      <c r="L180" s="736"/>
      <c r="M180" s="361"/>
    </row>
    <row r="181" spans="2:13" x14ac:dyDescent="0.35">
      <c r="B181" s="229"/>
      <c r="C181" s="301"/>
      <c r="D181" s="301"/>
      <c r="E181" s="449"/>
      <c r="F181" s="301"/>
      <c r="G181" s="302"/>
      <c r="H181" s="170"/>
      <c r="I181" s="170"/>
      <c r="J181" s="646">
        <v>0</v>
      </c>
      <c r="K181" s="646">
        <v>0</v>
      </c>
      <c r="L181" s="736"/>
      <c r="M181" s="361"/>
    </row>
    <row r="182" spans="2:13" x14ac:dyDescent="0.35">
      <c r="B182" s="229"/>
      <c r="C182" s="301"/>
      <c r="D182" s="301"/>
      <c r="E182" s="449"/>
      <c r="F182" s="301"/>
      <c r="G182" s="302"/>
      <c r="H182" s="170"/>
      <c r="I182" s="170"/>
      <c r="J182" s="646">
        <v>0</v>
      </c>
      <c r="K182" s="646">
        <v>0</v>
      </c>
      <c r="L182" s="736"/>
      <c r="M182" s="361"/>
    </row>
    <row r="183" spans="2:13" x14ac:dyDescent="0.35">
      <c r="B183" s="229"/>
      <c r="C183" s="301"/>
      <c r="D183" s="301"/>
      <c r="E183" s="449"/>
      <c r="F183" s="301"/>
      <c r="G183" s="302"/>
      <c r="H183" s="170"/>
      <c r="I183" s="170"/>
      <c r="J183" s="646">
        <v>0</v>
      </c>
      <c r="K183" s="646">
        <v>0</v>
      </c>
      <c r="L183" s="736"/>
      <c r="M183" s="361"/>
    </row>
    <row r="184" spans="2:13" x14ac:dyDescent="0.35">
      <c r="B184" s="229"/>
      <c r="C184" s="301"/>
      <c r="D184" s="301"/>
      <c r="E184" s="449"/>
      <c r="F184" s="301"/>
      <c r="G184" s="302"/>
      <c r="H184" s="170"/>
      <c r="I184" s="170"/>
      <c r="J184" s="646">
        <v>0</v>
      </c>
      <c r="K184" s="646">
        <v>0</v>
      </c>
      <c r="L184" s="736"/>
      <c r="M184" s="361"/>
    </row>
    <row r="185" spans="2:13" x14ac:dyDescent="0.35">
      <c r="B185" s="229"/>
      <c r="C185" s="301"/>
      <c r="D185" s="301"/>
      <c r="E185" s="449"/>
      <c r="F185" s="301"/>
      <c r="G185" s="302"/>
      <c r="H185" s="170"/>
      <c r="I185" s="170"/>
      <c r="J185" s="646">
        <v>0</v>
      </c>
      <c r="K185" s="646">
        <v>0</v>
      </c>
      <c r="L185" s="736"/>
      <c r="M185" s="361"/>
    </row>
    <row r="186" spans="2:13" x14ac:dyDescent="0.35">
      <c r="B186" s="229"/>
      <c r="C186" s="301"/>
      <c r="D186" s="301"/>
      <c r="E186" s="449"/>
      <c r="F186" s="301"/>
      <c r="G186" s="302"/>
      <c r="H186" s="170"/>
      <c r="I186" s="170"/>
      <c r="J186" s="646">
        <v>0</v>
      </c>
      <c r="K186" s="646">
        <v>0</v>
      </c>
      <c r="L186" s="736"/>
      <c r="M186" s="361"/>
    </row>
    <row r="187" spans="2:13" x14ac:dyDescent="0.35">
      <c r="B187" s="229"/>
      <c r="C187" s="301"/>
      <c r="D187" s="301"/>
      <c r="E187" s="449"/>
      <c r="F187" s="301"/>
      <c r="G187" s="302"/>
      <c r="H187" s="170"/>
      <c r="I187" s="170"/>
      <c r="J187" s="646">
        <v>0</v>
      </c>
      <c r="K187" s="646">
        <v>0</v>
      </c>
      <c r="L187" s="736"/>
      <c r="M187" s="361"/>
    </row>
    <row r="188" spans="2:13" x14ac:dyDescent="0.35">
      <c r="B188" s="229"/>
      <c r="C188" s="301"/>
      <c r="D188" s="301"/>
      <c r="E188" s="449"/>
      <c r="F188" s="301"/>
      <c r="G188" s="302"/>
      <c r="H188" s="170"/>
      <c r="I188" s="170"/>
      <c r="J188" s="646">
        <v>0</v>
      </c>
      <c r="K188" s="646">
        <v>0</v>
      </c>
      <c r="L188" s="736"/>
      <c r="M188" s="361"/>
    </row>
    <row r="189" spans="2:13" x14ac:dyDescent="0.35">
      <c r="B189" s="229"/>
      <c r="C189" s="301"/>
      <c r="D189" s="301"/>
      <c r="E189" s="449"/>
      <c r="F189" s="301"/>
      <c r="G189" s="302"/>
      <c r="H189" s="170"/>
      <c r="I189" s="170"/>
      <c r="J189" s="646">
        <v>0</v>
      </c>
      <c r="K189" s="646">
        <v>0</v>
      </c>
      <c r="L189" s="736"/>
      <c r="M189" s="361"/>
    </row>
    <row r="190" spans="2:13" x14ac:dyDescent="0.35">
      <c r="B190" s="229"/>
      <c r="C190" s="301"/>
      <c r="D190" s="301"/>
      <c r="E190" s="449"/>
      <c r="F190" s="301"/>
      <c r="G190" s="302"/>
      <c r="H190" s="170"/>
      <c r="I190" s="170"/>
      <c r="J190" s="646">
        <v>0</v>
      </c>
      <c r="K190" s="646">
        <v>0</v>
      </c>
      <c r="L190" s="736"/>
      <c r="M190" s="361"/>
    </row>
    <row r="191" spans="2:13" x14ac:dyDescent="0.35">
      <c r="B191" s="229"/>
      <c r="C191" s="301"/>
      <c r="D191" s="301"/>
      <c r="E191" s="449"/>
      <c r="F191" s="301"/>
      <c r="G191" s="302"/>
      <c r="H191" s="170"/>
      <c r="I191" s="170"/>
      <c r="J191" s="646">
        <v>0</v>
      </c>
      <c r="K191" s="646">
        <v>0</v>
      </c>
      <c r="L191" s="736"/>
      <c r="M191" s="361"/>
    </row>
    <row r="192" spans="2:13" x14ac:dyDescent="0.35">
      <c r="B192" s="229"/>
      <c r="C192" s="301"/>
      <c r="D192" s="301"/>
      <c r="E192" s="449"/>
      <c r="F192" s="301"/>
      <c r="G192" s="302"/>
      <c r="H192" s="170"/>
      <c r="I192" s="170"/>
      <c r="J192" s="646">
        <v>0</v>
      </c>
      <c r="K192" s="646">
        <v>0</v>
      </c>
      <c r="L192" s="736"/>
      <c r="M192" s="361"/>
    </row>
    <row r="193" spans="2:13" x14ac:dyDescent="0.35">
      <c r="B193" s="229"/>
      <c r="C193" s="301"/>
      <c r="D193" s="301"/>
      <c r="E193" s="449"/>
      <c r="F193" s="301"/>
      <c r="G193" s="302"/>
      <c r="H193" s="170"/>
      <c r="I193" s="170"/>
      <c r="J193" s="646">
        <v>0</v>
      </c>
      <c r="K193" s="646">
        <v>0</v>
      </c>
      <c r="L193" s="736"/>
      <c r="M193" s="361"/>
    </row>
    <row r="194" spans="2:13" x14ac:dyDescent="0.35">
      <c r="B194" s="229"/>
      <c r="C194" s="301"/>
      <c r="D194" s="301"/>
      <c r="E194" s="449"/>
      <c r="F194" s="301"/>
      <c r="G194" s="302"/>
      <c r="H194" s="170"/>
      <c r="I194" s="170"/>
      <c r="J194" s="646">
        <v>0</v>
      </c>
      <c r="K194" s="646">
        <v>0</v>
      </c>
      <c r="L194" s="736"/>
      <c r="M194" s="361"/>
    </row>
    <row r="195" spans="2:13" x14ac:dyDescent="0.35">
      <c r="B195" s="229"/>
      <c r="C195" s="301"/>
      <c r="D195" s="301"/>
      <c r="E195" s="449"/>
      <c r="F195" s="301"/>
      <c r="G195" s="302"/>
      <c r="H195" s="170"/>
      <c r="I195" s="170"/>
      <c r="J195" s="646">
        <v>0</v>
      </c>
      <c r="K195" s="646">
        <v>0</v>
      </c>
      <c r="L195" s="736"/>
      <c r="M195" s="361"/>
    </row>
    <row r="196" spans="2:13" x14ac:dyDescent="0.35">
      <c r="B196" s="229"/>
      <c r="C196" s="301"/>
      <c r="D196" s="301"/>
      <c r="E196" s="449"/>
      <c r="F196" s="301"/>
      <c r="G196" s="302"/>
      <c r="H196" s="170"/>
      <c r="I196" s="170"/>
      <c r="J196" s="646">
        <v>0</v>
      </c>
      <c r="K196" s="646">
        <v>0</v>
      </c>
      <c r="L196" s="736"/>
      <c r="M196" s="361"/>
    </row>
    <row r="197" spans="2:13" x14ac:dyDescent="0.35">
      <c r="B197" s="229"/>
      <c r="C197" s="301"/>
      <c r="D197" s="301"/>
      <c r="E197" s="449"/>
      <c r="F197" s="301"/>
      <c r="G197" s="302"/>
      <c r="H197" s="170"/>
      <c r="I197" s="170"/>
      <c r="J197" s="646">
        <v>0</v>
      </c>
      <c r="K197" s="646">
        <v>0</v>
      </c>
      <c r="L197" s="736"/>
      <c r="M197" s="361"/>
    </row>
    <row r="198" spans="2:13" x14ac:dyDescent="0.35">
      <c r="B198" s="229"/>
      <c r="C198" s="301"/>
      <c r="D198" s="301"/>
      <c r="E198" s="449"/>
      <c r="F198" s="301"/>
      <c r="G198" s="302"/>
      <c r="H198" s="170"/>
      <c r="I198" s="170"/>
      <c r="J198" s="646">
        <v>0</v>
      </c>
      <c r="K198" s="646">
        <v>0</v>
      </c>
      <c r="L198" s="736"/>
      <c r="M198" s="361"/>
    </row>
    <row r="199" spans="2:13" x14ac:dyDescent="0.35">
      <c r="B199" s="229"/>
      <c r="C199" s="301"/>
      <c r="D199" s="301"/>
      <c r="E199" s="449"/>
      <c r="F199" s="301"/>
      <c r="G199" s="302"/>
      <c r="H199" s="170"/>
      <c r="I199" s="170"/>
      <c r="J199" s="646">
        <v>0</v>
      </c>
      <c r="K199" s="646">
        <v>0</v>
      </c>
      <c r="L199" s="736"/>
      <c r="M199" s="361"/>
    </row>
    <row r="200" spans="2:13" x14ac:dyDescent="0.35">
      <c r="B200" s="229"/>
      <c r="C200" s="301"/>
      <c r="D200" s="301"/>
      <c r="E200" s="449"/>
      <c r="F200" s="301"/>
      <c r="G200" s="302"/>
      <c r="H200" s="170"/>
      <c r="I200" s="170"/>
      <c r="J200" s="646">
        <v>0</v>
      </c>
      <c r="K200" s="646">
        <v>0</v>
      </c>
      <c r="L200" s="736"/>
      <c r="M200" s="361"/>
    </row>
    <row r="201" spans="2:13" x14ac:dyDescent="0.35">
      <c r="B201" s="229"/>
      <c r="C201" s="301"/>
      <c r="D201" s="301"/>
      <c r="E201" s="449"/>
      <c r="F201" s="301"/>
      <c r="G201" s="302"/>
      <c r="H201" s="170"/>
      <c r="I201" s="170"/>
      <c r="J201" s="646">
        <v>0</v>
      </c>
      <c r="K201" s="646">
        <v>0</v>
      </c>
      <c r="L201" s="736"/>
      <c r="M201" s="361"/>
    </row>
    <row r="202" spans="2:13" x14ac:dyDescent="0.35">
      <c r="B202" s="229"/>
      <c r="C202" s="301"/>
      <c r="D202" s="301"/>
      <c r="E202" s="449"/>
      <c r="F202" s="301"/>
      <c r="G202" s="302"/>
      <c r="H202" s="170"/>
      <c r="I202" s="170"/>
      <c r="J202" s="646">
        <v>0</v>
      </c>
      <c r="K202" s="646">
        <v>0</v>
      </c>
      <c r="L202" s="736"/>
      <c r="M202" s="361"/>
    </row>
    <row r="203" spans="2:13" x14ac:dyDescent="0.35">
      <c r="B203" s="229"/>
      <c r="C203" s="301"/>
      <c r="D203" s="301"/>
      <c r="E203" s="449"/>
      <c r="F203" s="301"/>
      <c r="G203" s="302"/>
      <c r="H203" s="170"/>
      <c r="I203" s="170"/>
      <c r="J203" s="646">
        <v>0</v>
      </c>
      <c r="K203" s="646">
        <v>0</v>
      </c>
      <c r="L203" s="736"/>
      <c r="M203" s="361"/>
    </row>
    <row r="204" spans="2:13" x14ac:dyDescent="0.35">
      <c r="B204" s="229"/>
      <c r="C204" s="301"/>
      <c r="D204" s="301"/>
      <c r="E204" s="449"/>
      <c r="F204" s="301"/>
      <c r="G204" s="302"/>
      <c r="H204" s="170"/>
      <c r="I204" s="170"/>
      <c r="J204" s="646">
        <v>0</v>
      </c>
      <c r="K204" s="646">
        <v>0</v>
      </c>
      <c r="L204" s="736"/>
      <c r="M204" s="361"/>
    </row>
    <row r="205" spans="2:13" x14ac:dyDescent="0.35">
      <c r="B205" s="229"/>
      <c r="C205" s="301"/>
      <c r="D205" s="301"/>
      <c r="E205" s="449"/>
      <c r="F205" s="301"/>
      <c r="G205" s="302"/>
      <c r="H205" s="170"/>
      <c r="I205" s="170"/>
      <c r="J205" s="646">
        <v>0</v>
      </c>
      <c r="K205" s="646">
        <v>0</v>
      </c>
      <c r="L205" s="736"/>
      <c r="M205" s="361"/>
    </row>
    <row r="206" spans="2:13" x14ac:dyDescent="0.35">
      <c r="B206" s="229"/>
      <c r="C206" s="301"/>
      <c r="D206" s="301"/>
      <c r="E206" s="449"/>
      <c r="F206" s="301"/>
      <c r="G206" s="302"/>
      <c r="H206" s="170"/>
      <c r="I206" s="170"/>
      <c r="J206" s="646">
        <v>0</v>
      </c>
      <c r="K206" s="646">
        <v>0</v>
      </c>
      <c r="L206" s="736"/>
      <c r="M206" s="361"/>
    </row>
    <row r="207" spans="2:13" x14ac:dyDescent="0.35">
      <c r="B207" s="229"/>
      <c r="C207" s="301"/>
      <c r="D207" s="301"/>
      <c r="E207" s="449"/>
      <c r="F207" s="301"/>
      <c r="G207" s="302"/>
      <c r="H207" s="170"/>
      <c r="I207" s="170"/>
      <c r="J207" s="646">
        <v>0</v>
      </c>
      <c r="K207" s="646">
        <v>0</v>
      </c>
      <c r="L207" s="736"/>
      <c r="M207" s="361"/>
    </row>
    <row r="208" spans="2:13" x14ac:dyDescent="0.35">
      <c r="B208" s="229"/>
      <c r="C208" s="301"/>
      <c r="D208" s="301"/>
      <c r="E208" s="449"/>
      <c r="F208" s="301"/>
      <c r="G208" s="302"/>
      <c r="H208" s="170"/>
      <c r="I208" s="170"/>
      <c r="J208" s="646">
        <v>0</v>
      </c>
      <c r="K208" s="646">
        <v>0</v>
      </c>
      <c r="L208" s="736"/>
      <c r="M208" s="361"/>
    </row>
    <row r="209" spans="2:13" x14ac:dyDescent="0.35">
      <c r="B209" s="229"/>
      <c r="C209" s="301"/>
      <c r="D209" s="301"/>
      <c r="E209" s="449"/>
      <c r="F209" s="301"/>
      <c r="G209" s="302"/>
      <c r="H209" s="170"/>
      <c r="I209" s="170"/>
      <c r="J209" s="646">
        <v>0</v>
      </c>
      <c r="K209" s="646">
        <v>0</v>
      </c>
      <c r="L209" s="736"/>
      <c r="M209" s="361"/>
    </row>
    <row r="210" spans="2:13" x14ac:dyDescent="0.35">
      <c r="B210" s="229"/>
      <c r="C210" s="301"/>
      <c r="D210" s="301"/>
      <c r="E210" s="449"/>
      <c r="F210" s="301"/>
      <c r="G210" s="302"/>
      <c r="H210" s="170"/>
      <c r="I210" s="170"/>
      <c r="J210" s="646">
        <v>0</v>
      </c>
      <c r="K210" s="646">
        <v>0</v>
      </c>
      <c r="L210" s="736"/>
      <c r="M210" s="361"/>
    </row>
    <row r="211" spans="2:13" x14ac:dyDescent="0.35">
      <c r="B211" s="229"/>
      <c r="C211" s="301"/>
      <c r="D211" s="301"/>
      <c r="E211" s="449"/>
      <c r="F211" s="301"/>
      <c r="G211" s="302"/>
      <c r="H211" s="170"/>
      <c r="I211" s="170"/>
      <c r="J211" s="646">
        <v>0</v>
      </c>
      <c r="K211" s="646">
        <v>0</v>
      </c>
      <c r="L211" s="736"/>
      <c r="M211" s="361"/>
    </row>
    <row r="212" spans="2:13" x14ac:dyDescent="0.35">
      <c r="B212" s="229"/>
      <c r="C212" s="301"/>
      <c r="D212" s="301"/>
      <c r="E212" s="449"/>
      <c r="F212" s="301"/>
      <c r="G212" s="302"/>
      <c r="H212" s="170"/>
      <c r="I212" s="170"/>
      <c r="J212" s="646">
        <v>0</v>
      </c>
      <c r="K212" s="646">
        <v>0</v>
      </c>
      <c r="L212" s="736"/>
      <c r="M212" s="361"/>
    </row>
    <row r="213" spans="2:13" x14ac:dyDescent="0.35">
      <c r="B213" s="229"/>
      <c r="C213" s="301"/>
      <c r="D213" s="301"/>
      <c r="E213" s="449"/>
      <c r="F213" s="301"/>
      <c r="G213" s="302"/>
      <c r="H213" s="170"/>
      <c r="I213" s="170"/>
      <c r="J213" s="646">
        <v>0</v>
      </c>
      <c r="K213" s="646">
        <v>0</v>
      </c>
      <c r="L213" s="736"/>
      <c r="M213" s="361"/>
    </row>
    <row r="214" spans="2:13" x14ac:dyDescent="0.35">
      <c r="B214" s="229"/>
      <c r="C214" s="301"/>
      <c r="D214" s="301"/>
      <c r="E214" s="449"/>
      <c r="F214" s="301"/>
      <c r="G214" s="302"/>
      <c r="H214" s="170"/>
      <c r="I214" s="170"/>
      <c r="J214" s="646">
        <v>0</v>
      </c>
      <c r="K214" s="646">
        <v>0</v>
      </c>
      <c r="L214" s="736"/>
      <c r="M214" s="361"/>
    </row>
    <row r="215" spans="2:13" x14ac:dyDescent="0.35">
      <c r="B215" s="229"/>
      <c r="C215" s="301"/>
      <c r="D215" s="301"/>
      <c r="E215" s="449"/>
      <c r="F215" s="301"/>
      <c r="G215" s="302"/>
      <c r="H215" s="170"/>
      <c r="I215" s="170"/>
      <c r="J215" s="646">
        <v>0</v>
      </c>
      <c r="K215" s="646">
        <v>0</v>
      </c>
      <c r="L215" s="736"/>
      <c r="M215" s="361"/>
    </row>
    <row r="216" spans="2:13" x14ac:dyDescent="0.35">
      <c r="B216" s="229"/>
      <c r="C216" s="301"/>
      <c r="D216" s="301"/>
      <c r="E216" s="449"/>
      <c r="F216" s="301"/>
      <c r="G216" s="302"/>
      <c r="H216" s="170"/>
      <c r="I216" s="170"/>
      <c r="J216" s="646">
        <v>0</v>
      </c>
      <c r="K216" s="646">
        <v>0</v>
      </c>
      <c r="L216" s="736"/>
      <c r="M216" s="361"/>
    </row>
    <row r="217" spans="2:13" x14ac:dyDescent="0.35">
      <c r="B217" s="229"/>
      <c r="C217" s="301"/>
      <c r="D217" s="301"/>
      <c r="E217" s="449"/>
      <c r="F217" s="301"/>
      <c r="G217" s="302"/>
      <c r="H217" s="170"/>
      <c r="I217" s="170"/>
      <c r="J217" s="646">
        <v>0</v>
      </c>
      <c r="K217" s="646">
        <v>0</v>
      </c>
      <c r="L217" s="736"/>
      <c r="M217" s="361"/>
    </row>
    <row r="218" spans="2:13" x14ac:dyDescent="0.35">
      <c r="B218" s="229"/>
      <c r="C218" s="301"/>
      <c r="D218" s="301"/>
      <c r="E218" s="449"/>
      <c r="F218" s="301"/>
      <c r="G218" s="302"/>
      <c r="H218" s="170"/>
      <c r="I218" s="170"/>
      <c r="J218" s="646">
        <v>0</v>
      </c>
      <c r="K218" s="646">
        <v>0</v>
      </c>
      <c r="L218" s="736"/>
      <c r="M218" s="361"/>
    </row>
    <row r="219" spans="2:13" x14ac:dyDescent="0.35">
      <c r="B219" s="229"/>
      <c r="C219" s="301"/>
      <c r="D219" s="301"/>
      <c r="E219" s="449"/>
      <c r="F219" s="301"/>
      <c r="G219" s="302"/>
      <c r="H219" s="170"/>
      <c r="I219" s="170"/>
      <c r="J219" s="646">
        <v>0</v>
      </c>
      <c r="K219" s="646">
        <v>0</v>
      </c>
      <c r="L219" s="736"/>
      <c r="M219" s="361"/>
    </row>
    <row r="220" spans="2:13" x14ac:dyDescent="0.35">
      <c r="B220" s="229"/>
      <c r="C220" s="301"/>
      <c r="D220" s="301"/>
      <c r="E220" s="449"/>
      <c r="F220" s="301"/>
      <c r="G220" s="302"/>
      <c r="H220" s="170"/>
      <c r="I220" s="170"/>
      <c r="J220" s="646">
        <v>0</v>
      </c>
      <c r="K220" s="646">
        <v>0</v>
      </c>
      <c r="L220" s="736"/>
      <c r="M220" s="361"/>
    </row>
    <row r="221" spans="2:13" x14ac:dyDescent="0.35">
      <c r="B221" s="229"/>
      <c r="C221" s="301"/>
      <c r="D221" s="301"/>
      <c r="E221" s="449"/>
      <c r="F221" s="301"/>
      <c r="G221" s="302"/>
      <c r="H221" s="170"/>
      <c r="I221" s="170"/>
      <c r="J221" s="646">
        <v>0</v>
      </c>
      <c r="K221" s="646">
        <v>0</v>
      </c>
      <c r="L221" s="736"/>
      <c r="M221" s="361"/>
    </row>
    <row r="222" spans="2:13" x14ac:dyDescent="0.35">
      <c r="B222" s="229"/>
      <c r="C222" s="301"/>
      <c r="D222" s="301"/>
      <c r="E222" s="449"/>
      <c r="F222" s="301"/>
      <c r="G222" s="302"/>
      <c r="H222" s="170"/>
      <c r="I222" s="170"/>
      <c r="J222" s="646">
        <v>0</v>
      </c>
      <c r="K222" s="646">
        <v>0</v>
      </c>
      <c r="L222" s="736"/>
      <c r="M222" s="361"/>
    </row>
    <row r="223" spans="2:13" x14ac:dyDescent="0.35">
      <c r="B223" s="229"/>
      <c r="C223" s="301"/>
      <c r="D223" s="301"/>
      <c r="E223" s="449"/>
      <c r="F223" s="301"/>
      <c r="G223" s="302"/>
      <c r="H223" s="170"/>
      <c r="I223" s="170"/>
      <c r="J223" s="646">
        <v>0</v>
      </c>
      <c r="K223" s="646">
        <v>0</v>
      </c>
      <c r="L223" s="736"/>
      <c r="M223" s="361"/>
    </row>
    <row r="224" spans="2:13" x14ac:dyDescent="0.35">
      <c r="B224" s="229"/>
      <c r="C224" s="301"/>
      <c r="D224" s="301"/>
      <c r="E224" s="449"/>
      <c r="F224" s="301"/>
      <c r="G224" s="302"/>
      <c r="H224" s="170"/>
      <c r="I224" s="170"/>
      <c r="J224" s="646">
        <v>0</v>
      </c>
      <c r="K224" s="646">
        <v>0</v>
      </c>
      <c r="L224" s="736"/>
      <c r="M224" s="361"/>
    </row>
    <row r="225" spans="2:13" x14ac:dyDescent="0.35">
      <c r="B225" s="229"/>
      <c r="C225" s="301"/>
      <c r="D225" s="301"/>
      <c r="E225" s="449"/>
      <c r="F225" s="301"/>
      <c r="G225" s="302"/>
      <c r="H225" s="170"/>
      <c r="I225" s="170"/>
      <c r="J225" s="646">
        <v>0</v>
      </c>
      <c r="K225" s="646">
        <v>0</v>
      </c>
      <c r="L225" s="736"/>
      <c r="M225" s="361"/>
    </row>
    <row r="226" spans="2:13" x14ac:dyDescent="0.35">
      <c r="B226" s="229"/>
      <c r="C226" s="301"/>
      <c r="D226" s="301"/>
      <c r="E226" s="449"/>
      <c r="F226" s="301"/>
      <c r="G226" s="302"/>
      <c r="H226" s="170"/>
      <c r="I226" s="170"/>
      <c r="J226" s="646">
        <v>0</v>
      </c>
      <c r="K226" s="646">
        <v>0</v>
      </c>
      <c r="L226" s="736"/>
      <c r="M226" s="361"/>
    </row>
    <row r="227" spans="2:13" x14ac:dyDescent="0.35">
      <c r="B227" s="229"/>
      <c r="C227" s="301"/>
      <c r="D227" s="301"/>
      <c r="E227" s="449"/>
      <c r="F227" s="301"/>
      <c r="G227" s="302"/>
      <c r="H227" s="170"/>
      <c r="I227" s="170"/>
      <c r="J227" s="646">
        <v>0</v>
      </c>
      <c r="K227" s="646">
        <v>0</v>
      </c>
      <c r="L227" s="736"/>
      <c r="M227" s="361"/>
    </row>
    <row r="228" spans="2:13" x14ac:dyDescent="0.35">
      <c r="B228" s="229"/>
      <c r="C228" s="301"/>
      <c r="D228" s="301"/>
      <c r="E228" s="449"/>
      <c r="F228" s="301"/>
      <c r="G228" s="302"/>
      <c r="H228" s="170"/>
      <c r="I228" s="170"/>
      <c r="J228" s="646">
        <v>0</v>
      </c>
      <c r="K228" s="646">
        <v>0</v>
      </c>
      <c r="L228" s="736"/>
      <c r="M228" s="361"/>
    </row>
    <row r="229" spans="2:13" x14ac:dyDescent="0.35">
      <c r="B229" s="229"/>
      <c r="C229" s="301"/>
      <c r="D229" s="301"/>
      <c r="E229" s="449"/>
      <c r="F229" s="301"/>
      <c r="G229" s="302"/>
      <c r="H229" s="170"/>
      <c r="I229" s="170"/>
      <c r="J229" s="646">
        <v>0</v>
      </c>
      <c r="K229" s="646">
        <v>0</v>
      </c>
      <c r="L229" s="736"/>
      <c r="M229" s="361"/>
    </row>
    <row r="230" spans="2:13" x14ac:dyDescent="0.35">
      <c r="B230" s="229"/>
      <c r="C230" s="301"/>
      <c r="D230" s="301"/>
      <c r="E230" s="449"/>
      <c r="F230" s="301"/>
      <c r="G230" s="302"/>
      <c r="H230" s="170"/>
      <c r="I230" s="170"/>
      <c r="J230" s="646">
        <v>0</v>
      </c>
      <c r="K230" s="646">
        <v>0</v>
      </c>
      <c r="L230" s="736"/>
      <c r="M230" s="361"/>
    </row>
    <row r="231" spans="2:13" x14ac:dyDescent="0.35">
      <c r="B231" s="229"/>
      <c r="C231" s="301"/>
      <c r="D231" s="301"/>
      <c r="E231" s="449"/>
      <c r="F231" s="301"/>
      <c r="G231" s="302"/>
      <c r="H231" s="170"/>
      <c r="I231" s="170"/>
      <c r="J231" s="646">
        <v>0</v>
      </c>
      <c r="K231" s="646">
        <v>0</v>
      </c>
      <c r="L231" s="736"/>
      <c r="M231" s="361"/>
    </row>
    <row r="232" spans="2:13" x14ac:dyDescent="0.35">
      <c r="B232" s="229"/>
      <c r="C232" s="301"/>
      <c r="D232" s="301"/>
      <c r="E232" s="449"/>
      <c r="F232" s="301"/>
      <c r="G232" s="302"/>
      <c r="H232" s="170"/>
      <c r="I232" s="170"/>
      <c r="J232" s="646">
        <v>0</v>
      </c>
      <c r="K232" s="646">
        <v>0</v>
      </c>
      <c r="L232" s="736"/>
      <c r="M232" s="361"/>
    </row>
    <row r="233" spans="2:13" x14ac:dyDescent="0.35">
      <c r="B233" s="229"/>
      <c r="C233" s="301"/>
      <c r="D233" s="301"/>
      <c r="E233" s="449"/>
      <c r="F233" s="301"/>
      <c r="G233" s="302"/>
      <c r="H233" s="170"/>
      <c r="I233" s="170"/>
      <c r="J233" s="646">
        <v>0</v>
      </c>
      <c r="K233" s="646">
        <v>0</v>
      </c>
      <c r="L233" s="736"/>
      <c r="M233" s="361"/>
    </row>
    <row r="234" spans="2:13" x14ac:dyDescent="0.35">
      <c r="B234" s="229"/>
      <c r="C234" s="301"/>
      <c r="D234" s="301"/>
      <c r="E234" s="449"/>
      <c r="F234" s="301"/>
      <c r="G234" s="302"/>
      <c r="H234" s="170"/>
      <c r="I234" s="170"/>
      <c r="J234" s="646">
        <v>0</v>
      </c>
      <c r="K234" s="646">
        <v>0</v>
      </c>
      <c r="L234" s="736"/>
      <c r="M234" s="361"/>
    </row>
    <row r="235" spans="2:13" x14ac:dyDescent="0.35">
      <c r="B235" s="229"/>
      <c r="C235" s="301"/>
      <c r="D235" s="301"/>
      <c r="E235" s="449"/>
      <c r="F235" s="301"/>
      <c r="G235" s="302"/>
      <c r="H235" s="170"/>
      <c r="I235" s="170"/>
      <c r="J235" s="646">
        <v>0</v>
      </c>
      <c r="K235" s="646">
        <v>0</v>
      </c>
      <c r="L235" s="736"/>
      <c r="M235" s="361"/>
    </row>
    <row r="236" spans="2:13" x14ac:dyDescent="0.35">
      <c r="B236" s="229"/>
      <c r="C236" s="301"/>
      <c r="D236" s="301"/>
      <c r="E236" s="449"/>
      <c r="F236" s="301"/>
      <c r="G236" s="302"/>
      <c r="H236" s="170"/>
      <c r="I236" s="170"/>
      <c r="J236" s="646">
        <v>0</v>
      </c>
      <c r="K236" s="646">
        <v>0</v>
      </c>
      <c r="L236" s="736"/>
      <c r="M236" s="361"/>
    </row>
    <row r="237" spans="2:13" x14ac:dyDescent="0.35">
      <c r="B237" s="229"/>
      <c r="C237" s="301"/>
      <c r="D237" s="301"/>
      <c r="E237" s="449"/>
      <c r="F237" s="301"/>
      <c r="G237" s="302"/>
      <c r="H237" s="170"/>
      <c r="I237" s="170"/>
      <c r="J237" s="646">
        <v>0</v>
      </c>
      <c r="K237" s="646">
        <v>0</v>
      </c>
      <c r="L237" s="736"/>
      <c r="M237" s="361"/>
    </row>
    <row r="238" spans="2:13" x14ac:dyDescent="0.35">
      <c r="B238" s="229"/>
      <c r="C238" s="301"/>
      <c r="D238" s="301"/>
      <c r="E238" s="449"/>
      <c r="F238" s="301"/>
      <c r="G238" s="302"/>
      <c r="H238" s="170"/>
      <c r="I238" s="170"/>
      <c r="J238" s="646">
        <v>0</v>
      </c>
      <c r="K238" s="646">
        <v>0</v>
      </c>
      <c r="L238" s="736"/>
      <c r="M238" s="361"/>
    </row>
    <row r="239" spans="2:13" x14ac:dyDescent="0.35">
      <c r="B239" s="229"/>
      <c r="C239" s="301"/>
      <c r="D239" s="301"/>
      <c r="E239" s="449"/>
      <c r="F239" s="301"/>
      <c r="G239" s="302"/>
      <c r="H239" s="170"/>
      <c r="I239" s="170"/>
      <c r="J239" s="646">
        <v>0</v>
      </c>
      <c r="K239" s="646">
        <v>0</v>
      </c>
      <c r="L239" s="736"/>
      <c r="M239" s="361"/>
    </row>
    <row r="240" spans="2:13" x14ac:dyDescent="0.35">
      <c r="B240" s="229"/>
      <c r="C240" s="301"/>
      <c r="D240" s="301"/>
      <c r="E240" s="449"/>
      <c r="F240" s="301"/>
      <c r="G240" s="302"/>
      <c r="H240" s="170"/>
      <c r="I240" s="170"/>
      <c r="J240" s="646">
        <v>0</v>
      </c>
      <c r="K240" s="646">
        <v>0</v>
      </c>
      <c r="L240" s="736"/>
      <c r="M240" s="361"/>
    </row>
    <row r="241" spans="2:13" x14ac:dyDescent="0.35">
      <c r="B241" s="229"/>
      <c r="C241" s="301"/>
      <c r="D241" s="301"/>
      <c r="E241" s="449"/>
      <c r="F241" s="301"/>
      <c r="G241" s="302"/>
      <c r="H241" s="170"/>
      <c r="I241" s="170"/>
      <c r="J241" s="646">
        <v>0</v>
      </c>
      <c r="K241" s="646">
        <v>0</v>
      </c>
      <c r="L241" s="736"/>
      <c r="M241" s="361"/>
    </row>
    <row r="242" spans="2:13" x14ac:dyDescent="0.35">
      <c r="B242" s="229"/>
      <c r="C242" s="301"/>
      <c r="D242" s="301"/>
      <c r="E242" s="449"/>
      <c r="F242" s="301"/>
      <c r="G242" s="302"/>
      <c r="H242" s="170"/>
      <c r="I242" s="170"/>
      <c r="J242" s="646">
        <v>0</v>
      </c>
      <c r="K242" s="646">
        <v>0</v>
      </c>
      <c r="L242" s="736"/>
      <c r="M242" s="361"/>
    </row>
    <row r="243" spans="2:13" x14ac:dyDescent="0.35">
      <c r="B243" s="229"/>
      <c r="C243" s="301"/>
      <c r="D243" s="301"/>
      <c r="E243" s="449"/>
      <c r="F243" s="301"/>
      <c r="G243" s="302"/>
      <c r="H243" s="170"/>
      <c r="I243" s="170"/>
      <c r="J243" s="646">
        <v>0</v>
      </c>
      <c r="K243" s="646">
        <v>0</v>
      </c>
      <c r="L243" s="736"/>
      <c r="M243" s="361"/>
    </row>
    <row r="244" spans="2:13" x14ac:dyDescent="0.35">
      <c r="B244" s="229"/>
      <c r="C244" s="301"/>
      <c r="D244" s="301"/>
      <c r="E244" s="449"/>
      <c r="F244" s="301"/>
      <c r="G244" s="302"/>
      <c r="H244" s="170"/>
      <c r="I244" s="170"/>
      <c r="J244" s="646">
        <v>0</v>
      </c>
      <c r="K244" s="646">
        <v>0</v>
      </c>
      <c r="L244" s="736"/>
      <c r="M244" s="361"/>
    </row>
    <row r="245" spans="2:13" x14ac:dyDescent="0.35">
      <c r="B245" s="229"/>
      <c r="C245" s="301"/>
      <c r="D245" s="301"/>
      <c r="E245" s="449"/>
      <c r="F245" s="301"/>
      <c r="G245" s="302"/>
      <c r="H245" s="170"/>
      <c r="I245" s="170"/>
      <c r="J245" s="646">
        <v>0</v>
      </c>
      <c r="K245" s="646">
        <v>0</v>
      </c>
      <c r="L245" s="736"/>
      <c r="M245" s="361"/>
    </row>
    <row r="246" spans="2:13" x14ac:dyDescent="0.35">
      <c r="B246" s="229"/>
      <c r="C246" s="301"/>
      <c r="D246" s="301"/>
      <c r="E246" s="449"/>
      <c r="F246" s="301"/>
      <c r="G246" s="302"/>
      <c r="H246" s="170"/>
      <c r="I246" s="170"/>
      <c r="J246" s="646">
        <v>0</v>
      </c>
      <c r="K246" s="646">
        <v>0</v>
      </c>
      <c r="L246" s="736"/>
      <c r="M246" s="361"/>
    </row>
    <row r="247" spans="2:13" x14ac:dyDescent="0.35">
      <c r="B247" s="229"/>
      <c r="C247" s="301"/>
      <c r="D247" s="301"/>
      <c r="E247" s="449"/>
      <c r="F247" s="301"/>
      <c r="G247" s="302"/>
      <c r="H247" s="170"/>
      <c r="I247" s="170"/>
      <c r="J247" s="646">
        <v>0</v>
      </c>
      <c r="K247" s="646">
        <v>0</v>
      </c>
      <c r="L247" s="736"/>
      <c r="M247" s="361"/>
    </row>
    <row r="248" spans="2:13" x14ac:dyDescent="0.35">
      <c r="B248" s="229"/>
      <c r="C248" s="301"/>
      <c r="D248" s="301"/>
      <c r="E248" s="449"/>
      <c r="F248" s="301"/>
      <c r="G248" s="302"/>
      <c r="H248" s="170"/>
      <c r="I248" s="170"/>
      <c r="J248" s="646">
        <v>0</v>
      </c>
      <c r="K248" s="646">
        <v>0</v>
      </c>
      <c r="L248" s="736"/>
      <c r="M248" s="361"/>
    </row>
    <row r="249" spans="2:13" x14ac:dyDescent="0.35">
      <c r="B249" s="229"/>
      <c r="C249" s="301"/>
      <c r="D249" s="301"/>
      <c r="E249" s="449"/>
      <c r="F249" s="301"/>
      <c r="G249" s="302"/>
      <c r="H249" s="170"/>
      <c r="I249" s="170"/>
      <c r="J249" s="646">
        <v>0</v>
      </c>
      <c r="K249" s="646">
        <v>0</v>
      </c>
      <c r="L249" s="736"/>
      <c r="M249" s="361"/>
    </row>
    <row r="250" spans="2:13" x14ac:dyDescent="0.35">
      <c r="B250" s="229"/>
      <c r="C250" s="301"/>
      <c r="D250" s="301"/>
      <c r="E250" s="449"/>
      <c r="F250" s="301"/>
      <c r="G250" s="302"/>
      <c r="H250" s="170"/>
      <c r="I250" s="170"/>
      <c r="J250" s="646">
        <v>0</v>
      </c>
      <c r="K250" s="646">
        <v>0</v>
      </c>
      <c r="L250" s="736"/>
      <c r="M250" s="361"/>
    </row>
    <row r="251" spans="2:13" x14ac:dyDescent="0.35">
      <c r="B251" s="229"/>
      <c r="C251" s="301"/>
      <c r="D251" s="301"/>
      <c r="E251" s="449"/>
      <c r="F251" s="301"/>
      <c r="G251" s="302"/>
      <c r="H251" s="170"/>
      <c r="I251" s="170"/>
      <c r="J251" s="646">
        <v>0</v>
      </c>
      <c r="K251" s="646">
        <v>0</v>
      </c>
      <c r="L251" s="736"/>
      <c r="M251" s="361"/>
    </row>
    <row r="252" spans="2:13" x14ac:dyDescent="0.35">
      <c r="B252" s="229"/>
      <c r="C252" s="301"/>
      <c r="D252" s="301"/>
      <c r="E252" s="449"/>
      <c r="F252" s="301"/>
      <c r="G252" s="302"/>
      <c r="H252" s="170"/>
      <c r="I252" s="170"/>
      <c r="J252" s="646">
        <v>0</v>
      </c>
      <c r="K252" s="646">
        <v>0</v>
      </c>
      <c r="L252" s="736"/>
      <c r="M252" s="361"/>
    </row>
    <row r="253" spans="2:13" x14ac:dyDescent="0.35">
      <c r="B253" s="229"/>
      <c r="C253" s="301"/>
      <c r="D253" s="301"/>
      <c r="E253" s="449"/>
      <c r="F253" s="301"/>
      <c r="G253" s="302"/>
      <c r="H253" s="170"/>
      <c r="I253" s="170"/>
      <c r="J253" s="646">
        <v>0</v>
      </c>
      <c r="K253" s="646">
        <v>0</v>
      </c>
      <c r="L253" s="736"/>
      <c r="M253" s="361"/>
    </row>
    <row r="254" spans="2:13" x14ac:dyDescent="0.35">
      <c r="B254" s="229"/>
      <c r="C254" s="301"/>
      <c r="D254" s="301"/>
      <c r="E254" s="449"/>
      <c r="F254" s="301"/>
      <c r="G254" s="302"/>
      <c r="H254" s="170"/>
      <c r="I254" s="170"/>
      <c r="J254" s="646">
        <v>0</v>
      </c>
      <c r="K254" s="646">
        <v>0</v>
      </c>
      <c r="L254" s="736"/>
      <c r="M254" s="361"/>
    </row>
    <row r="255" spans="2:13" x14ac:dyDescent="0.35">
      <c r="B255" s="229"/>
      <c r="C255" s="301"/>
      <c r="D255" s="301"/>
      <c r="E255" s="449"/>
      <c r="F255" s="301"/>
      <c r="G255" s="302"/>
      <c r="H255" s="170"/>
      <c r="I255" s="170"/>
      <c r="J255" s="646">
        <v>0</v>
      </c>
      <c r="K255" s="646">
        <v>0</v>
      </c>
      <c r="L255" s="736"/>
      <c r="M255" s="361"/>
    </row>
    <row r="256" spans="2:13" x14ac:dyDescent="0.35">
      <c r="B256" s="229"/>
      <c r="C256" s="301"/>
      <c r="D256" s="301"/>
      <c r="E256" s="449"/>
      <c r="F256" s="301"/>
      <c r="G256" s="302"/>
      <c r="H256" s="170"/>
      <c r="I256" s="170"/>
      <c r="J256" s="646">
        <v>0</v>
      </c>
      <c r="K256" s="646">
        <v>0</v>
      </c>
      <c r="L256" s="736"/>
      <c r="M256" s="361"/>
    </row>
    <row r="257" spans="2:13" x14ac:dyDescent="0.35">
      <c r="B257" s="229"/>
      <c r="C257" s="301"/>
      <c r="D257" s="301"/>
      <c r="E257" s="449"/>
      <c r="F257" s="301"/>
      <c r="G257" s="302"/>
      <c r="H257" s="170"/>
      <c r="I257" s="170"/>
      <c r="J257" s="646">
        <v>0</v>
      </c>
      <c r="K257" s="646">
        <v>0</v>
      </c>
      <c r="L257" s="736"/>
      <c r="M257" s="361"/>
    </row>
    <row r="258" spans="2:13" x14ac:dyDescent="0.35">
      <c r="B258" s="229"/>
      <c r="C258" s="301"/>
      <c r="D258" s="301"/>
      <c r="E258" s="449"/>
      <c r="F258" s="301"/>
      <c r="G258" s="302"/>
      <c r="H258" s="170"/>
      <c r="I258" s="170"/>
      <c r="J258" s="646">
        <v>0</v>
      </c>
      <c r="K258" s="646">
        <v>0</v>
      </c>
      <c r="L258" s="736"/>
      <c r="M258" s="361"/>
    </row>
    <row r="259" spans="2:13" x14ac:dyDescent="0.35">
      <c r="B259" s="229"/>
      <c r="C259" s="301"/>
      <c r="D259" s="301"/>
      <c r="E259" s="449"/>
      <c r="F259" s="301"/>
      <c r="G259" s="302"/>
      <c r="H259" s="170"/>
      <c r="I259" s="170"/>
      <c r="J259" s="646">
        <v>0</v>
      </c>
      <c r="K259" s="646">
        <v>0</v>
      </c>
      <c r="L259" s="736"/>
      <c r="M259" s="361"/>
    </row>
    <row r="260" spans="2:13" x14ac:dyDescent="0.35">
      <c r="B260" s="229"/>
      <c r="C260" s="301"/>
      <c r="D260" s="301"/>
      <c r="E260" s="449"/>
      <c r="F260" s="301"/>
      <c r="G260" s="302"/>
      <c r="H260" s="170"/>
      <c r="I260" s="170"/>
      <c r="J260" s="646">
        <v>0</v>
      </c>
      <c r="K260" s="646">
        <v>0</v>
      </c>
      <c r="L260" s="736"/>
      <c r="M260" s="361"/>
    </row>
    <row r="261" spans="2:13" x14ac:dyDescent="0.35">
      <c r="B261" s="229"/>
      <c r="C261" s="301"/>
      <c r="D261" s="301"/>
      <c r="E261" s="449"/>
      <c r="F261" s="301"/>
      <c r="G261" s="302"/>
      <c r="H261" s="170"/>
      <c r="I261" s="170"/>
      <c r="J261" s="646">
        <v>0</v>
      </c>
      <c r="K261" s="646">
        <v>0</v>
      </c>
      <c r="L261" s="736"/>
      <c r="M261" s="361"/>
    </row>
    <row r="262" spans="2:13" x14ac:dyDescent="0.35">
      <c r="B262" s="229"/>
      <c r="C262" s="301"/>
      <c r="D262" s="301"/>
      <c r="E262" s="449"/>
      <c r="F262" s="301"/>
      <c r="G262" s="302"/>
      <c r="H262" s="170"/>
      <c r="I262" s="170"/>
      <c r="J262" s="646">
        <v>0</v>
      </c>
      <c r="K262" s="646">
        <v>0</v>
      </c>
      <c r="L262" s="736"/>
      <c r="M262" s="361"/>
    </row>
    <row r="263" spans="2:13" x14ac:dyDescent="0.35">
      <c r="B263" s="229"/>
      <c r="C263" s="301"/>
      <c r="D263" s="301"/>
      <c r="E263" s="449"/>
      <c r="F263" s="301"/>
      <c r="G263" s="302"/>
      <c r="H263" s="170"/>
      <c r="I263" s="170"/>
      <c r="J263" s="646">
        <v>0</v>
      </c>
      <c r="K263" s="646">
        <v>0</v>
      </c>
      <c r="L263" s="736"/>
      <c r="M263" s="361"/>
    </row>
    <row r="264" spans="2:13" x14ac:dyDescent="0.35">
      <c r="B264" s="229"/>
      <c r="C264" s="301"/>
      <c r="D264" s="301"/>
      <c r="E264" s="449"/>
      <c r="F264" s="301"/>
      <c r="G264" s="302"/>
      <c r="H264" s="170"/>
      <c r="I264" s="170"/>
      <c r="J264" s="646">
        <v>0</v>
      </c>
      <c r="K264" s="646">
        <v>0</v>
      </c>
      <c r="L264" s="736"/>
      <c r="M264" s="361"/>
    </row>
    <row r="265" spans="2:13" x14ac:dyDescent="0.35">
      <c r="B265" s="229"/>
      <c r="C265" s="301"/>
      <c r="D265" s="301"/>
      <c r="E265" s="449"/>
      <c r="F265" s="301"/>
      <c r="G265" s="302"/>
      <c r="H265" s="170"/>
      <c r="I265" s="170"/>
      <c r="J265" s="646">
        <v>0</v>
      </c>
      <c r="K265" s="646">
        <v>0</v>
      </c>
      <c r="L265" s="736"/>
      <c r="M265" s="361"/>
    </row>
    <row r="266" spans="2:13" x14ac:dyDescent="0.35">
      <c r="B266" s="229"/>
      <c r="C266" s="301"/>
      <c r="D266" s="301"/>
      <c r="E266" s="449"/>
      <c r="F266" s="301"/>
      <c r="G266" s="302"/>
      <c r="H266" s="170"/>
      <c r="I266" s="170"/>
      <c r="J266" s="646">
        <v>0</v>
      </c>
      <c r="K266" s="646">
        <v>0</v>
      </c>
      <c r="L266" s="736"/>
      <c r="M266" s="361"/>
    </row>
    <row r="267" spans="2:13" x14ac:dyDescent="0.35">
      <c r="B267" s="229"/>
      <c r="C267" s="301"/>
      <c r="D267" s="301"/>
      <c r="E267" s="449"/>
      <c r="F267" s="301"/>
      <c r="G267" s="302"/>
      <c r="H267" s="170"/>
      <c r="I267" s="170"/>
      <c r="J267" s="646">
        <v>0</v>
      </c>
      <c r="K267" s="646">
        <v>0</v>
      </c>
      <c r="L267" s="736"/>
      <c r="M267" s="361"/>
    </row>
    <row r="268" spans="2:13" x14ac:dyDescent="0.35">
      <c r="B268" s="229"/>
      <c r="C268" s="301"/>
      <c r="D268" s="301"/>
      <c r="E268" s="449"/>
      <c r="F268" s="301"/>
      <c r="G268" s="302"/>
      <c r="H268" s="170"/>
      <c r="I268" s="170"/>
      <c r="J268" s="646">
        <v>0</v>
      </c>
      <c r="K268" s="646">
        <v>0</v>
      </c>
      <c r="L268" s="736"/>
      <c r="M268" s="361"/>
    </row>
    <row r="269" spans="2:13" x14ac:dyDescent="0.35">
      <c r="B269" s="229"/>
      <c r="C269" s="301"/>
      <c r="D269" s="301"/>
      <c r="E269" s="449"/>
      <c r="F269" s="301"/>
      <c r="G269" s="302"/>
      <c r="H269" s="170"/>
      <c r="I269" s="170"/>
      <c r="J269" s="646">
        <v>0</v>
      </c>
      <c r="K269" s="646">
        <v>0</v>
      </c>
      <c r="L269" s="736"/>
      <c r="M269" s="361"/>
    </row>
    <row r="270" spans="2:13" x14ac:dyDescent="0.35">
      <c r="B270" s="229"/>
      <c r="C270" s="301"/>
      <c r="D270" s="301"/>
      <c r="E270" s="449"/>
      <c r="F270" s="301"/>
      <c r="G270" s="302"/>
      <c r="H270" s="170"/>
      <c r="I270" s="170"/>
      <c r="J270" s="646">
        <v>0</v>
      </c>
      <c r="K270" s="646">
        <v>0</v>
      </c>
      <c r="L270" s="736"/>
      <c r="M270" s="361"/>
    </row>
    <row r="271" spans="2:13" x14ac:dyDescent="0.35">
      <c r="B271" s="229"/>
      <c r="C271" s="301"/>
      <c r="D271" s="301"/>
      <c r="E271" s="449"/>
      <c r="F271" s="301"/>
      <c r="G271" s="302"/>
      <c r="H271" s="170"/>
      <c r="I271" s="170"/>
      <c r="J271" s="646">
        <v>0</v>
      </c>
      <c r="K271" s="646">
        <v>0</v>
      </c>
      <c r="L271" s="736"/>
      <c r="M271" s="361"/>
    </row>
    <row r="272" spans="2:13" x14ac:dyDescent="0.35">
      <c r="B272" s="229"/>
      <c r="C272" s="301"/>
      <c r="D272" s="301"/>
      <c r="E272" s="449"/>
      <c r="F272" s="301"/>
      <c r="G272" s="302"/>
      <c r="H272" s="170"/>
      <c r="I272" s="170"/>
      <c r="J272" s="646">
        <v>0</v>
      </c>
      <c r="K272" s="646">
        <v>0</v>
      </c>
      <c r="L272" s="736"/>
      <c r="M272" s="361"/>
    </row>
    <row r="273" spans="2:13" x14ac:dyDescent="0.35">
      <c r="B273" s="229"/>
      <c r="C273" s="301"/>
      <c r="D273" s="301"/>
      <c r="E273" s="449"/>
      <c r="F273" s="301"/>
      <c r="G273" s="302"/>
      <c r="H273" s="170"/>
      <c r="I273" s="170"/>
      <c r="J273" s="646">
        <v>0</v>
      </c>
      <c r="K273" s="646">
        <v>0</v>
      </c>
      <c r="L273" s="736"/>
      <c r="M273" s="361"/>
    </row>
    <row r="274" spans="2:13" x14ac:dyDescent="0.35">
      <c r="B274" s="229"/>
      <c r="C274" s="301"/>
      <c r="D274" s="301"/>
      <c r="E274" s="449"/>
      <c r="F274" s="301"/>
      <c r="G274" s="302"/>
      <c r="H274" s="170"/>
      <c r="I274" s="170"/>
      <c r="J274" s="646">
        <v>0</v>
      </c>
      <c r="K274" s="646">
        <v>0</v>
      </c>
      <c r="L274" s="736"/>
      <c r="M274" s="361"/>
    </row>
    <row r="275" spans="2:13" x14ac:dyDescent="0.35">
      <c r="B275" s="229"/>
      <c r="C275" s="301"/>
      <c r="D275" s="301"/>
      <c r="E275" s="449"/>
      <c r="F275" s="301"/>
      <c r="G275" s="302"/>
      <c r="H275" s="170"/>
      <c r="I275" s="170"/>
      <c r="J275" s="646">
        <v>0</v>
      </c>
      <c r="K275" s="646">
        <v>0</v>
      </c>
      <c r="L275" s="736"/>
      <c r="M275" s="361"/>
    </row>
    <row r="276" spans="2:13" x14ac:dyDescent="0.35">
      <c r="B276" s="229"/>
      <c r="C276" s="301"/>
      <c r="D276" s="301"/>
      <c r="E276" s="449"/>
      <c r="F276" s="301"/>
      <c r="G276" s="302"/>
      <c r="H276" s="170"/>
      <c r="I276" s="170"/>
      <c r="J276" s="646">
        <v>0</v>
      </c>
      <c r="K276" s="646">
        <v>0</v>
      </c>
      <c r="L276" s="736"/>
      <c r="M276" s="361"/>
    </row>
    <row r="277" spans="2:13" x14ac:dyDescent="0.35">
      <c r="B277" s="229"/>
      <c r="C277" s="301"/>
      <c r="D277" s="301"/>
      <c r="E277" s="449"/>
      <c r="F277" s="301"/>
      <c r="G277" s="302"/>
      <c r="H277" s="170"/>
      <c r="I277" s="170"/>
      <c r="J277" s="646">
        <v>0</v>
      </c>
      <c r="K277" s="646">
        <v>0</v>
      </c>
      <c r="L277" s="736"/>
      <c r="M277" s="361"/>
    </row>
    <row r="278" spans="2:13" x14ac:dyDescent="0.35">
      <c r="B278" s="229"/>
      <c r="C278" s="301"/>
      <c r="D278" s="301"/>
      <c r="E278" s="449"/>
      <c r="F278" s="301"/>
      <c r="G278" s="302"/>
      <c r="H278" s="170"/>
      <c r="I278" s="170"/>
      <c r="J278" s="646">
        <v>0</v>
      </c>
      <c r="K278" s="646">
        <v>0</v>
      </c>
      <c r="L278" s="736"/>
      <c r="M278" s="361"/>
    </row>
    <row r="279" spans="2:13" x14ac:dyDescent="0.35">
      <c r="B279" s="229"/>
      <c r="C279" s="301"/>
      <c r="D279" s="301"/>
      <c r="E279" s="449"/>
      <c r="F279" s="301"/>
      <c r="G279" s="302"/>
      <c r="H279" s="170"/>
      <c r="I279" s="170"/>
      <c r="J279" s="646">
        <v>0</v>
      </c>
      <c r="K279" s="646">
        <v>0</v>
      </c>
      <c r="L279" s="736"/>
      <c r="M279" s="361"/>
    </row>
    <row r="280" spans="2:13" x14ac:dyDescent="0.35">
      <c r="B280" s="229"/>
      <c r="C280" s="301"/>
      <c r="D280" s="301"/>
      <c r="E280" s="449"/>
      <c r="F280" s="301"/>
      <c r="G280" s="302"/>
      <c r="H280" s="170"/>
      <c r="I280" s="170"/>
      <c r="J280" s="646">
        <v>0</v>
      </c>
      <c r="K280" s="646">
        <v>0</v>
      </c>
      <c r="L280" s="736"/>
      <c r="M280" s="361"/>
    </row>
    <row r="281" spans="2:13" x14ac:dyDescent="0.35">
      <c r="B281" s="229"/>
      <c r="C281" s="301"/>
      <c r="D281" s="301"/>
      <c r="E281" s="449"/>
      <c r="F281" s="301"/>
      <c r="G281" s="302"/>
      <c r="H281" s="170"/>
      <c r="I281" s="170"/>
      <c r="J281" s="646">
        <v>0</v>
      </c>
      <c r="K281" s="646">
        <v>0</v>
      </c>
      <c r="L281" s="736"/>
      <c r="M281" s="361"/>
    </row>
    <row r="282" spans="2:13" x14ac:dyDescent="0.35">
      <c r="B282" s="229"/>
      <c r="C282" s="301"/>
      <c r="D282" s="301"/>
      <c r="E282" s="449"/>
      <c r="F282" s="301"/>
      <c r="G282" s="302"/>
      <c r="H282" s="170"/>
      <c r="I282" s="170"/>
      <c r="J282" s="646">
        <v>0</v>
      </c>
      <c r="K282" s="646">
        <v>0</v>
      </c>
      <c r="L282" s="736"/>
      <c r="M282" s="361"/>
    </row>
    <row r="283" spans="2:13" x14ac:dyDescent="0.35">
      <c r="B283" s="229"/>
      <c r="C283" s="301"/>
      <c r="D283" s="301"/>
      <c r="E283" s="449"/>
      <c r="F283" s="301"/>
      <c r="G283" s="302"/>
      <c r="H283" s="170"/>
      <c r="I283" s="170"/>
      <c r="J283" s="646">
        <v>0</v>
      </c>
      <c r="K283" s="646">
        <v>0</v>
      </c>
      <c r="L283" s="736"/>
      <c r="M283" s="361"/>
    </row>
    <row r="284" spans="2:13" x14ac:dyDescent="0.35">
      <c r="B284" s="229"/>
      <c r="C284" s="301"/>
      <c r="D284" s="301"/>
      <c r="E284" s="449"/>
      <c r="F284" s="301"/>
      <c r="G284" s="302"/>
      <c r="H284" s="170"/>
      <c r="I284" s="170"/>
      <c r="J284" s="646">
        <v>0</v>
      </c>
      <c r="K284" s="646">
        <v>0</v>
      </c>
      <c r="L284" s="736"/>
      <c r="M284" s="361"/>
    </row>
    <row r="285" spans="2:13" x14ac:dyDescent="0.35">
      <c r="B285" s="229"/>
      <c r="C285" s="301"/>
      <c r="D285" s="301"/>
      <c r="E285" s="449"/>
      <c r="F285" s="301"/>
      <c r="G285" s="302"/>
      <c r="H285" s="170"/>
      <c r="I285" s="170"/>
      <c r="J285" s="646">
        <v>0</v>
      </c>
      <c r="K285" s="646">
        <v>0</v>
      </c>
      <c r="L285" s="736"/>
      <c r="M285" s="361"/>
    </row>
    <row r="286" spans="2:13" x14ac:dyDescent="0.35">
      <c r="B286" s="229"/>
      <c r="C286" s="301"/>
      <c r="D286" s="301"/>
      <c r="E286" s="449"/>
      <c r="F286" s="301"/>
      <c r="G286" s="302"/>
      <c r="H286" s="170"/>
      <c r="I286" s="170"/>
      <c r="J286" s="646">
        <v>0</v>
      </c>
      <c r="K286" s="646">
        <v>0</v>
      </c>
      <c r="L286" s="736"/>
      <c r="M286" s="361"/>
    </row>
    <row r="287" spans="2:13" x14ac:dyDescent="0.35">
      <c r="B287" s="229"/>
      <c r="C287" s="301"/>
      <c r="D287" s="301"/>
      <c r="E287" s="449"/>
      <c r="F287" s="301"/>
      <c r="G287" s="302"/>
      <c r="H287" s="170"/>
      <c r="I287" s="170"/>
      <c r="J287" s="646">
        <v>0</v>
      </c>
      <c r="K287" s="646">
        <v>0</v>
      </c>
      <c r="L287" s="736"/>
      <c r="M287" s="361"/>
    </row>
    <row r="288" spans="2:13" x14ac:dyDescent="0.35">
      <c r="B288" s="229"/>
      <c r="C288" s="301"/>
      <c r="D288" s="301"/>
      <c r="E288" s="449"/>
      <c r="F288" s="301"/>
      <c r="G288" s="302"/>
      <c r="H288" s="170"/>
      <c r="I288" s="170"/>
      <c r="J288" s="646">
        <v>0</v>
      </c>
      <c r="K288" s="646">
        <v>0</v>
      </c>
      <c r="L288" s="736"/>
      <c r="M288" s="361"/>
    </row>
    <row r="289" spans="2:13" x14ac:dyDescent="0.35">
      <c r="B289" s="229"/>
      <c r="C289" s="301"/>
      <c r="D289" s="301"/>
      <c r="E289" s="449"/>
      <c r="F289" s="301"/>
      <c r="G289" s="302"/>
      <c r="H289" s="170"/>
      <c r="I289" s="170"/>
      <c r="J289" s="646">
        <v>0</v>
      </c>
      <c r="K289" s="646">
        <v>0</v>
      </c>
      <c r="L289" s="736"/>
      <c r="M289" s="361"/>
    </row>
    <row r="290" spans="2:13" x14ac:dyDescent="0.35">
      <c r="B290" s="229"/>
      <c r="C290" s="301"/>
      <c r="D290" s="301"/>
      <c r="E290" s="449"/>
      <c r="F290" s="301"/>
      <c r="G290" s="302"/>
      <c r="H290" s="170"/>
      <c r="I290" s="170"/>
      <c r="J290" s="646">
        <v>0</v>
      </c>
      <c r="K290" s="646">
        <v>0</v>
      </c>
      <c r="L290" s="736"/>
      <c r="M290" s="361"/>
    </row>
    <row r="291" spans="2:13" x14ac:dyDescent="0.35">
      <c r="B291" s="229"/>
      <c r="C291" s="301"/>
      <c r="D291" s="301"/>
      <c r="E291" s="449"/>
      <c r="F291" s="301"/>
      <c r="G291" s="302"/>
      <c r="H291" s="170"/>
      <c r="I291" s="170"/>
      <c r="J291" s="646">
        <v>0</v>
      </c>
      <c r="K291" s="646">
        <v>0</v>
      </c>
      <c r="L291" s="736"/>
      <c r="M291" s="361"/>
    </row>
    <row r="292" spans="2:13" x14ac:dyDescent="0.35">
      <c r="B292" s="229"/>
      <c r="C292" s="301"/>
      <c r="D292" s="301"/>
      <c r="E292" s="449"/>
      <c r="F292" s="301"/>
      <c r="G292" s="302"/>
      <c r="H292" s="170"/>
      <c r="I292" s="170"/>
      <c r="J292" s="646">
        <v>0</v>
      </c>
      <c r="K292" s="646">
        <v>0</v>
      </c>
      <c r="L292" s="736"/>
      <c r="M292" s="361"/>
    </row>
    <row r="293" spans="2:13" x14ac:dyDescent="0.35">
      <c r="B293" s="229"/>
      <c r="C293" s="301"/>
      <c r="D293" s="301"/>
      <c r="E293" s="449"/>
      <c r="F293" s="301"/>
      <c r="G293" s="302"/>
      <c r="H293" s="170"/>
      <c r="I293" s="170"/>
      <c r="J293" s="646">
        <v>0</v>
      </c>
      <c r="K293" s="646">
        <v>0</v>
      </c>
      <c r="L293" s="736"/>
      <c r="M293" s="361"/>
    </row>
    <row r="294" spans="2:13" x14ac:dyDescent="0.35">
      <c r="B294" s="229"/>
      <c r="C294" s="301"/>
      <c r="D294" s="301"/>
      <c r="E294" s="449"/>
      <c r="F294" s="301"/>
      <c r="G294" s="302"/>
      <c r="H294" s="170"/>
      <c r="I294" s="170"/>
      <c r="J294" s="646">
        <v>0</v>
      </c>
      <c r="K294" s="646">
        <v>0</v>
      </c>
      <c r="L294" s="736"/>
      <c r="M294" s="361"/>
    </row>
    <row r="295" spans="2:13" x14ac:dyDescent="0.35">
      <c r="B295" s="229"/>
      <c r="C295" s="301"/>
      <c r="D295" s="301"/>
      <c r="E295" s="449"/>
      <c r="F295" s="301"/>
      <c r="G295" s="302"/>
      <c r="H295" s="170"/>
      <c r="I295" s="170"/>
      <c r="J295" s="646">
        <v>0</v>
      </c>
      <c r="K295" s="646">
        <v>0</v>
      </c>
      <c r="L295" s="736"/>
      <c r="M295" s="361"/>
    </row>
    <row r="296" spans="2:13" x14ac:dyDescent="0.35">
      <c r="B296" s="229"/>
      <c r="C296" s="301"/>
      <c r="D296" s="301"/>
      <c r="E296" s="449"/>
      <c r="F296" s="301"/>
      <c r="G296" s="302"/>
      <c r="H296" s="170"/>
      <c r="I296" s="170"/>
      <c r="J296" s="646">
        <v>0</v>
      </c>
      <c r="K296" s="646">
        <v>0</v>
      </c>
      <c r="L296" s="736"/>
      <c r="M296" s="361"/>
    </row>
    <row r="297" spans="2:13" x14ac:dyDescent="0.35">
      <c r="B297" s="229"/>
      <c r="C297" s="301"/>
      <c r="D297" s="301"/>
      <c r="E297" s="449"/>
      <c r="F297" s="301"/>
      <c r="G297" s="302"/>
      <c r="H297" s="170"/>
      <c r="I297" s="170"/>
      <c r="J297" s="646">
        <v>0</v>
      </c>
      <c r="K297" s="646">
        <v>0</v>
      </c>
      <c r="L297" s="736"/>
      <c r="M297" s="361"/>
    </row>
    <row r="298" spans="2:13" x14ac:dyDescent="0.35">
      <c r="B298" s="229"/>
      <c r="C298" s="301"/>
      <c r="D298" s="301"/>
      <c r="E298" s="449"/>
      <c r="F298" s="301"/>
      <c r="G298" s="302"/>
      <c r="H298" s="170"/>
      <c r="I298" s="170"/>
      <c r="J298" s="646">
        <v>0</v>
      </c>
      <c r="K298" s="646">
        <v>0</v>
      </c>
      <c r="L298" s="736"/>
      <c r="M298" s="361"/>
    </row>
    <row r="299" spans="2:13" x14ac:dyDescent="0.35">
      <c r="B299" s="229"/>
      <c r="C299" s="301"/>
      <c r="D299" s="301"/>
      <c r="E299" s="449"/>
      <c r="F299" s="301"/>
      <c r="G299" s="302"/>
      <c r="H299" s="170"/>
      <c r="I299" s="170"/>
      <c r="J299" s="646">
        <v>0</v>
      </c>
      <c r="K299" s="646">
        <v>0</v>
      </c>
      <c r="L299" s="736"/>
      <c r="M299" s="361"/>
    </row>
    <row r="300" spans="2:13" x14ac:dyDescent="0.35">
      <c r="B300" s="229"/>
      <c r="C300" s="301"/>
      <c r="D300" s="301"/>
      <c r="E300" s="449"/>
      <c r="F300" s="301"/>
      <c r="G300" s="302"/>
      <c r="H300" s="170"/>
      <c r="I300" s="170"/>
      <c r="J300" s="646">
        <v>0</v>
      </c>
      <c r="K300" s="646">
        <v>0</v>
      </c>
      <c r="L300" s="736"/>
      <c r="M300" s="361"/>
    </row>
    <row r="301" spans="2:13" x14ac:dyDescent="0.35">
      <c r="B301" s="229"/>
      <c r="C301" s="301"/>
      <c r="D301" s="301"/>
      <c r="E301" s="449"/>
      <c r="F301" s="301"/>
      <c r="G301" s="302"/>
      <c r="H301" s="170"/>
      <c r="I301" s="170"/>
      <c r="J301" s="646">
        <v>0</v>
      </c>
      <c r="K301" s="646">
        <v>0</v>
      </c>
      <c r="L301" s="736"/>
      <c r="M301" s="361"/>
    </row>
    <row r="302" spans="2:13" x14ac:dyDescent="0.35">
      <c r="B302" s="229"/>
      <c r="C302" s="301"/>
      <c r="D302" s="301"/>
      <c r="E302" s="449"/>
      <c r="F302" s="301"/>
      <c r="G302" s="302"/>
      <c r="H302" s="170"/>
      <c r="I302" s="170"/>
      <c r="J302" s="646">
        <v>0</v>
      </c>
      <c r="K302" s="646">
        <v>0</v>
      </c>
      <c r="L302" s="736"/>
      <c r="M302" s="361"/>
    </row>
    <row r="303" spans="2:13" x14ac:dyDescent="0.35">
      <c r="B303" s="229"/>
      <c r="C303" s="301"/>
      <c r="D303" s="301"/>
      <c r="E303" s="449"/>
      <c r="F303" s="301"/>
      <c r="G303" s="302"/>
      <c r="H303" s="170"/>
      <c r="I303" s="170"/>
      <c r="J303" s="646">
        <v>0</v>
      </c>
      <c r="K303" s="646">
        <v>0</v>
      </c>
      <c r="L303" s="736"/>
      <c r="M303" s="361"/>
    </row>
    <row r="304" spans="2:13" x14ac:dyDescent="0.35">
      <c r="B304" s="229"/>
      <c r="C304" s="301"/>
      <c r="D304" s="301"/>
      <c r="E304" s="449"/>
      <c r="F304" s="301"/>
      <c r="G304" s="302"/>
      <c r="H304" s="170"/>
      <c r="I304" s="170"/>
      <c r="J304" s="646">
        <v>0</v>
      </c>
      <c r="K304" s="646">
        <v>0</v>
      </c>
      <c r="L304" s="736"/>
      <c r="M304" s="361"/>
    </row>
    <row r="305" spans="2:13" x14ac:dyDescent="0.35">
      <c r="B305" s="229"/>
      <c r="C305" s="301"/>
      <c r="D305" s="301"/>
      <c r="E305" s="449"/>
      <c r="F305" s="301"/>
      <c r="G305" s="302"/>
      <c r="H305" s="170"/>
      <c r="I305" s="170"/>
      <c r="J305" s="646">
        <v>0</v>
      </c>
      <c r="K305" s="646">
        <v>0</v>
      </c>
      <c r="L305" s="736"/>
      <c r="M305" s="361"/>
    </row>
    <row r="306" spans="2:13" x14ac:dyDescent="0.35">
      <c r="B306" s="229"/>
      <c r="C306" s="301"/>
      <c r="D306" s="301"/>
      <c r="E306" s="449"/>
      <c r="F306" s="301"/>
      <c r="G306" s="302"/>
      <c r="H306" s="170"/>
      <c r="I306" s="170"/>
      <c r="J306" s="646">
        <v>0</v>
      </c>
      <c r="K306" s="646">
        <v>0</v>
      </c>
      <c r="L306" s="736"/>
      <c r="M306" s="361"/>
    </row>
    <row r="307" spans="2:13" x14ac:dyDescent="0.35">
      <c r="B307" s="229"/>
      <c r="C307" s="301"/>
      <c r="D307" s="301"/>
      <c r="E307" s="449"/>
      <c r="F307" s="301"/>
      <c r="G307" s="302"/>
      <c r="H307" s="170"/>
      <c r="I307" s="170"/>
      <c r="J307" s="646">
        <v>0</v>
      </c>
      <c r="K307" s="646">
        <v>0</v>
      </c>
      <c r="L307" s="736"/>
      <c r="M307" s="361"/>
    </row>
    <row r="308" spans="2:13" x14ac:dyDescent="0.35">
      <c r="B308" s="229"/>
      <c r="C308" s="301"/>
      <c r="D308" s="301"/>
      <c r="E308" s="449"/>
      <c r="F308" s="301"/>
      <c r="G308" s="302"/>
      <c r="H308" s="170"/>
      <c r="I308" s="170"/>
      <c r="J308" s="646">
        <v>0</v>
      </c>
      <c r="K308" s="646">
        <v>0</v>
      </c>
      <c r="L308" s="736"/>
      <c r="M308" s="361"/>
    </row>
    <row r="309" spans="2:13" x14ac:dyDescent="0.35">
      <c r="B309" s="229"/>
      <c r="C309" s="301"/>
      <c r="D309" s="301"/>
      <c r="E309" s="449"/>
      <c r="F309" s="301"/>
      <c r="G309" s="302"/>
      <c r="H309" s="170"/>
      <c r="I309" s="170"/>
      <c r="J309" s="646">
        <v>0</v>
      </c>
      <c r="K309" s="646">
        <v>0</v>
      </c>
      <c r="L309" s="736"/>
      <c r="M309" s="361"/>
    </row>
    <row r="310" spans="2:13" x14ac:dyDescent="0.35">
      <c r="B310" s="229"/>
      <c r="C310" s="301"/>
      <c r="D310" s="301"/>
      <c r="E310" s="449"/>
      <c r="F310" s="301"/>
      <c r="G310" s="302"/>
      <c r="H310" s="170"/>
      <c r="I310" s="170"/>
      <c r="J310" s="646">
        <v>0</v>
      </c>
      <c r="K310" s="646">
        <v>0</v>
      </c>
      <c r="L310" s="736"/>
      <c r="M310" s="361"/>
    </row>
    <row r="311" spans="2:13" x14ac:dyDescent="0.35">
      <c r="B311" s="229"/>
      <c r="C311" s="301"/>
      <c r="D311" s="301"/>
      <c r="E311" s="449"/>
      <c r="F311" s="301"/>
      <c r="G311" s="302"/>
      <c r="H311" s="170"/>
      <c r="I311" s="170"/>
      <c r="J311" s="646">
        <v>0</v>
      </c>
      <c r="K311" s="646">
        <v>0</v>
      </c>
      <c r="L311" s="736"/>
      <c r="M311" s="361"/>
    </row>
    <row r="312" spans="2:13" x14ac:dyDescent="0.35">
      <c r="B312" s="229"/>
      <c r="C312" s="301"/>
      <c r="D312" s="301"/>
      <c r="E312" s="449"/>
      <c r="F312" s="301"/>
      <c r="G312" s="302"/>
      <c r="H312" s="170"/>
      <c r="I312" s="170"/>
      <c r="J312" s="646">
        <v>0</v>
      </c>
      <c r="K312" s="646">
        <v>0</v>
      </c>
      <c r="L312" s="736"/>
      <c r="M312" s="361"/>
    </row>
    <row r="313" spans="2:13" x14ac:dyDescent="0.35">
      <c r="B313" s="229"/>
      <c r="C313" s="301"/>
      <c r="D313" s="301"/>
      <c r="E313" s="449"/>
      <c r="F313" s="301"/>
      <c r="G313" s="302"/>
      <c r="H313" s="170"/>
      <c r="I313" s="170"/>
      <c r="J313" s="646">
        <v>0</v>
      </c>
      <c r="K313" s="646">
        <v>0</v>
      </c>
      <c r="L313" s="736"/>
      <c r="M313" s="361"/>
    </row>
    <row r="314" spans="2:13" x14ac:dyDescent="0.35">
      <c r="B314" s="229"/>
      <c r="C314" s="301"/>
      <c r="D314" s="301"/>
      <c r="E314" s="449"/>
      <c r="F314" s="301"/>
      <c r="G314" s="302"/>
      <c r="H314" s="170"/>
      <c r="I314" s="170"/>
      <c r="J314" s="646">
        <v>0</v>
      </c>
      <c r="K314" s="646">
        <v>0</v>
      </c>
      <c r="L314" s="736"/>
      <c r="M314" s="361"/>
    </row>
    <row r="315" spans="2:13" x14ac:dyDescent="0.35">
      <c r="B315" s="229"/>
      <c r="C315" s="301"/>
      <c r="D315" s="301"/>
      <c r="E315" s="449"/>
      <c r="F315" s="301"/>
      <c r="G315" s="302"/>
      <c r="H315" s="170"/>
      <c r="I315" s="170"/>
      <c r="J315" s="646">
        <v>0</v>
      </c>
      <c r="K315" s="646">
        <v>0</v>
      </c>
      <c r="L315" s="736"/>
      <c r="M315" s="361"/>
    </row>
    <row r="316" spans="2:13" x14ac:dyDescent="0.35">
      <c r="B316" s="229"/>
      <c r="C316" s="301"/>
      <c r="D316" s="301"/>
      <c r="E316" s="449"/>
      <c r="F316" s="301"/>
      <c r="G316" s="302"/>
      <c r="H316" s="170"/>
      <c r="I316" s="170"/>
      <c r="J316" s="646">
        <v>0</v>
      </c>
      <c r="K316" s="646">
        <v>0</v>
      </c>
      <c r="L316" s="736"/>
      <c r="M316" s="361"/>
    </row>
    <row r="317" spans="2:13" x14ac:dyDescent="0.35">
      <c r="B317" s="229"/>
      <c r="C317" s="301"/>
      <c r="D317" s="301"/>
      <c r="E317" s="449"/>
      <c r="F317" s="301"/>
      <c r="G317" s="302"/>
      <c r="H317" s="170"/>
      <c r="I317" s="170"/>
      <c r="J317" s="646">
        <v>0</v>
      </c>
      <c r="K317" s="646">
        <v>0</v>
      </c>
      <c r="L317" s="736"/>
      <c r="M317" s="361"/>
    </row>
    <row r="318" spans="2:13" x14ac:dyDescent="0.35">
      <c r="B318" s="229"/>
      <c r="C318" s="301"/>
      <c r="D318" s="301"/>
      <c r="E318" s="449"/>
      <c r="F318" s="301"/>
      <c r="G318" s="302"/>
      <c r="H318" s="170"/>
      <c r="I318" s="170"/>
      <c r="J318" s="646">
        <v>0</v>
      </c>
      <c r="K318" s="646">
        <v>0</v>
      </c>
      <c r="L318" s="736"/>
      <c r="M318" s="361"/>
    </row>
    <row r="319" spans="2:13" x14ac:dyDescent="0.35">
      <c r="B319" s="229"/>
      <c r="C319" s="301"/>
      <c r="D319" s="301"/>
      <c r="E319" s="449"/>
      <c r="F319" s="301"/>
      <c r="G319" s="302"/>
      <c r="H319" s="170"/>
      <c r="I319" s="170"/>
      <c r="J319" s="646">
        <v>0</v>
      </c>
      <c r="K319" s="646">
        <v>0</v>
      </c>
      <c r="L319" s="736"/>
      <c r="M319" s="361"/>
    </row>
    <row r="320" spans="2:13" x14ac:dyDescent="0.35">
      <c r="B320" s="229"/>
      <c r="C320" s="301"/>
      <c r="D320" s="301"/>
      <c r="E320" s="449"/>
      <c r="F320" s="301"/>
      <c r="G320" s="302"/>
      <c r="H320" s="170"/>
      <c r="I320" s="170"/>
      <c r="J320" s="646">
        <v>0</v>
      </c>
      <c r="K320" s="646">
        <v>0</v>
      </c>
      <c r="L320" s="736"/>
      <c r="M320" s="361"/>
    </row>
    <row r="321" spans="2:13" x14ac:dyDescent="0.35">
      <c r="B321" s="229"/>
      <c r="C321" s="301"/>
      <c r="D321" s="301"/>
      <c r="E321" s="449"/>
      <c r="F321" s="301"/>
      <c r="G321" s="302"/>
      <c r="H321" s="170"/>
      <c r="I321" s="170"/>
      <c r="J321" s="646">
        <v>0</v>
      </c>
      <c r="K321" s="646">
        <v>0</v>
      </c>
      <c r="L321" s="736"/>
      <c r="M321" s="361"/>
    </row>
    <row r="322" spans="2:13" x14ac:dyDescent="0.35">
      <c r="B322" s="229"/>
      <c r="C322" s="301"/>
      <c r="D322" s="301"/>
      <c r="E322" s="449"/>
      <c r="F322" s="301"/>
      <c r="G322" s="302"/>
      <c r="H322" s="170"/>
      <c r="I322" s="170"/>
      <c r="J322" s="646">
        <v>0</v>
      </c>
      <c r="K322" s="646">
        <v>0</v>
      </c>
      <c r="L322" s="736"/>
      <c r="M322" s="361"/>
    </row>
    <row r="323" spans="2:13" x14ac:dyDescent="0.35">
      <c r="B323" s="229"/>
      <c r="C323" s="301"/>
      <c r="D323" s="301"/>
      <c r="E323" s="449"/>
      <c r="F323" s="301"/>
      <c r="G323" s="302"/>
      <c r="H323" s="170"/>
      <c r="I323" s="170"/>
      <c r="J323" s="646">
        <v>0</v>
      </c>
      <c r="K323" s="646">
        <v>0</v>
      </c>
      <c r="L323" s="736"/>
      <c r="M323" s="361"/>
    </row>
    <row r="324" spans="2:13" x14ac:dyDescent="0.35">
      <c r="B324" s="229"/>
      <c r="C324" s="301"/>
      <c r="D324" s="301"/>
      <c r="E324" s="449"/>
      <c r="F324" s="301"/>
      <c r="G324" s="302"/>
      <c r="H324" s="170"/>
      <c r="I324" s="170"/>
      <c r="J324" s="646">
        <v>0</v>
      </c>
      <c r="K324" s="646">
        <v>0</v>
      </c>
      <c r="L324" s="736"/>
      <c r="M324" s="361"/>
    </row>
    <row r="325" spans="2:13" x14ac:dyDescent="0.35">
      <c r="B325" s="229"/>
      <c r="C325" s="301"/>
      <c r="D325" s="301"/>
      <c r="E325" s="449"/>
      <c r="F325" s="301"/>
      <c r="G325" s="302"/>
      <c r="H325" s="170"/>
      <c r="I325" s="170"/>
      <c r="J325" s="646">
        <v>0</v>
      </c>
      <c r="K325" s="646">
        <v>0</v>
      </c>
      <c r="L325" s="736"/>
      <c r="M325" s="361"/>
    </row>
    <row r="326" spans="2:13" x14ac:dyDescent="0.35">
      <c r="B326" s="229"/>
      <c r="C326" s="301"/>
      <c r="D326" s="301"/>
      <c r="E326" s="449"/>
      <c r="F326" s="301"/>
      <c r="G326" s="302"/>
      <c r="H326" s="170"/>
      <c r="I326" s="170"/>
      <c r="J326" s="646">
        <v>0</v>
      </c>
      <c r="K326" s="646">
        <v>0</v>
      </c>
      <c r="L326" s="736"/>
      <c r="M326" s="361"/>
    </row>
    <row r="327" spans="2:13" x14ac:dyDescent="0.35">
      <c r="B327" s="229"/>
      <c r="C327" s="301"/>
      <c r="D327" s="301"/>
      <c r="E327" s="449"/>
      <c r="F327" s="301"/>
      <c r="G327" s="302"/>
      <c r="H327" s="170"/>
      <c r="I327" s="170"/>
      <c r="J327" s="646">
        <v>0</v>
      </c>
      <c r="K327" s="646">
        <v>0</v>
      </c>
      <c r="L327" s="736"/>
      <c r="M327" s="361"/>
    </row>
    <row r="328" spans="2:13" x14ac:dyDescent="0.35">
      <c r="B328" s="229"/>
      <c r="C328" s="301"/>
      <c r="D328" s="301"/>
      <c r="E328" s="449"/>
      <c r="F328" s="301"/>
      <c r="G328" s="302"/>
      <c r="H328" s="170"/>
      <c r="I328" s="170"/>
      <c r="J328" s="646">
        <v>0</v>
      </c>
      <c r="K328" s="646">
        <v>0</v>
      </c>
      <c r="L328" s="736"/>
      <c r="M328" s="361"/>
    </row>
    <row r="329" spans="2:13" x14ac:dyDescent="0.35">
      <c r="B329" s="229"/>
      <c r="C329" s="301"/>
      <c r="D329" s="301"/>
      <c r="E329" s="449"/>
      <c r="F329" s="301"/>
      <c r="G329" s="302"/>
      <c r="H329" s="170"/>
      <c r="I329" s="170"/>
      <c r="J329" s="646">
        <v>0</v>
      </c>
      <c r="K329" s="646">
        <v>0</v>
      </c>
      <c r="L329" s="736"/>
      <c r="M329" s="361"/>
    </row>
    <row r="330" spans="2:13" x14ac:dyDescent="0.35">
      <c r="B330" s="229"/>
      <c r="C330" s="301"/>
      <c r="D330" s="301"/>
      <c r="E330" s="449"/>
      <c r="F330" s="301"/>
      <c r="G330" s="302"/>
      <c r="H330" s="170"/>
      <c r="I330" s="170"/>
      <c r="J330" s="646">
        <v>0</v>
      </c>
      <c r="K330" s="646">
        <v>0</v>
      </c>
      <c r="L330" s="736"/>
      <c r="M330" s="361"/>
    </row>
    <row r="331" spans="2:13" x14ac:dyDescent="0.35">
      <c r="B331" s="229"/>
      <c r="C331" s="301"/>
      <c r="D331" s="301"/>
      <c r="E331" s="449"/>
      <c r="F331" s="301"/>
      <c r="G331" s="302"/>
      <c r="H331" s="170"/>
      <c r="I331" s="170"/>
      <c r="J331" s="646">
        <v>0</v>
      </c>
      <c r="K331" s="646">
        <v>0</v>
      </c>
      <c r="L331" s="736"/>
      <c r="M331" s="361"/>
    </row>
    <row r="332" spans="2:13" x14ac:dyDescent="0.35">
      <c r="B332" s="229"/>
      <c r="C332" s="301"/>
      <c r="D332" s="301"/>
      <c r="E332" s="449"/>
      <c r="F332" s="301"/>
      <c r="G332" s="302"/>
      <c r="H332" s="170"/>
      <c r="I332" s="170"/>
      <c r="J332" s="646">
        <v>0</v>
      </c>
      <c r="K332" s="646">
        <v>0</v>
      </c>
      <c r="L332" s="736"/>
      <c r="M332" s="361"/>
    </row>
    <row r="333" spans="2:13" x14ac:dyDescent="0.35">
      <c r="B333" s="229"/>
      <c r="C333" s="301"/>
      <c r="D333" s="301"/>
      <c r="E333" s="449"/>
      <c r="F333" s="301"/>
      <c r="G333" s="302"/>
      <c r="H333" s="170"/>
      <c r="I333" s="170"/>
      <c r="J333" s="646">
        <v>0</v>
      </c>
      <c r="K333" s="646">
        <v>0</v>
      </c>
      <c r="L333" s="736"/>
      <c r="M333" s="361"/>
    </row>
    <row r="334" spans="2:13" x14ac:dyDescent="0.35">
      <c r="B334" s="229"/>
      <c r="C334" s="301"/>
      <c r="D334" s="301"/>
      <c r="E334" s="449"/>
      <c r="F334" s="301"/>
      <c r="G334" s="302"/>
      <c r="H334" s="170"/>
      <c r="I334" s="170"/>
      <c r="J334" s="646">
        <v>0</v>
      </c>
      <c r="K334" s="646">
        <v>0</v>
      </c>
      <c r="L334" s="736"/>
      <c r="M334" s="361"/>
    </row>
    <row r="335" spans="2:13" x14ac:dyDescent="0.35">
      <c r="B335" s="229"/>
      <c r="C335" s="301"/>
      <c r="D335" s="301"/>
      <c r="E335" s="449"/>
      <c r="F335" s="301"/>
      <c r="G335" s="302"/>
      <c r="H335" s="170"/>
      <c r="I335" s="170"/>
      <c r="J335" s="646">
        <v>0</v>
      </c>
      <c r="K335" s="646">
        <v>0</v>
      </c>
      <c r="L335" s="736"/>
      <c r="M335" s="361"/>
    </row>
    <row r="336" spans="2:13" x14ac:dyDescent="0.35">
      <c r="B336" s="229"/>
      <c r="C336" s="301"/>
      <c r="D336" s="301"/>
      <c r="E336" s="449"/>
      <c r="F336" s="301"/>
      <c r="G336" s="302"/>
      <c r="H336" s="170"/>
      <c r="I336" s="170"/>
      <c r="J336" s="646">
        <v>0</v>
      </c>
      <c r="K336" s="646">
        <v>0</v>
      </c>
      <c r="L336" s="736"/>
      <c r="M336" s="361"/>
    </row>
    <row r="337" spans="2:13" x14ac:dyDescent="0.35">
      <c r="B337" s="229"/>
      <c r="C337" s="301"/>
      <c r="D337" s="301"/>
      <c r="E337" s="449"/>
      <c r="F337" s="301"/>
      <c r="G337" s="302"/>
      <c r="H337" s="170"/>
      <c r="I337" s="170"/>
      <c r="J337" s="646">
        <v>0</v>
      </c>
      <c r="K337" s="646">
        <v>0</v>
      </c>
      <c r="L337" s="736"/>
      <c r="M337" s="361"/>
    </row>
    <row r="338" spans="2:13" x14ac:dyDescent="0.35">
      <c r="B338" s="229"/>
      <c r="C338" s="301"/>
      <c r="D338" s="301"/>
      <c r="E338" s="449"/>
      <c r="F338" s="301"/>
      <c r="G338" s="302"/>
      <c r="H338" s="170"/>
      <c r="I338" s="170"/>
      <c r="J338" s="646">
        <v>0</v>
      </c>
      <c r="K338" s="646">
        <v>0</v>
      </c>
      <c r="L338" s="736"/>
      <c r="M338" s="361"/>
    </row>
    <row r="339" spans="2:13" x14ac:dyDescent="0.35">
      <c r="B339" s="229"/>
      <c r="C339" s="301"/>
      <c r="D339" s="301"/>
      <c r="E339" s="449"/>
      <c r="F339" s="301"/>
      <c r="G339" s="302"/>
      <c r="H339" s="170"/>
      <c r="I339" s="170"/>
      <c r="J339" s="646">
        <v>0</v>
      </c>
      <c r="K339" s="646">
        <v>0</v>
      </c>
      <c r="L339" s="736"/>
      <c r="M339" s="361"/>
    </row>
    <row r="340" spans="2:13" x14ac:dyDescent="0.35">
      <c r="B340" s="229"/>
      <c r="C340" s="301"/>
      <c r="D340" s="301"/>
      <c r="E340" s="449"/>
      <c r="F340" s="301"/>
      <c r="G340" s="302"/>
      <c r="H340" s="170"/>
      <c r="I340" s="170"/>
      <c r="J340" s="646">
        <v>0</v>
      </c>
      <c r="K340" s="646">
        <v>0</v>
      </c>
      <c r="L340" s="736"/>
      <c r="M340" s="361"/>
    </row>
    <row r="341" spans="2:13" x14ac:dyDescent="0.35">
      <c r="B341" s="229"/>
      <c r="C341" s="301"/>
      <c r="D341" s="301"/>
      <c r="E341" s="449"/>
      <c r="F341" s="301"/>
      <c r="G341" s="302"/>
      <c r="H341" s="170"/>
      <c r="I341" s="170"/>
      <c r="J341" s="646">
        <v>0</v>
      </c>
      <c r="K341" s="646">
        <v>0</v>
      </c>
      <c r="L341" s="736"/>
      <c r="M341" s="361"/>
    </row>
    <row r="342" spans="2:13" x14ac:dyDescent="0.35">
      <c r="B342" s="229"/>
      <c r="C342" s="301"/>
      <c r="D342" s="301"/>
      <c r="E342" s="449"/>
      <c r="F342" s="301"/>
      <c r="G342" s="302"/>
      <c r="H342" s="170"/>
      <c r="I342" s="170"/>
      <c r="J342" s="646">
        <v>0</v>
      </c>
      <c r="K342" s="646">
        <v>0</v>
      </c>
      <c r="L342" s="736"/>
      <c r="M342" s="361"/>
    </row>
    <row r="343" spans="2:13" x14ac:dyDescent="0.35">
      <c r="B343" s="229"/>
      <c r="C343" s="301"/>
      <c r="D343" s="301"/>
      <c r="E343" s="449"/>
      <c r="F343" s="301"/>
      <c r="G343" s="302"/>
      <c r="H343" s="170"/>
      <c r="I343" s="170"/>
      <c r="J343" s="646">
        <v>0</v>
      </c>
      <c r="K343" s="646">
        <v>0</v>
      </c>
      <c r="L343" s="736"/>
      <c r="M343" s="361"/>
    </row>
    <row r="344" spans="2:13" x14ac:dyDescent="0.35">
      <c r="B344" s="229"/>
      <c r="C344" s="301"/>
      <c r="D344" s="301"/>
      <c r="E344" s="449"/>
      <c r="F344" s="301"/>
      <c r="G344" s="302"/>
      <c r="H344" s="170"/>
      <c r="I344" s="170"/>
      <c r="J344" s="646">
        <v>0</v>
      </c>
      <c r="K344" s="646">
        <v>0</v>
      </c>
      <c r="L344" s="736"/>
      <c r="M344" s="361"/>
    </row>
    <row r="345" spans="2:13" x14ac:dyDescent="0.35">
      <c r="B345" s="229"/>
      <c r="C345" s="301"/>
      <c r="D345" s="301"/>
      <c r="E345" s="449"/>
      <c r="F345" s="301"/>
      <c r="G345" s="302"/>
      <c r="H345" s="170"/>
      <c r="I345" s="170"/>
      <c r="J345" s="646">
        <v>0</v>
      </c>
      <c r="K345" s="646">
        <v>0</v>
      </c>
      <c r="L345" s="736"/>
      <c r="M345" s="361"/>
    </row>
    <row r="346" spans="2:13" x14ac:dyDescent="0.35">
      <c r="B346" s="229"/>
      <c r="C346" s="301"/>
      <c r="D346" s="301"/>
      <c r="E346" s="449"/>
      <c r="F346" s="301"/>
      <c r="G346" s="302"/>
      <c r="H346" s="170"/>
      <c r="I346" s="170"/>
      <c r="J346" s="646">
        <v>0</v>
      </c>
      <c r="K346" s="646">
        <v>0</v>
      </c>
      <c r="L346" s="736"/>
      <c r="M346" s="361"/>
    </row>
    <row r="347" spans="2:13" x14ac:dyDescent="0.35">
      <c r="B347" s="229"/>
      <c r="C347" s="301"/>
      <c r="D347" s="301"/>
      <c r="E347" s="449"/>
      <c r="F347" s="301"/>
      <c r="G347" s="302"/>
      <c r="H347" s="170"/>
      <c r="I347" s="170"/>
      <c r="J347" s="646">
        <v>0</v>
      </c>
      <c r="K347" s="646">
        <v>0</v>
      </c>
      <c r="L347" s="736"/>
      <c r="M347" s="361"/>
    </row>
    <row r="348" spans="2:13" x14ac:dyDescent="0.35">
      <c r="B348" s="229"/>
      <c r="C348" s="301"/>
      <c r="D348" s="301"/>
      <c r="E348" s="449"/>
      <c r="F348" s="301"/>
      <c r="G348" s="302"/>
      <c r="H348" s="170"/>
      <c r="I348" s="170"/>
      <c r="J348" s="646">
        <v>0</v>
      </c>
      <c r="K348" s="646">
        <v>0</v>
      </c>
      <c r="L348" s="736"/>
      <c r="M348" s="361"/>
    </row>
    <row r="349" spans="2:13" x14ac:dyDescent="0.35">
      <c r="B349" s="229"/>
      <c r="C349" s="301"/>
      <c r="D349" s="301"/>
      <c r="E349" s="449"/>
      <c r="F349" s="301"/>
      <c r="G349" s="302"/>
      <c r="H349" s="170"/>
      <c r="I349" s="170"/>
      <c r="J349" s="646">
        <v>0</v>
      </c>
      <c r="K349" s="646">
        <v>0</v>
      </c>
      <c r="L349" s="736"/>
      <c r="M349" s="361"/>
    </row>
    <row r="350" spans="2:13" x14ac:dyDescent="0.35">
      <c r="B350" s="229"/>
      <c r="C350" s="301"/>
      <c r="D350" s="301"/>
      <c r="E350" s="449"/>
      <c r="F350" s="301"/>
      <c r="G350" s="302"/>
      <c r="H350" s="170"/>
      <c r="I350" s="170"/>
      <c r="J350" s="646">
        <v>0</v>
      </c>
      <c r="K350" s="646">
        <v>0</v>
      </c>
      <c r="L350" s="736"/>
      <c r="M350" s="361"/>
    </row>
    <row r="351" spans="2:13" x14ac:dyDescent="0.35">
      <c r="B351" s="229"/>
      <c r="C351" s="301"/>
      <c r="D351" s="301"/>
      <c r="E351" s="449"/>
      <c r="F351" s="301"/>
      <c r="G351" s="302"/>
      <c r="H351" s="170"/>
      <c r="I351" s="170"/>
      <c r="J351" s="646">
        <v>0</v>
      </c>
      <c r="K351" s="646">
        <v>0</v>
      </c>
      <c r="L351" s="736"/>
      <c r="M351" s="361"/>
    </row>
    <row r="352" spans="2:13" x14ac:dyDescent="0.35">
      <c r="B352" s="229"/>
      <c r="C352" s="301"/>
      <c r="D352" s="301"/>
      <c r="E352" s="449"/>
      <c r="F352" s="301"/>
      <c r="G352" s="302"/>
      <c r="H352" s="170"/>
      <c r="I352" s="170"/>
      <c r="J352" s="646">
        <v>0</v>
      </c>
      <c r="K352" s="646">
        <v>0</v>
      </c>
      <c r="L352" s="736"/>
      <c r="M352" s="361"/>
    </row>
    <row r="353" spans="2:13" x14ac:dyDescent="0.35">
      <c r="B353" s="229"/>
      <c r="C353" s="301"/>
      <c r="D353" s="301"/>
      <c r="E353" s="449"/>
      <c r="F353" s="301"/>
      <c r="G353" s="302"/>
      <c r="H353" s="170"/>
      <c r="I353" s="170"/>
      <c r="J353" s="646">
        <v>0</v>
      </c>
      <c r="K353" s="646">
        <v>0</v>
      </c>
      <c r="L353" s="736"/>
      <c r="M353" s="361"/>
    </row>
    <row r="354" spans="2:13" x14ac:dyDescent="0.35">
      <c r="B354" s="229"/>
      <c r="C354" s="301"/>
      <c r="D354" s="301"/>
      <c r="E354" s="449"/>
      <c r="F354" s="301"/>
      <c r="G354" s="302"/>
      <c r="H354" s="170"/>
      <c r="I354" s="170"/>
      <c r="J354" s="646">
        <v>0</v>
      </c>
      <c r="K354" s="646">
        <v>0</v>
      </c>
      <c r="L354" s="736"/>
      <c r="M354" s="361"/>
    </row>
    <row r="355" spans="2:13" x14ac:dyDescent="0.35">
      <c r="B355" s="229"/>
      <c r="C355" s="301"/>
      <c r="D355" s="301"/>
      <c r="E355" s="449"/>
      <c r="F355" s="301"/>
      <c r="G355" s="302"/>
      <c r="H355" s="170"/>
      <c r="I355" s="170"/>
      <c r="J355" s="646">
        <v>0</v>
      </c>
      <c r="K355" s="646">
        <v>0</v>
      </c>
      <c r="L355" s="736"/>
      <c r="M355" s="361"/>
    </row>
    <row r="356" spans="2:13" x14ac:dyDescent="0.35">
      <c r="B356" s="229"/>
      <c r="C356" s="301"/>
      <c r="D356" s="301"/>
      <c r="E356" s="449"/>
      <c r="F356" s="301"/>
      <c r="G356" s="302"/>
      <c r="H356" s="170"/>
      <c r="I356" s="170"/>
      <c r="J356" s="646">
        <v>0</v>
      </c>
      <c r="K356" s="646">
        <v>0</v>
      </c>
      <c r="L356" s="736"/>
      <c r="M356" s="361"/>
    </row>
    <row r="357" spans="2:13" x14ac:dyDescent="0.35">
      <c r="B357" s="229"/>
      <c r="C357" s="301"/>
      <c r="D357" s="301"/>
      <c r="E357" s="449"/>
      <c r="F357" s="301"/>
      <c r="G357" s="302"/>
      <c r="H357" s="170"/>
      <c r="I357" s="170"/>
      <c r="J357" s="646">
        <v>0</v>
      </c>
      <c r="K357" s="646">
        <v>0</v>
      </c>
      <c r="L357" s="736"/>
      <c r="M357" s="361"/>
    </row>
    <row r="358" spans="2:13" x14ac:dyDescent="0.35">
      <c r="B358" s="229"/>
      <c r="C358" s="301"/>
      <c r="D358" s="301"/>
      <c r="E358" s="449"/>
      <c r="F358" s="301"/>
      <c r="G358" s="302"/>
      <c r="H358" s="170"/>
      <c r="I358" s="170"/>
      <c r="J358" s="646">
        <v>0</v>
      </c>
      <c r="K358" s="646">
        <v>0</v>
      </c>
      <c r="L358" s="736"/>
      <c r="M358" s="361"/>
    </row>
    <row r="359" spans="2:13" x14ac:dyDescent="0.35">
      <c r="B359" s="229"/>
      <c r="C359" s="301"/>
      <c r="D359" s="301"/>
      <c r="E359" s="449"/>
      <c r="F359" s="301"/>
      <c r="G359" s="302"/>
      <c r="H359" s="170"/>
      <c r="I359" s="170"/>
      <c r="J359" s="646">
        <v>0</v>
      </c>
      <c r="K359" s="646">
        <v>0</v>
      </c>
      <c r="L359" s="736"/>
      <c r="M359" s="361"/>
    </row>
    <row r="360" spans="2:13" x14ac:dyDescent="0.35">
      <c r="B360" s="229"/>
      <c r="C360" s="301"/>
      <c r="D360" s="301"/>
      <c r="E360" s="449"/>
      <c r="F360" s="301"/>
      <c r="G360" s="302"/>
      <c r="H360" s="170"/>
      <c r="I360" s="170"/>
      <c r="J360" s="646">
        <v>0</v>
      </c>
      <c r="K360" s="646">
        <v>0</v>
      </c>
      <c r="L360" s="736"/>
      <c r="M360" s="361"/>
    </row>
    <row r="361" spans="2:13" x14ac:dyDescent="0.35">
      <c r="B361" s="229"/>
      <c r="C361" s="301"/>
      <c r="D361" s="301"/>
      <c r="E361" s="449"/>
      <c r="F361" s="301"/>
      <c r="G361" s="302"/>
      <c r="H361" s="170"/>
      <c r="I361" s="170"/>
      <c r="J361" s="646">
        <v>0</v>
      </c>
      <c r="K361" s="646">
        <v>0</v>
      </c>
      <c r="L361" s="736"/>
      <c r="M361" s="361"/>
    </row>
    <row r="362" spans="2:13" x14ac:dyDescent="0.35">
      <c r="B362" s="229"/>
      <c r="C362" s="301"/>
      <c r="D362" s="301"/>
      <c r="E362" s="449"/>
      <c r="F362" s="301"/>
      <c r="G362" s="302"/>
      <c r="H362" s="170"/>
      <c r="I362" s="170"/>
      <c r="J362" s="646">
        <v>0</v>
      </c>
      <c r="K362" s="646">
        <v>0</v>
      </c>
      <c r="L362" s="736"/>
      <c r="M362" s="361"/>
    </row>
    <row r="363" spans="2:13" x14ac:dyDescent="0.35">
      <c r="B363" s="229"/>
      <c r="C363" s="301"/>
      <c r="D363" s="301"/>
      <c r="E363" s="449"/>
      <c r="F363" s="301"/>
      <c r="G363" s="302"/>
      <c r="H363" s="170"/>
      <c r="I363" s="170"/>
      <c r="J363" s="646">
        <v>0</v>
      </c>
      <c r="K363" s="646">
        <v>0</v>
      </c>
      <c r="L363" s="736"/>
      <c r="M363" s="361"/>
    </row>
    <row r="364" spans="2:13" x14ac:dyDescent="0.35">
      <c r="B364" s="229"/>
      <c r="C364" s="301"/>
      <c r="D364" s="301"/>
      <c r="E364" s="449"/>
      <c r="F364" s="301"/>
      <c r="G364" s="302"/>
      <c r="H364" s="170"/>
      <c r="I364" s="170"/>
      <c r="J364" s="646">
        <v>0</v>
      </c>
      <c r="K364" s="646">
        <v>0</v>
      </c>
      <c r="L364" s="736"/>
      <c r="M364" s="361"/>
    </row>
    <row r="365" spans="2:13" x14ac:dyDescent="0.35">
      <c r="B365" s="229"/>
      <c r="C365" s="301"/>
      <c r="D365" s="301"/>
      <c r="E365" s="449"/>
      <c r="F365" s="301"/>
      <c r="G365" s="302"/>
      <c r="H365" s="170"/>
      <c r="I365" s="170"/>
      <c r="J365" s="646">
        <v>0</v>
      </c>
      <c r="K365" s="646">
        <v>0</v>
      </c>
      <c r="L365" s="736"/>
      <c r="M365" s="361"/>
    </row>
    <row r="366" spans="2:13" x14ac:dyDescent="0.35">
      <c r="B366" s="229"/>
      <c r="C366" s="301"/>
      <c r="D366" s="301"/>
      <c r="E366" s="449"/>
      <c r="F366" s="301"/>
      <c r="G366" s="302"/>
      <c r="H366" s="170"/>
      <c r="I366" s="170"/>
      <c r="J366" s="646">
        <v>0</v>
      </c>
      <c r="K366" s="646">
        <v>0</v>
      </c>
      <c r="L366" s="736"/>
      <c r="M366" s="361"/>
    </row>
    <row r="367" spans="2:13" x14ac:dyDescent="0.35">
      <c r="B367" s="229"/>
      <c r="C367" s="301"/>
      <c r="D367" s="301"/>
      <c r="E367" s="449"/>
      <c r="F367" s="301"/>
      <c r="G367" s="302"/>
      <c r="H367" s="170"/>
      <c r="I367" s="170"/>
      <c r="J367" s="646">
        <v>0</v>
      </c>
      <c r="K367" s="646">
        <v>0</v>
      </c>
      <c r="L367" s="736"/>
      <c r="M367" s="361"/>
    </row>
    <row r="368" spans="2:13" x14ac:dyDescent="0.35">
      <c r="B368" s="229"/>
      <c r="C368" s="301"/>
      <c r="D368" s="301"/>
      <c r="E368" s="449"/>
      <c r="F368" s="301"/>
      <c r="G368" s="302"/>
      <c r="H368" s="170"/>
      <c r="I368" s="170"/>
      <c r="J368" s="646">
        <v>0</v>
      </c>
      <c r="K368" s="646">
        <v>0</v>
      </c>
      <c r="L368" s="736"/>
      <c r="M368" s="361"/>
    </row>
    <row r="369" spans="2:13" x14ac:dyDescent="0.35">
      <c r="B369" s="229"/>
      <c r="C369" s="301"/>
      <c r="D369" s="301"/>
      <c r="E369" s="449"/>
      <c r="F369" s="301"/>
      <c r="G369" s="302"/>
      <c r="H369" s="170"/>
      <c r="I369" s="170"/>
      <c r="J369" s="646">
        <v>0</v>
      </c>
      <c r="K369" s="646">
        <v>0</v>
      </c>
      <c r="L369" s="736"/>
      <c r="M369" s="361"/>
    </row>
    <row r="370" spans="2:13" x14ac:dyDescent="0.35">
      <c r="B370" s="229"/>
      <c r="C370" s="301"/>
      <c r="D370" s="301"/>
      <c r="E370" s="449"/>
      <c r="F370" s="301"/>
      <c r="G370" s="302"/>
      <c r="H370" s="170"/>
      <c r="I370" s="170"/>
      <c r="J370" s="646">
        <v>0</v>
      </c>
      <c r="K370" s="646">
        <v>0</v>
      </c>
      <c r="L370" s="736"/>
      <c r="M370" s="361"/>
    </row>
    <row r="371" spans="2:13" x14ac:dyDescent="0.35">
      <c r="B371" s="229"/>
      <c r="C371" s="301"/>
      <c r="D371" s="301"/>
      <c r="E371" s="449"/>
      <c r="F371" s="301"/>
      <c r="G371" s="302"/>
      <c r="H371" s="170"/>
      <c r="I371" s="170"/>
      <c r="J371" s="646">
        <v>0</v>
      </c>
      <c r="K371" s="646">
        <v>0</v>
      </c>
      <c r="L371" s="736"/>
      <c r="M371" s="361"/>
    </row>
    <row r="372" spans="2:13" x14ac:dyDescent="0.35">
      <c r="B372" s="229"/>
      <c r="C372" s="301"/>
      <c r="D372" s="301"/>
      <c r="E372" s="449"/>
      <c r="F372" s="301"/>
      <c r="G372" s="302"/>
      <c r="H372" s="170"/>
      <c r="I372" s="170"/>
      <c r="J372" s="646">
        <v>0</v>
      </c>
      <c r="K372" s="646">
        <v>0</v>
      </c>
      <c r="L372" s="736"/>
      <c r="M372" s="361"/>
    </row>
    <row r="373" spans="2:13" x14ac:dyDescent="0.35">
      <c r="B373" s="229"/>
      <c r="C373" s="301"/>
      <c r="D373" s="301"/>
      <c r="E373" s="449"/>
      <c r="F373" s="301"/>
      <c r="G373" s="302"/>
      <c r="H373" s="170"/>
      <c r="I373" s="170"/>
      <c r="J373" s="646">
        <v>0</v>
      </c>
      <c r="K373" s="646">
        <v>0</v>
      </c>
      <c r="L373" s="736"/>
      <c r="M373" s="361"/>
    </row>
    <row r="374" spans="2:13" x14ac:dyDescent="0.35">
      <c r="B374" s="229"/>
      <c r="C374" s="301"/>
      <c r="D374" s="301"/>
      <c r="E374" s="449"/>
      <c r="F374" s="301"/>
      <c r="G374" s="302"/>
      <c r="H374" s="170"/>
      <c r="I374" s="170"/>
      <c r="J374" s="646">
        <v>0</v>
      </c>
      <c r="K374" s="646">
        <v>0</v>
      </c>
      <c r="L374" s="736"/>
      <c r="M374" s="361"/>
    </row>
    <row r="375" spans="2:13" x14ac:dyDescent="0.35">
      <c r="B375" s="229"/>
      <c r="C375" s="301"/>
      <c r="D375" s="301"/>
      <c r="E375" s="449"/>
      <c r="F375" s="301"/>
      <c r="G375" s="302"/>
      <c r="H375" s="170"/>
      <c r="I375" s="170"/>
      <c r="J375" s="646">
        <v>0</v>
      </c>
      <c r="K375" s="646">
        <v>0</v>
      </c>
      <c r="L375" s="736"/>
      <c r="M375" s="361"/>
    </row>
    <row r="376" spans="2:13" x14ac:dyDescent="0.35">
      <c r="B376" s="229"/>
      <c r="C376" s="301"/>
      <c r="D376" s="301"/>
      <c r="E376" s="449"/>
      <c r="F376" s="301"/>
      <c r="G376" s="302"/>
      <c r="H376" s="170"/>
      <c r="I376" s="170"/>
      <c r="J376" s="646">
        <v>0</v>
      </c>
      <c r="K376" s="646">
        <v>0</v>
      </c>
      <c r="L376" s="736"/>
      <c r="M376" s="361"/>
    </row>
    <row r="377" spans="2:13" x14ac:dyDescent="0.35">
      <c r="B377" s="229"/>
      <c r="C377" s="301"/>
      <c r="D377" s="301"/>
      <c r="E377" s="449"/>
      <c r="F377" s="301"/>
      <c r="G377" s="302"/>
      <c r="H377" s="170"/>
      <c r="I377" s="170"/>
      <c r="J377" s="646">
        <v>0</v>
      </c>
      <c r="K377" s="646">
        <v>0</v>
      </c>
      <c r="L377" s="736"/>
      <c r="M377" s="361"/>
    </row>
    <row r="378" spans="2:13" x14ac:dyDescent="0.35">
      <c r="B378" s="229"/>
      <c r="C378" s="301"/>
      <c r="D378" s="301"/>
      <c r="E378" s="449"/>
      <c r="F378" s="301"/>
      <c r="G378" s="302"/>
      <c r="H378" s="170"/>
      <c r="I378" s="170"/>
      <c r="J378" s="646">
        <v>0</v>
      </c>
      <c r="K378" s="646">
        <v>0</v>
      </c>
      <c r="L378" s="736"/>
      <c r="M378" s="361"/>
    </row>
    <row r="379" spans="2:13" x14ac:dyDescent="0.35">
      <c r="B379" s="229"/>
      <c r="C379" s="301"/>
      <c r="D379" s="301"/>
      <c r="E379" s="449"/>
      <c r="F379" s="301"/>
      <c r="G379" s="302"/>
      <c r="H379" s="170"/>
      <c r="I379" s="170"/>
      <c r="J379" s="646">
        <v>0</v>
      </c>
      <c r="K379" s="646">
        <v>0</v>
      </c>
      <c r="L379" s="736"/>
      <c r="M379" s="361"/>
    </row>
    <row r="380" spans="2:13" x14ac:dyDescent="0.35">
      <c r="B380" s="229"/>
      <c r="C380" s="301"/>
      <c r="D380" s="301"/>
      <c r="E380" s="449"/>
      <c r="F380" s="301"/>
      <c r="G380" s="302"/>
      <c r="H380" s="170"/>
      <c r="I380" s="170"/>
      <c r="J380" s="646">
        <v>0</v>
      </c>
      <c r="K380" s="646">
        <v>0</v>
      </c>
      <c r="L380" s="736"/>
      <c r="M380" s="361"/>
    </row>
    <row r="381" spans="2:13" x14ac:dyDescent="0.35">
      <c r="B381" s="229"/>
      <c r="C381" s="301"/>
      <c r="D381" s="301"/>
      <c r="E381" s="449"/>
      <c r="F381" s="301"/>
      <c r="G381" s="302"/>
      <c r="H381" s="170"/>
      <c r="I381" s="170"/>
      <c r="J381" s="646">
        <v>0</v>
      </c>
      <c r="K381" s="646">
        <v>0</v>
      </c>
      <c r="L381" s="736"/>
      <c r="M381" s="361"/>
    </row>
    <row r="382" spans="2:13" x14ac:dyDescent="0.35">
      <c r="B382" s="229"/>
      <c r="C382" s="301"/>
      <c r="D382" s="301"/>
      <c r="E382" s="449"/>
      <c r="F382" s="301"/>
      <c r="G382" s="302"/>
      <c r="H382" s="170"/>
      <c r="I382" s="170"/>
      <c r="J382" s="646">
        <v>0</v>
      </c>
      <c r="K382" s="646">
        <v>0</v>
      </c>
      <c r="L382" s="736"/>
      <c r="M382" s="361"/>
    </row>
    <row r="383" spans="2:13" x14ac:dyDescent="0.35">
      <c r="B383" s="229"/>
      <c r="C383" s="301"/>
      <c r="D383" s="301"/>
      <c r="E383" s="449"/>
      <c r="F383" s="301"/>
      <c r="G383" s="302"/>
      <c r="H383" s="170"/>
      <c r="I383" s="170"/>
      <c r="J383" s="646">
        <v>0</v>
      </c>
      <c r="K383" s="646">
        <v>0</v>
      </c>
      <c r="L383" s="736"/>
      <c r="M383" s="361"/>
    </row>
    <row r="384" spans="2:13" x14ac:dyDescent="0.35">
      <c r="B384" s="229"/>
      <c r="C384" s="301"/>
      <c r="D384" s="301"/>
      <c r="E384" s="449"/>
      <c r="F384" s="301"/>
      <c r="G384" s="302"/>
      <c r="H384" s="170"/>
      <c r="I384" s="170"/>
      <c r="J384" s="646">
        <v>0</v>
      </c>
      <c r="K384" s="646">
        <v>0</v>
      </c>
      <c r="L384" s="736"/>
      <c r="M384" s="361"/>
    </row>
    <row r="385" spans="2:13" x14ac:dyDescent="0.35">
      <c r="B385" s="229"/>
      <c r="C385" s="301"/>
      <c r="D385" s="301"/>
      <c r="E385" s="449"/>
      <c r="F385" s="301"/>
      <c r="G385" s="302"/>
      <c r="H385" s="170"/>
      <c r="I385" s="170"/>
      <c r="J385" s="646">
        <v>0</v>
      </c>
      <c r="K385" s="646">
        <v>0</v>
      </c>
      <c r="L385" s="736"/>
      <c r="M385" s="361"/>
    </row>
    <row r="386" spans="2:13" x14ac:dyDescent="0.35">
      <c r="B386" s="229"/>
      <c r="C386" s="301"/>
      <c r="D386" s="301"/>
      <c r="E386" s="449"/>
      <c r="F386" s="301"/>
      <c r="G386" s="302"/>
      <c r="H386" s="170"/>
      <c r="I386" s="170"/>
      <c r="J386" s="646">
        <v>0</v>
      </c>
      <c r="K386" s="646">
        <v>0</v>
      </c>
      <c r="L386" s="736"/>
      <c r="M386" s="361"/>
    </row>
    <row r="387" spans="2:13" x14ac:dyDescent="0.35">
      <c r="B387" s="229"/>
      <c r="C387" s="301"/>
      <c r="D387" s="301"/>
      <c r="E387" s="449"/>
      <c r="F387" s="301"/>
      <c r="G387" s="302"/>
      <c r="H387" s="170"/>
      <c r="I387" s="170"/>
      <c r="J387" s="646">
        <v>0</v>
      </c>
      <c r="K387" s="646">
        <v>0</v>
      </c>
      <c r="L387" s="736"/>
      <c r="M387" s="361"/>
    </row>
    <row r="388" spans="2:13" x14ac:dyDescent="0.35">
      <c r="B388" s="229"/>
      <c r="C388" s="301"/>
      <c r="D388" s="301"/>
      <c r="E388" s="449"/>
      <c r="F388" s="301"/>
      <c r="G388" s="302"/>
      <c r="H388" s="170"/>
      <c r="I388" s="170"/>
      <c r="J388" s="646">
        <v>0</v>
      </c>
      <c r="K388" s="646">
        <v>0</v>
      </c>
      <c r="L388" s="736"/>
      <c r="M388" s="361"/>
    </row>
    <row r="389" spans="2:13" x14ac:dyDescent="0.35">
      <c r="B389" s="229"/>
      <c r="C389" s="301"/>
      <c r="D389" s="301"/>
      <c r="E389" s="449"/>
      <c r="F389" s="301"/>
      <c r="G389" s="302"/>
      <c r="H389" s="170"/>
      <c r="I389" s="170"/>
      <c r="J389" s="646">
        <v>0</v>
      </c>
      <c r="K389" s="646">
        <v>0</v>
      </c>
      <c r="L389" s="736"/>
      <c r="M389" s="361"/>
    </row>
    <row r="390" spans="2:13" x14ac:dyDescent="0.35">
      <c r="B390" s="229"/>
      <c r="C390" s="301"/>
      <c r="D390" s="301"/>
      <c r="E390" s="449"/>
      <c r="F390" s="301"/>
      <c r="G390" s="302"/>
      <c r="H390" s="170"/>
      <c r="I390" s="170"/>
      <c r="J390" s="646">
        <v>0</v>
      </c>
      <c r="K390" s="646">
        <v>0</v>
      </c>
      <c r="L390" s="736"/>
      <c r="M390" s="361"/>
    </row>
    <row r="391" spans="2:13" x14ac:dyDescent="0.35">
      <c r="B391" s="229"/>
      <c r="C391" s="301"/>
      <c r="D391" s="301"/>
      <c r="E391" s="449"/>
      <c r="F391" s="301"/>
      <c r="G391" s="302"/>
      <c r="H391" s="170"/>
      <c r="I391" s="170"/>
      <c r="J391" s="646">
        <v>0</v>
      </c>
      <c r="K391" s="646">
        <v>0</v>
      </c>
      <c r="L391" s="736"/>
      <c r="M391" s="361"/>
    </row>
    <row r="392" spans="2:13" x14ac:dyDescent="0.35">
      <c r="B392" s="229"/>
      <c r="C392" s="301"/>
      <c r="D392" s="301"/>
      <c r="E392" s="449"/>
      <c r="F392" s="301"/>
      <c r="G392" s="302"/>
      <c r="H392" s="170"/>
      <c r="I392" s="170"/>
      <c r="J392" s="646">
        <v>0</v>
      </c>
      <c r="K392" s="646">
        <v>0</v>
      </c>
      <c r="L392" s="736"/>
      <c r="M392" s="361"/>
    </row>
    <row r="393" spans="2:13" x14ac:dyDescent="0.35">
      <c r="B393" s="229"/>
      <c r="C393" s="301"/>
      <c r="D393" s="301"/>
      <c r="E393" s="449"/>
      <c r="F393" s="301"/>
      <c r="G393" s="302"/>
      <c r="H393" s="170"/>
      <c r="I393" s="170"/>
      <c r="J393" s="646">
        <v>0</v>
      </c>
      <c r="K393" s="646">
        <v>0</v>
      </c>
      <c r="L393" s="736"/>
      <c r="M393" s="361"/>
    </row>
    <row r="394" spans="2:13" x14ac:dyDescent="0.35">
      <c r="B394" s="229"/>
      <c r="C394" s="301"/>
      <c r="D394" s="301"/>
      <c r="E394" s="449"/>
      <c r="F394" s="301"/>
      <c r="G394" s="302"/>
      <c r="H394" s="170"/>
      <c r="I394" s="170"/>
      <c r="J394" s="646">
        <v>0</v>
      </c>
      <c r="K394" s="646">
        <v>0</v>
      </c>
      <c r="L394" s="736"/>
      <c r="M394" s="361"/>
    </row>
    <row r="395" spans="2:13" x14ac:dyDescent="0.35">
      <c r="B395" s="229"/>
      <c r="C395" s="301"/>
      <c r="D395" s="301"/>
      <c r="E395" s="449"/>
      <c r="F395" s="301"/>
      <c r="G395" s="302"/>
      <c r="H395" s="170"/>
      <c r="I395" s="170"/>
      <c r="J395" s="646">
        <v>0</v>
      </c>
      <c r="K395" s="646">
        <v>0</v>
      </c>
      <c r="L395" s="736"/>
      <c r="M395" s="361"/>
    </row>
    <row r="396" spans="2:13" x14ac:dyDescent="0.35">
      <c r="B396" s="229"/>
      <c r="C396" s="301"/>
      <c r="D396" s="301"/>
      <c r="E396" s="449"/>
      <c r="F396" s="301"/>
      <c r="G396" s="302"/>
      <c r="H396" s="170"/>
      <c r="I396" s="170"/>
      <c r="J396" s="646">
        <v>0</v>
      </c>
      <c r="K396" s="646">
        <v>0</v>
      </c>
      <c r="L396" s="736"/>
      <c r="M396" s="361"/>
    </row>
    <row r="397" spans="2:13" x14ac:dyDescent="0.35">
      <c r="B397" s="229"/>
      <c r="C397" s="301"/>
      <c r="D397" s="301"/>
      <c r="E397" s="449"/>
      <c r="F397" s="301"/>
      <c r="G397" s="302"/>
      <c r="H397" s="170"/>
      <c r="I397" s="170"/>
      <c r="J397" s="646">
        <v>0</v>
      </c>
      <c r="K397" s="646">
        <v>0</v>
      </c>
      <c r="L397" s="736"/>
      <c r="M397" s="361"/>
    </row>
    <row r="398" spans="2:13" x14ac:dyDescent="0.35">
      <c r="B398" s="229"/>
      <c r="C398" s="301"/>
      <c r="D398" s="301"/>
      <c r="E398" s="449"/>
      <c r="F398" s="301"/>
      <c r="G398" s="302"/>
      <c r="H398" s="170"/>
      <c r="I398" s="170"/>
      <c r="J398" s="646">
        <v>0</v>
      </c>
      <c r="K398" s="646">
        <v>0</v>
      </c>
      <c r="L398" s="736"/>
      <c r="M398" s="361"/>
    </row>
    <row r="399" spans="2:13" x14ac:dyDescent="0.35">
      <c r="B399" s="229"/>
      <c r="C399" s="301"/>
      <c r="D399" s="301"/>
      <c r="E399" s="449"/>
      <c r="F399" s="301"/>
      <c r="G399" s="302"/>
      <c r="H399" s="170"/>
      <c r="I399" s="170"/>
      <c r="J399" s="646">
        <v>0</v>
      </c>
      <c r="K399" s="646">
        <v>0</v>
      </c>
      <c r="L399" s="736"/>
      <c r="M399" s="361"/>
    </row>
    <row r="400" spans="2:13" x14ac:dyDescent="0.35">
      <c r="B400" s="229"/>
      <c r="C400" s="301"/>
      <c r="D400" s="301"/>
      <c r="E400" s="449"/>
      <c r="F400" s="301"/>
      <c r="G400" s="302"/>
      <c r="H400" s="170"/>
      <c r="I400" s="170"/>
      <c r="J400" s="646">
        <v>0</v>
      </c>
      <c r="K400" s="646">
        <v>0</v>
      </c>
      <c r="L400" s="736"/>
      <c r="M400" s="361"/>
    </row>
    <row r="401" spans="2:13" x14ac:dyDescent="0.35">
      <c r="B401" s="229"/>
      <c r="C401" s="301"/>
      <c r="D401" s="301"/>
      <c r="E401" s="449"/>
      <c r="F401" s="301"/>
      <c r="G401" s="302"/>
      <c r="H401" s="170"/>
      <c r="I401" s="170"/>
      <c r="J401" s="646">
        <v>0</v>
      </c>
      <c r="K401" s="646">
        <v>0</v>
      </c>
      <c r="L401" s="736"/>
      <c r="M401" s="361"/>
    </row>
    <row r="402" spans="2:13" x14ac:dyDescent="0.35">
      <c r="B402" s="229"/>
      <c r="C402" s="301"/>
      <c r="D402" s="301"/>
      <c r="E402" s="449"/>
      <c r="F402" s="301"/>
      <c r="G402" s="302"/>
      <c r="H402" s="170"/>
      <c r="I402" s="170"/>
      <c r="J402" s="646">
        <v>0</v>
      </c>
      <c r="K402" s="646">
        <v>0</v>
      </c>
      <c r="L402" s="736"/>
      <c r="M402" s="361"/>
    </row>
    <row r="403" spans="2:13" x14ac:dyDescent="0.35">
      <c r="B403" s="229"/>
      <c r="C403" s="301"/>
      <c r="D403" s="301"/>
      <c r="E403" s="449"/>
      <c r="F403" s="301"/>
      <c r="G403" s="302"/>
      <c r="H403" s="170"/>
      <c r="I403" s="170"/>
      <c r="J403" s="646">
        <v>0</v>
      </c>
      <c r="K403" s="646">
        <v>0</v>
      </c>
      <c r="L403" s="736"/>
      <c r="M403" s="361"/>
    </row>
    <row r="404" spans="2:13" x14ac:dyDescent="0.35">
      <c r="B404" s="229"/>
      <c r="C404" s="301"/>
      <c r="D404" s="301"/>
      <c r="E404" s="449"/>
      <c r="F404" s="301"/>
      <c r="G404" s="302"/>
      <c r="H404" s="170"/>
      <c r="I404" s="170"/>
      <c r="J404" s="646">
        <v>0</v>
      </c>
      <c r="K404" s="646">
        <v>0</v>
      </c>
      <c r="L404" s="736"/>
      <c r="M404" s="361"/>
    </row>
    <row r="405" spans="2:13" x14ac:dyDescent="0.35">
      <c r="B405" s="229"/>
      <c r="C405" s="301"/>
      <c r="D405" s="301"/>
      <c r="E405" s="449"/>
      <c r="F405" s="301"/>
      <c r="G405" s="302"/>
      <c r="H405" s="170"/>
      <c r="I405" s="170"/>
      <c r="J405" s="646">
        <v>0</v>
      </c>
      <c r="K405" s="646">
        <v>0</v>
      </c>
      <c r="L405" s="736"/>
      <c r="M405" s="361"/>
    </row>
    <row r="406" spans="2:13" x14ac:dyDescent="0.35">
      <c r="B406" s="229"/>
      <c r="C406" s="301"/>
      <c r="D406" s="301"/>
      <c r="E406" s="449"/>
      <c r="F406" s="301"/>
      <c r="G406" s="302"/>
      <c r="H406" s="170"/>
      <c r="I406" s="170"/>
      <c r="J406" s="646">
        <v>0</v>
      </c>
      <c r="K406" s="646">
        <v>0</v>
      </c>
      <c r="L406" s="736"/>
      <c r="M406" s="361"/>
    </row>
    <row r="407" spans="2:13" x14ac:dyDescent="0.35">
      <c r="B407" s="229"/>
      <c r="C407" s="301"/>
      <c r="D407" s="301"/>
      <c r="E407" s="449"/>
      <c r="F407" s="301"/>
      <c r="G407" s="302"/>
      <c r="H407" s="170"/>
      <c r="I407" s="170"/>
      <c r="J407" s="646">
        <v>0</v>
      </c>
      <c r="K407" s="646">
        <v>0</v>
      </c>
      <c r="L407" s="736"/>
      <c r="M407" s="361"/>
    </row>
    <row r="408" spans="2:13" x14ac:dyDescent="0.35">
      <c r="B408" s="229"/>
      <c r="C408" s="301"/>
      <c r="D408" s="301"/>
      <c r="E408" s="449"/>
      <c r="F408" s="301"/>
      <c r="G408" s="302"/>
      <c r="H408" s="170"/>
      <c r="I408" s="170"/>
      <c r="J408" s="646">
        <v>0</v>
      </c>
      <c r="K408" s="646">
        <v>0</v>
      </c>
      <c r="L408" s="736"/>
      <c r="M408" s="361"/>
    </row>
    <row r="409" spans="2:13" x14ac:dyDescent="0.35">
      <c r="B409" s="229"/>
      <c r="C409" s="301"/>
      <c r="D409" s="301"/>
      <c r="E409" s="449"/>
      <c r="F409" s="301"/>
      <c r="G409" s="302"/>
      <c r="H409" s="170"/>
      <c r="I409" s="170"/>
      <c r="J409" s="646">
        <v>0</v>
      </c>
      <c r="K409" s="646">
        <v>0</v>
      </c>
      <c r="L409" s="736"/>
      <c r="M409" s="361"/>
    </row>
    <row r="410" spans="2:13" x14ac:dyDescent="0.35">
      <c r="B410" s="229"/>
      <c r="C410" s="301"/>
      <c r="D410" s="301"/>
      <c r="E410" s="449"/>
      <c r="F410" s="301"/>
      <c r="G410" s="302"/>
      <c r="H410" s="170"/>
      <c r="I410" s="170"/>
      <c r="J410" s="646">
        <v>0</v>
      </c>
      <c r="K410" s="646">
        <v>0</v>
      </c>
      <c r="L410" s="736"/>
      <c r="M410" s="361"/>
    </row>
    <row r="411" spans="2:13" x14ac:dyDescent="0.35">
      <c r="B411" s="229"/>
      <c r="C411" s="301"/>
      <c r="D411" s="301"/>
      <c r="E411" s="449"/>
      <c r="F411" s="301"/>
      <c r="G411" s="302"/>
      <c r="H411" s="170"/>
      <c r="I411" s="170"/>
      <c r="J411" s="646">
        <v>0</v>
      </c>
      <c r="K411" s="646">
        <v>0</v>
      </c>
      <c r="L411" s="736"/>
      <c r="M411" s="361"/>
    </row>
    <row r="412" spans="2:13" x14ac:dyDescent="0.35">
      <c r="B412" s="229"/>
      <c r="C412" s="301"/>
      <c r="D412" s="301"/>
      <c r="E412" s="449"/>
      <c r="F412" s="301"/>
      <c r="G412" s="302"/>
      <c r="H412" s="170"/>
      <c r="I412" s="170"/>
      <c r="J412" s="646">
        <v>0</v>
      </c>
      <c r="K412" s="646">
        <v>0</v>
      </c>
      <c r="L412" s="736"/>
      <c r="M412" s="361"/>
    </row>
    <row r="413" spans="2:13" x14ac:dyDescent="0.35">
      <c r="B413" s="229"/>
      <c r="C413" s="301"/>
      <c r="D413" s="301"/>
      <c r="E413" s="449"/>
      <c r="F413" s="301"/>
      <c r="G413" s="302"/>
      <c r="H413" s="170"/>
      <c r="I413" s="170"/>
      <c r="J413" s="646">
        <v>0</v>
      </c>
      <c r="K413" s="646">
        <v>0</v>
      </c>
      <c r="L413" s="736"/>
      <c r="M413" s="361"/>
    </row>
    <row r="414" spans="2:13" x14ac:dyDescent="0.35">
      <c r="B414" s="229"/>
      <c r="C414" s="301"/>
      <c r="D414" s="301"/>
      <c r="E414" s="449"/>
      <c r="F414" s="301"/>
      <c r="G414" s="302"/>
      <c r="H414" s="170"/>
      <c r="I414" s="170"/>
      <c r="J414" s="646">
        <v>0</v>
      </c>
      <c r="K414" s="646">
        <v>0</v>
      </c>
      <c r="L414" s="736"/>
      <c r="M414" s="361"/>
    </row>
    <row r="415" spans="2:13" x14ac:dyDescent="0.35">
      <c r="B415" s="229"/>
      <c r="C415" s="301"/>
      <c r="D415" s="301"/>
      <c r="E415" s="449"/>
      <c r="F415" s="301"/>
      <c r="G415" s="302"/>
      <c r="H415" s="170"/>
      <c r="I415" s="170"/>
      <c r="J415" s="646">
        <v>0</v>
      </c>
      <c r="K415" s="646">
        <v>0</v>
      </c>
      <c r="L415" s="736"/>
      <c r="M415" s="361"/>
    </row>
    <row r="416" spans="2:13" x14ac:dyDescent="0.35">
      <c r="B416" s="229"/>
      <c r="C416" s="301"/>
      <c r="D416" s="301"/>
      <c r="E416" s="449"/>
      <c r="F416" s="301"/>
      <c r="G416" s="302"/>
      <c r="H416" s="170"/>
      <c r="I416" s="170"/>
      <c r="J416" s="646">
        <v>0</v>
      </c>
      <c r="K416" s="646">
        <v>0</v>
      </c>
      <c r="L416" s="736"/>
      <c r="M416" s="361"/>
    </row>
    <row r="417" spans="2:13" x14ac:dyDescent="0.35">
      <c r="B417" s="229"/>
      <c r="C417" s="301"/>
      <c r="D417" s="301"/>
      <c r="E417" s="449"/>
      <c r="F417" s="301"/>
      <c r="G417" s="302"/>
      <c r="H417" s="170"/>
      <c r="I417" s="170"/>
      <c r="J417" s="646">
        <v>0</v>
      </c>
      <c r="K417" s="646">
        <v>0</v>
      </c>
      <c r="L417" s="736"/>
      <c r="M417" s="361"/>
    </row>
    <row r="418" spans="2:13" x14ac:dyDescent="0.35">
      <c r="B418" s="229"/>
      <c r="C418" s="301"/>
      <c r="D418" s="301"/>
      <c r="E418" s="449"/>
      <c r="F418" s="301"/>
      <c r="G418" s="302"/>
      <c r="H418" s="170"/>
      <c r="I418" s="170"/>
      <c r="J418" s="646">
        <v>0</v>
      </c>
      <c r="K418" s="646">
        <v>0</v>
      </c>
      <c r="L418" s="736"/>
      <c r="M418" s="361"/>
    </row>
    <row r="419" spans="2:13" x14ac:dyDescent="0.35">
      <c r="B419" s="229"/>
      <c r="C419" s="301"/>
      <c r="D419" s="301"/>
      <c r="E419" s="449"/>
      <c r="F419" s="301"/>
      <c r="G419" s="302"/>
      <c r="H419" s="170"/>
      <c r="I419" s="170"/>
      <c r="J419" s="646">
        <v>0</v>
      </c>
      <c r="K419" s="646">
        <v>0</v>
      </c>
      <c r="L419" s="736"/>
      <c r="M419" s="361"/>
    </row>
    <row r="420" spans="2:13" x14ac:dyDescent="0.35">
      <c r="B420" s="229"/>
      <c r="C420" s="301"/>
      <c r="D420" s="301"/>
      <c r="E420" s="449"/>
      <c r="F420" s="301"/>
      <c r="G420" s="302"/>
      <c r="H420" s="170"/>
      <c r="I420" s="170"/>
      <c r="J420" s="646">
        <v>0</v>
      </c>
      <c r="K420" s="646">
        <v>0</v>
      </c>
      <c r="L420" s="736"/>
      <c r="M420" s="361"/>
    </row>
    <row r="421" spans="2:13" x14ac:dyDescent="0.35">
      <c r="B421" s="229"/>
      <c r="C421" s="301"/>
      <c r="D421" s="301"/>
      <c r="E421" s="449"/>
      <c r="F421" s="301"/>
      <c r="G421" s="302"/>
      <c r="H421" s="170"/>
      <c r="I421" s="170"/>
      <c r="J421" s="646">
        <v>0</v>
      </c>
      <c r="K421" s="646">
        <v>0</v>
      </c>
      <c r="L421" s="736"/>
      <c r="M421" s="361"/>
    </row>
    <row r="422" spans="2:13" x14ac:dyDescent="0.35">
      <c r="B422" s="229"/>
      <c r="C422" s="301"/>
      <c r="D422" s="301"/>
      <c r="E422" s="449"/>
      <c r="F422" s="301"/>
      <c r="G422" s="302"/>
      <c r="H422" s="170"/>
      <c r="I422" s="170"/>
      <c r="J422" s="646">
        <v>0</v>
      </c>
      <c r="K422" s="646">
        <v>0</v>
      </c>
      <c r="L422" s="736"/>
      <c r="M422" s="361"/>
    </row>
    <row r="423" spans="2:13" x14ac:dyDescent="0.35">
      <c r="B423" s="229"/>
      <c r="C423" s="301"/>
      <c r="D423" s="301"/>
      <c r="E423" s="449"/>
      <c r="F423" s="301"/>
      <c r="G423" s="302"/>
      <c r="H423" s="170"/>
      <c r="I423" s="170"/>
      <c r="J423" s="646">
        <v>0</v>
      </c>
      <c r="K423" s="646">
        <v>0</v>
      </c>
      <c r="L423" s="736"/>
      <c r="M423" s="361"/>
    </row>
    <row r="424" spans="2:13" x14ac:dyDescent="0.35">
      <c r="B424" s="229"/>
      <c r="C424" s="301"/>
      <c r="D424" s="301"/>
      <c r="E424" s="449"/>
      <c r="F424" s="301"/>
      <c r="G424" s="302"/>
      <c r="H424" s="170"/>
      <c r="I424" s="170"/>
      <c r="J424" s="646">
        <v>0</v>
      </c>
      <c r="K424" s="646">
        <v>0</v>
      </c>
      <c r="L424" s="736"/>
      <c r="M424" s="361"/>
    </row>
    <row r="425" spans="2:13" x14ac:dyDescent="0.35">
      <c r="B425" s="229"/>
      <c r="C425" s="301"/>
      <c r="D425" s="301"/>
      <c r="E425" s="449"/>
      <c r="F425" s="301"/>
      <c r="G425" s="302"/>
      <c r="H425" s="170"/>
      <c r="I425" s="170"/>
      <c r="J425" s="646">
        <v>0</v>
      </c>
      <c r="K425" s="646">
        <v>0</v>
      </c>
      <c r="L425" s="736"/>
      <c r="M425" s="361"/>
    </row>
    <row r="426" spans="2:13" x14ac:dyDescent="0.35">
      <c r="B426" s="229"/>
      <c r="C426" s="301"/>
      <c r="D426" s="301"/>
      <c r="E426" s="449"/>
      <c r="F426" s="301"/>
      <c r="G426" s="302"/>
      <c r="H426" s="170"/>
      <c r="I426" s="170"/>
      <c r="J426" s="646">
        <v>0</v>
      </c>
      <c r="K426" s="646">
        <v>0</v>
      </c>
      <c r="L426" s="736"/>
      <c r="M426" s="361"/>
    </row>
    <row r="427" spans="2:13" x14ac:dyDescent="0.35">
      <c r="B427" s="229"/>
      <c r="C427" s="301"/>
      <c r="D427" s="301"/>
      <c r="E427" s="449"/>
      <c r="F427" s="301"/>
      <c r="G427" s="302"/>
      <c r="H427" s="170"/>
      <c r="I427" s="170"/>
      <c r="J427" s="646">
        <v>0</v>
      </c>
      <c r="K427" s="646">
        <v>0</v>
      </c>
      <c r="L427" s="736"/>
      <c r="M427" s="361"/>
    </row>
    <row r="428" spans="2:13" x14ac:dyDescent="0.35">
      <c r="B428" s="229"/>
      <c r="C428" s="301"/>
      <c r="D428" s="301"/>
      <c r="E428" s="449"/>
      <c r="F428" s="301"/>
      <c r="G428" s="302"/>
      <c r="H428" s="170"/>
      <c r="I428" s="170"/>
      <c r="J428" s="646">
        <v>0</v>
      </c>
      <c r="K428" s="646">
        <v>0</v>
      </c>
      <c r="L428" s="736"/>
      <c r="M428" s="361"/>
    </row>
    <row r="429" spans="2:13" x14ac:dyDescent="0.35">
      <c r="B429" s="229"/>
      <c r="C429" s="301"/>
      <c r="D429" s="301"/>
      <c r="E429" s="449"/>
      <c r="F429" s="301"/>
      <c r="G429" s="302"/>
      <c r="H429" s="170"/>
      <c r="I429" s="170"/>
      <c r="J429" s="646">
        <v>0</v>
      </c>
      <c r="K429" s="646">
        <v>0</v>
      </c>
      <c r="L429" s="736"/>
      <c r="M429" s="361"/>
    </row>
    <row r="430" spans="2:13" x14ac:dyDescent="0.35">
      <c r="B430" s="229"/>
      <c r="C430" s="301"/>
      <c r="D430" s="301"/>
      <c r="E430" s="449"/>
      <c r="F430" s="301"/>
      <c r="G430" s="302"/>
      <c r="H430" s="170"/>
      <c r="I430" s="170"/>
      <c r="J430" s="646">
        <v>0</v>
      </c>
      <c r="K430" s="646">
        <v>0</v>
      </c>
      <c r="L430" s="736"/>
      <c r="M430" s="361"/>
    </row>
    <row r="431" spans="2:13" x14ac:dyDescent="0.35">
      <c r="B431" s="229"/>
      <c r="C431" s="301"/>
      <c r="D431" s="301"/>
      <c r="E431" s="449"/>
      <c r="F431" s="301"/>
      <c r="G431" s="302"/>
      <c r="H431" s="170"/>
      <c r="I431" s="170"/>
      <c r="J431" s="646">
        <v>0</v>
      </c>
      <c r="K431" s="646">
        <v>0</v>
      </c>
      <c r="L431" s="736"/>
      <c r="M431" s="361"/>
    </row>
    <row r="432" spans="2:13" x14ac:dyDescent="0.35">
      <c r="B432" s="229"/>
      <c r="C432" s="301"/>
      <c r="D432" s="301"/>
      <c r="E432" s="449"/>
      <c r="F432" s="301"/>
      <c r="G432" s="302"/>
      <c r="H432" s="170"/>
      <c r="I432" s="170"/>
      <c r="J432" s="646">
        <v>0</v>
      </c>
      <c r="K432" s="646">
        <v>0</v>
      </c>
      <c r="L432" s="736"/>
      <c r="M432" s="361"/>
    </row>
    <row r="433" spans="2:13" x14ac:dyDescent="0.35">
      <c r="B433" s="229"/>
      <c r="C433" s="301"/>
      <c r="D433" s="301"/>
      <c r="E433" s="449"/>
      <c r="F433" s="301"/>
      <c r="G433" s="302"/>
      <c r="H433" s="170"/>
      <c r="I433" s="170"/>
      <c r="J433" s="646">
        <v>0</v>
      </c>
      <c r="K433" s="646">
        <v>0</v>
      </c>
      <c r="L433" s="736"/>
      <c r="M433" s="361"/>
    </row>
    <row r="434" spans="2:13" x14ac:dyDescent="0.35">
      <c r="B434" s="229"/>
      <c r="C434" s="301"/>
      <c r="D434" s="301"/>
      <c r="E434" s="449"/>
      <c r="F434" s="301"/>
      <c r="G434" s="302"/>
      <c r="H434" s="170"/>
      <c r="I434" s="170"/>
      <c r="J434" s="646">
        <v>0</v>
      </c>
      <c r="K434" s="646">
        <v>0</v>
      </c>
      <c r="L434" s="736"/>
      <c r="M434" s="361"/>
    </row>
    <row r="435" spans="2:13" x14ac:dyDescent="0.35">
      <c r="B435" s="229"/>
      <c r="C435" s="301"/>
      <c r="D435" s="301"/>
      <c r="E435" s="449"/>
      <c r="F435" s="301"/>
      <c r="G435" s="302"/>
      <c r="H435" s="170"/>
      <c r="I435" s="170"/>
      <c r="J435" s="646">
        <v>0</v>
      </c>
      <c r="K435" s="646">
        <v>0</v>
      </c>
      <c r="L435" s="736"/>
      <c r="M435" s="361"/>
    </row>
    <row r="436" spans="2:13" x14ac:dyDescent="0.35">
      <c r="B436" s="229"/>
      <c r="C436" s="301"/>
      <c r="D436" s="301"/>
      <c r="E436" s="449"/>
      <c r="F436" s="301"/>
      <c r="G436" s="302"/>
      <c r="H436" s="170"/>
      <c r="I436" s="170"/>
      <c r="J436" s="646">
        <v>0</v>
      </c>
      <c r="K436" s="646">
        <v>0</v>
      </c>
      <c r="L436" s="736"/>
      <c r="M436" s="361"/>
    </row>
    <row r="437" spans="2:13" x14ac:dyDescent="0.35">
      <c r="B437" s="229"/>
      <c r="C437" s="301"/>
      <c r="D437" s="301"/>
      <c r="E437" s="449"/>
      <c r="F437" s="301"/>
      <c r="G437" s="302"/>
      <c r="H437" s="170"/>
      <c r="I437" s="170"/>
      <c r="J437" s="646">
        <v>0</v>
      </c>
      <c r="K437" s="646">
        <v>0</v>
      </c>
      <c r="L437" s="736"/>
      <c r="M437" s="361"/>
    </row>
    <row r="438" spans="2:13" x14ac:dyDescent="0.35">
      <c r="B438" s="229"/>
      <c r="C438" s="301"/>
      <c r="D438" s="301"/>
      <c r="E438" s="449"/>
      <c r="F438" s="301"/>
      <c r="G438" s="302"/>
      <c r="H438" s="170"/>
      <c r="I438" s="170"/>
      <c r="J438" s="646">
        <v>0</v>
      </c>
      <c r="K438" s="646">
        <v>0</v>
      </c>
      <c r="L438" s="736"/>
      <c r="M438" s="361"/>
    </row>
    <row r="439" spans="2:13" x14ac:dyDescent="0.35">
      <c r="B439" s="229"/>
      <c r="C439" s="301"/>
      <c r="D439" s="301"/>
      <c r="E439" s="449"/>
      <c r="F439" s="301"/>
      <c r="G439" s="302"/>
      <c r="H439" s="170"/>
      <c r="I439" s="170"/>
      <c r="J439" s="646">
        <v>0</v>
      </c>
      <c r="K439" s="646">
        <v>0</v>
      </c>
      <c r="L439" s="736"/>
      <c r="M439" s="361"/>
    </row>
    <row r="440" spans="2:13" x14ac:dyDescent="0.35">
      <c r="B440" s="229"/>
      <c r="C440" s="301"/>
      <c r="D440" s="301"/>
      <c r="E440" s="449"/>
      <c r="F440" s="301"/>
      <c r="G440" s="302"/>
      <c r="H440" s="170"/>
      <c r="I440" s="170"/>
      <c r="J440" s="646">
        <v>0</v>
      </c>
      <c r="K440" s="646">
        <v>0</v>
      </c>
      <c r="L440" s="736"/>
      <c r="M440" s="361"/>
    </row>
    <row r="441" spans="2:13" x14ac:dyDescent="0.35">
      <c r="B441" s="229"/>
      <c r="C441" s="301"/>
      <c r="D441" s="301"/>
      <c r="E441" s="449"/>
      <c r="F441" s="301"/>
      <c r="G441" s="302"/>
      <c r="H441" s="170"/>
      <c r="I441" s="170"/>
      <c r="J441" s="646">
        <v>0</v>
      </c>
      <c r="K441" s="646">
        <v>0</v>
      </c>
      <c r="L441" s="736"/>
      <c r="M441" s="361"/>
    </row>
    <row r="442" spans="2:13" x14ac:dyDescent="0.35">
      <c r="B442" s="229"/>
      <c r="C442" s="301"/>
      <c r="D442" s="301"/>
      <c r="E442" s="449"/>
      <c r="F442" s="301"/>
      <c r="G442" s="302"/>
      <c r="H442" s="170"/>
      <c r="I442" s="170"/>
      <c r="J442" s="646">
        <v>0</v>
      </c>
      <c r="K442" s="646">
        <v>0</v>
      </c>
      <c r="L442" s="736"/>
      <c r="M442" s="361"/>
    </row>
    <row r="443" spans="2:13" x14ac:dyDescent="0.35">
      <c r="B443" s="229"/>
      <c r="C443" s="301"/>
      <c r="D443" s="301"/>
      <c r="E443" s="449"/>
      <c r="F443" s="301"/>
      <c r="G443" s="302"/>
      <c r="H443" s="170"/>
      <c r="I443" s="170"/>
      <c r="J443" s="646">
        <v>0</v>
      </c>
      <c r="K443" s="646">
        <v>0</v>
      </c>
      <c r="L443" s="736"/>
      <c r="M443" s="361"/>
    </row>
    <row r="444" spans="2:13" x14ac:dyDescent="0.35">
      <c r="B444" s="229"/>
      <c r="C444" s="301"/>
      <c r="D444" s="301"/>
      <c r="E444" s="449"/>
      <c r="F444" s="301"/>
      <c r="G444" s="302"/>
      <c r="H444" s="170"/>
      <c r="I444" s="170"/>
      <c r="J444" s="646">
        <v>0</v>
      </c>
      <c r="K444" s="646">
        <v>0</v>
      </c>
      <c r="L444" s="736"/>
      <c r="M444" s="361"/>
    </row>
    <row r="445" spans="2:13" x14ac:dyDescent="0.35">
      <c r="B445" s="229"/>
      <c r="C445" s="301"/>
      <c r="D445" s="301"/>
      <c r="E445" s="449"/>
      <c r="F445" s="301"/>
      <c r="G445" s="302"/>
      <c r="H445" s="170"/>
      <c r="I445" s="170"/>
      <c r="J445" s="646">
        <v>0</v>
      </c>
      <c r="K445" s="646">
        <v>0</v>
      </c>
      <c r="L445" s="736"/>
      <c r="M445" s="361"/>
    </row>
    <row r="446" spans="2:13" x14ac:dyDescent="0.35">
      <c r="B446" s="229"/>
      <c r="C446" s="301"/>
      <c r="D446" s="301"/>
      <c r="E446" s="449"/>
      <c r="F446" s="301"/>
      <c r="G446" s="302"/>
      <c r="H446" s="170"/>
      <c r="I446" s="170"/>
      <c r="J446" s="646">
        <v>0</v>
      </c>
      <c r="K446" s="646">
        <v>0</v>
      </c>
      <c r="L446" s="736"/>
      <c r="M446" s="361"/>
    </row>
    <row r="447" spans="2:13" x14ac:dyDescent="0.35">
      <c r="B447" s="229"/>
      <c r="C447" s="301"/>
      <c r="D447" s="301"/>
      <c r="E447" s="449"/>
      <c r="F447" s="301"/>
      <c r="G447" s="302"/>
      <c r="H447" s="170"/>
      <c r="I447" s="170"/>
      <c r="J447" s="646">
        <v>0</v>
      </c>
      <c r="K447" s="646">
        <v>0</v>
      </c>
      <c r="L447" s="736"/>
      <c r="M447" s="361"/>
    </row>
    <row r="448" spans="2:13" x14ac:dyDescent="0.35">
      <c r="B448" s="229"/>
      <c r="C448" s="301"/>
      <c r="D448" s="301"/>
      <c r="E448" s="449"/>
      <c r="F448" s="301"/>
      <c r="G448" s="302"/>
      <c r="H448" s="170"/>
      <c r="I448" s="170"/>
      <c r="J448" s="646">
        <v>0</v>
      </c>
      <c r="K448" s="646">
        <v>0</v>
      </c>
      <c r="L448" s="736"/>
      <c r="M448" s="361"/>
    </row>
    <row r="449" spans="2:13" x14ac:dyDescent="0.35">
      <c r="B449" s="229"/>
      <c r="C449" s="301"/>
      <c r="D449" s="301"/>
      <c r="E449" s="449"/>
      <c r="F449" s="301"/>
      <c r="G449" s="302"/>
      <c r="H449" s="170"/>
      <c r="I449" s="170"/>
      <c r="J449" s="646">
        <v>0</v>
      </c>
      <c r="K449" s="646">
        <v>0</v>
      </c>
      <c r="L449" s="736"/>
      <c r="M449" s="361"/>
    </row>
    <row r="450" spans="2:13" x14ac:dyDescent="0.35">
      <c r="B450" s="229"/>
      <c r="C450" s="301"/>
      <c r="D450" s="301"/>
      <c r="E450" s="449"/>
      <c r="F450" s="301"/>
      <c r="G450" s="302"/>
      <c r="H450" s="170"/>
      <c r="I450" s="170"/>
      <c r="J450" s="646">
        <v>0</v>
      </c>
      <c r="K450" s="646">
        <v>0</v>
      </c>
      <c r="L450" s="736"/>
      <c r="M450" s="361"/>
    </row>
    <row r="451" spans="2:13" x14ac:dyDescent="0.35">
      <c r="B451" s="229"/>
      <c r="C451" s="301"/>
      <c r="D451" s="301"/>
      <c r="E451" s="449"/>
      <c r="F451" s="301"/>
      <c r="G451" s="302"/>
      <c r="H451" s="170"/>
      <c r="I451" s="170"/>
      <c r="J451" s="646">
        <v>0</v>
      </c>
      <c r="K451" s="646">
        <v>0</v>
      </c>
      <c r="L451" s="736"/>
      <c r="M451" s="361"/>
    </row>
    <row r="452" spans="2:13" x14ac:dyDescent="0.35">
      <c r="B452" s="229"/>
      <c r="C452" s="301"/>
      <c r="D452" s="301"/>
      <c r="E452" s="449"/>
      <c r="F452" s="301"/>
      <c r="G452" s="302"/>
      <c r="H452" s="170"/>
      <c r="I452" s="170"/>
      <c r="J452" s="646">
        <v>0</v>
      </c>
      <c r="K452" s="646">
        <v>0</v>
      </c>
      <c r="L452" s="736"/>
      <c r="M452" s="361"/>
    </row>
    <row r="453" spans="2:13" x14ac:dyDescent="0.35">
      <c r="B453" s="229"/>
      <c r="C453" s="301"/>
      <c r="D453" s="301"/>
      <c r="E453" s="449"/>
      <c r="F453" s="301"/>
      <c r="G453" s="302"/>
      <c r="H453" s="170"/>
      <c r="I453" s="170"/>
      <c r="J453" s="646">
        <v>0</v>
      </c>
      <c r="K453" s="646">
        <v>0</v>
      </c>
      <c r="L453" s="736"/>
      <c r="M453" s="361"/>
    </row>
    <row r="454" spans="2:13" x14ac:dyDescent="0.35">
      <c r="B454" s="229"/>
      <c r="C454" s="301"/>
      <c r="D454" s="301"/>
      <c r="E454" s="449"/>
      <c r="F454" s="301"/>
      <c r="G454" s="302"/>
      <c r="H454" s="170"/>
      <c r="I454" s="170"/>
      <c r="J454" s="646">
        <v>0</v>
      </c>
      <c r="K454" s="646">
        <v>0</v>
      </c>
      <c r="L454" s="736"/>
      <c r="M454" s="361"/>
    </row>
    <row r="455" spans="2:13" x14ac:dyDescent="0.35">
      <c r="B455" s="229"/>
      <c r="C455" s="301"/>
      <c r="D455" s="301"/>
      <c r="E455" s="449"/>
      <c r="F455" s="301"/>
      <c r="G455" s="302"/>
      <c r="H455" s="170"/>
      <c r="I455" s="170"/>
      <c r="J455" s="646">
        <v>0</v>
      </c>
      <c r="K455" s="646">
        <v>0</v>
      </c>
      <c r="L455" s="736"/>
      <c r="M455" s="361"/>
    </row>
    <row r="456" spans="2:13" x14ac:dyDescent="0.35">
      <c r="B456" s="229"/>
      <c r="C456" s="301"/>
      <c r="D456" s="301"/>
      <c r="E456" s="449"/>
      <c r="F456" s="301"/>
      <c r="G456" s="302"/>
      <c r="H456" s="170"/>
      <c r="I456" s="170"/>
      <c r="J456" s="646">
        <v>0</v>
      </c>
      <c r="K456" s="646">
        <v>0</v>
      </c>
      <c r="L456" s="736"/>
      <c r="M456" s="361"/>
    </row>
    <row r="457" spans="2:13" x14ac:dyDescent="0.35">
      <c r="B457" s="229"/>
      <c r="C457" s="301"/>
      <c r="D457" s="301"/>
      <c r="E457" s="449"/>
      <c r="F457" s="301"/>
      <c r="G457" s="302"/>
      <c r="H457" s="170"/>
      <c r="I457" s="170"/>
      <c r="J457" s="646">
        <v>0</v>
      </c>
      <c r="K457" s="646">
        <v>0</v>
      </c>
      <c r="L457" s="736"/>
      <c r="M457" s="361"/>
    </row>
    <row r="458" spans="2:13" x14ac:dyDescent="0.35">
      <c r="B458" s="229"/>
      <c r="C458" s="301"/>
      <c r="D458" s="301"/>
      <c r="E458" s="449"/>
      <c r="F458" s="301"/>
      <c r="G458" s="302"/>
      <c r="H458" s="170"/>
      <c r="I458" s="170"/>
      <c r="J458" s="646">
        <v>0</v>
      </c>
      <c r="K458" s="646">
        <v>0</v>
      </c>
      <c r="L458" s="736"/>
      <c r="M458" s="361"/>
    </row>
    <row r="459" spans="2:13" x14ac:dyDescent="0.35">
      <c r="B459" s="229"/>
      <c r="C459" s="301"/>
      <c r="D459" s="301"/>
      <c r="E459" s="449"/>
      <c r="F459" s="301"/>
      <c r="G459" s="302"/>
      <c r="H459" s="170"/>
      <c r="I459" s="170"/>
      <c r="J459" s="646">
        <v>0</v>
      </c>
      <c r="K459" s="646">
        <v>0</v>
      </c>
      <c r="L459" s="736"/>
      <c r="M459" s="361"/>
    </row>
    <row r="460" spans="2:13" x14ac:dyDescent="0.35">
      <c r="B460" s="229"/>
      <c r="C460" s="301"/>
      <c r="D460" s="301"/>
      <c r="E460" s="449"/>
      <c r="F460" s="301"/>
      <c r="G460" s="302"/>
      <c r="H460" s="170"/>
      <c r="I460" s="170"/>
      <c r="J460" s="646">
        <v>0</v>
      </c>
      <c r="K460" s="646">
        <v>0</v>
      </c>
      <c r="L460" s="736"/>
      <c r="M460" s="361"/>
    </row>
    <row r="461" spans="2:13" x14ac:dyDescent="0.35">
      <c r="B461" s="229"/>
      <c r="C461" s="301"/>
      <c r="D461" s="301"/>
      <c r="E461" s="449"/>
      <c r="F461" s="301"/>
      <c r="G461" s="302"/>
      <c r="H461" s="170"/>
      <c r="I461" s="170"/>
      <c r="J461" s="646">
        <v>0</v>
      </c>
      <c r="K461" s="646">
        <v>0</v>
      </c>
      <c r="L461" s="736"/>
      <c r="M461" s="361"/>
    </row>
    <row r="462" spans="2:13" x14ac:dyDescent="0.35">
      <c r="B462" s="229"/>
      <c r="C462" s="301"/>
      <c r="D462" s="301"/>
      <c r="E462" s="449"/>
      <c r="F462" s="301"/>
      <c r="G462" s="302"/>
      <c r="H462" s="170"/>
      <c r="I462" s="170"/>
      <c r="J462" s="646">
        <v>0</v>
      </c>
      <c r="K462" s="646">
        <v>0</v>
      </c>
      <c r="L462" s="736"/>
      <c r="M462" s="361"/>
    </row>
    <row r="463" spans="2:13" x14ac:dyDescent="0.35">
      <c r="B463" s="229"/>
      <c r="C463" s="301"/>
      <c r="D463" s="301"/>
      <c r="E463" s="449"/>
      <c r="F463" s="301"/>
      <c r="G463" s="302"/>
      <c r="H463" s="170"/>
      <c r="I463" s="170"/>
      <c r="J463" s="646">
        <v>0</v>
      </c>
      <c r="K463" s="646">
        <v>0</v>
      </c>
      <c r="L463" s="736"/>
      <c r="M463" s="361"/>
    </row>
    <row r="464" spans="2:13" x14ac:dyDescent="0.35">
      <c r="B464" s="229"/>
      <c r="C464" s="301"/>
      <c r="D464" s="301"/>
      <c r="E464" s="449"/>
      <c r="F464" s="301"/>
      <c r="G464" s="302"/>
      <c r="H464" s="170"/>
      <c r="I464" s="170"/>
      <c r="J464" s="646">
        <v>0</v>
      </c>
      <c r="K464" s="646">
        <v>0</v>
      </c>
      <c r="L464" s="736"/>
      <c r="M464" s="361"/>
    </row>
    <row r="465" spans="2:13" x14ac:dyDescent="0.35">
      <c r="B465" s="229"/>
      <c r="C465" s="301"/>
      <c r="D465" s="301"/>
      <c r="E465" s="449"/>
      <c r="F465" s="301"/>
      <c r="G465" s="302"/>
      <c r="H465" s="170"/>
      <c r="I465" s="170"/>
      <c r="J465" s="646">
        <v>0</v>
      </c>
      <c r="K465" s="646">
        <v>0</v>
      </c>
      <c r="L465" s="736"/>
      <c r="M465" s="361"/>
    </row>
    <row r="466" spans="2:13" x14ac:dyDescent="0.35">
      <c r="B466" s="229"/>
      <c r="C466" s="301"/>
      <c r="D466" s="301"/>
      <c r="E466" s="449"/>
      <c r="F466" s="301"/>
      <c r="G466" s="302"/>
      <c r="H466" s="170"/>
      <c r="I466" s="170"/>
      <c r="J466" s="646">
        <v>0</v>
      </c>
      <c r="K466" s="646">
        <v>0</v>
      </c>
      <c r="L466" s="736"/>
      <c r="M466" s="361"/>
    </row>
    <row r="467" spans="2:13" x14ac:dyDescent="0.35">
      <c r="B467" s="229"/>
      <c r="C467" s="301"/>
      <c r="D467" s="301"/>
      <c r="E467" s="449"/>
      <c r="F467" s="301"/>
      <c r="G467" s="302"/>
      <c r="H467" s="170"/>
      <c r="I467" s="170"/>
      <c r="J467" s="646">
        <v>0</v>
      </c>
      <c r="K467" s="646">
        <v>0</v>
      </c>
      <c r="L467" s="736"/>
      <c r="M467" s="361"/>
    </row>
    <row r="468" spans="2:13" x14ac:dyDescent="0.35">
      <c r="B468" s="229"/>
      <c r="C468" s="301"/>
      <c r="D468" s="301"/>
      <c r="E468" s="449"/>
      <c r="F468" s="301"/>
      <c r="G468" s="302"/>
      <c r="H468" s="170"/>
      <c r="I468" s="170"/>
      <c r="J468" s="646">
        <v>0</v>
      </c>
      <c r="K468" s="646">
        <v>0</v>
      </c>
      <c r="L468" s="736"/>
      <c r="M468" s="361"/>
    </row>
    <row r="469" spans="2:13" x14ac:dyDescent="0.35">
      <c r="B469" s="229"/>
      <c r="C469" s="301"/>
      <c r="D469" s="301"/>
      <c r="E469" s="449"/>
      <c r="F469" s="301"/>
      <c r="G469" s="302"/>
      <c r="H469" s="170"/>
      <c r="I469" s="170"/>
      <c r="J469" s="646">
        <v>0</v>
      </c>
      <c r="K469" s="646">
        <v>0</v>
      </c>
      <c r="L469" s="736"/>
      <c r="M469" s="361"/>
    </row>
    <row r="470" spans="2:13" x14ac:dyDescent="0.35">
      <c r="B470" s="229"/>
      <c r="C470" s="301"/>
      <c r="D470" s="301"/>
      <c r="E470" s="449"/>
      <c r="F470" s="301"/>
      <c r="G470" s="302"/>
      <c r="H470" s="170"/>
      <c r="I470" s="170"/>
      <c r="J470" s="646">
        <v>0</v>
      </c>
      <c r="K470" s="646">
        <v>0</v>
      </c>
      <c r="L470" s="736"/>
      <c r="M470" s="361"/>
    </row>
    <row r="471" spans="2:13" x14ac:dyDescent="0.35">
      <c r="B471" s="229"/>
      <c r="C471" s="301"/>
      <c r="D471" s="301"/>
      <c r="E471" s="449"/>
      <c r="F471" s="301"/>
      <c r="G471" s="302"/>
      <c r="H471" s="170"/>
      <c r="I471" s="170"/>
      <c r="J471" s="646">
        <v>0</v>
      </c>
      <c r="K471" s="646">
        <v>0</v>
      </c>
      <c r="L471" s="736"/>
      <c r="M471" s="361"/>
    </row>
    <row r="472" spans="2:13" x14ac:dyDescent="0.35">
      <c r="B472" s="229"/>
      <c r="C472" s="301"/>
      <c r="D472" s="301"/>
      <c r="E472" s="449"/>
      <c r="F472" s="301"/>
      <c r="G472" s="302"/>
      <c r="H472" s="170"/>
      <c r="I472" s="170"/>
      <c r="J472" s="646">
        <v>0</v>
      </c>
      <c r="K472" s="646">
        <v>0</v>
      </c>
      <c r="L472" s="736"/>
      <c r="M472" s="361"/>
    </row>
    <row r="473" spans="2:13" x14ac:dyDescent="0.35">
      <c r="B473" s="229"/>
      <c r="C473" s="301"/>
      <c r="D473" s="301"/>
      <c r="E473" s="449"/>
      <c r="F473" s="301"/>
      <c r="G473" s="302"/>
      <c r="H473" s="170"/>
      <c r="I473" s="170"/>
      <c r="J473" s="646">
        <v>0</v>
      </c>
      <c r="K473" s="646">
        <v>0</v>
      </c>
      <c r="L473" s="736"/>
      <c r="M473" s="361"/>
    </row>
    <row r="474" spans="2:13" x14ac:dyDescent="0.35">
      <c r="B474" s="229"/>
      <c r="C474" s="301"/>
      <c r="D474" s="301"/>
      <c r="E474" s="449"/>
      <c r="F474" s="301"/>
      <c r="G474" s="302"/>
      <c r="H474" s="170"/>
      <c r="I474" s="170"/>
      <c r="J474" s="646">
        <v>0</v>
      </c>
      <c r="K474" s="646">
        <v>0</v>
      </c>
      <c r="L474" s="736"/>
      <c r="M474" s="361"/>
    </row>
    <row r="475" spans="2:13" x14ac:dyDescent="0.35">
      <c r="B475" s="229"/>
      <c r="C475" s="301"/>
      <c r="D475" s="301"/>
      <c r="E475" s="449"/>
      <c r="F475" s="301"/>
      <c r="G475" s="302"/>
      <c r="H475" s="170"/>
      <c r="I475" s="170"/>
      <c r="J475" s="646">
        <v>0</v>
      </c>
      <c r="K475" s="646">
        <v>0</v>
      </c>
      <c r="L475" s="736"/>
      <c r="M475" s="361"/>
    </row>
    <row r="476" spans="2:13" x14ac:dyDescent="0.35">
      <c r="B476" s="229"/>
      <c r="C476" s="301"/>
      <c r="D476" s="301"/>
      <c r="E476" s="449"/>
      <c r="F476" s="301"/>
      <c r="G476" s="302"/>
      <c r="H476" s="170"/>
      <c r="I476" s="170"/>
      <c r="J476" s="646">
        <v>0</v>
      </c>
      <c r="K476" s="646">
        <v>0</v>
      </c>
      <c r="L476" s="736"/>
      <c r="M476" s="361"/>
    </row>
    <row r="477" spans="2:13" x14ac:dyDescent="0.35">
      <c r="B477" s="229"/>
      <c r="C477" s="301"/>
      <c r="D477" s="301"/>
      <c r="E477" s="449"/>
      <c r="F477" s="301"/>
      <c r="G477" s="302"/>
      <c r="H477" s="170"/>
      <c r="I477" s="170"/>
      <c r="J477" s="646">
        <v>0</v>
      </c>
      <c r="K477" s="646">
        <v>0</v>
      </c>
      <c r="L477" s="736"/>
      <c r="M477" s="361"/>
    </row>
    <row r="478" spans="2:13" x14ac:dyDescent="0.35">
      <c r="B478" s="229"/>
      <c r="C478" s="301"/>
      <c r="D478" s="301"/>
      <c r="E478" s="449"/>
      <c r="F478" s="301"/>
      <c r="G478" s="302"/>
      <c r="H478" s="170"/>
      <c r="I478" s="170"/>
      <c r="J478" s="646">
        <v>0</v>
      </c>
      <c r="K478" s="646">
        <v>0</v>
      </c>
      <c r="L478" s="736"/>
      <c r="M478" s="361"/>
    </row>
    <row r="479" spans="2:13" x14ac:dyDescent="0.35">
      <c r="B479" s="229"/>
      <c r="C479" s="301"/>
      <c r="D479" s="301"/>
      <c r="E479" s="449"/>
      <c r="F479" s="301"/>
      <c r="G479" s="302"/>
      <c r="H479" s="170"/>
      <c r="I479" s="170"/>
      <c r="J479" s="646">
        <v>0</v>
      </c>
      <c r="K479" s="646">
        <v>0</v>
      </c>
      <c r="L479" s="736"/>
      <c r="M479" s="361"/>
    </row>
    <row r="480" spans="2:13" x14ac:dyDescent="0.35">
      <c r="B480" s="229"/>
      <c r="C480" s="301"/>
      <c r="D480" s="301"/>
      <c r="E480" s="449"/>
      <c r="F480" s="301"/>
      <c r="G480" s="302"/>
      <c r="H480" s="170"/>
      <c r="I480" s="170"/>
      <c r="J480" s="646">
        <v>0</v>
      </c>
      <c r="K480" s="646">
        <v>0</v>
      </c>
      <c r="L480" s="736"/>
      <c r="M480" s="361"/>
    </row>
    <row r="481" spans="2:13" x14ac:dyDescent="0.35">
      <c r="B481" s="229"/>
      <c r="C481" s="301"/>
      <c r="D481" s="301"/>
      <c r="E481" s="449"/>
      <c r="F481" s="301"/>
      <c r="G481" s="302"/>
      <c r="H481" s="170"/>
      <c r="I481" s="170"/>
      <c r="J481" s="646">
        <v>0</v>
      </c>
      <c r="K481" s="646">
        <v>0</v>
      </c>
      <c r="L481" s="736"/>
      <c r="M481" s="361"/>
    </row>
    <row r="482" spans="2:13" x14ac:dyDescent="0.35">
      <c r="B482" s="229"/>
      <c r="C482" s="301"/>
      <c r="D482" s="301"/>
      <c r="E482" s="449"/>
      <c r="F482" s="301"/>
      <c r="G482" s="302"/>
      <c r="H482" s="170"/>
      <c r="I482" s="170"/>
      <c r="J482" s="646">
        <v>0</v>
      </c>
      <c r="K482" s="646">
        <v>0</v>
      </c>
      <c r="L482" s="736"/>
      <c r="M482" s="361"/>
    </row>
    <row r="483" spans="2:13" x14ac:dyDescent="0.35">
      <c r="B483" s="229"/>
      <c r="C483" s="301"/>
      <c r="D483" s="301"/>
      <c r="E483" s="449"/>
      <c r="F483" s="301"/>
      <c r="G483" s="302"/>
      <c r="H483" s="170"/>
      <c r="I483" s="170"/>
      <c r="J483" s="646">
        <v>0</v>
      </c>
      <c r="K483" s="646">
        <v>0</v>
      </c>
      <c r="L483" s="736"/>
      <c r="M483" s="361"/>
    </row>
    <row r="484" spans="2:13" x14ac:dyDescent="0.35">
      <c r="B484" s="229"/>
      <c r="C484" s="301"/>
      <c r="D484" s="301"/>
      <c r="E484" s="449"/>
      <c r="F484" s="301"/>
      <c r="G484" s="302"/>
      <c r="H484" s="170"/>
      <c r="I484" s="170"/>
      <c r="J484" s="646">
        <v>0</v>
      </c>
      <c r="K484" s="646">
        <v>0</v>
      </c>
      <c r="L484" s="736"/>
      <c r="M484" s="361"/>
    </row>
    <row r="485" spans="2:13" x14ac:dyDescent="0.35">
      <c r="B485" s="229"/>
      <c r="C485" s="301"/>
      <c r="D485" s="301"/>
      <c r="E485" s="449"/>
      <c r="F485" s="301"/>
      <c r="G485" s="302"/>
      <c r="H485" s="170"/>
      <c r="I485" s="170"/>
      <c r="J485" s="646">
        <v>0</v>
      </c>
      <c r="K485" s="646">
        <v>0</v>
      </c>
      <c r="L485" s="736"/>
      <c r="M485" s="361"/>
    </row>
    <row r="486" spans="2:13" x14ac:dyDescent="0.35">
      <c r="B486" s="229"/>
      <c r="C486" s="301"/>
      <c r="D486" s="301"/>
      <c r="E486" s="449"/>
      <c r="F486" s="301"/>
      <c r="G486" s="302"/>
      <c r="H486" s="170"/>
      <c r="I486" s="170"/>
      <c r="J486" s="646">
        <v>0</v>
      </c>
      <c r="K486" s="646">
        <v>0</v>
      </c>
      <c r="L486" s="736"/>
      <c r="M486" s="361"/>
    </row>
    <row r="487" spans="2:13" x14ac:dyDescent="0.35">
      <c r="B487" s="229"/>
      <c r="C487" s="301"/>
      <c r="D487" s="301"/>
      <c r="E487" s="449"/>
      <c r="F487" s="301"/>
      <c r="G487" s="302"/>
      <c r="H487" s="170"/>
      <c r="I487" s="170"/>
      <c r="J487" s="646">
        <v>0</v>
      </c>
      <c r="K487" s="646">
        <v>0</v>
      </c>
      <c r="L487" s="736"/>
      <c r="M487" s="361"/>
    </row>
    <row r="488" spans="2:13" x14ac:dyDescent="0.35">
      <c r="B488" s="229"/>
      <c r="C488" s="301"/>
      <c r="D488" s="301"/>
      <c r="E488" s="449"/>
      <c r="F488" s="301"/>
      <c r="G488" s="302"/>
      <c r="H488" s="170"/>
      <c r="I488" s="170"/>
      <c r="J488" s="646">
        <v>0</v>
      </c>
      <c r="K488" s="646">
        <v>0</v>
      </c>
      <c r="L488" s="736"/>
      <c r="M488" s="361"/>
    </row>
    <row r="489" spans="2:13" x14ac:dyDescent="0.35">
      <c r="B489" s="229"/>
      <c r="C489" s="301"/>
      <c r="D489" s="301"/>
      <c r="E489" s="449"/>
      <c r="F489" s="301"/>
      <c r="G489" s="302"/>
      <c r="H489" s="170"/>
      <c r="I489" s="170"/>
      <c r="J489" s="646">
        <v>0</v>
      </c>
      <c r="K489" s="646">
        <v>0</v>
      </c>
      <c r="L489" s="736"/>
      <c r="M489" s="361"/>
    </row>
    <row r="490" spans="2:13" x14ac:dyDescent="0.35">
      <c r="B490" s="229"/>
      <c r="C490" s="301"/>
      <c r="D490" s="301"/>
      <c r="E490" s="449"/>
      <c r="F490" s="301"/>
      <c r="G490" s="302"/>
      <c r="H490" s="170"/>
      <c r="I490" s="170"/>
      <c r="J490" s="646">
        <v>0</v>
      </c>
      <c r="K490" s="646">
        <v>0</v>
      </c>
      <c r="L490" s="736"/>
      <c r="M490" s="361"/>
    </row>
    <row r="491" spans="2:13" x14ac:dyDescent="0.35">
      <c r="B491" s="229"/>
      <c r="C491" s="301"/>
      <c r="D491" s="301"/>
      <c r="E491" s="449"/>
      <c r="F491" s="301"/>
      <c r="G491" s="302"/>
      <c r="H491" s="170"/>
      <c r="I491" s="170"/>
      <c r="J491" s="646">
        <v>0</v>
      </c>
      <c r="K491" s="646">
        <v>0</v>
      </c>
      <c r="L491" s="736"/>
      <c r="M491" s="361"/>
    </row>
    <row r="492" spans="2:13" x14ac:dyDescent="0.35">
      <c r="B492" s="229"/>
      <c r="C492" s="301"/>
      <c r="D492" s="301"/>
      <c r="E492" s="449"/>
      <c r="F492" s="301"/>
      <c r="G492" s="302"/>
      <c r="H492" s="170"/>
      <c r="I492" s="170"/>
      <c r="J492" s="646">
        <v>0</v>
      </c>
      <c r="K492" s="646">
        <v>0</v>
      </c>
      <c r="L492" s="736"/>
      <c r="M492" s="361"/>
    </row>
    <row r="493" spans="2:13" x14ac:dyDescent="0.35">
      <c r="B493" s="229"/>
      <c r="C493" s="301"/>
      <c r="D493" s="301"/>
      <c r="E493" s="449"/>
      <c r="F493" s="301"/>
      <c r="G493" s="302"/>
      <c r="H493" s="170"/>
      <c r="I493" s="170"/>
      <c r="J493" s="646">
        <v>0</v>
      </c>
      <c r="K493" s="646">
        <v>0</v>
      </c>
      <c r="L493" s="736"/>
      <c r="M493" s="361"/>
    </row>
    <row r="494" spans="2:13" x14ac:dyDescent="0.35">
      <c r="B494" s="229"/>
      <c r="C494" s="301"/>
      <c r="D494" s="301"/>
      <c r="E494" s="449"/>
      <c r="F494" s="301"/>
      <c r="G494" s="302"/>
      <c r="H494" s="170"/>
      <c r="I494" s="170"/>
      <c r="J494" s="646">
        <v>0</v>
      </c>
      <c r="K494" s="646">
        <v>0</v>
      </c>
      <c r="L494" s="736"/>
      <c r="M494" s="361"/>
    </row>
    <row r="495" spans="2:13" x14ac:dyDescent="0.35">
      <c r="B495" s="229"/>
      <c r="C495" s="301"/>
      <c r="D495" s="301"/>
      <c r="E495" s="449"/>
      <c r="F495" s="301"/>
      <c r="G495" s="302"/>
      <c r="H495" s="170"/>
      <c r="I495" s="170"/>
      <c r="J495" s="646">
        <v>0</v>
      </c>
      <c r="K495" s="646">
        <v>0</v>
      </c>
      <c r="L495" s="736"/>
      <c r="M495" s="361"/>
    </row>
    <row r="496" spans="2:13" x14ac:dyDescent="0.35">
      <c r="B496" s="229"/>
      <c r="C496" s="301"/>
      <c r="D496" s="301"/>
      <c r="E496" s="449"/>
      <c r="F496" s="301"/>
      <c r="G496" s="302"/>
      <c r="H496" s="170"/>
      <c r="I496" s="170"/>
      <c r="J496" s="646">
        <v>0</v>
      </c>
      <c r="K496" s="646">
        <v>0</v>
      </c>
      <c r="L496" s="736"/>
      <c r="M496" s="361"/>
    </row>
    <row r="497" spans="2:13" x14ac:dyDescent="0.35">
      <c r="B497" s="229"/>
      <c r="C497" s="301"/>
      <c r="D497" s="301"/>
      <c r="E497" s="449"/>
      <c r="F497" s="301"/>
      <c r="G497" s="302"/>
      <c r="H497" s="170"/>
      <c r="I497" s="170"/>
      <c r="J497" s="646">
        <v>0</v>
      </c>
      <c r="K497" s="646">
        <v>0</v>
      </c>
      <c r="L497" s="736"/>
      <c r="M497" s="361"/>
    </row>
    <row r="498" spans="2:13" x14ac:dyDescent="0.35">
      <c r="B498" s="229"/>
      <c r="C498" s="301"/>
      <c r="D498" s="301"/>
      <c r="E498" s="449"/>
      <c r="F498" s="301"/>
      <c r="G498" s="302"/>
      <c r="H498" s="170"/>
      <c r="I498" s="170"/>
      <c r="J498" s="646">
        <v>0</v>
      </c>
      <c r="K498" s="646">
        <v>0</v>
      </c>
      <c r="L498" s="736"/>
      <c r="M498" s="361"/>
    </row>
    <row r="499" spans="2:13" x14ac:dyDescent="0.35">
      <c r="B499" s="229"/>
      <c r="C499" s="301"/>
      <c r="D499" s="301"/>
      <c r="E499" s="449"/>
      <c r="F499" s="301"/>
      <c r="G499" s="302"/>
      <c r="H499" s="170"/>
      <c r="I499" s="170"/>
      <c r="J499" s="646">
        <v>0</v>
      </c>
      <c r="K499" s="646">
        <v>0</v>
      </c>
      <c r="L499" s="736"/>
      <c r="M499" s="361"/>
    </row>
    <row r="500" spans="2:13" x14ac:dyDescent="0.35">
      <c r="B500" s="229"/>
      <c r="C500" s="301"/>
      <c r="D500" s="301"/>
      <c r="E500" s="449"/>
      <c r="F500" s="301"/>
      <c r="G500" s="302"/>
      <c r="H500" s="170"/>
      <c r="I500" s="170"/>
      <c r="J500" s="646">
        <v>0</v>
      </c>
      <c r="K500" s="646">
        <v>0</v>
      </c>
      <c r="L500" s="736"/>
      <c r="M500" s="361"/>
    </row>
    <row r="501" spans="2:13" x14ac:dyDescent="0.35">
      <c r="B501" s="229"/>
      <c r="C501" s="301"/>
      <c r="D501" s="301"/>
      <c r="E501" s="449"/>
      <c r="F501" s="301"/>
      <c r="G501" s="302"/>
      <c r="H501" s="170"/>
      <c r="I501" s="170"/>
      <c r="J501" s="646">
        <v>0</v>
      </c>
      <c r="K501" s="646">
        <v>0</v>
      </c>
      <c r="L501" s="736"/>
      <c r="M501" s="361"/>
    </row>
    <row r="502" spans="2:13" x14ac:dyDescent="0.35">
      <c r="B502" s="229"/>
      <c r="C502" s="301"/>
      <c r="D502" s="301"/>
      <c r="E502" s="449"/>
      <c r="F502" s="301"/>
      <c r="G502" s="302"/>
      <c r="H502" s="170"/>
      <c r="I502" s="170"/>
      <c r="J502" s="646">
        <v>0</v>
      </c>
      <c r="K502" s="646">
        <v>0</v>
      </c>
      <c r="L502" s="736"/>
      <c r="M502" s="361"/>
    </row>
    <row r="503" spans="2:13" x14ac:dyDescent="0.35">
      <c r="B503" s="229"/>
      <c r="C503" s="301"/>
      <c r="D503" s="301"/>
      <c r="E503" s="449"/>
      <c r="F503" s="301"/>
      <c r="G503" s="302"/>
      <c r="H503" s="170"/>
      <c r="I503" s="170"/>
      <c r="J503" s="646">
        <v>0</v>
      </c>
      <c r="K503" s="646">
        <v>0</v>
      </c>
      <c r="L503" s="736"/>
      <c r="M503" s="361"/>
    </row>
    <row r="504" spans="2:13" x14ac:dyDescent="0.35">
      <c r="B504" s="229"/>
      <c r="C504" s="301"/>
      <c r="D504" s="301"/>
      <c r="E504" s="449"/>
      <c r="F504" s="301"/>
      <c r="G504" s="302"/>
      <c r="H504" s="170"/>
      <c r="I504" s="170"/>
      <c r="J504" s="646">
        <v>0</v>
      </c>
      <c r="K504" s="646">
        <v>0</v>
      </c>
      <c r="L504" s="736"/>
      <c r="M504" s="361"/>
    </row>
    <row r="505" spans="2:13" x14ac:dyDescent="0.35">
      <c r="B505" s="229"/>
      <c r="C505" s="301"/>
      <c r="D505" s="301"/>
      <c r="E505" s="449"/>
      <c r="F505" s="301"/>
      <c r="G505" s="302"/>
      <c r="H505" s="170"/>
      <c r="I505" s="170"/>
      <c r="J505" s="646">
        <v>0</v>
      </c>
      <c r="K505" s="646">
        <v>0</v>
      </c>
      <c r="L505" s="736"/>
      <c r="M505" s="361"/>
    </row>
    <row r="506" spans="2:13" x14ac:dyDescent="0.35">
      <c r="B506" s="229"/>
      <c r="C506" s="301"/>
      <c r="D506" s="301"/>
      <c r="E506" s="449"/>
      <c r="F506" s="301"/>
      <c r="G506" s="302"/>
      <c r="H506" s="170"/>
      <c r="I506" s="170"/>
      <c r="J506" s="646">
        <v>0</v>
      </c>
      <c r="K506" s="646">
        <v>0</v>
      </c>
      <c r="L506" s="736"/>
      <c r="M506" s="361"/>
    </row>
    <row r="507" spans="2:13" x14ac:dyDescent="0.35">
      <c r="B507" s="229"/>
      <c r="C507" s="301"/>
      <c r="D507" s="301"/>
      <c r="E507" s="449"/>
      <c r="F507" s="301"/>
      <c r="G507" s="302"/>
      <c r="H507" s="170"/>
      <c r="I507" s="170"/>
      <c r="J507" s="646">
        <v>0</v>
      </c>
      <c r="K507" s="646">
        <v>0</v>
      </c>
      <c r="L507" s="736"/>
      <c r="M507" s="361"/>
    </row>
    <row r="508" spans="2:13" x14ac:dyDescent="0.35">
      <c r="B508" s="229"/>
      <c r="C508" s="301"/>
      <c r="D508" s="301"/>
      <c r="E508" s="449"/>
      <c r="F508" s="301"/>
      <c r="G508" s="302"/>
      <c r="H508" s="170"/>
      <c r="I508" s="170"/>
      <c r="J508" s="646">
        <v>0</v>
      </c>
      <c r="K508" s="646">
        <v>0</v>
      </c>
      <c r="L508" s="736"/>
      <c r="M508" s="361"/>
    </row>
    <row r="509" spans="2:13" x14ac:dyDescent="0.35">
      <c r="B509" s="229"/>
      <c r="C509" s="301"/>
      <c r="D509" s="301"/>
      <c r="E509" s="449"/>
      <c r="F509" s="301"/>
      <c r="G509" s="302"/>
      <c r="H509" s="170"/>
      <c r="I509" s="170"/>
      <c r="J509" s="646">
        <v>0</v>
      </c>
      <c r="K509" s="646">
        <v>0</v>
      </c>
      <c r="L509" s="736"/>
      <c r="M509" s="361"/>
    </row>
    <row r="510" spans="2:13" x14ac:dyDescent="0.35">
      <c r="B510" s="229"/>
      <c r="C510" s="301"/>
      <c r="D510" s="301"/>
      <c r="E510" s="449"/>
      <c r="F510" s="301"/>
      <c r="G510" s="302"/>
      <c r="H510" s="170"/>
      <c r="I510" s="170"/>
      <c r="J510" s="646">
        <v>0</v>
      </c>
      <c r="K510" s="646">
        <v>0</v>
      </c>
      <c r="L510" s="736"/>
      <c r="M510" s="361"/>
    </row>
    <row r="511" spans="2:13" x14ac:dyDescent="0.35">
      <c r="B511" s="229"/>
      <c r="C511" s="301"/>
      <c r="D511" s="301"/>
      <c r="E511" s="449"/>
      <c r="F511" s="301"/>
      <c r="G511" s="302"/>
      <c r="H511" s="170"/>
      <c r="I511" s="170"/>
      <c r="J511" s="646">
        <v>0</v>
      </c>
      <c r="K511" s="646">
        <v>0</v>
      </c>
      <c r="L511" s="736"/>
      <c r="M511" s="361"/>
    </row>
    <row r="512" spans="2:13" x14ac:dyDescent="0.35">
      <c r="B512" s="229"/>
      <c r="C512" s="301"/>
      <c r="D512" s="301"/>
      <c r="E512" s="449"/>
      <c r="F512" s="301"/>
      <c r="G512" s="302"/>
      <c r="H512" s="170"/>
      <c r="I512" s="170"/>
      <c r="J512" s="646">
        <v>0</v>
      </c>
      <c r="K512" s="646">
        <v>0</v>
      </c>
      <c r="L512" s="736"/>
      <c r="M512" s="361"/>
    </row>
    <row r="513" spans="2:13" x14ac:dyDescent="0.35">
      <c r="B513" s="229"/>
      <c r="C513" s="301"/>
      <c r="D513" s="301"/>
      <c r="E513" s="449"/>
      <c r="F513" s="301"/>
      <c r="G513" s="302"/>
      <c r="H513" s="170"/>
      <c r="I513" s="170"/>
      <c r="J513" s="646">
        <v>0</v>
      </c>
      <c r="K513" s="646">
        <v>0</v>
      </c>
      <c r="L513" s="736"/>
      <c r="M513" s="361"/>
    </row>
    <row r="514" spans="2:13" x14ac:dyDescent="0.35">
      <c r="B514" s="229"/>
      <c r="C514" s="301"/>
      <c r="D514" s="301"/>
      <c r="E514" s="449"/>
      <c r="F514" s="301"/>
      <c r="G514" s="302"/>
      <c r="H514" s="170"/>
      <c r="I514" s="170"/>
      <c r="J514" s="646">
        <v>0</v>
      </c>
      <c r="K514" s="646">
        <v>0</v>
      </c>
      <c r="L514" s="736"/>
      <c r="M514" s="361"/>
    </row>
    <row r="515" spans="2:13" x14ac:dyDescent="0.35">
      <c r="B515" s="229"/>
      <c r="C515" s="301"/>
      <c r="D515" s="301"/>
      <c r="E515" s="449"/>
      <c r="F515" s="301"/>
      <c r="G515" s="302"/>
      <c r="H515" s="170"/>
      <c r="I515" s="170"/>
      <c r="J515" s="646">
        <v>0</v>
      </c>
      <c r="K515" s="646">
        <v>0</v>
      </c>
      <c r="L515" s="736"/>
      <c r="M515" s="361"/>
    </row>
    <row r="516" spans="2:13" x14ac:dyDescent="0.35">
      <c r="B516" s="229"/>
      <c r="C516" s="301"/>
      <c r="D516" s="301"/>
      <c r="E516" s="449"/>
      <c r="F516" s="301"/>
      <c r="G516" s="302"/>
      <c r="H516" s="170"/>
      <c r="I516" s="170"/>
      <c r="J516" s="646">
        <v>0</v>
      </c>
      <c r="K516" s="646">
        <v>0</v>
      </c>
      <c r="L516" s="736"/>
      <c r="M516" s="361"/>
    </row>
    <row r="517" spans="2:13" x14ac:dyDescent="0.35">
      <c r="B517" s="229"/>
      <c r="C517" s="301"/>
      <c r="D517" s="301"/>
      <c r="E517" s="449"/>
      <c r="F517" s="301"/>
      <c r="G517" s="302"/>
      <c r="H517" s="170"/>
      <c r="I517" s="170"/>
      <c r="J517" s="646">
        <v>0</v>
      </c>
      <c r="K517" s="646">
        <v>0</v>
      </c>
      <c r="L517" s="736"/>
      <c r="M517" s="361"/>
    </row>
    <row r="518" spans="2:13" x14ac:dyDescent="0.35">
      <c r="B518" s="229"/>
      <c r="C518" s="301"/>
      <c r="D518" s="301"/>
      <c r="E518" s="449"/>
      <c r="F518" s="301"/>
      <c r="G518" s="302"/>
      <c r="H518" s="170"/>
      <c r="I518" s="170"/>
      <c r="J518" s="646">
        <v>0</v>
      </c>
      <c r="K518" s="646">
        <v>0</v>
      </c>
      <c r="L518" s="736"/>
      <c r="M518" s="361"/>
    </row>
    <row r="519" spans="2:13" x14ac:dyDescent="0.35">
      <c r="B519" s="229"/>
      <c r="C519" s="301"/>
      <c r="D519" s="301"/>
      <c r="E519" s="449"/>
      <c r="F519" s="301"/>
      <c r="G519" s="302"/>
      <c r="H519" s="170"/>
      <c r="I519" s="170"/>
      <c r="J519" s="646">
        <v>0</v>
      </c>
      <c r="K519" s="646">
        <v>0</v>
      </c>
      <c r="L519" s="736"/>
      <c r="M519" s="361"/>
    </row>
    <row r="520" spans="2:13" x14ac:dyDescent="0.35">
      <c r="B520" s="229"/>
      <c r="C520" s="301"/>
      <c r="D520" s="301"/>
      <c r="E520" s="449"/>
      <c r="F520" s="301"/>
      <c r="G520" s="302"/>
      <c r="H520" s="170"/>
      <c r="I520" s="170"/>
      <c r="J520" s="646">
        <v>0</v>
      </c>
      <c r="K520" s="646">
        <v>0</v>
      </c>
      <c r="L520" s="736"/>
      <c r="M520" s="361"/>
    </row>
    <row r="521" spans="2:13" x14ac:dyDescent="0.35">
      <c r="B521" s="229"/>
      <c r="C521" s="301"/>
      <c r="D521" s="301"/>
      <c r="E521" s="449"/>
      <c r="F521" s="301"/>
      <c r="G521" s="302"/>
      <c r="H521" s="170"/>
      <c r="I521" s="170"/>
      <c r="J521" s="646">
        <v>0</v>
      </c>
      <c r="K521" s="646">
        <v>0</v>
      </c>
      <c r="L521" s="736"/>
      <c r="M521" s="361"/>
    </row>
    <row r="522" spans="2:13" x14ac:dyDescent="0.35">
      <c r="B522" s="229"/>
      <c r="C522" s="301"/>
      <c r="D522" s="301"/>
      <c r="E522" s="449"/>
      <c r="F522" s="301"/>
      <c r="G522" s="302"/>
      <c r="H522" s="170"/>
      <c r="I522" s="170"/>
      <c r="J522" s="646">
        <v>0</v>
      </c>
      <c r="K522" s="646">
        <v>0</v>
      </c>
      <c r="L522" s="736"/>
      <c r="M522" s="361"/>
    </row>
    <row r="523" spans="2:13" x14ac:dyDescent="0.35">
      <c r="B523" s="229"/>
      <c r="C523" s="301"/>
      <c r="D523" s="301"/>
      <c r="E523" s="449"/>
      <c r="F523" s="301"/>
      <c r="G523" s="302"/>
      <c r="H523" s="170"/>
      <c r="I523" s="170"/>
      <c r="J523" s="646">
        <v>0</v>
      </c>
      <c r="K523" s="646">
        <v>0</v>
      </c>
      <c r="L523" s="736"/>
      <c r="M523" s="361"/>
    </row>
    <row r="524" spans="2:13" x14ac:dyDescent="0.35">
      <c r="B524" s="229"/>
      <c r="C524" s="301"/>
      <c r="D524" s="301"/>
      <c r="E524" s="449"/>
      <c r="F524" s="301"/>
      <c r="G524" s="302"/>
      <c r="H524" s="170"/>
      <c r="I524" s="170"/>
      <c r="J524" s="646">
        <v>0</v>
      </c>
      <c r="K524" s="646">
        <v>0</v>
      </c>
      <c r="L524" s="736"/>
      <c r="M524" s="361"/>
    </row>
    <row r="525" spans="2:13" x14ac:dyDescent="0.35">
      <c r="B525" s="229"/>
      <c r="C525" s="301"/>
      <c r="D525" s="301"/>
      <c r="E525" s="449"/>
      <c r="F525" s="301"/>
      <c r="G525" s="302"/>
      <c r="H525" s="170"/>
      <c r="I525" s="170"/>
      <c r="J525" s="646">
        <v>0</v>
      </c>
      <c r="K525" s="646">
        <v>0</v>
      </c>
      <c r="L525" s="736"/>
      <c r="M525" s="361"/>
    </row>
    <row r="526" spans="2:13" x14ac:dyDescent="0.35">
      <c r="B526" s="229"/>
      <c r="C526" s="301"/>
      <c r="D526" s="301"/>
      <c r="E526" s="449"/>
      <c r="F526" s="301"/>
      <c r="G526" s="302"/>
      <c r="H526" s="170"/>
      <c r="I526" s="170"/>
      <c r="J526" s="646">
        <v>0</v>
      </c>
      <c r="K526" s="646">
        <v>0</v>
      </c>
      <c r="L526" s="736"/>
      <c r="M526" s="361"/>
    </row>
    <row r="527" spans="2:13" x14ac:dyDescent="0.35">
      <c r="B527" s="229"/>
      <c r="C527" s="301"/>
      <c r="D527" s="301"/>
      <c r="E527" s="449"/>
      <c r="F527" s="301"/>
      <c r="G527" s="302"/>
      <c r="H527" s="170"/>
      <c r="I527" s="170"/>
      <c r="J527" s="646">
        <v>0</v>
      </c>
      <c r="K527" s="646">
        <v>0</v>
      </c>
      <c r="L527" s="736"/>
      <c r="M527" s="361"/>
    </row>
    <row r="528" spans="2:13" x14ac:dyDescent="0.35">
      <c r="B528" s="229"/>
      <c r="C528" s="301"/>
      <c r="D528" s="301"/>
      <c r="E528" s="449"/>
      <c r="F528" s="301"/>
      <c r="G528" s="302"/>
      <c r="H528" s="170"/>
      <c r="I528" s="170"/>
      <c r="J528" s="646">
        <v>0</v>
      </c>
      <c r="K528" s="646">
        <v>0</v>
      </c>
      <c r="L528" s="736"/>
      <c r="M528" s="361"/>
    </row>
    <row r="529" spans="2:13" x14ac:dyDescent="0.35">
      <c r="B529" s="229"/>
      <c r="C529" s="301"/>
      <c r="D529" s="301"/>
      <c r="E529" s="449"/>
      <c r="F529" s="301"/>
      <c r="G529" s="302"/>
      <c r="H529" s="170"/>
      <c r="I529" s="170"/>
      <c r="J529" s="646">
        <v>0</v>
      </c>
      <c r="K529" s="646">
        <v>0</v>
      </c>
      <c r="L529" s="736"/>
      <c r="M529" s="361"/>
    </row>
    <row r="530" spans="2:13" x14ac:dyDescent="0.35">
      <c r="B530" s="229"/>
      <c r="C530" s="301"/>
      <c r="D530" s="301"/>
      <c r="E530" s="449"/>
      <c r="F530" s="301"/>
      <c r="G530" s="302"/>
      <c r="H530" s="170"/>
      <c r="I530" s="170"/>
      <c r="J530" s="646">
        <v>0</v>
      </c>
      <c r="K530" s="646">
        <v>0</v>
      </c>
      <c r="L530" s="736"/>
      <c r="M530" s="361"/>
    </row>
    <row r="531" spans="2:13" x14ac:dyDescent="0.35">
      <c r="B531" s="229"/>
      <c r="C531" s="301"/>
      <c r="D531" s="301"/>
      <c r="E531" s="449"/>
      <c r="F531" s="301"/>
      <c r="G531" s="302"/>
      <c r="H531" s="170"/>
      <c r="I531" s="170"/>
      <c r="J531" s="646">
        <v>0</v>
      </c>
      <c r="K531" s="646">
        <v>0</v>
      </c>
      <c r="L531" s="736"/>
      <c r="M531" s="361"/>
    </row>
    <row r="532" spans="2:13" x14ac:dyDescent="0.35">
      <c r="B532" s="229"/>
      <c r="C532" s="301"/>
      <c r="D532" s="301"/>
      <c r="E532" s="449"/>
      <c r="F532" s="301"/>
      <c r="G532" s="302"/>
      <c r="H532" s="170"/>
      <c r="I532" s="170"/>
      <c r="J532" s="646">
        <v>0</v>
      </c>
      <c r="K532" s="646">
        <v>0</v>
      </c>
      <c r="L532" s="736"/>
      <c r="M532" s="361"/>
    </row>
    <row r="533" spans="2:13" x14ac:dyDescent="0.35">
      <c r="B533" s="229"/>
      <c r="C533" s="301"/>
      <c r="D533" s="301"/>
      <c r="E533" s="449"/>
      <c r="F533" s="301"/>
      <c r="G533" s="302"/>
      <c r="H533" s="170"/>
      <c r="I533" s="170"/>
      <c r="J533" s="646">
        <v>0</v>
      </c>
      <c r="K533" s="646">
        <v>0</v>
      </c>
      <c r="L533" s="736"/>
      <c r="M533" s="361"/>
    </row>
    <row r="534" spans="2:13" x14ac:dyDescent="0.35">
      <c r="B534" s="229"/>
      <c r="C534" s="301"/>
      <c r="D534" s="301"/>
      <c r="E534" s="449"/>
      <c r="F534" s="301"/>
      <c r="G534" s="302"/>
      <c r="H534" s="170"/>
      <c r="I534" s="170"/>
      <c r="J534" s="646">
        <v>0</v>
      </c>
      <c r="K534" s="646">
        <v>0</v>
      </c>
      <c r="L534" s="736"/>
      <c r="M534" s="361"/>
    </row>
    <row r="535" spans="2:13" x14ac:dyDescent="0.35">
      <c r="B535" s="229"/>
      <c r="C535" s="301"/>
      <c r="D535" s="301"/>
      <c r="E535" s="449"/>
      <c r="F535" s="301"/>
      <c r="G535" s="302"/>
      <c r="H535" s="170"/>
      <c r="I535" s="170"/>
      <c r="J535" s="646">
        <v>0</v>
      </c>
      <c r="K535" s="646">
        <v>0</v>
      </c>
      <c r="L535" s="736"/>
      <c r="M535" s="361"/>
    </row>
    <row r="536" spans="2:13" x14ac:dyDescent="0.35">
      <c r="B536" s="229"/>
      <c r="C536" s="301"/>
      <c r="D536" s="301"/>
      <c r="E536" s="449"/>
      <c r="F536" s="301"/>
      <c r="G536" s="302"/>
      <c r="H536" s="170"/>
      <c r="I536" s="170"/>
      <c r="J536" s="646">
        <v>0</v>
      </c>
      <c r="K536" s="646">
        <v>0</v>
      </c>
      <c r="L536" s="736"/>
      <c r="M536" s="361"/>
    </row>
    <row r="537" spans="2:13" x14ac:dyDescent="0.35">
      <c r="B537" s="229"/>
      <c r="C537" s="301"/>
      <c r="D537" s="301"/>
      <c r="E537" s="449"/>
      <c r="F537" s="301"/>
      <c r="G537" s="302"/>
      <c r="H537" s="170"/>
      <c r="I537" s="170"/>
      <c r="J537" s="646">
        <v>0</v>
      </c>
      <c r="K537" s="646">
        <v>0</v>
      </c>
      <c r="L537" s="736"/>
      <c r="M537" s="361"/>
    </row>
    <row r="538" spans="2:13" x14ac:dyDescent="0.35">
      <c r="B538" s="229"/>
      <c r="C538" s="301"/>
      <c r="D538" s="301"/>
      <c r="E538" s="449"/>
      <c r="F538" s="301"/>
      <c r="G538" s="302"/>
      <c r="H538" s="170"/>
      <c r="I538" s="170"/>
      <c r="J538" s="646">
        <v>0</v>
      </c>
      <c r="K538" s="646">
        <v>0</v>
      </c>
      <c r="L538" s="736"/>
      <c r="M538" s="361"/>
    </row>
    <row r="539" spans="2:13" x14ac:dyDescent="0.35">
      <c r="B539" s="229"/>
      <c r="C539" s="301"/>
      <c r="D539" s="301"/>
      <c r="E539" s="449"/>
      <c r="F539" s="301"/>
      <c r="G539" s="302"/>
      <c r="H539" s="170"/>
      <c r="I539" s="170"/>
      <c r="J539" s="646">
        <v>0</v>
      </c>
      <c r="K539" s="646">
        <v>0</v>
      </c>
      <c r="L539" s="736"/>
      <c r="M539" s="361"/>
    </row>
    <row r="540" spans="2:13" x14ac:dyDescent="0.35">
      <c r="B540" s="229"/>
      <c r="C540" s="301"/>
      <c r="D540" s="301"/>
      <c r="E540" s="449"/>
      <c r="F540" s="301"/>
      <c r="G540" s="302"/>
      <c r="H540" s="170"/>
      <c r="I540" s="170"/>
      <c r="J540" s="646">
        <v>0</v>
      </c>
      <c r="K540" s="646">
        <v>0</v>
      </c>
      <c r="L540" s="736"/>
      <c r="M540" s="361"/>
    </row>
    <row r="541" spans="2:13" x14ac:dyDescent="0.35">
      <c r="B541" s="229"/>
      <c r="C541" s="301"/>
      <c r="D541" s="301"/>
      <c r="E541" s="449"/>
      <c r="F541" s="301"/>
      <c r="G541" s="302"/>
      <c r="H541" s="170"/>
      <c r="I541" s="170"/>
      <c r="J541" s="646">
        <v>0</v>
      </c>
      <c r="K541" s="646">
        <v>0</v>
      </c>
      <c r="L541" s="736"/>
      <c r="M541" s="361"/>
    </row>
    <row r="542" spans="2:13" x14ac:dyDescent="0.35">
      <c r="B542" s="229"/>
      <c r="C542" s="301"/>
      <c r="D542" s="301"/>
      <c r="E542" s="449"/>
      <c r="F542" s="301"/>
      <c r="G542" s="302"/>
      <c r="H542" s="170"/>
      <c r="I542" s="170"/>
      <c r="J542" s="646">
        <v>0</v>
      </c>
      <c r="K542" s="646">
        <v>0</v>
      </c>
      <c r="L542" s="736"/>
      <c r="M542" s="361"/>
    </row>
    <row r="543" spans="2:13" x14ac:dyDescent="0.35">
      <c r="B543" s="229"/>
      <c r="C543" s="301"/>
      <c r="D543" s="301"/>
      <c r="E543" s="449"/>
      <c r="F543" s="301"/>
      <c r="G543" s="302"/>
      <c r="H543" s="170"/>
      <c r="I543" s="170"/>
      <c r="J543" s="646">
        <v>0</v>
      </c>
      <c r="K543" s="646">
        <v>0</v>
      </c>
      <c r="L543" s="736"/>
      <c r="M543" s="361"/>
    </row>
    <row r="544" spans="2:13" x14ac:dyDescent="0.35">
      <c r="B544" s="229"/>
      <c r="C544" s="301"/>
      <c r="D544" s="301"/>
      <c r="E544" s="449"/>
      <c r="F544" s="301"/>
      <c r="G544" s="302"/>
      <c r="H544" s="170"/>
      <c r="I544" s="170"/>
      <c r="J544" s="646">
        <v>0</v>
      </c>
      <c r="K544" s="646">
        <v>0</v>
      </c>
      <c r="L544" s="736"/>
      <c r="M544" s="361"/>
    </row>
    <row r="545" spans="2:13" x14ac:dyDescent="0.35">
      <c r="B545" s="229"/>
      <c r="C545" s="301"/>
      <c r="D545" s="301"/>
      <c r="E545" s="449"/>
      <c r="F545" s="301"/>
      <c r="G545" s="302"/>
      <c r="H545" s="170"/>
      <c r="I545" s="170"/>
      <c r="J545" s="646">
        <v>0</v>
      </c>
      <c r="K545" s="646">
        <v>0</v>
      </c>
      <c r="L545" s="736"/>
      <c r="M545" s="361"/>
    </row>
    <row r="546" spans="2:13" x14ac:dyDescent="0.35">
      <c r="B546" s="229"/>
      <c r="C546" s="301"/>
      <c r="D546" s="301"/>
      <c r="E546" s="449"/>
      <c r="F546" s="301"/>
      <c r="G546" s="302"/>
      <c r="H546" s="170"/>
      <c r="I546" s="170"/>
      <c r="J546" s="646">
        <v>0</v>
      </c>
      <c r="K546" s="646">
        <v>0</v>
      </c>
      <c r="L546" s="736"/>
      <c r="M546" s="361"/>
    </row>
    <row r="547" spans="2:13" x14ac:dyDescent="0.35">
      <c r="B547" s="229"/>
      <c r="C547" s="301"/>
      <c r="D547" s="301"/>
      <c r="E547" s="449"/>
      <c r="F547" s="301"/>
      <c r="G547" s="302"/>
      <c r="H547" s="170"/>
      <c r="I547" s="170"/>
      <c r="J547" s="646">
        <v>0</v>
      </c>
      <c r="K547" s="646">
        <v>0</v>
      </c>
      <c r="L547" s="736"/>
      <c r="M547" s="361"/>
    </row>
    <row r="548" spans="2:13" x14ac:dyDescent="0.35">
      <c r="B548" s="229"/>
      <c r="C548" s="301"/>
      <c r="D548" s="301"/>
      <c r="E548" s="449"/>
      <c r="F548" s="301"/>
      <c r="G548" s="302"/>
      <c r="H548" s="170"/>
      <c r="I548" s="170"/>
      <c r="J548" s="646">
        <v>0</v>
      </c>
      <c r="K548" s="646">
        <v>0</v>
      </c>
      <c r="L548" s="736"/>
      <c r="M548" s="361"/>
    </row>
    <row r="549" spans="2:13" x14ac:dyDescent="0.35">
      <c r="B549" s="229"/>
      <c r="C549" s="301"/>
      <c r="D549" s="301"/>
      <c r="E549" s="449"/>
      <c r="F549" s="301"/>
      <c r="G549" s="302"/>
      <c r="H549" s="170"/>
      <c r="I549" s="170"/>
      <c r="J549" s="646">
        <v>0</v>
      </c>
      <c r="K549" s="646">
        <v>0</v>
      </c>
      <c r="L549" s="736"/>
      <c r="M549" s="361"/>
    </row>
    <row r="550" spans="2:13" x14ac:dyDescent="0.35">
      <c r="B550" s="229"/>
      <c r="C550" s="301"/>
      <c r="D550" s="301"/>
      <c r="E550" s="449"/>
      <c r="F550" s="301"/>
      <c r="G550" s="302"/>
      <c r="H550" s="170"/>
      <c r="I550" s="170"/>
      <c r="J550" s="646">
        <v>0</v>
      </c>
      <c r="K550" s="646">
        <v>0</v>
      </c>
      <c r="L550" s="736"/>
      <c r="M550" s="361"/>
    </row>
    <row r="551" spans="2:13" x14ac:dyDescent="0.35">
      <c r="B551" s="229"/>
      <c r="C551" s="301"/>
      <c r="D551" s="301"/>
      <c r="E551" s="449"/>
      <c r="F551" s="301"/>
      <c r="G551" s="302"/>
      <c r="H551" s="170"/>
      <c r="I551" s="170"/>
      <c r="J551" s="646">
        <v>0</v>
      </c>
      <c r="K551" s="646">
        <v>0</v>
      </c>
      <c r="L551" s="736"/>
      <c r="M551" s="361"/>
    </row>
    <row r="552" spans="2:13" x14ac:dyDescent="0.35">
      <c r="B552" s="229"/>
      <c r="C552" s="301"/>
      <c r="D552" s="301"/>
      <c r="E552" s="449"/>
      <c r="F552" s="301"/>
      <c r="G552" s="302"/>
      <c r="H552" s="170"/>
      <c r="I552" s="170"/>
      <c r="J552" s="646">
        <v>0</v>
      </c>
      <c r="K552" s="646">
        <v>0</v>
      </c>
      <c r="L552" s="736"/>
      <c r="M552" s="361"/>
    </row>
    <row r="553" spans="2:13" x14ac:dyDescent="0.35">
      <c r="B553" s="229"/>
      <c r="C553" s="301"/>
      <c r="D553" s="301"/>
      <c r="E553" s="449"/>
      <c r="F553" s="301"/>
      <c r="G553" s="302"/>
      <c r="H553" s="170"/>
      <c r="I553" s="170"/>
      <c r="J553" s="646">
        <v>0</v>
      </c>
      <c r="K553" s="646">
        <v>0</v>
      </c>
      <c r="L553" s="736"/>
      <c r="M553" s="361"/>
    </row>
    <row r="554" spans="2:13" x14ac:dyDescent="0.35">
      <c r="B554" s="229"/>
      <c r="C554" s="301"/>
      <c r="D554" s="301"/>
      <c r="E554" s="449"/>
      <c r="F554" s="301"/>
      <c r="G554" s="302"/>
      <c r="H554" s="170"/>
      <c r="I554" s="170"/>
      <c r="J554" s="646">
        <v>0</v>
      </c>
      <c r="K554" s="646">
        <v>0</v>
      </c>
      <c r="L554" s="736"/>
      <c r="M554" s="361"/>
    </row>
    <row r="555" spans="2:13" x14ac:dyDescent="0.35">
      <c r="B555" s="229"/>
      <c r="C555" s="301"/>
      <c r="D555" s="301"/>
      <c r="E555" s="449"/>
      <c r="F555" s="301"/>
      <c r="G555" s="302"/>
      <c r="H555" s="170"/>
      <c r="I555" s="170"/>
      <c r="J555" s="646">
        <v>0</v>
      </c>
      <c r="K555" s="646">
        <v>0</v>
      </c>
      <c r="L555" s="736"/>
      <c r="M555" s="361"/>
    </row>
    <row r="556" spans="2:13" x14ac:dyDescent="0.35">
      <c r="B556" s="229"/>
      <c r="C556" s="301"/>
      <c r="D556" s="301"/>
      <c r="E556" s="449"/>
      <c r="F556" s="301"/>
      <c r="G556" s="302"/>
      <c r="H556" s="170"/>
      <c r="I556" s="170"/>
      <c r="J556" s="646">
        <v>0</v>
      </c>
      <c r="K556" s="646">
        <v>0</v>
      </c>
      <c r="L556" s="736"/>
      <c r="M556" s="361"/>
    </row>
    <row r="557" spans="2:13" x14ac:dyDescent="0.35">
      <c r="B557" s="229"/>
      <c r="C557" s="301"/>
      <c r="D557" s="301"/>
      <c r="E557" s="449"/>
      <c r="F557" s="301"/>
      <c r="G557" s="302"/>
      <c r="H557" s="170"/>
      <c r="I557" s="170"/>
      <c r="J557" s="646">
        <v>0</v>
      </c>
      <c r="K557" s="646">
        <v>0</v>
      </c>
      <c r="L557" s="736"/>
      <c r="M557" s="361"/>
    </row>
    <row r="558" spans="2:13" x14ac:dyDescent="0.35">
      <c r="B558" s="229"/>
      <c r="C558" s="301"/>
      <c r="D558" s="301"/>
      <c r="E558" s="449"/>
      <c r="F558" s="301"/>
      <c r="G558" s="302"/>
      <c r="H558" s="170"/>
      <c r="I558" s="170"/>
      <c r="J558" s="646">
        <v>0</v>
      </c>
      <c r="K558" s="646">
        <v>0</v>
      </c>
      <c r="L558" s="736"/>
      <c r="M558" s="361"/>
    </row>
    <row r="559" spans="2:13" x14ac:dyDescent="0.35">
      <c r="B559" s="229"/>
      <c r="C559" s="301"/>
      <c r="D559" s="301"/>
      <c r="E559" s="449"/>
      <c r="F559" s="301"/>
      <c r="G559" s="302"/>
      <c r="H559" s="170"/>
      <c r="I559" s="170"/>
      <c r="J559" s="646">
        <v>0</v>
      </c>
      <c r="K559" s="646">
        <v>0</v>
      </c>
      <c r="L559" s="736"/>
      <c r="M559" s="361"/>
    </row>
    <row r="560" spans="2:13" x14ac:dyDescent="0.35">
      <c r="B560" s="229"/>
      <c r="C560" s="301"/>
      <c r="D560" s="301"/>
      <c r="E560" s="449"/>
      <c r="F560" s="301"/>
      <c r="G560" s="302"/>
      <c r="H560" s="170"/>
      <c r="I560" s="170"/>
      <c r="J560" s="646">
        <v>0</v>
      </c>
      <c r="K560" s="646">
        <v>0</v>
      </c>
      <c r="L560" s="736"/>
      <c r="M560" s="361"/>
    </row>
    <row r="561" spans="2:13" x14ac:dyDescent="0.35">
      <c r="B561" s="229"/>
      <c r="C561" s="301"/>
      <c r="D561" s="301"/>
      <c r="E561" s="449"/>
      <c r="F561" s="301"/>
      <c r="G561" s="302"/>
      <c r="H561" s="170"/>
      <c r="I561" s="170"/>
      <c r="J561" s="646">
        <v>0</v>
      </c>
      <c r="K561" s="646">
        <v>0</v>
      </c>
      <c r="L561" s="736"/>
      <c r="M561" s="361"/>
    </row>
    <row r="562" spans="2:13" x14ac:dyDescent="0.35">
      <c r="B562" s="229"/>
      <c r="C562" s="301"/>
      <c r="D562" s="301"/>
      <c r="E562" s="449"/>
      <c r="F562" s="301"/>
      <c r="G562" s="302"/>
      <c r="H562" s="170"/>
      <c r="I562" s="170"/>
      <c r="J562" s="646">
        <v>0</v>
      </c>
      <c r="K562" s="646">
        <v>0</v>
      </c>
      <c r="L562" s="736"/>
      <c r="M562" s="361"/>
    </row>
    <row r="563" spans="2:13" x14ac:dyDescent="0.35">
      <c r="B563" s="229"/>
      <c r="C563" s="301"/>
      <c r="D563" s="301"/>
      <c r="E563" s="449"/>
      <c r="F563" s="301"/>
      <c r="G563" s="302"/>
      <c r="H563" s="170"/>
      <c r="I563" s="170"/>
      <c r="J563" s="646">
        <v>0</v>
      </c>
      <c r="K563" s="646">
        <v>0</v>
      </c>
      <c r="L563" s="736"/>
      <c r="M563" s="361"/>
    </row>
    <row r="564" spans="2:13" x14ac:dyDescent="0.35">
      <c r="B564" s="229"/>
      <c r="C564" s="301"/>
      <c r="D564" s="301"/>
      <c r="E564" s="449"/>
      <c r="F564" s="301"/>
      <c r="G564" s="302"/>
      <c r="H564" s="170"/>
      <c r="I564" s="170"/>
      <c r="J564" s="646">
        <v>0</v>
      </c>
      <c r="K564" s="646">
        <v>0</v>
      </c>
      <c r="L564" s="736"/>
      <c r="M564" s="361"/>
    </row>
    <row r="565" spans="2:13" x14ac:dyDescent="0.35">
      <c r="B565" s="229"/>
      <c r="C565" s="301"/>
      <c r="D565" s="301"/>
      <c r="E565" s="449"/>
      <c r="F565" s="301"/>
      <c r="G565" s="302"/>
      <c r="H565" s="170"/>
      <c r="I565" s="170"/>
      <c r="J565" s="646">
        <v>0</v>
      </c>
      <c r="K565" s="646">
        <v>0</v>
      </c>
      <c r="L565" s="736"/>
      <c r="M565" s="361"/>
    </row>
    <row r="566" spans="2:13" x14ac:dyDescent="0.35">
      <c r="B566" s="229"/>
      <c r="C566" s="301"/>
      <c r="D566" s="301"/>
      <c r="E566" s="449"/>
      <c r="F566" s="301"/>
      <c r="G566" s="302"/>
      <c r="H566" s="170"/>
      <c r="I566" s="170"/>
      <c r="J566" s="646">
        <v>0</v>
      </c>
      <c r="K566" s="646">
        <v>0</v>
      </c>
      <c r="L566" s="736"/>
      <c r="M566" s="361"/>
    </row>
    <row r="567" spans="2:13" x14ac:dyDescent="0.35">
      <c r="B567" s="229"/>
      <c r="C567" s="301"/>
      <c r="D567" s="301"/>
      <c r="E567" s="449"/>
      <c r="F567" s="301"/>
      <c r="G567" s="302"/>
      <c r="H567" s="170"/>
      <c r="I567" s="170"/>
      <c r="J567" s="646">
        <v>0</v>
      </c>
      <c r="K567" s="646">
        <v>0</v>
      </c>
      <c r="L567" s="736"/>
      <c r="M567" s="361"/>
    </row>
    <row r="568" spans="2:13" x14ac:dyDescent="0.35">
      <c r="B568" s="229"/>
      <c r="C568" s="301"/>
      <c r="D568" s="301"/>
      <c r="E568" s="449"/>
      <c r="F568" s="301"/>
      <c r="G568" s="302"/>
      <c r="H568" s="170"/>
      <c r="I568" s="170"/>
      <c r="J568" s="646">
        <v>0</v>
      </c>
      <c r="K568" s="646">
        <v>0</v>
      </c>
      <c r="L568" s="736"/>
      <c r="M568" s="361"/>
    </row>
    <row r="569" spans="2:13" x14ac:dyDescent="0.35">
      <c r="B569" s="229"/>
      <c r="C569" s="301"/>
      <c r="D569" s="301"/>
      <c r="E569" s="449"/>
      <c r="F569" s="301"/>
      <c r="G569" s="302"/>
      <c r="H569" s="170"/>
      <c r="I569" s="170"/>
      <c r="J569" s="646">
        <v>0</v>
      </c>
      <c r="K569" s="646">
        <v>0</v>
      </c>
      <c r="L569" s="736"/>
      <c r="M569" s="361"/>
    </row>
    <row r="570" spans="2:13" x14ac:dyDescent="0.35">
      <c r="B570" s="229"/>
      <c r="C570" s="301"/>
      <c r="D570" s="301"/>
      <c r="E570" s="449"/>
      <c r="F570" s="301"/>
      <c r="G570" s="302"/>
      <c r="H570" s="170"/>
      <c r="I570" s="170"/>
      <c r="J570" s="646">
        <v>0</v>
      </c>
      <c r="K570" s="646">
        <v>0</v>
      </c>
      <c r="L570" s="736"/>
      <c r="M570" s="361"/>
    </row>
    <row r="571" spans="2:13" x14ac:dyDescent="0.35">
      <c r="B571" s="229"/>
      <c r="C571" s="301"/>
      <c r="D571" s="301"/>
      <c r="E571" s="449"/>
      <c r="F571" s="301"/>
      <c r="G571" s="302"/>
      <c r="H571" s="170"/>
      <c r="I571" s="170"/>
      <c r="J571" s="646">
        <v>0</v>
      </c>
      <c r="K571" s="646">
        <v>0</v>
      </c>
      <c r="L571" s="736"/>
      <c r="M571" s="361"/>
    </row>
    <row r="572" spans="2:13" x14ac:dyDescent="0.35">
      <c r="B572" s="229"/>
      <c r="C572" s="301"/>
      <c r="D572" s="301"/>
      <c r="E572" s="449"/>
      <c r="F572" s="301"/>
      <c r="G572" s="302"/>
      <c r="H572" s="170"/>
      <c r="I572" s="170"/>
      <c r="J572" s="646">
        <v>0</v>
      </c>
      <c r="K572" s="646">
        <v>0</v>
      </c>
      <c r="L572" s="736"/>
      <c r="M572" s="361"/>
    </row>
    <row r="573" spans="2:13" x14ac:dyDescent="0.35">
      <c r="B573" s="229"/>
      <c r="C573" s="301"/>
      <c r="D573" s="301"/>
      <c r="E573" s="449"/>
      <c r="F573" s="301"/>
      <c r="G573" s="302"/>
      <c r="H573" s="170"/>
      <c r="I573" s="170"/>
      <c r="J573" s="646">
        <v>0</v>
      </c>
      <c r="K573" s="646">
        <v>0</v>
      </c>
      <c r="L573" s="736"/>
      <c r="M573" s="361"/>
    </row>
    <row r="574" spans="2:13" x14ac:dyDescent="0.35">
      <c r="B574" s="229"/>
      <c r="C574" s="301"/>
      <c r="D574" s="301"/>
      <c r="E574" s="449"/>
      <c r="F574" s="301"/>
      <c r="G574" s="302"/>
      <c r="H574" s="170"/>
      <c r="I574" s="170"/>
      <c r="J574" s="646">
        <v>0</v>
      </c>
      <c r="K574" s="646">
        <v>0</v>
      </c>
      <c r="L574" s="736"/>
      <c r="M574" s="361"/>
    </row>
    <row r="575" spans="2:13" x14ac:dyDescent="0.35">
      <c r="B575" s="229"/>
      <c r="C575" s="301"/>
      <c r="D575" s="301"/>
      <c r="E575" s="449"/>
      <c r="F575" s="301"/>
      <c r="G575" s="302"/>
      <c r="H575" s="170"/>
      <c r="I575" s="170"/>
      <c r="J575" s="646">
        <v>0</v>
      </c>
      <c r="K575" s="646">
        <v>0</v>
      </c>
      <c r="L575" s="736"/>
      <c r="M575" s="361"/>
    </row>
    <row r="576" spans="2:13" x14ac:dyDescent="0.35">
      <c r="B576" s="229"/>
      <c r="C576" s="301"/>
      <c r="D576" s="301"/>
      <c r="E576" s="449"/>
      <c r="F576" s="301"/>
      <c r="G576" s="302"/>
      <c r="H576" s="170"/>
      <c r="I576" s="170"/>
      <c r="J576" s="646">
        <v>0</v>
      </c>
      <c r="K576" s="646">
        <v>0</v>
      </c>
      <c r="L576" s="736"/>
      <c r="M576" s="361"/>
    </row>
    <row r="577" spans="2:13" x14ac:dyDescent="0.35">
      <c r="B577" s="229"/>
      <c r="C577" s="301"/>
      <c r="D577" s="301"/>
      <c r="E577" s="449"/>
      <c r="F577" s="301"/>
      <c r="G577" s="302"/>
      <c r="H577" s="170"/>
      <c r="I577" s="170"/>
      <c r="J577" s="646">
        <v>0</v>
      </c>
      <c r="K577" s="646">
        <v>0</v>
      </c>
      <c r="L577" s="736"/>
      <c r="M577" s="361"/>
    </row>
    <row r="578" spans="2:13" x14ac:dyDescent="0.35">
      <c r="B578" s="229"/>
      <c r="C578" s="301"/>
      <c r="D578" s="301"/>
      <c r="E578" s="449"/>
      <c r="F578" s="301"/>
      <c r="G578" s="302"/>
      <c r="H578" s="170"/>
      <c r="I578" s="170"/>
      <c r="J578" s="646">
        <v>0</v>
      </c>
      <c r="K578" s="646">
        <v>0</v>
      </c>
      <c r="L578" s="736"/>
      <c r="M578" s="361"/>
    </row>
    <row r="579" spans="2:13" x14ac:dyDescent="0.35">
      <c r="B579" s="229"/>
      <c r="C579" s="301"/>
      <c r="D579" s="301"/>
      <c r="E579" s="449"/>
      <c r="F579" s="301"/>
      <c r="G579" s="302"/>
      <c r="H579" s="170"/>
      <c r="I579" s="170"/>
      <c r="J579" s="646">
        <v>0</v>
      </c>
      <c r="K579" s="646">
        <v>0</v>
      </c>
      <c r="L579" s="736"/>
      <c r="M579" s="361"/>
    </row>
    <row r="580" spans="2:13" x14ac:dyDescent="0.35">
      <c r="B580" s="229"/>
      <c r="C580" s="301"/>
      <c r="D580" s="301"/>
      <c r="E580" s="449"/>
      <c r="F580" s="301"/>
      <c r="G580" s="302"/>
      <c r="H580" s="170"/>
      <c r="I580" s="170"/>
      <c r="J580" s="646">
        <v>0</v>
      </c>
      <c r="K580" s="646">
        <v>0</v>
      </c>
      <c r="L580" s="736"/>
      <c r="M580" s="361"/>
    </row>
    <row r="581" spans="2:13" x14ac:dyDescent="0.35">
      <c r="B581" s="229"/>
      <c r="C581" s="301"/>
      <c r="D581" s="301"/>
      <c r="E581" s="449"/>
      <c r="F581" s="301"/>
      <c r="G581" s="302"/>
      <c r="H581" s="170"/>
      <c r="I581" s="170"/>
      <c r="J581" s="646">
        <v>0</v>
      </c>
      <c r="K581" s="646">
        <v>0</v>
      </c>
      <c r="L581" s="736"/>
      <c r="M581" s="361"/>
    </row>
    <row r="582" spans="2:13" x14ac:dyDescent="0.35">
      <c r="B582" s="229"/>
      <c r="C582" s="301"/>
      <c r="D582" s="301"/>
      <c r="E582" s="449"/>
      <c r="F582" s="301"/>
      <c r="G582" s="302"/>
      <c r="H582" s="170"/>
      <c r="I582" s="170"/>
      <c r="J582" s="646">
        <v>0</v>
      </c>
      <c r="K582" s="646">
        <v>0</v>
      </c>
      <c r="L582" s="736"/>
      <c r="M582" s="361"/>
    </row>
    <row r="583" spans="2:13" x14ac:dyDescent="0.35">
      <c r="B583" s="229"/>
      <c r="C583" s="301"/>
      <c r="D583" s="301"/>
      <c r="E583" s="449"/>
      <c r="F583" s="301"/>
      <c r="G583" s="302"/>
      <c r="H583" s="170"/>
      <c r="I583" s="170"/>
      <c r="J583" s="646">
        <v>0</v>
      </c>
      <c r="K583" s="646">
        <v>0</v>
      </c>
      <c r="L583" s="736"/>
      <c r="M583" s="361"/>
    </row>
    <row r="584" spans="2:13" x14ac:dyDescent="0.35">
      <c r="B584" s="229"/>
      <c r="C584" s="301"/>
      <c r="D584" s="301"/>
      <c r="E584" s="449"/>
      <c r="F584" s="301"/>
      <c r="G584" s="302"/>
      <c r="H584" s="170"/>
      <c r="I584" s="170"/>
      <c r="J584" s="646">
        <v>0</v>
      </c>
      <c r="K584" s="646">
        <v>0</v>
      </c>
      <c r="L584" s="736"/>
      <c r="M584" s="361"/>
    </row>
    <row r="585" spans="2:13" x14ac:dyDescent="0.35">
      <c r="B585" s="229"/>
      <c r="C585" s="301"/>
      <c r="D585" s="301"/>
      <c r="E585" s="449"/>
      <c r="F585" s="301"/>
      <c r="G585" s="302"/>
      <c r="H585" s="170"/>
      <c r="I585" s="170"/>
      <c r="J585" s="646">
        <v>0</v>
      </c>
      <c r="K585" s="646">
        <v>0</v>
      </c>
      <c r="L585" s="736"/>
      <c r="M585" s="361"/>
    </row>
    <row r="586" spans="2:13" x14ac:dyDescent="0.35">
      <c r="B586" s="229"/>
      <c r="C586" s="301"/>
      <c r="D586" s="301"/>
      <c r="E586" s="449"/>
      <c r="F586" s="301"/>
      <c r="G586" s="302"/>
      <c r="H586" s="170"/>
      <c r="I586" s="170"/>
      <c r="J586" s="646">
        <v>0</v>
      </c>
      <c r="K586" s="646">
        <v>0</v>
      </c>
      <c r="L586" s="736"/>
      <c r="M586" s="361"/>
    </row>
    <row r="587" spans="2:13" x14ac:dyDescent="0.35">
      <c r="B587" s="229"/>
      <c r="C587" s="301"/>
      <c r="D587" s="301"/>
      <c r="E587" s="449"/>
      <c r="F587" s="301"/>
      <c r="G587" s="302"/>
      <c r="H587" s="170"/>
      <c r="I587" s="170"/>
      <c r="J587" s="646">
        <v>0</v>
      </c>
      <c r="K587" s="646">
        <v>0</v>
      </c>
      <c r="L587" s="736"/>
      <c r="M587" s="361"/>
    </row>
    <row r="588" spans="2:13" x14ac:dyDescent="0.35">
      <c r="B588" s="229"/>
      <c r="C588" s="301"/>
      <c r="D588" s="301"/>
      <c r="E588" s="449"/>
      <c r="F588" s="301"/>
      <c r="G588" s="302"/>
      <c r="H588" s="170"/>
      <c r="I588" s="170"/>
      <c r="J588" s="646">
        <v>0</v>
      </c>
      <c r="K588" s="646">
        <v>0</v>
      </c>
      <c r="L588" s="736"/>
      <c r="M588" s="361"/>
    </row>
    <row r="589" spans="2:13" x14ac:dyDescent="0.35">
      <c r="B589" s="229"/>
      <c r="C589" s="301"/>
      <c r="D589" s="301"/>
      <c r="E589" s="449"/>
      <c r="F589" s="301"/>
      <c r="G589" s="302"/>
      <c r="H589" s="170"/>
      <c r="I589" s="170"/>
      <c r="J589" s="646">
        <v>0</v>
      </c>
      <c r="K589" s="646">
        <v>0</v>
      </c>
      <c r="L589" s="736"/>
      <c r="M589" s="361"/>
    </row>
    <row r="590" spans="2:13" x14ac:dyDescent="0.35">
      <c r="B590" s="229"/>
      <c r="C590" s="301"/>
      <c r="D590" s="301"/>
      <c r="E590" s="449"/>
      <c r="F590" s="301"/>
      <c r="G590" s="302"/>
      <c r="H590" s="170"/>
      <c r="I590" s="170"/>
      <c r="J590" s="646">
        <v>0</v>
      </c>
      <c r="K590" s="646">
        <v>0</v>
      </c>
      <c r="L590" s="736"/>
      <c r="M590" s="361"/>
    </row>
    <row r="591" spans="2:13" x14ac:dyDescent="0.35">
      <c r="B591" s="229"/>
      <c r="C591" s="301"/>
      <c r="D591" s="301"/>
      <c r="E591" s="449"/>
      <c r="F591" s="301"/>
      <c r="G591" s="302"/>
      <c r="H591" s="170"/>
      <c r="I591" s="170"/>
      <c r="J591" s="646">
        <v>0</v>
      </c>
      <c r="K591" s="646">
        <v>0</v>
      </c>
      <c r="L591" s="736"/>
      <c r="M591" s="361"/>
    </row>
    <row r="592" spans="2:13" x14ac:dyDescent="0.35">
      <c r="B592" s="229"/>
      <c r="C592" s="301"/>
      <c r="D592" s="301"/>
      <c r="E592" s="449"/>
      <c r="F592" s="301"/>
      <c r="G592" s="302"/>
      <c r="H592" s="170"/>
      <c r="I592" s="170"/>
      <c r="J592" s="646">
        <v>0</v>
      </c>
      <c r="K592" s="646">
        <v>0</v>
      </c>
      <c r="L592" s="736"/>
      <c r="M592" s="361"/>
    </row>
    <row r="593" spans="2:13" x14ac:dyDescent="0.35">
      <c r="B593" s="229"/>
      <c r="C593" s="301"/>
      <c r="D593" s="301"/>
      <c r="E593" s="449"/>
      <c r="F593" s="301"/>
      <c r="G593" s="302"/>
      <c r="H593" s="170"/>
      <c r="I593" s="170"/>
      <c r="J593" s="646">
        <v>0</v>
      </c>
      <c r="K593" s="646">
        <v>0</v>
      </c>
      <c r="L593" s="736"/>
      <c r="M593" s="361"/>
    </row>
    <row r="594" spans="2:13" x14ac:dyDescent="0.35">
      <c r="B594" s="229"/>
      <c r="C594" s="301"/>
      <c r="D594" s="301"/>
      <c r="E594" s="449"/>
      <c r="F594" s="301"/>
      <c r="G594" s="302"/>
      <c r="H594" s="170"/>
      <c r="I594" s="170"/>
      <c r="J594" s="646">
        <v>0</v>
      </c>
      <c r="K594" s="646">
        <v>0</v>
      </c>
      <c r="L594" s="736"/>
      <c r="M594" s="361"/>
    </row>
    <row r="595" spans="2:13" x14ac:dyDescent="0.35">
      <c r="B595" s="229"/>
      <c r="C595" s="301"/>
      <c r="D595" s="301"/>
      <c r="E595" s="449"/>
      <c r="F595" s="301"/>
      <c r="G595" s="302"/>
      <c r="H595" s="170"/>
      <c r="I595" s="170"/>
      <c r="J595" s="646">
        <v>0</v>
      </c>
      <c r="K595" s="646">
        <v>0</v>
      </c>
      <c r="L595" s="736"/>
      <c r="M595" s="361"/>
    </row>
    <row r="596" spans="2:13" x14ac:dyDescent="0.35">
      <c r="B596" s="229"/>
      <c r="C596" s="301"/>
      <c r="D596" s="301"/>
      <c r="E596" s="449"/>
      <c r="F596" s="301"/>
      <c r="G596" s="302"/>
      <c r="H596" s="170"/>
      <c r="I596" s="170"/>
      <c r="J596" s="646">
        <v>0</v>
      </c>
      <c r="K596" s="646">
        <v>0</v>
      </c>
      <c r="L596" s="736"/>
      <c r="M596" s="361"/>
    </row>
    <row r="597" spans="2:13" x14ac:dyDescent="0.35">
      <c r="B597" s="229"/>
      <c r="C597" s="301"/>
      <c r="D597" s="301"/>
      <c r="E597" s="449"/>
      <c r="F597" s="301"/>
      <c r="G597" s="302"/>
      <c r="H597" s="170"/>
      <c r="I597" s="170"/>
      <c r="J597" s="646">
        <v>0</v>
      </c>
      <c r="K597" s="646">
        <v>0</v>
      </c>
      <c r="L597" s="736"/>
      <c r="M597" s="361"/>
    </row>
    <row r="598" spans="2:13" x14ac:dyDescent="0.35">
      <c r="B598" s="229"/>
      <c r="C598" s="301"/>
      <c r="D598" s="301"/>
      <c r="E598" s="449"/>
      <c r="F598" s="301"/>
      <c r="G598" s="302"/>
      <c r="H598" s="170"/>
      <c r="I598" s="170"/>
      <c r="J598" s="646">
        <v>0</v>
      </c>
      <c r="K598" s="646">
        <v>0</v>
      </c>
      <c r="L598" s="736"/>
      <c r="M598" s="361"/>
    </row>
    <row r="599" spans="2:13" x14ac:dyDescent="0.35">
      <c r="B599" s="229"/>
      <c r="C599" s="301"/>
      <c r="D599" s="301"/>
      <c r="E599" s="449"/>
      <c r="F599" s="301"/>
      <c r="G599" s="302"/>
      <c r="H599" s="170"/>
      <c r="I599" s="170"/>
      <c r="J599" s="646">
        <v>0</v>
      </c>
      <c r="K599" s="646">
        <v>0</v>
      </c>
      <c r="L599" s="736"/>
      <c r="M599" s="361"/>
    </row>
    <row r="600" spans="2:13" x14ac:dyDescent="0.35">
      <c r="B600" s="229"/>
      <c r="C600" s="301"/>
      <c r="D600" s="301"/>
      <c r="E600" s="449"/>
      <c r="F600" s="301"/>
      <c r="G600" s="302"/>
      <c r="H600" s="170"/>
      <c r="I600" s="170"/>
      <c r="J600" s="646">
        <v>0</v>
      </c>
      <c r="K600" s="646">
        <v>0</v>
      </c>
      <c r="L600" s="736"/>
      <c r="M600" s="361"/>
    </row>
    <row r="601" spans="2:13" x14ac:dyDescent="0.35">
      <c r="B601" s="229"/>
      <c r="C601" s="301"/>
      <c r="D601" s="301"/>
      <c r="E601" s="449"/>
      <c r="F601" s="301"/>
      <c r="G601" s="302"/>
      <c r="H601" s="170"/>
      <c r="I601" s="170"/>
      <c r="J601" s="646">
        <v>0</v>
      </c>
      <c r="K601" s="646">
        <v>0</v>
      </c>
      <c r="L601" s="736"/>
      <c r="M601" s="361"/>
    </row>
    <row r="602" spans="2:13" x14ac:dyDescent="0.35">
      <c r="B602" s="229"/>
      <c r="C602" s="301"/>
      <c r="D602" s="301"/>
      <c r="E602" s="449"/>
      <c r="F602" s="301"/>
      <c r="G602" s="302"/>
      <c r="H602" s="170"/>
      <c r="I602" s="170"/>
      <c r="J602" s="646">
        <v>0</v>
      </c>
      <c r="K602" s="646">
        <v>0</v>
      </c>
      <c r="L602" s="736"/>
      <c r="M602" s="361"/>
    </row>
    <row r="603" spans="2:13" x14ac:dyDescent="0.35">
      <c r="B603" s="229"/>
      <c r="C603" s="301"/>
      <c r="D603" s="301"/>
      <c r="E603" s="449"/>
      <c r="F603" s="301"/>
      <c r="G603" s="302"/>
      <c r="H603" s="170"/>
      <c r="I603" s="170"/>
      <c r="J603" s="646">
        <v>0</v>
      </c>
      <c r="K603" s="646">
        <v>0</v>
      </c>
      <c r="L603" s="736"/>
      <c r="M603" s="361"/>
    </row>
    <row r="604" spans="2:13" x14ac:dyDescent="0.35">
      <c r="B604" s="229"/>
      <c r="C604" s="301"/>
      <c r="D604" s="301"/>
      <c r="E604" s="449"/>
      <c r="F604" s="301"/>
      <c r="G604" s="302"/>
      <c r="H604" s="170"/>
      <c r="I604" s="170"/>
      <c r="J604" s="646">
        <v>0</v>
      </c>
      <c r="K604" s="646">
        <v>0</v>
      </c>
      <c r="L604" s="736"/>
      <c r="M604" s="361"/>
    </row>
    <row r="605" spans="2:13" x14ac:dyDescent="0.35">
      <c r="B605" s="229"/>
      <c r="C605" s="301"/>
      <c r="D605" s="301"/>
      <c r="E605" s="449"/>
      <c r="F605" s="301"/>
      <c r="G605" s="302"/>
      <c r="H605" s="170"/>
      <c r="I605" s="170"/>
      <c r="J605" s="646">
        <v>0</v>
      </c>
      <c r="K605" s="646">
        <v>0</v>
      </c>
      <c r="L605" s="736"/>
      <c r="M605" s="361"/>
    </row>
    <row r="606" spans="2:13" x14ac:dyDescent="0.35">
      <c r="B606" s="229"/>
      <c r="C606" s="301"/>
      <c r="D606" s="301"/>
      <c r="E606" s="449"/>
      <c r="F606" s="301"/>
      <c r="G606" s="302"/>
      <c r="H606" s="170"/>
      <c r="I606" s="170"/>
      <c r="J606" s="646">
        <v>0</v>
      </c>
      <c r="K606" s="646">
        <v>0</v>
      </c>
      <c r="L606" s="736"/>
      <c r="M606" s="361"/>
    </row>
    <row r="607" spans="2:13" x14ac:dyDescent="0.35">
      <c r="B607" s="229"/>
      <c r="C607" s="301"/>
      <c r="D607" s="301"/>
      <c r="E607" s="449"/>
      <c r="F607" s="301"/>
      <c r="G607" s="302"/>
      <c r="H607" s="170"/>
      <c r="I607" s="170"/>
      <c r="J607" s="646">
        <v>0</v>
      </c>
      <c r="K607" s="646">
        <v>0</v>
      </c>
      <c r="L607" s="736"/>
      <c r="M607" s="361"/>
    </row>
    <row r="608" spans="2:13" x14ac:dyDescent="0.35">
      <c r="B608" s="229"/>
      <c r="C608" s="301"/>
      <c r="D608" s="301"/>
      <c r="E608" s="449"/>
      <c r="F608" s="301"/>
      <c r="G608" s="302"/>
      <c r="H608" s="170"/>
      <c r="I608" s="170"/>
      <c r="J608" s="646">
        <v>0</v>
      </c>
      <c r="K608" s="646">
        <v>0</v>
      </c>
      <c r="L608" s="736"/>
      <c r="M608" s="361"/>
    </row>
    <row r="609" spans="2:13" x14ac:dyDescent="0.35">
      <c r="B609" s="229"/>
      <c r="C609" s="301"/>
      <c r="D609" s="301"/>
      <c r="E609" s="449"/>
      <c r="F609" s="301"/>
      <c r="G609" s="302"/>
      <c r="H609" s="170"/>
      <c r="I609" s="170"/>
      <c r="J609" s="646">
        <v>0</v>
      </c>
      <c r="K609" s="646">
        <v>0</v>
      </c>
      <c r="L609" s="736"/>
      <c r="M609" s="361"/>
    </row>
    <row r="610" spans="2:13" x14ac:dyDescent="0.35">
      <c r="B610" s="229"/>
      <c r="C610" s="301"/>
      <c r="D610" s="301"/>
      <c r="E610" s="449"/>
      <c r="F610" s="301"/>
      <c r="G610" s="302"/>
      <c r="H610" s="170"/>
      <c r="I610" s="170"/>
      <c r="J610" s="646">
        <v>0</v>
      </c>
      <c r="K610" s="646">
        <v>0</v>
      </c>
      <c r="L610" s="736"/>
      <c r="M610" s="361"/>
    </row>
    <row r="611" spans="2:13" x14ac:dyDescent="0.35">
      <c r="B611" s="229"/>
      <c r="C611" s="301"/>
      <c r="D611" s="301"/>
      <c r="E611" s="449"/>
      <c r="F611" s="301"/>
      <c r="G611" s="302"/>
      <c r="H611" s="170"/>
      <c r="I611" s="170"/>
      <c r="J611" s="646">
        <v>0</v>
      </c>
      <c r="K611" s="646">
        <v>0</v>
      </c>
      <c r="L611" s="736"/>
      <c r="M611" s="361"/>
    </row>
    <row r="612" spans="2:13" x14ac:dyDescent="0.35">
      <c r="B612" s="229"/>
      <c r="C612" s="301"/>
      <c r="D612" s="301"/>
      <c r="E612" s="449"/>
      <c r="F612" s="301"/>
      <c r="G612" s="302"/>
      <c r="H612" s="170"/>
      <c r="I612" s="170"/>
      <c r="J612" s="646">
        <v>0</v>
      </c>
      <c r="K612" s="646">
        <v>0</v>
      </c>
      <c r="L612" s="736"/>
      <c r="M612" s="361"/>
    </row>
    <row r="613" spans="2:13" x14ac:dyDescent="0.35">
      <c r="B613" s="229"/>
      <c r="C613" s="301"/>
      <c r="D613" s="301"/>
      <c r="E613" s="449"/>
      <c r="F613" s="301"/>
      <c r="G613" s="302"/>
      <c r="H613" s="170"/>
      <c r="I613" s="170"/>
      <c r="J613" s="646">
        <v>0</v>
      </c>
      <c r="K613" s="646">
        <v>0</v>
      </c>
      <c r="L613" s="736"/>
      <c r="M613" s="361"/>
    </row>
    <row r="614" spans="2:13" x14ac:dyDescent="0.35">
      <c r="B614" s="229"/>
      <c r="C614" s="301"/>
      <c r="D614" s="301"/>
      <c r="E614" s="449"/>
      <c r="F614" s="301"/>
      <c r="G614" s="302"/>
      <c r="H614" s="170"/>
      <c r="I614" s="170"/>
      <c r="J614" s="646">
        <v>0</v>
      </c>
      <c r="K614" s="646">
        <v>0</v>
      </c>
      <c r="L614" s="736"/>
      <c r="M614" s="361"/>
    </row>
    <row r="615" spans="2:13" x14ac:dyDescent="0.35">
      <c r="B615" s="229"/>
      <c r="C615" s="301"/>
      <c r="D615" s="301"/>
      <c r="E615" s="449"/>
      <c r="F615" s="301"/>
      <c r="G615" s="302"/>
      <c r="H615" s="170"/>
      <c r="I615" s="170"/>
      <c r="J615" s="646">
        <v>0</v>
      </c>
      <c r="K615" s="646">
        <v>0</v>
      </c>
      <c r="L615" s="736"/>
      <c r="M615" s="361"/>
    </row>
    <row r="616" spans="2:13" x14ac:dyDescent="0.35">
      <c r="B616" s="229"/>
      <c r="C616" s="301"/>
      <c r="D616" s="301"/>
      <c r="E616" s="449"/>
      <c r="F616" s="301"/>
      <c r="G616" s="302"/>
      <c r="H616" s="170"/>
      <c r="I616" s="170"/>
      <c r="J616" s="646">
        <v>0</v>
      </c>
      <c r="K616" s="646">
        <v>0</v>
      </c>
      <c r="L616" s="736"/>
      <c r="M616" s="361"/>
    </row>
    <row r="617" spans="2:13" x14ac:dyDescent="0.35">
      <c r="B617" s="229"/>
      <c r="C617" s="301"/>
      <c r="D617" s="301"/>
      <c r="E617" s="449"/>
      <c r="F617" s="301"/>
      <c r="G617" s="302"/>
      <c r="H617" s="170"/>
      <c r="I617" s="170"/>
      <c r="J617" s="646">
        <v>0</v>
      </c>
      <c r="K617" s="646">
        <v>0</v>
      </c>
      <c r="L617" s="736"/>
      <c r="M617" s="361"/>
    </row>
    <row r="618" spans="2:13" x14ac:dyDescent="0.35">
      <c r="B618" s="229"/>
      <c r="C618" s="301"/>
      <c r="D618" s="301"/>
      <c r="E618" s="449"/>
      <c r="F618" s="301"/>
      <c r="G618" s="302"/>
      <c r="H618" s="170"/>
      <c r="I618" s="170"/>
      <c r="J618" s="646">
        <v>0</v>
      </c>
      <c r="K618" s="646">
        <v>0</v>
      </c>
      <c r="L618" s="736"/>
      <c r="M618" s="361"/>
    </row>
    <row r="619" spans="2:13" x14ac:dyDescent="0.35">
      <c r="B619" s="229"/>
      <c r="C619" s="301"/>
      <c r="D619" s="301"/>
      <c r="E619" s="449"/>
      <c r="F619" s="301"/>
      <c r="G619" s="302"/>
      <c r="H619" s="170"/>
      <c r="I619" s="170"/>
      <c r="J619" s="646">
        <v>0</v>
      </c>
      <c r="K619" s="646">
        <v>0</v>
      </c>
      <c r="L619" s="736"/>
      <c r="M619" s="361"/>
    </row>
    <row r="620" spans="2:13" x14ac:dyDescent="0.35">
      <c r="B620" s="229"/>
      <c r="C620" s="301"/>
      <c r="D620" s="301"/>
      <c r="E620" s="449"/>
      <c r="F620" s="301"/>
      <c r="G620" s="302"/>
      <c r="H620" s="170"/>
      <c r="I620" s="170"/>
      <c r="J620" s="646">
        <v>0</v>
      </c>
      <c r="K620" s="646">
        <v>0</v>
      </c>
      <c r="L620" s="736"/>
      <c r="M620" s="361"/>
    </row>
    <row r="621" spans="2:13" x14ac:dyDescent="0.35">
      <c r="B621" s="229"/>
      <c r="C621" s="301"/>
      <c r="D621" s="301"/>
      <c r="E621" s="449"/>
      <c r="F621" s="301"/>
      <c r="G621" s="302"/>
      <c r="H621" s="170"/>
      <c r="I621" s="170"/>
      <c r="J621" s="646">
        <v>0</v>
      </c>
      <c r="K621" s="646">
        <v>0</v>
      </c>
      <c r="L621" s="736"/>
      <c r="M621" s="361"/>
    </row>
    <row r="622" spans="2:13" x14ac:dyDescent="0.35">
      <c r="B622" s="229"/>
      <c r="C622" s="301"/>
      <c r="D622" s="301"/>
      <c r="E622" s="449"/>
      <c r="F622" s="301"/>
      <c r="G622" s="302"/>
      <c r="H622" s="170"/>
      <c r="I622" s="170"/>
      <c r="J622" s="646">
        <v>0</v>
      </c>
      <c r="K622" s="646">
        <v>0</v>
      </c>
      <c r="L622" s="736"/>
      <c r="M622" s="361"/>
    </row>
    <row r="623" spans="2:13" x14ac:dyDescent="0.35">
      <c r="B623" s="229"/>
      <c r="C623" s="301"/>
      <c r="D623" s="301"/>
      <c r="E623" s="449"/>
      <c r="F623" s="301"/>
      <c r="G623" s="302"/>
      <c r="H623" s="170"/>
      <c r="I623" s="170"/>
      <c r="J623" s="646">
        <v>0</v>
      </c>
      <c r="K623" s="646">
        <v>0</v>
      </c>
      <c r="L623" s="736"/>
      <c r="M623" s="361"/>
    </row>
    <row r="624" spans="2:13" x14ac:dyDescent="0.35">
      <c r="B624" s="229"/>
      <c r="C624" s="301"/>
      <c r="D624" s="301"/>
      <c r="E624" s="449"/>
      <c r="F624" s="301"/>
      <c r="G624" s="302"/>
      <c r="H624" s="170"/>
      <c r="I624" s="170"/>
      <c r="J624" s="646">
        <v>0</v>
      </c>
      <c r="K624" s="646">
        <v>0</v>
      </c>
      <c r="L624" s="736"/>
      <c r="M624" s="361"/>
    </row>
    <row r="625" spans="2:13" x14ac:dyDescent="0.35">
      <c r="B625" s="229"/>
      <c r="C625" s="301"/>
      <c r="D625" s="301"/>
      <c r="E625" s="449"/>
      <c r="F625" s="301"/>
      <c r="G625" s="302"/>
      <c r="H625" s="170"/>
      <c r="I625" s="170"/>
      <c r="J625" s="646">
        <v>0</v>
      </c>
      <c r="K625" s="646">
        <v>0</v>
      </c>
      <c r="L625" s="736"/>
      <c r="M625" s="361"/>
    </row>
    <row r="626" spans="2:13" x14ac:dyDescent="0.35">
      <c r="B626" s="229"/>
      <c r="C626" s="301"/>
      <c r="D626" s="301"/>
      <c r="E626" s="449"/>
      <c r="F626" s="301"/>
      <c r="G626" s="302"/>
      <c r="H626" s="170"/>
      <c r="I626" s="170"/>
      <c r="J626" s="646">
        <v>0</v>
      </c>
      <c r="K626" s="646">
        <v>0</v>
      </c>
      <c r="L626" s="736"/>
      <c r="M626" s="361"/>
    </row>
    <row r="627" spans="2:13" x14ac:dyDescent="0.35">
      <c r="B627" s="229"/>
      <c r="C627" s="301"/>
      <c r="D627" s="301"/>
      <c r="E627" s="449"/>
      <c r="F627" s="301"/>
      <c r="G627" s="302"/>
      <c r="H627" s="170"/>
      <c r="I627" s="170"/>
      <c r="J627" s="646">
        <v>0</v>
      </c>
      <c r="K627" s="646">
        <v>0</v>
      </c>
      <c r="L627" s="736"/>
      <c r="M627" s="361"/>
    </row>
    <row r="628" spans="2:13" x14ac:dyDescent="0.35">
      <c r="B628" s="229"/>
      <c r="C628" s="301"/>
      <c r="D628" s="301"/>
      <c r="E628" s="449"/>
      <c r="F628" s="301"/>
      <c r="G628" s="302"/>
      <c r="H628" s="170"/>
      <c r="I628" s="170"/>
      <c r="J628" s="646">
        <v>0</v>
      </c>
      <c r="K628" s="646">
        <v>0</v>
      </c>
      <c r="L628" s="736"/>
      <c r="M628" s="361"/>
    </row>
    <row r="629" spans="2:13" x14ac:dyDescent="0.35">
      <c r="B629" s="229"/>
      <c r="C629" s="301"/>
      <c r="D629" s="301"/>
      <c r="E629" s="449"/>
      <c r="F629" s="301"/>
      <c r="G629" s="302"/>
      <c r="H629" s="170"/>
      <c r="I629" s="170"/>
      <c r="J629" s="646">
        <v>0</v>
      </c>
      <c r="K629" s="646">
        <v>0</v>
      </c>
      <c r="L629" s="736"/>
      <c r="M629" s="361"/>
    </row>
    <row r="630" spans="2:13" x14ac:dyDescent="0.35">
      <c r="B630" s="229"/>
      <c r="C630" s="301"/>
      <c r="D630" s="301"/>
      <c r="E630" s="449"/>
      <c r="F630" s="301"/>
      <c r="G630" s="302"/>
      <c r="H630" s="170"/>
      <c r="I630" s="170"/>
      <c r="J630" s="646">
        <v>0</v>
      </c>
      <c r="K630" s="646">
        <v>0</v>
      </c>
      <c r="L630" s="736"/>
      <c r="M630" s="361"/>
    </row>
    <row r="631" spans="2:13" x14ac:dyDescent="0.35">
      <c r="B631" s="229"/>
      <c r="C631" s="301"/>
      <c r="D631" s="301"/>
      <c r="E631" s="449"/>
      <c r="F631" s="301"/>
      <c r="G631" s="302"/>
      <c r="H631" s="170"/>
      <c r="I631" s="170"/>
      <c r="J631" s="646">
        <v>0</v>
      </c>
      <c r="K631" s="646">
        <v>0</v>
      </c>
      <c r="L631" s="736"/>
      <c r="M631" s="361"/>
    </row>
    <row r="632" spans="2:13" x14ac:dyDescent="0.35">
      <c r="B632" s="229"/>
      <c r="C632" s="301"/>
      <c r="D632" s="301"/>
      <c r="E632" s="449"/>
      <c r="F632" s="301"/>
      <c r="G632" s="302"/>
      <c r="H632" s="170"/>
      <c r="I632" s="170"/>
      <c r="J632" s="646">
        <v>0</v>
      </c>
      <c r="K632" s="646">
        <v>0</v>
      </c>
      <c r="L632" s="736"/>
      <c r="M632" s="361"/>
    </row>
    <row r="633" spans="2:13" x14ac:dyDescent="0.35">
      <c r="B633" s="229"/>
      <c r="C633" s="301"/>
      <c r="D633" s="301"/>
      <c r="E633" s="449"/>
      <c r="F633" s="301"/>
      <c r="G633" s="302"/>
      <c r="H633" s="170"/>
      <c r="I633" s="170"/>
      <c r="J633" s="646">
        <v>0</v>
      </c>
      <c r="K633" s="646">
        <v>0</v>
      </c>
      <c r="L633" s="736"/>
      <c r="M633" s="361"/>
    </row>
    <row r="634" spans="2:13" x14ac:dyDescent="0.35">
      <c r="B634" s="229"/>
      <c r="C634" s="301"/>
      <c r="D634" s="301"/>
      <c r="E634" s="449"/>
      <c r="F634" s="301"/>
      <c r="G634" s="302"/>
      <c r="H634" s="170"/>
      <c r="I634" s="170"/>
      <c r="J634" s="646">
        <v>0</v>
      </c>
      <c r="K634" s="646">
        <v>0</v>
      </c>
      <c r="L634" s="736"/>
      <c r="M634" s="361"/>
    </row>
    <row r="635" spans="2:13" x14ac:dyDescent="0.35">
      <c r="B635" s="229"/>
      <c r="C635" s="301"/>
      <c r="D635" s="301"/>
      <c r="E635" s="449"/>
      <c r="F635" s="301"/>
      <c r="G635" s="302"/>
      <c r="H635" s="170"/>
      <c r="I635" s="170"/>
      <c r="J635" s="646">
        <v>0</v>
      </c>
      <c r="K635" s="646">
        <v>0</v>
      </c>
      <c r="L635" s="736"/>
      <c r="M635" s="361"/>
    </row>
    <row r="636" spans="2:13" x14ac:dyDescent="0.35">
      <c r="B636" s="229"/>
      <c r="C636" s="301"/>
      <c r="D636" s="301"/>
      <c r="E636" s="449"/>
      <c r="F636" s="301"/>
      <c r="G636" s="302"/>
      <c r="H636" s="170"/>
      <c r="I636" s="170"/>
      <c r="J636" s="646">
        <v>0</v>
      </c>
      <c r="K636" s="646">
        <v>0</v>
      </c>
      <c r="L636" s="736"/>
      <c r="M636" s="361"/>
    </row>
    <row r="637" spans="2:13" x14ac:dyDescent="0.35">
      <c r="B637" s="229"/>
      <c r="C637" s="301"/>
      <c r="D637" s="301"/>
      <c r="E637" s="449"/>
      <c r="F637" s="301"/>
      <c r="G637" s="302"/>
      <c r="H637" s="170"/>
      <c r="I637" s="170"/>
      <c r="J637" s="646">
        <v>0</v>
      </c>
      <c r="K637" s="646">
        <v>0</v>
      </c>
      <c r="L637" s="736"/>
      <c r="M637" s="361"/>
    </row>
    <row r="638" spans="2:13" x14ac:dyDescent="0.35">
      <c r="B638" s="229"/>
      <c r="C638" s="301"/>
      <c r="D638" s="301"/>
      <c r="E638" s="449"/>
      <c r="F638" s="301"/>
      <c r="G638" s="302"/>
      <c r="H638" s="170"/>
      <c r="I638" s="170"/>
      <c r="J638" s="646">
        <v>0</v>
      </c>
      <c r="K638" s="646">
        <v>0</v>
      </c>
      <c r="L638" s="736"/>
      <c r="M638" s="361"/>
    </row>
    <row r="639" spans="2:13" x14ac:dyDescent="0.35">
      <c r="B639" s="229"/>
      <c r="C639" s="301"/>
      <c r="D639" s="301"/>
      <c r="E639" s="449"/>
      <c r="F639" s="301"/>
      <c r="G639" s="302"/>
      <c r="H639" s="170"/>
      <c r="I639" s="170"/>
      <c r="J639" s="646">
        <v>0</v>
      </c>
      <c r="K639" s="646">
        <v>0</v>
      </c>
      <c r="L639" s="736"/>
      <c r="M639" s="361"/>
    </row>
    <row r="640" spans="2:13" x14ac:dyDescent="0.35">
      <c r="B640" s="229"/>
      <c r="C640" s="301"/>
      <c r="D640" s="301"/>
      <c r="E640" s="449"/>
      <c r="F640" s="301"/>
      <c r="G640" s="302"/>
      <c r="H640" s="170"/>
      <c r="I640" s="170"/>
      <c r="J640" s="646">
        <v>0</v>
      </c>
      <c r="K640" s="646">
        <v>0</v>
      </c>
      <c r="L640" s="736"/>
      <c r="M640" s="361"/>
    </row>
    <row r="641" spans="2:13" x14ac:dyDescent="0.35">
      <c r="B641" s="229"/>
      <c r="C641" s="301"/>
      <c r="D641" s="301"/>
      <c r="E641" s="449"/>
      <c r="F641" s="301"/>
      <c r="G641" s="302"/>
      <c r="H641" s="170"/>
      <c r="I641" s="170"/>
      <c r="J641" s="646">
        <v>0</v>
      </c>
      <c r="K641" s="646">
        <v>0</v>
      </c>
      <c r="L641" s="736"/>
      <c r="M641" s="361"/>
    </row>
    <row r="642" spans="2:13" x14ac:dyDescent="0.35">
      <c r="B642" s="229"/>
      <c r="C642" s="301"/>
      <c r="D642" s="301"/>
      <c r="E642" s="449"/>
      <c r="F642" s="301"/>
      <c r="G642" s="302"/>
      <c r="H642" s="170"/>
      <c r="I642" s="170"/>
      <c r="J642" s="646">
        <v>0</v>
      </c>
      <c r="K642" s="646">
        <v>0</v>
      </c>
      <c r="L642" s="736"/>
      <c r="M642" s="361"/>
    </row>
    <row r="643" spans="2:13" x14ac:dyDescent="0.35">
      <c r="B643" s="229"/>
      <c r="C643" s="301"/>
      <c r="D643" s="301"/>
      <c r="E643" s="449"/>
      <c r="F643" s="301"/>
      <c r="G643" s="302"/>
      <c r="H643" s="170"/>
      <c r="I643" s="170"/>
      <c r="J643" s="646">
        <v>0</v>
      </c>
      <c r="K643" s="646">
        <v>0</v>
      </c>
      <c r="L643" s="736"/>
      <c r="M643" s="361"/>
    </row>
    <row r="644" spans="2:13" x14ac:dyDescent="0.35">
      <c r="B644" s="229"/>
      <c r="C644" s="301"/>
      <c r="D644" s="301"/>
      <c r="E644" s="449"/>
      <c r="F644" s="301"/>
      <c r="G644" s="302"/>
      <c r="H644" s="170"/>
      <c r="I644" s="170"/>
      <c r="J644" s="646">
        <v>0</v>
      </c>
      <c r="K644" s="646">
        <v>0</v>
      </c>
      <c r="L644" s="736"/>
      <c r="M644" s="361"/>
    </row>
    <row r="645" spans="2:13" x14ac:dyDescent="0.35">
      <c r="B645" s="229"/>
      <c r="C645" s="301"/>
      <c r="D645" s="301"/>
      <c r="E645" s="449"/>
      <c r="F645" s="301"/>
      <c r="G645" s="302"/>
      <c r="H645" s="170"/>
      <c r="I645" s="170"/>
      <c r="J645" s="646">
        <v>0</v>
      </c>
      <c r="K645" s="646">
        <v>0</v>
      </c>
      <c r="L645" s="736"/>
      <c r="M645" s="361"/>
    </row>
    <row r="646" spans="2:13" x14ac:dyDescent="0.35">
      <c r="B646" s="229"/>
      <c r="C646" s="301"/>
      <c r="D646" s="301"/>
      <c r="E646" s="449"/>
      <c r="F646" s="301"/>
      <c r="G646" s="302"/>
      <c r="H646" s="170"/>
      <c r="I646" s="170"/>
      <c r="J646" s="646">
        <v>0</v>
      </c>
      <c r="K646" s="646">
        <v>0</v>
      </c>
      <c r="L646" s="736"/>
      <c r="M646" s="361"/>
    </row>
    <row r="647" spans="2:13" x14ac:dyDescent="0.35">
      <c r="B647" s="229"/>
      <c r="C647" s="301"/>
      <c r="D647" s="301"/>
      <c r="E647" s="449"/>
      <c r="F647" s="301"/>
      <c r="G647" s="302"/>
      <c r="H647" s="170"/>
      <c r="I647" s="170"/>
      <c r="J647" s="646">
        <v>0</v>
      </c>
      <c r="K647" s="646">
        <v>0</v>
      </c>
      <c r="L647" s="736"/>
      <c r="M647" s="361"/>
    </row>
    <row r="648" spans="2:13" x14ac:dyDescent="0.35">
      <c r="B648" s="229"/>
      <c r="C648" s="301"/>
      <c r="D648" s="301"/>
      <c r="E648" s="449"/>
      <c r="F648" s="301"/>
      <c r="G648" s="302"/>
      <c r="H648" s="170"/>
      <c r="I648" s="170"/>
      <c r="J648" s="646">
        <v>0</v>
      </c>
      <c r="K648" s="646">
        <v>0</v>
      </c>
      <c r="L648" s="736"/>
      <c r="M648" s="361"/>
    </row>
    <row r="649" spans="2:13" x14ac:dyDescent="0.35">
      <c r="B649" s="229"/>
      <c r="C649" s="301"/>
      <c r="D649" s="301"/>
      <c r="E649" s="449"/>
      <c r="F649" s="301"/>
      <c r="G649" s="302"/>
      <c r="H649" s="170"/>
      <c r="I649" s="170"/>
      <c r="J649" s="646">
        <v>0</v>
      </c>
      <c r="K649" s="646">
        <v>0</v>
      </c>
      <c r="L649" s="736"/>
      <c r="M649" s="361"/>
    </row>
    <row r="650" spans="2:13" x14ac:dyDescent="0.35">
      <c r="B650" s="229"/>
      <c r="C650" s="301"/>
      <c r="D650" s="301"/>
      <c r="E650" s="449"/>
      <c r="F650" s="301"/>
      <c r="G650" s="302"/>
      <c r="H650" s="170"/>
      <c r="I650" s="170"/>
      <c r="J650" s="646">
        <v>0</v>
      </c>
      <c r="K650" s="646">
        <v>0</v>
      </c>
      <c r="L650" s="736"/>
      <c r="M650" s="361"/>
    </row>
    <row r="651" spans="2:13" x14ac:dyDescent="0.35">
      <c r="B651" s="229"/>
      <c r="C651" s="301"/>
      <c r="D651" s="301"/>
      <c r="E651" s="449"/>
      <c r="F651" s="301"/>
      <c r="G651" s="302"/>
      <c r="H651" s="170"/>
      <c r="I651" s="170"/>
      <c r="J651" s="646">
        <v>0</v>
      </c>
      <c r="K651" s="646">
        <v>0</v>
      </c>
      <c r="L651" s="736"/>
      <c r="M651" s="361"/>
    </row>
    <row r="652" spans="2:13" x14ac:dyDescent="0.35">
      <c r="B652" s="229"/>
      <c r="C652" s="301"/>
      <c r="D652" s="301"/>
      <c r="E652" s="449"/>
      <c r="F652" s="301"/>
      <c r="G652" s="302"/>
      <c r="H652" s="170"/>
      <c r="I652" s="170"/>
      <c r="J652" s="646">
        <v>0</v>
      </c>
      <c r="K652" s="646">
        <v>0</v>
      </c>
      <c r="L652" s="736"/>
      <c r="M652" s="361"/>
    </row>
    <row r="653" spans="2:13" x14ac:dyDescent="0.35">
      <c r="B653" s="229"/>
      <c r="C653" s="301"/>
      <c r="D653" s="301"/>
      <c r="E653" s="449"/>
      <c r="F653" s="301"/>
      <c r="G653" s="302"/>
      <c r="H653" s="170"/>
      <c r="I653" s="170"/>
      <c r="J653" s="646">
        <v>0</v>
      </c>
      <c r="K653" s="646">
        <v>0</v>
      </c>
      <c r="L653" s="736"/>
      <c r="M653" s="361"/>
    </row>
    <row r="654" spans="2:13" x14ac:dyDescent="0.35">
      <c r="B654" s="229"/>
      <c r="C654" s="301"/>
      <c r="D654" s="301"/>
      <c r="E654" s="449"/>
      <c r="F654" s="301"/>
      <c r="G654" s="302"/>
      <c r="H654" s="170"/>
      <c r="I654" s="170"/>
      <c r="J654" s="646">
        <v>0</v>
      </c>
      <c r="K654" s="646">
        <v>0</v>
      </c>
      <c r="L654" s="736"/>
      <c r="M654" s="361"/>
    </row>
    <row r="655" spans="2:13" x14ac:dyDescent="0.35">
      <c r="B655" s="229"/>
      <c r="C655" s="301"/>
      <c r="D655" s="301"/>
      <c r="E655" s="449"/>
      <c r="F655" s="301"/>
      <c r="G655" s="302"/>
      <c r="H655" s="170"/>
      <c r="I655" s="170"/>
      <c r="J655" s="646">
        <v>0</v>
      </c>
      <c r="K655" s="646">
        <v>0</v>
      </c>
      <c r="L655" s="736"/>
      <c r="M655" s="361"/>
    </row>
    <row r="656" spans="2:13" x14ac:dyDescent="0.35">
      <c r="B656" s="229"/>
      <c r="C656" s="301"/>
      <c r="D656" s="301"/>
      <c r="E656" s="449"/>
      <c r="F656" s="301"/>
      <c r="G656" s="302"/>
      <c r="H656" s="170"/>
      <c r="I656" s="170"/>
      <c r="J656" s="646">
        <v>0</v>
      </c>
      <c r="K656" s="646">
        <v>0</v>
      </c>
      <c r="L656" s="736"/>
      <c r="M656" s="361"/>
    </row>
    <row r="657" spans="2:13" x14ac:dyDescent="0.35">
      <c r="B657" s="229"/>
      <c r="C657" s="301"/>
      <c r="D657" s="301"/>
      <c r="E657" s="449"/>
      <c r="F657" s="301"/>
      <c r="G657" s="302"/>
      <c r="H657" s="170"/>
      <c r="I657" s="170"/>
      <c r="J657" s="646">
        <v>0</v>
      </c>
      <c r="K657" s="646">
        <v>0</v>
      </c>
      <c r="L657" s="736"/>
      <c r="M657" s="361"/>
    </row>
    <row r="658" spans="2:13" x14ac:dyDescent="0.35">
      <c r="B658" s="229"/>
      <c r="C658" s="301"/>
      <c r="D658" s="301"/>
      <c r="E658" s="449"/>
      <c r="F658" s="301"/>
      <c r="G658" s="302"/>
      <c r="H658" s="170"/>
      <c r="I658" s="170"/>
      <c r="J658" s="646">
        <v>0</v>
      </c>
      <c r="K658" s="646">
        <v>0</v>
      </c>
      <c r="L658" s="736"/>
      <c r="M658" s="361"/>
    </row>
    <row r="659" spans="2:13" x14ac:dyDescent="0.35">
      <c r="B659" s="229"/>
      <c r="C659" s="301"/>
      <c r="D659" s="301"/>
      <c r="E659" s="449"/>
      <c r="F659" s="301"/>
      <c r="G659" s="302"/>
      <c r="H659" s="170"/>
      <c r="I659" s="170"/>
      <c r="J659" s="646">
        <v>0</v>
      </c>
      <c r="K659" s="646">
        <v>0</v>
      </c>
      <c r="L659" s="736"/>
      <c r="M659" s="361"/>
    </row>
    <row r="660" spans="2:13" x14ac:dyDescent="0.35">
      <c r="B660" s="229"/>
      <c r="C660" s="301"/>
      <c r="D660" s="301"/>
      <c r="E660" s="449"/>
      <c r="F660" s="301"/>
      <c r="G660" s="302"/>
      <c r="H660" s="170"/>
      <c r="I660" s="170"/>
      <c r="J660" s="646">
        <v>0</v>
      </c>
      <c r="K660" s="646">
        <v>0</v>
      </c>
      <c r="L660" s="736"/>
      <c r="M660" s="361"/>
    </row>
    <row r="661" spans="2:13" x14ac:dyDescent="0.35">
      <c r="B661" s="229"/>
      <c r="C661" s="301"/>
      <c r="D661" s="301"/>
      <c r="E661" s="449"/>
      <c r="F661" s="301"/>
      <c r="G661" s="302"/>
      <c r="H661" s="170"/>
      <c r="I661" s="170"/>
      <c r="J661" s="646">
        <v>0</v>
      </c>
      <c r="K661" s="646">
        <v>0</v>
      </c>
      <c r="L661" s="736"/>
      <c r="M661" s="361"/>
    </row>
    <row r="662" spans="2:13" x14ac:dyDescent="0.35">
      <c r="B662" s="229"/>
      <c r="C662" s="301"/>
      <c r="D662" s="301"/>
      <c r="E662" s="449"/>
      <c r="F662" s="301"/>
      <c r="G662" s="302"/>
      <c r="H662" s="170"/>
      <c r="I662" s="170"/>
      <c r="J662" s="646">
        <v>0</v>
      </c>
      <c r="K662" s="646">
        <v>0</v>
      </c>
      <c r="L662" s="736"/>
      <c r="M662" s="361"/>
    </row>
    <row r="663" spans="2:13" x14ac:dyDescent="0.35">
      <c r="B663" s="229"/>
      <c r="C663" s="301"/>
      <c r="D663" s="301"/>
      <c r="E663" s="449"/>
      <c r="F663" s="301"/>
      <c r="G663" s="302"/>
      <c r="H663" s="170"/>
      <c r="I663" s="170"/>
      <c r="J663" s="646">
        <v>0</v>
      </c>
      <c r="K663" s="646">
        <v>0</v>
      </c>
      <c r="L663" s="736"/>
      <c r="M663" s="361"/>
    </row>
    <row r="664" spans="2:13" x14ac:dyDescent="0.35">
      <c r="B664" s="229"/>
      <c r="C664" s="301"/>
      <c r="D664" s="301"/>
      <c r="E664" s="449"/>
      <c r="F664" s="301"/>
      <c r="G664" s="302"/>
      <c r="H664" s="170"/>
      <c r="I664" s="170"/>
      <c r="J664" s="646">
        <v>0</v>
      </c>
      <c r="K664" s="646">
        <v>0</v>
      </c>
      <c r="L664" s="736"/>
      <c r="M664" s="361"/>
    </row>
    <row r="665" spans="2:13" x14ac:dyDescent="0.35">
      <c r="B665" s="229"/>
      <c r="C665" s="301"/>
      <c r="D665" s="301"/>
      <c r="E665" s="449"/>
      <c r="F665" s="301"/>
      <c r="G665" s="302"/>
      <c r="H665" s="170"/>
      <c r="I665" s="170"/>
      <c r="J665" s="646">
        <v>0</v>
      </c>
      <c r="K665" s="646">
        <v>0</v>
      </c>
      <c r="L665" s="736"/>
      <c r="M665" s="361"/>
    </row>
    <row r="666" spans="2:13" x14ac:dyDescent="0.35">
      <c r="B666" s="229"/>
      <c r="C666" s="301"/>
      <c r="D666" s="301"/>
      <c r="E666" s="449"/>
      <c r="F666" s="301"/>
      <c r="G666" s="302"/>
      <c r="H666" s="170"/>
      <c r="I666" s="170"/>
      <c r="J666" s="646">
        <v>0</v>
      </c>
      <c r="K666" s="646">
        <v>0</v>
      </c>
      <c r="L666" s="736"/>
      <c r="M666" s="361"/>
    </row>
    <row r="667" spans="2:13" x14ac:dyDescent="0.35">
      <c r="B667" s="229"/>
      <c r="C667" s="301"/>
      <c r="D667" s="301"/>
      <c r="E667" s="449"/>
      <c r="F667" s="301"/>
      <c r="G667" s="302"/>
      <c r="H667" s="170"/>
      <c r="I667" s="170"/>
      <c r="J667" s="646">
        <v>0</v>
      </c>
      <c r="K667" s="646">
        <v>0</v>
      </c>
      <c r="L667" s="736"/>
      <c r="M667" s="361"/>
    </row>
    <row r="668" spans="2:13" x14ac:dyDescent="0.35">
      <c r="B668" s="229"/>
      <c r="C668" s="301"/>
      <c r="D668" s="301"/>
      <c r="E668" s="449"/>
      <c r="F668" s="301"/>
      <c r="G668" s="302"/>
      <c r="H668" s="170"/>
      <c r="I668" s="170"/>
      <c r="J668" s="646">
        <v>0</v>
      </c>
      <c r="K668" s="646">
        <v>0</v>
      </c>
      <c r="L668" s="736"/>
      <c r="M668" s="361"/>
    </row>
    <row r="669" spans="2:13" x14ac:dyDescent="0.35">
      <c r="B669" s="229"/>
      <c r="C669" s="301"/>
      <c r="D669" s="301"/>
      <c r="E669" s="449"/>
      <c r="F669" s="301"/>
      <c r="G669" s="302"/>
      <c r="H669" s="170"/>
      <c r="I669" s="170"/>
      <c r="J669" s="646">
        <v>0</v>
      </c>
      <c r="K669" s="646">
        <v>0</v>
      </c>
      <c r="L669" s="736"/>
      <c r="M669" s="361"/>
    </row>
    <row r="670" spans="2:13" x14ac:dyDescent="0.35">
      <c r="B670" s="229"/>
      <c r="C670" s="301"/>
      <c r="D670" s="301"/>
      <c r="E670" s="449"/>
      <c r="F670" s="301"/>
      <c r="G670" s="302"/>
      <c r="H670" s="170"/>
      <c r="I670" s="170"/>
      <c r="J670" s="646">
        <v>0</v>
      </c>
      <c r="K670" s="646">
        <v>0</v>
      </c>
      <c r="L670" s="736"/>
      <c r="M670" s="361"/>
    </row>
    <row r="671" spans="2:13" x14ac:dyDescent="0.35">
      <c r="B671" s="229"/>
      <c r="C671" s="301"/>
      <c r="D671" s="301"/>
      <c r="E671" s="449"/>
      <c r="F671" s="301"/>
      <c r="G671" s="302"/>
      <c r="H671" s="170"/>
      <c r="I671" s="170"/>
      <c r="J671" s="646">
        <v>0</v>
      </c>
      <c r="K671" s="646">
        <v>0</v>
      </c>
      <c r="L671" s="736"/>
      <c r="M671" s="361"/>
    </row>
    <row r="672" spans="2:13" x14ac:dyDescent="0.35">
      <c r="B672" s="229"/>
      <c r="C672" s="301"/>
      <c r="D672" s="301"/>
      <c r="E672" s="449"/>
      <c r="F672" s="301"/>
      <c r="G672" s="302"/>
      <c r="H672" s="170"/>
      <c r="I672" s="170"/>
      <c r="J672" s="646">
        <v>0</v>
      </c>
      <c r="K672" s="646">
        <v>0</v>
      </c>
      <c r="L672" s="736"/>
      <c r="M672" s="361"/>
    </row>
    <row r="673" spans="2:13" x14ac:dyDescent="0.35">
      <c r="B673" s="229"/>
      <c r="C673" s="301"/>
      <c r="D673" s="301"/>
      <c r="E673" s="449"/>
      <c r="F673" s="301"/>
      <c r="G673" s="302"/>
      <c r="H673" s="170"/>
      <c r="I673" s="170"/>
      <c r="J673" s="646">
        <v>0</v>
      </c>
      <c r="K673" s="646">
        <v>0</v>
      </c>
      <c r="L673" s="736"/>
      <c r="M673" s="361"/>
    </row>
    <row r="674" spans="2:13" x14ac:dyDescent="0.35">
      <c r="B674" s="229"/>
      <c r="C674" s="301"/>
      <c r="D674" s="301"/>
      <c r="E674" s="449"/>
      <c r="F674" s="301"/>
      <c r="G674" s="302"/>
      <c r="H674" s="170"/>
      <c r="I674" s="170"/>
      <c r="J674" s="646">
        <v>0</v>
      </c>
      <c r="K674" s="646">
        <v>0</v>
      </c>
      <c r="L674" s="736"/>
      <c r="M674" s="361"/>
    </row>
    <row r="675" spans="2:13" x14ac:dyDescent="0.35">
      <c r="B675" s="229"/>
      <c r="C675" s="301"/>
      <c r="D675" s="301"/>
      <c r="E675" s="449"/>
      <c r="F675" s="301"/>
      <c r="G675" s="302"/>
      <c r="H675" s="170"/>
      <c r="I675" s="170"/>
      <c r="J675" s="646">
        <v>0</v>
      </c>
      <c r="K675" s="646">
        <v>0</v>
      </c>
      <c r="L675" s="736"/>
      <c r="M675" s="361"/>
    </row>
    <row r="676" spans="2:13" x14ac:dyDescent="0.35">
      <c r="B676" s="229"/>
      <c r="C676" s="301"/>
      <c r="D676" s="301"/>
      <c r="E676" s="449"/>
      <c r="F676" s="301"/>
      <c r="G676" s="302"/>
      <c r="H676" s="170"/>
      <c r="I676" s="170"/>
      <c r="J676" s="646">
        <v>0</v>
      </c>
      <c r="K676" s="646">
        <v>0</v>
      </c>
      <c r="L676" s="736"/>
      <c r="M676" s="361"/>
    </row>
    <row r="677" spans="2:13" x14ac:dyDescent="0.35">
      <c r="B677" s="229"/>
      <c r="C677" s="301"/>
      <c r="D677" s="301"/>
      <c r="E677" s="449"/>
      <c r="F677" s="301"/>
      <c r="G677" s="302"/>
      <c r="H677" s="170"/>
      <c r="I677" s="170"/>
      <c r="J677" s="646">
        <v>0</v>
      </c>
      <c r="K677" s="646">
        <v>0</v>
      </c>
      <c r="L677" s="736"/>
      <c r="M677" s="361"/>
    </row>
    <row r="678" spans="2:13" x14ac:dyDescent="0.35">
      <c r="B678" s="229"/>
      <c r="C678" s="301"/>
      <c r="D678" s="301"/>
      <c r="E678" s="449"/>
      <c r="F678" s="301"/>
      <c r="G678" s="302"/>
      <c r="H678" s="170"/>
      <c r="I678" s="170"/>
      <c r="J678" s="646">
        <v>0</v>
      </c>
      <c r="K678" s="646">
        <v>0</v>
      </c>
      <c r="L678" s="736"/>
      <c r="M678" s="361"/>
    </row>
    <row r="679" spans="2:13" x14ac:dyDescent="0.35">
      <c r="B679" s="229"/>
      <c r="C679" s="301"/>
      <c r="D679" s="301"/>
      <c r="E679" s="449"/>
      <c r="F679" s="301"/>
      <c r="G679" s="302"/>
      <c r="H679" s="170"/>
      <c r="I679" s="170"/>
      <c r="J679" s="646">
        <v>0</v>
      </c>
      <c r="K679" s="646">
        <v>0</v>
      </c>
      <c r="L679" s="736"/>
      <c r="M679" s="361"/>
    </row>
    <row r="680" spans="2:13" x14ac:dyDescent="0.35">
      <c r="B680" s="229"/>
      <c r="C680" s="301"/>
      <c r="D680" s="301"/>
      <c r="E680" s="449"/>
      <c r="F680" s="301"/>
      <c r="G680" s="302"/>
      <c r="H680" s="170"/>
      <c r="I680" s="170"/>
      <c r="J680" s="646">
        <v>0</v>
      </c>
      <c r="K680" s="646">
        <v>0</v>
      </c>
      <c r="L680" s="736"/>
      <c r="M680" s="361"/>
    </row>
    <row r="681" spans="2:13" x14ac:dyDescent="0.35">
      <c r="B681" s="229"/>
      <c r="C681" s="301"/>
      <c r="D681" s="301"/>
      <c r="E681" s="449"/>
      <c r="F681" s="301"/>
      <c r="G681" s="302"/>
      <c r="H681" s="170"/>
      <c r="I681" s="170"/>
      <c r="J681" s="646">
        <v>0</v>
      </c>
      <c r="K681" s="646">
        <v>0</v>
      </c>
      <c r="L681" s="736"/>
      <c r="M681" s="361"/>
    </row>
    <row r="682" spans="2:13" x14ac:dyDescent="0.35">
      <c r="B682" s="229"/>
      <c r="C682" s="301"/>
      <c r="D682" s="301"/>
      <c r="E682" s="449"/>
      <c r="F682" s="301"/>
      <c r="G682" s="302"/>
      <c r="H682" s="170"/>
      <c r="I682" s="170"/>
      <c r="J682" s="646">
        <v>0</v>
      </c>
      <c r="K682" s="646">
        <v>0</v>
      </c>
      <c r="L682" s="736"/>
      <c r="M682" s="361"/>
    </row>
    <row r="683" spans="2:13" x14ac:dyDescent="0.35">
      <c r="B683" s="229"/>
      <c r="C683" s="301"/>
      <c r="D683" s="301"/>
      <c r="E683" s="449"/>
      <c r="F683" s="301"/>
      <c r="G683" s="302"/>
      <c r="H683" s="170"/>
      <c r="I683" s="170"/>
      <c r="J683" s="646">
        <v>0</v>
      </c>
      <c r="K683" s="646">
        <v>0</v>
      </c>
      <c r="L683" s="736"/>
      <c r="M683" s="361"/>
    </row>
    <row r="684" spans="2:13" x14ac:dyDescent="0.35">
      <c r="B684" s="229"/>
      <c r="C684" s="301"/>
      <c r="D684" s="301"/>
      <c r="E684" s="449"/>
      <c r="F684" s="301"/>
      <c r="G684" s="302"/>
      <c r="H684" s="170"/>
      <c r="I684" s="170"/>
      <c r="J684" s="646">
        <v>0</v>
      </c>
      <c r="K684" s="646">
        <v>0</v>
      </c>
      <c r="L684" s="736"/>
      <c r="M684" s="361"/>
    </row>
    <row r="685" spans="2:13" x14ac:dyDescent="0.35">
      <c r="B685" s="229"/>
      <c r="C685" s="301"/>
      <c r="D685" s="301"/>
      <c r="E685" s="449"/>
      <c r="F685" s="301"/>
      <c r="G685" s="302"/>
      <c r="H685" s="170"/>
      <c r="I685" s="170"/>
      <c r="J685" s="646">
        <v>0</v>
      </c>
      <c r="K685" s="646">
        <v>0</v>
      </c>
      <c r="L685" s="736"/>
      <c r="M685" s="361"/>
    </row>
    <row r="686" spans="2:13" x14ac:dyDescent="0.35">
      <c r="B686" s="229"/>
      <c r="C686" s="301"/>
      <c r="D686" s="301"/>
      <c r="E686" s="449"/>
      <c r="F686" s="301"/>
      <c r="G686" s="302"/>
      <c r="H686" s="170"/>
      <c r="I686" s="170"/>
      <c r="J686" s="646">
        <v>0</v>
      </c>
      <c r="K686" s="646">
        <v>0</v>
      </c>
      <c r="L686" s="736"/>
      <c r="M686" s="361"/>
    </row>
    <row r="687" spans="2:13" x14ac:dyDescent="0.35">
      <c r="B687" s="229"/>
      <c r="C687" s="301"/>
      <c r="D687" s="301"/>
      <c r="E687" s="449"/>
      <c r="F687" s="301"/>
      <c r="G687" s="302"/>
      <c r="H687" s="170"/>
      <c r="I687" s="170"/>
      <c r="J687" s="646">
        <v>0</v>
      </c>
      <c r="K687" s="646">
        <v>0</v>
      </c>
      <c r="L687" s="736"/>
      <c r="M687" s="361"/>
    </row>
    <row r="688" spans="2:13" x14ac:dyDescent="0.35">
      <c r="B688" s="229"/>
      <c r="C688" s="301"/>
      <c r="D688" s="301"/>
      <c r="E688" s="449"/>
      <c r="F688" s="301"/>
      <c r="G688" s="302"/>
      <c r="H688" s="170"/>
      <c r="I688" s="170"/>
      <c r="J688" s="646">
        <v>0</v>
      </c>
      <c r="K688" s="646">
        <v>0</v>
      </c>
      <c r="L688" s="736"/>
      <c r="M688" s="361"/>
    </row>
    <row r="689" spans="2:13" x14ac:dyDescent="0.35">
      <c r="B689" s="229"/>
      <c r="C689" s="301"/>
      <c r="D689" s="301"/>
      <c r="E689" s="449"/>
      <c r="F689" s="301"/>
      <c r="G689" s="302"/>
      <c r="H689" s="170"/>
      <c r="I689" s="170"/>
      <c r="J689" s="646">
        <v>0</v>
      </c>
      <c r="K689" s="646">
        <v>0</v>
      </c>
      <c r="L689" s="736"/>
      <c r="M689" s="361"/>
    </row>
    <row r="690" spans="2:13" x14ac:dyDescent="0.35">
      <c r="B690" s="229"/>
      <c r="C690" s="301"/>
      <c r="D690" s="301"/>
      <c r="E690" s="449"/>
      <c r="F690" s="301"/>
      <c r="G690" s="302"/>
      <c r="H690" s="170"/>
      <c r="I690" s="170"/>
      <c r="J690" s="646">
        <v>0</v>
      </c>
      <c r="K690" s="646">
        <v>0</v>
      </c>
      <c r="L690" s="736"/>
      <c r="M690" s="361"/>
    </row>
    <row r="691" spans="2:13" x14ac:dyDescent="0.35">
      <c r="B691" s="229"/>
      <c r="C691" s="301"/>
      <c r="D691" s="301"/>
      <c r="E691" s="449"/>
      <c r="F691" s="301"/>
      <c r="G691" s="302"/>
      <c r="H691" s="170"/>
      <c r="I691" s="170"/>
      <c r="J691" s="646">
        <v>0</v>
      </c>
      <c r="K691" s="646">
        <v>0</v>
      </c>
      <c r="L691" s="736"/>
      <c r="M691" s="361"/>
    </row>
    <row r="692" spans="2:13" x14ac:dyDescent="0.35">
      <c r="B692" s="229"/>
      <c r="C692" s="301"/>
      <c r="D692" s="301"/>
      <c r="E692" s="449"/>
      <c r="F692" s="301"/>
      <c r="G692" s="302"/>
      <c r="H692" s="170"/>
      <c r="I692" s="170"/>
      <c r="J692" s="646">
        <v>0</v>
      </c>
      <c r="K692" s="646">
        <v>0</v>
      </c>
      <c r="L692" s="736"/>
      <c r="M692" s="361"/>
    </row>
    <row r="693" spans="2:13" x14ac:dyDescent="0.35">
      <c r="B693" s="229"/>
      <c r="C693" s="301"/>
      <c r="D693" s="301"/>
      <c r="E693" s="449"/>
      <c r="F693" s="301"/>
      <c r="G693" s="302"/>
      <c r="H693" s="170"/>
      <c r="I693" s="170"/>
      <c r="J693" s="646">
        <v>0</v>
      </c>
      <c r="K693" s="646">
        <v>0</v>
      </c>
      <c r="L693" s="736"/>
      <c r="M693" s="361"/>
    </row>
    <row r="694" spans="2:13" x14ac:dyDescent="0.35">
      <c r="B694" s="229"/>
      <c r="C694" s="301"/>
      <c r="D694" s="301"/>
      <c r="E694" s="449"/>
      <c r="F694" s="301"/>
      <c r="G694" s="302"/>
      <c r="H694" s="170"/>
      <c r="I694" s="170"/>
      <c r="J694" s="646">
        <v>0</v>
      </c>
      <c r="K694" s="646">
        <v>0</v>
      </c>
      <c r="L694" s="736"/>
      <c r="M694" s="361"/>
    </row>
    <row r="695" spans="2:13" x14ac:dyDescent="0.35">
      <c r="B695" s="229"/>
      <c r="C695" s="301"/>
      <c r="D695" s="301"/>
      <c r="E695" s="449"/>
      <c r="F695" s="301"/>
      <c r="G695" s="302"/>
      <c r="H695" s="170"/>
      <c r="I695" s="170"/>
      <c r="J695" s="646">
        <v>0</v>
      </c>
      <c r="K695" s="646">
        <v>0</v>
      </c>
      <c r="L695" s="736"/>
      <c r="M695" s="361"/>
    </row>
    <row r="696" spans="2:13" x14ac:dyDescent="0.35">
      <c r="B696" s="229"/>
      <c r="C696" s="301"/>
      <c r="D696" s="301"/>
      <c r="E696" s="449"/>
      <c r="F696" s="301"/>
      <c r="G696" s="302"/>
      <c r="H696" s="170"/>
      <c r="I696" s="170"/>
      <c r="J696" s="646">
        <v>0</v>
      </c>
      <c r="K696" s="646">
        <v>0</v>
      </c>
      <c r="L696" s="736"/>
      <c r="M696" s="361"/>
    </row>
    <row r="697" spans="2:13" x14ac:dyDescent="0.35">
      <c r="B697" s="229"/>
      <c r="C697" s="301"/>
      <c r="D697" s="301"/>
      <c r="E697" s="449"/>
      <c r="F697" s="301"/>
      <c r="G697" s="302"/>
      <c r="H697" s="170"/>
      <c r="I697" s="170"/>
      <c r="J697" s="646">
        <v>0</v>
      </c>
      <c r="K697" s="646">
        <v>0</v>
      </c>
      <c r="L697" s="736"/>
      <c r="M697" s="361"/>
    </row>
    <row r="698" spans="2:13" x14ac:dyDescent="0.35">
      <c r="B698" s="229"/>
      <c r="C698" s="301"/>
      <c r="D698" s="301"/>
      <c r="E698" s="449"/>
      <c r="F698" s="301"/>
      <c r="G698" s="302"/>
      <c r="H698" s="170"/>
      <c r="I698" s="170"/>
      <c r="J698" s="646">
        <v>0</v>
      </c>
      <c r="K698" s="646">
        <v>0</v>
      </c>
      <c r="L698" s="736"/>
      <c r="M698" s="361"/>
    </row>
    <row r="699" spans="2:13" x14ac:dyDescent="0.35">
      <c r="B699" s="229"/>
      <c r="C699" s="301"/>
      <c r="D699" s="301"/>
      <c r="E699" s="449"/>
      <c r="F699" s="301"/>
      <c r="G699" s="302"/>
      <c r="H699" s="170"/>
      <c r="I699" s="170"/>
      <c r="J699" s="646">
        <v>0</v>
      </c>
      <c r="K699" s="646">
        <v>0</v>
      </c>
      <c r="L699" s="736"/>
      <c r="M699" s="361"/>
    </row>
    <row r="700" spans="2:13" x14ac:dyDescent="0.35">
      <c r="B700" s="229"/>
      <c r="C700" s="301"/>
      <c r="D700" s="301"/>
      <c r="E700" s="449"/>
      <c r="F700" s="301"/>
      <c r="G700" s="302"/>
      <c r="H700" s="170"/>
      <c r="I700" s="170"/>
      <c r="J700" s="646">
        <v>0</v>
      </c>
      <c r="K700" s="646">
        <v>0</v>
      </c>
      <c r="L700" s="736"/>
      <c r="M700" s="361"/>
    </row>
    <row r="701" spans="2:13" x14ac:dyDescent="0.35">
      <c r="B701" s="229"/>
      <c r="C701" s="301"/>
      <c r="D701" s="301"/>
      <c r="E701" s="449"/>
      <c r="F701" s="301"/>
      <c r="G701" s="302"/>
      <c r="H701" s="170"/>
      <c r="I701" s="170"/>
      <c r="J701" s="646">
        <v>0</v>
      </c>
      <c r="K701" s="646">
        <v>0</v>
      </c>
      <c r="L701" s="736"/>
      <c r="M701" s="361"/>
    </row>
    <row r="702" spans="2:13" x14ac:dyDescent="0.35">
      <c r="B702" s="229"/>
      <c r="C702" s="301"/>
      <c r="D702" s="301"/>
      <c r="E702" s="449"/>
      <c r="F702" s="301"/>
      <c r="G702" s="302"/>
      <c r="H702" s="170"/>
      <c r="I702" s="170"/>
      <c r="J702" s="646">
        <v>0</v>
      </c>
      <c r="K702" s="646">
        <v>0</v>
      </c>
      <c r="L702" s="736"/>
      <c r="M702" s="361"/>
    </row>
    <row r="703" spans="2:13" x14ac:dyDescent="0.35">
      <c r="B703" s="229"/>
      <c r="C703" s="301"/>
      <c r="D703" s="301"/>
      <c r="E703" s="449"/>
      <c r="F703" s="301"/>
      <c r="G703" s="302"/>
      <c r="H703" s="170"/>
      <c r="I703" s="170"/>
      <c r="J703" s="646">
        <v>0</v>
      </c>
      <c r="K703" s="646">
        <v>0</v>
      </c>
      <c r="L703" s="736"/>
      <c r="M703" s="361"/>
    </row>
    <row r="704" spans="2:13" x14ac:dyDescent="0.35">
      <c r="B704" s="229"/>
      <c r="C704" s="301"/>
      <c r="D704" s="301"/>
      <c r="E704" s="449"/>
      <c r="F704" s="301"/>
      <c r="G704" s="302"/>
      <c r="H704" s="170"/>
      <c r="I704" s="170"/>
      <c r="J704" s="646">
        <v>0</v>
      </c>
      <c r="K704" s="646">
        <v>0</v>
      </c>
      <c r="L704" s="736"/>
      <c r="M704" s="361"/>
    </row>
    <row r="705" spans="2:13" x14ac:dyDescent="0.35">
      <c r="B705" s="229"/>
      <c r="C705" s="301"/>
      <c r="D705" s="301"/>
      <c r="E705" s="449"/>
      <c r="F705" s="301"/>
      <c r="G705" s="302"/>
      <c r="H705" s="170"/>
      <c r="I705" s="170"/>
      <c r="J705" s="646">
        <v>0</v>
      </c>
      <c r="K705" s="646">
        <v>0</v>
      </c>
      <c r="L705" s="736"/>
      <c r="M705" s="361"/>
    </row>
    <row r="706" spans="2:13" x14ac:dyDescent="0.35">
      <c r="B706" s="229"/>
      <c r="C706" s="301"/>
      <c r="D706" s="301"/>
      <c r="E706" s="449"/>
      <c r="F706" s="301"/>
      <c r="G706" s="302"/>
      <c r="H706" s="170"/>
      <c r="I706" s="170"/>
      <c r="J706" s="646">
        <v>0</v>
      </c>
      <c r="K706" s="646">
        <v>0</v>
      </c>
      <c r="L706" s="736"/>
      <c r="M706" s="361"/>
    </row>
    <row r="707" spans="2:13" x14ac:dyDescent="0.35">
      <c r="B707" s="229"/>
      <c r="C707" s="301"/>
      <c r="D707" s="301"/>
      <c r="E707" s="449"/>
      <c r="F707" s="301"/>
      <c r="G707" s="302"/>
      <c r="H707" s="170"/>
      <c r="I707" s="170"/>
      <c r="J707" s="646">
        <v>0</v>
      </c>
      <c r="K707" s="646">
        <v>0</v>
      </c>
      <c r="L707" s="736"/>
      <c r="M707" s="361"/>
    </row>
    <row r="708" spans="2:13" x14ac:dyDescent="0.35">
      <c r="B708" s="229"/>
      <c r="C708" s="301"/>
      <c r="D708" s="301"/>
      <c r="E708" s="449"/>
      <c r="F708" s="301"/>
      <c r="G708" s="302"/>
      <c r="H708" s="170"/>
      <c r="I708" s="170"/>
      <c r="J708" s="646">
        <v>0</v>
      </c>
      <c r="K708" s="646">
        <v>0</v>
      </c>
      <c r="L708" s="736"/>
      <c r="M708" s="361"/>
    </row>
    <row r="709" spans="2:13" x14ac:dyDescent="0.35">
      <c r="B709" s="229"/>
      <c r="C709" s="301"/>
      <c r="D709" s="301"/>
      <c r="E709" s="449"/>
      <c r="F709" s="301"/>
      <c r="G709" s="302"/>
      <c r="H709" s="170"/>
      <c r="I709" s="170"/>
      <c r="J709" s="646">
        <v>0</v>
      </c>
      <c r="K709" s="646">
        <v>0</v>
      </c>
      <c r="L709" s="736"/>
      <c r="M709" s="361"/>
    </row>
    <row r="710" spans="2:13" x14ac:dyDescent="0.35">
      <c r="B710" s="229"/>
      <c r="C710" s="301"/>
      <c r="D710" s="301"/>
      <c r="E710" s="449"/>
      <c r="F710" s="301"/>
      <c r="G710" s="302"/>
      <c r="H710" s="170"/>
      <c r="I710" s="170"/>
      <c r="J710" s="646">
        <v>0</v>
      </c>
      <c r="K710" s="646">
        <v>0</v>
      </c>
      <c r="L710" s="736"/>
      <c r="M710" s="361"/>
    </row>
    <row r="711" spans="2:13" x14ac:dyDescent="0.35">
      <c r="B711" s="229"/>
      <c r="C711" s="301"/>
      <c r="D711" s="301"/>
      <c r="E711" s="449"/>
      <c r="F711" s="301"/>
      <c r="G711" s="302"/>
      <c r="H711" s="170"/>
      <c r="I711" s="170"/>
      <c r="J711" s="646">
        <v>0</v>
      </c>
      <c r="K711" s="646">
        <v>0</v>
      </c>
      <c r="L711" s="736"/>
      <c r="M711" s="361"/>
    </row>
    <row r="712" spans="2:13" x14ac:dyDescent="0.35">
      <c r="B712" s="229"/>
      <c r="C712" s="301"/>
      <c r="D712" s="301"/>
      <c r="E712" s="449"/>
      <c r="F712" s="301"/>
      <c r="G712" s="302"/>
      <c r="H712" s="170"/>
      <c r="I712" s="170"/>
      <c r="J712" s="646">
        <v>0</v>
      </c>
      <c r="K712" s="646">
        <v>0</v>
      </c>
      <c r="L712" s="736"/>
      <c r="M712" s="361"/>
    </row>
    <row r="713" spans="2:13" x14ac:dyDescent="0.35">
      <c r="B713" s="229"/>
      <c r="C713" s="301"/>
      <c r="D713" s="301"/>
      <c r="E713" s="449"/>
      <c r="F713" s="301"/>
      <c r="G713" s="302"/>
      <c r="H713" s="170"/>
      <c r="I713" s="170"/>
      <c r="J713" s="646">
        <v>0</v>
      </c>
      <c r="K713" s="646">
        <v>0</v>
      </c>
      <c r="L713" s="736"/>
      <c r="M713" s="361"/>
    </row>
    <row r="714" spans="2:13" x14ac:dyDescent="0.35">
      <c r="B714" s="229"/>
      <c r="C714" s="301"/>
      <c r="D714" s="301"/>
      <c r="E714" s="449"/>
      <c r="F714" s="301"/>
      <c r="G714" s="302"/>
      <c r="H714" s="170"/>
      <c r="I714" s="170"/>
      <c r="J714" s="646">
        <v>0</v>
      </c>
      <c r="K714" s="646">
        <v>0</v>
      </c>
      <c r="L714" s="736"/>
      <c r="M714" s="361"/>
    </row>
    <row r="715" spans="2:13" x14ac:dyDescent="0.35">
      <c r="B715" s="229"/>
      <c r="C715" s="301"/>
      <c r="D715" s="301"/>
      <c r="E715" s="449"/>
      <c r="F715" s="301"/>
      <c r="G715" s="302"/>
      <c r="H715" s="170"/>
      <c r="I715" s="170"/>
      <c r="J715" s="646">
        <v>0</v>
      </c>
      <c r="K715" s="646">
        <v>0</v>
      </c>
      <c r="L715" s="736"/>
      <c r="M715" s="361"/>
    </row>
    <row r="716" spans="2:13" x14ac:dyDescent="0.35">
      <c r="B716" s="229"/>
      <c r="C716" s="301"/>
      <c r="D716" s="301"/>
      <c r="E716" s="449"/>
      <c r="F716" s="301"/>
      <c r="G716" s="302"/>
      <c r="H716" s="170"/>
      <c r="I716" s="170"/>
      <c r="J716" s="646">
        <v>0</v>
      </c>
      <c r="K716" s="646">
        <v>0</v>
      </c>
      <c r="L716" s="736"/>
      <c r="M716" s="361"/>
    </row>
    <row r="717" spans="2:13" x14ac:dyDescent="0.35">
      <c r="B717" s="229"/>
      <c r="C717" s="301"/>
      <c r="D717" s="301"/>
      <c r="E717" s="449"/>
      <c r="F717" s="301"/>
      <c r="G717" s="302"/>
      <c r="H717" s="170"/>
      <c r="I717" s="170"/>
      <c r="J717" s="646">
        <v>0</v>
      </c>
      <c r="K717" s="646">
        <v>0</v>
      </c>
      <c r="L717" s="736"/>
      <c r="M717" s="361"/>
    </row>
    <row r="718" spans="2:13" x14ac:dyDescent="0.35">
      <c r="B718" s="229"/>
      <c r="C718" s="301"/>
      <c r="D718" s="301"/>
      <c r="E718" s="449"/>
      <c r="F718" s="301"/>
      <c r="G718" s="302"/>
      <c r="H718" s="170"/>
      <c r="I718" s="170"/>
      <c r="J718" s="646">
        <v>0</v>
      </c>
      <c r="K718" s="646">
        <v>0</v>
      </c>
      <c r="L718" s="736"/>
      <c r="M718" s="361"/>
    </row>
    <row r="719" spans="2:13" x14ac:dyDescent="0.35">
      <c r="B719" s="229"/>
      <c r="C719" s="301"/>
      <c r="D719" s="301"/>
      <c r="E719" s="449"/>
      <c r="F719" s="301"/>
      <c r="G719" s="302"/>
      <c r="H719" s="170"/>
      <c r="I719" s="170"/>
      <c r="J719" s="646">
        <v>0</v>
      </c>
      <c r="K719" s="646">
        <v>0</v>
      </c>
      <c r="L719" s="736"/>
      <c r="M719" s="361"/>
    </row>
    <row r="720" spans="2:13" x14ac:dyDescent="0.35">
      <c r="B720" s="229"/>
      <c r="C720" s="301"/>
      <c r="D720" s="301"/>
      <c r="E720" s="449"/>
      <c r="F720" s="301"/>
      <c r="G720" s="302"/>
      <c r="H720" s="170"/>
      <c r="I720" s="170"/>
      <c r="J720" s="646">
        <v>0</v>
      </c>
      <c r="K720" s="646">
        <v>0</v>
      </c>
      <c r="L720" s="736"/>
      <c r="M720" s="361"/>
    </row>
    <row r="721" spans="2:13" x14ac:dyDescent="0.35">
      <c r="B721" s="229"/>
      <c r="C721" s="301"/>
      <c r="D721" s="301"/>
      <c r="E721" s="449"/>
      <c r="F721" s="301"/>
      <c r="G721" s="302"/>
      <c r="H721" s="170"/>
      <c r="I721" s="170"/>
      <c r="J721" s="646">
        <v>0</v>
      </c>
      <c r="K721" s="646">
        <v>0</v>
      </c>
      <c r="L721" s="736"/>
      <c r="M721" s="361"/>
    </row>
    <row r="722" spans="2:13" x14ac:dyDescent="0.35">
      <c r="B722" s="229"/>
      <c r="C722" s="301"/>
      <c r="D722" s="301"/>
      <c r="E722" s="449"/>
      <c r="F722" s="301"/>
      <c r="G722" s="302"/>
      <c r="H722" s="170"/>
      <c r="I722" s="170"/>
      <c r="J722" s="646">
        <v>0</v>
      </c>
      <c r="K722" s="646">
        <v>0</v>
      </c>
      <c r="L722" s="736"/>
      <c r="M722" s="361"/>
    </row>
    <row r="723" spans="2:13" x14ac:dyDescent="0.35">
      <c r="B723" s="229"/>
      <c r="C723" s="301"/>
      <c r="D723" s="301"/>
      <c r="E723" s="449"/>
      <c r="F723" s="301"/>
      <c r="G723" s="302"/>
      <c r="H723" s="170"/>
      <c r="I723" s="170"/>
      <c r="J723" s="646">
        <v>0</v>
      </c>
      <c r="K723" s="646">
        <v>0</v>
      </c>
      <c r="L723" s="736"/>
      <c r="M723" s="361"/>
    </row>
    <row r="724" spans="2:13" x14ac:dyDescent="0.35">
      <c r="B724" s="229"/>
      <c r="C724" s="301"/>
      <c r="D724" s="301"/>
      <c r="E724" s="449"/>
      <c r="F724" s="301"/>
      <c r="G724" s="302"/>
      <c r="H724" s="170"/>
      <c r="I724" s="170"/>
      <c r="J724" s="646">
        <v>0</v>
      </c>
      <c r="K724" s="646">
        <v>0</v>
      </c>
      <c r="L724" s="736"/>
      <c r="M724" s="361"/>
    </row>
    <row r="725" spans="2:13" x14ac:dyDescent="0.35">
      <c r="B725" s="229"/>
      <c r="C725" s="301"/>
      <c r="D725" s="301"/>
      <c r="E725" s="449"/>
      <c r="F725" s="301"/>
      <c r="G725" s="302"/>
      <c r="H725" s="170"/>
      <c r="I725" s="170"/>
      <c r="J725" s="646">
        <v>0</v>
      </c>
      <c r="K725" s="646">
        <v>0</v>
      </c>
      <c r="L725" s="736"/>
      <c r="M725" s="361"/>
    </row>
    <row r="726" spans="2:13" x14ac:dyDescent="0.35">
      <c r="B726" s="229"/>
      <c r="C726" s="301"/>
      <c r="D726" s="301"/>
      <c r="E726" s="449"/>
      <c r="F726" s="301"/>
      <c r="G726" s="302"/>
      <c r="H726" s="170"/>
      <c r="I726" s="170"/>
      <c r="J726" s="646">
        <v>0</v>
      </c>
      <c r="K726" s="646">
        <v>0</v>
      </c>
      <c r="L726" s="736"/>
      <c r="M726" s="361"/>
    </row>
    <row r="727" spans="2:13" x14ac:dyDescent="0.35">
      <c r="B727" s="229"/>
      <c r="C727" s="301"/>
      <c r="D727" s="301"/>
      <c r="E727" s="449"/>
      <c r="F727" s="301"/>
      <c r="G727" s="302"/>
      <c r="H727" s="170"/>
      <c r="I727" s="170"/>
      <c r="J727" s="646">
        <v>0</v>
      </c>
      <c r="K727" s="646">
        <v>0</v>
      </c>
      <c r="L727" s="736"/>
      <c r="M727" s="361"/>
    </row>
    <row r="728" spans="2:13" x14ac:dyDescent="0.35">
      <c r="B728" s="229"/>
      <c r="C728" s="301"/>
      <c r="D728" s="301"/>
      <c r="E728" s="449"/>
      <c r="F728" s="301"/>
      <c r="G728" s="302"/>
      <c r="H728" s="170"/>
      <c r="I728" s="170"/>
      <c r="J728" s="646">
        <v>0</v>
      </c>
      <c r="K728" s="646">
        <v>0</v>
      </c>
      <c r="L728" s="736"/>
      <c r="M728" s="361"/>
    </row>
    <row r="729" spans="2:13" x14ac:dyDescent="0.35">
      <c r="B729" s="229"/>
      <c r="C729" s="301"/>
      <c r="D729" s="301"/>
      <c r="E729" s="449"/>
      <c r="F729" s="301"/>
      <c r="G729" s="302"/>
      <c r="H729" s="170"/>
      <c r="I729" s="170"/>
      <c r="J729" s="646">
        <v>0</v>
      </c>
      <c r="K729" s="646">
        <v>0</v>
      </c>
      <c r="L729" s="736"/>
      <c r="M729" s="361"/>
    </row>
    <row r="730" spans="2:13" x14ac:dyDescent="0.35">
      <c r="B730" s="229"/>
      <c r="C730" s="301"/>
      <c r="D730" s="301"/>
      <c r="E730" s="449"/>
      <c r="F730" s="301"/>
      <c r="G730" s="302"/>
      <c r="H730" s="170"/>
      <c r="I730" s="170"/>
      <c r="J730" s="646">
        <v>0</v>
      </c>
      <c r="K730" s="646">
        <v>0</v>
      </c>
      <c r="L730" s="736"/>
      <c r="M730" s="361"/>
    </row>
    <row r="731" spans="2:13" x14ac:dyDescent="0.35">
      <c r="B731" s="229"/>
      <c r="C731" s="301"/>
      <c r="D731" s="301"/>
      <c r="E731" s="449"/>
      <c r="F731" s="301"/>
      <c r="G731" s="302"/>
      <c r="H731" s="170"/>
      <c r="I731" s="170"/>
      <c r="J731" s="646">
        <v>0</v>
      </c>
      <c r="K731" s="646">
        <v>0</v>
      </c>
      <c r="L731" s="736"/>
      <c r="M731" s="361"/>
    </row>
    <row r="732" spans="2:13" x14ac:dyDescent="0.35">
      <c r="B732" s="229"/>
      <c r="C732" s="301"/>
      <c r="D732" s="301"/>
      <c r="E732" s="449"/>
      <c r="F732" s="301"/>
      <c r="G732" s="302"/>
      <c r="H732" s="170"/>
      <c r="I732" s="170"/>
      <c r="J732" s="646">
        <v>0</v>
      </c>
      <c r="K732" s="646">
        <v>0</v>
      </c>
      <c r="L732" s="736"/>
      <c r="M732" s="361"/>
    </row>
    <row r="733" spans="2:13" x14ac:dyDescent="0.35">
      <c r="B733" s="229"/>
      <c r="C733" s="301"/>
      <c r="D733" s="301"/>
      <c r="E733" s="449"/>
      <c r="F733" s="301"/>
      <c r="G733" s="302"/>
      <c r="H733" s="170"/>
      <c r="I733" s="170"/>
      <c r="J733" s="646">
        <v>0</v>
      </c>
      <c r="K733" s="646">
        <v>0</v>
      </c>
      <c r="L733" s="736"/>
      <c r="M733" s="361"/>
    </row>
    <row r="734" spans="2:13" x14ac:dyDescent="0.35">
      <c r="B734" s="229"/>
      <c r="C734" s="301"/>
      <c r="D734" s="301"/>
      <c r="E734" s="449"/>
      <c r="F734" s="301"/>
      <c r="G734" s="302"/>
      <c r="H734" s="170"/>
      <c r="I734" s="170"/>
      <c r="J734" s="646">
        <v>0</v>
      </c>
      <c r="K734" s="646">
        <v>0</v>
      </c>
      <c r="L734" s="736"/>
      <c r="M734" s="361"/>
    </row>
    <row r="735" spans="2:13" x14ac:dyDescent="0.35">
      <c r="B735" s="229"/>
      <c r="C735" s="301"/>
      <c r="D735" s="301"/>
      <c r="E735" s="449"/>
      <c r="F735" s="301"/>
      <c r="G735" s="302"/>
      <c r="H735" s="170"/>
      <c r="I735" s="170"/>
      <c r="J735" s="646">
        <v>0</v>
      </c>
      <c r="K735" s="646">
        <v>0</v>
      </c>
      <c r="L735" s="736"/>
      <c r="M735" s="361"/>
    </row>
    <row r="736" spans="2:13" x14ac:dyDescent="0.35">
      <c r="B736" s="229"/>
      <c r="C736" s="301"/>
      <c r="D736" s="301"/>
      <c r="E736" s="449"/>
      <c r="F736" s="301"/>
      <c r="G736" s="302"/>
      <c r="H736" s="170"/>
      <c r="I736" s="170"/>
      <c r="J736" s="646">
        <v>0</v>
      </c>
      <c r="K736" s="646">
        <v>0</v>
      </c>
      <c r="L736" s="736"/>
      <c r="M736" s="361"/>
    </row>
    <row r="737" spans="2:13" x14ac:dyDescent="0.35">
      <c r="B737" s="229"/>
      <c r="C737" s="301"/>
      <c r="D737" s="301"/>
      <c r="E737" s="449"/>
      <c r="F737" s="301"/>
      <c r="G737" s="302"/>
      <c r="H737" s="170"/>
      <c r="I737" s="170"/>
      <c r="J737" s="646">
        <v>0</v>
      </c>
      <c r="K737" s="646">
        <v>0</v>
      </c>
      <c r="L737" s="736"/>
      <c r="M737" s="361"/>
    </row>
    <row r="738" spans="2:13" x14ac:dyDescent="0.35">
      <c r="B738" s="229"/>
      <c r="C738" s="301"/>
      <c r="D738" s="301"/>
      <c r="E738" s="449"/>
      <c r="F738" s="301"/>
      <c r="G738" s="302"/>
      <c r="H738" s="170"/>
      <c r="I738" s="170"/>
      <c r="J738" s="646">
        <v>0</v>
      </c>
      <c r="K738" s="646">
        <v>0</v>
      </c>
      <c r="L738" s="736"/>
      <c r="M738" s="361"/>
    </row>
    <row r="739" spans="2:13" x14ac:dyDescent="0.35">
      <c r="B739" s="229"/>
      <c r="C739" s="301"/>
      <c r="D739" s="301"/>
      <c r="E739" s="449"/>
      <c r="F739" s="301"/>
      <c r="G739" s="302"/>
      <c r="H739" s="170"/>
      <c r="I739" s="170"/>
      <c r="J739" s="646">
        <v>0</v>
      </c>
      <c r="K739" s="646">
        <v>0</v>
      </c>
      <c r="L739" s="736"/>
      <c r="M739" s="361"/>
    </row>
    <row r="740" spans="2:13" x14ac:dyDescent="0.35">
      <c r="B740" s="229"/>
      <c r="C740" s="301"/>
      <c r="D740" s="301"/>
      <c r="E740" s="449"/>
      <c r="F740" s="301"/>
      <c r="G740" s="302"/>
      <c r="H740" s="170"/>
      <c r="I740" s="170"/>
      <c r="J740" s="646">
        <v>0</v>
      </c>
      <c r="K740" s="646">
        <v>0</v>
      </c>
      <c r="L740" s="736"/>
      <c r="M740" s="361"/>
    </row>
    <row r="741" spans="2:13" x14ac:dyDescent="0.35">
      <c r="B741" s="229"/>
      <c r="C741" s="301"/>
      <c r="D741" s="301"/>
      <c r="E741" s="449"/>
      <c r="F741" s="301"/>
      <c r="G741" s="302"/>
      <c r="H741" s="170"/>
      <c r="I741" s="170"/>
      <c r="J741" s="646">
        <v>0</v>
      </c>
      <c r="K741" s="646">
        <v>0</v>
      </c>
      <c r="L741" s="736"/>
      <c r="M741" s="361"/>
    </row>
    <row r="742" spans="2:13" x14ac:dyDescent="0.35">
      <c r="B742" s="229"/>
      <c r="C742" s="301"/>
      <c r="D742" s="301"/>
      <c r="E742" s="449"/>
      <c r="F742" s="301"/>
      <c r="G742" s="302"/>
      <c r="H742" s="170"/>
      <c r="I742" s="170"/>
      <c r="J742" s="646">
        <v>0</v>
      </c>
      <c r="K742" s="646">
        <v>0</v>
      </c>
      <c r="L742" s="736"/>
      <c r="M742" s="361"/>
    </row>
    <row r="743" spans="2:13" x14ac:dyDescent="0.35">
      <c r="B743" s="229"/>
      <c r="C743" s="301"/>
      <c r="D743" s="301"/>
      <c r="E743" s="449"/>
      <c r="F743" s="301"/>
      <c r="G743" s="302"/>
      <c r="H743" s="170"/>
      <c r="I743" s="170"/>
      <c r="J743" s="646">
        <v>0</v>
      </c>
      <c r="K743" s="646">
        <v>0</v>
      </c>
      <c r="L743" s="736"/>
      <c r="M743" s="361"/>
    </row>
    <row r="744" spans="2:13" x14ac:dyDescent="0.35">
      <c r="B744" s="229"/>
      <c r="C744" s="301"/>
      <c r="D744" s="301"/>
      <c r="E744" s="449"/>
      <c r="F744" s="301"/>
      <c r="G744" s="302"/>
      <c r="H744" s="170"/>
      <c r="I744" s="170"/>
      <c r="J744" s="646">
        <v>0</v>
      </c>
      <c r="K744" s="646">
        <v>0</v>
      </c>
      <c r="L744" s="736"/>
      <c r="M744" s="361"/>
    </row>
    <row r="745" spans="2:13" x14ac:dyDescent="0.35">
      <c r="B745" s="229"/>
      <c r="C745" s="301"/>
      <c r="D745" s="301"/>
      <c r="E745" s="449"/>
      <c r="F745" s="301"/>
      <c r="G745" s="302"/>
      <c r="H745" s="170"/>
      <c r="I745" s="170"/>
      <c r="J745" s="646">
        <v>0</v>
      </c>
      <c r="K745" s="646">
        <v>0</v>
      </c>
      <c r="L745" s="736"/>
      <c r="M745" s="361"/>
    </row>
    <row r="746" spans="2:13" x14ac:dyDescent="0.35">
      <c r="B746" s="229"/>
      <c r="C746" s="301"/>
      <c r="D746" s="301"/>
      <c r="E746" s="449"/>
      <c r="F746" s="301"/>
      <c r="G746" s="302"/>
      <c r="H746" s="170"/>
      <c r="I746" s="170"/>
      <c r="J746" s="646">
        <v>0</v>
      </c>
      <c r="K746" s="646">
        <v>0</v>
      </c>
      <c r="L746" s="736"/>
      <c r="M746" s="361"/>
    </row>
    <row r="747" spans="2:13" x14ac:dyDescent="0.35">
      <c r="B747" s="229"/>
      <c r="C747" s="301"/>
      <c r="D747" s="301"/>
      <c r="E747" s="449"/>
      <c r="F747" s="301"/>
      <c r="G747" s="302"/>
      <c r="H747" s="170"/>
      <c r="I747" s="170"/>
      <c r="J747" s="646">
        <v>0</v>
      </c>
      <c r="K747" s="646">
        <v>0</v>
      </c>
      <c r="L747" s="736"/>
      <c r="M747" s="361"/>
    </row>
    <row r="748" spans="2:13" x14ac:dyDescent="0.35">
      <c r="B748" s="229"/>
      <c r="C748" s="301"/>
      <c r="D748" s="301"/>
      <c r="E748" s="449"/>
      <c r="F748" s="301"/>
      <c r="G748" s="302"/>
      <c r="H748" s="170"/>
      <c r="I748" s="170"/>
      <c r="J748" s="646">
        <v>0</v>
      </c>
      <c r="K748" s="646">
        <v>0</v>
      </c>
      <c r="L748" s="736"/>
      <c r="M748" s="361"/>
    </row>
    <row r="749" spans="2:13" x14ac:dyDescent="0.35">
      <c r="B749" s="229"/>
      <c r="C749" s="301"/>
      <c r="D749" s="301"/>
      <c r="E749" s="449"/>
      <c r="F749" s="301"/>
      <c r="G749" s="302"/>
      <c r="H749" s="170"/>
      <c r="I749" s="170"/>
      <c r="J749" s="646">
        <v>0</v>
      </c>
      <c r="K749" s="646">
        <v>0</v>
      </c>
      <c r="L749" s="736"/>
      <c r="M749" s="361"/>
    </row>
    <row r="750" spans="2:13" x14ac:dyDescent="0.35">
      <c r="B750" s="229"/>
      <c r="C750" s="301"/>
      <c r="D750" s="301"/>
      <c r="E750" s="449"/>
      <c r="F750" s="301"/>
      <c r="G750" s="302"/>
      <c r="H750" s="170"/>
      <c r="I750" s="170"/>
      <c r="J750" s="646">
        <v>0</v>
      </c>
      <c r="K750" s="646">
        <v>0</v>
      </c>
      <c r="L750" s="736"/>
      <c r="M750" s="361"/>
    </row>
    <row r="751" spans="2:13" x14ac:dyDescent="0.35">
      <c r="B751" s="229"/>
      <c r="C751" s="301"/>
      <c r="D751" s="301"/>
      <c r="E751" s="449"/>
      <c r="F751" s="301"/>
      <c r="G751" s="302"/>
      <c r="H751" s="170"/>
      <c r="I751" s="170"/>
      <c r="J751" s="646">
        <v>0</v>
      </c>
      <c r="K751" s="646">
        <v>0</v>
      </c>
      <c r="L751" s="736"/>
      <c r="M751" s="361"/>
    </row>
    <row r="752" spans="2:13" x14ac:dyDescent="0.35">
      <c r="B752" s="229"/>
      <c r="C752" s="301"/>
      <c r="D752" s="301"/>
      <c r="E752" s="449"/>
      <c r="F752" s="301"/>
      <c r="G752" s="302"/>
      <c r="H752" s="170"/>
      <c r="I752" s="170"/>
      <c r="J752" s="646">
        <v>0</v>
      </c>
      <c r="K752" s="646">
        <v>0</v>
      </c>
      <c r="L752" s="736"/>
      <c r="M752" s="361"/>
    </row>
    <row r="753" spans="2:13" x14ac:dyDescent="0.35">
      <c r="B753" s="229"/>
      <c r="C753" s="301"/>
      <c r="D753" s="301"/>
      <c r="E753" s="449"/>
      <c r="F753" s="301"/>
      <c r="G753" s="302"/>
      <c r="H753" s="170"/>
      <c r="I753" s="170"/>
      <c r="J753" s="646">
        <v>0</v>
      </c>
      <c r="K753" s="646">
        <v>0</v>
      </c>
      <c r="L753" s="736"/>
      <c r="M753" s="361"/>
    </row>
    <row r="754" spans="2:13" x14ac:dyDescent="0.35">
      <c r="B754" s="229"/>
      <c r="C754" s="301"/>
      <c r="D754" s="301"/>
      <c r="E754" s="449"/>
      <c r="F754" s="301"/>
      <c r="G754" s="302"/>
      <c r="H754" s="170"/>
      <c r="I754" s="170"/>
      <c r="J754" s="646">
        <v>0</v>
      </c>
      <c r="K754" s="646">
        <v>0</v>
      </c>
      <c r="L754" s="736"/>
      <c r="M754" s="361"/>
    </row>
    <row r="755" spans="2:13" x14ac:dyDescent="0.35">
      <c r="B755" s="229"/>
      <c r="C755" s="301"/>
      <c r="D755" s="301"/>
      <c r="E755" s="449"/>
      <c r="F755" s="301"/>
      <c r="G755" s="302"/>
      <c r="H755" s="170"/>
      <c r="I755" s="170"/>
      <c r="J755" s="646">
        <v>0</v>
      </c>
      <c r="K755" s="646">
        <v>0</v>
      </c>
      <c r="L755" s="736"/>
      <c r="M755" s="361"/>
    </row>
    <row r="756" spans="2:13" x14ac:dyDescent="0.35">
      <c r="B756" s="229"/>
      <c r="C756" s="301"/>
      <c r="D756" s="301"/>
      <c r="E756" s="449"/>
      <c r="F756" s="301"/>
      <c r="G756" s="302"/>
      <c r="H756" s="170"/>
      <c r="I756" s="170"/>
      <c r="J756" s="646">
        <v>0</v>
      </c>
      <c r="K756" s="646">
        <v>0</v>
      </c>
      <c r="L756" s="736"/>
      <c r="M756" s="361"/>
    </row>
    <row r="757" spans="2:13" x14ac:dyDescent="0.35">
      <c r="B757" s="229"/>
      <c r="C757" s="301"/>
      <c r="D757" s="301"/>
      <c r="E757" s="449"/>
      <c r="F757" s="301"/>
      <c r="G757" s="302"/>
      <c r="H757" s="170"/>
      <c r="I757" s="170"/>
      <c r="J757" s="646">
        <v>0</v>
      </c>
      <c r="K757" s="646">
        <v>0</v>
      </c>
      <c r="L757" s="736"/>
      <c r="M757" s="361"/>
    </row>
    <row r="758" spans="2:13" x14ac:dyDescent="0.35">
      <c r="B758" s="229"/>
      <c r="C758" s="301"/>
      <c r="D758" s="301"/>
      <c r="E758" s="449"/>
      <c r="F758" s="301"/>
      <c r="G758" s="302"/>
      <c r="H758" s="170"/>
      <c r="I758" s="170"/>
      <c r="J758" s="646">
        <v>0</v>
      </c>
      <c r="K758" s="646">
        <v>0</v>
      </c>
      <c r="L758" s="736"/>
      <c r="M758" s="361"/>
    </row>
    <row r="759" spans="2:13" x14ac:dyDescent="0.35">
      <c r="B759" s="229"/>
      <c r="C759" s="301"/>
      <c r="D759" s="301"/>
      <c r="E759" s="449"/>
      <c r="F759" s="301"/>
      <c r="G759" s="302"/>
      <c r="H759" s="170"/>
      <c r="I759" s="170"/>
      <c r="J759" s="646">
        <v>0</v>
      </c>
      <c r="K759" s="646">
        <v>0</v>
      </c>
      <c r="L759" s="736"/>
      <c r="M759" s="361"/>
    </row>
    <row r="760" spans="2:13" x14ac:dyDescent="0.35">
      <c r="B760" s="229"/>
      <c r="C760" s="301"/>
      <c r="D760" s="301"/>
      <c r="E760" s="449"/>
      <c r="F760" s="301"/>
      <c r="G760" s="302"/>
      <c r="H760" s="170"/>
      <c r="I760" s="170"/>
      <c r="J760" s="646">
        <v>0</v>
      </c>
      <c r="K760" s="646">
        <v>0</v>
      </c>
      <c r="L760" s="736"/>
      <c r="M760" s="361"/>
    </row>
    <row r="761" spans="2:13" x14ac:dyDescent="0.35">
      <c r="B761" s="229"/>
      <c r="C761" s="301"/>
      <c r="D761" s="301"/>
      <c r="E761" s="449"/>
      <c r="F761" s="301"/>
      <c r="G761" s="302"/>
      <c r="H761" s="170"/>
      <c r="I761" s="170"/>
      <c r="J761" s="646">
        <v>0</v>
      </c>
      <c r="K761" s="646">
        <v>0</v>
      </c>
      <c r="L761" s="736"/>
      <c r="M761" s="361"/>
    </row>
    <row r="762" spans="2:13" x14ac:dyDescent="0.35">
      <c r="B762" s="229"/>
      <c r="C762" s="301"/>
      <c r="D762" s="301"/>
      <c r="E762" s="449"/>
      <c r="F762" s="301"/>
      <c r="G762" s="302"/>
      <c r="H762" s="170"/>
      <c r="I762" s="170"/>
      <c r="J762" s="646">
        <v>0</v>
      </c>
      <c r="K762" s="646">
        <v>0</v>
      </c>
      <c r="L762" s="736"/>
      <c r="M762" s="361"/>
    </row>
    <row r="763" spans="2:13" x14ac:dyDescent="0.35">
      <c r="B763" s="229"/>
      <c r="C763" s="301"/>
      <c r="D763" s="301"/>
      <c r="E763" s="449"/>
      <c r="F763" s="301"/>
      <c r="G763" s="302"/>
      <c r="H763" s="170"/>
      <c r="I763" s="170"/>
      <c r="J763" s="646">
        <v>0</v>
      </c>
      <c r="K763" s="646">
        <v>0</v>
      </c>
      <c r="L763" s="736"/>
      <c r="M763" s="361"/>
    </row>
    <row r="764" spans="2:13" x14ac:dyDescent="0.35">
      <c r="B764" s="229"/>
      <c r="C764" s="301"/>
      <c r="D764" s="301"/>
      <c r="E764" s="449"/>
      <c r="F764" s="301"/>
      <c r="G764" s="302"/>
      <c r="H764" s="170"/>
      <c r="I764" s="170"/>
      <c r="J764" s="646">
        <v>0</v>
      </c>
      <c r="K764" s="646">
        <v>0</v>
      </c>
      <c r="L764" s="736"/>
      <c r="M764" s="361"/>
    </row>
    <row r="765" spans="2:13" x14ac:dyDescent="0.35">
      <c r="B765" s="229"/>
      <c r="C765" s="301"/>
      <c r="D765" s="301"/>
      <c r="E765" s="449"/>
      <c r="F765" s="301"/>
      <c r="G765" s="302"/>
      <c r="H765" s="170"/>
      <c r="I765" s="170"/>
      <c r="J765" s="646">
        <v>0</v>
      </c>
      <c r="K765" s="646">
        <v>0</v>
      </c>
      <c r="L765" s="736"/>
      <c r="M765" s="361"/>
    </row>
    <row r="766" spans="2:13" x14ac:dyDescent="0.35">
      <c r="B766" s="229"/>
      <c r="C766" s="301"/>
      <c r="D766" s="301"/>
      <c r="E766" s="449"/>
      <c r="F766" s="301"/>
      <c r="G766" s="302"/>
      <c r="H766" s="170"/>
      <c r="I766" s="170"/>
      <c r="J766" s="646">
        <v>0</v>
      </c>
      <c r="K766" s="646">
        <v>0</v>
      </c>
      <c r="L766" s="736"/>
      <c r="M766" s="361"/>
    </row>
    <row r="767" spans="2:13" x14ac:dyDescent="0.35">
      <c r="B767" s="229"/>
      <c r="C767" s="301"/>
      <c r="D767" s="301"/>
      <c r="E767" s="449"/>
      <c r="F767" s="301"/>
      <c r="G767" s="302"/>
      <c r="H767" s="170"/>
      <c r="I767" s="170"/>
      <c r="J767" s="646">
        <v>0</v>
      </c>
      <c r="K767" s="646">
        <v>0</v>
      </c>
      <c r="L767" s="736"/>
      <c r="M767" s="361"/>
    </row>
    <row r="768" spans="2:13" x14ac:dyDescent="0.35">
      <c r="B768" s="229"/>
      <c r="C768" s="301"/>
      <c r="D768" s="301"/>
      <c r="E768" s="449"/>
      <c r="F768" s="301"/>
      <c r="G768" s="302"/>
      <c r="H768" s="170"/>
      <c r="I768" s="170"/>
      <c r="J768" s="646">
        <v>0</v>
      </c>
      <c r="K768" s="646">
        <v>0</v>
      </c>
      <c r="L768" s="736"/>
      <c r="M768" s="361"/>
    </row>
    <row r="769" spans="2:13" x14ac:dyDescent="0.35">
      <c r="B769" s="229"/>
      <c r="C769" s="301"/>
      <c r="D769" s="301"/>
      <c r="E769" s="449"/>
      <c r="F769" s="301"/>
      <c r="G769" s="302"/>
      <c r="H769" s="170"/>
      <c r="I769" s="170"/>
      <c r="J769" s="646">
        <v>0</v>
      </c>
      <c r="K769" s="646">
        <v>0</v>
      </c>
      <c r="L769" s="736"/>
      <c r="M769" s="361"/>
    </row>
    <row r="770" spans="2:13" x14ac:dyDescent="0.35">
      <c r="B770" s="229"/>
      <c r="C770" s="301"/>
      <c r="D770" s="301"/>
      <c r="E770" s="449"/>
      <c r="F770" s="301"/>
      <c r="G770" s="302"/>
      <c r="H770" s="170"/>
      <c r="I770" s="170"/>
      <c r="J770" s="646">
        <v>0</v>
      </c>
      <c r="K770" s="646">
        <v>0</v>
      </c>
      <c r="L770" s="736"/>
      <c r="M770" s="361"/>
    </row>
    <row r="771" spans="2:13" x14ac:dyDescent="0.35">
      <c r="B771" s="229"/>
      <c r="C771" s="301"/>
      <c r="D771" s="301"/>
      <c r="E771" s="449"/>
      <c r="F771" s="301"/>
      <c r="G771" s="302"/>
      <c r="H771" s="170"/>
      <c r="I771" s="170"/>
      <c r="J771" s="646">
        <v>0</v>
      </c>
      <c r="K771" s="646">
        <v>0</v>
      </c>
      <c r="L771" s="736"/>
      <c r="M771" s="361"/>
    </row>
    <row r="772" spans="2:13" x14ac:dyDescent="0.35">
      <c r="B772" s="229"/>
      <c r="C772" s="301"/>
      <c r="D772" s="301"/>
      <c r="E772" s="449"/>
      <c r="F772" s="301"/>
      <c r="G772" s="302"/>
      <c r="H772" s="170"/>
      <c r="I772" s="170"/>
      <c r="J772" s="646">
        <v>0</v>
      </c>
      <c r="K772" s="646">
        <v>0</v>
      </c>
      <c r="L772" s="736"/>
      <c r="M772" s="361"/>
    </row>
    <row r="773" spans="2:13" x14ac:dyDescent="0.35">
      <c r="B773" s="229"/>
      <c r="C773" s="301"/>
      <c r="D773" s="301"/>
      <c r="E773" s="449"/>
      <c r="F773" s="301"/>
      <c r="G773" s="302"/>
      <c r="H773" s="170"/>
      <c r="I773" s="170"/>
      <c r="J773" s="646">
        <v>0</v>
      </c>
      <c r="K773" s="646">
        <v>0</v>
      </c>
      <c r="L773" s="736"/>
      <c r="M773" s="361"/>
    </row>
    <row r="774" spans="2:13" x14ac:dyDescent="0.35">
      <c r="B774" s="229"/>
      <c r="C774" s="301"/>
      <c r="D774" s="301"/>
      <c r="E774" s="449"/>
      <c r="F774" s="301"/>
      <c r="G774" s="302"/>
      <c r="H774" s="170"/>
      <c r="I774" s="170"/>
      <c r="J774" s="646">
        <v>0</v>
      </c>
      <c r="K774" s="646">
        <v>0</v>
      </c>
      <c r="L774" s="736"/>
      <c r="M774" s="361"/>
    </row>
    <row r="775" spans="2:13" x14ac:dyDescent="0.35">
      <c r="B775" s="229"/>
      <c r="C775" s="301"/>
      <c r="D775" s="301"/>
      <c r="E775" s="449"/>
      <c r="F775" s="301"/>
      <c r="G775" s="302"/>
      <c r="H775" s="170"/>
      <c r="I775" s="170"/>
      <c r="J775" s="646">
        <v>0</v>
      </c>
      <c r="K775" s="646">
        <v>0</v>
      </c>
      <c r="L775" s="736"/>
      <c r="M775" s="361"/>
    </row>
    <row r="776" spans="2:13" x14ac:dyDescent="0.35">
      <c r="B776" s="229"/>
      <c r="C776" s="301"/>
      <c r="D776" s="301"/>
      <c r="E776" s="449"/>
      <c r="F776" s="301"/>
      <c r="G776" s="302"/>
      <c r="H776" s="170"/>
      <c r="I776" s="170"/>
      <c r="J776" s="646">
        <v>0</v>
      </c>
      <c r="K776" s="646">
        <v>0</v>
      </c>
      <c r="L776" s="736"/>
      <c r="M776" s="361"/>
    </row>
    <row r="777" spans="2:13" x14ac:dyDescent="0.35">
      <c r="B777" s="229"/>
      <c r="C777" s="301"/>
      <c r="D777" s="301"/>
      <c r="E777" s="449"/>
      <c r="F777" s="301"/>
      <c r="G777" s="302"/>
      <c r="H777" s="170"/>
      <c r="I777" s="170"/>
      <c r="J777" s="646">
        <v>0</v>
      </c>
      <c r="K777" s="646">
        <v>0</v>
      </c>
      <c r="L777" s="736"/>
      <c r="M777" s="361"/>
    </row>
    <row r="778" spans="2:13" x14ac:dyDescent="0.35">
      <c r="B778" s="229"/>
      <c r="C778" s="301"/>
      <c r="D778" s="301"/>
      <c r="E778" s="449"/>
      <c r="F778" s="301"/>
      <c r="G778" s="302"/>
      <c r="H778" s="170"/>
      <c r="I778" s="170"/>
      <c r="J778" s="646">
        <v>0</v>
      </c>
      <c r="K778" s="646">
        <v>0</v>
      </c>
      <c r="L778" s="736"/>
      <c r="M778" s="361"/>
    </row>
    <row r="779" spans="2:13" x14ac:dyDescent="0.35">
      <c r="B779" s="229"/>
      <c r="C779" s="301"/>
      <c r="D779" s="301"/>
      <c r="E779" s="449"/>
      <c r="F779" s="301"/>
      <c r="G779" s="302"/>
      <c r="H779" s="170"/>
      <c r="I779" s="170"/>
      <c r="J779" s="646">
        <v>0</v>
      </c>
      <c r="K779" s="646">
        <v>0</v>
      </c>
      <c r="L779" s="736"/>
      <c r="M779" s="361"/>
    </row>
    <row r="780" spans="2:13" x14ac:dyDescent="0.35">
      <c r="B780" s="229"/>
      <c r="C780" s="301"/>
      <c r="D780" s="301"/>
      <c r="E780" s="449"/>
      <c r="F780" s="301"/>
      <c r="G780" s="302"/>
      <c r="H780" s="170"/>
      <c r="I780" s="170"/>
      <c r="J780" s="646">
        <v>0</v>
      </c>
      <c r="K780" s="646">
        <v>0</v>
      </c>
      <c r="L780" s="736"/>
      <c r="M780" s="361"/>
    </row>
    <row r="781" spans="2:13" x14ac:dyDescent="0.35">
      <c r="B781" s="229"/>
      <c r="C781" s="301"/>
      <c r="D781" s="301"/>
      <c r="E781" s="449"/>
      <c r="F781" s="301"/>
      <c r="G781" s="302"/>
      <c r="H781" s="170"/>
      <c r="I781" s="170"/>
      <c r="J781" s="646">
        <v>0</v>
      </c>
      <c r="K781" s="646">
        <v>0</v>
      </c>
      <c r="L781" s="736"/>
      <c r="M781" s="361"/>
    </row>
    <row r="782" spans="2:13" x14ac:dyDescent="0.35">
      <c r="B782" s="229"/>
      <c r="C782" s="301"/>
      <c r="D782" s="301"/>
      <c r="E782" s="449"/>
      <c r="F782" s="301"/>
      <c r="G782" s="302"/>
      <c r="H782" s="170"/>
      <c r="I782" s="170"/>
      <c r="J782" s="646">
        <v>0</v>
      </c>
      <c r="K782" s="646">
        <v>0</v>
      </c>
      <c r="L782" s="736"/>
      <c r="M782" s="361"/>
    </row>
    <row r="783" spans="2:13" x14ac:dyDescent="0.35">
      <c r="B783" s="229"/>
      <c r="C783" s="301"/>
      <c r="D783" s="301"/>
      <c r="E783" s="449"/>
      <c r="F783" s="301"/>
      <c r="G783" s="302"/>
      <c r="H783" s="170"/>
      <c r="I783" s="170"/>
      <c r="J783" s="646">
        <v>0</v>
      </c>
      <c r="K783" s="646">
        <v>0</v>
      </c>
      <c r="L783" s="736"/>
      <c r="M783" s="361"/>
    </row>
    <row r="784" spans="2:13" x14ac:dyDescent="0.35">
      <c r="B784" s="229"/>
      <c r="C784" s="301"/>
      <c r="D784" s="301"/>
      <c r="E784" s="449"/>
      <c r="F784" s="301"/>
      <c r="G784" s="302"/>
      <c r="H784" s="170"/>
      <c r="I784" s="170"/>
      <c r="J784" s="646">
        <v>0</v>
      </c>
      <c r="K784" s="646">
        <v>0</v>
      </c>
      <c r="L784" s="736"/>
      <c r="M784" s="361"/>
    </row>
    <row r="785" spans="2:13" x14ac:dyDescent="0.35">
      <c r="B785" s="229"/>
      <c r="C785" s="301"/>
      <c r="D785" s="301"/>
      <c r="E785" s="449"/>
      <c r="F785" s="301"/>
      <c r="G785" s="302"/>
      <c r="H785" s="170"/>
      <c r="I785" s="170"/>
      <c r="J785" s="646">
        <v>0</v>
      </c>
      <c r="K785" s="646">
        <v>0</v>
      </c>
      <c r="L785" s="736"/>
      <c r="M785" s="361"/>
    </row>
    <row r="786" spans="2:13" x14ac:dyDescent="0.35">
      <c r="B786" s="229"/>
      <c r="C786" s="301"/>
      <c r="D786" s="301"/>
      <c r="E786" s="449"/>
      <c r="F786" s="301"/>
      <c r="G786" s="302"/>
      <c r="H786" s="170"/>
      <c r="I786" s="170"/>
      <c r="J786" s="646">
        <v>0</v>
      </c>
      <c r="K786" s="646">
        <v>0</v>
      </c>
      <c r="L786" s="736"/>
      <c r="M786" s="361"/>
    </row>
    <row r="787" spans="2:13" x14ac:dyDescent="0.35">
      <c r="B787" s="229"/>
      <c r="C787" s="301"/>
      <c r="D787" s="301"/>
      <c r="E787" s="449"/>
      <c r="F787" s="301"/>
      <c r="G787" s="302"/>
      <c r="H787" s="170"/>
      <c r="I787" s="170"/>
      <c r="J787" s="646">
        <v>0</v>
      </c>
      <c r="K787" s="646">
        <v>0</v>
      </c>
      <c r="L787" s="736"/>
      <c r="M787" s="361"/>
    </row>
    <row r="788" spans="2:13" x14ac:dyDescent="0.35">
      <c r="B788" s="229"/>
      <c r="C788" s="301"/>
      <c r="D788" s="301"/>
      <c r="E788" s="449"/>
      <c r="F788" s="301"/>
      <c r="G788" s="302"/>
      <c r="H788" s="170"/>
      <c r="I788" s="170"/>
      <c r="J788" s="646">
        <v>0</v>
      </c>
      <c r="K788" s="646">
        <v>0</v>
      </c>
      <c r="L788" s="736"/>
      <c r="M788" s="361"/>
    </row>
    <row r="789" spans="2:13" x14ac:dyDescent="0.35">
      <c r="B789" s="229"/>
      <c r="C789" s="301"/>
      <c r="D789" s="301"/>
      <c r="E789" s="449"/>
      <c r="F789" s="301"/>
      <c r="G789" s="302"/>
      <c r="H789" s="170"/>
      <c r="I789" s="170"/>
      <c r="J789" s="646">
        <v>0</v>
      </c>
      <c r="K789" s="646">
        <v>0</v>
      </c>
      <c r="L789" s="736"/>
      <c r="M789" s="361"/>
    </row>
    <row r="790" spans="2:13" x14ac:dyDescent="0.35">
      <c r="B790" s="229"/>
      <c r="C790" s="301"/>
      <c r="D790" s="301"/>
      <c r="E790" s="449"/>
      <c r="F790" s="301"/>
      <c r="G790" s="302"/>
      <c r="H790" s="170"/>
      <c r="I790" s="170"/>
      <c r="J790" s="646">
        <v>0</v>
      </c>
      <c r="K790" s="646">
        <v>0</v>
      </c>
      <c r="L790" s="736"/>
      <c r="M790" s="361"/>
    </row>
    <row r="791" spans="2:13" x14ac:dyDescent="0.35">
      <c r="B791" s="229"/>
      <c r="C791" s="301"/>
      <c r="D791" s="301"/>
      <c r="E791" s="449"/>
      <c r="F791" s="301"/>
      <c r="G791" s="302"/>
      <c r="H791" s="170"/>
      <c r="I791" s="170"/>
      <c r="J791" s="646">
        <v>0</v>
      </c>
      <c r="K791" s="646">
        <v>0</v>
      </c>
      <c r="L791" s="736"/>
      <c r="M791" s="361"/>
    </row>
    <row r="792" spans="2:13" x14ac:dyDescent="0.35">
      <c r="B792" s="229"/>
      <c r="C792" s="301"/>
      <c r="D792" s="301"/>
      <c r="E792" s="449"/>
      <c r="F792" s="301"/>
      <c r="G792" s="302"/>
      <c r="H792" s="170"/>
      <c r="I792" s="170"/>
      <c r="J792" s="646">
        <v>0</v>
      </c>
      <c r="K792" s="646">
        <v>0</v>
      </c>
      <c r="L792" s="736"/>
      <c r="M792" s="361"/>
    </row>
    <row r="793" spans="2:13" x14ac:dyDescent="0.35">
      <c r="B793" s="229"/>
      <c r="C793" s="301"/>
      <c r="D793" s="301"/>
      <c r="E793" s="449"/>
      <c r="F793" s="301"/>
      <c r="G793" s="302"/>
      <c r="H793" s="170"/>
      <c r="I793" s="170"/>
      <c r="J793" s="646">
        <v>0</v>
      </c>
      <c r="K793" s="646">
        <v>0</v>
      </c>
      <c r="L793" s="736"/>
      <c r="M793" s="361"/>
    </row>
    <row r="794" spans="2:13" x14ac:dyDescent="0.35">
      <c r="B794" s="229"/>
      <c r="C794" s="301"/>
      <c r="D794" s="301"/>
      <c r="E794" s="449"/>
      <c r="F794" s="301"/>
      <c r="G794" s="302"/>
      <c r="H794" s="170"/>
      <c r="I794" s="170"/>
      <c r="J794" s="646">
        <v>0</v>
      </c>
      <c r="K794" s="646">
        <v>0</v>
      </c>
      <c r="L794" s="736"/>
      <c r="M794" s="361"/>
    </row>
    <row r="795" spans="2:13" x14ac:dyDescent="0.35">
      <c r="B795" s="229"/>
      <c r="C795" s="301"/>
      <c r="D795" s="301"/>
      <c r="E795" s="449"/>
      <c r="F795" s="301"/>
      <c r="G795" s="302"/>
      <c r="H795" s="170"/>
      <c r="I795" s="170"/>
      <c r="J795" s="646">
        <v>0</v>
      </c>
      <c r="K795" s="646">
        <v>0</v>
      </c>
      <c r="L795" s="736"/>
      <c r="M795" s="361"/>
    </row>
    <row r="796" spans="2:13" x14ac:dyDescent="0.35">
      <c r="B796" s="229"/>
      <c r="C796" s="301"/>
      <c r="D796" s="301"/>
      <c r="E796" s="449"/>
      <c r="F796" s="301"/>
      <c r="G796" s="302"/>
      <c r="H796" s="170"/>
      <c r="I796" s="170"/>
      <c r="J796" s="646">
        <v>0</v>
      </c>
      <c r="K796" s="646">
        <v>0</v>
      </c>
      <c r="L796" s="736"/>
      <c r="M796" s="361"/>
    </row>
    <row r="797" spans="2:13" x14ac:dyDescent="0.35">
      <c r="B797" s="229"/>
      <c r="C797" s="301"/>
      <c r="D797" s="301"/>
      <c r="E797" s="449"/>
      <c r="F797" s="301"/>
      <c r="G797" s="302"/>
      <c r="H797" s="170"/>
      <c r="I797" s="170"/>
      <c r="J797" s="646">
        <v>0</v>
      </c>
      <c r="K797" s="646">
        <v>0</v>
      </c>
      <c r="L797" s="736"/>
      <c r="M797" s="361"/>
    </row>
    <row r="798" spans="2:13" x14ac:dyDescent="0.35">
      <c r="B798" s="229"/>
      <c r="C798" s="301"/>
      <c r="D798" s="301"/>
      <c r="E798" s="449"/>
      <c r="F798" s="301"/>
      <c r="G798" s="302"/>
      <c r="H798" s="170"/>
      <c r="I798" s="170"/>
      <c r="J798" s="646">
        <v>0</v>
      </c>
      <c r="K798" s="646">
        <v>0</v>
      </c>
      <c r="L798" s="736"/>
      <c r="M798" s="361"/>
    </row>
    <row r="799" spans="2:13" x14ac:dyDescent="0.35">
      <c r="B799" s="229"/>
      <c r="C799" s="301"/>
      <c r="D799" s="301"/>
      <c r="E799" s="449"/>
      <c r="F799" s="301"/>
      <c r="G799" s="302"/>
      <c r="H799" s="170"/>
      <c r="I799" s="170"/>
      <c r="J799" s="646">
        <v>0</v>
      </c>
      <c r="K799" s="646">
        <v>0</v>
      </c>
      <c r="L799" s="736"/>
      <c r="M799" s="361"/>
    </row>
    <row r="800" spans="2:13" x14ac:dyDescent="0.35">
      <c r="B800" s="229"/>
      <c r="C800" s="301"/>
      <c r="D800" s="301"/>
      <c r="E800" s="449"/>
      <c r="F800" s="301"/>
      <c r="G800" s="302"/>
      <c r="H800" s="170"/>
      <c r="I800" s="170"/>
      <c r="J800" s="646">
        <v>0</v>
      </c>
      <c r="K800" s="646">
        <v>0</v>
      </c>
      <c r="L800" s="736"/>
      <c r="M800" s="361"/>
    </row>
    <row r="801" spans="2:13" x14ac:dyDescent="0.35">
      <c r="B801" s="229"/>
      <c r="C801" s="301"/>
      <c r="D801" s="301"/>
      <c r="E801" s="449"/>
      <c r="F801" s="301"/>
      <c r="G801" s="302"/>
      <c r="H801" s="170"/>
      <c r="I801" s="170"/>
      <c r="J801" s="646">
        <v>0</v>
      </c>
      <c r="K801" s="646">
        <v>0</v>
      </c>
      <c r="L801" s="736"/>
      <c r="M801" s="361"/>
    </row>
    <row r="802" spans="2:13" x14ac:dyDescent="0.35">
      <c r="B802" s="229"/>
      <c r="C802" s="301"/>
      <c r="D802" s="301"/>
      <c r="E802" s="449"/>
      <c r="F802" s="301"/>
      <c r="G802" s="302"/>
      <c r="H802" s="170"/>
      <c r="I802" s="170"/>
      <c r="J802" s="646">
        <v>0</v>
      </c>
      <c r="K802" s="646">
        <v>0</v>
      </c>
      <c r="L802" s="736"/>
      <c r="M802" s="361"/>
    </row>
    <row r="803" spans="2:13" x14ac:dyDescent="0.35">
      <c r="B803" s="229"/>
      <c r="C803" s="301"/>
      <c r="D803" s="301"/>
      <c r="E803" s="449"/>
      <c r="F803" s="301"/>
      <c r="G803" s="302"/>
      <c r="H803" s="170"/>
      <c r="I803" s="170"/>
      <c r="J803" s="646">
        <v>0</v>
      </c>
      <c r="K803" s="646">
        <v>0</v>
      </c>
      <c r="L803" s="736"/>
      <c r="M803" s="361"/>
    </row>
    <row r="804" spans="2:13" x14ac:dyDescent="0.35">
      <c r="B804" s="229"/>
      <c r="C804" s="301"/>
      <c r="D804" s="301"/>
      <c r="E804" s="449"/>
      <c r="F804" s="301"/>
      <c r="G804" s="302"/>
      <c r="H804" s="170"/>
      <c r="I804" s="170"/>
      <c r="J804" s="646">
        <v>0</v>
      </c>
      <c r="K804" s="646">
        <v>0</v>
      </c>
      <c r="L804" s="736"/>
      <c r="M804" s="361"/>
    </row>
    <row r="805" spans="2:13" x14ac:dyDescent="0.35">
      <c r="B805" s="229"/>
      <c r="C805" s="301"/>
      <c r="D805" s="301"/>
      <c r="E805" s="449"/>
      <c r="F805" s="301"/>
      <c r="G805" s="302"/>
      <c r="H805" s="170"/>
      <c r="I805" s="170"/>
      <c r="J805" s="646">
        <v>0</v>
      </c>
      <c r="K805" s="646">
        <v>0</v>
      </c>
      <c r="L805" s="736"/>
      <c r="M805" s="361"/>
    </row>
    <row r="806" spans="2:13" x14ac:dyDescent="0.35">
      <c r="B806" s="229"/>
      <c r="C806" s="301"/>
      <c r="D806" s="301"/>
      <c r="E806" s="449"/>
      <c r="F806" s="301"/>
      <c r="G806" s="302"/>
      <c r="H806" s="170"/>
      <c r="I806" s="170"/>
      <c r="J806" s="646">
        <v>0</v>
      </c>
      <c r="K806" s="646">
        <v>0</v>
      </c>
      <c r="L806" s="736"/>
      <c r="M806" s="361"/>
    </row>
    <row r="807" spans="2:13" x14ac:dyDescent="0.35">
      <c r="B807" s="229"/>
      <c r="C807" s="301"/>
      <c r="D807" s="301"/>
      <c r="E807" s="449"/>
      <c r="F807" s="301"/>
      <c r="G807" s="302"/>
      <c r="H807" s="170"/>
      <c r="I807" s="170"/>
      <c r="J807" s="646">
        <v>0</v>
      </c>
      <c r="K807" s="646">
        <v>0</v>
      </c>
      <c r="L807" s="736"/>
      <c r="M807" s="361"/>
    </row>
    <row r="808" spans="2:13" x14ac:dyDescent="0.35">
      <c r="B808" s="229"/>
      <c r="C808" s="301"/>
      <c r="D808" s="301"/>
      <c r="E808" s="449"/>
      <c r="F808" s="301"/>
      <c r="G808" s="302"/>
      <c r="H808" s="170"/>
      <c r="I808" s="170"/>
      <c r="J808" s="646">
        <v>0</v>
      </c>
      <c r="K808" s="646">
        <v>0</v>
      </c>
      <c r="L808" s="736"/>
      <c r="M808" s="361"/>
    </row>
    <row r="809" spans="2:13" x14ac:dyDescent="0.35">
      <c r="B809" s="229"/>
      <c r="C809" s="301"/>
      <c r="D809" s="301"/>
      <c r="E809" s="449"/>
      <c r="F809" s="301"/>
      <c r="G809" s="302"/>
      <c r="H809" s="170"/>
      <c r="I809" s="170"/>
      <c r="J809" s="646">
        <v>0</v>
      </c>
      <c r="K809" s="646">
        <v>0</v>
      </c>
      <c r="L809" s="736"/>
      <c r="M809" s="361"/>
    </row>
    <row r="810" spans="2:13" x14ac:dyDescent="0.35">
      <c r="B810" s="229"/>
      <c r="C810" s="301"/>
      <c r="D810" s="301"/>
      <c r="E810" s="449"/>
      <c r="F810" s="301"/>
      <c r="G810" s="302"/>
      <c r="H810" s="170"/>
      <c r="I810" s="170"/>
      <c r="J810" s="646">
        <v>0</v>
      </c>
      <c r="K810" s="646">
        <v>0</v>
      </c>
      <c r="L810" s="736"/>
      <c r="M810" s="361"/>
    </row>
    <row r="811" spans="2:13" x14ac:dyDescent="0.35">
      <c r="B811" s="229"/>
      <c r="C811" s="301"/>
      <c r="D811" s="301"/>
      <c r="E811" s="449"/>
      <c r="F811" s="301"/>
      <c r="G811" s="302"/>
      <c r="H811" s="170"/>
      <c r="I811" s="170"/>
      <c r="J811" s="646">
        <v>0</v>
      </c>
      <c r="K811" s="646">
        <v>0</v>
      </c>
      <c r="L811" s="736"/>
      <c r="M811" s="361"/>
    </row>
    <row r="812" spans="2:13" x14ac:dyDescent="0.35">
      <c r="B812" s="229"/>
      <c r="C812" s="301"/>
      <c r="D812" s="301"/>
      <c r="E812" s="449"/>
      <c r="F812" s="301"/>
      <c r="G812" s="302"/>
      <c r="H812" s="170"/>
      <c r="I812" s="170"/>
      <c r="J812" s="646">
        <v>0</v>
      </c>
      <c r="K812" s="646">
        <v>0</v>
      </c>
      <c r="L812" s="736"/>
      <c r="M812" s="361"/>
    </row>
    <row r="813" spans="2:13" x14ac:dyDescent="0.35">
      <c r="B813" s="229"/>
      <c r="C813" s="301"/>
      <c r="D813" s="301"/>
      <c r="E813" s="449"/>
      <c r="F813" s="301"/>
      <c r="G813" s="302"/>
      <c r="H813" s="170"/>
      <c r="I813" s="170"/>
      <c r="J813" s="646">
        <v>0</v>
      </c>
      <c r="K813" s="646">
        <v>0</v>
      </c>
      <c r="L813" s="736"/>
      <c r="M813" s="361"/>
    </row>
    <row r="814" spans="2:13" x14ac:dyDescent="0.35">
      <c r="B814" s="229"/>
      <c r="C814" s="301"/>
      <c r="D814" s="301"/>
      <c r="E814" s="449"/>
      <c r="F814" s="301"/>
      <c r="G814" s="302"/>
      <c r="H814" s="170"/>
      <c r="I814" s="170"/>
      <c r="J814" s="646">
        <v>0</v>
      </c>
      <c r="K814" s="646">
        <v>0</v>
      </c>
      <c r="L814" s="736"/>
      <c r="M814" s="361"/>
    </row>
    <row r="815" spans="2:13" x14ac:dyDescent="0.35">
      <c r="B815" s="229"/>
      <c r="C815" s="301"/>
      <c r="D815" s="301"/>
      <c r="E815" s="449"/>
      <c r="F815" s="301"/>
      <c r="G815" s="302"/>
      <c r="H815" s="170"/>
      <c r="I815" s="170"/>
      <c r="J815" s="646">
        <v>0</v>
      </c>
      <c r="K815" s="646">
        <v>0</v>
      </c>
      <c r="L815" s="736"/>
      <c r="M815" s="361"/>
    </row>
    <row r="816" spans="2:13" x14ac:dyDescent="0.35">
      <c r="B816" s="229"/>
      <c r="C816" s="301"/>
      <c r="D816" s="301"/>
      <c r="E816" s="449"/>
      <c r="F816" s="301"/>
      <c r="G816" s="302"/>
      <c r="H816" s="170"/>
      <c r="I816" s="170"/>
      <c r="J816" s="646">
        <v>0</v>
      </c>
      <c r="K816" s="646">
        <v>0</v>
      </c>
      <c r="L816" s="736"/>
      <c r="M816" s="361"/>
    </row>
    <row r="817" spans="2:13" x14ac:dyDescent="0.35">
      <c r="B817" s="229"/>
      <c r="C817" s="301"/>
      <c r="D817" s="301"/>
      <c r="E817" s="449"/>
      <c r="F817" s="301"/>
      <c r="G817" s="302"/>
      <c r="H817" s="170"/>
      <c r="I817" s="170"/>
      <c r="J817" s="646">
        <v>0</v>
      </c>
      <c r="K817" s="646">
        <v>0</v>
      </c>
      <c r="L817" s="736"/>
      <c r="M817" s="361"/>
    </row>
    <row r="818" spans="2:13" x14ac:dyDescent="0.35">
      <c r="B818" s="229"/>
      <c r="C818" s="301"/>
      <c r="D818" s="301"/>
      <c r="E818" s="449"/>
      <c r="F818" s="301"/>
      <c r="G818" s="302"/>
      <c r="H818" s="170"/>
      <c r="I818" s="170"/>
      <c r="J818" s="646">
        <v>0</v>
      </c>
      <c r="K818" s="646">
        <v>0</v>
      </c>
      <c r="L818" s="736"/>
      <c r="M818" s="361"/>
    </row>
    <row r="819" spans="2:13" x14ac:dyDescent="0.35">
      <c r="B819" s="229"/>
      <c r="C819" s="301"/>
      <c r="D819" s="301"/>
      <c r="E819" s="449"/>
      <c r="F819" s="301"/>
      <c r="G819" s="302"/>
      <c r="H819" s="170"/>
      <c r="I819" s="170"/>
      <c r="J819" s="646">
        <v>0</v>
      </c>
      <c r="K819" s="646">
        <v>0</v>
      </c>
      <c r="L819" s="736"/>
      <c r="M819" s="361"/>
    </row>
    <row r="820" spans="2:13" x14ac:dyDescent="0.35">
      <c r="B820" s="229"/>
      <c r="C820" s="301"/>
      <c r="D820" s="301"/>
      <c r="E820" s="449"/>
      <c r="F820" s="301"/>
      <c r="G820" s="302"/>
      <c r="H820" s="170"/>
      <c r="I820" s="170"/>
      <c r="J820" s="646">
        <v>0</v>
      </c>
      <c r="K820" s="646">
        <v>0</v>
      </c>
      <c r="L820" s="736"/>
      <c r="M820" s="361"/>
    </row>
    <row r="821" spans="2:13" x14ac:dyDescent="0.35">
      <c r="B821" s="229"/>
      <c r="C821" s="301"/>
      <c r="D821" s="301"/>
      <c r="E821" s="449"/>
      <c r="F821" s="301"/>
      <c r="G821" s="302"/>
      <c r="H821" s="170"/>
      <c r="I821" s="170"/>
      <c r="J821" s="646">
        <v>0</v>
      </c>
      <c r="K821" s="646">
        <v>0</v>
      </c>
      <c r="L821" s="736"/>
      <c r="M821" s="361"/>
    </row>
    <row r="822" spans="2:13" x14ac:dyDescent="0.35">
      <c r="B822" s="229"/>
      <c r="C822" s="301"/>
      <c r="D822" s="301"/>
      <c r="E822" s="449"/>
      <c r="F822" s="301"/>
      <c r="G822" s="302"/>
      <c r="H822" s="170"/>
      <c r="I822" s="170"/>
      <c r="J822" s="646">
        <v>0</v>
      </c>
      <c r="K822" s="646">
        <v>0</v>
      </c>
      <c r="L822" s="736"/>
      <c r="M822" s="361"/>
    </row>
    <row r="823" spans="2:13" x14ac:dyDescent="0.35">
      <c r="B823" s="229"/>
      <c r="C823" s="301"/>
      <c r="D823" s="301"/>
      <c r="E823" s="449"/>
      <c r="F823" s="301"/>
      <c r="G823" s="302"/>
      <c r="H823" s="170"/>
      <c r="I823" s="170"/>
      <c r="J823" s="646">
        <v>0</v>
      </c>
      <c r="K823" s="646">
        <v>0</v>
      </c>
      <c r="L823" s="736"/>
      <c r="M823" s="361"/>
    </row>
    <row r="824" spans="2:13" x14ac:dyDescent="0.35">
      <c r="B824" s="229"/>
      <c r="C824" s="301"/>
      <c r="D824" s="301"/>
      <c r="E824" s="449"/>
      <c r="F824" s="301"/>
      <c r="G824" s="302"/>
      <c r="H824" s="170"/>
      <c r="I824" s="170"/>
      <c r="J824" s="646">
        <v>0</v>
      </c>
      <c r="K824" s="646">
        <v>0</v>
      </c>
      <c r="L824" s="736"/>
      <c r="M824" s="361"/>
    </row>
    <row r="825" spans="2:13" x14ac:dyDescent="0.35">
      <c r="B825" s="229"/>
      <c r="C825" s="301"/>
      <c r="D825" s="301"/>
      <c r="E825" s="449"/>
      <c r="F825" s="301"/>
      <c r="G825" s="302"/>
      <c r="H825" s="170"/>
      <c r="I825" s="170"/>
      <c r="J825" s="646">
        <v>0</v>
      </c>
      <c r="K825" s="646">
        <v>0</v>
      </c>
      <c r="L825" s="736"/>
      <c r="M825" s="361"/>
    </row>
    <row r="826" spans="2:13" x14ac:dyDescent="0.35">
      <c r="B826" s="229"/>
      <c r="C826" s="301"/>
      <c r="D826" s="301"/>
      <c r="E826" s="449"/>
      <c r="F826" s="301"/>
      <c r="G826" s="302"/>
      <c r="H826" s="170"/>
      <c r="I826" s="170"/>
      <c r="J826" s="646">
        <v>0</v>
      </c>
      <c r="K826" s="646">
        <v>0</v>
      </c>
      <c r="L826" s="736"/>
      <c r="M826" s="361"/>
    </row>
    <row r="827" spans="2:13" x14ac:dyDescent="0.35">
      <c r="B827" s="229"/>
      <c r="C827" s="301"/>
      <c r="D827" s="301"/>
      <c r="E827" s="449"/>
      <c r="F827" s="301"/>
      <c r="G827" s="302"/>
      <c r="H827" s="170"/>
      <c r="I827" s="170"/>
      <c r="J827" s="646">
        <v>0</v>
      </c>
      <c r="K827" s="646">
        <v>0</v>
      </c>
      <c r="L827" s="736"/>
      <c r="M827" s="361"/>
    </row>
    <row r="828" spans="2:13" x14ac:dyDescent="0.35">
      <c r="B828" s="229"/>
      <c r="C828" s="301"/>
      <c r="D828" s="301"/>
      <c r="E828" s="449"/>
      <c r="F828" s="301"/>
      <c r="G828" s="302"/>
      <c r="H828" s="170"/>
      <c r="I828" s="170"/>
      <c r="J828" s="646">
        <v>0</v>
      </c>
      <c r="K828" s="646">
        <v>0</v>
      </c>
      <c r="L828" s="736"/>
      <c r="M828" s="361"/>
    </row>
    <row r="829" spans="2:13" x14ac:dyDescent="0.35">
      <c r="B829" s="229"/>
      <c r="C829" s="301"/>
      <c r="D829" s="301"/>
      <c r="E829" s="449"/>
      <c r="F829" s="301"/>
      <c r="G829" s="302"/>
      <c r="H829" s="170"/>
      <c r="I829" s="170"/>
      <c r="J829" s="646">
        <v>0</v>
      </c>
      <c r="K829" s="646">
        <v>0</v>
      </c>
      <c r="L829" s="736"/>
      <c r="M829" s="361"/>
    </row>
    <row r="830" spans="2:13" x14ac:dyDescent="0.35">
      <c r="B830" s="229"/>
      <c r="C830" s="301"/>
      <c r="D830" s="301"/>
      <c r="E830" s="449"/>
      <c r="F830" s="301"/>
      <c r="G830" s="302"/>
      <c r="H830" s="170"/>
      <c r="I830" s="170"/>
      <c r="J830" s="646">
        <v>0</v>
      </c>
      <c r="K830" s="646">
        <v>0</v>
      </c>
      <c r="L830" s="736"/>
      <c r="M830" s="361"/>
    </row>
    <row r="831" spans="2:13" x14ac:dyDescent="0.35">
      <c r="B831" s="229"/>
      <c r="C831" s="301"/>
      <c r="D831" s="301"/>
      <c r="E831" s="449"/>
      <c r="F831" s="301"/>
      <c r="G831" s="302"/>
      <c r="H831" s="170"/>
      <c r="I831" s="170"/>
      <c r="J831" s="646">
        <v>0</v>
      </c>
      <c r="K831" s="646">
        <v>0</v>
      </c>
      <c r="L831" s="736"/>
      <c r="M831" s="361"/>
    </row>
    <row r="832" spans="2:13" x14ac:dyDescent="0.35">
      <c r="B832" s="229"/>
      <c r="C832" s="301"/>
      <c r="D832" s="301"/>
      <c r="E832" s="449"/>
      <c r="F832" s="301"/>
      <c r="G832" s="302"/>
      <c r="H832" s="170"/>
      <c r="I832" s="170"/>
      <c r="J832" s="646">
        <v>0</v>
      </c>
      <c r="K832" s="646">
        <v>0</v>
      </c>
      <c r="L832" s="736"/>
      <c r="M832" s="361"/>
    </row>
    <row r="833" spans="2:13" x14ac:dyDescent="0.35">
      <c r="B833" s="229"/>
      <c r="C833" s="301"/>
      <c r="D833" s="301"/>
      <c r="E833" s="449"/>
      <c r="F833" s="301"/>
      <c r="G833" s="302"/>
      <c r="H833" s="170"/>
      <c r="I833" s="170"/>
      <c r="J833" s="646">
        <v>0</v>
      </c>
      <c r="K833" s="646">
        <v>0</v>
      </c>
      <c r="L833" s="736"/>
      <c r="M833" s="361"/>
    </row>
    <row r="834" spans="2:13" x14ac:dyDescent="0.35">
      <c r="B834" s="229"/>
      <c r="C834" s="301"/>
      <c r="D834" s="301"/>
      <c r="E834" s="449"/>
      <c r="F834" s="301"/>
      <c r="G834" s="302"/>
      <c r="H834" s="170"/>
      <c r="I834" s="170"/>
      <c r="J834" s="646">
        <v>0</v>
      </c>
      <c r="K834" s="646">
        <v>0</v>
      </c>
      <c r="L834" s="736"/>
      <c r="M834" s="361"/>
    </row>
    <row r="835" spans="2:13" x14ac:dyDescent="0.35">
      <c r="B835" s="229"/>
      <c r="C835" s="301"/>
      <c r="D835" s="301"/>
      <c r="E835" s="449"/>
      <c r="F835" s="301"/>
      <c r="G835" s="302"/>
      <c r="H835" s="170"/>
      <c r="I835" s="170"/>
      <c r="J835" s="646">
        <v>0</v>
      </c>
      <c r="K835" s="646">
        <v>0</v>
      </c>
      <c r="L835" s="736"/>
      <c r="M835" s="361"/>
    </row>
    <row r="836" spans="2:13" x14ac:dyDescent="0.35">
      <c r="B836" s="229"/>
      <c r="C836" s="301"/>
      <c r="D836" s="301"/>
      <c r="E836" s="449"/>
      <c r="F836" s="301"/>
      <c r="G836" s="302"/>
      <c r="H836" s="170"/>
      <c r="I836" s="170"/>
      <c r="J836" s="646">
        <v>0</v>
      </c>
      <c r="K836" s="646">
        <v>0</v>
      </c>
      <c r="L836" s="736"/>
      <c r="M836" s="361"/>
    </row>
    <row r="837" spans="2:13" x14ac:dyDescent="0.35">
      <c r="B837" s="229"/>
      <c r="C837" s="301"/>
      <c r="D837" s="301"/>
      <c r="E837" s="449"/>
      <c r="F837" s="301"/>
      <c r="G837" s="302"/>
      <c r="H837" s="170"/>
      <c r="I837" s="170"/>
      <c r="J837" s="646">
        <v>0</v>
      </c>
      <c r="K837" s="646">
        <v>0</v>
      </c>
      <c r="L837" s="736"/>
      <c r="M837" s="361"/>
    </row>
    <row r="838" spans="2:13" x14ac:dyDescent="0.35">
      <c r="B838" s="229"/>
      <c r="C838" s="301"/>
      <c r="D838" s="301"/>
      <c r="E838" s="449"/>
      <c r="F838" s="301"/>
      <c r="G838" s="302"/>
      <c r="H838" s="170"/>
      <c r="I838" s="170"/>
      <c r="J838" s="646">
        <v>0</v>
      </c>
      <c r="K838" s="646">
        <v>0</v>
      </c>
      <c r="L838" s="736"/>
      <c r="M838" s="361"/>
    </row>
    <row r="839" spans="2:13" x14ac:dyDescent="0.35">
      <c r="B839" s="229"/>
      <c r="C839" s="301"/>
      <c r="D839" s="301"/>
      <c r="E839" s="449"/>
      <c r="F839" s="301"/>
      <c r="G839" s="302"/>
      <c r="H839" s="170"/>
      <c r="I839" s="170"/>
      <c r="J839" s="646">
        <v>0</v>
      </c>
      <c r="K839" s="646">
        <v>0</v>
      </c>
      <c r="L839" s="736"/>
      <c r="M839" s="361"/>
    </row>
    <row r="840" spans="2:13" x14ac:dyDescent="0.35">
      <c r="B840" s="229"/>
      <c r="C840" s="301"/>
      <c r="D840" s="301"/>
      <c r="E840" s="449"/>
      <c r="F840" s="301"/>
      <c r="G840" s="302"/>
      <c r="H840" s="170"/>
      <c r="I840" s="170"/>
      <c r="J840" s="646">
        <v>0</v>
      </c>
      <c r="K840" s="646">
        <v>0</v>
      </c>
      <c r="L840" s="736"/>
      <c r="M840" s="361"/>
    </row>
    <row r="841" spans="2:13" x14ac:dyDescent="0.35">
      <c r="B841" s="229"/>
      <c r="C841" s="301"/>
      <c r="D841" s="301"/>
      <c r="E841" s="449"/>
      <c r="F841" s="301"/>
      <c r="G841" s="302"/>
      <c r="H841" s="170"/>
      <c r="I841" s="170"/>
      <c r="J841" s="646">
        <v>0</v>
      </c>
      <c r="K841" s="646">
        <v>0</v>
      </c>
      <c r="L841" s="736"/>
      <c r="M841" s="361"/>
    </row>
    <row r="842" spans="2:13" x14ac:dyDescent="0.35">
      <c r="B842" s="229"/>
      <c r="C842" s="301"/>
      <c r="D842" s="301"/>
      <c r="E842" s="449"/>
      <c r="F842" s="301"/>
      <c r="G842" s="302"/>
      <c r="H842" s="170"/>
      <c r="I842" s="170"/>
      <c r="J842" s="646">
        <v>0</v>
      </c>
      <c r="K842" s="646">
        <v>0</v>
      </c>
      <c r="L842" s="736"/>
      <c r="M842" s="361"/>
    </row>
    <row r="843" spans="2:13" x14ac:dyDescent="0.35">
      <c r="B843" s="229"/>
      <c r="C843" s="301"/>
      <c r="D843" s="301"/>
      <c r="E843" s="449"/>
      <c r="F843" s="301"/>
      <c r="G843" s="302"/>
      <c r="H843" s="170"/>
      <c r="I843" s="170"/>
      <c r="J843" s="646">
        <v>0</v>
      </c>
      <c r="K843" s="646">
        <v>0</v>
      </c>
      <c r="L843" s="736"/>
      <c r="M843" s="361"/>
    </row>
    <row r="844" spans="2:13" x14ac:dyDescent="0.35">
      <c r="B844" s="229"/>
      <c r="C844" s="301"/>
      <c r="D844" s="301"/>
      <c r="E844" s="449"/>
      <c r="F844" s="301"/>
      <c r="G844" s="302"/>
      <c r="H844" s="170"/>
      <c r="I844" s="170"/>
      <c r="J844" s="646">
        <v>0</v>
      </c>
      <c r="K844" s="646">
        <v>0</v>
      </c>
      <c r="L844" s="736"/>
      <c r="M844" s="361"/>
    </row>
    <row r="845" spans="2:13" x14ac:dyDescent="0.35">
      <c r="B845" s="229"/>
      <c r="C845" s="301"/>
      <c r="D845" s="301"/>
      <c r="E845" s="449"/>
      <c r="F845" s="301"/>
      <c r="G845" s="302"/>
      <c r="H845" s="170"/>
      <c r="I845" s="170"/>
      <c r="J845" s="646">
        <v>0</v>
      </c>
      <c r="K845" s="646">
        <v>0</v>
      </c>
      <c r="L845" s="736"/>
      <c r="M845" s="361"/>
    </row>
    <row r="846" spans="2:13" x14ac:dyDescent="0.35">
      <c r="B846" s="229"/>
      <c r="C846" s="301"/>
      <c r="D846" s="301"/>
      <c r="E846" s="449"/>
      <c r="F846" s="301"/>
      <c r="G846" s="302"/>
      <c r="H846" s="170"/>
      <c r="I846" s="170"/>
      <c r="J846" s="646">
        <v>0</v>
      </c>
      <c r="K846" s="646">
        <v>0</v>
      </c>
      <c r="L846" s="736"/>
      <c r="M846" s="361"/>
    </row>
    <row r="847" spans="2:13" x14ac:dyDescent="0.35">
      <c r="B847" s="229"/>
      <c r="C847" s="301"/>
      <c r="D847" s="301"/>
      <c r="E847" s="449"/>
      <c r="F847" s="301"/>
      <c r="G847" s="302"/>
      <c r="H847" s="170"/>
      <c r="I847" s="170"/>
      <c r="J847" s="646">
        <v>0</v>
      </c>
      <c r="K847" s="646">
        <v>0</v>
      </c>
      <c r="L847" s="736"/>
      <c r="M847" s="361"/>
    </row>
    <row r="848" spans="2:13" x14ac:dyDescent="0.35">
      <c r="B848" s="229"/>
      <c r="C848" s="301"/>
      <c r="D848" s="301"/>
      <c r="E848" s="449"/>
      <c r="F848" s="301"/>
      <c r="G848" s="302"/>
      <c r="H848" s="170"/>
      <c r="I848" s="170"/>
      <c r="J848" s="646">
        <v>0</v>
      </c>
      <c r="K848" s="646">
        <v>0</v>
      </c>
      <c r="L848" s="736"/>
      <c r="M848" s="361"/>
    </row>
    <row r="849" spans="2:13" x14ac:dyDescent="0.35">
      <c r="B849" s="229"/>
      <c r="C849" s="301"/>
      <c r="D849" s="301"/>
      <c r="E849" s="449"/>
      <c r="F849" s="301"/>
      <c r="G849" s="302"/>
      <c r="H849" s="170"/>
      <c r="I849" s="170"/>
      <c r="J849" s="646">
        <v>0</v>
      </c>
      <c r="K849" s="646">
        <v>0</v>
      </c>
      <c r="L849" s="736"/>
      <c r="M849" s="361"/>
    </row>
    <row r="850" spans="2:13" x14ac:dyDescent="0.35">
      <c r="B850" s="229"/>
      <c r="C850" s="301"/>
      <c r="D850" s="301"/>
      <c r="E850" s="449"/>
      <c r="F850" s="301"/>
      <c r="G850" s="302"/>
      <c r="H850" s="170"/>
      <c r="I850" s="170"/>
      <c r="J850" s="646">
        <v>0</v>
      </c>
      <c r="K850" s="646">
        <v>0</v>
      </c>
      <c r="L850" s="736"/>
      <c r="M850" s="361"/>
    </row>
    <row r="851" spans="2:13" x14ac:dyDescent="0.35">
      <c r="B851" s="229"/>
      <c r="C851" s="301"/>
      <c r="D851" s="301"/>
      <c r="E851" s="449"/>
      <c r="F851" s="301"/>
      <c r="G851" s="302"/>
      <c r="H851" s="170"/>
      <c r="I851" s="170"/>
      <c r="J851" s="646">
        <v>0</v>
      </c>
      <c r="K851" s="646">
        <v>0</v>
      </c>
      <c r="L851" s="736"/>
      <c r="M851" s="361"/>
    </row>
    <row r="852" spans="2:13" x14ac:dyDescent="0.35">
      <c r="B852" s="229"/>
      <c r="C852" s="301"/>
      <c r="D852" s="301"/>
      <c r="E852" s="449"/>
      <c r="F852" s="301"/>
      <c r="G852" s="302"/>
      <c r="H852" s="170"/>
      <c r="I852" s="170"/>
      <c r="J852" s="646">
        <v>0</v>
      </c>
      <c r="K852" s="646">
        <v>0</v>
      </c>
      <c r="L852" s="736"/>
      <c r="M852" s="361"/>
    </row>
    <row r="853" spans="2:13" x14ac:dyDescent="0.35">
      <c r="B853" s="229"/>
      <c r="C853" s="301"/>
      <c r="D853" s="301"/>
      <c r="E853" s="449"/>
      <c r="F853" s="301"/>
      <c r="G853" s="302"/>
      <c r="H853" s="170"/>
      <c r="I853" s="170"/>
      <c r="J853" s="646">
        <v>0</v>
      </c>
      <c r="K853" s="646">
        <v>0</v>
      </c>
      <c r="L853" s="736"/>
      <c r="M853" s="361"/>
    </row>
    <row r="854" spans="2:13" x14ac:dyDescent="0.35">
      <c r="B854" s="229"/>
      <c r="C854" s="301"/>
      <c r="D854" s="301"/>
      <c r="E854" s="449"/>
      <c r="F854" s="301"/>
      <c r="G854" s="302"/>
      <c r="H854" s="170"/>
      <c r="I854" s="170"/>
      <c r="J854" s="646">
        <v>0</v>
      </c>
      <c r="K854" s="646">
        <v>0</v>
      </c>
      <c r="L854" s="736"/>
      <c r="M854" s="361"/>
    </row>
    <row r="855" spans="2:13" x14ac:dyDescent="0.35">
      <c r="B855" s="229"/>
      <c r="C855" s="301"/>
      <c r="D855" s="301"/>
      <c r="E855" s="449"/>
      <c r="F855" s="301"/>
      <c r="G855" s="302"/>
      <c r="H855" s="170"/>
      <c r="I855" s="170"/>
      <c r="J855" s="646">
        <v>0</v>
      </c>
      <c r="K855" s="646">
        <v>0</v>
      </c>
      <c r="L855" s="736"/>
      <c r="M855" s="361"/>
    </row>
    <row r="856" spans="2:13" x14ac:dyDescent="0.35">
      <c r="B856" s="229"/>
      <c r="C856" s="301"/>
      <c r="D856" s="301"/>
      <c r="E856" s="449"/>
      <c r="F856" s="301"/>
      <c r="G856" s="302"/>
      <c r="H856" s="170"/>
      <c r="I856" s="170"/>
      <c r="J856" s="646">
        <v>0</v>
      </c>
      <c r="K856" s="646">
        <v>0</v>
      </c>
      <c r="L856" s="736"/>
      <c r="M856" s="361"/>
    </row>
    <row r="857" spans="2:13" x14ac:dyDescent="0.35">
      <c r="B857" s="229"/>
      <c r="C857" s="301"/>
      <c r="D857" s="301"/>
      <c r="E857" s="449"/>
      <c r="F857" s="301"/>
      <c r="G857" s="302"/>
      <c r="H857" s="170"/>
      <c r="I857" s="170"/>
      <c r="J857" s="646">
        <v>0</v>
      </c>
      <c r="K857" s="646">
        <v>0</v>
      </c>
      <c r="L857" s="736"/>
      <c r="M857" s="361"/>
    </row>
    <row r="858" spans="2:13" x14ac:dyDescent="0.35">
      <c r="B858" s="229"/>
      <c r="C858" s="301"/>
      <c r="D858" s="301"/>
      <c r="E858" s="449"/>
      <c r="F858" s="301"/>
      <c r="G858" s="302"/>
      <c r="H858" s="170"/>
      <c r="I858" s="170"/>
      <c r="J858" s="646">
        <v>0</v>
      </c>
      <c r="K858" s="646">
        <v>0</v>
      </c>
      <c r="L858" s="736"/>
      <c r="M858" s="361"/>
    </row>
    <row r="859" spans="2:13" x14ac:dyDescent="0.35">
      <c r="B859" s="229"/>
      <c r="C859" s="301"/>
      <c r="D859" s="301"/>
      <c r="E859" s="449"/>
      <c r="F859" s="301"/>
      <c r="G859" s="302"/>
      <c r="H859" s="170"/>
      <c r="I859" s="170"/>
      <c r="J859" s="646">
        <v>0</v>
      </c>
      <c r="K859" s="646">
        <v>0</v>
      </c>
      <c r="L859" s="736"/>
      <c r="M859" s="361"/>
    </row>
    <row r="860" spans="2:13" x14ac:dyDescent="0.35">
      <c r="B860" s="229"/>
      <c r="C860" s="301"/>
      <c r="D860" s="301"/>
      <c r="E860" s="449"/>
      <c r="F860" s="301"/>
      <c r="G860" s="302"/>
      <c r="H860" s="170"/>
      <c r="I860" s="170"/>
      <c r="J860" s="646">
        <v>0</v>
      </c>
      <c r="K860" s="646">
        <v>0</v>
      </c>
      <c r="L860" s="736"/>
      <c r="M860" s="361"/>
    </row>
    <row r="861" spans="2:13" x14ac:dyDescent="0.35">
      <c r="B861" s="229"/>
      <c r="C861" s="301"/>
      <c r="D861" s="301"/>
      <c r="E861" s="449"/>
      <c r="F861" s="301"/>
      <c r="G861" s="302"/>
      <c r="H861" s="170"/>
      <c r="I861" s="170"/>
      <c r="J861" s="646">
        <v>0</v>
      </c>
      <c r="K861" s="646">
        <v>0</v>
      </c>
      <c r="L861" s="736"/>
      <c r="M861" s="361"/>
    </row>
    <row r="862" spans="2:13" x14ac:dyDescent="0.35">
      <c r="B862" s="229"/>
      <c r="C862" s="301"/>
      <c r="D862" s="301"/>
      <c r="E862" s="449"/>
      <c r="F862" s="301"/>
      <c r="G862" s="302"/>
      <c r="H862" s="170"/>
      <c r="I862" s="170"/>
      <c r="J862" s="646">
        <v>0</v>
      </c>
      <c r="K862" s="646">
        <v>0</v>
      </c>
      <c r="L862" s="736"/>
      <c r="M862" s="361"/>
    </row>
    <row r="863" spans="2:13" x14ac:dyDescent="0.35">
      <c r="B863" s="229"/>
      <c r="C863" s="301"/>
      <c r="D863" s="301"/>
      <c r="E863" s="449"/>
      <c r="F863" s="301"/>
      <c r="G863" s="302"/>
      <c r="H863" s="170"/>
      <c r="I863" s="170"/>
      <c r="J863" s="646">
        <v>0</v>
      </c>
      <c r="K863" s="646">
        <v>0</v>
      </c>
      <c r="L863" s="736"/>
      <c r="M863" s="361"/>
    </row>
    <row r="864" spans="2:13" x14ac:dyDescent="0.35">
      <c r="B864" s="229"/>
      <c r="C864" s="301"/>
      <c r="D864" s="301"/>
      <c r="E864" s="449"/>
      <c r="F864" s="301"/>
      <c r="G864" s="302"/>
      <c r="H864" s="170"/>
      <c r="I864" s="170"/>
      <c r="J864" s="646">
        <v>0</v>
      </c>
      <c r="K864" s="646">
        <v>0</v>
      </c>
      <c r="L864" s="736"/>
      <c r="M864" s="361"/>
    </row>
    <row r="865" spans="2:13" x14ac:dyDescent="0.35">
      <c r="B865" s="229"/>
      <c r="C865" s="301"/>
      <c r="D865" s="301"/>
      <c r="E865" s="449"/>
      <c r="F865" s="301"/>
      <c r="G865" s="302"/>
      <c r="H865" s="170"/>
      <c r="I865" s="170"/>
      <c r="J865" s="646">
        <v>0</v>
      </c>
      <c r="K865" s="646">
        <v>0</v>
      </c>
      <c r="L865" s="736"/>
      <c r="M865" s="361"/>
    </row>
    <row r="866" spans="2:13" x14ac:dyDescent="0.35">
      <c r="B866" s="229"/>
      <c r="C866" s="301"/>
      <c r="D866" s="301"/>
      <c r="E866" s="449"/>
      <c r="F866" s="301"/>
      <c r="G866" s="302"/>
      <c r="H866" s="170"/>
      <c r="I866" s="170"/>
      <c r="J866" s="646">
        <v>0</v>
      </c>
      <c r="K866" s="646">
        <v>0</v>
      </c>
      <c r="L866" s="736"/>
      <c r="M866" s="361"/>
    </row>
    <row r="867" spans="2:13" x14ac:dyDescent="0.35">
      <c r="B867" s="229"/>
      <c r="C867" s="301"/>
      <c r="D867" s="301"/>
      <c r="E867" s="449"/>
      <c r="F867" s="301"/>
      <c r="G867" s="302"/>
      <c r="H867" s="170"/>
      <c r="I867" s="170"/>
      <c r="J867" s="646">
        <v>0</v>
      </c>
      <c r="K867" s="646">
        <v>0</v>
      </c>
      <c r="L867" s="736"/>
      <c r="M867" s="361"/>
    </row>
    <row r="868" spans="2:13" x14ac:dyDescent="0.35">
      <c r="B868" s="229"/>
      <c r="C868" s="301"/>
      <c r="D868" s="301"/>
      <c r="E868" s="449"/>
      <c r="F868" s="301"/>
      <c r="G868" s="302"/>
      <c r="H868" s="170"/>
      <c r="I868" s="170"/>
      <c r="J868" s="646">
        <v>0</v>
      </c>
      <c r="K868" s="646">
        <v>0</v>
      </c>
      <c r="L868" s="736"/>
      <c r="M868" s="361"/>
    </row>
    <row r="869" spans="2:13" x14ac:dyDescent="0.35">
      <c r="B869" s="229"/>
      <c r="C869" s="301"/>
      <c r="D869" s="301"/>
      <c r="E869" s="449"/>
      <c r="F869" s="301"/>
      <c r="G869" s="302"/>
      <c r="H869" s="170"/>
      <c r="I869" s="170"/>
      <c r="J869" s="646">
        <v>0</v>
      </c>
      <c r="K869" s="646">
        <v>0</v>
      </c>
      <c r="L869" s="736"/>
      <c r="M869" s="361"/>
    </row>
    <row r="870" spans="2:13" x14ac:dyDescent="0.35">
      <c r="B870" s="229"/>
      <c r="C870" s="301"/>
      <c r="D870" s="301"/>
      <c r="E870" s="449"/>
      <c r="F870" s="301"/>
      <c r="G870" s="302"/>
      <c r="H870" s="170"/>
      <c r="I870" s="170"/>
      <c r="J870" s="646">
        <v>0</v>
      </c>
      <c r="K870" s="646">
        <v>0</v>
      </c>
      <c r="L870" s="736"/>
      <c r="M870" s="361"/>
    </row>
    <row r="871" spans="2:13" x14ac:dyDescent="0.35">
      <c r="B871" s="229"/>
      <c r="C871" s="301"/>
      <c r="D871" s="301"/>
      <c r="E871" s="449"/>
      <c r="F871" s="301"/>
      <c r="G871" s="302"/>
      <c r="H871" s="170"/>
      <c r="I871" s="170"/>
      <c r="J871" s="646">
        <v>0</v>
      </c>
      <c r="K871" s="646">
        <v>0</v>
      </c>
      <c r="L871" s="736"/>
      <c r="M871" s="361"/>
    </row>
    <row r="872" spans="2:13" x14ac:dyDescent="0.35">
      <c r="B872" s="229"/>
      <c r="C872" s="301"/>
      <c r="D872" s="301"/>
      <c r="E872" s="449"/>
      <c r="F872" s="301"/>
      <c r="G872" s="302"/>
      <c r="H872" s="170"/>
      <c r="I872" s="170"/>
      <c r="J872" s="646">
        <v>0</v>
      </c>
      <c r="K872" s="646">
        <v>0</v>
      </c>
      <c r="L872" s="736"/>
      <c r="M872" s="361"/>
    </row>
    <row r="873" spans="2:13" x14ac:dyDescent="0.35">
      <c r="B873" s="229"/>
      <c r="C873" s="301"/>
      <c r="D873" s="301"/>
      <c r="E873" s="449"/>
      <c r="F873" s="301"/>
      <c r="G873" s="302"/>
      <c r="H873" s="170"/>
      <c r="I873" s="170"/>
      <c r="J873" s="646">
        <v>0</v>
      </c>
      <c r="K873" s="646">
        <v>0</v>
      </c>
      <c r="L873" s="736"/>
      <c r="M873" s="361"/>
    </row>
    <row r="874" spans="2:13" x14ac:dyDescent="0.35">
      <c r="B874" s="229"/>
      <c r="C874" s="301"/>
      <c r="D874" s="301"/>
      <c r="E874" s="449"/>
      <c r="F874" s="301"/>
      <c r="G874" s="302"/>
      <c r="H874" s="170"/>
      <c r="I874" s="170"/>
      <c r="J874" s="646">
        <v>0</v>
      </c>
      <c r="K874" s="646">
        <v>0</v>
      </c>
      <c r="L874" s="736"/>
      <c r="M874" s="361"/>
    </row>
    <row r="875" spans="2:13" x14ac:dyDescent="0.35">
      <c r="B875" s="229"/>
      <c r="C875" s="301"/>
      <c r="D875" s="301"/>
      <c r="E875" s="449"/>
      <c r="F875" s="301"/>
      <c r="G875" s="302"/>
      <c r="H875" s="170"/>
      <c r="I875" s="170"/>
      <c r="J875" s="646">
        <v>0</v>
      </c>
      <c r="K875" s="646">
        <v>0</v>
      </c>
      <c r="L875" s="736"/>
      <c r="M875" s="361"/>
    </row>
    <row r="876" spans="2:13" x14ac:dyDescent="0.35">
      <c r="B876" s="229"/>
      <c r="C876" s="301"/>
      <c r="D876" s="301"/>
      <c r="E876" s="449"/>
      <c r="F876" s="301"/>
      <c r="G876" s="302"/>
      <c r="H876" s="170"/>
      <c r="I876" s="170"/>
      <c r="J876" s="646">
        <v>0</v>
      </c>
      <c r="K876" s="646">
        <v>0</v>
      </c>
      <c r="L876" s="736"/>
      <c r="M876" s="361"/>
    </row>
    <row r="877" spans="2:13" x14ac:dyDescent="0.35">
      <c r="B877" s="229"/>
      <c r="C877" s="301"/>
      <c r="D877" s="301"/>
      <c r="E877" s="449"/>
      <c r="F877" s="301"/>
      <c r="G877" s="302"/>
      <c r="H877" s="170"/>
      <c r="I877" s="170"/>
      <c r="J877" s="646">
        <v>0</v>
      </c>
      <c r="K877" s="646">
        <v>0</v>
      </c>
      <c r="L877" s="736"/>
      <c r="M877" s="361"/>
    </row>
    <row r="878" spans="2:13" x14ac:dyDescent="0.35">
      <c r="B878" s="229"/>
      <c r="C878" s="301"/>
      <c r="D878" s="301"/>
      <c r="E878" s="449"/>
      <c r="F878" s="301"/>
      <c r="G878" s="302"/>
      <c r="H878" s="170"/>
      <c r="I878" s="170"/>
      <c r="J878" s="646">
        <v>0</v>
      </c>
      <c r="K878" s="646">
        <v>0</v>
      </c>
      <c r="L878" s="736"/>
      <c r="M878" s="361"/>
    </row>
    <row r="879" spans="2:13" x14ac:dyDescent="0.35">
      <c r="B879" s="229"/>
      <c r="C879" s="301"/>
      <c r="D879" s="301"/>
      <c r="E879" s="449"/>
      <c r="F879" s="301"/>
      <c r="G879" s="302"/>
      <c r="H879" s="170"/>
      <c r="I879" s="170"/>
      <c r="J879" s="646">
        <v>0</v>
      </c>
      <c r="K879" s="646">
        <v>0</v>
      </c>
      <c r="L879" s="736"/>
      <c r="M879" s="361"/>
    </row>
    <row r="880" spans="2:13" x14ac:dyDescent="0.35">
      <c r="B880" s="229"/>
      <c r="C880" s="301"/>
      <c r="D880" s="301"/>
      <c r="E880" s="449"/>
      <c r="F880" s="301"/>
      <c r="G880" s="302"/>
      <c r="H880" s="170"/>
      <c r="I880" s="170"/>
      <c r="J880" s="646">
        <v>0</v>
      </c>
      <c r="K880" s="646">
        <v>0</v>
      </c>
      <c r="L880" s="736"/>
      <c r="M880" s="361"/>
    </row>
    <row r="881" spans="2:13" x14ac:dyDescent="0.35">
      <c r="B881" s="229"/>
      <c r="C881" s="301"/>
      <c r="D881" s="301"/>
      <c r="E881" s="449"/>
      <c r="F881" s="301"/>
      <c r="G881" s="302"/>
      <c r="H881" s="170"/>
      <c r="I881" s="170"/>
      <c r="J881" s="646">
        <v>0</v>
      </c>
      <c r="K881" s="646">
        <v>0</v>
      </c>
      <c r="L881" s="736"/>
      <c r="M881" s="361"/>
    </row>
    <row r="882" spans="2:13" x14ac:dyDescent="0.35">
      <c r="B882" s="229"/>
      <c r="C882" s="301"/>
      <c r="D882" s="301"/>
      <c r="E882" s="449"/>
      <c r="F882" s="301"/>
      <c r="G882" s="302"/>
      <c r="H882" s="170"/>
      <c r="I882" s="170"/>
      <c r="J882" s="646">
        <v>0</v>
      </c>
      <c r="K882" s="646">
        <v>0</v>
      </c>
      <c r="L882" s="736"/>
      <c r="M882" s="361"/>
    </row>
    <row r="883" spans="2:13" x14ac:dyDescent="0.35">
      <c r="B883" s="229"/>
      <c r="C883" s="301"/>
      <c r="D883" s="301"/>
      <c r="E883" s="449"/>
      <c r="F883" s="301"/>
      <c r="G883" s="302"/>
      <c r="H883" s="170"/>
      <c r="I883" s="170"/>
      <c r="J883" s="646">
        <v>0</v>
      </c>
      <c r="K883" s="646">
        <v>0</v>
      </c>
      <c r="L883" s="736"/>
      <c r="M883" s="361"/>
    </row>
    <row r="884" spans="2:13" x14ac:dyDescent="0.35">
      <c r="B884" s="229"/>
      <c r="C884" s="301"/>
      <c r="D884" s="301"/>
      <c r="E884" s="449"/>
      <c r="F884" s="301"/>
      <c r="G884" s="302"/>
      <c r="H884" s="170"/>
      <c r="I884" s="170"/>
      <c r="J884" s="646">
        <v>0</v>
      </c>
      <c r="K884" s="646">
        <v>0</v>
      </c>
      <c r="L884" s="736"/>
      <c r="M884" s="361"/>
    </row>
    <row r="885" spans="2:13" x14ac:dyDescent="0.35">
      <c r="B885" s="229"/>
      <c r="C885" s="301"/>
      <c r="D885" s="301"/>
      <c r="E885" s="449"/>
      <c r="F885" s="301"/>
      <c r="G885" s="302"/>
      <c r="H885" s="170"/>
      <c r="I885" s="170"/>
      <c r="J885" s="646">
        <v>0</v>
      </c>
      <c r="K885" s="646">
        <v>0</v>
      </c>
      <c r="L885" s="736"/>
      <c r="M885" s="361"/>
    </row>
    <row r="886" spans="2:13" x14ac:dyDescent="0.35">
      <c r="B886" s="229"/>
      <c r="C886" s="301"/>
      <c r="D886" s="301"/>
      <c r="E886" s="449"/>
      <c r="F886" s="301"/>
      <c r="G886" s="302"/>
      <c r="H886" s="170"/>
      <c r="I886" s="170"/>
      <c r="J886" s="646">
        <v>0</v>
      </c>
      <c r="K886" s="646">
        <v>0</v>
      </c>
      <c r="L886" s="736"/>
      <c r="M886" s="361"/>
    </row>
    <row r="887" spans="2:13" x14ac:dyDescent="0.35">
      <c r="B887" s="229"/>
      <c r="C887" s="301"/>
      <c r="D887" s="301"/>
      <c r="E887" s="449"/>
      <c r="F887" s="301"/>
      <c r="G887" s="302"/>
      <c r="H887" s="170"/>
      <c r="I887" s="170"/>
      <c r="J887" s="646">
        <v>0</v>
      </c>
      <c r="K887" s="646">
        <v>0</v>
      </c>
      <c r="L887" s="736"/>
      <c r="M887" s="361"/>
    </row>
    <row r="888" spans="2:13" x14ac:dyDescent="0.35">
      <c r="B888" s="229"/>
      <c r="C888" s="301"/>
      <c r="D888" s="301"/>
      <c r="E888" s="449"/>
      <c r="F888" s="301"/>
      <c r="G888" s="302"/>
      <c r="H888" s="170"/>
      <c r="I888" s="170"/>
      <c r="J888" s="646">
        <v>0</v>
      </c>
      <c r="K888" s="646">
        <v>0</v>
      </c>
      <c r="L888" s="736"/>
      <c r="M888" s="361"/>
    </row>
    <row r="889" spans="2:13" x14ac:dyDescent="0.35">
      <c r="B889" s="229"/>
      <c r="C889" s="301"/>
      <c r="D889" s="301"/>
      <c r="E889" s="449"/>
      <c r="F889" s="301"/>
      <c r="G889" s="302"/>
      <c r="H889" s="170"/>
      <c r="I889" s="170"/>
      <c r="J889" s="646">
        <v>0</v>
      </c>
      <c r="K889" s="646">
        <v>0</v>
      </c>
      <c r="L889" s="736"/>
      <c r="M889" s="361"/>
    </row>
    <row r="890" spans="2:13" x14ac:dyDescent="0.35">
      <c r="B890" s="229"/>
      <c r="C890" s="301"/>
      <c r="D890" s="301"/>
      <c r="E890" s="449"/>
      <c r="F890" s="301"/>
      <c r="G890" s="302"/>
      <c r="H890" s="170"/>
      <c r="I890" s="170"/>
      <c r="J890" s="646">
        <v>0</v>
      </c>
      <c r="K890" s="646">
        <v>0</v>
      </c>
      <c r="L890" s="736"/>
      <c r="M890" s="361"/>
    </row>
    <row r="891" spans="2:13" x14ac:dyDescent="0.35">
      <c r="B891" s="229"/>
      <c r="C891" s="301"/>
      <c r="D891" s="301"/>
      <c r="E891" s="449"/>
      <c r="F891" s="301"/>
      <c r="G891" s="302"/>
      <c r="H891" s="170"/>
      <c r="I891" s="170"/>
      <c r="J891" s="646">
        <v>0</v>
      </c>
      <c r="K891" s="646">
        <v>0</v>
      </c>
      <c r="L891" s="736"/>
      <c r="M891" s="361"/>
    </row>
    <row r="892" spans="2:13" x14ac:dyDescent="0.35">
      <c r="B892" s="229"/>
      <c r="C892" s="301"/>
      <c r="D892" s="301"/>
      <c r="E892" s="449"/>
      <c r="F892" s="301"/>
      <c r="G892" s="302"/>
      <c r="H892" s="170"/>
      <c r="I892" s="170"/>
      <c r="J892" s="646">
        <v>0</v>
      </c>
      <c r="K892" s="646">
        <v>0</v>
      </c>
      <c r="L892" s="736"/>
      <c r="M892" s="361"/>
    </row>
    <row r="893" spans="2:13" x14ac:dyDescent="0.35">
      <c r="B893" s="229"/>
      <c r="C893" s="301"/>
      <c r="D893" s="301"/>
      <c r="E893" s="449"/>
      <c r="F893" s="301"/>
      <c r="G893" s="302"/>
      <c r="H893" s="170"/>
      <c r="I893" s="170"/>
      <c r="J893" s="646">
        <v>0</v>
      </c>
      <c r="K893" s="646">
        <v>0</v>
      </c>
      <c r="L893" s="736"/>
      <c r="M893" s="361"/>
    </row>
    <row r="894" spans="2:13" x14ac:dyDescent="0.35">
      <c r="B894" s="229"/>
      <c r="C894" s="301"/>
      <c r="D894" s="301"/>
      <c r="E894" s="449"/>
      <c r="F894" s="301"/>
      <c r="G894" s="302"/>
      <c r="H894" s="170"/>
      <c r="I894" s="170"/>
      <c r="J894" s="646">
        <v>0</v>
      </c>
      <c r="K894" s="646">
        <v>0</v>
      </c>
      <c r="L894" s="736"/>
      <c r="M894" s="361"/>
    </row>
    <row r="895" spans="2:13" x14ac:dyDescent="0.35">
      <c r="B895" s="229"/>
      <c r="C895" s="301"/>
      <c r="D895" s="301"/>
      <c r="E895" s="449"/>
      <c r="F895" s="301"/>
      <c r="G895" s="302"/>
      <c r="H895" s="170"/>
      <c r="I895" s="170"/>
      <c r="J895" s="646">
        <v>0</v>
      </c>
      <c r="K895" s="646">
        <v>0</v>
      </c>
      <c r="L895" s="736"/>
      <c r="M895" s="361"/>
    </row>
    <row r="896" spans="2:13" x14ac:dyDescent="0.35">
      <c r="B896" s="229"/>
      <c r="C896" s="301"/>
      <c r="D896" s="301"/>
      <c r="E896" s="449"/>
      <c r="F896" s="301"/>
      <c r="G896" s="302"/>
      <c r="H896" s="170"/>
      <c r="I896" s="170"/>
      <c r="J896" s="646">
        <v>0</v>
      </c>
      <c r="K896" s="646">
        <v>0</v>
      </c>
      <c r="L896" s="736"/>
      <c r="M896" s="361"/>
    </row>
    <row r="897" spans="2:13" x14ac:dyDescent="0.35">
      <c r="B897" s="229"/>
      <c r="C897" s="301"/>
      <c r="D897" s="301"/>
      <c r="E897" s="449"/>
      <c r="F897" s="301"/>
      <c r="G897" s="302"/>
      <c r="H897" s="170"/>
      <c r="I897" s="170"/>
      <c r="J897" s="646">
        <v>0</v>
      </c>
      <c r="K897" s="646">
        <v>0</v>
      </c>
      <c r="L897" s="736"/>
      <c r="M897" s="361"/>
    </row>
    <row r="898" spans="2:13" x14ac:dyDescent="0.35">
      <c r="B898" s="229"/>
      <c r="C898" s="301"/>
      <c r="D898" s="301"/>
      <c r="E898" s="449"/>
      <c r="F898" s="301"/>
      <c r="G898" s="302"/>
      <c r="H898" s="170"/>
      <c r="I898" s="170"/>
      <c r="J898" s="646">
        <v>0</v>
      </c>
      <c r="K898" s="646">
        <v>0</v>
      </c>
      <c r="L898" s="736"/>
      <c r="M898" s="361"/>
    </row>
    <row r="899" spans="2:13" x14ac:dyDescent="0.35">
      <c r="B899" s="229"/>
      <c r="C899" s="301"/>
      <c r="D899" s="301"/>
      <c r="E899" s="449"/>
      <c r="F899" s="301"/>
      <c r="G899" s="302"/>
      <c r="H899" s="170"/>
      <c r="I899" s="170"/>
      <c r="J899" s="646">
        <v>0</v>
      </c>
      <c r="K899" s="646">
        <v>0</v>
      </c>
      <c r="L899" s="736"/>
      <c r="M899" s="361"/>
    </row>
    <row r="900" spans="2:13" x14ac:dyDescent="0.35">
      <c r="B900" s="229"/>
      <c r="C900" s="301"/>
      <c r="D900" s="301"/>
      <c r="E900" s="449"/>
      <c r="F900" s="301"/>
      <c r="G900" s="302"/>
      <c r="H900" s="170"/>
      <c r="I900" s="170"/>
      <c r="J900" s="646">
        <v>0</v>
      </c>
      <c r="K900" s="646">
        <v>0</v>
      </c>
      <c r="L900" s="736"/>
      <c r="M900" s="361"/>
    </row>
    <row r="901" spans="2:13" x14ac:dyDescent="0.35">
      <c r="B901" s="229"/>
      <c r="C901" s="301"/>
      <c r="D901" s="301"/>
      <c r="E901" s="449"/>
      <c r="F901" s="301"/>
      <c r="G901" s="302"/>
      <c r="H901" s="170"/>
      <c r="I901" s="170"/>
      <c r="J901" s="646">
        <v>0</v>
      </c>
      <c r="K901" s="646">
        <v>0</v>
      </c>
      <c r="L901" s="736"/>
      <c r="M901" s="361"/>
    </row>
    <row r="902" spans="2:13" x14ac:dyDescent="0.35">
      <c r="B902" s="229"/>
      <c r="C902" s="301"/>
      <c r="D902" s="301"/>
      <c r="E902" s="449"/>
      <c r="F902" s="301"/>
      <c r="G902" s="302"/>
      <c r="H902" s="170"/>
      <c r="I902" s="170"/>
      <c r="J902" s="646">
        <v>0</v>
      </c>
      <c r="K902" s="646">
        <v>0</v>
      </c>
      <c r="L902" s="736"/>
      <c r="M902" s="361"/>
    </row>
    <row r="903" spans="2:13" x14ac:dyDescent="0.35">
      <c r="B903" s="229"/>
      <c r="C903" s="301"/>
      <c r="D903" s="301"/>
      <c r="E903" s="449"/>
      <c r="F903" s="301"/>
      <c r="G903" s="302"/>
      <c r="H903" s="170"/>
      <c r="I903" s="170"/>
      <c r="J903" s="646">
        <v>0</v>
      </c>
      <c r="K903" s="646">
        <v>0</v>
      </c>
      <c r="L903" s="736"/>
      <c r="M903" s="361"/>
    </row>
    <row r="904" spans="2:13" x14ac:dyDescent="0.35">
      <c r="B904" s="229"/>
      <c r="C904" s="301"/>
      <c r="D904" s="301"/>
      <c r="E904" s="449"/>
      <c r="F904" s="301"/>
      <c r="G904" s="302"/>
      <c r="H904" s="170"/>
      <c r="I904" s="170"/>
      <c r="J904" s="646">
        <v>0</v>
      </c>
      <c r="K904" s="646">
        <v>0</v>
      </c>
      <c r="L904" s="736"/>
      <c r="M904" s="361"/>
    </row>
    <row r="905" spans="2:13" x14ac:dyDescent="0.35">
      <c r="B905" s="229"/>
      <c r="C905" s="301"/>
      <c r="D905" s="301"/>
      <c r="E905" s="449"/>
      <c r="F905" s="301"/>
      <c r="G905" s="302"/>
      <c r="H905" s="170"/>
      <c r="I905" s="170"/>
      <c r="J905" s="646">
        <v>0</v>
      </c>
      <c r="K905" s="646">
        <v>0</v>
      </c>
      <c r="L905" s="736"/>
      <c r="M905" s="361"/>
    </row>
    <row r="906" spans="2:13" x14ac:dyDescent="0.35">
      <c r="B906" s="229"/>
      <c r="C906" s="301"/>
      <c r="D906" s="301"/>
      <c r="E906" s="449"/>
      <c r="F906" s="301"/>
      <c r="G906" s="302"/>
      <c r="H906" s="170"/>
      <c r="I906" s="170"/>
      <c r="J906" s="646">
        <v>0</v>
      </c>
      <c r="K906" s="646">
        <v>0</v>
      </c>
      <c r="L906" s="736"/>
      <c r="M906" s="361"/>
    </row>
    <row r="907" spans="2:13" x14ac:dyDescent="0.35">
      <c r="B907" s="229"/>
      <c r="C907" s="301"/>
      <c r="D907" s="301"/>
      <c r="E907" s="449"/>
      <c r="F907" s="301"/>
      <c r="G907" s="302"/>
      <c r="H907" s="170"/>
      <c r="I907" s="170"/>
      <c r="J907" s="646">
        <v>0</v>
      </c>
      <c r="K907" s="646">
        <v>0</v>
      </c>
      <c r="L907" s="736"/>
      <c r="M907" s="361"/>
    </row>
    <row r="908" spans="2:13" x14ac:dyDescent="0.35">
      <c r="B908" s="229"/>
      <c r="C908" s="301"/>
      <c r="D908" s="301"/>
      <c r="E908" s="449"/>
      <c r="F908" s="301"/>
      <c r="G908" s="302"/>
      <c r="H908" s="170"/>
      <c r="I908" s="170"/>
      <c r="J908" s="646">
        <v>0</v>
      </c>
      <c r="K908" s="646">
        <v>0</v>
      </c>
      <c r="L908" s="736"/>
      <c r="M908" s="361"/>
    </row>
    <row r="909" spans="2:13" x14ac:dyDescent="0.35">
      <c r="B909" s="229"/>
      <c r="C909" s="301"/>
      <c r="D909" s="301"/>
      <c r="E909" s="449"/>
      <c r="F909" s="301"/>
      <c r="G909" s="302"/>
      <c r="H909" s="170"/>
      <c r="I909" s="170"/>
      <c r="J909" s="646">
        <v>0</v>
      </c>
      <c r="K909" s="646">
        <v>0</v>
      </c>
      <c r="L909" s="736"/>
      <c r="M909" s="361"/>
    </row>
    <row r="910" spans="2:13" x14ac:dyDescent="0.35">
      <c r="B910" s="229"/>
      <c r="C910" s="301"/>
      <c r="D910" s="301"/>
      <c r="E910" s="449"/>
      <c r="F910" s="301"/>
      <c r="G910" s="302"/>
      <c r="H910" s="170"/>
      <c r="I910" s="170"/>
      <c r="J910" s="646">
        <v>0</v>
      </c>
      <c r="K910" s="646">
        <v>0</v>
      </c>
      <c r="L910" s="736"/>
      <c r="M910" s="361"/>
    </row>
    <row r="911" spans="2:13" x14ac:dyDescent="0.35">
      <c r="B911" s="229"/>
      <c r="C911" s="301"/>
      <c r="D911" s="301"/>
      <c r="E911" s="449"/>
      <c r="F911" s="301"/>
      <c r="G911" s="302"/>
      <c r="H911" s="170"/>
      <c r="I911" s="170"/>
      <c r="J911" s="646">
        <v>0</v>
      </c>
      <c r="K911" s="646">
        <v>0</v>
      </c>
      <c r="L911" s="736"/>
      <c r="M911" s="361"/>
    </row>
    <row r="912" spans="2:13" x14ac:dyDescent="0.35">
      <c r="B912" s="229"/>
      <c r="C912" s="301"/>
      <c r="D912" s="301"/>
      <c r="E912" s="449"/>
      <c r="F912" s="301"/>
      <c r="G912" s="302"/>
      <c r="H912" s="170"/>
      <c r="I912" s="170"/>
      <c r="J912" s="646">
        <v>0</v>
      </c>
      <c r="K912" s="646">
        <v>0</v>
      </c>
      <c r="L912" s="736"/>
      <c r="M912" s="361"/>
    </row>
    <row r="913" spans="2:13" x14ac:dyDescent="0.35">
      <c r="B913" s="229"/>
      <c r="C913" s="301"/>
      <c r="D913" s="301"/>
      <c r="E913" s="449"/>
      <c r="F913" s="301"/>
      <c r="G913" s="302"/>
      <c r="H913" s="170"/>
      <c r="I913" s="170"/>
      <c r="J913" s="646">
        <v>0</v>
      </c>
      <c r="K913" s="646">
        <v>0</v>
      </c>
      <c r="L913" s="736"/>
      <c r="M913" s="361"/>
    </row>
    <row r="914" spans="2:13" x14ac:dyDescent="0.35">
      <c r="B914" s="229"/>
      <c r="C914" s="301"/>
      <c r="D914" s="301"/>
      <c r="E914" s="449"/>
      <c r="F914" s="301"/>
      <c r="G914" s="302"/>
      <c r="H914" s="170"/>
      <c r="I914" s="170"/>
      <c r="J914" s="646">
        <v>0</v>
      </c>
      <c r="K914" s="646">
        <v>0</v>
      </c>
      <c r="L914" s="736"/>
      <c r="M914" s="361"/>
    </row>
    <row r="915" spans="2:13" x14ac:dyDescent="0.35">
      <c r="B915" s="229"/>
      <c r="C915" s="301"/>
      <c r="D915" s="301"/>
      <c r="E915" s="449"/>
      <c r="F915" s="301"/>
      <c r="G915" s="302"/>
      <c r="H915" s="170"/>
      <c r="I915" s="170"/>
      <c r="J915" s="646">
        <v>0</v>
      </c>
      <c r="K915" s="646">
        <v>0</v>
      </c>
      <c r="L915" s="736"/>
      <c r="M915" s="361"/>
    </row>
    <row r="916" spans="2:13" x14ac:dyDescent="0.35">
      <c r="B916" s="229"/>
      <c r="C916" s="301"/>
      <c r="D916" s="301"/>
      <c r="E916" s="449"/>
      <c r="F916" s="301"/>
      <c r="G916" s="302"/>
      <c r="H916" s="170"/>
      <c r="I916" s="170"/>
      <c r="J916" s="646">
        <v>0</v>
      </c>
      <c r="K916" s="646">
        <v>0</v>
      </c>
      <c r="L916" s="736"/>
      <c r="M916" s="361"/>
    </row>
    <row r="917" spans="2:13" x14ac:dyDescent="0.35">
      <c r="B917" s="229"/>
      <c r="C917" s="301"/>
      <c r="D917" s="301"/>
      <c r="E917" s="449"/>
      <c r="F917" s="301"/>
      <c r="G917" s="302"/>
      <c r="H917" s="170"/>
      <c r="I917" s="170"/>
      <c r="J917" s="646">
        <v>0</v>
      </c>
      <c r="K917" s="646">
        <v>0</v>
      </c>
      <c r="L917" s="736"/>
      <c r="M917" s="361"/>
    </row>
    <row r="918" spans="2:13" x14ac:dyDescent="0.35">
      <c r="B918" s="229"/>
      <c r="C918" s="301"/>
      <c r="D918" s="301"/>
      <c r="E918" s="449"/>
      <c r="F918" s="301"/>
      <c r="G918" s="302"/>
      <c r="H918" s="170"/>
      <c r="I918" s="170"/>
      <c r="J918" s="646">
        <v>0</v>
      </c>
      <c r="K918" s="646">
        <v>0</v>
      </c>
      <c r="L918" s="736"/>
      <c r="M918" s="361"/>
    </row>
    <row r="919" spans="2:13" x14ac:dyDescent="0.35">
      <c r="B919" s="229"/>
      <c r="C919" s="301"/>
      <c r="D919" s="301"/>
      <c r="E919" s="449"/>
      <c r="F919" s="301"/>
      <c r="G919" s="302"/>
      <c r="H919" s="170"/>
      <c r="I919" s="170"/>
      <c r="J919" s="646">
        <v>0</v>
      </c>
      <c r="K919" s="646">
        <v>0</v>
      </c>
      <c r="L919" s="736"/>
      <c r="M919" s="361"/>
    </row>
    <row r="920" spans="2:13" x14ac:dyDescent="0.35">
      <c r="B920" s="229"/>
      <c r="C920" s="301"/>
      <c r="D920" s="301"/>
      <c r="E920" s="449"/>
      <c r="F920" s="301"/>
      <c r="G920" s="302"/>
      <c r="H920" s="170"/>
      <c r="I920" s="170"/>
      <c r="J920" s="646">
        <v>0</v>
      </c>
      <c r="K920" s="646">
        <v>0</v>
      </c>
      <c r="L920" s="736"/>
      <c r="M920" s="361"/>
    </row>
    <row r="921" spans="2:13" x14ac:dyDescent="0.35">
      <c r="B921" s="229"/>
      <c r="C921" s="301"/>
      <c r="D921" s="301"/>
      <c r="E921" s="449"/>
      <c r="F921" s="301"/>
      <c r="G921" s="302"/>
      <c r="H921" s="170"/>
      <c r="I921" s="170"/>
      <c r="J921" s="646">
        <v>0</v>
      </c>
      <c r="K921" s="646">
        <v>0</v>
      </c>
      <c r="L921" s="736"/>
      <c r="M921" s="361"/>
    </row>
    <row r="922" spans="2:13" x14ac:dyDescent="0.35">
      <c r="B922" s="229"/>
      <c r="C922" s="301"/>
      <c r="D922" s="301"/>
      <c r="E922" s="449"/>
      <c r="F922" s="301"/>
      <c r="G922" s="302"/>
      <c r="H922" s="170"/>
      <c r="I922" s="170"/>
      <c r="J922" s="646">
        <v>0</v>
      </c>
      <c r="K922" s="646">
        <v>0</v>
      </c>
      <c r="L922" s="736"/>
      <c r="M922" s="361"/>
    </row>
    <row r="923" spans="2:13" x14ac:dyDescent="0.35">
      <c r="B923" s="229"/>
      <c r="C923" s="301"/>
      <c r="D923" s="301"/>
      <c r="E923" s="449"/>
      <c r="F923" s="301"/>
      <c r="G923" s="302"/>
      <c r="H923" s="170"/>
      <c r="I923" s="170"/>
      <c r="J923" s="646">
        <v>0</v>
      </c>
      <c r="K923" s="646">
        <v>0</v>
      </c>
      <c r="L923" s="736"/>
      <c r="M923" s="361"/>
    </row>
    <row r="924" spans="2:13" x14ac:dyDescent="0.35">
      <c r="B924" s="229"/>
      <c r="C924" s="301"/>
      <c r="D924" s="301"/>
      <c r="E924" s="449"/>
      <c r="F924" s="301"/>
      <c r="G924" s="302"/>
      <c r="H924" s="170"/>
      <c r="I924" s="170"/>
      <c r="J924" s="646">
        <v>0</v>
      </c>
      <c r="K924" s="646">
        <v>0</v>
      </c>
      <c r="L924" s="736"/>
      <c r="M924" s="361"/>
    </row>
    <row r="925" spans="2:13" x14ac:dyDescent="0.35">
      <c r="B925" s="229"/>
      <c r="C925" s="301"/>
      <c r="D925" s="301"/>
      <c r="E925" s="449"/>
      <c r="F925" s="301"/>
      <c r="G925" s="302"/>
      <c r="H925" s="170"/>
      <c r="I925" s="170"/>
      <c r="J925" s="646">
        <v>0</v>
      </c>
      <c r="K925" s="646">
        <v>0</v>
      </c>
      <c r="L925" s="736"/>
      <c r="M925" s="361"/>
    </row>
    <row r="926" spans="2:13" x14ac:dyDescent="0.35">
      <c r="B926" s="229"/>
      <c r="C926" s="301"/>
      <c r="D926" s="301"/>
      <c r="E926" s="449"/>
      <c r="F926" s="301"/>
      <c r="G926" s="302"/>
      <c r="H926" s="170"/>
      <c r="I926" s="170"/>
      <c r="J926" s="646">
        <v>0</v>
      </c>
      <c r="K926" s="646">
        <v>0</v>
      </c>
      <c r="L926" s="736"/>
      <c r="M926" s="361"/>
    </row>
    <row r="927" spans="2:13" x14ac:dyDescent="0.35">
      <c r="B927" s="229"/>
      <c r="C927" s="301"/>
      <c r="D927" s="301"/>
      <c r="E927" s="449"/>
      <c r="F927" s="301"/>
      <c r="G927" s="302"/>
      <c r="H927" s="170"/>
      <c r="I927" s="170"/>
      <c r="J927" s="646">
        <v>0</v>
      </c>
      <c r="K927" s="646">
        <v>0</v>
      </c>
      <c r="L927" s="736"/>
      <c r="M927" s="361"/>
    </row>
    <row r="928" spans="2:13" x14ac:dyDescent="0.35">
      <c r="B928" s="229"/>
      <c r="C928" s="301"/>
      <c r="D928" s="301"/>
      <c r="E928" s="449"/>
      <c r="F928" s="301"/>
      <c r="G928" s="302"/>
      <c r="H928" s="170"/>
      <c r="I928" s="170"/>
      <c r="J928" s="646">
        <v>0</v>
      </c>
      <c r="K928" s="646">
        <v>0</v>
      </c>
      <c r="L928" s="736"/>
      <c r="M928" s="361"/>
    </row>
    <row r="929" spans="2:13" x14ac:dyDescent="0.35">
      <c r="B929" s="229"/>
      <c r="C929" s="301"/>
      <c r="D929" s="301"/>
      <c r="E929" s="449"/>
      <c r="F929" s="301"/>
      <c r="G929" s="302"/>
      <c r="H929" s="170"/>
      <c r="I929" s="170"/>
      <c r="J929" s="646">
        <v>0</v>
      </c>
      <c r="K929" s="646">
        <v>0</v>
      </c>
      <c r="L929" s="736"/>
      <c r="M929" s="361"/>
    </row>
    <row r="930" spans="2:13" x14ac:dyDescent="0.35">
      <c r="B930" s="229"/>
      <c r="C930" s="301"/>
      <c r="D930" s="301"/>
      <c r="E930" s="449"/>
      <c r="F930" s="301"/>
      <c r="G930" s="302"/>
      <c r="H930" s="170"/>
      <c r="I930" s="170"/>
      <c r="J930" s="646">
        <v>0</v>
      </c>
      <c r="K930" s="646">
        <v>0</v>
      </c>
      <c r="L930" s="736"/>
      <c r="M930" s="361"/>
    </row>
    <row r="931" spans="2:13" x14ac:dyDescent="0.35">
      <c r="B931" s="229"/>
      <c r="C931" s="301"/>
      <c r="D931" s="301"/>
      <c r="E931" s="449"/>
      <c r="F931" s="301"/>
      <c r="G931" s="302"/>
      <c r="H931" s="170"/>
      <c r="I931" s="170"/>
      <c r="J931" s="646">
        <v>0</v>
      </c>
      <c r="K931" s="646">
        <v>0</v>
      </c>
      <c r="L931" s="736"/>
      <c r="M931" s="361"/>
    </row>
    <row r="932" spans="2:13" x14ac:dyDescent="0.35">
      <c r="B932" s="229"/>
      <c r="C932" s="301"/>
      <c r="D932" s="301"/>
      <c r="E932" s="449"/>
      <c r="F932" s="301"/>
      <c r="G932" s="302"/>
      <c r="H932" s="170"/>
      <c r="I932" s="170"/>
      <c r="J932" s="646">
        <v>0</v>
      </c>
      <c r="K932" s="646">
        <v>0</v>
      </c>
      <c r="L932" s="736"/>
      <c r="M932" s="361"/>
    </row>
    <row r="933" spans="2:13" x14ac:dyDescent="0.35">
      <c r="B933" s="229"/>
      <c r="C933" s="301"/>
      <c r="D933" s="301"/>
      <c r="E933" s="449"/>
      <c r="F933" s="301"/>
      <c r="G933" s="302"/>
      <c r="H933" s="170"/>
      <c r="I933" s="170"/>
      <c r="J933" s="646">
        <v>0</v>
      </c>
      <c r="K933" s="646">
        <v>0</v>
      </c>
      <c r="L933" s="736"/>
      <c r="M933" s="361"/>
    </row>
    <row r="934" spans="2:13" x14ac:dyDescent="0.35">
      <c r="B934" s="229"/>
      <c r="C934" s="301"/>
      <c r="D934" s="301"/>
      <c r="E934" s="449"/>
      <c r="F934" s="301"/>
      <c r="G934" s="302"/>
      <c r="H934" s="170"/>
      <c r="I934" s="170"/>
      <c r="J934" s="646">
        <v>0</v>
      </c>
      <c r="K934" s="646">
        <v>0</v>
      </c>
      <c r="L934" s="736"/>
      <c r="M934" s="361"/>
    </row>
    <row r="935" spans="2:13" x14ac:dyDescent="0.35">
      <c r="B935" s="229"/>
      <c r="C935" s="301"/>
      <c r="D935" s="301"/>
      <c r="E935" s="449"/>
      <c r="F935" s="301"/>
      <c r="G935" s="302"/>
      <c r="H935" s="170"/>
      <c r="I935" s="170"/>
      <c r="J935" s="646">
        <v>0</v>
      </c>
      <c r="K935" s="646">
        <v>0</v>
      </c>
      <c r="L935" s="736"/>
      <c r="M935" s="361"/>
    </row>
    <row r="936" spans="2:13" x14ac:dyDescent="0.35">
      <c r="B936" s="229"/>
      <c r="C936" s="301"/>
      <c r="D936" s="301"/>
      <c r="E936" s="449"/>
      <c r="F936" s="301"/>
      <c r="G936" s="302"/>
      <c r="H936" s="170"/>
      <c r="I936" s="170"/>
      <c r="J936" s="646">
        <v>0</v>
      </c>
      <c r="K936" s="646">
        <v>0</v>
      </c>
      <c r="L936" s="736"/>
      <c r="M936" s="361"/>
    </row>
    <row r="937" spans="2:13" x14ac:dyDescent="0.35">
      <c r="B937" s="229"/>
      <c r="C937" s="301"/>
      <c r="D937" s="301"/>
      <c r="E937" s="449"/>
      <c r="F937" s="301"/>
      <c r="G937" s="302"/>
      <c r="H937" s="170"/>
      <c r="I937" s="170"/>
      <c r="J937" s="646">
        <v>0</v>
      </c>
      <c r="K937" s="646">
        <v>0</v>
      </c>
      <c r="L937" s="736"/>
      <c r="M937" s="361"/>
    </row>
    <row r="938" spans="2:13" x14ac:dyDescent="0.35">
      <c r="B938" s="229"/>
      <c r="C938" s="301"/>
      <c r="D938" s="301"/>
      <c r="E938" s="449"/>
      <c r="F938" s="301"/>
      <c r="G938" s="302"/>
      <c r="H938" s="170"/>
      <c r="I938" s="170"/>
      <c r="J938" s="646">
        <v>0</v>
      </c>
      <c r="K938" s="646">
        <v>0</v>
      </c>
      <c r="L938" s="736"/>
      <c r="M938" s="361"/>
    </row>
    <row r="939" spans="2:13" x14ac:dyDescent="0.35">
      <c r="B939" s="229"/>
      <c r="C939" s="301"/>
      <c r="D939" s="301"/>
      <c r="E939" s="449"/>
      <c r="F939" s="301"/>
      <c r="G939" s="302"/>
      <c r="H939" s="170"/>
      <c r="I939" s="170"/>
      <c r="J939" s="646">
        <v>0</v>
      </c>
      <c r="K939" s="646">
        <v>0</v>
      </c>
      <c r="L939" s="736"/>
      <c r="M939" s="361"/>
    </row>
    <row r="940" spans="2:13" x14ac:dyDescent="0.35">
      <c r="B940" s="229"/>
      <c r="C940" s="301"/>
      <c r="D940" s="301"/>
      <c r="E940" s="449"/>
      <c r="F940" s="301"/>
      <c r="G940" s="302"/>
      <c r="H940" s="170"/>
      <c r="I940" s="170"/>
      <c r="J940" s="646">
        <v>0</v>
      </c>
      <c r="K940" s="646">
        <v>0</v>
      </c>
      <c r="L940" s="736"/>
      <c r="M940" s="361"/>
    </row>
    <row r="941" spans="2:13" x14ac:dyDescent="0.35">
      <c r="B941" s="229"/>
      <c r="C941" s="301"/>
      <c r="D941" s="301"/>
      <c r="E941" s="449"/>
      <c r="F941" s="301"/>
      <c r="G941" s="302"/>
      <c r="H941" s="170"/>
      <c r="I941" s="170"/>
      <c r="J941" s="646">
        <v>0</v>
      </c>
      <c r="K941" s="646">
        <v>0</v>
      </c>
      <c r="L941" s="736"/>
      <c r="M941" s="361"/>
    </row>
    <row r="942" spans="2:13" x14ac:dyDescent="0.35">
      <c r="B942" s="229"/>
      <c r="C942" s="301"/>
      <c r="D942" s="301"/>
      <c r="E942" s="449"/>
      <c r="F942" s="301"/>
      <c r="G942" s="302"/>
      <c r="H942" s="170"/>
      <c r="I942" s="170"/>
      <c r="J942" s="646">
        <v>0</v>
      </c>
      <c r="K942" s="646">
        <v>0</v>
      </c>
      <c r="L942" s="736"/>
      <c r="M942" s="361"/>
    </row>
    <row r="943" spans="2:13" x14ac:dyDescent="0.35">
      <c r="B943" s="229"/>
      <c r="C943" s="301"/>
      <c r="D943" s="301"/>
      <c r="E943" s="449"/>
      <c r="F943" s="301"/>
      <c r="G943" s="302"/>
      <c r="H943" s="170"/>
      <c r="I943" s="170"/>
      <c r="J943" s="646">
        <v>0</v>
      </c>
      <c r="K943" s="646">
        <v>0</v>
      </c>
      <c r="L943" s="736"/>
      <c r="M943" s="361"/>
    </row>
    <row r="944" spans="2:13" x14ac:dyDescent="0.35">
      <c r="B944" s="229"/>
      <c r="C944" s="301"/>
      <c r="D944" s="301"/>
      <c r="E944" s="449"/>
      <c r="F944" s="301"/>
      <c r="G944" s="302"/>
      <c r="H944" s="170"/>
      <c r="I944" s="170"/>
      <c r="J944" s="646">
        <v>0</v>
      </c>
      <c r="K944" s="646">
        <v>0</v>
      </c>
      <c r="L944" s="736"/>
      <c r="M944" s="361"/>
    </row>
    <row r="945" spans="2:13" x14ac:dyDescent="0.35">
      <c r="B945" s="229"/>
      <c r="C945" s="301"/>
      <c r="D945" s="301"/>
      <c r="E945" s="449"/>
      <c r="F945" s="301"/>
      <c r="G945" s="302"/>
      <c r="H945" s="170"/>
      <c r="I945" s="170"/>
      <c r="J945" s="646">
        <v>0</v>
      </c>
      <c r="K945" s="646">
        <v>0</v>
      </c>
      <c r="L945" s="736"/>
      <c r="M945" s="361"/>
    </row>
    <row r="946" spans="2:13" x14ac:dyDescent="0.35">
      <c r="B946" s="229"/>
      <c r="C946" s="301"/>
      <c r="D946" s="301"/>
      <c r="E946" s="449"/>
      <c r="F946" s="301"/>
      <c r="G946" s="302"/>
      <c r="H946" s="170"/>
      <c r="I946" s="170"/>
      <c r="J946" s="646">
        <v>0</v>
      </c>
      <c r="K946" s="646">
        <v>0</v>
      </c>
      <c r="L946" s="736"/>
      <c r="M946" s="361"/>
    </row>
    <row r="947" spans="2:13" x14ac:dyDescent="0.35">
      <c r="B947" s="229"/>
      <c r="C947" s="301"/>
      <c r="D947" s="301"/>
      <c r="E947" s="449"/>
      <c r="F947" s="301"/>
      <c r="G947" s="302"/>
      <c r="H947" s="170"/>
      <c r="I947" s="170"/>
      <c r="J947" s="646">
        <v>0</v>
      </c>
      <c r="K947" s="646">
        <v>0</v>
      </c>
      <c r="L947" s="736"/>
      <c r="M947" s="361"/>
    </row>
    <row r="948" spans="2:13" x14ac:dyDescent="0.35">
      <c r="B948" s="229"/>
      <c r="C948" s="301"/>
      <c r="D948" s="301"/>
      <c r="E948" s="449"/>
      <c r="F948" s="301"/>
      <c r="G948" s="302"/>
      <c r="H948" s="170"/>
      <c r="I948" s="170"/>
      <c r="J948" s="646">
        <v>0</v>
      </c>
      <c r="K948" s="646">
        <v>0</v>
      </c>
      <c r="L948" s="736"/>
      <c r="M948" s="361"/>
    </row>
    <row r="949" spans="2:13" x14ac:dyDescent="0.35">
      <c r="B949" s="229"/>
      <c r="C949" s="301"/>
      <c r="D949" s="301"/>
      <c r="E949" s="449"/>
      <c r="F949" s="301"/>
      <c r="G949" s="302"/>
      <c r="H949" s="170"/>
      <c r="I949" s="170"/>
      <c r="J949" s="646">
        <v>0</v>
      </c>
      <c r="K949" s="646">
        <v>0</v>
      </c>
      <c r="L949" s="736"/>
      <c r="M949" s="361"/>
    </row>
    <row r="950" spans="2:13" x14ac:dyDescent="0.35">
      <c r="B950" s="229"/>
      <c r="C950" s="301"/>
      <c r="D950" s="301"/>
      <c r="E950" s="449"/>
      <c r="F950" s="301"/>
      <c r="G950" s="302"/>
      <c r="H950" s="170"/>
      <c r="I950" s="170"/>
      <c r="J950" s="646">
        <v>0</v>
      </c>
      <c r="K950" s="646">
        <v>0</v>
      </c>
      <c r="L950" s="736"/>
      <c r="M950" s="361"/>
    </row>
    <row r="951" spans="2:13" x14ac:dyDescent="0.35">
      <c r="B951" s="229"/>
      <c r="C951" s="301"/>
      <c r="D951" s="301"/>
      <c r="E951" s="449"/>
      <c r="F951" s="301"/>
      <c r="G951" s="302"/>
      <c r="H951" s="170"/>
      <c r="I951" s="170"/>
      <c r="J951" s="646">
        <v>0</v>
      </c>
      <c r="K951" s="646">
        <v>0</v>
      </c>
      <c r="L951" s="736"/>
      <c r="M951" s="361"/>
    </row>
    <row r="952" spans="2:13" x14ac:dyDescent="0.35">
      <c r="B952" s="229"/>
      <c r="C952" s="301"/>
      <c r="D952" s="301"/>
      <c r="E952" s="449"/>
      <c r="F952" s="301"/>
      <c r="G952" s="302"/>
      <c r="H952" s="170"/>
      <c r="I952" s="170"/>
      <c r="J952" s="646">
        <v>0</v>
      </c>
      <c r="K952" s="646">
        <v>0</v>
      </c>
      <c r="L952" s="736"/>
      <c r="M952" s="361"/>
    </row>
    <row r="953" spans="2:13" x14ac:dyDescent="0.35">
      <c r="B953" s="229"/>
      <c r="C953" s="301"/>
      <c r="D953" s="301"/>
      <c r="E953" s="449"/>
      <c r="F953" s="301"/>
      <c r="G953" s="302"/>
      <c r="H953" s="170"/>
      <c r="I953" s="170"/>
      <c r="J953" s="646">
        <v>0</v>
      </c>
      <c r="K953" s="646">
        <v>0</v>
      </c>
      <c r="L953" s="736"/>
      <c r="M953" s="361"/>
    </row>
    <row r="954" spans="2:13" x14ac:dyDescent="0.35">
      <c r="B954" s="229"/>
      <c r="C954" s="301"/>
      <c r="D954" s="301"/>
      <c r="E954" s="449"/>
      <c r="F954" s="301"/>
      <c r="G954" s="302"/>
      <c r="H954" s="170"/>
      <c r="I954" s="170"/>
      <c r="J954" s="646">
        <v>0</v>
      </c>
      <c r="K954" s="646">
        <v>0</v>
      </c>
      <c r="L954" s="736"/>
      <c r="M954" s="361"/>
    </row>
    <row r="955" spans="2:13" x14ac:dyDescent="0.35">
      <c r="B955" s="229"/>
      <c r="C955" s="301"/>
      <c r="D955" s="301"/>
      <c r="E955" s="449"/>
      <c r="F955" s="301"/>
      <c r="G955" s="302"/>
      <c r="H955" s="170"/>
      <c r="I955" s="170"/>
      <c r="J955" s="646">
        <v>0</v>
      </c>
      <c r="K955" s="646">
        <v>0</v>
      </c>
      <c r="L955" s="736"/>
      <c r="M955" s="361"/>
    </row>
    <row r="956" spans="2:13" x14ac:dyDescent="0.35">
      <c r="B956" s="229"/>
      <c r="C956" s="301"/>
      <c r="D956" s="301"/>
      <c r="E956" s="449"/>
      <c r="F956" s="301"/>
      <c r="G956" s="302"/>
      <c r="H956" s="170"/>
      <c r="I956" s="170"/>
      <c r="J956" s="646">
        <v>0</v>
      </c>
      <c r="K956" s="646">
        <v>0</v>
      </c>
      <c r="L956" s="736"/>
      <c r="M956" s="361"/>
    </row>
    <row r="957" spans="2:13" x14ac:dyDescent="0.35">
      <c r="B957" s="229"/>
      <c r="C957" s="301"/>
      <c r="D957" s="301"/>
      <c r="E957" s="449"/>
      <c r="F957" s="301"/>
      <c r="G957" s="302"/>
      <c r="H957" s="170"/>
      <c r="I957" s="170"/>
      <c r="J957" s="646">
        <v>0</v>
      </c>
      <c r="K957" s="646">
        <v>0</v>
      </c>
      <c r="L957" s="736"/>
      <c r="M957" s="361"/>
    </row>
    <row r="958" spans="2:13" x14ac:dyDescent="0.35">
      <c r="B958" s="229"/>
      <c r="C958" s="301"/>
      <c r="D958" s="301"/>
      <c r="E958" s="449"/>
      <c r="F958" s="301"/>
      <c r="G958" s="302"/>
      <c r="H958" s="170"/>
      <c r="I958" s="170"/>
      <c r="J958" s="646">
        <v>0</v>
      </c>
      <c r="K958" s="646">
        <v>0</v>
      </c>
      <c r="L958" s="736"/>
      <c r="M958" s="361"/>
    </row>
    <row r="959" spans="2:13" x14ac:dyDescent="0.35">
      <c r="B959" s="229"/>
      <c r="C959" s="301"/>
      <c r="D959" s="301"/>
      <c r="E959" s="449"/>
      <c r="F959" s="301"/>
      <c r="G959" s="302"/>
      <c r="H959" s="170"/>
      <c r="I959" s="170"/>
      <c r="J959" s="646">
        <v>0</v>
      </c>
      <c r="K959" s="646">
        <v>0</v>
      </c>
      <c r="L959" s="736"/>
      <c r="M959" s="361"/>
    </row>
    <row r="960" spans="2:13" x14ac:dyDescent="0.35">
      <c r="B960" s="229"/>
      <c r="C960" s="301"/>
      <c r="D960" s="301"/>
      <c r="E960" s="449"/>
      <c r="F960" s="301"/>
      <c r="G960" s="302"/>
      <c r="H960" s="170"/>
      <c r="I960" s="170"/>
      <c r="J960" s="646">
        <v>0</v>
      </c>
      <c r="K960" s="646">
        <v>0</v>
      </c>
      <c r="L960" s="736"/>
      <c r="M960" s="361"/>
    </row>
    <row r="961" spans="2:13" x14ac:dyDescent="0.35">
      <c r="B961" s="229"/>
      <c r="C961" s="301"/>
      <c r="D961" s="301"/>
      <c r="E961" s="449"/>
      <c r="F961" s="301"/>
      <c r="G961" s="302"/>
      <c r="H961" s="170"/>
      <c r="I961" s="170"/>
      <c r="J961" s="646">
        <v>0</v>
      </c>
      <c r="K961" s="646">
        <v>0</v>
      </c>
      <c r="L961" s="736"/>
      <c r="M961" s="361"/>
    </row>
    <row r="962" spans="2:13" x14ac:dyDescent="0.35">
      <c r="B962" s="229"/>
      <c r="C962" s="301"/>
      <c r="D962" s="301"/>
      <c r="E962" s="449"/>
      <c r="F962" s="301"/>
      <c r="G962" s="302"/>
      <c r="H962" s="170"/>
      <c r="I962" s="170"/>
      <c r="J962" s="646">
        <v>0</v>
      </c>
      <c r="K962" s="646">
        <v>0</v>
      </c>
      <c r="L962" s="736"/>
      <c r="M962" s="361"/>
    </row>
    <row r="963" spans="2:13" x14ac:dyDescent="0.35">
      <c r="B963" s="229"/>
      <c r="C963" s="301"/>
      <c r="D963" s="301"/>
      <c r="E963" s="449"/>
      <c r="F963" s="301"/>
      <c r="G963" s="302"/>
      <c r="H963" s="170"/>
      <c r="I963" s="170"/>
      <c r="J963" s="646">
        <v>0</v>
      </c>
      <c r="K963" s="646">
        <v>0</v>
      </c>
      <c r="L963" s="736"/>
      <c r="M963" s="361"/>
    </row>
    <row r="964" spans="2:13" x14ac:dyDescent="0.35">
      <c r="B964" s="229"/>
      <c r="C964" s="301"/>
      <c r="D964" s="301"/>
      <c r="E964" s="449"/>
      <c r="F964" s="301"/>
      <c r="G964" s="302"/>
      <c r="H964" s="170"/>
      <c r="I964" s="170"/>
      <c r="J964" s="646">
        <v>0</v>
      </c>
      <c r="K964" s="646">
        <v>0</v>
      </c>
      <c r="L964" s="736"/>
      <c r="M964" s="361"/>
    </row>
    <row r="965" spans="2:13" x14ac:dyDescent="0.35">
      <c r="B965" s="229"/>
      <c r="C965" s="301"/>
      <c r="D965" s="301"/>
      <c r="E965" s="449"/>
      <c r="F965" s="301"/>
      <c r="G965" s="302"/>
      <c r="H965" s="170"/>
      <c r="I965" s="170"/>
      <c r="J965" s="646">
        <v>0</v>
      </c>
      <c r="K965" s="646">
        <v>0</v>
      </c>
      <c r="L965" s="736"/>
      <c r="M965" s="361"/>
    </row>
    <row r="966" spans="2:13" x14ac:dyDescent="0.35">
      <c r="B966" s="229"/>
      <c r="C966" s="301"/>
      <c r="D966" s="301"/>
      <c r="E966" s="449"/>
      <c r="F966" s="301"/>
      <c r="G966" s="302"/>
      <c r="H966" s="170"/>
      <c r="I966" s="170"/>
      <c r="J966" s="646">
        <v>0</v>
      </c>
      <c r="K966" s="646">
        <v>0</v>
      </c>
      <c r="L966" s="736"/>
      <c r="M966" s="361"/>
    </row>
    <row r="967" spans="2:13" x14ac:dyDescent="0.35">
      <c r="B967" s="229"/>
      <c r="C967" s="301"/>
      <c r="D967" s="301"/>
      <c r="E967" s="449"/>
      <c r="F967" s="301"/>
      <c r="G967" s="302"/>
      <c r="H967" s="170"/>
      <c r="I967" s="170"/>
      <c r="J967" s="646">
        <v>0</v>
      </c>
      <c r="K967" s="646">
        <v>0</v>
      </c>
      <c r="L967" s="736"/>
      <c r="M967" s="361"/>
    </row>
    <row r="968" spans="2:13" x14ac:dyDescent="0.35">
      <c r="B968" s="229"/>
      <c r="C968" s="301"/>
      <c r="D968" s="301"/>
      <c r="E968" s="449"/>
      <c r="F968" s="301"/>
      <c r="G968" s="302"/>
      <c r="H968" s="170"/>
      <c r="I968" s="170"/>
      <c r="J968" s="646">
        <v>0</v>
      </c>
      <c r="K968" s="646">
        <v>0</v>
      </c>
      <c r="L968" s="736"/>
      <c r="M968" s="361"/>
    </row>
    <row r="969" spans="2:13" x14ac:dyDescent="0.35">
      <c r="B969" s="229"/>
      <c r="C969" s="301"/>
      <c r="D969" s="301"/>
      <c r="E969" s="449"/>
      <c r="F969" s="301"/>
      <c r="G969" s="302"/>
      <c r="H969" s="170"/>
      <c r="I969" s="170"/>
      <c r="J969" s="646">
        <v>0</v>
      </c>
      <c r="K969" s="646">
        <v>0</v>
      </c>
      <c r="L969" s="736"/>
      <c r="M969" s="361"/>
    </row>
    <row r="970" spans="2:13" x14ac:dyDescent="0.35">
      <c r="B970" s="229"/>
      <c r="C970" s="301"/>
      <c r="D970" s="301"/>
      <c r="E970" s="449"/>
      <c r="F970" s="301"/>
      <c r="G970" s="302"/>
      <c r="H970" s="170"/>
      <c r="I970" s="170"/>
      <c r="J970" s="646">
        <v>0</v>
      </c>
      <c r="K970" s="646">
        <v>0</v>
      </c>
      <c r="L970" s="736"/>
      <c r="M970" s="361"/>
    </row>
    <row r="971" spans="2:13" x14ac:dyDescent="0.35">
      <c r="B971" s="229"/>
      <c r="C971" s="301"/>
      <c r="D971" s="301"/>
      <c r="E971" s="449"/>
      <c r="F971" s="301"/>
      <c r="G971" s="302"/>
      <c r="H971" s="170"/>
      <c r="I971" s="170"/>
      <c r="J971" s="646">
        <v>0</v>
      </c>
      <c r="K971" s="646">
        <v>0</v>
      </c>
      <c r="L971" s="736"/>
      <c r="M971" s="361"/>
    </row>
    <row r="972" spans="2:13" x14ac:dyDescent="0.35">
      <c r="B972" s="229"/>
      <c r="C972" s="301"/>
      <c r="D972" s="301"/>
      <c r="E972" s="449"/>
      <c r="F972" s="301"/>
      <c r="G972" s="302"/>
      <c r="H972" s="170"/>
      <c r="I972" s="170"/>
      <c r="J972" s="646">
        <v>0</v>
      </c>
      <c r="K972" s="646">
        <v>0</v>
      </c>
      <c r="L972" s="736"/>
      <c r="M972" s="361"/>
    </row>
    <row r="973" spans="2:13" x14ac:dyDescent="0.35">
      <c r="B973" s="229"/>
      <c r="C973" s="301"/>
      <c r="D973" s="301"/>
      <c r="E973" s="449"/>
      <c r="F973" s="301"/>
      <c r="G973" s="302"/>
      <c r="H973" s="170"/>
      <c r="I973" s="170"/>
      <c r="J973" s="646">
        <v>0</v>
      </c>
      <c r="K973" s="646">
        <v>0</v>
      </c>
      <c r="L973" s="736"/>
      <c r="M973" s="361"/>
    </row>
    <row r="974" spans="2:13" x14ac:dyDescent="0.35">
      <c r="B974" s="229"/>
      <c r="C974" s="301"/>
      <c r="D974" s="301"/>
      <c r="E974" s="449"/>
      <c r="F974" s="301"/>
      <c r="G974" s="302"/>
      <c r="H974" s="170"/>
      <c r="I974" s="170"/>
      <c r="J974" s="646">
        <v>0</v>
      </c>
      <c r="K974" s="646">
        <v>0</v>
      </c>
      <c r="L974" s="736"/>
      <c r="M974" s="361"/>
    </row>
    <row r="975" spans="2:13" x14ac:dyDescent="0.35">
      <c r="B975" s="229"/>
      <c r="C975" s="301"/>
      <c r="D975" s="301"/>
      <c r="E975" s="449"/>
      <c r="F975" s="301"/>
      <c r="G975" s="302"/>
      <c r="H975" s="170"/>
      <c r="I975" s="170"/>
      <c r="J975" s="646">
        <v>0</v>
      </c>
      <c r="K975" s="646">
        <v>0</v>
      </c>
      <c r="L975" s="736"/>
      <c r="M975" s="361"/>
    </row>
    <row r="976" spans="2:13" x14ac:dyDescent="0.35">
      <c r="B976" s="229"/>
      <c r="C976" s="301"/>
      <c r="D976" s="301"/>
      <c r="E976" s="449"/>
      <c r="F976" s="301"/>
      <c r="G976" s="302"/>
      <c r="H976" s="170"/>
      <c r="I976" s="170"/>
      <c r="J976" s="646">
        <v>0</v>
      </c>
      <c r="K976" s="646">
        <v>0</v>
      </c>
      <c r="L976" s="736"/>
      <c r="M976" s="361"/>
    </row>
    <row r="977" spans="2:13" x14ac:dyDescent="0.35">
      <c r="B977" s="229"/>
      <c r="C977" s="301"/>
      <c r="D977" s="301"/>
      <c r="E977" s="449"/>
      <c r="F977" s="301"/>
      <c r="G977" s="302"/>
      <c r="H977" s="170"/>
      <c r="I977" s="170"/>
      <c r="J977" s="646">
        <v>0</v>
      </c>
      <c r="K977" s="646">
        <v>0</v>
      </c>
      <c r="L977" s="736"/>
      <c r="M977" s="361"/>
    </row>
    <row r="978" spans="2:13" x14ac:dyDescent="0.35">
      <c r="B978" s="229"/>
      <c r="C978" s="301"/>
      <c r="D978" s="301"/>
      <c r="E978" s="449"/>
      <c r="F978" s="301"/>
      <c r="G978" s="302"/>
      <c r="H978" s="170"/>
      <c r="I978" s="170"/>
      <c r="J978" s="646">
        <v>0</v>
      </c>
      <c r="K978" s="646">
        <v>0</v>
      </c>
      <c r="L978" s="736"/>
      <c r="M978" s="361"/>
    </row>
    <row r="979" spans="2:13" x14ac:dyDescent="0.35">
      <c r="B979" s="229"/>
      <c r="C979" s="301"/>
      <c r="D979" s="301"/>
      <c r="E979" s="449"/>
      <c r="F979" s="301"/>
      <c r="G979" s="302"/>
      <c r="H979" s="170"/>
      <c r="I979" s="170"/>
      <c r="J979" s="646">
        <v>0</v>
      </c>
      <c r="K979" s="646">
        <v>0</v>
      </c>
      <c r="L979" s="736"/>
      <c r="M979" s="361"/>
    </row>
    <row r="980" spans="2:13" x14ac:dyDescent="0.35">
      <c r="B980" s="229"/>
      <c r="C980" s="301"/>
      <c r="D980" s="301"/>
      <c r="E980" s="449"/>
      <c r="F980" s="301"/>
      <c r="G980" s="302"/>
      <c r="H980" s="170"/>
      <c r="I980" s="170"/>
      <c r="J980" s="646">
        <v>0</v>
      </c>
      <c r="K980" s="646">
        <v>0</v>
      </c>
      <c r="L980" s="736"/>
      <c r="M980" s="361"/>
    </row>
    <row r="981" spans="2:13" x14ac:dyDescent="0.35">
      <c r="B981" s="229"/>
      <c r="C981" s="301"/>
      <c r="D981" s="301"/>
      <c r="E981" s="449"/>
      <c r="F981" s="301"/>
      <c r="G981" s="302"/>
      <c r="H981" s="170"/>
      <c r="I981" s="170"/>
      <c r="J981" s="646">
        <v>0</v>
      </c>
      <c r="K981" s="646">
        <v>0</v>
      </c>
      <c r="L981" s="736"/>
      <c r="M981" s="361"/>
    </row>
    <row r="982" spans="2:13" x14ac:dyDescent="0.35">
      <c r="B982" s="229"/>
      <c r="C982" s="301"/>
      <c r="D982" s="301"/>
      <c r="E982" s="449"/>
      <c r="F982" s="301"/>
      <c r="G982" s="302"/>
      <c r="H982" s="170"/>
      <c r="I982" s="170"/>
      <c r="J982" s="646">
        <v>0</v>
      </c>
      <c r="K982" s="646">
        <v>0</v>
      </c>
      <c r="L982" s="736"/>
      <c r="M982" s="361"/>
    </row>
    <row r="983" spans="2:13" x14ac:dyDescent="0.35">
      <c r="B983" s="229"/>
      <c r="C983" s="301"/>
      <c r="D983" s="301"/>
      <c r="E983" s="449"/>
      <c r="F983" s="301"/>
      <c r="G983" s="302"/>
      <c r="H983" s="170"/>
      <c r="I983" s="170"/>
      <c r="J983" s="646">
        <v>0</v>
      </c>
      <c r="K983" s="646">
        <v>0</v>
      </c>
      <c r="L983" s="736"/>
      <c r="M983" s="361"/>
    </row>
    <row r="984" spans="2:13" x14ac:dyDescent="0.35">
      <c r="B984" s="229"/>
      <c r="C984" s="301"/>
      <c r="D984" s="301"/>
      <c r="E984" s="449"/>
      <c r="F984" s="301"/>
      <c r="G984" s="302"/>
      <c r="H984" s="170"/>
      <c r="I984" s="170"/>
      <c r="J984" s="646">
        <v>0</v>
      </c>
      <c r="K984" s="646">
        <v>0</v>
      </c>
      <c r="L984" s="736"/>
      <c r="M984" s="361"/>
    </row>
    <row r="985" spans="2:13" x14ac:dyDescent="0.35">
      <c r="B985" s="229"/>
      <c r="C985" s="301"/>
      <c r="D985" s="301"/>
      <c r="E985" s="449"/>
      <c r="F985" s="301"/>
      <c r="G985" s="302"/>
      <c r="H985" s="170"/>
      <c r="I985" s="170"/>
      <c r="J985" s="646">
        <v>0</v>
      </c>
      <c r="K985" s="646">
        <v>0</v>
      </c>
      <c r="L985" s="736"/>
      <c r="M985" s="361"/>
    </row>
    <row r="986" spans="2:13" x14ac:dyDescent="0.35">
      <c r="B986" s="229"/>
      <c r="C986" s="301"/>
      <c r="D986" s="301"/>
      <c r="E986" s="449"/>
      <c r="F986" s="301"/>
      <c r="G986" s="302"/>
      <c r="H986" s="170"/>
      <c r="I986" s="170"/>
      <c r="J986" s="646">
        <v>0</v>
      </c>
      <c r="K986" s="646">
        <v>0</v>
      </c>
      <c r="L986" s="736"/>
      <c r="M986" s="361"/>
    </row>
    <row r="987" spans="2:13" x14ac:dyDescent="0.35">
      <c r="B987" s="229"/>
      <c r="C987" s="301"/>
      <c r="D987" s="301"/>
      <c r="E987" s="449"/>
      <c r="F987" s="301"/>
      <c r="G987" s="302"/>
      <c r="H987" s="170"/>
      <c r="I987" s="170"/>
      <c r="J987" s="646">
        <v>0</v>
      </c>
      <c r="K987" s="646">
        <v>0</v>
      </c>
      <c r="L987" s="736"/>
      <c r="M987" s="361"/>
    </row>
    <row r="988" spans="2:13" x14ac:dyDescent="0.35">
      <c r="B988" s="229"/>
      <c r="C988" s="301"/>
      <c r="D988" s="301"/>
      <c r="E988" s="449"/>
      <c r="F988" s="301"/>
      <c r="G988" s="302"/>
      <c r="H988" s="170"/>
      <c r="I988" s="170"/>
      <c r="J988" s="646">
        <v>0</v>
      </c>
      <c r="K988" s="646">
        <v>0</v>
      </c>
      <c r="L988" s="736"/>
      <c r="M988" s="361"/>
    </row>
    <row r="989" spans="2:13" x14ac:dyDescent="0.35">
      <c r="B989" s="229"/>
      <c r="C989" s="301"/>
      <c r="D989" s="301"/>
      <c r="E989" s="449"/>
      <c r="F989" s="301"/>
      <c r="G989" s="302"/>
      <c r="H989" s="170"/>
      <c r="I989" s="170"/>
      <c r="J989" s="646">
        <v>0</v>
      </c>
      <c r="K989" s="646">
        <v>0</v>
      </c>
      <c r="L989" s="736"/>
      <c r="M989" s="361"/>
    </row>
    <row r="990" spans="2:13" x14ac:dyDescent="0.35">
      <c r="B990" s="229"/>
      <c r="C990" s="301"/>
      <c r="D990" s="301"/>
      <c r="E990" s="449"/>
      <c r="F990" s="301"/>
      <c r="G990" s="302"/>
      <c r="H990" s="170"/>
      <c r="I990" s="170"/>
      <c r="J990" s="646">
        <v>0</v>
      </c>
      <c r="K990" s="646">
        <v>0</v>
      </c>
      <c r="L990" s="736"/>
      <c r="M990" s="361"/>
    </row>
    <row r="991" spans="2:13" x14ac:dyDescent="0.35">
      <c r="B991" s="229"/>
      <c r="C991" s="301"/>
      <c r="D991" s="301"/>
      <c r="E991" s="449"/>
      <c r="F991" s="301"/>
      <c r="G991" s="302"/>
      <c r="H991" s="170"/>
      <c r="I991" s="170"/>
      <c r="J991" s="646">
        <v>0</v>
      </c>
      <c r="K991" s="646">
        <v>0</v>
      </c>
      <c r="L991" s="736"/>
      <c r="M991" s="361"/>
    </row>
    <row r="992" spans="2:13" x14ac:dyDescent="0.35">
      <c r="B992" s="229"/>
      <c r="C992" s="301"/>
      <c r="D992" s="301"/>
      <c r="E992" s="449"/>
      <c r="F992" s="301"/>
      <c r="G992" s="302"/>
      <c r="H992" s="170"/>
      <c r="I992" s="170"/>
      <c r="J992" s="646">
        <v>0</v>
      </c>
      <c r="K992" s="646">
        <v>0</v>
      </c>
      <c r="L992" s="736"/>
      <c r="M992" s="361"/>
    </row>
    <row r="993" spans="2:13" x14ac:dyDescent="0.35">
      <c r="B993" s="229"/>
      <c r="C993" s="301"/>
      <c r="D993" s="301"/>
      <c r="E993" s="449"/>
      <c r="F993" s="301"/>
      <c r="G993" s="302"/>
      <c r="H993" s="170"/>
      <c r="I993" s="170"/>
      <c r="J993" s="646">
        <v>0</v>
      </c>
      <c r="K993" s="646">
        <v>0</v>
      </c>
      <c r="L993" s="736"/>
      <c r="M993" s="361"/>
    </row>
    <row r="994" spans="2:13" x14ac:dyDescent="0.35">
      <c r="B994" s="229"/>
      <c r="C994" s="301"/>
      <c r="D994" s="301"/>
      <c r="E994" s="449"/>
      <c r="F994" s="301"/>
      <c r="G994" s="302"/>
      <c r="H994" s="170"/>
      <c r="I994" s="170"/>
      <c r="J994" s="646">
        <v>0</v>
      </c>
      <c r="K994" s="646">
        <v>0</v>
      </c>
      <c r="L994" s="736"/>
      <c r="M994" s="361"/>
    </row>
    <row r="995" spans="2:13" x14ac:dyDescent="0.35">
      <c r="B995" s="229"/>
      <c r="C995" s="301"/>
      <c r="D995" s="301"/>
      <c r="E995" s="449"/>
      <c r="F995" s="301"/>
      <c r="G995" s="302"/>
      <c r="H995" s="170"/>
      <c r="I995" s="170"/>
      <c r="J995" s="646">
        <v>0</v>
      </c>
      <c r="K995" s="646">
        <v>0</v>
      </c>
      <c r="L995" s="736"/>
      <c r="M995" s="361"/>
    </row>
    <row r="996" spans="2:13" x14ac:dyDescent="0.35">
      <c r="B996" s="229"/>
      <c r="C996" s="301"/>
      <c r="D996" s="301"/>
      <c r="E996" s="449"/>
      <c r="F996" s="301"/>
      <c r="G996" s="302"/>
      <c r="H996" s="170"/>
      <c r="I996" s="170"/>
      <c r="J996" s="646">
        <v>0</v>
      </c>
      <c r="K996" s="646">
        <v>0</v>
      </c>
      <c r="L996" s="736"/>
      <c r="M996" s="361"/>
    </row>
    <row r="997" spans="2:13" x14ac:dyDescent="0.35">
      <c r="B997" s="229"/>
      <c r="C997" s="301"/>
      <c r="D997" s="301"/>
      <c r="E997" s="449"/>
      <c r="F997" s="301"/>
      <c r="G997" s="302"/>
      <c r="H997" s="170"/>
      <c r="I997" s="170"/>
      <c r="J997" s="646">
        <v>0</v>
      </c>
      <c r="K997" s="646">
        <v>0</v>
      </c>
      <c r="L997" s="736"/>
      <c r="M997" s="361"/>
    </row>
    <row r="998" spans="2:13" x14ac:dyDescent="0.35">
      <c r="B998" s="229"/>
      <c r="C998" s="301"/>
      <c r="D998" s="301"/>
      <c r="E998" s="449"/>
      <c r="F998" s="301"/>
      <c r="G998" s="302"/>
      <c r="H998" s="170"/>
      <c r="I998" s="170"/>
      <c r="J998" s="646">
        <v>0</v>
      </c>
      <c r="K998" s="646">
        <v>0</v>
      </c>
      <c r="L998" s="736"/>
      <c r="M998" s="361"/>
    </row>
    <row r="999" spans="2:13" x14ac:dyDescent="0.35">
      <c r="B999" s="229"/>
      <c r="C999" s="301"/>
      <c r="D999" s="301"/>
      <c r="E999" s="449"/>
      <c r="F999" s="301"/>
      <c r="G999" s="302"/>
      <c r="H999" s="170"/>
      <c r="I999" s="170"/>
      <c r="J999" s="646">
        <v>0</v>
      </c>
      <c r="K999" s="646">
        <v>0</v>
      </c>
      <c r="L999" s="736"/>
      <c r="M999" s="361"/>
    </row>
    <row r="1000" spans="2:13" x14ac:dyDescent="0.35">
      <c r="B1000" s="229"/>
      <c r="C1000" s="301"/>
      <c r="D1000" s="301"/>
      <c r="E1000" s="449"/>
      <c r="F1000" s="301"/>
      <c r="G1000" s="302"/>
      <c r="H1000" s="170"/>
      <c r="I1000" s="170"/>
      <c r="J1000" s="646">
        <v>0</v>
      </c>
      <c r="K1000" s="646">
        <v>0</v>
      </c>
      <c r="L1000" s="736"/>
      <c r="M1000" s="361"/>
    </row>
    <row r="1001" spans="2:13" x14ac:dyDescent="0.35">
      <c r="B1001" s="229"/>
      <c r="C1001" s="301"/>
      <c r="D1001" s="301"/>
      <c r="E1001" s="449"/>
      <c r="F1001" s="301"/>
      <c r="G1001" s="302"/>
      <c r="H1001" s="170"/>
      <c r="I1001" s="170"/>
      <c r="J1001" s="646">
        <v>0</v>
      </c>
      <c r="K1001" s="646">
        <v>0</v>
      </c>
      <c r="L1001" s="736"/>
      <c r="M1001" s="361"/>
    </row>
    <row r="1002" spans="2:13" x14ac:dyDescent="0.35">
      <c r="B1002" s="229"/>
      <c r="C1002" s="301"/>
      <c r="D1002" s="301"/>
      <c r="E1002" s="449"/>
      <c r="F1002" s="301"/>
      <c r="G1002" s="302"/>
      <c r="H1002" s="170"/>
      <c r="I1002" s="170"/>
      <c r="J1002" s="646">
        <v>0</v>
      </c>
      <c r="K1002" s="646">
        <v>0</v>
      </c>
      <c r="L1002" s="736"/>
      <c r="M1002" s="361"/>
    </row>
    <row r="1003" spans="2:13" x14ac:dyDescent="0.35">
      <c r="B1003" s="229"/>
      <c r="C1003" s="301"/>
      <c r="D1003" s="301"/>
      <c r="E1003" s="449"/>
      <c r="F1003" s="301"/>
      <c r="G1003" s="302"/>
      <c r="H1003" s="170"/>
      <c r="I1003" s="170"/>
      <c r="J1003" s="646">
        <v>0</v>
      </c>
      <c r="K1003" s="646">
        <v>0</v>
      </c>
      <c r="L1003" s="736"/>
      <c r="M1003" s="361"/>
    </row>
    <row r="1004" spans="2:13" x14ac:dyDescent="0.35">
      <c r="B1004" s="229"/>
      <c r="C1004" s="301"/>
      <c r="D1004" s="301"/>
      <c r="E1004" s="449"/>
      <c r="F1004" s="301"/>
      <c r="G1004" s="302"/>
      <c r="H1004" s="170"/>
      <c r="I1004" s="170"/>
      <c r="J1004" s="646">
        <v>0</v>
      </c>
      <c r="K1004" s="646">
        <v>0</v>
      </c>
      <c r="L1004" s="736"/>
      <c r="M1004" s="361"/>
    </row>
    <row r="1005" spans="2:13" x14ac:dyDescent="0.35">
      <c r="B1005" s="229"/>
      <c r="C1005" s="301"/>
      <c r="D1005" s="301"/>
      <c r="E1005" s="449"/>
      <c r="F1005" s="301"/>
      <c r="G1005" s="302"/>
      <c r="H1005" s="170"/>
      <c r="I1005" s="170"/>
      <c r="J1005" s="646">
        <v>0</v>
      </c>
      <c r="K1005" s="646">
        <v>0</v>
      </c>
      <c r="L1005" s="736"/>
      <c r="M1005" s="361"/>
    </row>
    <row r="1006" spans="2:13" x14ac:dyDescent="0.35">
      <c r="B1006" s="229"/>
      <c r="C1006" s="301"/>
      <c r="D1006" s="301"/>
      <c r="E1006" s="449"/>
      <c r="F1006" s="301"/>
      <c r="G1006" s="302"/>
      <c r="H1006" s="170"/>
      <c r="I1006" s="170"/>
      <c r="J1006" s="646">
        <v>0</v>
      </c>
      <c r="K1006" s="646">
        <v>0</v>
      </c>
      <c r="L1006" s="736"/>
      <c r="M1006" s="361"/>
    </row>
    <row r="1007" spans="2:13" x14ac:dyDescent="0.35">
      <c r="B1007" s="229"/>
      <c r="C1007" s="301"/>
      <c r="D1007" s="301"/>
      <c r="E1007" s="449"/>
      <c r="F1007" s="301"/>
      <c r="G1007" s="302"/>
      <c r="H1007" s="170"/>
      <c r="I1007" s="170"/>
      <c r="J1007" s="646">
        <v>0</v>
      </c>
      <c r="K1007" s="646">
        <v>0</v>
      </c>
      <c r="L1007" s="736"/>
      <c r="M1007" s="361"/>
    </row>
    <row r="1008" spans="2:13" x14ac:dyDescent="0.35">
      <c r="B1008" s="229"/>
      <c r="C1008" s="301"/>
      <c r="D1008" s="301"/>
      <c r="E1008" s="449"/>
      <c r="F1008" s="301"/>
      <c r="G1008" s="302"/>
      <c r="H1008" s="170"/>
      <c r="I1008" s="170"/>
      <c r="J1008" s="646">
        <v>0</v>
      </c>
      <c r="K1008" s="646">
        <v>0</v>
      </c>
      <c r="L1008" s="736"/>
      <c r="M1008" s="361"/>
    </row>
    <row r="1009" spans="2:13" x14ac:dyDescent="0.35">
      <c r="B1009" s="229"/>
      <c r="C1009" s="301"/>
      <c r="D1009" s="301"/>
      <c r="E1009" s="449"/>
      <c r="F1009" s="301"/>
      <c r="G1009" s="302"/>
      <c r="H1009" s="170"/>
      <c r="I1009" s="170"/>
      <c r="J1009" s="646">
        <v>0</v>
      </c>
      <c r="K1009" s="646">
        <v>0</v>
      </c>
      <c r="L1009" s="736"/>
      <c r="M1009" s="361"/>
    </row>
    <row r="1010" spans="2:13" x14ac:dyDescent="0.35">
      <c r="B1010" s="229"/>
      <c r="C1010" s="301"/>
      <c r="D1010" s="301"/>
      <c r="E1010" s="449"/>
      <c r="F1010" s="301"/>
      <c r="G1010" s="302"/>
      <c r="H1010" s="170"/>
      <c r="I1010" s="170"/>
      <c r="J1010" s="646">
        <v>0</v>
      </c>
      <c r="K1010" s="646">
        <v>0</v>
      </c>
      <c r="L1010" s="736"/>
      <c r="M1010" s="361"/>
    </row>
    <row r="1011" spans="2:13" x14ac:dyDescent="0.35">
      <c r="B1011" s="229"/>
      <c r="C1011" s="301"/>
      <c r="D1011" s="301"/>
      <c r="E1011" s="449"/>
      <c r="F1011" s="301"/>
      <c r="G1011" s="302"/>
      <c r="H1011" s="170"/>
      <c r="I1011" s="170"/>
      <c r="J1011" s="646">
        <v>0</v>
      </c>
      <c r="K1011" s="646">
        <v>0</v>
      </c>
      <c r="L1011" s="736"/>
      <c r="M1011" s="361"/>
    </row>
    <row r="1012" spans="2:13" x14ac:dyDescent="0.35">
      <c r="B1012" s="229"/>
      <c r="C1012" s="301"/>
      <c r="D1012" s="301"/>
      <c r="E1012" s="449"/>
      <c r="F1012" s="301"/>
      <c r="G1012" s="302"/>
      <c r="H1012" s="170"/>
      <c r="I1012" s="170"/>
      <c r="J1012" s="646">
        <v>0</v>
      </c>
      <c r="K1012" s="646">
        <v>0</v>
      </c>
      <c r="L1012" s="736"/>
      <c r="M1012" s="361"/>
    </row>
    <row r="1013" spans="2:13" x14ac:dyDescent="0.35">
      <c r="B1013" s="229"/>
      <c r="C1013" s="301"/>
      <c r="D1013" s="301"/>
      <c r="E1013" s="449"/>
      <c r="F1013" s="301"/>
      <c r="G1013" s="302"/>
      <c r="H1013" s="170"/>
      <c r="I1013" s="170"/>
      <c r="J1013" s="646">
        <v>0</v>
      </c>
      <c r="K1013" s="646">
        <v>0</v>
      </c>
      <c r="L1013" s="736"/>
      <c r="M1013" s="361"/>
    </row>
    <row r="1014" spans="2:13" x14ac:dyDescent="0.35">
      <c r="B1014" s="229"/>
      <c r="C1014" s="301"/>
      <c r="D1014" s="301"/>
      <c r="E1014" s="449"/>
      <c r="F1014" s="301"/>
      <c r="G1014" s="302"/>
      <c r="H1014" s="170"/>
      <c r="I1014" s="170"/>
      <c r="J1014" s="646">
        <v>0</v>
      </c>
      <c r="K1014" s="646">
        <v>0</v>
      </c>
      <c r="L1014" s="736"/>
      <c r="M1014" s="361"/>
    </row>
    <row r="1015" spans="2:13" x14ac:dyDescent="0.35">
      <c r="B1015" s="229"/>
      <c r="C1015" s="301"/>
      <c r="D1015" s="301"/>
      <c r="E1015" s="449"/>
      <c r="F1015" s="301"/>
      <c r="G1015" s="302"/>
      <c r="H1015" s="170"/>
      <c r="I1015" s="170"/>
      <c r="J1015" s="646">
        <v>0</v>
      </c>
      <c r="K1015" s="646">
        <v>0</v>
      </c>
      <c r="L1015" s="736"/>
      <c r="M1015" s="361"/>
    </row>
    <row r="1016" spans="2:13" x14ac:dyDescent="0.35">
      <c r="B1016" s="229"/>
      <c r="C1016" s="301"/>
      <c r="D1016" s="301"/>
      <c r="E1016" s="449"/>
      <c r="F1016" s="301"/>
      <c r="G1016" s="302"/>
      <c r="H1016" s="170"/>
      <c r="I1016" s="170"/>
      <c r="J1016" s="646">
        <v>0</v>
      </c>
      <c r="K1016" s="646">
        <v>0</v>
      </c>
      <c r="L1016" s="736"/>
      <c r="M1016" s="361"/>
    </row>
    <row r="1017" spans="2:13" x14ac:dyDescent="0.35">
      <c r="B1017" s="229"/>
      <c r="C1017" s="301"/>
      <c r="D1017" s="301"/>
      <c r="E1017" s="449"/>
      <c r="F1017" s="301"/>
      <c r="G1017" s="302"/>
      <c r="H1017" s="170"/>
      <c r="I1017" s="170"/>
      <c r="J1017" s="646">
        <v>0</v>
      </c>
      <c r="K1017" s="646">
        <v>0</v>
      </c>
      <c r="L1017" s="736"/>
      <c r="M1017" s="361"/>
    </row>
    <row r="1018" spans="2:13" x14ac:dyDescent="0.35">
      <c r="B1018" s="229"/>
      <c r="C1018" s="301"/>
      <c r="D1018" s="301"/>
      <c r="E1018" s="449"/>
      <c r="F1018" s="301"/>
      <c r="G1018" s="302"/>
      <c r="H1018" s="170"/>
      <c r="I1018" s="170"/>
      <c r="J1018" s="646">
        <v>0</v>
      </c>
      <c r="K1018" s="646">
        <v>0</v>
      </c>
      <c r="L1018" s="736"/>
      <c r="M1018" s="361"/>
    </row>
    <row r="1019" spans="2:13" x14ac:dyDescent="0.35">
      <c r="B1019" s="229"/>
      <c r="C1019" s="301"/>
      <c r="D1019" s="301"/>
      <c r="E1019" s="449"/>
      <c r="F1019" s="301"/>
      <c r="G1019" s="302"/>
      <c r="H1019" s="170"/>
      <c r="I1019" s="170"/>
      <c r="J1019" s="646">
        <v>0</v>
      </c>
      <c r="K1019" s="646">
        <v>0</v>
      </c>
      <c r="L1019" s="736"/>
      <c r="M1019" s="361"/>
    </row>
    <row r="1020" spans="2:13" x14ac:dyDescent="0.35">
      <c r="B1020" s="229"/>
      <c r="C1020" s="301"/>
      <c r="D1020" s="301"/>
      <c r="E1020" s="449"/>
      <c r="F1020" s="301"/>
      <c r="G1020" s="302"/>
      <c r="H1020" s="170"/>
      <c r="I1020" s="170"/>
      <c r="J1020" s="646">
        <v>0</v>
      </c>
      <c r="K1020" s="646">
        <v>0</v>
      </c>
      <c r="L1020" s="736"/>
      <c r="M1020" s="361"/>
    </row>
    <row r="1021" spans="2:13" x14ac:dyDescent="0.35">
      <c r="B1021" s="229"/>
      <c r="C1021" s="301"/>
      <c r="D1021" s="301"/>
      <c r="E1021" s="449"/>
      <c r="F1021" s="301"/>
      <c r="G1021" s="302"/>
      <c r="H1021" s="170"/>
      <c r="I1021" s="170"/>
      <c r="J1021" s="646">
        <v>0</v>
      </c>
      <c r="K1021" s="646">
        <v>0</v>
      </c>
      <c r="L1021" s="736"/>
      <c r="M1021" s="361"/>
    </row>
    <row r="1022" spans="2:13" x14ac:dyDescent="0.35">
      <c r="B1022" s="229"/>
      <c r="C1022" s="301"/>
      <c r="D1022" s="301"/>
      <c r="E1022" s="449"/>
      <c r="F1022" s="301"/>
      <c r="G1022" s="302"/>
      <c r="H1022" s="170"/>
      <c r="I1022" s="170"/>
      <c r="J1022" s="646">
        <v>0</v>
      </c>
      <c r="K1022" s="646">
        <v>0</v>
      </c>
      <c r="L1022" s="736"/>
      <c r="M1022" s="361"/>
    </row>
    <row r="1023" spans="2:13" x14ac:dyDescent="0.35">
      <c r="B1023" s="229"/>
      <c r="C1023" s="301"/>
      <c r="D1023" s="301"/>
      <c r="E1023" s="449"/>
      <c r="F1023" s="301"/>
      <c r="G1023" s="302"/>
      <c r="H1023" s="170"/>
      <c r="I1023" s="170"/>
      <c r="J1023" s="646">
        <v>0</v>
      </c>
      <c r="K1023" s="646">
        <v>0</v>
      </c>
      <c r="L1023" s="736"/>
      <c r="M1023" s="361"/>
    </row>
    <row r="1024" spans="2:13" x14ac:dyDescent="0.35">
      <c r="B1024" s="229"/>
      <c r="C1024" s="301"/>
      <c r="D1024" s="301"/>
      <c r="E1024" s="449"/>
      <c r="F1024" s="301"/>
      <c r="G1024" s="302"/>
      <c r="H1024" s="170"/>
      <c r="I1024" s="170"/>
      <c r="J1024" s="646">
        <v>0</v>
      </c>
      <c r="K1024" s="646">
        <v>0</v>
      </c>
      <c r="L1024" s="736"/>
      <c r="M1024" s="361"/>
    </row>
    <row r="1025" spans="2:13" x14ac:dyDescent="0.35">
      <c r="B1025" s="229"/>
      <c r="C1025" s="301"/>
      <c r="D1025" s="301"/>
      <c r="E1025" s="449"/>
      <c r="F1025" s="301"/>
      <c r="G1025" s="302"/>
      <c r="H1025" s="170"/>
      <c r="I1025" s="170"/>
      <c r="J1025" s="646">
        <v>0</v>
      </c>
      <c r="K1025" s="646">
        <v>0</v>
      </c>
      <c r="L1025" s="736"/>
      <c r="M1025" s="361"/>
    </row>
    <row r="1026" spans="2:13" x14ac:dyDescent="0.35">
      <c r="B1026" s="229"/>
      <c r="C1026" s="301"/>
      <c r="D1026" s="301"/>
      <c r="E1026" s="449"/>
      <c r="F1026" s="301"/>
      <c r="G1026" s="302"/>
      <c r="H1026" s="170"/>
      <c r="I1026" s="170"/>
      <c r="J1026" s="646">
        <v>0</v>
      </c>
      <c r="K1026" s="646">
        <v>0</v>
      </c>
      <c r="L1026" s="736"/>
      <c r="M1026" s="361"/>
    </row>
    <row r="1027" spans="2:13" x14ac:dyDescent="0.35">
      <c r="B1027" s="229"/>
      <c r="C1027" s="301"/>
      <c r="D1027" s="301"/>
      <c r="E1027" s="449"/>
      <c r="F1027" s="301"/>
      <c r="G1027" s="302"/>
      <c r="H1027" s="170"/>
      <c r="I1027" s="170"/>
      <c r="J1027" s="646">
        <v>0</v>
      </c>
      <c r="K1027" s="646">
        <v>0</v>
      </c>
      <c r="L1027" s="736"/>
      <c r="M1027" s="361"/>
    </row>
    <row r="1028" spans="2:13" x14ac:dyDescent="0.35">
      <c r="B1028" s="229"/>
      <c r="C1028" s="301"/>
      <c r="D1028" s="301"/>
      <c r="E1028" s="449"/>
      <c r="F1028" s="301"/>
      <c r="G1028" s="302"/>
      <c r="H1028" s="170"/>
      <c r="I1028" s="170"/>
      <c r="J1028" s="646">
        <v>0</v>
      </c>
      <c r="K1028" s="646">
        <v>0</v>
      </c>
      <c r="L1028" s="736"/>
      <c r="M1028" s="361"/>
    </row>
    <row r="1029" spans="2:13" x14ac:dyDescent="0.35">
      <c r="B1029" s="229"/>
      <c r="C1029" s="301"/>
      <c r="D1029" s="301"/>
      <c r="E1029" s="449"/>
      <c r="F1029" s="301"/>
      <c r="G1029" s="302"/>
      <c r="H1029" s="170"/>
      <c r="I1029" s="170"/>
      <c r="J1029" s="646">
        <v>0</v>
      </c>
      <c r="K1029" s="646">
        <v>0</v>
      </c>
      <c r="L1029" s="736"/>
      <c r="M1029" s="361"/>
    </row>
    <row r="1030" spans="2:13" x14ac:dyDescent="0.35">
      <c r="B1030" s="229"/>
      <c r="C1030" s="301"/>
      <c r="D1030" s="301"/>
      <c r="E1030" s="449"/>
      <c r="F1030" s="301"/>
      <c r="G1030" s="302"/>
      <c r="H1030" s="170"/>
      <c r="I1030" s="170"/>
      <c r="J1030" s="646">
        <v>0</v>
      </c>
      <c r="K1030" s="646">
        <v>0</v>
      </c>
      <c r="L1030" s="736"/>
      <c r="M1030" s="361"/>
    </row>
    <row r="1031" spans="2:13" x14ac:dyDescent="0.35">
      <c r="B1031" s="229"/>
      <c r="C1031" s="301"/>
      <c r="D1031" s="301"/>
      <c r="E1031" s="449"/>
      <c r="F1031" s="301"/>
      <c r="G1031" s="302"/>
      <c r="H1031" s="170"/>
      <c r="I1031" s="170"/>
      <c r="J1031" s="646">
        <v>0</v>
      </c>
      <c r="K1031" s="646">
        <v>0</v>
      </c>
      <c r="L1031" s="736"/>
      <c r="M1031" s="361"/>
    </row>
    <row r="1032" spans="2:13" x14ac:dyDescent="0.35">
      <c r="B1032" s="229"/>
      <c r="C1032" s="301"/>
      <c r="D1032" s="301"/>
      <c r="E1032" s="449"/>
      <c r="F1032" s="301"/>
      <c r="G1032" s="302"/>
      <c r="H1032" s="170"/>
      <c r="I1032" s="170"/>
      <c r="J1032" s="646">
        <v>0</v>
      </c>
      <c r="K1032" s="646">
        <v>0</v>
      </c>
      <c r="L1032" s="736"/>
      <c r="M1032" s="361"/>
    </row>
    <row r="1033" spans="2:13" x14ac:dyDescent="0.35">
      <c r="B1033" s="229"/>
      <c r="C1033" s="301"/>
      <c r="D1033" s="301"/>
      <c r="E1033" s="449"/>
      <c r="F1033" s="301"/>
      <c r="G1033" s="302"/>
      <c r="H1033" s="170"/>
      <c r="I1033" s="170"/>
      <c r="J1033" s="646">
        <v>0</v>
      </c>
      <c r="K1033" s="646">
        <v>0</v>
      </c>
      <c r="L1033" s="736"/>
      <c r="M1033" s="361"/>
    </row>
    <row r="1034" spans="2:13" x14ac:dyDescent="0.35">
      <c r="B1034" s="229"/>
      <c r="C1034" s="301"/>
      <c r="D1034" s="301"/>
      <c r="E1034" s="449"/>
      <c r="F1034" s="301"/>
      <c r="G1034" s="302"/>
      <c r="H1034" s="170"/>
      <c r="I1034" s="170"/>
      <c r="J1034" s="646">
        <v>0</v>
      </c>
      <c r="K1034" s="646">
        <v>0</v>
      </c>
      <c r="L1034" s="736"/>
      <c r="M1034" s="361"/>
    </row>
    <row r="1035" spans="2:13" x14ac:dyDescent="0.35">
      <c r="B1035" s="229"/>
      <c r="C1035" s="301"/>
      <c r="D1035" s="301"/>
      <c r="E1035" s="449"/>
      <c r="F1035" s="301"/>
      <c r="G1035" s="302"/>
      <c r="H1035" s="170"/>
      <c r="I1035" s="170"/>
      <c r="J1035" s="646">
        <v>0</v>
      </c>
      <c r="K1035" s="646">
        <v>0</v>
      </c>
      <c r="L1035" s="736"/>
      <c r="M1035" s="361"/>
    </row>
    <row r="1036" spans="2:13" x14ac:dyDescent="0.35">
      <c r="B1036" s="229"/>
      <c r="C1036" s="301"/>
      <c r="D1036" s="301"/>
      <c r="E1036" s="449"/>
      <c r="F1036" s="301"/>
      <c r="G1036" s="302"/>
      <c r="H1036" s="170"/>
      <c r="I1036" s="170"/>
      <c r="J1036" s="646">
        <v>0</v>
      </c>
      <c r="K1036" s="646">
        <v>0</v>
      </c>
      <c r="L1036" s="736"/>
      <c r="M1036" s="361"/>
    </row>
    <row r="1037" spans="2:13" x14ac:dyDescent="0.35">
      <c r="B1037" s="229"/>
      <c r="C1037" s="301"/>
      <c r="D1037" s="301"/>
      <c r="E1037" s="449"/>
      <c r="F1037" s="301"/>
      <c r="G1037" s="302"/>
      <c r="H1037" s="170"/>
      <c r="I1037" s="170"/>
      <c r="J1037" s="646">
        <v>0</v>
      </c>
      <c r="K1037" s="646">
        <v>0</v>
      </c>
      <c r="L1037" s="736"/>
      <c r="M1037" s="361"/>
    </row>
    <row r="1038" spans="2:13" x14ac:dyDescent="0.35">
      <c r="B1038" s="229"/>
      <c r="C1038" s="301"/>
      <c r="D1038" s="301"/>
      <c r="E1038" s="449"/>
      <c r="F1038" s="301"/>
      <c r="G1038" s="302"/>
      <c r="H1038" s="170"/>
      <c r="I1038" s="170"/>
      <c r="J1038" s="646">
        <v>0</v>
      </c>
      <c r="K1038" s="646">
        <v>0</v>
      </c>
      <c r="L1038" s="736"/>
      <c r="M1038" s="361"/>
    </row>
    <row r="1039" spans="2:13" x14ac:dyDescent="0.35">
      <c r="B1039" s="229"/>
      <c r="C1039" s="301"/>
      <c r="D1039" s="301"/>
      <c r="E1039" s="449"/>
      <c r="F1039" s="301"/>
      <c r="G1039" s="302"/>
      <c r="H1039" s="170"/>
      <c r="I1039" s="170"/>
      <c r="J1039" s="646">
        <v>0</v>
      </c>
      <c r="K1039" s="646">
        <v>0</v>
      </c>
      <c r="L1039" s="736"/>
      <c r="M1039" s="361"/>
    </row>
    <row r="1040" spans="2:13" x14ac:dyDescent="0.35">
      <c r="B1040" s="229"/>
      <c r="C1040" s="301"/>
      <c r="D1040" s="301"/>
      <c r="E1040" s="449"/>
      <c r="F1040" s="301"/>
      <c r="G1040" s="302"/>
      <c r="H1040" s="170"/>
      <c r="I1040" s="170"/>
      <c r="J1040" s="646">
        <v>0</v>
      </c>
      <c r="K1040" s="646">
        <v>0</v>
      </c>
      <c r="L1040" s="736"/>
      <c r="M1040" s="361"/>
    </row>
    <row r="1041" spans="2:13" x14ac:dyDescent="0.35">
      <c r="B1041" s="229"/>
      <c r="C1041" s="301"/>
      <c r="D1041" s="301"/>
      <c r="E1041" s="449"/>
      <c r="F1041" s="301"/>
      <c r="G1041" s="302"/>
      <c r="H1041" s="170"/>
      <c r="I1041" s="170"/>
      <c r="J1041" s="646">
        <v>0</v>
      </c>
      <c r="K1041" s="646">
        <v>0</v>
      </c>
      <c r="L1041" s="736"/>
      <c r="M1041" s="361"/>
    </row>
    <row r="1042" spans="2:13" x14ac:dyDescent="0.35">
      <c r="B1042" s="229"/>
      <c r="C1042" s="301"/>
      <c r="D1042" s="301"/>
      <c r="E1042" s="449"/>
      <c r="F1042" s="301"/>
      <c r="G1042" s="302"/>
      <c r="H1042" s="170"/>
      <c r="I1042" s="170"/>
      <c r="J1042" s="646">
        <v>0</v>
      </c>
      <c r="K1042" s="646">
        <v>0</v>
      </c>
      <c r="L1042" s="736"/>
      <c r="M1042" s="361"/>
    </row>
    <row r="1043" spans="2:13" x14ac:dyDescent="0.35">
      <c r="B1043" s="229"/>
      <c r="C1043" s="301"/>
      <c r="D1043" s="301"/>
      <c r="E1043" s="449"/>
      <c r="F1043" s="301"/>
      <c r="G1043" s="302"/>
      <c r="H1043" s="170"/>
      <c r="I1043" s="170"/>
      <c r="J1043" s="646">
        <v>0</v>
      </c>
      <c r="K1043" s="646">
        <v>0</v>
      </c>
      <c r="L1043" s="736"/>
      <c r="M1043" s="361"/>
    </row>
    <row r="1044" spans="2:13" x14ac:dyDescent="0.35">
      <c r="B1044" s="229"/>
      <c r="C1044" s="301"/>
      <c r="D1044" s="301"/>
      <c r="E1044" s="449"/>
      <c r="F1044" s="301"/>
      <c r="G1044" s="302"/>
      <c r="H1044" s="170"/>
      <c r="I1044" s="170"/>
      <c r="J1044" s="646">
        <v>0</v>
      </c>
      <c r="K1044" s="646">
        <v>0</v>
      </c>
      <c r="L1044" s="736"/>
      <c r="M1044" s="361"/>
    </row>
    <row r="1045" spans="2:13" x14ac:dyDescent="0.35">
      <c r="B1045" s="229"/>
      <c r="C1045" s="301"/>
      <c r="D1045" s="301"/>
      <c r="E1045" s="449"/>
      <c r="F1045" s="301"/>
      <c r="G1045" s="302"/>
      <c r="H1045" s="170"/>
      <c r="I1045" s="170"/>
      <c r="J1045" s="646">
        <v>0</v>
      </c>
      <c r="K1045" s="646">
        <v>0</v>
      </c>
      <c r="L1045" s="736"/>
      <c r="M1045" s="361"/>
    </row>
    <row r="1046" spans="2:13" x14ac:dyDescent="0.35">
      <c r="B1046" s="229"/>
      <c r="C1046" s="301"/>
      <c r="D1046" s="301"/>
      <c r="E1046" s="449"/>
      <c r="F1046" s="301"/>
      <c r="G1046" s="302"/>
      <c r="H1046" s="170"/>
      <c r="I1046" s="170"/>
      <c r="J1046" s="646">
        <v>0</v>
      </c>
      <c r="K1046" s="646">
        <v>0</v>
      </c>
      <c r="L1046" s="736"/>
      <c r="M1046" s="361"/>
    </row>
    <row r="1047" spans="2:13" x14ac:dyDescent="0.35">
      <c r="B1047" s="229"/>
      <c r="C1047" s="301"/>
      <c r="D1047" s="301"/>
      <c r="E1047" s="449"/>
      <c r="F1047" s="301"/>
      <c r="G1047" s="302"/>
      <c r="H1047" s="170"/>
      <c r="I1047" s="170"/>
      <c r="J1047" s="646">
        <v>0</v>
      </c>
      <c r="K1047" s="646">
        <v>0</v>
      </c>
      <c r="L1047" s="736"/>
      <c r="M1047" s="361"/>
    </row>
    <row r="1048" spans="2:13" x14ac:dyDescent="0.35">
      <c r="B1048" s="229"/>
      <c r="C1048" s="301"/>
      <c r="D1048" s="301"/>
      <c r="E1048" s="449"/>
      <c r="F1048" s="301"/>
      <c r="G1048" s="302"/>
      <c r="H1048" s="170"/>
      <c r="I1048" s="170"/>
      <c r="J1048" s="646">
        <v>0</v>
      </c>
      <c r="K1048" s="646">
        <v>0</v>
      </c>
      <c r="L1048" s="736"/>
      <c r="M1048" s="361"/>
    </row>
    <row r="1049" spans="2:13" x14ac:dyDescent="0.35">
      <c r="B1049" s="229"/>
      <c r="C1049" s="301"/>
      <c r="D1049" s="301"/>
      <c r="E1049" s="449"/>
      <c r="F1049" s="301"/>
      <c r="G1049" s="302"/>
      <c r="H1049" s="170"/>
      <c r="I1049" s="170"/>
      <c r="J1049" s="646">
        <v>0</v>
      </c>
      <c r="K1049" s="646">
        <v>0</v>
      </c>
      <c r="L1049" s="736"/>
      <c r="M1049" s="361"/>
    </row>
    <row r="1050" spans="2:13" x14ac:dyDescent="0.35">
      <c r="B1050" s="229"/>
      <c r="C1050" s="301"/>
      <c r="D1050" s="301"/>
      <c r="E1050" s="449"/>
      <c r="F1050" s="301"/>
      <c r="G1050" s="302"/>
      <c r="H1050" s="170"/>
      <c r="I1050" s="170"/>
      <c r="J1050" s="646">
        <v>0</v>
      </c>
      <c r="K1050" s="646">
        <v>0</v>
      </c>
      <c r="L1050" s="736"/>
      <c r="M1050" s="361"/>
    </row>
    <row r="1051" spans="2:13" x14ac:dyDescent="0.35">
      <c r="B1051" s="229"/>
      <c r="C1051" s="301"/>
      <c r="D1051" s="301"/>
      <c r="E1051" s="449"/>
      <c r="F1051" s="301"/>
      <c r="G1051" s="302"/>
      <c r="H1051" s="170"/>
      <c r="I1051" s="170"/>
      <c r="J1051" s="646">
        <v>0</v>
      </c>
      <c r="K1051" s="646">
        <v>0</v>
      </c>
      <c r="L1051" s="736"/>
      <c r="M1051" s="361"/>
    </row>
    <row r="1052" spans="2:13" x14ac:dyDescent="0.35">
      <c r="B1052" s="229"/>
      <c r="C1052" s="301"/>
      <c r="D1052" s="301"/>
      <c r="E1052" s="449"/>
      <c r="F1052" s="301"/>
      <c r="G1052" s="302"/>
      <c r="H1052" s="170"/>
      <c r="I1052" s="170"/>
      <c r="J1052" s="646">
        <v>0</v>
      </c>
      <c r="K1052" s="646">
        <v>0</v>
      </c>
      <c r="L1052" s="736"/>
      <c r="M1052" s="361"/>
    </row>
    <row r="1053" spans="2:13" x14ac:dyDescent="0.35">
      <c r="B1053" s="229"/>
      <c r="C1053" s="301"/>
      <c r="D1053" s="301"/>
      <c r="E1053" s="449"/>
      <c r="F1053" s="301"/>
      <c r="G1053" s="302"/>
      <c r="H1053" s="170"/>
      <c r="I1053" s="170"/>
      <c r="J1053" s="646">
        <v>0</v>
      </c>
      <c r="K1053" s="646">
        <v>0</v>
      </c>
      <c r="L1053" s="736"/>
      <c r="M1053" s="361"/>
    </row>
    <row r="1054" spans="2:13" x14ac:dyDescent="0.35">
      <c r="B1054" s="229"/>
      <c r="C1054" s="301"/>
      <c r="D1054" s="301"/>
      <c r="E1054" s="449"/>
      <c r="F1054" s="301"/>
      <c r="G1054" s="302"/>
      <c r="H1054" s="170"/>
      <c r="I1054" s="170"/>
      <c r="J1054" s="646">
        <v>0</v>
      </c>
      <c r="K1054" s="646">
        <v>0</v>
      </c>
      <c r="L1054" s="736"/>
      <c r="M1054" s="361"/>
    </row>
    <row r="1055" spans="2:13" x14ac:dyDescent="0.35">
      <c r="B1055" s="229"/>
      <c r="C1055" s="301"/>
      <c r="D1055" s="301"/>
      <c r="E1055" s="449"/>
      <c r="F1055" s="301"/>
      <c r="G1055" s="302"/>
      <c r="H1055" s="170"/>
      <c r="I1055" s="170"/>
      <c r="J1055" s="646">
        <v>0</v>
      </c>
      <c r="K1055" s="646">
        <v>0</v>
      </c>
      <c r="L1055" s="736"/>
      <c r="M1055" s="361"/>
    </row>
    <row r="1056" spans="2:13" x14ac:dyDescent="0.35">
      <c r="B1056" s="229"/>
      <c r="C1056" s="301"/>
      <c r="D1056" s="301"/>
      <c r="E1056" s="449"/>
      <c r="F1056" s="301"/>
      <c r="G1056" s="302"/>
      <c r="H1056" s="170"/>
      <c r="I1056" s="170"/>
      <c r="J1056" s="646">
        <v>0</v>
      </c>
      <c r="K1056" s="646">
        <v>0</v>
      </c>
      <c r="L1056" s="736"/>
      <c r="M1056" s="361"/>
    </row>
    <row r="1057" spans="2:13" x14ac:dyDescent="0.35">
      <c r="B1057" s="229"/>
      <c r="C1057" s="301"/>
      <c r="D1057" s="301"/>
      <c r="E1057" s="449"/>
      <c r="F1057" s="301"/>
      <c r="G1057" s="302"/>
      <c r="H1057" s="170"/>
      <c r="I1057" s="170"/>
      <c r="J1057" s="646">
        <v>0</v>
      </c>
      <c r="K1057" s="646">
        <v>0</v>
      </c>
      <c r="L1057" s="736"/>
      <c r="M1057" s="361"/>
    </row>
    <row r="1058" spans="2:13" x14ac:dyDescent="0.35">
      <c r="B1058" s="229"/>
      <c r="C1058" s="301"/>
      <c r="D1058" s="301"/>
      <c r="E1058" s="449"/>
      <c r="F1058" s="301"/>
      <c r="G1058" s="302"/>
      <c r="H1058" s="170"/>
      <c r="I1058" s="170"/>
      <c r="J1058" s="646">
        <v>0</v>
      </c>
      <c r="K1058" s="646">
        <v>0</v>
      </c>
      <c r="L1058" s="736"/>
      <c r="M1058" s="361"/>
    </row>
    <row r="1059" spans="2:13" x14ac:dyDescent="0.35">
      <c r="B1059" s="229"/>
      <c r="C1059" s="301"/>
      <c r="D1059" s="301"/>
      <c r="E1059" s="449"/>
      <c r="F1059" s="301"/>
      <c r="G1059" s="302"/>
      <c r="H1059" s="170"/>
      <c r="I1059" s="170"/>
      <c r="J1059" s="646">
        <v>0</v>
      </c>
      <c r="K1059" s="646">
        <v>0</v>
      </c>
      <c r="L1059" s="736"/>
      <c r="M1059" s="361"/>
    </row>
    <row r="1060" spans="2:13" x14ac:dyDescent="0.35">
      <c r="B1060" s="229"/>
      <c r="C1060" s="301"/>
      <c r="D1060" s="301"/>
      <c r="E1060" s="449"/>
      <c r="F1060" s="301"/>
      <c r="G1060" s="302"/>
      <c r="H1060" s="170"/>
      <c r="I1060" s="170"/>
      <c r="J1060" s="646">
        <v>0</v>
      </c>
      <c r="K1060" s="646">
        <v>0</v>
      </c>
      <c r="L1060" s="736"/>
      <c r="M1060" s="361"/>
    </row>
    <row r="1061" spans="2:13" x14ac:dyDescent="0.35">
      <c r="B1061" s="229"/>
      <c r="C1061" s="301"/>
      <c r="D1061" s="301"/>
      <c r="E1061" s="449"/>
      <c r="F1061" s="301"/>
      <c r="G1061" s="302"/>
      <c r="H1061" s="170"/>
      <c r="I1061" s="170"/>
      <c r="J1061" s="646">
        <v>0</v>
      </c>
      <c r="K1061" s="646">
        <v>0</v>
      </c>
      <c r="L1061" s="736"/>
      <c r="M1061" s="361"/>
    </row>
    <row r="1062" spans="2:13" x14ac:dyDescent="0.35">
      <c r="B1062" s="229"/>
      <c r="C1062" s="301"/>
      <c r="D1062" s="301"/>
      <c r="E1062" s="449"/>
      <c r="F1062" s="301"/>
      <c r="G1062" s="302"/>
      <c r="H1062" s="170"/>
      <c r="I1062" s="170"/>
      <c r="J1062" s="646">
        <v>0</v>
      </c>
      <c r="K1062" s="646">
        <v>0</v>
      </c>
      <c r="L1062" s="736"/>
      <c r="M1062" s="361"/>
    </row>
    <row r="1063" spans="2:13" x14ac:dyDescent="0.35">
      <c r="B1063" s="229"/>
      <c r="C1063" s="301"/>
      <c r="D1063" s="301"/>
      <c r="E1063" s="449"/>
      <c r="F1063" s="301"/>
      <c r="G1063" s="302"/>
      <c r="H1063" s="170"/>
      <c r="I1063" s="170"/>
      <c r="J1063" s="646">
        <v>0</v>
      </c>
      <c r="K1063" s="646">
        <v>0</v>
      </c>
      <c r="L1063" s="736"/>
      <c r="M1063" s="361"/>
    </row>
    <row r="1064" spans="2:13" x14ac:dyDescent="0.35">
      <c r="B1064" s="229"/>
      <c r="C1064" s="301"/>
      <c r="D1064" s="301"/>
      <c r="E1064" s="449"/>
      <c r="F1064" s="301"/>
      <c r="G1064" s="302"/>
      <c r="H1064" s="170"/>
      <c r="I1064" s="170"/>
      <c r="J1064" s="646">
        <v>0</v>
      </c>
      <c r="K1064" s="646">
        <v>0</v>
      </c>
      <c r="L1064" s="736"/>
      <c r="M1064" s="361"/>
    </row>
    <row r="1065" spans="2:13" x14ac:dyDescent="0.35">
      <c r="B1065" s="229"/>
      <c r="C1065" s="301"/>
      <c r="D1065" s="301"/>
      <c r="E1065" s="449"/>
      <c r="F1065" s="301"/>
      <c r="G1065" s="302"/>
      <c r="H1065" s="170"/>
      <c r="I1065" s="170"/>
      <c r="J1065" s="646">
        <v>0</v>
      </c>
      <c r="K1065" s="646">
        <v>0</v>
      </c>
      <c r="L1065" s="736"/>
      <c r="M1065" s="361"/>
    </row>
    <row r="1066" spans="2:13" x14ac:dyDescent="0.35">
      <c r="B1066" s="229"/>
      <c r="C1066" s="301"/>
      <c r="D1066" s="301"/>
      <c r="E1066" s="449"/>
      <c r="F1066" s="301"/>
      <c r="G1066" s="302"/>
      <c r="H1066" s="170"/>
      <c r="I1066" s="170"/>
      <c r="J1066" s="646">
        <v>0</v>
      </c>
      <c r="K1066" s="646">
        <v>0</v>
      </c>
      <c r="L1066" s="736"/>
      <c r="M1066" s="361"/>
    </row>
    <row r="1067" spans="2:13" x14ac:dyDescent="0.35">
      <c r="B1067" s="229"/>
      <c r="C1067" s="301"/>
      <c r="D1067" s="301"/>
      <c r="E1067" s="449"/>
      <c r="F1067" s="301"/>
      <c r="G1067" s="302"/>
      <c r="H1067" s="170"/>
      <c r="I1067" s="170"/>
      <c r="J1067" s="646">
        <v>0</v>
      </c>
      <c r="K1067" s="646">
        <v>0</v>
      </c>
      <c r="L1067" s="736"/>
      <c r="M1067" s="361"/>
    </row>
    <row r="1068" spans="2:13" x14ac:dyDescent="0.35">
      <c r="B1068" s="229"/>
      <c r="C1068" s="301"/>
      <c r="D1068" s="301"/>
      <c r="E1068" s="449"/>
      <c r="F1068" s="301"/>
      <c r="G1068" s="302"/>
      <c r="H1068" s="170"/>
      <c r="I1068" s="170"/>
      <c r="J1068" s="646">
        <v>0</v>
      </c>
      <c r="K1068" s="646">
        <v>0</v>
      </c>
      <c r="L1068" s="736"/>
      <c r="M1068" s="361"/>
    </row>
    <row r="1069" spans="2:13" x14ac:dyDescent="0.35">
      <c r="B1069" s="229"/>
      <c r="C1069" s="301"/>
      <c r="D1069" s="301"/>
      <c r="E1069" s="449"/>
      <c r="F1069" s="301"/>
      <c r="G1069" s="302"/>
      <c r="H1069" s="170"/>
      <c r="I1069" s="170"/>
      <c r="J1069" s="646">
        <v>0</v>
      </c>
      <c r="K1069" s="646">
        <v>0</v>
      </c>
      <c r="L1069" s="736"/>
      <c r="M1069" s="361"/>
    </row>
    <row r="1070" spans="2:13" x14ac:dyDescent="0.35">
      <c r="B1070" s="229"/>
      <c r="C1070" s="301"/>
      <c r="D1070" s="301"/>
      <c r="E1070" s="449"/>
      <c r="F1070" s="301"/>
      <c r="G1070" s="302"/>
      <c r="H1070" s="170"/>
      <c r="I1070" s="170"/>
      <c r="J1070" s="646">
        <v>0</v>
      </c>
      <c r="K1070" s="646">
        <v>0</v>
      </c>
      <c r="L1070" s="736"/>
      <c r="M1070" s="361"/>
    </row>
    <row r="1071" spans="2:13" x14ac:dyDescent="0.35">
      <c r="B1071" s="229"/>
      <c r="C1071" s="301"/>
      <c r="D1071" s="301"/>
      <c r="E1071" s="449"/>
      <c r="F1071" s="301"/>
      <c r="G1071" s="302"/>
      <c r="H1071" s="170"/>
      <c r="I1071" s="170"/>
      <c r="J1071" s="646">
        <v>0</v>
      </c>
      <c r="K1071" s="646">
        <v>0</v>
      </c>
      <c r="L1071" s="736"/>
      <c r="M1071" s="361"/>
    </row>
    <row r="1072" spans="2:13" x14ac:dyDescent="0.35">
      <c r="B1072" s="229"/>
      <c r="C1072" s="301"/>
      <c r="D1072" s="301"/>
      <c r="E1072" s="449"/>
      <c r="F1072" s="301"/>
      <c r="G1072" s="302"/>
      <c r="H1072" s="170"/>
      <c r="I1072" s="170"/>
      <c r="J1072" s="646">
        <v>0</v>
      </c>
      <c r="K1072" s="646">
        <v>0</v>
      </c>
      <c r="L1072" s="736"/>
      <c r="M1072" s="361"/>
    </row>
    <row r="1073" spans="2:13" x14ac:dyDescent="0.35">
      <c r="B1073" s="229"/>
      <c r="C1073" s="301"/>
      <c r="D1073" s="301"/>
      <c r="E1073" s="449"/>
      <c r="F1073" s="301"/>
      <c r="G1073" s="302"/>
      <c r="H1073" s="170"/>
      <c r="I1073" s="170"/>
      <c r="J1073" s="646">
        <v>0</v>
      </c>
      <c r="K1073" s="646">
        <v>0</v>
      </c>
      <c r="L1073" s="736"/>
      <c r="M1073" s="361"/>
    </row>
    <row r="1074" spans="2:13" x14ac:dyDescent="0.35">
      <c r="B1074" s="229"/>
      <c r="C1074" s="301"/>
      <c r="D1074" s="301"/>
      <c r="E1074" s="449"/>
      <c r="F1074" s="301"/>
      <c r="G1074" s="302"/>
      <c r="H1074" s="170"/>
      <c r="I1074" s="170"/>
      <c r="J1074" s="646">
        <v>0</v>
      </c>
      <c r="K1074" s="646">
        <v>0</v>
      </c>
      <c r="L1074" s="736"/>
      <c r="M1074" s="361"/>
    </row>
    <row r="1075" spans="2:13" x14ac:dyDescent="0.35">
      <c r="B1075" s="229"/>
      <c r="C1075" s="301"/>
      <c r="D1075" s="301"/>
      <c r="E1075" s="449"/>
      <c r="F1075" s="301"/>
      <c r="G1075" s="302"/>
      <c r="H1075" s="170"/>
      <c r="I1075" s="170"/>
      <c r="J1075" s="646">
        <v>0</v>
      </c>
      <c r="K1075" s="646">
        <v>0</v>
      </c>
      <c r="L1075" s="736"/>
      <c r="M1075" s="361"/>
    </row>
    <row r="1076" spans="2:13" x14ac:dyDescent="0.35">
      <c r="B1076" s="229"/>
      <c r="C1076" s="301"/>
      <c r="D1076" s="301"/>
      <c r="E1076" s="449"/>
      <c r="F1076" s="301"/>
      <c r="G1076" s="302"/>
      <c r="H1076" s="170"/>
      <c r="I1076" s="170"/>
      <c r="J1076" s="646">
        <v>0</v>
      </c>
      <c r="K1076" s="646">
        <v>0</v>
      </c>
      <c r="L1076" s="736"/>
      <c r="M1076" s="361"/>
    </row>
    <row r="1077" spans="2:13" x14ac:dyDescent="0.35">
      <c r="B1077" s="229"/>
      <c r="C1077" s="301"/>
      <c r="D1077" s="301"/>
      <c r="E1077" s="449"/>
      <c r="F1077" s="301"/>
      <c r="G1077" s="302"/>
      <c r="H1077" s="170"/>
      <c r="I1077" s="170"/>
      <c r="J1077" s="646">
        <v>0</v>
      </c>
      <c r="K1077" s="646">
        <v>0</v>
      </c>
      <c r="L1077" s="736"/>
      <c r="M1077" s="361"/>
    </row>
    <row r="1078" spans="2:13" x14ac:dyDescent="0.35">
      <c r="B1078" s="229"/>
      <c r="C1078" s="301"/>
      <c r="D1078" s="301"/>
      <c r="E1078" s="449"/>
      <c r="F1078" s="301"/>
      <c r="G1078" s="302"/>
      <c r="H1078" s="170"/>
      <c r="I1078" s="170"/>
      <c r="J1078" s="646">
        <v>0</v>
      </c>
      <c r="K1078" s="646">
        <v>0</v>
      </c>
      <c r="L1078" s="736"/>
      <c r="M1078" s="361"/>
    </row>
    <row r="1079" spans="2:13" x14ac:dyDescent="0.35">
      <c r="B1079" s="229"/>
      <c r="C1079" s="301"/>
      <c r="D1079" s="301"/>
      <c r="E1079" s="449"/>
      <c r="F1079" s="301"/>
      <c r="G1079" s="302"/>
      <c r="H1079" s="170"/>
      <c r="I1079" s="170"/>
      <c r="J1079" s="646">
        <v>0</v>
      </c>
      <c r="K1079" s="646">
        <v>0</v>
      </c>
      <c r="L1079" s="736"/>
      <c r="M1079" s="361"/>
    </row>
    <row r="1080" spans="2:13" x14ac:dyDescent="0.35">
      <c r="B1080" s="229"/>
      <c r="C1080" s="301"/>
      <c r="D1080" s="301"/>
      <c r="E1080" s="449"/>
      <c r="F1080" s="301"/>
      <c r="G1080" s="302"/>
      <c r="H1080" s="170"/>
      <c r="I1080" s="170"/>
      <c r="J1080" s="646">
        <v>0</v>
      </c>
      <c r="K1080" s="646">
        <v>0</v>
      </c>
      <c r="L1080" s="736"/>
      <c r="M1080" s="361"/>
    </row>
    <row r="1081" spans="2:13" x14ac:dyDescent="0.35">
      <c r="B1081" s="229"/>
      <c r="C1081" s="301"/>
      <c r="D1081" s="301"/>
      <c r="E1081" s="449"/>
      <c r="F1081" s="301"/>
      <c r="G1081" s="302"/>
      <c r="H1081" s="170"/>
      <c r="I1081" s="170"/>
      <c r="J1081" s="646">
        <v>0</v>
      </c>
      <c r="K1081" s="646">
        <v>0</v>
      </c>
      <c r="L1081" s="736"/>
      <c r="M1081" s="361"/>
    </row>
    <row r="1082" spans="2:13" x14ac:dyDescent="0.35">
      <c r="B1082" s="229"/>
      <c r="C1082" s="301"/>
      <c r="D1082" s="301"/>
      <c r="E1082" s="449"/>
      <c r="F1082" s="301"/>
      <c r="G1082" s="302"/>
      <c r="H1082" s="170"/>
      <c r="I1082" s="170"/>
      <c r="J1082" s="646">
        <v>0</v>
      </c>
      <c r="K1082" s="646">
        <v>0</v>
      </c>
      <c r="L1082" s="736"/>
      <c r="M1082" s="361"/>
    </row>
    <row r="1083" spans="2:13" x14ac:dyDescent="0.35">
      <c r="B1083" s="229"/>
      <c r="C1083" s="301"/>
      <c r="D1083" s="301"/>
      <c r="E1083" s="449"/>
      <c r="F1083" s="301"/>
      <c r="G1083" s="302"/>
      <c r="H1083" s="170"/>
      <c r="I1083" s="170"/>
      <c r="J1083" s="646">
        <v>0</v>
      </c>
      <c r="K1083" s="646">
        <v>0</v>
      </c>
      <c r="L1083" s="736"/>
      <c r="M1083" s="361"/>
    </row>
    <row r="1084" spans="2:13" x14ac:dyDescent="0.35">
      <c r="B1084" s="229"/>
      <c r="C1084" s="301"/>
      <c r="D1084" s="301"/>
      <c r="E1084" s="449"/>
      <c r="F1084" s="301"/>
      <c r="G1084" s="302"/>
      <c r="H1084" s="170"/>
      <c r="I1084" s="170"/>
      <c r="J1084" s="646">
        <v>0</v>
      </c>
      <c r="K1084" s="646">
        <v>0</v>
      </c>
      <c r="L1084" s="736"/>
      <c r="M1084" s="361"/>
    </row>
    <row r="1085" spans="2:13" x14ac:dyDescent="0.35">
      <c r="B1085" s="229"/>
      <c r="C1085" s="301"/>
      <c r="D1085" s="301"/>
      <c r="E1085" s="449"/>
      <c r="F1085" s="301"/>
      <c r="G1085" s="302"/>
      <c r="H1085" s="170"/>
      <c r="I1085" s="170"/>
      <c r="J1085" s="646">
        <v>0</v>
      </c>
      <c r="K1085" s="646">
        <v>0</v>
      </c>
      <c r="L1085" s="736"/>
      <c r="M1085" s="361"/>
    </row>
    <row r="1086" spans="2:13" x14ac:dyDescent="0.35">
      <c r="B1086" s="229"/>
      <c r="C1086" s="301"/>
      <c r="D1086" s="301"/>
      <c r="E1086" s="449"/>
      <c r="F1086" s="301"/>
      <c r="G1086" s="302"/>
      <c r="H1086" s="170"/>
      <c r="I1086" s="170"/>
      <c r="J1086" s="646">
        <v>0</v>
      </c>
      <c r="K1086" s="646">
        <v>0</v>
      </c>
      <c r="L1086" s="736"/>
      <c r="M1086" s="361"/>
    </row>
    <row r="1087" spans="2:13" x14ac:dyDescent="0.35">
      <c r="B1087" s="229"/>
      <c r="C1087" s="301"/>
      <c r="D1087" s="301"/>
      <c r="E1087" s="449"/>
      <c r="F1087" s="301"/>
      <c r="G1087" s="302"/>
      <c r="H1087" s="170"/>
      <c r="I1087" s="170"/>
      <c r="J1087" s="646">
        <v>0</v>
      </c>
      <c r="K1087" s="646">
        <v>0</v>
      </c>
      <c r="L1087" s="736"/>
      <c r="M1087" s="361"/>
    </row>
    <row r="1088" spans="2:13" x14ac:dyDescent="0.35">
      <c r="B1088" s="229"/>
      <c r="C1088" s="301"/>
      <c r="D1088" s="301"/>
      <c r="E1088" s="449"/>
      <c r="F1088" s="301"/>
      <c r="G1088" s="302"/>
      <c r="H1088" s="170"/>
      <c r="I1088" s="170"/>
      <c r="J1088" s="646">
        <v>0</v>
      </c>
      <c r="K1088" s="646">
        <v>0</v>
      </c>
      <c r="L1088" s="736"/>
      <c r="M1088" s="361"/>
    </row>
    <row r="1089" spans="2:13" x14ac:dyDescent="0.35">
      <c r="B1089" s="229"/>
      <c r="C1089" s="301"/>
      <c r="D1089" s="301"/>
      <c r="E1089" s="449"/>
      <c r="F1089" s="301"/>
      <c r="G1089" s="302"/>
      <c r="H1089" s="170"/>
      <c r="I1089" s="170"/>
      <c r="J1089" s="646">
        <v>0</v>
      </c>
      <c r="K1089" s="646">
        <v>0</v>
      </c>
      <c r="L1089" s="736"/>
      <c r="M1089" s="361"/>
    </row>
    <row r="1090" spans="2:13" x14ac:dyDescent="0.35">
      <c r="B1090" s="229"/>
      <c r="C1090" s="301"/>
      <c r="D1090" s="301"/>
      <c r="E1090" s="449"/>
      <c r="F1090" s="301"/>
      <c r="G1090" s="302"/>
      <c r="H1090" s="170"/>
      <c r="I1090" s="170"/>
      <c r="J1090" s="646">
        <v>0</v>
      </c>
      <c r="K1090" s="646">
        <v>0</v>
      </c>
      <c r="L1090" s="736"/>
      <c r="M1090" s="361"/>
    </row>
    <row r="1091" spans="2:13" x14ac:dyDescent="0.35">
      <c r="B1091" s="229"/>
      <c r="C1091" s="301"/>
      <c r="D1091" s="301"/>
      <c r="E1091" s="449"/>
      <c r="F1091" s="301"/>
      <c r="G1091" s="302"/>
      <c r="H1091" s="170"/>
      <c r="I1091" s="170"/>
      <c r="J1091" s="646">
        <v>0</v>
      </c>
      <c r="K1091" s="646">
        <v>0</v>
      </c>
      <c r="L1091" s="736"/>
      <c r="M1091" s="361"/>
    </row>
    <row r="1092" spans="2:13" x14ac:dyDescent="0.35">
      <c r="B1092" s="229"/>
      <c r="C1092" s="301"/>
      <c r="D1092" s="301"/>
      <c r="E1092" s="449"/>
      <c r="F1092" s="301"/>
      <c r="G1092" s="302"/>
      <c r="H1092" s="170"/>
      <c r="I1092" s="170"/>
      <c r="J1092" s="646">
        <v>0</v>
      </c>
      <c r="K1092" s="646">
        <v>0</v>
      </c>
      <c r="L1092" s="736"/>
      <c r="M1092" s="361"/>
    </row>
    <row r="1093" spans="2:13" x14ac:dyDescent="0.35">
      <c r="B1093" s="229"/>
      <c r="C1093" s="301"/>
      <c r="D1093" s="301"/>
      <c r="E1093" s="449"/>
      <c r="F1093" s="301"/>
      <c r="G1093" s="302"/>
      <c r="H1093" s="170"/>
      <c r="I1093" s="170"/>
      <c r="J1093" s="646">
        <v>0</v>
      </c>
      <c r="K1093" s="646">
        <v>0</v>
      </c>
      <c r="L1093" s="736"/>
      <c r="M1093" s="361"/>
    </row>
    <row r="1094" spans="2:13" x14ac:dyDescent="0.35">
      <c r="B1094" s="229"/>
      <c r="C1094" s="301"/>
      <c r="D1094" s="301"/>
      <c r="E1094" s="449"/>
      <c r="F1094" s="301"/>
      <c r="G1094" s="302"/>
      <c r="H1094" s="170"/>
      <c r="I1094" s="170"/>
      <c r="J1094" s="646">
        <v>0</v>
      </c>
      <c r="K1094" s="646">
        <v>0</v>
      </c>
      <c r="L1094" s="736"/>
      <c r="M1094" s="361"/>
    </row>
    <row r="1095" spans="2:13" x14ac:dyDescent="0.35">
      <c r="B1095" s="229"/>
      <c r="C1095" s="301"/>
      <c r="D1095" s="301"/>
      <c r="E1095" s="449"/>
      <c r="F1095" s="301"/>
      <c r="G1095" s="302"/>
      <c r="H1095" s="170"/>
      <c r="I1095" s="170"/>
      <c r="J1095" s="646">
        <v>0</v>
      </c>
      <c r="K1095" s="646">
        <v>0</v>
      </c>
      <c r="L1095" s="736"/>
      <c r="M1095" s="361"/>
    </row>
    <row r="1096" spans="2:13" x14ac:dyDescent="0.35">
      <c r="B1096" s="229"/>
      <c r="C1096" s="301"/>
      <c r="D1096" s="301"/>
      <c r="E1096" s="449"/>
      <c r="F1096" s="301"/>
      <c r="G1096" s="302"/>
      <c r="H1096" s="170"/>
      <c r="I1096" s="170"/>
      <c r="J1096" s="646">
        <v>0</v>
      </c>
      <c r="K1096" s="646">
        <v>0</v>
      </c>
      <c r="L1096" s="736"/>
      <c r="M1096" s="361"/>
    </row>
    <row r="1097" spans="2:13" x14ac:dyDescent="0.35">
      <c r="B1097" s="229"/>
      <c r="C1097" s="301"/>
      <c r="D1097" s="301"/>
      <c r="E1097" s="449"/>
      <c r="F1097" s="301"/>
      <c r="G1097" s="302"/>
      <c r="H1097" s="170"/>
      <c r="I1097" s="170"/>
      <c r="J1097" s="646">
        <v>0</v>
      </c>
      <c r="K1097" s="646">
        <v>0</v>
      </c>
      <c r="L1097" s="736"/>
      <c r="M1097" s="361"/>
    </row>
    <row r="1098" spans="2:13" x14ac:dyDescent="0.35">
      <c r="B1098" s="229"/>
      <c r="C1098" s="301"/>
      <c r="D1098" s="301"/>
      <c r="E1098" s="449"/>
      <c r="F1098" s="301"/>
      <c r="G1098" s="302"/>
      <c r="H1098" s="170"/>
      <c r="I1098" s="170"/>
      <c r="J1098" s="646">
        <v>0</v>
      </c>
      <c r="K1098" s="646">
        <v>0</v>
      </c>
      <c r="L1098" s="736"/>
      <c r="M1098" s="361"/>
    </row>
    <row r="1099" spans="2:13" x14ac:dyDescent="0.35">
      <c r="B1099" s="229"/>
      <c r="C1099" s="301"/>
      <c r="D1099" s="301"/>
      <c r="E1099" s="449"/>
      <c r="F1099" s="301"/>
      <c r="G1099" s="302"/>
      <c r="H1099" s="170"/>
      <c r="I1099" s="170"/>
      <c r="J1099" s="646">
        <v>0</v>
      </c>
      <c r="K1099" s="646">
        <v>0</v>
      </c>
      <c r="L1099" s="736"/>
      <c r="M1099" s="361"/>
    </row>
    <row r="1100" spans="2:13" x14ac:dyDescent="0.35">
      <c r="B1100" s="229"/>
      <c r="C1100" s="301"/>
      <c r="D1100" s="301"/>
      <c r="E1100" s="449"/>
      <c r="F1100" s="301"/>
      <c r="G1100" s="302"/>
      <c r="H1100" s="170"/>
      <c r="I1100" s="170"/>
      <c r="J1100" s="646">
        <v>0</v>
      </c>
      <c r="K1100" s="646">
        <v>0</v>
      </c>
      <c r="L1100" s="736"/>
      <c r="M1100" s="361"/>
    </row>
    <row r="1101" spans="2:13" x14ac:dyDescent="0.35">
      <c r="B1101" s="229"/>
      <c r="C1101" s="301"/>
      <c r="D1101" s="301"/>
      <c r="E1101" s="449"/>
      <c r="F1101" s="301"/>
      <c r="G1101" s="302"/>
      <c r="H1101" s="170"/>
      <c r="I1101" s="170"/>
      <c r="J1101" s="646">
        <v>0</v>
      </c>
      <c r="K1101" s="646">
        <v>0</v>
      </c>
      <c r="L1101" s="736"/>
      <c r="M1101" s="361"/>
    </row>
    <row r="1102" spans="2:13" x14ac:dyDescent="0.35">
      <c r="B1102" s="229"/>
      <c r="C1102" s="301"/>
      <c r="D1102" s="301"/>
      <c r="E1102" s="449"/>
      <c r="F1102" s="301"/>
      <c r="G1102" s="302"/>
      <c r="H1102" s="170"/>
      <c r="I1102" s="170"/>
      <c r="J1102" s="646">
        <v>0</v>
      </c>
      <c r="K1102" s="646">
        <v>0</v>
      </c>
      <c r="L1102" s="736"/>
      <c r="M1102" s="361"/>
    </row>
    <row r="1103" spans="2:13" x14ac:dyDescent="0.35">
      <c r="B1103" s="229"/>
      <c r="C1103" s="301"/>
      <c r="D1103" s="301"/>
      <c r="E1103" s="449"/>
      <c r="F1103" s="301"/>
      <c r="G1103" s="302"/>
      <c r="H1103" s="170"/>
      <c r="I1103" s="170"/>
      <c r="J1103" s="646">
        <v>0</v>
      </c>
      <c r="K1103" s="646">
        <v>0</v>
      </c>
      <c r="L1103" s="736"/>
      <c r="M1103" s="361"/>
    </row>
    <row r="1104" spans="2:13" x14ac:dyDescent="0.35">
      <c r="B1104" s="229"/>
      <c r="C1104" s="301"/>
      <c r="D1104" s="301"/>
      <c r="E1104" s="449"/>
      <c r="F1104" s="301"/>
      <c r="G1104" s="302"/>
      <c r="H1104" s="170"/>
      <c r="I1104" s="170"/>
      <c r="J1104" s="646">
        <v>0</v>
      </c>
      <c r="K1104" s="646">
        <v>0</v>
      </c>
      <c r="L1104" s="736"/>
      <c r="M1104" s="361"/>
    </row>
    <row r="1105" spans="2:13" x14ac:dyDescent="0.35">
      <c r="B1105" s="229"/>
      <c r="C1105" s="301"/>
      <c r="D1105" s="301"/>
      <c r="E1105" s="449"/>
      <c r="F1105" s="301"/>
      <c r="G1105" s="302"/>
      <c r="H1105" s="170"/>
      <c r="I1105" s="170"/>
      <c r="J1105" s="646">
        <v>0</v>
      </c>
      <c r="K1105" s="646">
        <v>0</v>
      </c>
      <c r="L1105" s="736"/>
      <c r="M1105" s="361"/>
    </row>
    <row r="1106" spans="2:13" x14ac:dyDescent="0.35">
      <c r="B1106" s="229"/>
      <c r="C1106" s="301"/>
      <c r="D1106" s="301"/>
      <c r="E1106" s="449"/>
      <c r="F1106" s="301"/>
      <c r="G1106" s="302"/>
      <c r="H1106" s="170"/>
      <c r="I1106" s="170"/>
      <c r="J1106" s="646">
        <v>0</v>
      </c>
      <c r="K1106" s="646">
        <v>0</v>
      </c>
      <c r="L1106" s="736"/>
      <c r="M1106" s="361"/>
    </row>
    <row r="1107" spans="2:13" x14ac:dyDescent="0.35">
      <c r="B1107" s="229"/>
      <c r="C1107" s="301"/>
      <c r="D1107" s="301"/>
      <c r="E1107" s="449"/>
      <c r="F1107" s="301"/>
      <c r="G1107" s="302"/>
      <c r="H1107" s="170"/>
      <c r="I1107" s="170"/>
      <c r="J1107" s="646">
        <v>0</v>
      </c>
      <c r="K1107" s="646">
        <v>0</v>
      </c>
      <c r="L1107" s="736"/>
      <c r="M1107" s="361"/>
    </row>
    <row r="1108" spans="2:13" x14ac:dyDescent="0.35">
      <c r="B1108" s="229"/>
      <c r="C1108" s="301"/>
      <c r="D1108" s="301"/>
      <c r="E1108" s="449"/>
      <c r="F1108" s="301"/>
      <c r="G1108" s="302"/>
      <c r="H1108" s="170"/>
      <c r="I1108" s="170"/>
      <c r="J1108" s="646">
        <v>0</v>
      </c>
      <c r="K1108" s="646">
        <v>0</v>
      </c>
      <c r="L1108" s="736"/>
      <c r="M1108" s="361"/>
    </row>
    <row r="1109" spans="2:13" x14ac:dyDescent="0.35">
      <c r="B1109" s="229"/>
      <c r="C1109" s="301"/>
      <c r="D1109" s="301"/>
      <c r="E1109" s="449"/>
      <c r="F1109" s="301"/>
      <c r="G1109" s="302"/>
      <c r="H1109" s="170"/>
      <c r="I1109" s="170"/>
      <c r="J1109" s="646">
        <v>0</v>
      </c>
      <c r="K1109" s="646">
        <v>0</v>
      </c>
      <c r="L1109" s="736"/>
      <c r="M1109" s="361"/>
    </row>
    <row r="1110" spans="2:13" x14ac:dyDescent="0.35">
      <c r="B1110" s="229"/>
      <c r="C1110" s="301"/>
      <c r="D1110" s="301"/>
      <c r="E1110" s="449"/>
      <c r="F1110" s="301"/>
      <c r="G1110" s="302"/>
      <c r="H1110" s="170"/>
      <c r="I1110" s="170"/>
      <c r="J1110" s="646">
        <v>0</v>
      </c>
      <c r="K1110" s="646">
        <v>0</v>
      </c>
      <c r="L1110" s="736"/>
      <c r="M1110" s="361"/>
    </row>
    <row r="1111" spans="2:13" x14ac:dyDescent="0.35">
      <c r="B1111" s="229"/>
      <c r="C1111" s="301"/>
      <c r="D1111" s="301"/>
      <c r="E1111" s="449"/>
      <c r="F1111" s="301"/>
      <c r="G1111" s="302"/>
      <c r="H1111" s="170"/>
      <c r="I1111" s="170"/>
      <c r="J1111" s="646">
        <v>0</v>
      </c>
      <c r="K1111" s="646">
        <v>0</v>
      </c>
      <c r="L1111" s="736"/>
      <c r="M1111" s="361"/>
    </row>
    <row r="1112" spans="2:13" x14ac:dyDescent="0.35">
      <c r="B1112" s="229"/>
      <c r="C1112" s="301"/>
      <c r="D1112" s="301"/>
      <c r="E1112" s="449"/>
      <c r="F1112" s="301"/>
      <c r="G1112" s="302"/>
      <c r="H1112" s="170"/>
      <c r="I1112" s="170"/>
      <c r="J1112" s="646">
        <v>0</v>
      </c>
      <c r="K1112" s="646">
        <v>0</v>
      </c>
      <c r="L1112" s="736"/>
      <c r="M1112" s="361"/>
    </row>
    <row r="1113" spans="2:13" x14ac:dyDescent="0.35">
      <c r="B1113" s="229"/>
      <c r="C1113" s="301"/>
      <c r="D1113" s="301"/>
      <c r="E1113" s="449"/>
      <c r="F1113" s="301"/>
      <c r="G1113" s="302"/>
      <c r="H1113" s="170"/>
      <c r="I1113" s="170"/>
      <c r="J1113" s="646">
        <v>0</v>
      </c>
      <c r="K1113" s="646">
        <v>0</v>
      </c>
      <c r="L1113" s="736"/>
      <c r="M1113" s="361"/>
    </row>
    <row r="1114" spans="2:13" x14ac:dyDescent="0.35">
      <c r="B1114" s="229"/>
      <c r="C1114" s="301"/>
      <c r="D1114" s="301"/>
      <c r="E1114" s="449"/>
      <c r="F1114" s="301"/>
      <c r="G1114" s="302"/>
      <c r="H1114" s="170"/>
      <c r="I1114" s="170"/>
      <c r="J1114" s="646">
        <v>0</v>
      </c>
      <c r="K1114" s="646">
        <v>0</v>
      </c>
      <c r="L1114" s="736"/>
      <c r="M1114" s="361"/>
    </row>
    <row r="1115" spans="2:13" x14ac:dyDescent="0.35">
      <c r="B1115" s="229"/>
      <c r="C1115" s="301"/>
      <c r="D1115" s="301"/>
      <c r="E1115" s="449"/>
      <c r="F1115" s="301"/>
      <c r="G1115" s="302"/>
      <c r="H1115" s="170"/>
      <c r="I1115" s="170"/>
      <c r="J1115" s="646">
        <v>0</v>
      </c>
      <c r="K1115" s="646">
        <v>0</v>
      </c>
      <c r="L1115" s="736"/>
      <c r="M1115" s="361"/>
    </row>
    <row r="1116" spans="2:13" x14ac:dyDescent="0.35">
      <c r="B1116" s="229"/>
      <c r="C1116" s="301"/>
      <c r="D1116" s="301"/>
      <c r="E1116" s="449"/>
      <c r="F1116" s="301"/>
      <c r="G1116" s="302"/>
      <c r="H1116" s="170"/>
      <c r="I1116" s="170"/>
      <c r="J1116" s="646">
        <v>0</v>
      </c>
      <c r="K1116" s="646">
        <v>0</v>
      </c>
      <c r="L1116" s="736"/>
      <c r="M1116" s="361"/>
    </row>
    <row r="1117" spans="2:13" x14ac:dyDescent="0.35">
      <c r="B1117" s="229"/>
      <c r="C1117" s="301"/>
      <c r="D1117" s="301"/>
      <c r="E1117" s="449"/>
      <c r="F1117" s="301"/>
      <c r="G1117" s="302"/>
      <c r="H1117" s="170"/>
      <c r="I1117" s="170"/>
      <c r="J1117" s="646">
        <v>0</v>
      </c>
      <c r="K1117" s="646">
        <v>0</v>
      </c>
      <c r="L1117" s="736"/>
      <c r="M1117" s="361"/>
    </row>
    <row r="1118" spans="2:13" x14ac:dyDescent="0.35">
      <c r="B1118" s="229"/>
      <c r="C1118" s="301"/>
      <c r="D1118" s="301"/>
      <c r="E1118" s="449"/>
      <c r="F1118" s="301"/>
      <c r="G1118" s="302"/>
      <c r="H1118" s="170"/>
      <c r="I1118" s="170"/>
      <c r="J1118" s="646">
        <v>0</v>
      </c>
      <c r="K1118" s="646">
        <v>0</v>
      </c>
      <c r="L1118" s="736"/>
      <c r="M1118" s="361"/>
    </row>
    <row r="1119" spans="2:13" x14ac:dyDescent="0.35">
      <c r="B1119" s="229"/>
      <c r="C1119" s="301"/>
      <c r="D1119" s="301"/>
      <c r="E1119" s="449"/>
      <c r="F1119" s="301"/>
      <c r="G1119" s="302"/>
      <c r="H1119" s="170"/>
      <c r="I1119" s="170"/>
      <c r="J1119" s="646">
        <v>0</v>
      </c>
      <c r="K1119" s="646">
        <v>0</v>
      </c>
      <c r="L1119" s="736"/>
      <c r="M1119" s="361"/>
    </row>
    <row r="1120" spans="2:13" x14ac:dyDescent="0.35">
      <c r="B1120" s="229"/>
      <c r="C1120" s="301"/>
      <c r="D1120" s="301"/>
      <c r="E1120" s="449"/>
      <c r="F1120" s="301"/>
      <c r="G1120" s="302"/>
      <c r="H1120" s="170"/>
      <c r="I1120" s="170"/>
      <c r="J1120" s="646">
        <v>0</v>
      </c>
      <c r="K1120" s="646">
        <v>0</v>
      </c>
      <c r="L1120" s="736"/>
      <c r="M1120" s="361"/>
    </row>
    <row r="1121" spans="2:13" x14ac:dyDescent="0.35">
      <c r="B1121" s="229"/>
      <c r="C1121" s="301"/>
      <c r="D1121" s="301"/>
      <c r="E1121" s="449"/>
      <c r="F1121" s="301"/>
      <c r="G1121" s="302"/>
      <c r="H1121" s="170"/>
      <c r="I1121" s="170"/>
      <c r="J1121" s="646">
        <v>0</v>
      </c>
      <c r="K1121" s="646">
        <v>0</v>
      </c>
      <c r="L1121" s="736"/>
      <c r="M1121" s="361"/>
    </row>
    <row r="1122" spans="2:13" x14ac:dyDescent="0.35">
      <c r="B1122" s="229"/>
      <c r="C1122" s="301"/>
      <c r="D1122" s="301"/>
      <c r="E1122" s="449"/>
      <c r="F1122" s="301"/>
      <c r="G1122" s="302"/>
      <c r="H1122" s="170"/>
      <c r="I1122" s="170"/>
      <c r="J1122" s="646">
        <v>0</v>
      </c>
      <c r="K1122" s="646">
        <v>0</v>
      </c>
      <c r="L1122" s="736"/>
      <c r="M1122" s="361"/>
    </row>
    <row r="1123" spans="2:13" x14ac:dyDescent="0.35">
      <c r="B1123" s="229"/>
      <c r="C1123" s="301"/>
      <c r="D1123" s="301"/>
      <c r="E1123" s="449"/>
      <c r="F1123" s="301"/>
      <c r="G1123" s="302"/>
      <c r="H1123" s="170"/>
      <c r="I1123" s="170"/>
      <c r="J1123" s="646">
        <v>0</v>
      </c>
      <c r="K1123" s="646">
        <v>0</v>
      </c>
      <c r="L1123" s="736"/>
      <c r="M1123" s="361"/>
    </row>
    <row r="1124" spans="2:13" x14ac:dyDescent="0.35">
      <c r="B1124" s="229"/>
      <c r="C1124" s="301"/>
      <c r="D1124" s="301"/>
      <c r="E1124" s="449"/>
      <c r="F1124" s="301"/>
      <c r="G1124" s="302"/>
      <c r="H1124" s="170"/>
      <c r="I1124" s="170"/>
      <c r="J1124" s="646">
        <v>0</v>
      </c>
      <c r="K1124" s="646">
        <v>0</v>
      </c>
      <c r="L1124" s="736"/>
      <c r="M1124" s="361"/>
    </row>
    <row r="1125" spans="2:13" x14ac:dyDescent="0.35">
      <c r="B1125" s="229"/>
      <c r="C1125" s="301"/>
      <c r="D1125" s="301"/>
      <c r="E1125" s="449"/>
      <c r="F1125" s="301"/>
      <c r="G1125" s="302"/>
      <c r="H1125" s="170"/>
      <c r="I1125" s="170"/>
      <c r="J1125" s="646">
        <v>0</v>
      </c>
      <c r="K1125" s="646">
        <v>0</v>
      </c>
      <c r="L1125" s="736"/>
      <c r="M1125" s="361"/>
    </row>
    <row r="1126" spans="2:13" x14ac:dyDescent="0.35">
      <c r="B1126" s="229"/>
      <c r="C1126" s="301"/>
      <c r="D1126" s="301"/>
      <c r="E1126" s="449"/>
      <c r="F1126" s="301"/>
      <c r="G1126" s="302"/>
      <c r="H1126" s="170"/>
      <c r="I1126" s="170"/>
      <c r="J1126" s="646">
        <v>0</v>
      </c>
      <c r="K1126" s="646">
        <v>0</v>
      </c>
      <c r="L1126" s="736"/>
      <c r="M1126" s="361"/>
    </row>
    <row r="1127" spans="2:13" x14ac:dyDescent="0.35">
      <c r="B1127" s="229"/>
      <c r="C1127" s="301"/>
      <c r="D1127" s="301"/>
      <c r="E1127" s="449"/>
      <c r="F1127" s="301"/>
      <c r="G1127" s="302"/>
      <c r="H1127" s="170"/>
      <c r="I1127" s="170"/>
      <c r="J1127" s="646">
        <v>0</v>
      </c>
      <c r="K1127" s="646">
        <v>0</v>
      </c>
      <c r="L1127" s="736"/>
      <c r="M1127" s="361"/>
    </row>
    <row r="1128" spans="2:13" x14ac:dyDescent="0.35">
      <c r="B1128" s="229"/>
      <c r="C1128" s="301"/>
      <c r="D1128" s="301"/>
      <c r="E1128" s="449"/>
      <c r="F1128" s="301"/>
      <c r="G1128" s="302"/>
      <c r="H1128" s="170"/>
      <c r="I1128" s="170"/>
      <c r="J1128" s="646">
        <v>0</v>
      </c>
      <c r="K1128" s="646">
        <v>0</v>
      </c>
      <c r="L1128" s="736"/>
      <c r="M1128" s="361"/>
    </row>
    <row r="1129" spans="2:13" x14ac:dyDescent="0.35">
      <c r="B1129" s="229"/>
      <c r="C1129" s="301"/>
      <c r="D1129" s="301"/>
      <c r="E1129" s="449"/>
      <c r="F1129" s="301"/>
      <c r="G1129" s="302"/>
      <c r="H1129" s="170"/>
      <c r="I1129" s="170"/>
      <c r="J1129" s="646">
        <v>0</v>
      </c>
      <c r="K1129" s="646">
        <v>0</v>
      </c>
      <c r="L1129" s="736"/>
      <c r="M1129" s="361"/>
    </row>
    <row r="1130" spans="2:13" x14ac:dyDescent="0.35">
      <c r="B1130" s="229"/>
      <c r="C1130" s="301"/>
      <c r="D1130" s="301"/>
      <c r="E1130" s="449"/>
      <c r="F1130" s="301"/>
      <c r="G1130" s="302"/>
      <c r="H1130" s="170"/>
      <c r="I1130" s="170"/>
      <c r="J1130" s="646">
        <v>0</v>
      </c>
      <c r="K1130" s="646">
        <v>0</v>
      </c>
      <c r="L1130" s="736"/>
      <c r="M1130" s="361"/>
    </row>
    <row r="1131" spans="2:13" x14ac:dyDescent="0.35">
      <c r="B1131" s="229"/>
      <c r="C1131" s="301"/>
      <c r="D1131" s="301"/>
      <c r="E1131" s="449"/>
      <c r="F1131" s="301"/>
      <c r="G1131" s="302"/>
      <c r="H1131" s="170"/>
      <c r="I1131" s="170"/>
      <c r="J1131" s="646">
        <v>0</v>
      </c>
      <c r="K1131" s="646">
        <v>0</v>
      </c>
      <c r="L1131" s="736"/>
      <c r="M1131" s="361"/>
    </row>
    <row r="1132" spans="2:13" x14ac:dyDescent="0.35">
      <c r="B1132" s="229"/>
      <c r="C1132" s="301"/>
      <c r="D1132" s="301"/>
      <c r="E1132" s="449"/>
      <c r="F1132" s="301"/>
      <c r="G1132" s="302"/>
      <c r="H1132" s="170"/>
      <c r="I1132" s="170"/>
      <c r="J1132" s="646">
        <v>0</v>
      </c>
      <c r="K1132" s="646">
        <v>0</v>
      </c>
      <c r="L1132" s="736"/>
      <c r="M1132" s="361"/>
    </row>
    <row r="1133" spans="2:13" x14ac:dyDescent="0.35">
      <c r="B1133" s="229"/>
      <c r="C1133" s="301"/>
      <c r="D1133" s="301"/>
      <c r="E1133" s="449"/>
      <c r="F1133" s="301"/>
      <c r="G1133" s="302"/>
      <c r="H1133" s="170"/>
      <c r="I1133" s="170"/>
      <c r="J1133" s="646">
        <v>0</v>
      </c>
      <c r="K1133" s="646">
        <v>0</v>
      </c>
      <c r="L1133" s="736"/>
      <c r="M1133" s="361"/>
    </row>
    <row r="1134" spans="2:13" x14ac:dyDescent="0.35">
      <c r="B1134" s="229"/>
      <c r="C1134" s="301"/>
      <c r="D1134" s="301"/>
      <c r="E1134" s="449"/>
      <c r="F1134" s="301"/>
      <c r="G1134" s="302"/>
      <c r="H1134" s="170"/>
      <c r="I1134" s="170"/>
      <c r="J1134" s="646">
        <v>0</v>
      </c>
      <c r="K1134" s="646">
        <v>0</v>
      </c>
      <c r="L1134" s="736"/>
      <c r="M1134" s="361"/>
    </row>
    <row r="1135" spans="2:13" x14ac:dyDescent="0.35">
      <c r="B1135" s="229"/>
      <c r="C1135" s="301"/>
      <c r="D1135" s="301"/>
      <c r="E1135" s="449"/>
      <c r="F1135" s="301"/>
      <c r="G1135" s="302"/>
      <c r="H1135" s="170"/>
      <c r="I1135" s="170"/>
      <c r="J1135" s="646">
        <v>0</v>
      </c>
      <c r="K1135" s="646">
        <v>0</v>
      </c>
      <c r="L1135" s="736"/>
      <c r="M1135" s="361"/>
    </row>
    <row r="1136" spans="2:13" x14ac:dyDescent="0.35">
      <c r="B1136" s="229"/>
      <c r="C1136" s="301"/>
      <c r="D1136" s="301"/>
      <c r="E1136" s="449"/>
      <c r="F1136" s="301"/>
      <c r="G1136" s="302"/>
      <c r="H1136" s="170"/>
      <c r="I1136" s="170"/>
      <c r="J1136" s="646">
        <v>0</v>
      </c>
      <c r="K1136" s="646">
        <v>0</v>
      </c>
      <c r="L1136" s="736"/>
      <c r="M1136" s="361"/>
    </row>
    <row r="1137" spans="2:13" x14ac:dyDescent="0.35">
      <c r="B1137" s="229"/>
      <c r="C1137" s="301"/>
      <c r="D1137" s="301"/>
      <c r="E1137" s="449"/>
      <c r="F1137" s="301"/>
      <c r="G1137" s="302"/>
      <c r="H1137" s="170"/>
      <c r="I1137" s="170"/>
      <c r="J1137" s="646">
        <v>0</v>
      </c>
      <c r="K1137" s="646">
        <v>0</v>
      </c>
      <c r="L1137" s="736"/>
      <c r="M1137" s="361"/>
    </row>
    <row r="1138" spans="2:13" x14ac:dyDescent="0.35">
      <c r="B1138" s="229"/>
      <c r="C1138" s="301"/>
      <c r="D1138" s="301"/>
      <c r="E1138" s="449"/>
      <c r="F1138" s="301"/>
      <c r="G1138" s="302"/>
      <c r="H1138" s="170"/>
      <c r="I1138" s="170"/>
      <c r="J1138" s="646">
        <v>0</v>
      </c>
      <c r="K1138" s="646">
        <v>0</v>
      </c>
      <c r="L1138" s="736"/>
      <c r="M1138" s="361"/>
    </row>
    <row r="1139" spans="2:13" x14ac:dyDescent="0.35">
      <c r="B1139" s="229"/>
      <c r="C1139" s="301"/>
      <c r="D1139" s="301"/>
      <c r="E1139" s="449"/>
      <c r="F1139" s="301"/>
      <c r="G1139" s="302"/>
      <c r="H1139" s="170"/>
      <c r="I1139" s="170"/>
      <c r="J1139" s="646">
        <v>0</v>
      </c>
      <c r="K1139" s="646">
        <v>0</v>
      </c>
      <c r="L1139" s="736"/>
      <c r="M1139" s="361"/>
    </row>
    <row r="1140" spans="2:13" x14ac:dyDescent="0.35">
      <c r="B1140" s="229"/>
      <c r="C1140" s="301"/>
      <c r="D1140" s="301"/>
      <c r="E1140" s="449"/>
      <c r="F1140" s="301"/>
      <c r="G1140" s="302"/>
      <c r="H1140" s="170"/>
      <c r="I1140" s="170"/>
      <c r="J1140" s="646">
        <v>0</v>
      </c>
      <c r="K1140" s="646">
        <v>0</v>
      </c>
      <c r="L1140" s="736"/>
      <c r="M1140" s="361"/>
    </row>
    <row r="1141" spans="2:13" x14ac:dyDescent="0.35">
      <c r="B1141" s="229"/>
      <c r="C1141" s="301"/>
      <c r="D1141" s="301"/>
      <c r="E1141" s="449"/>
      <c r="F1141" s="301"/>
      <c r="G1141" s="302"/>
      <c r="H1141" s="170"/>
      <c r="I1141" s="170"/>
      <c r="J1141" s="646">
        <v>0</v>
      </c>
      <c r="K1141" s="646">
        <v>0</v>
      </c>
      <c r="L1141" s="736"/>
      <c r="M1141" s="361"/>
    </row>
    <row r="1142" spans="2:13" x14ac:dyDescent="0.35">
      <c r="B1142" s="229"/>
      <c r="C1142" s="301"/>
      <c r="D1142" s="301"/>
      <c r="E1142" s="449"/>
      <c r="F1142" s="301"/>
      <c r="G1142" s="302"/>
      <c r="H1142" s="170"/>
      <c r="I1142" s="170"/>
      <c r="J1142" s="646">
        <v>0</v>
      </c>
      <c r="K1142" s="646">
        <v>0</v>
      </c>
      <c r="L1142" s="736"/>
      <c r="M1142" s="361"/>
    </row>
    <row r="1143" spans="2:13" x14ac:dyDescent="0.35">
      <c r="B1143" s="229"/>
      <c r="C1143" s="301"/>
      <c r="D1143" s="301"/>
      <c r="E1143" s="449"/>
      <c r="F1143" s="301"/>
      <c r="G1143" s="302"/>
      <c r="H1143" s="170"/>
      <c r="I1143" s="170"/>
      <c r="J1143" s="646">
        <v>0</v>
      </c>
      <c r="K1143" s="646">
        <v>0</v>
      </c>
      <c r="L1143" s="736"/>
      <c r="M1143" s="361"/>
    </row>
    <row r="1144" spans="2:13" x14ac:dyDescent="0.35">
      <c r="B1144" s="229"/>
      <c r="C1144" s="301"/>
      <c r="D1144" s="301"/>
      <c r="E1144" s="449"/>
      <c r="F1144" s="301"/>
      <c r="G1144" s="302"/>
      <c r="H1144" s="170"/>
      <c r="I1144" s="170"/>
      <c r="J1144" s="646">
        <v>0</v>
      </c>
      <c r="K1144" s="646">
        <v>0</v>
      </c>
      <c r="L1144" s="736"/>
      <c r="M1144" s="361"/>
    </row>
    <row r="1145" spans="2:13" x14ac:dyDescent="0.35">
      <c r="B1145" s="229"/>
      <c r="C1145" s="301"/>
      <c r="D1145" s="301"/>
      <c r="E1145" s="449"/>
      <c r="F1145" s="301"/>
      <c r="G1145" s="302"/>
      <c r="H1145" s="170"/>
      <c r="I1145" s="170"/>
      <c r="J1145" s="646">
        <v>0</v>
      </c>
      <c r="K1145" s="646">
        <v>0</v>
      </c>
      <c r="L1145" s="736"/>
      <c r="M1145" s="361"/>
    </row>
    <row r="1146" spans="2:13" x14ac:dyDescent="0.35">
      <c r="B1146" s="229"/>
      <c r="C1146" s="301"/>
      <c r="D1146" s="301"/>
      <c r="E1146" s="449"/>
      <c r="F1146" s="301"/>
      <c r="G1146" s="302"/>
      <c r="H1146" s="170"/>
      <c r="I1146" s="170"/>
      <c r="J1146" s="646">
        <v>0</v>
      </c>
      <c r="K1146" s="646">
        <v>0</v>
      </c>
      <c r="L1146" s="736"/>
      <c r="M1146" s="361"/>
    </row>
    <row r="1147" spans="2:13" x14ac:dyDescent="0.35">
      <c r="B1147" s="229"/>
      <c r="C1147" s="301"/>
      <c r="D1147" s="301"/>
      <c r="E1147" s="449"/>
      <c r="F1147" s="301"/>
      <c r="G1147" s="302"/>
      <c r="H1147" s="170"/>
      <c r="I1147" s="170"/>
      <c r="J1147" s="646">
        <v>0</v>
      </c>
      <c r="K1147" s="646">
        <v>0</v>
      </c>
      <c r="L1147" s="736"/>
      <c r="M1147" s="361"/>
    </row>
    <row r="1148" spans="2:13" x14ac:dyDescent="0.35">
      <c r="B1148" s="229"/>
      <c r="C1148" s="301"/>
      <c r="D1148" s="301"/>
      <c r="E1148" s="449"/>
      <c r="F1148" s="301"/>
      <c r="G1148" s="302"/>
      <c r="H1148" s="170"/>
      <c r="I1148" s="170"/>
      <c r="J1148" s="646">
        <v>0</v>
      </c>
      <c r="K1148" s="646">
        <v>0</v>
      </c>
      <c r="L1148" s="736"/>
      <c r="M1148" s="361"/>
    </row>
    <row r="1149" spans="2:13" x14ac:dyDescent="0.35">
      <c r="B1149" s="229"/>
      <c r="C1149" s="301"/>
      <c r="D1149" s="301"/>
      <c r="E1149" s="449"/>
      <c r="F1149" s="301"/>
      <c r="G1149" s="302"/>
      <c r="H1149" s="170"/>
      <c r="I1149" s="170"/>
      <c r="J1149" s="646">
        <v>0</v>
      </c>
      <c r="K1149" s="646">
        <v>0</v>
      </c>
      <c r="L1149" s="736"/>
      <c r="M1149" s="361"/>
    </row>
    <row r="1150" spans="2:13" x14ac:dyDescent="0.35">
      <c r="B1150" s="229"/>
      <c r="C1150" s="301"/>
      <c r="D1150" s="301"/>
      <c r="E1150" s="449"/>
      <c r="F1150" s="301"/>
      <c r="G1150" s="302"/>
      <c r="H1150" s="170"/>
      <c r="I1150" s="170"/>
      <c r="J1150" s="646">
        <v>0</v>
      </c>
      <c r="K1150" s="646">
        <v>0</v>
      </c>
      <c r="L1150" s="736"/>
      <c r="M1150" s="361"/>
    </row>
    <row r="1151" spans="2:13" x14ac:dyDescent="0.35">
      <c r="B1151" s="229"/>
      <c r="C1151" s="301"/>
      <c r="D1151" s="301"/>
      <c r="E1151" s="449"/>
      <c r="F1151" s="301"/>
      <c r="G1151" s="302"/>
      <c r="H1151" s="170"/>
      <c r="I1151" s="170"/>
      <c r="J1151" s="646">
        <v>0</v>
      </c>
      <c r="K1151" s="646">
        <v>0</v>
      </c>
      <c r="L1151" s="736"/>
      <c r="M1151" s="361"/>
    </row>
    <row r="1152" spans="2:13" x14ac:dyDescent="0.35">
      <c r="B1152" s="229"/>
      <c r="C1152" s="301"/>
      <c r="D1152" s="301"/>
      <c r="E1152" s="449"/>
      <c r="F1152" s="301"/>
      <c r="G1152" s="302"/>
      <c r="H1152" s="170"/>
      <c r="I1152" s="170"/>
      <c r="J1152" s="646">
        <v>0</v>
      </c>
      <c r="K1152" s="646">
        <v>0</v>
      </c>
      <c r="L1152" s="736"/>
      <c r="M1152" s="361"/>
    </row>
    <row r="1153" spans="2:13" x14ac:dyDescent="0.35">
      <c r="B1153" s="229"/>
      <c r="C1153" s="301"/>
      <c r="D1153" s="301"/>
      <c r="E1153" s="449"/>
      <c r="F1153" s="301"/>
      <c r="G1153" s="302"/>
      <c r="H1153" s="170"/>
      <c r="I1153" s="170"/>
      <c r="J1153" s="646">
        <v>0</v>
      </c>
      <c r="K1153" s="646">
        <v>0</v>
      </c>
      <c r="L1153" s="736"/>
      <c r="M1153" s="361"/>
    </row>
    <row r="1154" spans="2:13" x14ac:dyDescent="0.35">
      <c r="B1154" s="229"/>
      <c r="C1154" s="301"/>
      <c r="D1154" s="301"/>
      <c r="E1154" s="449"/>
      <c r="F1154" s="301"/>
      <c r="G1154" s="302"/>
      <c r="H1154" s="170"/>
      <c r="I1154" s="170"/>
      <c r="J1154" s="646">
        <v>0</v>
      </c>
      <c r="K1154" s="646">
        <v>0</v>
      </c>
      <c r="L1154" s="736"/>
      <c r="M1154" s="361"/>
    </row>
    <row r="1155" spans="2:13" x14ac:dyDescent="0.35">
      <c r="B1155" s="229"/>
      <c r="C1155" s="301"/>
      <c r="D1155" s="301"/>
      <c r="E1155" s="449"/>
      <c r="F1155" s="301"/>
      <c r="G1155" s="302"/>
      <c r="H1155" s="170"/>
      <c r="I1155" s="170"/>
      <c r="J1155" s="646">
        <v>0</v>
      </c>
      <c r="K1155" s="646">
        <v>0</v>
      </c>
      <c r="L1155" s="736"/>
      <c r="M1155" s="361"/>
    </row>
    <row r="1156" spans="2:13" x14ac:dyDescent="0.35">
      <c r="B1156" s="229"/>
      <c r="C1156" s="301"/>
      <c r="D1156" s="301"/>
      <c r="E1156" s="449"/>
      <c r="F1156" s="301"/>
      <c r="G1156" s="302"/>
      <c r="H1156" s="170"/>
      <c r="I1156" s="170"/>
      <c r="J1156" s="646">
        <v>0</v>
      </c>
      <c r="K1156" s="646">
        <v>0</v>
      </c>
      <c r="L1156" s="736"/>
      <c r="M1156" s="361"/>
    </row>
    <row r="1157" spans="2:13" x14ac:dyDescent="0.35">
      <c r="B1157" s="229"/>
      <c r="C1157" s="301"/>
      <c r="D1157" s="301"/>
      <c r="E1157" s="449"/>
      <c r="F1157" s="301"/>
      <c r="G1157" s="302"/>
      <c r="H1157" s="170"/>
      <c r="I1157" s="170"/>
      <c r="J1157" s="646">
        <v>0</v>
      </c>
      <c r="K1157" s="646">
        <v>0</v>
      </c>
      <c r="L1157" s="736"/>
      <c r="M1157" s="361"/>
    </row>
    <row r="1158" spans="2:13" x14ac:dyDescent="0.35">
      <c r="B1158" s="229"/>
      <c r="C1158" s="301"/>
      <c r="D1158" s="301"/>
      <c r="E1158" s="449"/>
      <c r="F1158" s="301"/>
      <c r="G1158" s="302"/>
      <c r="H1158" s="170"/>
      <c r="I1158" s="170"/>
      <c r="J1158" s="646">
        <v>0</v>
      </c>
      <c r="K1158" s="646">
        <v>0</v>
      </c>
      <c r="L1158" s="736"/>
      <c r="M1158" s="361"/>
    </row>
    <row r="1159" spans="2:13" x14ac:dyDescent="0.35">
      <c r="B1159" s="229"/>
      <c r="C1159" s="301"/>
      <c r="D1159" s="301"/>
      <c r="E1159" s="449"/>
      <c r="F1159" s="301"/>
      <c r="G1159" s="302"/>
      <c r="H1159" s="170"/>
      <c r="I1159" s="170"/>
      <c r="J1159" s="646">
        <v>0</v>
      </c>
      <c r="K1159" s="646">
        <v>0</v>
      </c>
      <c r="L1159" s="736"/>
      <c r="M1159" s="361"/>
    </row>
    <row r="1160" spans="2:13" x14ac:dyDescent="0.35">
      <c r="B1160" s="229"/>
      <c r="C1160" s="301"/>
      <c r="D1160" s="301"/>
      <c r="E1160" s="449"/>
      <c r="F1160" s="301"/>
      <c r="G1160" s="302"/>
      <c r="H1160" s="170"/>
      <c r="I1160" s="170"/>
      <c r="J1160" s="646">
        <v>0</v>
      </c>
      <c r="K1160" s="646">
        <v>0</v>
      </c>
      <c r="L1160" s="736"/>
      <c r="M1160" s="361"/>
    </row>
    <row r="1161" spans="2:13" x14ac:dyDescent="0.35">
      <c r="B1161" s="229"/>
      <c r="C1161" s="301"/>
      <c r="D1161" s="301"/>
      <c r="E1161" s="449"/>
      <c r="F1161" s="301"/>
      <c r="G1161" s="302"/>
      <c r="H1161" s="170"/>
      <c r="I1161" s="170"/>
      <c r="J1161" s="646">
        <v>0</v>
      </c>
      <c r="K1161" s="646">
        <v>0</v>
      </c>
      <c r="L1161" s="736"/>
      <c r="M1161" s="361"/>
    </row>
    <row r="1162" spans="2:13" x14ac:dyDescent="0.35">
      <c r="B1162" s="229"/>
      <c r="C1162" s="301"/>
      <c r="D1162" s="301"/>
      <c r="E1162" s="449"/>
      <c r="F1162" s="301"/>
      <c r="G1162" s="302"/>
      <c r="H1162" s="170"/>
      <c r="I1162" s="170"/>
      <c r="J1162" s="646">
        <v>0</v>
      </c>
      <c r="K1162" s="646">
        <v>0</v>
      </c>
      <c r="L1162" s="736"/>
      <c r="M1162" s="361"/>
    </row>
    <row r="1163" spans="2:13" x14ac:dyDescent="0.35">
      <c r="B1163" s="229"/>
      <c r="C1163" s="301"/>
      <c r="D1163" s="301"/>
      <c r="E1163" s="449"/>
      <c r="F1163" s="301"/>
      <c r="G1163" s="302"/>
      <c r="H1163" s="170"/>
      <c r="I1163" s="170"/>
      <c r="J1163" s="646">
        <v>0</v>
      </c>
      <c r="K1163" s="646">
        <v>0</v>
      </c>
      <c r="L1163" s="736"/>
      <c r="M1163" s="361"/>
    </row>
    <row r="1164" spans="2:13" x14ac:dyDescent="0.35">
      <c r="B1164" s="229"/>
      <c r="C1164" s="301"/>
      <c r="D1164" s="301"/>
      <c r="E1164" s="449"/>
      <c r="F1164" s="301"/>
      <c r="G1164" s="302"/>
      <c r="H1164" s="170"/>
      <c r="I1164" s="170"/>
      <c r="J1164" s="646">
        <v>0</v>
      </c>
      <c r="K1164" s="646">
        <v>0</v>
      </c>
      <c r="L1164" s="736"/>
      <c r="M1164" s="361"/>
    </row>
    <row r="1165" spans="2:13" x14ac:dyDescent="0.35">
      <c r="B1165" s="229"/>
      <c r="C1165" s="301"/>
      <c r="D1165" s="301"/>
      <c r="E1165" s="449"/>
      <c r="F1165" s="301"/>
      <c r="G1165" s="302"/>
      <c r="H1165" s="170"/>
      <c r="I1165" s="170"/>
      <c r="J1165" s="646">
        <v>0</v>
      </c>
      <c r="K1165" s="646">
        <v>0</v>
      </c>
      <c r="L1165" s="736"/>
      <c r="M1165" s="361"/>
    </row>
    <row r="1166" spans="2:13" x14ac:dyDescent="0.35">
      <c r="B1166" s="229"/>
      <c r="C1166" s="301"/>
      <c r="D1166" s="301"/>
      <c r="E1166" s="449"/>
      <c r="F1166" s="301"/>
      <c r="G1166" s="302"/>
      <c r="H1166" s="170"/>
      <c r="I1166" s="170"/>
      <c r="J1166" s="646">
        <v>0</v>
      </c>
      <c r="K1166" s="646">
        <v>0</v>
      </c>
      <c r="L1166" s="736"/>
      <c r="M1166" s="361"/>
    </row>
    <row r="1167" spans="2:13" x14ac:dyDescent="0.35">
      <c r="B1167" s="229"/>
      <c r="C1167" s="301"/>
      <c r="D1167" s="301"/>
      <c r="E1167" s="449"/>
      <c r="F1167" s="301"/>
      <c r="G1167" s="302"/>
      <c r="H1167" s="170"/>
      <c r="I1167" s="170"/>
      <c r="J1167" s="646">
        <v>0</v>
      </c>
      <c r="K1167" s="646">
        <v>0</v>
      </c>
      <c r="L1167" s="736"/>
      <c r="M1167" s="361"/>
    </row>
    <row r="1168" spans="2:13" x14ac:dyDescent="0.35">
      <c r="B1168" s="229"/>
      <c r="C1168" s="301"/>
      <c r="D1168" s="301"/>
      <c r="E1168" s="449"/>
      <c r="F1168" s="301"/>
      <c r="G1168" s="302"/>
      <c r="H1168" s="170"/>
      <c r="I1168" s="170"/>
      <c r="J1168" s="646">
        <v>0</v>
      </c>
      <c r="K1168" s="646">
        <v>0</v>
      </c>
      <c r="L1168" s="736"/>
      <c r="M1168" s="361"/>
    </row>
    <row r="1169" spans="2:13" x14ac:dyDescent="0.35">
      <c r="B1169" s="229"/>
      <c r="C1169" s="301"/>
      <c r="D1169" s="301"/>
      <c r="E1169" s="449"/>
      <c r="F1169" s="301"/>
      <c r="G1169" s="302"/>
      <c r="H1169" s="170"/>
      <c r="I1169" s="170"/>
      <c r="J1169" s="646">
        <v>0</v>
      </c>
      <c r="K1169" s="646">
        <v>0</v>
      </c>
      <c r="L1169" s="736"/>
      <c r="M1169" s="361"/>
    </row>
    <row r="1170" spans="2:13" x14ac:dyDescent="0.35">
      <c r="B1170" s="229"/>
      <c r="C1170" s="301"/>
      <c r="D1170" s="301"/>
      <c r="E1170" s="449"/>
      <c r="F1170" s="301"/>
      <c r="G1170" s="302"/>
      <c r="H1170" s="170"/>
      <c r="I1170" s="170"/>
      <c r="J1170" s="646">
        <v>0</v>
      </c>
      <c r="K1170" s="646">
        <v>0</v>
      </c>
      <c r="L1170" s="736"/>
      <c r="M1170" s="361"/>
    </row>
    <row r="1171" spans="2:13" x14ac:dyDescent="0.35">
      <c r="B1171" s="229"/>
      <c r="C1171" s="301"/>
      <c r="D1171" s="301"/>
      <c r="E1171" s="449"/>
      <c r="F1171" s="301"/>
      <c r="G1171" s="302"/>
      <c r="H1171" s="170"/>
      <c r="I1171" s="170"/>
      <c r="J1171" s="646">
        <v>0</v>
      </c>
      <c r="K1171" s="646">
        <v>0</v>
      </c>
      <c r="L1171" s="736"/>
      <c r="M1171" s="361"/>
    </row>
    <row r="1172" spans="2:13" x14ac:dyDescent="0.35">
      <c r="B1172" s="229"/>
      <c r="C1172" s="301"/>
      <c r="D1172" s="301"/>
      <c r="E1172" s="449"/>
      <c r="F1172" s="301"/>
      <c r="G1172" s="302"/>
      <c r="H1172" s="170"/>
      <c r="I1172" s="170"/>
      <c r="J1172" s="646">
        <v>0</v>
      </c>
      <c r="K1172" s="646">
        <v>0</v>
      </c>
      <c r="L1172" s="736"/>
      <c r="M1172" s="361"/>
    </row>
    <row r="1173" spans="2:13" x14ac:dyDescent="0.35">
      <c r="B1173" s="229"/>
      <c r="C1173" s="301"/>
      <c r="D1173" s="301"/>
      <c r="E1173" s="449"/>
      <c r="F1173" s="301"/>
      <c r="G1173" s="302"/>
      <c r="H1173" s="170"/>
      <c r="I1173" s="170"/>
      <c r="J1173" s="646">
        <v>0</v>
      </c>
      <c r="K1173" s="646">
        <v>0</v>
      </c>
      <c r="L1173" s="736"/>
      <c r="M1173" s="361"/>
    </row>
    <row r="1174" spans="2:13" x14ac:dyDescent="0.35">
      <c r="B1174" s="229"/>
      <c r="C1174" s="301"/>
      <c r="D1174" s="301"/>
      <c r="E1174" s="449"/>
      <c r="F1174" s="301"/>
      <c r="G1174" s="302"/>
      <c r="H1174" s="170"/>
      <c r="I1174" s="170"/>
      <c r="J1174" s="646">
        <v>0</v>
      </c>
      <c r="K1174" s="646">
        <v>0</v>
      </c>
      <c r="L1174" s="736"/>
      <c r="M1174" s="361"/>
    </row>
    <row r="1175" spans="2:13" x14ac:dyDescent="0.35">
      <c r="B1175" s="229"/>
      <c r="C1175" s="301"/>
      <c r="D1175" s="301"/>
      <c r="E1175" s="449"/>
      <c r="F1175" s="301"/>
      <c r="G1175" s="302"/>
      <c r="H1175" s="170"/>
      <c r="I1175" s="170"/>
      <c r="J1175" s="646">
        <v>0</v>
      </c>
      <c r="K1175" s="646">
        <v>0</v>
      </c>
      <c r="L1175" s="736"/>
      <c r="M1175" s="361"/>
    </row>
    <row r="1176" spans="2:13" x14ac:dyDescent="0.35">
      <c r="B1176" s="229"/>
      <c r="C1176" s="301"/>
      <c r="D1176" s="301"/>
      <c r="E1176" s="449"/>
      <c r="F1176" s="301"/>
      <c r="G1176" s="302"/>
      <c r="H1176" s="170"/>
      <c r="I1176" s="170"/>
      <c r="J1176" s="646">
        <v>0</v>
      </c>
      <c r="K1176" s="646">
        <v>0</v>
      </c>
      <c r="L1176" s="736"/>
      <c r="M1176" s="361"/>
    </row>
    <row r="1177" spans="2:13" x14ac:dyDescent="0.35">
      <c r="B1177" s="229"/>
      <c r="C1177" s="301"/>
      <c r="D1177" s="301"/>
      <c r="E1177" s="449"/>
      <c r="F1177" s="301"/>
      <c r="G1177" s="302"/>
      <c r="H1177" s="170"/>
      <c r="I1177" s="170"/>
      <c r="J1177" s="646">
        <v>0</v>
      </c>
      <c r="K1177" s="646">
        <v>0</v>
      </c>
      <c r="L1177" s="736"/>
      <c r="M1177" s="361"/>
    </row>
    <row r="1178" spans="2:13" x14ac:dyDescent="0.35">
      <c r="B1178" s="229"/>
      <c r="C1178" s="301"/>
      <c r="D1178" s="301"/>
      <c r="E1178" s="449"/>
      <c r="F1178" s="301"/>
      <c r="G1178" s="302"/>
      <c r="H1178" s="170"/>
      <c r="I1178" s="170"/>
      <c r="J1178" s="646">
        <v>0</v>
      </c>
      <c r="K1178" s="646">
        <v>0</v>
      </c>
      <c r="L1178" s="736"/>
      <c r="M1178" s="361"/>
    </row>
    <row r="1179" spans="2:13" x14ac:dyDescent="0.35">
      <c r="B1179" s="229"/>
      <c r="C1179" s="301"/>
      <c r="D1179" s="301"/>
      <c r="E1179" s="449"/>
      <c r="F1179" s="301"/>
      <c r="G1179" s="302"/>
      <c r="H1179" s="170"/>
      <c r="I1179" s="170"/>
      <c r="J1179" s="646">
        <v>0</v>
      </c>
      <c r="K1179" s="646">
        <v>0</v>
      </c>
      <c r="L1179" s="736"/>
      <c r="M1179" s="361"/>
    </row>
    <row r="1180" spans="2:13" x14ac:dyDescent="0.35">
      <c r="B1180" s="229"/>
      <c r="C1180" s="301"/>
      <c r="D1180" s="301"/>
      <c r="E1180" s="449"/>
      <c r="F1180" s="301"/>
      <c r="G1180" s="302"/>
      <c r="H1180" s="170"/>
      <c r="I1180" s="170"/>
      <c r="J1180" s="646">
        <v>0</v>
      </c>
      <c r="K1180" s="646">
        <v>0</v>
      </c>
      <c r="L1180" s="736"/>
      <c r="M1180" s="361"/>
    </row>
    <row r="1181" spans="2:13" x14ac:dyDescent="0.35">
      <c r="B1181" s="229"/>
      <c r="C1181" s="301"/>
      <c r="D1181" s="301"/>
      <c r="E1181" s="449"/>
      <c r="F1181" s="301"/>
      <c r="G1181" s="302"/>
      <c r="H1181" s="170"/>
      <c r="I1181" s="170"/>
      <c r="J1181" s="646">
        <v>0</v>
      </c>
      <c r="K1181" s="646">
        <v>0</v>
      </c>
      <c r="L1181" s="736"/>
      <c r="M1181" s="361"/>
    </row>
    <row r="1182" spans="2:13" x14ac:dyDescent="0.35">
      <c r="B1182" s="229"/>
      <c r="C1182" s="301"/>
      <c r="D1182" s="301"/>
      <c r="E1182" s="449"/>
      <c r="F1182" s="301"/>
      <c r="G1182" s="302"/>
      <c r="H1182" s="170"/>
      <c r="I1182" s="170"/>
      <c r="J1182" s="646">
        <v>0</v>
      </c>
      <c r="K1182" s="646">
        <v>0</v>
      </c>
      <c r="L1182" s="736"/>
      <c r="M1182" s="361"/>
    </row>
    <row r="1183" spans="2:13" x14ac:dyDescent="0.35">
      <c r="B1183" s="229"/>
      <c r="C1183" s="301"/>
      <c r="D1183" s="301"/>
      <c r="E1183" s="449"/>
      <c r="F1183" s="301"/>
      <c r="G1183" s="302"/>
      <c r="H1183" s="170"/>
      <c r="I1183" s="170"/>
      <c r="J1183" s="646">
        <v>0</v>
      </c>
      <c r="K1183" s="646">
        <v>0</v>
      </c>
      <c r="L1183" s="736"/>
      <c r="M1183" s="361"/>
    </row>
    <row r="1184" spans="2:13" x14ac:dyDescent="0.35">
      <c r="B1184" s="229"/>
      <c r="C1184" s="301"/>
      <c r="D1184" s="301"/>
      <c r="E1184" s="449"/>
      <c r="F1184" s="301"/>
      <c r="G1184" s="302"/>
      <c r="H1184" s="170"/>
      <c r="I1184" s="170"/>
      <c r="J1184" s="646">
        <v>0</v>
      </c>
      <c r="K1184" s="646">
        <v>0</v>
      </c>
      <c r="L1184" s="736"/>
      <c r="M1184" s="361"/>
    </row>
    <row r="1185" spans="2:13" x14ac:dyDescent="0.35">
      <c r="B1185" s="229"/>
      <c r="C1185" s="301"/>
      <c r="D1185" s="301"/>
      <c r="E1185" s="449"/>
      <c r="F1185" s="301"/>
      <c r="G1185" s="302"/>
      <c r="H1185" s="170"/>
      <c r="I1185" s="170"/>
      <c r="J1185" s="646">
        <v>0</v>
      </c>
      <c r="K1185" s="646">
        <v>0</v>
      </c>
      <c r="L1185" s="736"/>
      <c r="M1185" s="361"/>
    </row>
    <row r="1186" spans="2:13" x14ac:dyDescent="0.35">
      <c r="B1186" s="229"/>
      <c r="C1186" s="301"/>
      <c r="D1186" s="301"/>
      <c r="E1186" s="449"/>
      <c r="F1186" s="301"/>
      <c r="G1186" s="302"/>
      <c r="H1186" s="170"/>
      <c r="I1186" s="170"/>
      <c r="J1186" s="646">
        <v>0</v>
      </c>
      <c r="K1186" s="646">
        <v>0</v>
      </c>
      <c r="L1186" s="736"/>
      <c r="M1186" s="361"/>
    </row>
    <row r="1187" spans="2:13" x14ac:dyDescent="0.35">
      <c r="B1187" s="229"/>
      <c r="C1187" s="301"/>
      <c r="D1187" s="301"/>
      <c r="E1187" s="449"/>
      <c r="F1187" s="301"/>
      <c r="G1187" s="302"/>
      <c r="H1187" s="170"/>
      <c r="I1187" s="170"/>
      <c r="J1187" s="646">
        <v>0</v>
      </c>
      <c r="K1187" s="646">
        <v>0</v>
      </c>
      <c r="L1187" s="736"/>
      <c r="M1187" s="361"/>
    </row>
    <row r="1188" spans="2:13" x14ac:dyDescent="0.35">
      <c r="B1188" s="229"/>
      <c r="C1188" s="301"/>
      <c r="D1188" s="301"/>
      <c r="E1188" s="449"/>
      <c r="F1188" s="301"/>
      <c r="G1188" s="302"/>
      <c r="H1188" s="170"/>
      <c r="I1188" s="170"/>
      <c r="J1188" s="646">
        <v>0</v>
      </c>
      <c r="K1188" s="646">
        <v>0</v>
      </c>
      <c r="L1188" s="736"/>
      <c r="M1188" s="361"/>
    </row>
    <row r="1189" spans="2:13" x14ac:dyDescent="0.35">
      <c r="B1189" s="229"/>
      <c r="C1189" s="301"/>
      <c r="D1189" s="301"/>
      <c r="E1189" s="449"/>
      <c r="F1189" s="301"/>
      <c r="G1189" s="302"/>
      <c r="H1189" s="170"/>
      <c r="I1189" s="170"/>
      <c r="J1189" s="646">
        <v>0</v>
      </c>
      <c r="K1189" s="646">
        <v>0</v>
      </c>
      <c r="L1189" s="736"/>
      <c r="M1189" s="361"/>
    </row>
    <row r="1190" spans="2:13" x14ac:dyDescent="0.35">
      <c r="B1190" s="229"/>
      <c r="C1190" s="301"/>
      <c r="D1190" s="301"/>
      <c r="E1190" s="449"/>
      <c r="F1190" s="301"/>
      <c r="G1190" s="302"/>
      <c r="H1190" s="170"/>
      <c r="I1190" s="170"/>
      <c r="J1190" s="646">
        <v>0</v>
      </c>
      <c r="K1190" s="646">
        <v>0</v>
      </c>
      <c r="L1190" s="736"/>
      <c r="M1190" s="361"/>
    </row>
    <row r="1191" spans="2:13" x14ac:dyDescent="0.35">
      <c r="B1191" s="229"/>
      <c r="C1191" s="301"/>
      <c r="D1191" s="301"/>
      <c r="E1191" s="449"/>
      <c r="F1191" s="301"/>
      <c r="G1191" s="302"/>
      <c r="H1191" s="170"/>
      <c r="I1191" s="170"/>
      <c r="J1191" s="646">
        <v>0</v>
      </c>
      <c r="K1191" s="646">
        <v>0</v>
      </c>
      <c r="L1191" s="736"/>
      <c r="M1191" s="361"/>
    </row>
    <row r="1192" spans="2:13" x14ac:dyDescent="0.35">
      <c r="B1192" s="229"/>
      <c r="C1192" s="301"/>
      <c r="D1192" s="301"/>
      <c r="E1192" s="449"/>
      <c r="F1192" s="301"/>
      <c r="G1192" s="302"/>
      <c r="H1192" s="170"/>
      <c r="I1192" s="170"/>
      <c r="J1192" s="646">
        <v>0</v>
      </c>
      <c r="K1192" s="646">
        <v>0</v>
      </c>
      <c r="L1192" s="736"/>
      <c r="M1192" s="361"/>
    </row>
    <row r="1193" spans="2:13" x14ac:dyDescent="0.35">
      <c r="B1193" s="229"/>
      <c r="C1193" s="301"/>
      <c r="D1193" s="301"/>
      <c r="E1193" s="449"/>
      <c r="F1193" s="301"/>
      <c r="G1193" s="302"/>
      <c r="H1193" s="170"/>
      <c r="I1193" s="170"/>
      <c r="J1193" s="646">
        <v>0</v>
      </c>
      <c r="K1193" s="646">
        <v>0</v>
      </c>
      <c r="L1193" s="736"/>
      <c r="M1193" s="361"/>
    </row>
    <row r="1194" spans="2:13" x14ac:dyDescent="0.35">
      <c r="B1194" s="229"/>
      <c r="C1194" s="301"/>
      <c r="D1194" s="301"/>
      <c r="E1194" s="449"/>
      <c r="F1194" s="301"/>
      <c r="G1194" s="302"/>
      <c r="H1194" s="170"/>
      <c r="I1194" s="170"/>
      <c r="J1194" s="646">
        <v>0</v>
      </c>
      <c r="K1194" s="646">
        <v>0</v>
      </c>
      <c r="L1194" s="736"/>
      <c r="M1194" s="361"/>
    </row>
    <row r="1195" spans="2:13" x14ac:dyDescent="0.35">
      <c r="B1195" s="229"/>
      <c r="C1195" s="301"/>
      <c r="D1195" s="301"/>
      <c r="E1195" s="449"/>
      <c r="F1195" s="301"/>
      <c r="G1195" s="302"/>
      <c r="H1195" s="170"/>
      <c r="I1195" s="170"/>
      <c r="J1195" s="646">
        <v>0</v>
      </c>
      <c r="K1195" s="646">
        <v>0</v>
      </c>
      <c r="L1195" s="736"/>
      <c r="M1195" s="361"/>
    </row>
    <row r="1196" spans="2:13" x14ac:dyDescent="0.35">
      <c r="B1196" s="229"/>
      <c r="C1196" s="301"/>
      <c r="D1196" s="301"/>
      <c r="E1196" s="449"/>
      <c r="F1196" s="301"/>
      <c r="G1196" s="302"/>
      <c r="H1196" s="170"/>
      <c r="I1196" s="170"/>
      <c r="J1196" s="646">
        <v>0</v>
      </c>
      <c r="K1196" s="646">
        <v>0</v>
      </c>
      <c r="L1196" s="736"/>
      <c r="M1196" s="361"/>
    </row>
    <row r="1197" spans="2:13" x14ac:dyDescent="0.35">
      <c r="B1197" s="229"/>
      <c r="C1197" s="301"/>
      <c r="D1197" s="301"/>
      <c r="E1197" s="449"/>
      <c r="F1197" s="301"/>
      <c r="G1197" s="302"/>
      <c r="H1197" s="170"/>
      <c r="I1197" s="170"/>
      <c r="J1197" s="646">
        <v>0</v>
      </c>
      <c r="K1197" s="646">
        <v>0</v>
      </c>
      <c r="L1197" s="736"/>
      <c r="M1197" s="361"/>
    </row>
    <row r="1198" spans="2:13" x14ac:dyDescent="0.35">
      <c r="B1198" s="229"/>
      <c r="C1198" s="301"/>
      <c r="D1198" s="301"/>
      <c r="E1198" s="449"/>
      <c r="F1198" s="301"/>
      <c r="G1198" s="302"/>
      <c r="H1198" s="170"/>
      <c r="I1198" s="170"/>
      <c r="J1198" s="646">
        <v>0</v>
      </c>
      <c r="K1198" s="646">
        <v>0</v>
      </c>
      <c r="L1198" s="736"/>
      <c r="M1198" s="361"/>
    </row>
    <row r="1199" spans="2:13" x14ac:dyDescent="0.35">
      <c r="B1199" s="229"/>
      <c r="C1199" s="301"/>
      <c r="D1199" s="301"/>
      <c r="E1199" s="449"/>
      <c r="F1199" s="301"/>
      <c r="G1199" s="302"/>
      <c r="H1199" s="170"/>
      <c r="I1199" s="170"/>
      <c r="J1199" s="646">
        <v>0</v>
      </c>
      <c r="K1199" s="646">
        <v>0</v>
      </c>
      <c r="L1199" s="736"/>
      <c r="M1199" s="361"/>
    </row>
    <row r="1200" spans="2:13" x14ac:dyDescent="0.35">
      <c r="B1200" s="229"/>
      <c r="C1200" s="301"/>
      <c r="D1200" s="301"/>
      <c r="E1200" s="449"/>
      <c r="F1200" s="301"/>
      <c r="G1200" s="302"/>
      <c r="H1200" s="170"/>
      <c r="I1200" s="170"/>
      <c r="J1200" s="646">
        <v>0</v>
      </c>
      <c r="K1200" s="646">
        <v>0</v>
      </c>
      <c r="L1200" s="736"/>
      <c r="M1200" s="361"/>
    </row>
    <row r="1201" spans="2:13" x14ac:dyDescent="0.35">
      <c r="B1201" s="229"/>
      <c r="C1201" s="301"/>
      <c r="D1201" s="301"/>
      <c r="E1201" s="449"/>
      <c r="F1201" s="301"/>
      <c r="G1201" s="302"/>
      <c r="H1201" s="170"/>
      <c r="I1201" s="170"/>
      <c r="J1201" s="646">
        <v>0</v>
      </c>
      <c r="K1201" s="646">
        <v>0</v>
      </c>
      <c r="L1201" s="736"/>
      <c r="M1201" s="361"/>
    </row>
    <row r="1202" spans="2:13" x14ac:dyDescent="0.35">
      <c r="B1202" s="229"/>
      <c r="C1202" s="301"/>
      <c r="D1202" s="301"/>
      <c r="E1202" s="449"/>
      <c r="F1202" s="301"/>
      <c r="G1202" s="302"/>
      <c r="H1202" s="170"/>
      <c r="I1202" s="170"/>
      <c r="J1202" s="646">
        <v>0</v>
      </c>
      <c r="K1202" s="646">
        <v>0</v>
      </c>
      <c r="L1202" s="736"/>
      <c r="M1202" s="361"/>
    </row>
    <row r="1203" spans="2:13" x14ac:dyDescent="0.35">
      <c r="B1203" s="229"/>
      <c r="C1203" s="301"/>
      <c r="D1203" s="301"/>
      <c r="E1203" s="449"/>
      <c r="F1203" s="301"/>
      <c r="G1203" s="302"/>
      <c r="H1203" s="170"/>
      <c r="I1203" s="170"/>
      <c r="J1203" s="646">
        <v>0</v>
      </c>
      <c r="K1203" s="646">
        <v>0</v>
      </c>
      <c r="L1203" s="736"/>
      <c r="M1203" s="361"/>
    </row>
    <row r="1204" spans="2:13" x14ac:dyDescent="0.35">
      <c r="B1204" s="229"/>
      <c r="C1204" s="301"/>
      <c r="D1204" s="301"/>
      <c r="E1204" s="449"/>
      <c r="F1204" s="301"/>
      <c r="G1204" s="302"/>
      <c r="H1204" s="170"/>
      <c r="I1204" s="170"/>
      <c r="J1204" s="646">
        <v>0</v>
      </c>
      <c r="K1204" s="646">
        <v>0</v>
      </c>
      <c r="L1204" s="736"/>
      <c r="M1204" s="361"/>
    </row>
    <row r="1205" spans="2:13" x14ac:dyDescent="0.35">
      <c r="B1205" s="229"/>
      <c r="C1205" s="301"/>
      <c r="D1205" s="301"/>
      <c r="E1205" s="449"/>
      <c r="F1205" s="301"/>
      <c r="G1205" s="302"/>
      <c r="H1205" s="170"/>
      <c r="I1205" s="170"/>
      <c r="J1205" s="646">
        <v>0</v>
      </c>
      <c r="K1205" s="646">
        <v>0</v>
      </c>
      <c r="L1205" s="736"/>
      <c r="M1205" s="361"/>
    </row>
    <row r="1206" spans="2:13" x14ac:dyDescent="0.35">
      <c r="B1206" s="229"/>
      <c r="C1206" s="301"/>
      <c r="D1206" s="301"/>
      <c r="E1206" s="449"/>
      <c r="F1206" s="301"/>
      <c r="G1206" s="302"/>
      <c r="H1206" s="170"/>
      <c r="I1206" s="170"/>
      <c r="J1206" s="646">
        <v>0</v>
      </c>
      <c r="K1206" s="646">
        <v>0</v>
      </c>
      <c r="L1206" s="736"/>
      <c r="M1206" s="361"/>
    </row>
    <row r="1207" spans="2:13" x14ac:dyDescent="0.35">
      <c r="B1207" s="229"/>
      <c r="C1207" s="301"/>
      <c r="D1207" s="301"/>
      <c r="E1207" s="449"/>
      <c r="F1207" s="301"/>
      <c r="G1207" s="302"/>
      <c r="H1207" s="170"/>
      <c r="I1207" s="170"/>
      <c r="J1207" s="646">
        <v>0</v>
      </c>
      <c r="K1207" s="646">
        <v>0</v>
      </c>
      <c r="L1207" s="736"/>
      <c r="M1207" s="361"/>
    </row>
    <row r="1208" spans="2:13" x14ac:dyDescent="0.35">
      <c r="B1208" s="229"/>
      <c r="C1208" s="301"/>
      <c r="D1208" s="301"/>
      <c r="E1208" s="449"/>
      <c r="F1208" s="301"/>
      <c r="G1208" s="302"/>
      <c r="H1208" s="170"/>
      <c r="I1208" s="170"/>
      <c r="J1208" s="646">
        <v>0</v>
      </c>
      <c r="K1208" s="646">
        <v>0</v>
      </c>
      <c r="L1208" s="736"/>
      <c r="M1208" s="361"/>
    </row>
    <row r="1209" spans="2:13" x14ac:dyDescent="0.35">
      <c r="B1209" s="229"/>
      <c r="C1209" s="301"/>
      <c r="D1209" s="301"/>
      <c r="E1209" s="449"/>
      <c r="F1209" s="301"/>
      <c r="G1209" s="302"/>
      <c r="H1209" s="170"/>
      <c r="I1209" s="170"/>
      <c r="J1209" s="646">
        <v>0</v>
      </c>
      <c r="K1209" s="646">
        <v>0</v>
      </c>
      <c r="L1209" s="736"/>
      <c r="M1209" s="361"/>
    </row>
    <row r="1210" spans="2:13" x14ac:dyDescent="0.35">
      <c r="B1210" s="229"/>
      <c r="C1210" s="301"/>
      <c r="D1210" s="301"/>
      <c r="E1210" s="449"/>
      <c r="F1210" s="301"/>
      <c r="G1210" s="302"/>
      <c r="H1210" s="170"/>
      <c r="I1210" s="170"/>
      <c r="J1210" s="646">
        <v>0</v>
      </c>
      <c r="K1210" s="646">
        <v>0</v>
      </c>
      <c r="L1210" s="736"/>
      <c r="M1210" s="361"/>
    </row>
    <row r="1211" spans="2:13" x14ac:dyDescent="0.35">
      <c r="B1211" s="229"/>
      <c r="C1211" s="301"/>
      <c r="D1211" s="301"/>
      <c r="E1211" s="449"/>
      <c r="F1211" s="301"/>
      <c r="G1211" s="302"/>
      <c r="H1211" s="170"/>
      <c r="I1211" s="170"/>
      <c r="J1211" s="646">
        <v>0</v>
      </c>
      <c r="K1211" s="646">
        <v>0</v>
      </c>
      <c r="L1211" s="736"/>
      <c r="M1211" s="361"/>
    </row>
    <row r="1212" spans="2:13" x14ac:dyDescent="0.35">
      <c r="B1212" s="229"/>
      <c r="C1212" s="301"/>
      <c r="D1212" s="301"/>
      <c r="E1212" s="449"/>
      <c r="F1212" s="301"/>
      <c r="G1212" s="302"/>
      <c r="H1212" s="170"/>
      <c r="I1212" s="170"/>
      <c r="J1212" s="646">
        <v>0</v>
      </c>
      <c r="K1212" s="646">
        <v>0</v>
      </c>
      <c r="L1212" s="736"/>
      <c r="M1212" s="361"/>
    </row>
    <row r="1213" spans="2:13" x14ac:dyDescent="0.35">
      <c r="B1213" s="229"/>
      <c r="C1213" s="301"/>
      <c r="D1213" s="301"/>
      <c r="E1213" s="449"/>
      <c r="F1213" s="301"/>
      <c r="G1213" s="302"/>
      <c r="H1213" s="170"/>
      <c r="I1213" s="170"/>
      <c r="J1213" s="646">
        <v>0</v>
      </c>
      <c r="K1213" s="646">
        <v>0</v>
      </c>
      <c r="L1213" s="736"/>
      <c r="M1213" s="361"/>
    </row>
    <row r="1214" spans="2:13" x14ac:dyDescent="0.35">
      <c r="B1214" s="229"/>
      <c r="C1214" s="301"/>
      <c r="D1214" s="301"/>
      <c r="E1214" s="449"/>
      <c r="F1214" s="301"/>
      <c r="G1214" s="302"/>
      <c r="H1214" s="170"/>
      <c r="I1214" s="170"/>
      <c r="J1214" s="646">
        <v>0</v>
      </c>
      <c r="K1214" s="646">
        <v>0</v>
      </c>
      <c r="L1214" s="736"/>
      <c r="M1214" s="361"/>
    </row>
    <row r="1215" spans="2:13" x14ac:dyDescent="0.35">
      <c r="B1215" s="229"/>
      <c r="C1215" s="301"/>
      <c r="D1215" s="301"/>
      <c r="E1215" s="449"/>
      <c r="F1215" s="301"/>
      <c r="G1215" s="302"/>
      <c r="H1215" s="170"/>
      <c r="I1215" s="170"/>
      <c r="J1215" s="646">
        <v>0</v>
      </c>
      <c r="K1215" s="646">
        <v>0</v>
      </c>
      <c r="L1215" s="736"/>
      <c r="M1215" s="361"/>
    </row>
    <row r="1216" spans="2:13" x14ac:dyDescent="0.35">
      <c r="B1216" s="229"/>
      <c r="C1216" s="301"/>
      <c r="D1216" s="301"/>
      <c r="E1216" s="449"/>
      <c r="F1216" s="301"/>
      <c r="G1216" s="302"/>
      <c r="H1216" s="170"/>
      <c r="I1216" s="170"/>
      <c r="J1216" s="646">
        <v>0</v>
      </c>
      <c r="K1216" s="646">
        <v>0</v>
      </c>
      <c r="L1216" s="736"/>
      <c r="M1216" s="361"/>
    </row>
    <row r="1217" spans="2:13" x14ac:dyDescent="0.35">
      <c r="B1217" s="229"/>
      <c r="C1217" s="301"/>
      <c r="D1217" s="301"/>
      <c r="E1217" s="449"/>
      <c r="F1217" s="301"/>
      <c r="G1217" s="302"/>
      <c r="H1217" s="170"/>
      <c r="I1217" s="170"/>
      <c r="J1217" s="646">
        <v>0</v>
      </c>
      <c r="K1217" s="646">
        <v>0</v>
      </c>
      <c r="L1217" s="736"/>
      <c r="M1217" s="361"/>
    </row>
    <row r="1218" spans="2:13" x14ac:dyDescent="0.35">
      <c r="B1218" s="229"/>
      <c r="C1218" s="301"/>
      <c r="D1218" s="301"/>
      <c r="E1218" s="449"/>
      <c r="F1218" s="301"/>
      <c r="G1218" s="302"/>
      <c r="H1218" s="170"/>
      <c r="I1218" s="170"/>
      <c r="J1218" s="646">
        <v>0</v>
      </c>
      <c r="K1218" s="646">
        <v>0</v>
      </c>
      <c r="L1218" s="736"/>
      <c r="M1218" s="361"/>
    </row>
    <row r="1219" spans="2:13" x14ac:dyDescent="0.35">
      <c r="B1219" s="229"/>
      <c r="C1219" s="301"/>
      <c r="D1219" s="301"/>
      <c r="E1219" s="449"/>
      <c r="F1219" s="301"/>
      <c r="G1219" s="302"/>
      <c r="H1219" s="170"/>
      <c r="I1219" s="170"/>
      <c r="J1219" s="646">
        <v>0</v>
      </c>
      <c r="K1219" s="646">
        <v>0</v>
      </c>
      <c r="L1219" s="736"/>
      <c r="M1219" s="361"/>
    </row>
    <row r="1220" spans="2:13" x14ac:dyDescent="0.35">
      <c r="B1220" s="229"/>
      <c r="C1220" s="301"/>
      <c r="D1220" s="301"/>
      <c r="E1220" s="449"/>
      <c r="F1220" s="301"/>
      <c r="G1220" s="302"/>
      <c r="H1220" s="170"/>
      <c r="I1220" s="170"/>
      <c r="J1220" s="646">
        <v>0</v>
      </c>
      <c r="K1220" s="646">
        <v>0</v>
      </c>
      <c r="L1220" s="736"/>
      <c r="M1220" s="361"/>
    </row>
    <row r="1221" spans="2:13" x14ac:dyDescent="0.35">
      <c r="B1221" s="229"/>
      <c r="C1221" s="301"/>
      <c r="D1221" s="301"/>
      <c r="E1221" s="449"/>
      <c r="F1221" s="301"/>
      <c r="G1221" s="302"/>
      <c r="H1221" s="170"/>
      <c r="I1221" s="170"/>
      <c r="J1221" s="646">
        <v>0</v>
      </c>
      <c r="K1221" s="646">
        <v>0</v>
      </c>
      <c r="L1221" s="736"/>
      <c r="M1221" s="361"/>
    </row>
    <row r="1222" spans="2:13" x14ac:dyDescent="0.35">
      <c r="B1222" s="229"/>
      <c r="C1222" s="301"/>
      <c r="D1222" s="301"/>
      <c r="E1222" s="449"/>
      <c r="F1222" s="301"/>
      <c r="G1222" s="302"/>
      <c r="H1222" s="170"/>
      <c r="I1222" s="170"/>
      <c r="J1222" s="646">
        <v>0</v>
      </c>
      <c r="K1222" s="646">
        <v>0</v>
      </c>
      <c r="L1222" s="736"/>
      <c r="M1222" s="361"/>
    </row>
    <row r="1223" spans="2:13" x14ac:dyDescent="0.35">
      <c r="B1223" s="229"/>
      <c r="C1223" s="301"/>
      <c r="D1223" s="301"/>
      <c r="E1223" s="449"/>
      <c r="F1223" s="301"/>
      <c r="G1223" s="302"/>
      <c r="H1223" s="170"/>
      <c r="I1223" s="170"/>
      <c r="J1223" s="646">
        <v>0</v>
      </c>
      <c r="K1223" s="646">
        <v>0</v>
      </c>
      <c r="L1223" s="736"/>
      <c r="M1223" s="361"/>
    </row>
    <row r="1224" spans="2:13" x14ac:dyDescent="0.35">
      <c r="B1224" s="229"/>
      <c r="C1224" s="301"/>
      <c r="D1224" s="301"/>
      <c r="E1224" s="449"/>
      <c r="F1224" s="301"/>
      <c r="G1224" s="302"/>
      <c r="H1224" s="170"/>
      <c r="I1224" s="170"/>
      <c r="J1224" s="646">
        <v>0</v>
      </c>
      <c r="K1224" s="646">
        <v>0</v>
      </c>
      <c r="L1224" s="736"/>
      <c r="M1224" s="361"/>
    </row>
    <row r="1225" spans="2:13" x14ac:dyDescent="0.35">
      <c r="B1225" s="229"/>
      <c r="C1225" s="301"/>
      <c r="D1225" s="301"/>
      <c r="E1225" s="449"/>
      <c r="F1225" s="301"/>
      <c r="G1225" s="302"/>
      <c r="H1225" s="170"/>
      <c r="I1225" s="170"/>
      <c r="J1225" s="646">
        <v>0</v>
      </c>
      <c r="K1225" s="646">
        <v>0</v>
      </c>
      <c r="L1225" s="736"/>
      <c r="M1225" s="361"/>
    </row>
    <row r="1226" spans="2:13" x14ac:dyDescent="0.35">
      <c r="B1226" s="229"/>
      <c r="C1226" s="301"/>
      <c r="D1226" s="301"/>
      <c r="E1226" s="449"/>
      <c r="F1226" s="301"/>
      <c r="G1226" s="302"/>
      <c r="H1226" s="170"/>
      <c r="I1226" s="170"/>
      <c r="J1226" s="646">
        <v>0</v>
      </c>
      <c r="K1226" s="646">
        <v>0</v>
      </c>
      <c r="L1226" s="736"/>
      <c r="M1226" s="361"/>
    </row>
    <row r="1227" spans="2:13" x14ac:dyDescent="0.35">
      <c r="B1227" s="229"/>
      <c r="C1227" s="301"/>
      <c r="D1227" s="301"/>
      <c r="E1227" s="449"/>
      <c r="F1227" s="301"/>
      <c r="G1227" s="302"/>
      <c r="H1227" s="170"/>
      <c r="I1227" s="170"/>
      <c r="J1227" s="646">
        <v>0</v>
      </c>
      <c r="K1227" s="646">
        <v>0</v>
      </c>
      <c r="L1227" s="736"/>
      <c r="M1227" s="361"/>
    </row>
    <row r="1228" spans="2:13" x14ac:dyDescent="0.35">
      <c r="B1228" s="229"/>
      <c r="C1228" s="301"/>
      <c r="D1228" s="301"/>
      <c r="E1228" s="449"/>
      <c r="F1228" s="301"/>
      <c r="G1228" s="302"/>
      <c r="H1228" s="170"/>
      <c r="I1228" s="170"/>
      <c r="J1228" s="646">
        <v>0</v>
      </c>
      <c r="K1228" s="646">
        <v>0</v>
      </c>
      <c r="L1228" s="736"/>
      <c r="M1228" s="361"/>
    </row>
    <row r="1229" spans="2:13" x14ac:dyDescent="0.35">
      <c r="B1229" s="229"/>
      <c r="C1229" s="301"/>
      <c r="D1229" s="301"/>
      <c r="E1229" s="449"/>
      <c r="F1229" s="301"/>
      <c r="G1229" s="302"/>
      <c r="H1229" s="170"/>
      <c r="I1229" s="170"/>
      <c r="J1229" s="646">
        <v>0</v>
      </c>
      <c r="K1229" s="646">
        <v>0</v>
      </c>
      <c r="L1229" s="736"/>
      <c r="M1229" s="361"/>
    </row>
    <row r="1230" spans="2:13" x14ac:dyDescent="0.35">
      <c r="B1230" s="229"/>
      <c r="C1230" s="301"/>
      <c r="D1230" s="301"/>
      <c r="E1230" s="449"/>
      <c r="F1230" s="301"/>
      <c r="G1230" s="302"/>
      <c r="H1230" s="170"/>
      <c r="I1230" s="170"/>
      <c r="J1230" s="646">
        <v>0</v>
      </c>
      <c r="K1230" s="646">
        <v>0</v>
      </c>
      <c r="L1230" s="736"/>
      <c r="M1230" s="361"/>
    </row>
    <row r="1231" spans="2:13" x14ac:dyDescent="0.35">
      <c r="B1231" s="229"/>
      <c r="C1231" s="301"/>
      <c r="D1231" s="301"/>
      <c r="E1231" s="449"/>
      <c r="F1231" s="301"/>
      <c r="G1231" s="302"/>
      <c r="H1231" s="170"/>
      <c r="I1231" s="170"/>
      <c r="J1231" s="646">
        <v>0</v>
      </c>
      <c r="K1231" s="646">
        <v>0</v>
      </c>
      <c r="L1231" s="736"/>
      <c r="M1231" s="361"/>
    </row>
    <row r="1232" spans="2:13" x14ac:dyDescent="0.35">
      <c r="B1232" s="229"/>
      <c r="C1232" s="301"/>
      <c r="D1232" s="301"/>
      <c r="E1232" s="449"/>
      <c r="F1232" s="301"/>
      <c r="G1232" s="302"/>
      <c r="H1232" s="170"/>
      <c r="I1232" s="170"/>
      <c r="J1232" s="646">
        <v>0</v>
      </c>
      <c r="K1232" s="646">
        <v>0</v>
      </c>
      <c r="L1232" s="736"/>
      <c r="M1232" s="361"/>
    </row>
    <row r="1233" spans="2:13" x14ac:dyDescent="0.35">
      <c r="B1233" s="229"/>
      <c r="C1233" s="301"/>
      <c r="D1233" s="301"/>
      <c r="E1233" s="449"/>
      <c r="F1233" s="301"/>
      <c r="G1233" s="302"/>
      <c r="H1233" s="170"/>
      <c r="I1233" s="170"/>
      <c r="J1233" s="646">
        <v>0</v>
      </c>
      <c r="K1233" s="646">
        <v>0</v>
      </c>
      <c r="L1233" s="736"/>
      <c r="M1233" s="361"/>
    </row>
    <row r="1234" spans="2:13" x14ac:dyDescent="0.35">
      <c r="B1234" s="229"/>
      <c r="C1234" s="301"/>
      <c r="D1234" s="301"/>
      <c r="E1234" s="449"/>
      <c r="F1234" s="301"/>
      <c r="G1234" s="302"/>
      <c r="H1234" s="170"/>
      <c r="I1234" s="170"/>
      <c r="J1234" s="646">
        <v>0</v>
      </c>
      <c r="K1234" s="646">
        <v>0</v>
      </c>
      <c r="L1234" s="736"/>
      <c r="M1234" s="361"/>
    </row>
    <row r="1235" spans="2:13" x14ac:dyDescent="0.35">
      <c r="B1235" s="229"/>
      <c r="C1235" s="301"/>
      <c r="D1235" s="301"/>
      <c r="E1235" s="449"/>
      <c r="F1235" s="301"/>
      <c r="G1235" s="302"/>
      <c r="H1235" s="170"/>
      <c r="I1235" s="170"/>
      <c r="J1235" s="646">
        <v>0</v>
      </c>
      <c r="K1235" s="646">
        <v>0</v>
      </c>
      <c r="L1235" s="736"/>
      <c r="M1235" s="361"/>
    </row>
    <row r="1236" spans="2:13" x14ac:dyDescent="0.35">
      <c r="B1236" s="229"/>
      <c r="C1236" s="301"/>
      <c r="D1236" s="301"/>
      <c r="E1236" s="449"/>
      <c r="F1236" s="301"/>
      <c r="G1236" s="302"/>
      <c r="H1236" s="170"/>
      <c r="I1236" s="170"/>
      <c r="J1236" s="646">
        <v>0</v>
      </c>
      <c r="K1236" s="646">
        <v>0</v>
      </c>
      <c r="L1236" s="736"/>
      <c r="M1236" s="361"/>
    </row>
    <row r="1237" spans="2:13" x14ac:dyDescent="0.35">
      <c r="B1237" s="229"/>
      <c r="C1237" s="301"/>
      <c r="D1237" s="301"/>
      <c r="E1237" s="449"/>
      <c r="F1237" s="301"/>
      <c r="G1237" s="302"/>
      <c r="H1237" s="170"/>
      <c r="I1237" s="170"/>
      <c r="J1237" s="646">
        <v>0</v>
      </c>
      <c r="K1237" s="646">
        <v>0</v>
      </c>
      <c r="L1237" s="736"/>
      <c r="M1237" s="361"/>
    </row>
    <row r="1238" spans="2:13" x14ac:dyDescent="0.35">
      <c r="B1238" s="229"/>
      <c r="C1238" s="301"/>
      <c r="D1238" s="301"/>
      <c r="E1238" s="449"/>
      <c r="F1238" s="301"/>
      <c r="G1238" s="302"/>
      <c r="H1238" s="170"/>
      <c r="I1238" s="170"/>
      <c r="J1238" s="646">
        <v>0</v>
      </c>
      <c r="K1238" s="646">
        <v>0</v>
      </c>
      <c r="L1238" s="736"/>
      <c r="M1238" s="361"/>
    </row>
    <row r="1239" spans="2:13" x14ac:dyDescent="0.35">
      <c r="B1239" s="229"/>
      <c r="C1239" s="301"/>
      <c r="D1239" s="301"/>
      <c r="E1239" s="449"/>
      <c r="F1239" s="301"/>
      <c r="G1239" s="302"/>
      <c r="H1239" s="170"/>
      <c r="I1239" s="170"/>
      <c r="J1239" s="646">
        <v>0</v>
      </c>
      <c r="K1239" s="646">
        <v>0</v>
      </c>
      <c r="L1239" s="736"/>
      <c r="M1239" s="361"/>
    </row>
    <row r="1240" spans="2:13" x14ac:dyDescent="0.35">
      <c r="B1240" s="229"/>
      <c r="C1240" s="301"/>
      <c r="D1240" s="301"/>
      <c r="E1240" s="449"/>
      <c r="F1240" s="301"/>
      <c r="G1240" s="302"/>
      <c r="H1240" s="170"/>
      <c r="I1240" s="170"/>
      <c r="J1240" s="646">
        <v>0</v>
      </c>
      <c r="K1240" s="646">
        <v>0</v>
      </c>
      <c r="L1240" s="736"/>
      <c r="M1240" s="361"/>
    </row>
    <row r="1241" spans="2:13" x14ac:dyDescent="0.35">
      <c r="B1241" s="229"/>
      <c r="C1241" s="301"/>
      <c r="D1241" s="301"/>
      <c r="E1241" s="449"/>
      <c r="F1241" s="301"/>
      <c r="G1241" s="302"/>
      <c r="H1241" s="170"/>
      <c r="I1241" s="170"/>
      <c r="J1241" s="646">
        <v>0</v>
      </c>
      <c r="K1241" s="646">
        <v>0</v>
      </c>
      <c r="L1241" s="736"/>
      <c r="M1241" s="361"/>
    </row>
    <row r="1242" spans="2:13" x14ac:dyDescent="0.35">
      <c r="B1242" s="229"/>
      <c r="C1242" s="301"/>
      <c r="D1242" s="301"/>
      <c r="E1242" s="449"/>
      <c r="F1242" s="301"/>
      <c r="G1242" s="302"/>
      <c r="H1242" s="170"/>
      <c r="I1242" s="170"/>
      <c r="J1242" s="646">
        <v>0</v>
      </c>
      <c r="K1242" s="646">
        <v>0</v>
      </c>
      <c r="L1242" s="736"/>
      <c r="M1242" s="361"/>
    </row>
    <row r="1243" spans="2:13" x14ac:dyDescent="0.35">
      <c r="B1243" s="229"/>
      <c r="C1243" s="301"/>
      <c r="D1243" s="301"/>
      <c r="E1243" s="449"/>
      <c r="F1243" s="301"/>
      <c r="G1243" s="302"/>
      <c r="H1243" s="170"/>
      <c r="I1243" s="170"/>
      <c r="J1243" s="646">
        <v>0</v>
      </c>
      <c r="K1243" s="646">
        <v>0</v>
      </c>
      <c r="L1243" s="736"/>
      <c r="M1243" s="361"/>
    </row>
    <row r="1244" spans="2:13" x14ac:dyDescent="0.35">
      <c r="B1244" s="229"/>
      <c r="C1244" s="301"/>
      <c r="D1244" s="301"/>
      <c r="E1244" s="449"/>
      <c r="F1244" s="301"/>
      <c r="G1244" s="302"/>
      <c r="H1244" s="170"/>
      <c r="I1244" s="170"/>
      <c r="J1244" s="646">
        <v>0</v>
      </c>
      <c r="K1244" s="646">
        <v>0</v>
      </c>
      <c r="L1244" s="736"/>
      <c r="M1244" s="361"/>
    </row>
    <row r="1245" spans="2:13" x14ac:dyDescent="0.35">
      <c r="B1245" s="229"/>
      <c r="C1245" s="301"/>
      <c r="D1245" s="301"/>
      <c r="E1245" s="449"/>
      <c r="F1245" s="301"/>
      <c r="G1245" s="302"/>
      <c r="H1245" s="170"/>
      <c r="I1245" s="170"/>
      <c r="J1245" s="646">
        <v>0</v>
      </c>
      <c r="K1245" s="646">
        <v>0</v>
      </c>
      <c r="L1245" s="736"/>
      <c r="M1245" s="361"/>
    </row>
    <row r="1246" spans="2:13" x14ac:dyDescent="0.35">
      <c r="B1246" s="229"/>
      <c r="C1246" s="301"/>
      <c r="D1246" s="301"/>
      <c r="E1246" s="449"/>
      <c r="F1246" s="301"/>
      <c r="G1246" s="302"/>
      <c r="H1246" s="170"/>
      <c r="I1246" s="170"/>
      <c r="J1246" s="646">
        <v>0</v>
      </c>
      <c r="K1246" s="646">
        <v>0</v>
      </c>
      <c r="L1246" s="736"/>
      <c r="M1246" s="361"/>
    </row>
    <row r="1247" spans="2:13" x14ac:dyDescent="0.35">
      <c r="B1247" s="229"/>
      <c r="C1247" s="301"/>
      <c r="D1247" s="301"/>
      <c r="E1247" s="449"/>
      <c r="F1247" s="301"/>
      <c r="G1247" s="302"/>
      <c r="H1247" s="170"/>
      <c r="I1247" s="170"/>
      <c r="J1247" s="646">
        <v>0</v>
      </c>
      <c r="K1247" s="646">
        <v>0</v>
      </c>
      <c r="L1247" s="736"/>
      <c r="M1247" s="361"/>
    </row>
    <row r="1248" spans="2:13" x14ac:dyDescent="0.35">
      <c r="B1248" s="229"/>
      <c r="C1248" s="301"/>
      <c r="D1248" s="301"/>
      <c r="E1248" s="449"/>
      <c r="F1248" s="301"/>
      <c r="G1248" s="302"/>
      <c r="H1248" s="170"/>
      <c r="I1248" s="170"/>
      <c r="J1248" s="646">
        <v>0</v>
      </c>
      <c r="K1248" s="646">
        <v>0</v>
      </c>
      <c r="L1248" s="736"/>
      <c r="M1248" s="361"/>
    </row>
    <row r="1249" spans="2:13" x14ac:dyDescent="0.35">
      <c r="B1249" s="229"/>
      <c r="C1249" s="301"/>
      <c r="D1249" s="301"/>
      <c r="E1249" s="449"/>
      <c r="F1249" s="301"/>
      <c r="G1249" s="302"/>
      <c r="H1249" s="170"/>
      <c r="I1249" s="170"/>
      <c r="J1249" s="646">
        <v>0</v>
      </c>
      <c r="K1249" s="646">
        <v>0</v>
      </c>
      <c r="L1249" s="736"/>
      <c r="M1249" s="361"/>
    </row>
    <row r="1250" spans="2:13" x14ac:dyDescent="0.35">
      <c r="B1250" s="229"/>
      <c r="C1250" s="301"/>
      <c r="D1250" s="301"/>
      <c r="E1250" s="449"/>
      <c r="F1250" s="301"/>
      <c r="G1250" s="302"/>
      <c r="H1250" s="170"/>
      <c r="I1250" s="170"/>
      <c r="J1250" s="646">
        <v>0</v>
      </c>
      <c r="K1250" s="646">
        <v>0</v>
      </c>
      <c r="L1250" s="736"/>
      <c r="M1250" s="361"/>
    </row>
    <row r="1251" spans="2:13" x14ac:dyDescent="0.35">
      <c r="B1251" s="229"/>
      <c r="C1251" s="301"/>
      <c r="D1251" s="301"/>
      <c r="E1251" s="449"/>
      <c r="F1251" s="301"/>
      <c r="G1251" s="302"/>
      <c r="H1251" s="170"/>
      <c r="I1251" s="170"/>
      <c r="J1251" s="646">
        <v>0</v>
      </c>
      <c r="K1251" s="646">
        <v>0</v>
      </c>
      <c r="L1251" s="736"/>
      <c r="M1251" s="361"/>
    </row>
    <row r="1252" spans="2:13" x14ac:dyDescent="0.35">
      <c r="B1252" s="229"/>
      <c r="C1252" s="301"/>
      <c r="D1252" s="301"/>
      <c r="E1252" s="449"/>
      <c r="F1252" s="301"/>
      <c r="G1252" s="302"/>
      <c r="H1252" s="170"/>
      <c r="I1252" s="170"/>
      <c r="J1252" s="646">
        <v>0</v>
      </c>
      <c r="K1252" s="646">
        <v>0</v>
      </c>
      <c r="L1252" s="736"/>
      <c r="M1252" s="361"/>
    </row>
    <row r="1253" spans="2:13" x14ac:dyDescent="0.35">
      <c r="B1253" s="229"/>
      <c r="C1253" s="301"/>
      <c r="D1253" s="301"/>
      <c r="E1253" s="449"/>
      <c r="F1253" s="301"/>
      <c r="G1253" s="302"/>
      <c r="H1253" s="170"/>
      <c r="I1253" s="170"/>
      <c r="J1253" s="646">
        <v>0</v>
      </c>
      <c r="K1253" s="646">
        <v>0</v>
      </c>
      <c r="L1253" s="736"/>
      <c r="M1253" s="361"/>
    </row>
    <row r="1254" spans="2:13" x14ac:dyDescent="0.35">
      <c r="B1254" s="229"/>
      <c r="C1254" s="301"/>
      <c r="D1254" s="301"/>
      <c r="E1254" s="449"/>
      <c r="F1254" s="301"/>
      <c r="G1254" s="302"/>
      <c r="H1254" s="170"/>
      <c r="I1254" s="170"/>
      <c r="J1254" s="646">
        <v>0</v>
      </c>
      <c r="K1254" s="646">
        <v>0</v>
      </c>
      <c r="L1254" s="736"/>
      <c r="M1254" s="361"/>
    </row>
    <row r="1255" spans="2:13" x14ac:dyDescent="0.35">
      <c r="B1255" s="229"/>
      <c r="C1255" s="301"/>
      <c r="D1255" s="301"/>
      <c r="E1255" s="449"/>
      <c r="F1255" s="301"/>
      <c r="G1255" s="302"/>
      <c r="H1255" s="170"/>
      <c r="I1255" s="170"/>
      <c r="J1255" s="646">
        <v>0</v>
      </c>
      <c r="K1255" s="646">
        <v>0</v>
      </c>
      <c r="L1255" s="736"/>
      <c r="M1255" s="361"/>
    </row>
    <row r="1256" spans="2:13" x14ac:dyDescent="0.35">
      <c r="B1256" s="229"/>
      <c r="C1256" s="301"/>
      <c r="D1256" s="301"/>
      <c r="E1256" s="449"/>
      <c r="F1256" s="301"/>
      <c r="G1256" s="302"/>
      <c r="H1256" s="170"/>
      <c r="I1256" s="170"/>
      <c r="J1256" s="646">
        <v>0</v>
      </c>
      <c r="K1256" s="646">
        <v>0</v>
      </c>
      <c r="L1256" s="736"/>
      <c r="M1256" s="361"/>
    </row>
    <row r="1257" spans="2:13" x14ac:dyDescent="0.35">
      <c r="B1257" s="229"/>
      <c r="C1257" s="301"/>
      <c r="D1257" s="301"/>
      <c r="E1257" s="449"/>
      <c r="F1257" s="301"/>
      <c r="G1257" s="302"/>
      <c r="H1257" s="170"/>
      <c r="I1257" s="170"/>
      <c r="J1257" s="646">
        <v>0</v>
      </c>
      <c r="K1257" s="646">
        <v>0</v>
      </c>
      <c r="L1257" s="736"/>
      <c r="M1257" s="361"/>
    </row>
    <row r="1258" spans="2:13" x14ac:dyDescent="0.35">
      <c r="B1258" s="229"/>
      <c r="C1258" s="301"/>
      <c r="D1258" s="301"/>
      <c r="E1258" s="449"/>
      <c r="F1258" s="301"/>
      <c r="G1258" s="302"/>
      <c r="H1258" s="170"/>
      <c r="I1258" s="170"/>
      <c r="J1258" s="646">
        <v>0</v>
      </c>
      <c r="K1258" s="646">
        <v>0</v>
      </c>
      <c r="L1258" s="736"/>
      <c r="M1258" s="361"/>
    </row>
    <row r="1259" spans="2:13" x14ac:dyDescent="0.35">
      <c r="B1259" s="229"/>
      <c r="C1259" s="301"/>
      <c r="D1259" s="301"/>
      <c r="E1259" s="449"/>
      <c r="F1259" s="301"/>
      <c r="G1259" s="302"/>
      <c r="H1259" s="170"/>
      <c r="I1259" s="170"/>
      <c r="J1259" s="646">
        <v>0</v>
      </c>
      <c r="K1259" s="646">
        <v>0</v>
      </c>
      <c r="L1259" s="736"/>
      <c r="M1259" s="361"/>
    </row>
    <row r="1260" spans="2:13" x14ac:dyDescent="0.35">
      <c r="B1260" s="229"/>
      <c r="C1260" s="301"/>
      <c r="D1260" s="301"/>
      <c r="E1260" s="449"/>
      <c r="F1260" s="301"/>
      <c r="G1260" s="302"/>
      <c r="H1260" s="170"/>
      <c r="I1260" s="170"/>
      <c r="J1260" s="646">
        <v>0</v>
      </c>
      <c r="K1260" s="646">
        <v>0</v>
      </c>
      <c r="L1260" s="736"/>
      <c r="M1260" s="361"/>
    </row>
    <row r="1261" spans="2:13" x14ac:dyDescent="0.35">
      <c r="B1261" s="229"/>
      <c r="C1261" s="301"/>
      <c r="D1261" s="301"/>
      <c r="E1261" s="449"/>
      <c r="F1261" s="301"/>
      <c r="G1261" s="302"/>
      <c r="H1261" s="170"/>
      <c r="I1261" s="170"/>
      <c r="J1261" s="646">
        <v>0</v>
      </c>
      <c r="K1261" s="646">
        <v>0</v>
      </c>
      <c r="L1261" s="736"/>
      <c r="M1261" s="361"/>
    </row>
    <row r="1262" spans="2:13" x14ac:dyDescent="0.35">
      <c r="B1262" s="229"/>
      <c r="C1262" s="301"/>
      <c r="D1262" s="301"/>
      <c r="E1262" s="449"/>
      <c r="F1262" s="301"/>
      <c r="G1262" s="302"/>
      <c r="H1262" s="170"/>
      <c r="I1262" s="170"/>
      <c r="J1262" s="646">
        <v>0</v>
      </c>
      <c r="K1262" s="646">
        <v>0</v>
      </c>
      <c r="L1262" s="736"/>
      <c r="M1262" s="361"/>
    </row>
    <row r="1263" spans="2:13" x14ac:dyDescent="0.35">
      <c r="B1263" s="229"/>
      <c r="C1263" s="301"/>
      <c r="D1263" s="301"/>
      <c r="E1263" s="449"/>
      <c r="F1263" s="301"/>
      <c r="G1263" s="302"/>
      <c r="H1263" s="170"/>
      <c r="I1263" s="170"/>
      <c r="J1263" s="646">
        <v>0</v>
      </c>
      <c r="K1263" s="646">
        <v>0</v>
      </c>
      <c r="L1263" s="736"/>
      <c r="M1263" s="361"/>
    </row>
    <row r="1264" spans="2:13" x14ac:dyDescent="0.35">
      <c r="B1264" s="229"/>
      <c r="C1264" s="301"/>
      <c r="D1264" s="301"/>
      <c r="E1264" s="449"/>
      <c r="F1264" s="301"/>
      <c r="G1264" s="302"/>
      <c r="H1264" s="170"/>
      <c r="I1264" s="170"/>
      <c r="J1264" s="646">
        <v>0</v>
      </c>
      <c r="K1264" s="646">
        <v>0</v>
      </c>
      <c r="L1264" s="736"/>
      <c r="M1264" s="361"/>
    </row>
    <row r="1265" spans="2:13" x14ac:dyDescent="0.35">
      <c r="B1265" s="229"/>
      <c r="C1265" s="301"/>
      <c r="D1265" s="301"/>
      <c r="E1265" s="449"/>
      <c r="F1265" s="301"/>
      <c r="G1265" s="302"/>
      <c r="H1265" s="170"/>
      <c r="I1265" s="170"/>
      <c r="J1265" s="646">
        <v>0</v>
      </c>
      <c r="K1265" s="646">
        <v>0</v>
      </c>
      <c r="L1265" s="736"/>
      <c r="M1265" s="361"/>
    </row>
    <row r="1266" spans="2:13" x14ac:dyDescent="0.35">
      <c r="B1266" s="229"/>
      <c r="C1266" s="301"/>
      <c r="D1266" s="301"/>
      <c r="E1266" s="449"/>
      <c r="F1266" s="301"/>
      <c r="G1266" s="302"/>
      <c r="H1266" s="170"/>
      <c r="I1266" s="170"/>
      <c r="J1266" s="646">
        <v>0</v>
      </c>
      <c r="K1266" s="646">
        <v>0</v>
      </c>
      <c r="L1266" s="736"/>
      <c r="M1266" s="361"/>
    </row>
    <row r="1267" spans="2:13" x14ac:dyDescent="0.35">
      <c r="B1267" s="229"/>
      <c r="C1267" s="301"/>
      <c r="D1267" s="301"/>
      <c r="E1267" s="449"/>
      <c r="F1267" s="301"/>
      <c r="G1267" s="302"/>
      <c r="H1267" s="170"/>
      <c r="I1267" s="170"/>
      <c r="J1267" s="646">
        <v>0</v>
      </c>
      <c r="K1267" s="646">
        <v>0</v>
      </c>
      <c r="L1267" s="736"/>
      <c r="M1267" s="361"/>
    </row>
    <row r="1268" spans="2:13" x14ac:dyDescent="0.35">
      <c r="B1268" s="229"/>
      <c r="C1268" s="301"/>
      <c r="D1268" s="301"/>
      <c r="E1268" s="449"/>
      <c r="F1268" s="301"/>
      <c r="G1268" s="302"/>
      <c r="H1268" s="170"/>
      <c r="I1268" s="170"/>
      <c r="J1268" s="646">
        <v>0</v>
      </c>
      <c r="K1268" s="646">
        <v>0</v>
      </c>
      <c r="L1268" s="736"/>
      <c r="M1268" s="361"/>
    </row>
    <row r="1269" spans="2:13" x14ac:dyDescent="0.35">
      <c r="B1269" s="229"/>
      <c r="C1269" s="301"/>
      <c r="D1269" s="301"/>
      <c r="E1269" s="449"/>
      <c r="F1269" s="301"/>
      <c r="G1269" s="302"/>
      <c r="H1269" s="170"/>
      <c r="I1269" s="170"/>
      <c r="J1269" s="646">
        <v>0</v>
      </c>
      <c r="K1269" s="646">
        <v>0</v>
      </c>
      <c r="L1269" s="736"/>
      <c r="M1269" s="361"/>
    </row>
    <row r="1270" spans="2:13" x14ac:dyDescent="0.35">
      <c r="B1270" s="229"/>
      <c r="C1270" s="301"/>
      <c r="D1270" s="301"/>
      <c r="E1270" s="449"/>
      <c r="F1270" s="301"/>
      <c r="G1270" s="302"/>
      <c r="H1270" s="170"/>
      <c r="I1270" s="170"/>
      <c r="J1270" s="646">
        <v>0</v>
      </c>
      <c r="K1270" s="646">
        <v>0</v>
      </c>
      <c r="L1270" s="736"/>
      <c r="M1270" s="361"/>
    </row>
    <row r="1271" spans="2:13" x14ac:dyDescent="0.35">
      <c r="B1271" s="229"/>
      <c r="C1271" s="301"/>
      <c r="D1271" s="301"/>
      <c r="E1271" s="449"/>
      <c r="F1271" s="301"/>
      <c r="G1271" s="302"/>
      <c r="H1271" s="170"/>
      <c r="I1271" s="170"/>
      <c r="J1271" s="646">
        <v>0</v>
      </c>
      <c r="K1271" s="646">
        <v>0</v>
      </c>
      <c r="L1271" s="736"/>
      <c r="M1271" s="361"/>
    </row>
    <row r="1272" spans="2:13" x14ac:dyDescent="0.35">
      <c r="B1272" s="229"/>
      <c r="C1272" s="301"/>
      <c r="D1272" s="301"/>
      <c r="E1272" s="449"/>
      <c r="F1272" s="301"/>
      <c r="G1272" s="302"/>
      <c r="H1272" s="170"/>
      <c r="I1272" s="170"/>
      <c r="J1272" s="646">
        <v>0</v>
      </c>
      <c r="K1272" s="646">
        <v>0</v>
      </c>
      <c r="L1272" s="736"/>
      <c r="M1272" s="361"/>
    </row>
    <row r="1273" spans="2:13" x14ac:dyDescent="0.35">
      <c r="B1273" s="229"/>
      <c r="C1273" s="301"/>
      <c r="D1273" s="301"/>
      <c r="E1273" s="449"/>
      <c r="F1273" s="301"/>
      <c r="G1273" s="302"/>
      <c r="H1273" s="170"/>
      <c r="I1273" s="170"/>
      <c r="J1273" s="646">
        <v>0</v>
      </c>
      <c r="K1273" s="646">
        <v>0</v>
      </c>
      <c r="L1273" s="736"/>
      <c r="M1273" s="361"/>
    </row>
    <row r="1274" spans="2:13" x14ac:dyDescent="0.35">
      <c r="B1274" s="229"/>
      <c r="C1274" s="301"/>
      <c r="D1274" s="301"/>
      <c r="E1274" s="449"/>
      <c r="F1274" s="301"/>
      <c r="G1274" s="302"/>
      <c r="H1274" s="170"/>
      <c r="I1274" s="170"/>
      <c r="J1274" s="646">
        <v>0</v>
      </c>
      <c r="K1274" s="646">
        <v>0</v>
      </c>
      <c r="L1274" s="736"/>
      <c r="M1274" s="361"/>
    </row>
    <row r="1275" spans="2:13" x14ac:dyDescent="0.35">
      <c r="B1275" s="229"/>
      <c r="C1275" s="301"/>
      <c r="D1275" s="301"/>
      <c r="E1275" s="449"/>
      <c r="F1275" s="301"/>
      <c r="G1275" s="302"/>
      <c r="H1275" s="170"/>
      <c r="I1275" s="170"/>
      <c r="J1275" s="646">
        <v>0</v>
      </c>
      <c r="K1275" s="646">
        <v>0</v>
      </c>
      <c r="L1275" s="736"/>
      <c r="M1275" s="361"/>
    </row>
    <row r="1276" spans="2:13" x14ac:dyDescent="0.35">
      <c r="B1276" s="229"/>
      <c r="C1276" s="301"/>
      <c r="D1276" s="301"/>
      <c r="E1276" s="449"/>
      <c r="F1276" s="301"/>
      <c r="G1276" s="302"/>
      <c r="H1276" s="170"/>
      <c r="I1276" s="170"/>
      <c r="J1276" s="646">
        <v>0</v>
      </c>
      <c r="K1276" s="646">
        <v>0</v>
      </c>
      <c r="L1276" s="736"/>
      <c r="M1276" s="361"/>
    </row>
    <row r="1277" spans="2:13" x14ac:dyDescent="0.35">
      <c r="B1277" s="229"/>
      <c r="C1277" s="301"/>
      <c r="D1277" s="301"/>
      <c r="E1277" s="449"/>
      <c r="F1277" s="301"/>
      <c r="G1277" s="302"/>
      <c r="H1277" s="170"/>
      <c r="I1277" s="170"/>
      <c r="J1277" s="646">
        <v>0</v>
      </c>
      <c r="K1277" s="646">
        <v>0</v>
      </c>
      <c r="L1277" s="736"/>
      <c r="M1277" s="361"/>
    </row>
    <row r="1278" spans="2:13" x14ac:dyDescent="0.35">
      <c r="B1278" s="229"/>
      <c r="C1278" s="301"/>
      <c r="D1278" s="301"/>
      <c r="E1278" s="449"/>
      <c r="F1278" s="301"/>
      <c r="G1278" s="302"/>
      <c r="H1278" s="170"/>
      <c r="I1278" s="170"/>
      <c r="J1278" s="646">
        <v>0</v>
      </c>
      <c r="K1278" s="646">
        <v>0</v>
      </c>
      <c r="L1278" s="736"/>
      <c r="M1278" s="361"/>
    </row>
    <row r="1279" spans="2:13" x14ac:dyDescent="0.35">
      <c r="B1279" s="229"/>
      <c r="C1279" s="301"/>
      <c r="D1279" s="301"/>
      <c r="E1279" s="449"/>
      <c r="F1279" s="301"/>
      <c r="G1279" s="302"/>
      <c r="H1279" s="170"/>
      <c r="I1279" s="170"/>
      <c r="J1279" s="646">
        <v>0</v>
      </c>
      <c r="K1279" s="646">
        <v>0</v>
      </c>
      <c r="L1279" s="736"/>
      <c r="M1279" s="361"/>
    </row>
    <row r="1280" spans="2:13" x14ac:dyDescent="0.35">
      <c r="B1280" s="229"/>
      <c r="C1280" s="301"/>
      <c r="D1280" s="301"/>
      <c r="E1280" s="449"/>
      <c r="F1280" s="301"/>
      <c r="G1280" s="302"/>
      <c r="H1280" s="170"/>
      <c r="I1280" s="170"/>
      <c r="J1280" s="646">
        <v>0</v>
      </c>
      <c r="K1280" s="646">
        <v>0</v>
      </c>
      <c r="L1280" s="736"/>
      <c r="M1280" s="361"/>
    </row>
    <row r="1281" spans="2:13" x14ac:dyDescent="0.35">
      <c r="B1281" s="229"/>
      <c r="C1281" s="301"/>
      <c r="D1281" s="301"/>
      <c r="E1281" s="449"/>
      <c r="F1281" s="301"/>
      <c r="G1281" s="302"/>
      <c r="H1281" s="170"/>
      <c r="I1281" s="170"/>
      <c r="J1281" s="646">
        <v>0</v>
      </c>
      <c r="K1281" s="646">
        <v>0</v>
      </c>
      <c r="L1281" s="736"/>
      <c r="M1281" s="361"/>
    </row>
    <row r="1282" spans="2:13" x14ac:dyDescent="0.35">
      <c r="B1282" s="229"/>
      <c r="C1282" s="301"/>
      <c r="D1282" s="301"/>
      <c r="E1282" s="449"/>
      <c r="F1282" s="301"/>
      <c r="G1282" s="302"/>
      <c r="H1282" s="170"/>
      <c r="I1282" s="170"/>
      <c r="J1282" s="646">
        <v>0</v>
      </c>
      <c r="K1282" s="646">
        <v>0</v>
      </c>
      <c r="L1282" s="736"/>
      <c r="M1282" s="361"/>
    </row>
    <row r="1283" spans="2:13" x14ac:dyDescent="0.35">
      <c r="B1283" s="229"/>
      <c r="C1283" s="301"/>
      <c r="D1283" s="301"/>
      <c r="E1283" s="449"/>
      <c r="F1283" s="301"/>
      <c r="G1283" s="302"/>
      <c r="H1283" s="170"/>
      <c r="I1283" s="170"/>
      <c r="J1283" s="646">
        <v>0</v>
      </c>
      <c r="K1283" s="646">
        <v>0</v>
      </c>
      <c r="L1283" s="736"/>
      <c r="M1283" s="361"/>
    </row>
    <row r="1284" spans="2:13" x14ac:dyDescent="0.35">
      <c r="B1284" s="229"/>
      <c r="C1284" s="301"/>
      <c r="D1284" s="301"/>
      <c r="E1284" s="449"/>
      <c r="F1284" s="301"/>
      <c r="G1284" s="302"/>
      <c r="H1284" s="170"/>
      <c r="I1284" s="170"/>
      <c r="J1284" s="646">
        <v>0</v>
      </c>
      <c r="K1284" s="646">
        <v>0</v>
      </c>
      <c r="L1284" s="736"/>
      <c r="M1284" s="361"/>
    </row>
    <row r="1285" spans="2:13" x14ac:dyDescent="0.35">
      <c r="B1285" s="229"/>
      <c r="C1285" s="301"/>
      <c r="D1285" s="301"/>
      <c r="E1285" s="449"/>
      <c r="F1285" s="301"/>
      <c r="G1285" s="302"/>
      <c r="H1285" s="170"/>
      <c r="I1285" s="170"/>
      <c r="J1285" s="646">
        <v>0</v>
      </c>
      <c r="K1285" s="646">
        <v>0</v>
      </c>
      <c r="L1285" s="736"/>
      <c r="M1285" s="361"/>
    </row>
    <row r="1286" spans="2:13" x14ac:dyDescent="0.35">
      <c r="B1286" s="229"/>
      <c r="C1286" s="301"/>
      <c r="D1286" s="301"/>
      <c r="E1286" s="449"/>
      <c r="F1286" s="301"/>
      <c r="G1286" s="302"/>
      <c r="H1286" s="170"/>
      <c r="I1286" s="170"/>
      <c r="J1286" s="646">
        <v>0</v>
      </c>
      <c r="K1286" s="646">
        <v>0</v>
      </c>
      <c r="L1286" s="736"/>
      <c r="M1286" s="361"/>
    </row>
    <row r="1287" spans="2:13" x14ac:dyDescent="0.35">
      <c r="B1287" s="229"/>
      <c r="C1287" s="301"/>
      <c r="D1287" s="301"/>
      <c r="E1287" s="449"/>
      <c r="F1287" s="301"/>
      <c r="G1287" s="302"/>
      <c r="H1287" s="170"/>
      <c r="I1287" s="170"/>
      <c r="J1287" s="646">
        <v>0</v>
      </c>
      <c r="K1287" s="646">
        <v>0</v>
      </c>
      <c r="L1287" s="736"/>
      <c r="M1287" s="361"/>
    </row>
    <row r="1288" spans="2:13" x14ac:dyDescent="0.35">
      <c r="B1288" s="229"/>
      <c r="C1288" s="301"/>
      <c r="D1288" s="301"/>
      <c r="E1288" s="449"/>
      <c r="F1288" s="301"/>
      <c r="G1288" s="302"/>
      <c r="H1288" s="170"/>
      <c r="I1288" s="170"/>
      <c r="J1288" s="646">
        <v>0</v>
      </c>
      <c r="K1288" s="646">
        <v>0</v>
      </c>
      <c r="L1288" s="736"/>
      <c r="M1288" s="361"/>
    </row>
    <row r="1289" spans="2:13" x14ac:dyDescent="0.35">
      <c r="B1289" s="229"/>
      <c r="C1289" s="301"/>
      <c r="D1289" s="301"/>
      <c r="E1289" s="449"/>
      <c r="F1289" s="301"/>
      <c r="G1289" s="302"/>
      <c r="H1289" s="170"/>
      <c r="I1289" s="170"/>
      <c r="J1289" s="646">
        <v>0</v>
      </c>
      <c r="K1289" s="646">
        <v>0</v>
      </c>
      <c r="L1289" s="736"/>
      <c r="M1289" s="361"/>
    </row>
    <row r="1290" spans="2:13" x14ac:dyDescent="0.35">
      <c r="B1290" s="229"/>
      <c r="C1290" s="301"/>
      <c r="D1290" s="301"/>
      <c r="E1290" s="449"/>
      <c r="F1290" s="301"/>
      <c r="G1290" s="302"/>
      <c r="H1290" s="170"/>
      <c r="I1290" s="170"/>
      <c r="J1290" s="646">
        <v>0</v>
      </c>
      <c r="K1290" s="646">
        <v>0</v>
      </c>
      <c r="L1290" s="736"/>
      <c r="M1290" s="361"/>
    </row>
    <row r="1291" spans="2:13" x14ac:dyDescent="0.35">
      <c r="B1291" s="229"/>
      <c r="C1291" s="301"/>
      <c r="D1291" s="301"/>
      <c r="E1291" s="449"/>
      <c r="F1291" s="301"/>
      <c r="G1291" s="302"/>
      <c r="H1291" s="170"/>
      <c r="I1291" s="170"/>
      <c r="J1291" s="646">
        <v>0</v>
      </c>
      <c r="K1291" s="646">
        <v>0</v>
      </c>
      <c r="L1291" s="736"/>
      <c r="M1291" s="361"/>
    </row>
    <row r="1292" spans="2:13" x14ac:dyDescent="0.35">
      <c r="B1292" s="229"/>
      <c r="C1292" s="301"/>
      <c r="D1292" s="301"/>
      <c r="E1292" s="449"/>
      <c r="F1292" s="301"/>
      <c r="G1292" s="302"/>
      <c r="H1292" s="170"/>
      <c r="I1292" s="170"/>
      <c r="J1292" s="646">
        <v>0</v>
      </c>
      <c r="K1292" s="646">
        <v>0</v>
      </c>
      <c r="L1292" s="736"/>
      <c r="M1292" s="361"/>
    </row>
    <row r="1293" spans="2:13" x14ac:dyDescent="0.35">
      <c r="B1293" s="229"/>
      <c r="C1293" s="301"/>
      <c r="D1293" s="301"/>
      <c r="E1293" s="449"/>
      <c r="F1293" s="301"/>
      <c r="G1293" s="302"/>
      <c r="H1293" s="170"/>
      <c r="I1293" s="170"/>
      <c r="J1293" s="646">
        <v>0</v>
      </c>
      <c r="K1293" s="646">
        <v>0</v>
      </c>
      <c r="L1293" s="736"/>
      <c r="M1293" s="361"/>
    </row>
    <row r="1294" spans="2:13" x14ac:dyDescent="0.35">
      <c r="B1294" s="229"/>
      <c r="C1294" s="301"/>
      <c r="D1294" s="301"/>
      <c r="E1294" s="449"/>
      <c r="F1294" s="301"/>
      <c r="G1294" s="302"/>
      <c r="H1294" s="170"/>
      <c r="I1294" s="170"/>
      <c r="J1294" s="646">
        <v>0</v>
      </c>
      <c r="K1294" s="646">
        <v>0</v>
      </c>
      <c r="L1294" s="736"/>
      <c r="M1294" s="361"/>
    </row>
    <row r="1295" spans="2:13" x14ac:dyDescent="0.35">
      <c r="B1295" s="229"/>
      <c r="C1295" s="301"/>
      <c r="D1295" s="301"/>
      <c r="E1295" s="449"/>
      <c r="F1295" s="301"/>
      <c r="G1295" s="302"/>
      <c r="H1295" s="170"/>
      <c r="I1295" s="170"/>
      <c r="J1295" s="646">
        <v>0</v>
      </c>
      <c r="K1295" s="646">
        <v>0</v>
      </c>
      <c r="L1295" s="736"/>
      <c r="M1295" s="361"/>
    </row>
    <row r="1296" spans="2:13" x14ac:dyDescent="0.35">
      <c r="B1296" s="229"/>
      <c r="C1296" s="301"/>
      <c r="D1296" s="301"/>
      <c r="E1296" s="449"/>
      <c r="F1296" s="301"/>
      <c r="G1296" s="302"/>
      <c r="H1296" s="170"/>
      <c r="I1296" s="170"/>
      <c r="J1296" s="646">
        <v>0</v>
      </c>
      <c r="K1296" s="646">
        <v>0</v>
      </c>
      <c r="L1296" s="736"/>
      <c r="M1296" s="361"/>
    </row>
    <row r="1297" spans="2:13" x14ac:dyDescent="0.35">
      <c r="B1297" s="229"/>
      <c r="C1297" s="301"/>
      <c r="D1297" s="301"/>
      <c r="E1297" s="449"/>
      <c r="F1297" s="301"/>
      <c r="G1297" s="302"/>
      <c r="H1297" s="170"/>
      <c r="I1297" s="170"/>
      <c r="J1297" s="646">
        <v>0</v>
      </c>
      <c r="K1297" s="646">
        <v>0</v>
      </c>
      <c r="L1297" s="736"/>
      <c r="M1297" s="361"/>
    </row>
    <row r="1298" spans="2:13" x14ac:dyDescent="0.35">
      <c r="B1298" s="229"/>
      <c r="C1298" s="301"/>
      <c r="D1298" s="301"/>
      <c r="E1298" s="449"/>
      <c r="F1298" s="301"/>
      <c r="G1298" s="302"/>
      <c r="H1298" s="170"/>
      <c r="I1298" s="170"/>
      <c r="J1298" s="646">
        <v>0</v>
      </c>
      <c r="K1298" s="646">
        <v>0</v>
      </c>
      <c r="L1298" s="736"/>
      <c r="M1298" s="361"/>
    </row>
    <row r="1299" spans="2:13" x14ac:dyDescent="0.35">
      <c r="B1299" s="229"/>
      <c r="C1299" s="301"/>
      <c r="D1299" s="301"/>
      <c r="E1299" s="449"/>
      <c r="F1299" s="301"/>
      <c r="G1299" s="302"/>
      <c r="H1299" s="170"/>
      <c r="I1299" s="170"/>
      <c r="J1299" s="646">
        <v>0</v>
      </c>
      <c r="K1299" s="646">
        <v>0</v>
      </c>
      <c r="L1299" s="736"/>
      <c r="M1299" s="361"/>
    </row>
    <row r="1300" spans="2:13" x14ac:dyDescent="0.35">
      <c r="B1300" s="229"/>
      <c r="C1300" s="301"/>
      <c r="D1300" s="301"/>
      <c r="E1300" s="449"/>
      <c r="F1300" s="301"/>
      <c r="G1300" s="302"/>
      <c r="H1300" s="170"/>
      <c r="I1300" s="170"/>
      <c r="J1300" s="646">
        <v>0</v>
      </c>
      <c r="K1300" s="646">
        <v>0</v>
      </c>
      <c r="L1300" s="736"/>
      <c r="M1300" s="361"/>
    </row>
    <row r="1301" spans="2:13" x14ac:dyDescent="0.35">
      <c r="B1301" s="229"/>
      <c r="C1301" s="301"/>
      <c r="D1301" s="301"/>
      <c r="E1301" s="449"/>
      <c r="F1301" s="301"/>
      <c r="G1301" s="302"/>
      <c r="H1301" s="170"/>
      <c r="I1301" s="170"/>
      <c r="J1301" s="646">
        <v>0</v>
      </c>
      <c r="K1301" s="646">
        <v>0</v>
      </c>
      <c r="L1301" s="736"/>
      <c r="M1301" s="361"/>
    </row>
    <row r="1302" spans="2:13" x14ac:dyDescent="0.35">
      <c r="B1302" s="229"/>
      <c r="C1302" s="301"/>
      <c r="D1302" s="301"/>
      <c r="E1302" s="449"/>
      <c r="F1302" s="301"/>
      <c r="G1302" s="302"/>
      <c r="H1302" s="170"/>
      <c r="I1302" s="170"/>
      <c r="J1302" s="646">
        <v>0</v>
      </c>
      <c r="K1302" s="646">
        <v>0</v>
      </c>
      <c r="L1302" s="736"/>
      <c r="M1302" s="361"/>
    </row>
    <row r="1303" spans="2:13" x14ac:dyDescent="0.35">
      <c r="B1303" s="229"/>
      <c r="C1303" s="301"/>
      <c r="D1303" s="301"/>
      <c r="E1303" s="449"/>
      <c r="F1303" s="301"/>
      <c r="G1303" s="302"/>
      <c r="H1303" s="170"/>
      <c r="I1303" s="170"/>
      <c r="J1303" s="646">
        <v>0</v>
      </c>
      <c r="K1303" s="646">
        <v>0</v>
      </c>
      <c r="L1303" s="736"/>
      <c r="M1303" s="361"/>
    </row>
    <row r="1304" spans="2:13" x14ac:dyDescent="0.35">
      <c r="B1304" s="229"/>
      <c r="C1304" s="301"/>
      <c r="D1304" s="301"/>
      <c r="E1304" s="449"/>
      <c r="F1304" s="301"/>
      <c r="G1304" s="302"/>
      <c r="H1304" s="170"/>
      <c r="I1304" s="170"/>
      <c r="J1304" s="646">
        <v>0</v>
      </c>
      <c r="K1304" s="646">
        <v>0</v>
      </c>
      <c r="L1304" s="736"/>
      <c r="M1304" s="361"/>
    </row>
    <row r="1305" spans="2:13" x14ac:dyDescent="0.35">
      <c r="B1305" s="229"/>
      <c r="C1305" s="301"/>
      <c r="D1305" s="301"/>
      <c r="E1305" s="449"/>
      <c r="F1305" s="301"/>
      <c r="G1305" s="302"/>
      <c r="H1305" s="170"/>
      <c r="I1305" s="170"/>
      <c r="J1305" s="646">
        <v>0</v>
      </c>
      <c r="K1305" s="646">
        <v>0</v>
      </c>
      <c r="L1305" s="736"/>
      <c r="M1305" s="361"/>
    </row>
    <row r="1306" spans="2:13" x14ac:dyDescent="0.35">
      <c r="B1306" s="229"/>
      <c r="C1306" s="301"/>
      <c r="D1306" s="301"/>
      <c r="E1306" s="449"/>
      <c r="F1306" s="301"/>
      <c r="G1306" s="302"/>
      <c r="H1306" s="170"/>
      <c r="I1306" s="170"/>
      <c r="J1306" s="646">
        <v>0</v>
      </c>
      <c r="K1306" s="646">
        <v>0</v>
      </c>
      <c r="L1306" s="736"/>
      <c r="M1306" s="361"/>
    </row>
    <row r="1307" spans="2:13" x14ac:dyDescent="0.35">
      <c r="B1307" s="229"/>
      <c r="C1307" s="301"/>
      <c r="D1307" s="301"/>
      <c r="E1307" s="449"/>
      <c r="F1307" s="301"/>
      <c r="G1307" s="302"/>
      <c r="H1307" s="170"/>
      <c r="I1307" s="170"/>
      <c r="J1307" s="646">
        <v>0</v>
      </c>
      <c r="K1307" s="646">
        <v>0</v>
      </c>
      <c r="L1307" s="736"/>
      <c r="M1307" s="361"/>
    </row>
    <row r="1308" spans="2:13" x14ac:dyDescent="0.35">
      <c r="B1308" s="229"/>
      <c r="C1308" s="301"/>
      <c r="D1308" s="301"/>
      <c r="E1308" s="449"/>
      <c r="F1308" s="301"/>
      <c r="G1308" s="302"/>
      <c r="H1308" s="170"/>
      <c r="I1308" s="170"/>
      <c r="J1308" s="646">
        <v>0</v>
      </c>
      <c r="K1308" s="646">
        <v>0</v>
      </c>
      <c r="L1308" s="736"/>
      <c r="M1308" s="361"/>
    </row>
    <row r="1309" spans="2:13" x14ac:dyDescent="0.35">
      <c r="B1309" s="229"/>
      <c r="C1309" s="301"/>
      <c r="D1309" s="301"/>
      <c r="E1309" s="449"/>
      <c r="F1309" s="301"/>
      <c r="G1309" s="302"/>
      <c r="H1309" s="170"/>
      <c r="I1309" s="170"/>
      <c r="J1309" s="646">
        <v>0</v>
      </c>
      <c r="K1309" s="646">
        <v>0</v>
      </c>
      <c r="L1309" s="736"/>
      <c r="M1309" s="361"/>
    </row>
    <row r="1310" spans="2:13" x14ac:dyDescent="0.35">
      <c r="B1310" s="229"/>
      <c r="C1310" s="301"/>
      <c r="D1310" s="301"/>
      <c r="E1310" s="449"/>
      <c r="F1310" s="301"/>
      <c r="G1310" s="302"/>
      <c r="H1310" s="170"/>
      <c r="I1310" s="170"/>
      <c r="J1310" s="646">
        <v>0</v>
      </c>
      <c r="K1310" s="646">
        <v>0</v>
      </c>
      <c r="L1310" s="736"/>
      <c r="M1310" s="361"/>
    </row>
    <row r="1311" spans="2:13" x14ac:dyDescent="0.35">
      <c r="B1311" s="229"/>
      <c r="C1311" s="301"/>
      <c r="D1311" s="301"/>
      <c r="E1311" s="449"/>
      <c r="F1311" s="301"/>
      <c r="G1311" s="302"/>
      <c r="H1311" s="170"/>
      <c r="I1311" s="170"/>
      <c r="J1311" s="646">
        <v>0</v>
      </c>
      <c r="K1311" s="646">
        <v>0</v>
      </c>
      <c r="L1311" s="736"/>
      <c r="M1311" s="361"/>
    </row>
    <row r="1312" spans="2:13" x14ac:dyDescent="0.35">
      <c r="B1312" s="229"/>
      <c r="C1312" s="301"/>
      <c r="D1312" s="301"/>
      <c r="E1312" s="449"/>
      <c r="F1312" s="301"/>
      <c r="G1312" s="302"/>
      <c r="H1312" s="170"/>
      <c r="I1312" s="170"/>
      <c r="J1312" s="646">
        <v>0</v>
      </c>
      <c r="K1312" s="646">
        <v>0</v>
      </c>
      <c r="L1312" s="736"/>
      <c r="M1312" s="361"/>
    </row>
    <row r="1313" spans="2:13" x14ac:dyDescent="0.35">
      <c r="B1313" s="229"/>
      <c r="C1313" s="301"/>
      <c r="D1313" s="301"/>
      <c r="E1313" s="449"/>
      <c r="F1313" s="301"/>
      <c r="G1313" s="302"/>
      <c r="H1313" s="170"/>
      <c r="I1313" s="170"/>
      <c r="J1313" s="646">
        <v>0</v>
      </c>
      <c r="K1313" s="646">
        <v>0</v>
      </c>
      <c r="L1313" s="736"/>
      <c r="M1313" s="361"/>
    </row>
    <row r="1314" spans="2:13" x14ac:dyDescent="0.35">
      <c r="B1314" s="229"/>
      <c r="C1314" s="301"/>
      <c r="D1314" s="301"/>
      <c r="E1314" s="449"/>
      <c r="F1314" s="301"/>
      <c r="G1314" s="302"/>
      <c r="H1314" s="170"/>
      <c r="I1314" s="170"/>
      <c r="J1314" s="646">
        <v>0</v>
      </c>
      <c r="K1314" s="646">
        <v>0</v>
      </c>
      <c r="L1314" s="736"/>
      <c r="M1314" s="361"/>
    </row>
    <row r="1315" spans="2:13" x14ac:dyDescent="0.35">
      <c r="B1315" s="229"/>
      <c r="C1315" s="301"/>
      <c r="D1315" s="301"/>
      <c r="E1315" s="449"/>
      <c r="F1315" s="301"/>
      <c r="G1315" s="302"/>
      <c r="H1315" s="170"/>
      <c r="I1315" s="170"/>
      <c r="J1315" s="646">
        <v>0</v>
      </c>
      <c r="K1315" s="646">
        <v>0</v>
      </c>
      <c r="L1315" s="736"/>
      <c r="M1315" s="361"/>
    </row>
    <row r="1316" spans="2:13" x14ac:dyDescent="0.35">
      <c r="B1316" s="229"/>
      <c r="C1316" s="301"/>
      <c r="D1316" s="301"/>
      <c r="E1316" s="449"/>
      <c r="F1316" s="301"/>
      <c r="G1316" s="302"/>
      <c r="H1316" s="170"/>
      <c r="I1316" s="170"/>
      <c r="J1316" s="646">
        <v>0</v>
      </c>
      <c r="K1316" s="646">
        <v>0</v>
      </c>
      <c r="L1316" s="736"/>
      <c r="M1316" s="361"/>
    </row>
    <row r="1317" spans="2:13" x14ac:dyDescent="0.35">
      <c r="B1317" s="229"/>
      <c r="C1317" s="301"/>
      <c r="D1317" s="301"/>
      <c r="E1317" s="449"/>
      <c r="F1317" s="301"/>
      <c r="G1317" s="302"/>
      <c r="H1317" s="170"/>
      <c r="I1317" s="170"/>
      <c r="J1317" s="646">
        <v>0</v>
      </c>
      <c r="K1317" s="646">
        <v>0</v>
      </c>
      <c r="L1317" s="736"/>
      <c r="M1317" s="361"/>
    </row>
    <row r="1318" spans="2:13" x14ac:dyDescent="0.35">
      <c r="B1318" s="229"/>
      <c r="C1318" s="301"/>
      <c r="D1318" s="301"/>
      <c r="E1318" s="449"/>
      <c r="F1318" s="301"/>
      <c r="G1318" s="302"/>
      <c r="H1318" s="170"/>
      <c r="I1318" s="170"/>
      <c r="J1318" s="646">
        <v>0</v>
      </c>
      <c r="K1318" s="646">
        <v>0</v>
      </c>
      <c r="L1318" s="736"/>
      <c r="M1318" s="361"/>
    </row>
    <row r="1319" spans="2:13" x14ac:dyDescent="0.35">
      <c r="B1319" s="229"/>
      <c r="C1319" s="301"/>
      <c r="D1319" s="301"/>
      <c r="E1319" s="449"/>
      <c r="F1319" s="301"/>
      <c r="G1319" s="302"/>
      <c r="H1319" s="170"/>
      <c r="I1319" s="170"/>
      <c r="J1319" s="646">
        <v>0</v>
      </c>
      <c r="K1319" s="646">
        <v>0</v>
      </c>
      <c r="L1319" s="736"/>
      <c r="M1319" s="361"/>
    </row>
    <row r="1320" spans="2:13" x14ac:dyDescent="0.35">
      <c r="B1320" s="229"/>
      <c r="C1320" s="301"/>
      <c r="D1320" s="301"/>
      <c r="E1320" s="449"/>
      <c r="F1320" s="301"/>
      <c r="G1320" s="302"/>
      <c r="H1320" s="170"/>
      <c r="I1320" s="170"/>
      <c r="J1320" s="646">
        <v>0</v>
      </c>
      <c r="K1320" s="646">
        <v>0</v>
      </c>
      <c r="L1320" s="736"/>
      <c r="M1320" s="361"/>
    </row>
    <row r="1321" spans="2:13" x14ac:dyDescent="0.35">
      <c r="B1321" s="229"/>
      <c r="C1321" s="301"/>
      <c r="D1321" s="301"/>
      <c r="E1321" s="449"/>
      <c r="F1321" s="301"/>
      <c r="G1321" s="302"/>
      <c r="H1321" s="170"/>
      <c r="I1321" s="170"/>
      <c r="J1321" s="646">
        <v>0</v>
      </c>
      <c r="K1321" s="646">
        <v>0</v>
      </c>
      <c r="L1321" s="736"/>
      <c r="M1321" s="361"/>
    </row>
    <row r="1322" spans="2:13" x14ac:dyDescent="0.35">
      <c r="B1322" s="229"/>
      <c r="C1322" s="301"/>
      <c r="D1322" s="301"/>
      <c r="E1322" s="449"/>
      <c r="F1322" s="301"/>
      <c r="G1322" s="302"/>
      <c r="H1322" s="170"/>
      <c r="I1322" s="170"/>
      <c r="J1322" s="646">
        <v>0</v>
      </c>
      <c r="K1322" s="646">
        <v>0</v>
      </c>
      <c r="L1322" s="736"/>
      <c r="M1322" s="361"/>
    </row>
    <row r="1323" spans="2:13" x14ac:dyDescent="0.35">
      <c r="B1323" s="229"/>
      <c r="C1323" s="301"/>
      <c r="D1323" s="301"/>
      <c r="E1323" s="449"/>
      <c r="F1323" s="301"/>
      <c r="G1323" s="302"/>
      <c r="H1323" s="170"/>
      <c r="I1323" s="170"/>
      <c r="J1323" s="646">
        <v>0</v>
      </c>
      <c r="K1323" s="646">
        <v>0</v>
      </c>
      <c r="L1323" s="736"/>
      <c r="M1323" s="361"/>
    </row>
    <row r="1324" spans="2:13" x14ac:dyDescent="0.35">
      <c r="B1324" s="229"/>
      <c r="C1324" s="301"/>
      <c r="D1324" s="301"/>
      <c r="E1324" s="449"/>
      <c r="F1324" s="301"/>
      <c r="G1324" s="302"/>
      <c r="H1324" s="170"/>
      <c r="I1324" s="170"/>
      <c r="J1324" s="646">
        <v>0</v>
      </c>
      <c r="K1324" s="646">
        <v>0</v>
      </c>
      <c r="L1324" s="736"/>
      <c r="M1324" s="361"/>
    </row>
    <row r="1325" spans="2:13" x14ac:dyDescent="0.35">
      <c r="B1325" s="229"/>
      <c r="C1325" s="301"/>
      <c r="D1325" s="301"/>
      <c r="E1325" s="449"/>
      <c r="F1325" s="301"/>
      <c r="G1325" s="302"/>
      <c r="H1325" s="170"/>
      <c r="I1325" s="170"/>
      <c r="J1325" s="646">
        <v>0</v>
      </c>
      <c r="K1325" s="646">
        <v>0</v>
      </c>
      <c r="L1325" s="736"/>
      <c r="M1325" s="361"/>
    </row>
    <row r="1326" spans="2:13" x14ac:dyDescent="0.35">
      <c r="B1326" s="229"/>
      <c r="C1326" s="301"/>
      <c r="D1326" s="301"/>
      <c r="E1326" s="449"/>
      <c r="F1326" s="301"/>
      <c r="G1326" s="302"/>
      <c r="H1326" s="170"/>
      <c r="I1326" s="170"/>
      <c r="J1326" s="646">
        <v>0</v>
      </c>
      <c r="K1326" s="646">
        <v>0</v>
      </c>
      <c r="L1326" s="736"/>
      <c r="M1326" s="361"/>
    </row>
    <row r="1327" spans="2:13" x14ac:dyDescent="0.35">
      <c r="B1327" s="229"/>
      <c r="C1327" s="301"/>
      <c r="D1327" s="301"/>
      <c r="E1327" s="449"/>
      <c r="F1327" s="301"/>
      <c r="G1327" s="302"/>
      <c r="H1327" s="170"/>
      <c r="I1327" s="170"/>
      <c r="J1327" s="646">
        <v>0</v>
      </c>
      <c r="K1327" s="646">
        <v>0</v>
      </c>
      <c r="L1327" s="736"/>
      <c r="M1327" s="361"/>
    </row>
    <row r="1328" spans="2:13" x14ac:dyDescent="0.35">
      <c r="B1328" s="229"/>
      <c r="C1328" s="301"/>
      <c r="D1328" s="301"/>
      <c r="E1328" s="449"/>
      <c r="F1328" s="301"/>
      <c r="G1328" s="302"/>
      <c r="H1328" s="170"/>
      <c r="I1328" s="170"/>
      <c r="J1328" s="646">
        <v>0</v>
      </c>
      <c r="K1328" s="646">
        <v>0</v>
      </c>
      <c r="L1328" s="736"/>
      <c r="M1328" s="361"/>
    </row>
    <row r="1329" spans="2:13" x14ac:dyDescent="0.35">
      <c r="B1329" s="229"/>
      <c r="C1329" s="301"/>
      <c r="D1329" s="301"/>
      <c r="E1329" s="449"/>
      <c r="F1329" s="301"/>
      <c r="G1329" s="302"/>
      <c r="H1329" s="170"/>
      <c r="I1329" s="170"/>
      <c r="J1329" s="646">
        <v>0</v>
      </c>
      <c r="K1329" s="646">
        <v>0</v>
      </c>
      <c r="L1329" s="736"/>
      <c r="M1329" s="361"/>
    </row>
    <row r="1330" spans="2:13" x14ac:dyDescent="0.35">
      <c r="B1330" s="229"/>
      <c r="C1330" s="301"/>
      <c r="D1330" s="301"/>
      <c r="E1330" s="449"/>
      <c r="F1330" s="301"/>
      <c r="G1330" s="302"/>
      <c r="H1330" s="170"/>
      <c r="I1330" s="170"/>
      <c r="J1330" s="646">
        <v>0</v>
      </c>
      <c r="K1330" s="646">
        <v>0</v>
      </c>
      <c r="L1330" s="736"/>
      <c r="M1330" s="361"/>
    </row>
    <row r="1331" spans="2:13" x14ac:dyDescent="0.35">
      <c r="B1331" s="229"/>
      <c r="C1331" s="301"/>
      <c r="D1331" s="301"/>
      <c r="E1331" s="449"/>
      <c r="F1331" s="301"/>
      <c r="G1331" s="302"/>
      <c r="H1331" s="170"/>
      <c r="I1331" s="170"/>
      <c r="J1331" s="646">
        <v>0</v>
      </c>
      <c r="K1331" s="646">
        <v>0</v>
      </c>
      <c r="L1331" s="736"/>
      <c r="M1331" s="361"/>
    </row>
    <row r="1332" spans="2:13" x14ac:dyDescent="0.35">
      <c r="B1332" s="229"/>
      <c r="C1332" s="301"/>
      <c r="D1332" s="301"/>
      <c r="E1332" s="449"/>
      <c r="F1332" s="301"/>
      <c r="G1332" s="302"/>
      <c r="H1332" s="170"/>
      <c r="I1332" s="170"/>
      <c r="J1332" s="646">
        <v>0</v>
      </c>
      <c r="K1332" s="646">
        <v>0</v>
      </c>
      <c r="L1332" s="736"/>
      <c r="M1332" s="361"/>
    </row>
    <row r="1333" spans="2:13" x14ac:dyDescent="0.35">
      <c r="B1333" s="229"/>
      <c r="C1333" s="301"/>
      <c r="D1333" s="301"/>
      <c r="E1333" s="449"/>
      <c r="F1333" s="301"/>
      <c r="G1333" s="302"/>
      <c r="H1333" s="170"/>
      <c r="I1333" s="170"/>
      <c r="J1333" s="646">
        <v>0</v>
      </c>
      <c r="K1333" s="646">
        <v>0</v>
      </c>
      <c r="L1333" s="736"/>
      <c r="M1333" s="361"/>
    </row>
    <row r="1334" spans="2:13" x14ac:dyDescent="0.35">
      <c r="B1334" s="229"/>
      <c r="C1334" s="301"/>
      <c r="D1334" s="301"/>
      <c r="E1334" s="449"/>
      <c r="F1334" s="301"/>
      <c r="G1334" s="302"/>
      <c r="H1334" s="170"/>
      <c r="I1334" s="170"/>
      <c r="J1334" s="646">
        <v>0</v>
      </c>
      <c r="K1334" s="646">
        <v>0</v>
      </c>
      <c r="L1334" s="736"/>
      <c r="M1334" s="361"/>
    </row>
    <row r="1335" spans="2:13" x14ac:dyDescent="0.35">
      <c r="B1335" s="229"/>
      <c r="C1335" s="301"/>
      <c r="D1335" s="301"/>
      <c r="E1335" s="449"/>
      <c r="F1335" s="301"/>
      <c r="G1335" s="302"/>
      <c r="H1335" s="170"/>
      <c r="I1335" s="170"/>
      <c r="J1335" s="646">
        <v>0</v>
      </c>
      <c r="K1335" s="646">
        <v>0</v>
      </c>
      <c r="L1335" s="736"/>
      <c r="M1335" s="361"/>
    </row>
    <row r="1336" spans="2:13" x14ac:dyDescent="0.35">
      <c r="B1336" s="229"/>
      <c r="C1336" s="301"/>
      <c r="D1336" s="301"/>
      <c r="E1336" s="449"/>
      <c r="F1336" s="301"/>
      <c r="G1336" s="302"/>
      <c r="H1336" s="170"/>
      <c r="I1336" s="170"/>
      <c r="J1336" s="646">
        <v>0</v>
      </c>
      <c r="K1336" s="646">
        <v>0</v>
      </c>
      <c r="L1336" s="736"/>
      <c r="M1336" s="361"/>
    </row>
    <row r="1337" spans="2:13" x14ac:dyDescent="0.35">
      <c r="B1337" s="229"/>
      <c r="C1337" s="301"/>
      <c r="D1337" s="301"/>
      <c r="E1337" s="449"/>
      <c r="F1337" s="301"/>
      <c r="G1337" s="302"/>
      <c r="H1337" s="170"/>
      <c r="I1337" s="170"/>
      <c r="J1337" s="646">
        <v>0</v>
      </c>
      <c r="K1337" s="646">
        <v>0</v>
      </c>
      <c r="L1337" s="736"/>
      <c r="M1337" s="361"/>
    </row>
    <row r="1338" spans="2:13" x14ac:dyDescent="0.35">
      <c r="B1338" s="229"/>
      <c r="C1338" s="301"/>
      <c r="D1338" s="301"/>
      <c r="E1338" s="449"/>
      <c r="F1338" s="301"/>
      <c r="G1338" s="302"/>
      <c r="H1338" s="170"/>
      <c r="I1338" s="170"/>
      <c r="J1338" s="646">
        <v>0</v>
      </c>
      <c r="K1338" s="646">
        <v>0</v>
      </c>
      <c r="L1338" s="736"/>
      <c r="M1338" s="361"/>
    </row>
    <row r="1339" spans="2:13" x14ac:dyDescent="0.35">
      <c r="B1339" s="229"/>
      <c r="C1339" s="301"/>
      <c r="D1339" s="301"/>
      <c r="E1339" s="449"/>
      <c r="F1339" s="301"/>
      <c r="G1339" s="302"/>
      <c r="H1339" s="170"/>
      <c r="I1339" s="170"/>
      <c r="J1339" s="646">
        <v>0</v>
      </c>
      <c r="K1339" s="646">
        <v>0</v>
      </c>
      <c r="L1339" s="736"/>
      <c r="M1339" s="361"/>
    </row>
    <row r="1340" spans="2:13" x14ac:dyDescent="0.35">
      <c r="B1340" s="229"/>
      <c r="C1340" s="301"/>
      <c r="D1340" s="301"/>
      <c r="E1340" s="449"/>
      <c r="F1340" s="301"/>
      <c r="G1340" s="302"/>
      <c r="H1340" s="170"/>
      <c r="I1340" s="170"/>
      <c r="J1340" s="646">
        <v>0</v>
      </c>
      <c r="K1340" s="646">
        <v>0</v>
      </c>
      <c r="L1340" s="736"/>
      <c r="M1340" s="361"/>
    </row>
    <row r="1341" spans="2:13" x14ac:dyDescent="0.35">
      <c r="B1341" s="229"/>
      <c r="C1341" s="301"/>
      <c r="D1341" s="301"/>
      <c r="E1341" s="449"/>
      <c r="F1341" s="301"/>
      <c r="G1341" s="302"/>
      <c r="H1341" s="170"/>
      <c r="I1341" s="170"/>
      <c r="J1341" s="646">
        <v>0</v>
      </c>
      <c r="K1341" s="646">
        <v>0</v>
      </c>
      <c r="L1341" s="736"/>
      <c r="M1341" s="361"/>
    </row>
    <row r="1342" spans="2:13" x14ac:dyDescent="0.35">
      <c r="B1342" s="229"/>
      <c r="C1342" s="301"/>
      <c r="D1342" s="301"/>
      <c r="E1342" s="449"/>
      <c r="F1342" s="301"/>
      <c r="G1342" s="302"/>
      <c r="H1342" s="170"/>
      <c r="I1342" s="170"/>
      <c r="J1342" s="646">
        <v>0</v>
      </c>
      <c r="K1342" s="646">
        <v>0</v>
      </c>
      <c r="L1342" s="736"/>
      <c r="M1342" s="361"/>
    </row>
    <row r="1343" spans="2:13" x14ac:dyDescent="0.35">
      <c r="B1343" s="229"/>
      <c r="C1343" s="301"/>
      <c r="D1343" s="301"/>
      <c r="E1343" s="449"/>
      <c r="F1343" s="301"/>
      <c r="G1343" s="302"/>
      <c r="H1343" s="170"/>
      <c r="I1343" s="170"/>
      <c r="J1343" s="646">
        <v>0</v>
      </c>
      <c r="K1343" s="646">
        <v>0</v>
      </c>
      <c r="L1343" s="736"/>
      <c r="M1343" s="361"/>
    </row>
    <row r="1344" spans="2:13" x14ac:dyDescent="0.35">
      <c r="B1344" s="229"/>
      <c r="C1344" s="301"/>
      <c r="D1344" s="301"/>
      <c r="E1344" s="449"/>
      <c r="F1344" s="301"/>
      <c r="G1344" s="302"/>
      <c r="H1344" s="170"/>
      <c r="I1344" s="170"/>
      <c r="J1344" s="646">
        <v>0</v>
      </c>
      <c r="K1344" s="646">
        <v>0</v>
      </c>
      <c r="L1344" s="736"/>
      <c r="M1344" s="361"/>
    </row>
    <row r="1345" spans="2:13" x14ac:dyDescent="0.35">
      <c r="B1345" s="229"/>
      <c r="C1345" s="301"/>
      <c r="D1345" s="301"/>
      <c r="E1345" s="449"/>
      <c r="F1345" s="301"/>
      <c r="G1345" s="302"/>
      <c r="H1345" s="170"/>
      <c r="I1345" s="170"/>
      <c r="J1345" s="646">
        <v>0</v>
      </c>
      <c r="K1345" s="646">
        <v>0</v>
      </c>
      <c r="L1345" s="736"/>
      <c r="M1345" s="361"/>
    </row>
    <row r="1346" spans="2:13" x14ac:dyDescent="0.35">
      <c r="B1346" s="229"/>
      <c r="C1346" s="301"/>
      <c r="D1346" s="301"/>
      <c r="E1346" s="449"/>
      <c r="F1346" s="301"/>
      <c r="G1346" s="302"/>
      <c r="H1346" s="170"/>
      <c r="I1346" s="170"/>
      <c r="J1346" s="646">
        <v>0</v>
      </c>
      <c r="K1346" s="646">
        <v>0</v>
      </c>
      <c r="L1346" s="736"/>
      <c r="M1346" s="361"/>
    </row>
    <row r="1347" spans="2:13" x14ac:dyDescent="0.35">
      <c r="B1347" s="229"/>
      <c r="C1347" s="301"/>
      <c r="D1347" s="301"/>
      <c r="E1347" s="449"/>
      <c r="F1347" s="301"/>
      <c r="G1347" s="302"/>
      <c r="H1347" s="170"/>
      <c r="I1347" s="170"/>
      <c r="J1347" s="646">
        <v>0</v>
      </c>
      <c r="K1347" s="646">
        <v>0</v>
      </c>
      <c r="L1347" s="736"/>
      <c r="M1347" s="361"/>
    </row>
    <row r="1348" spans="2:13" x14ac:dyDescent="0.35">
      <c r="B1348" s="229"/>
      <c r="C1348" s="301"/>
      <c r="D1348" s="301"/>
      <c r="E1348" s="449"/>
      <c r="F1348" s="301"/>
      <c r="G1348" s="302"/>
      <c r="H1348" s="170"/>
      <c r="I1348" s="170"/>
      <c r="J1348" s="646">
        <v>0</v>
      </c>
      <c r="K1348" s="646">
        <v>0</v>
      </c>
      <c r="L1348" s="736"/>
      <c r="M1348" s="361"/>
    </row>
    <row r="1349" spans="2:13" x14ac:dyDescent="0.35">
      <c r="B1349" s="229"/>
      <c r="C1349" s="301"/>
      <c r="D1349" s="301"/>
      <c r="E1349" s="449"/>
      <c r="F1349" s="301"/>
      <c r="G1349" s="302"/>
      <c r="H1349" s="170"/>
      <c r="I1349" s="170"/>
      <c r="J1349" s="646">
        <v>0</v>
      </c>
      <c r="K1349" s="646">
        <v>0</v>
      </c>
      <c r="L1349" s="736"/>
      <c r="M1349" s="361"/>
    </row>
    <row r="1350" spans="2:13" x14ac:dyDescent="0.35">
      <c r="B1350" s="229"/>
      <c r="C1350" s="301"/>
      <c r="D1350" s="301"/>
      <c r="E1350" s="449"/>
      <c r="F1350" s="301"/>
      <c r="G1350" s="302"/>
      <c r="H1350" s="170"/>
      <c r="I1350" s="170"/>
      <c r="J1350" s="646">
        <v>0</v>
      </c>
      <c r="K1350" s="646">
        <v>0</v>
      </c>
      <c r="L1350" s="736"/>
      <c r="M1350" s="361"/>
    </row>
    <row r="1351" spans="2:13" x14ac:dyDescent="0.35">
      <c r="B1351" s="229"/>
      <c r="C1351" s="301"/>
      <c r="D1351" s="301"/>
      <c r="E1351" s="449"/>
      <c r="F1351" s="301"/>
      <c r="G1351" s="302"/>
      <c r="H1351" s="170"/>
      <c r="I1351" s="170"/>
      <c r="J1351" s="646">
        <v>0</v>
      </c>
      <c r="K1351" s="646">
        <v>0</v>
      </c>
      <c r="L1351" s="736"/>
      <c r="M1351" s="361"/>
    </row>
    <row r="1352" spans="2:13" x14ac:dyDescent="0.35">
      <c r="B1352" s="229"/>
      <c r="C1352" s="301"/>
      <c r="D1352" s="301"/>
      <c r="E1352" s="449"/>
      <c r="F1352" s="301"/>
      <c r="G1352" s="302"/>
      <c r="H1352" s="170"/>
      <c r="I1352" s="170"/>
      <c r="J1352" s="646">
        <v>0</v>
      </c>
      <c r="K1352" s="646">
        <v>0</v>
      </c>
      <c r="L1352" s="736"/>
      <c r="M1352" s="361"/>
    </row>
    <row r="1353" spans="2:13" x14ac:dyDescent="0.35">
      <c r="B1353" s="229"/>
      <c r="C1353" s="301"/>
      <c r="D1353" s="301"/>
      <c r="E1353" s="449"/>
      <c r="F1353" s="301"/>
      <c r="G1353" s="302"/>
      <c r="H1353" s="170"/>
      <c r="I1353" s="170"/>
      <c r="J1353" s="646">
        <v>0</v>
      </c>
      <c r="K1353" s="646">
        <v>0</v>
      </c>
      <c r="L1353" s="736"/>
      <c r="M1353" s="361"/>
    </row>
    <row r="1354" spans="2:13" x14ac:dyDescent="0.35">
      <c r="B1354" s="229"/>
      <c r="C1354" s="301"/>
      <c r="D1354" s="301"/>
      <c r="E1354" s="449"/>
      <c r="F1354" s="301"/>
      <c r="G1354" s="302"/>
      <c r="H1354" s="170"/>
      <c r="I1354" s="170"/>
      <c r="J1354" s="646">
        <v>0</v>
      </c>
      <c r="K1354" s="646">
        <v>0</v>
      </c>
      <c r="L1354" s="736"/>
      <c r="M1354" s="361"/>
    </row>
    <row r="1355" spans="2:13" x14ac:dyDescent="0.35">
      <c r="B1355" s="229"/>
      <c r="C1355" s="301"/>
      <c r="D1355" s="301"/>
      <c r="E1355" s="449"/>
      <c r="F1355" s="301"/>
      <c r="G1355" s="302"/>
      <c r="H1355" s="170"/>
      <c r="I1355" s="170"/>
      <c r="J1355" s="646">
        <v>0</v>
      </c>
      <c r="K1355" s="646">
        <v>0</v>
      </c>
      <c r="L1355" s="736"/>
      <c r="M1355" s="361"/>
    </row>
    <row r="1356" spans="2:13" x14ac:dyDescent="0.35">
      <c r="B1356" s="229"/>
      <c r="C1356" s="301"/>
      <c r="D1356" s="301"/>
      <c r="E1356" s="449"/>
      <c r="F1356" s="301"/>
      <c r="G1356" s="302"/>
      <c r="H1356" s="170"/>
      <c r="I1356" s="170"/>
      <c r="J1356" s="646">
        <v>0</v>
      </c>
      <c r="K1356" s="646">
        <v>0</v>
      </c>
      <c r="L1356" s="736"/>
      <c r="M1356" s="361"/>
    </row>
    <row r="1357" spans="2:13" x14ac:dyDescent="0.35">
      <c r="B1357" s="229"/>
      <c r="C1357" s="301"/>
      <c r="D1357" s="301"/>
      <c r="E1357" s="449"/>
      <c r="F1357" s="301"/>
      <c r="G1357" s="302"/>
      <c r="H1357" s="170"/>
      <c r="I1357" s="170"/>
      <c r="J1357" s="646">
        <v>0</v>
      </c>
      <c r="K1357" s="646">
        <v>0</v>
      </c>
      <c r="L1357" s="736"/>
      <c r="M1357" s="361"/>
    </row>
    <row r="1358" spans="2:13" x14ac:dyDescent="0.35">
      <c r="B1358" s="229"/>
      <c r="C1358" s="301"/>
      <c r="D1358" s="301"/>
      <c r="E1358" s="449"/>
      <c r="F1358" s="301"/>
      <c r="G1358" s="302"/>
      <c r="H1358" s="170"/>
      <c r="I1358" s="170"/>
      <c r="J1358" s="646">
        <v>0</v>
      </c>
      <c r="K1358" s="646">
        <v>0</v>
      </c>
      <c r="L1358" s="736"/>
      <c r="M1358" s="361"/>
    </row>
    <row r="1359" spans="2:13" x14ac:dyDescent="0.35">
      <c r="B1359" s="229"/>
      <c r="C1359" s="301"/>
      <c r="D1359" s="301"/>
      <c r="E1359" s="449"/>
      <c r="F1359" s="301"/>
      <c r="G1359" s="302"/>
      <c r="H1359" s="170"/>
      <c r="I1359" s="170"/>
      <c r="J1359" s="646">
        <v>0</v>
      </c>
      <c r="K1359" s="646">
        <v>0</v>
      </c>
      <c r="L1359" s="736"/>
      <c r="M1359" s="361"/>
    </row>
    <row r="1360" spans="2:13" x14ac:dyDescent="0.35">
      <c r="B1360" s="229"/>
      <c r="C1360" s="301"/>
      <c r="D1360" s="301"/>
      <c r="E1360" s="449"/>
      <c r="F1360" s="301"/>
      <c r="G1360" s="302"/>
      <c r="H1360" s="170"/>
      <c r="I1360" s="170"/>
      <c r="J1360" s="646">
        <v>0</v>
      </c>
      <c r="K1360" s="646">
        <v>0</v>
      </c>
      <c r="L1360" s="736"/>
      <c r="M1360" s="361"/>
    </row>
    <row r="1361" spans="2:13" x14ac:dyDescent="0.35">
      <c r="B1361" s="229"/>
      <c r="C1361" s="301"/>
      <c r="D1361" s="301"/>
      <c r="E1361" s="449"/>
      <c r="F1361" s="301"/>
      <c r="G1361" s="302"/>
      <c r="H1361" s="170"/>
      <c r="I1361" s="170"/>
      <c r="J1361" s="646">
        <v>0</v>
      </c>
      <c r="K1361" s="646">
        <v>0</v>
      </c>
      <c r="L1361" s="736"/>
      <c r="M1361" s="361"/>
    </row>
    <row r="1362" spans="2:13" x14ac:dyDescent="0.35">
      <c r="B1362" s="229"/>
      <c r="C1362" s="301"/>
      <c r="D1362" s="301"/>
      <c r="E1362" s="449"/>
      <c r="F1362" s="301"/>
      <c r="G1362" s="302"/>
      <c r="H1362" s="170"/>
      <c r="I1362" s="170"/>
      <c r="J1362" s="646">
        <v>0</v>
      </c>
      <c r="K1362" s="646">
        <v>0</v>
      </c>
      <c r="L1362" s="736"/>
      <c r="M1362" s="361"/>
    </row>
    <row r="1363" spans="2:13" x14ac:dyDescent="0.35">
      <c r="B1363" s="229"/>
      <c r="C1363" s="301"/>
      <c r="D1363" s="301"/>
      <c r="E1363" s="449"/>
      <c r="F1363" s="301"/>
      <c r="G1363" s="302"/>
      <c r="H1363" s="170"/>
      <c r="I1363" s="170"/>
      <c r="J1363" s="646">
        <v>0</v>
      </c>
      <c r="K1363" s="646">
        <v>0</v>
      </c>
      <c r="L1363" s="736"/>
      <c r="M1363" s="361"/>
    </row>
    <row r="1364" spans="2:13" x14ac:dyDescent="0.35">
      <c r="B1364" s="229"/>
      <c r="C1364" s="301"/>
      <c r="D1364" s="301"/>
      <c r="E1364" s="449"/>
      <c r="F1364" s="301"/>
      <c r="G1364" s="302"/>
      <c r="H1364" s="170"/>
      <c r="I1364" s="170"/>
      <c r="J1364" s="646">
        <v>0</v>
      </c>
      <c r="K1364" s="646">
        <v>0</v>
      </c>
      <c r="L1364" s="736"/>
      <c r="M1364" s="361"/>
    </row>
    <row r="1365" spans="2:13" x14ac:dyDescent="0.35">
      <c r="B1365" s="229"/>
      <c r="C1365" s="301"/>
      <c r="D1365" s="301"/>
      <c r="E1365" s="449"/>
      <c r="F1365" s="301"/>
      <c r="G1365" s="302"/>
      <c r="H1365" s="170"/>
      <c r="I1365" s="170"/>
      <c r="J1365" s="646">
        <v>0</v>
      </c>
      <c r="K1365" s="646">
        <v>0</v>
      </c>
      <c r="L1365" s="736"/>
      <c r="M1365" s="361"/>
    </row>
    <row r="1366" spans="2:13" x14ac:dyDescent="0.35">
      <c r="B1366" s="229"/>
      <c r="C1366" s="301"/>
      <c r="D1366" s="301"/>
      <c r="E1366" s="449"/>
      <c r="F1366" s="301"/>
      <c r="G1366" s="302"/>
      <c r="H1366" s="170"/>
      <c r="I1366" s="170"/>
      <c r="J1366" s="646">
        <v>0</v>
      </c>
      <c r="K1366" s="646">
        <v>0</v>
      </c>
      <c r="L1366" s="736"/>
      <c r="M1366" s="361"/>
    </row>
    <row r="1367" spans="2:13" x14ac:dyDescent="0.35">
      <c r="B1367" s="229"/>
      <c r="C1367" s="301"/>
      <c r="D1367" s="301"/>
      <c r="E1367" s="449"/>
      <c r="F1367" s="301"/>
      <c r="G1367" s="302"/>
      <c r="H1367" s="170"/>
      <c r="I1367" s="170"/>
      <c r="J1367" s="646">
        <v>0</v>
      </c>
      <c r="K1367" s="646">
        <v>0</v>
      </c>
      <c r="L1367" s="736"/>
      <c r="M1367" s="361"/>
    </row>
    <row r="1368" spans="2:13" x14ac:dyDescent="0.35">
      <c r="B1368" s="229"/>
      <c r="C1368" s="301"/>
      <c r="D1368" s="301"/>
      <c r="E1368" s="449"/>
      <c r="F1368" s="301"/>
      <c r="G1368" s="302"/>
      <c r="H1368" s="170"/>
      <c r="I1368" s="170"/>
      <c r="J1368" s="646">
        <v>0</v>
      </c>
      <c r="K1368" s="646">
        <v>0</v>
      </c>
      <c r="L1368" s="736"/>
      <c r="M1368" s="361"/>
    </row>
    <row r="1369" spans="2:13" x14ac:dyDescent="0.35">
      <c r="B1369" s="229"/>
      <c r="C1369" s="301"/>
      <c r="D1369" s="301"/>
      <c r="E1369" s="449"/>
      <c r="F1369" s="301"/>
      <c r="G1369" s="302"/>
      <c r="H1369" s="170"/>
      <c r="I1369" s="170"/>
      <c r="J1369" s="646">
        <v>0</v>
      </c>
      <c r="K1369" s="646">
        <v>0</v>
      </c>
      <c r="L1369" s="736"/>
      <c r="M1369" s="361"/>
    </row>
    <row r="1370" spans="2:13" x14ac:dyDescent="0.35">
      <c r="B1370" s="229"/>
      <c r="C1370" s="301"/>
      <c r="D1370" s="301"/>
      <c r="E1370" s="449"/>
      <c r="F1370" s="301"/>
      <c r="G1370" s="302"/>
      <c r="H1370" s="170"/>
      <c r="I1370" s="170"/>
      <c r="J1370" s="646">
        <v>0</v>
      </c>
      <c r="K1370" s="646">
        <v>0</v>
      </c>
      <c r="L1370" s="736"/>
      <c r="M1370" s="361"/>
    </row>
    <row r="1371" spans="2:13" x14ac:dyDescent="0.35">
      <c r="B1371" s="229"/>
      <c r="C1371" s="301"/>
      <c r="D1371" s="301"/>
      <c r="E1371" s="449"/>
      <c r="F1371" s="301"/>
      <c r="G1371" s="302"/>
      <c r="H1371" s="170"/>
      <c r="I1371" s="170"/>
      <c r="J1371" s="646">
        <v>0</v>
      </c>
      <c r="K1371" s="646">
        <v>0</v>
      </c>
      <c r="L1371" s="736"/>
      <c r="M1371" s="361"/>
    </row>
    <row r="1372" spans="2:13" x14ac:dyDescent="0.35">
      <c r="B1372" s="229"/>
      <c r="C1372" s="301"/>
      <c r="D1372" s="301"/>
      <c r="E1372" s="449"/>
      <c r="F1372" s="301"/>
      <c r="G1372" s="302"/>
      <c r="H1372" s="170"/>
      <c r="I1372" s="170"/>
      <c r="J1372" s="646">
        <v>0</v>
      </c>
      <c r="K1372" s="646">
        <v>0</v>
      </c>
      <c r="L1372" s="736"/>
      <c r="M1372" s="361"/>
    </row>
    <row r="1373" spans="2:13" x14ac:dyDescent="0.35">
      <c r="B1373" s="229"/>
      <c r="C1373" s="301"/>
      <c r="D1373" s="301"/>
      <c r="E1373" s="449"/>
      <c r="F1373" s="301"/>
      <c r="G1373" s="302"/>
      <c r="H1373" s="170"/>
      <c r="I1373" s="170"/>
      <c r="J1373" s="646">
        <v>0</v>
      </c>
      <c r="K1373" s="646">
        <v>0</v>
      </c>
      <c r="L1373" s="736"/>
      <c r="M1373" s="361"/>
    </row>
    <row r="1374" spans="2:13" x14ac:dyDescent="0.35">
      <c r="B1374" s="229"/>
      <c r="C1374" s="301"/>
      <c r="D1374" s="301"/>
      <c r="E1374" s="449"/>
      <c r="F1374" s="301"/>
      <c r="G1374" s="302"/>
      <c r="H1374" s="170"/>
      <c r="I1374" s="170"/>
      <c r="J1374" s="646">
        <v>0</v>
      </c>
      <c r="K1374" s="646">
        <v>0</v>
      </c>
      <c r="L1374" s="736"/>
      <c r="M1374" s="361"/>
    </row>
    <row r="1375" spans="2:13" x14ac:dyDescent="0.35">
      <c r="B1375" s="229"/>
      <c r="C1375" s="301"/>
      <c r="D1375" s="301"/>
      <c r="E1375" s="449"/>
      <c r="F1375" s="301"/>
      <c r="G1375" s="302"/>
      <c r="H1375" s="170"/>
      <c r="I1375" s="170"/>
      <c r="J1375" s="646">
        <v>0</v>
      </c>
      <c r="K1375" s="646">
        <v>0</v>
      </c>
      <c r="L1375" s="736"/>
      <c r="M1375" s="361"/>
    </row>
    <row r="1376" spans="2:13" x14ac:dyDescent="0.35">
      <c r="B1376" s="229"/>
      <c r="C1376" s="301"/>
      <c r="D1376" s="301"/>
      <c r="E1376" s="449"/>
      <c r="F1376" s="301"/>
      <c r="G1376" s="302"/>
      <c r="H1376" s="170"/>
      <c r="I1376" s="170"/>
      <c r="J1376" s="646">
        <v>0</v>
      </c>
      <c r="K1376" s="646">
        <v>0</v>
      </c>
      <c r="L1376" s="736"/>
      <c r="M1376" s="361"/>
    </row>
    <row r="1377" spans="2:13" x14ac:dyDescent="0.35">
      <c r="B1377" s="229"/>
      <c r="C1377" s="301"/>
      <c r="D1377" s="301"/>
      <c r="E1377" s="449"/>
      <c r="F1377" s="301"/>
      <c r="G1377" s="302"/>
      <c r="H1377" s="170"/>
      <c r="I1377" s="170"/>
      <c r="J1377" s="646">
        <v>0</v>
      </c>
      <c r="K1377" s="646">
        <v>0</v>
      </c>
      <c r="L1377" s="736"/>
      <c r="M1377" s="361"/>
    </row>
    <row r="1378" spans="2:13" x14ac:dyDescent="0.35">
      <c r="B1378" s="229"/>
      <c r="C1378" s="301"/>
      <c r="D1378" s="301"/>
      <c r="E1378" s="449"/>
      <c r="F1378" s="301"/>
      <c r="G1378" s="302"/>
      <c r="H1378" s="170"/>
      <c r="I1378" s="170"/>
      <c r="J1378" s="646">
        <v>0</v>
      </c>
      <c r="K1378" s="646">
        <v>0</v>
      </c>
      <c r="L1378" s="736"/>
      <c r="M1378" s="361"/>
    </row>
    <row r="1379" spans="2:13" x14ac:dyDescent="0.35">
      <c r="B1379" s="229"/>
      <c r="C1379" s="301"/>
      <c r="D1379" s="301"/>
      <c r="E1379" s="449"/>
      <c r="F1379" s="301"/>
      <c r="G1379" s="302"/>
      <c r="H1379" s="170"/>
      <c r="I1379" s="170"/>
      <c r="J1379" s="646">
        <v>0</v>
      </c>
      <c r="K1379" s="646">
        <v>0</v>
      </c>
      <c r="L1379" s="736"/>
      <c r="M1379" s="361"/>
    </row>
    <row r="1380" spans="2:13" x14ac:dyDescent="0.35">
      <c r="B1380" s="229"/>
      <c r="C1380" s="301"/>
      <c r="D1380" s="301"/>
      <c r="E1380" s="449"/>
      <c r="F1380" s="301"/>
      <c r="G1380" s="302"/>
      <c r="H1380" s="170"/>
      <c r="I1380" s="170"/>
      <c r="J1380" s="646">
        <v>0</v>
      </c>
      <c r="K1380" s="646">
        <v>0</v>
      </c>
      <c r="L1380" s="736"/>
      <c r="M1380" s="361"/>
    </row>
    <row r="1381" spans="2:13" x14ac:dyDescent="0.35">
      <c r="B1381" s="229"/>
      <c r="C1381" s="301"/>
      <c r="D1381" s="301"/>
      <c r="E1381" s="449"/>
      <c r="F1381" s="301"/>
      <c r="G1381" s="302"/>
      <c r="H1381" s="170"/>
      <c r="I1381" s="170"/>
      <c r="J1381" s="646">
        <v>0</v>
      </c>
      <c r="K1381" s="646">
        <v>0</v>
      </c>
      <c r="L1381" s="736"/>
      <c r="M1381" s="361"/>
    </row>
    <row r="1382" spans="2:13" x14ac:dyDescent="0.35">
      <c r="B1382" s="229"/>
      <c r="C1382" s="301"/>
      <c r="D1382" s="301"/>
      <c r="E1382" s="449"/>
      <c r="F1382" s="301"/>
      <c r="G1382" s="302"/>
      <c r="H1382" s="170"/>
      <c r="I1382" s="170"/>
      <c r="J1382" s="646">
        <v>0</v>
      </c>
      <c r="K1382" s="646">
        <v>0</v>
      </c>
      <c r="L1382" s="736"/>
      <c r="M1382" s="361"/>
    </row>
    <row r="1383" spans="2:13" x14ac:dyDescent="0.35">
      <c r="B1383" s="229"/>
      <c r="C1383" s="301"/>
      <c r="D1383" s="301"/>
      <c r="E1383" s="449"/>
      <c r="F1383" s="301"/>
      <c r="G1383" s="302"/>
      <c r="H1383" s="170"/>
      <c r="I1383" s="170"/>
      <c r="J1383" s="646">
        <v>0</v>
      </c>
      <c r="K1383" s="646">
        <v>0</v>
      </c>
      <c r="L1383" s="736"/>
      <c r="M1383" s="361"/>
    </row>
    <row r="1384" spans="2:13" x14ac:dyDescent="0.35">
      <c r="B1384" s="229"/>
      <c r="C1384" s="301"/>
      <c r="D1384" s="301"/>
      <c r="E1384" s="449"/>
      <c r="F1384" s="301"/>
      <c r="G1384" s="302"/>
      <c r="H1384" s="170"/>
      <c r="I1384" s="170"/>
      <c r="J1384" s="646">
        <v>0</v>
      </c>
      <c r="K1384" s="646">
        <v>0</v>
      </c>
      <c r="L1384" s="736"/>
      <c r="M1384" s="361"/>
    </row>
    <row r="1385" spans="2:13" x14ac:dyDescent="0.35">
      <c r="B1385" s="229"/>
      <c r="C1385" s="301"/>
      <c r="D1385" s="301"/>
      <c r="E1385" s="449"/>
      <c r="F1385" s="301"/>
      <c r="G1385" s="302"/>
      <c r="H1385" s="170"/>
      <c r="I1385" s="170"/>
      <c r="J1385" s="646">
        <v>0</v>
      </c>
      <c r="K1385" s="646">
        <v>0</v>
      </c>
      <c r="L1385" s="736"/>
      <c r="M1385" s="361"/>
    </row>
    <row r="1386" spans="2:13" x14ac:dyDescent="0.35">
      <c r="B1386" s="229"/>
      <c r="C1386" s="301"/>
      <c r="D1386" s="301"/>
      <c r="E1386" s="449"/>
      <c r="F1386" s="301"/>
      <c r="G1386" s="302"/>
      <c r="H1386" s="170"/>
      <c r="I1386" s="170"/>
      <c r="J1386" s="646">
        <v>0</v>
      </c>
      <c r="K1386" s="646">
        <v>0</v>
      </c>
      <c r="L1386" s="736"/>
      <c r="M1386" s="361"/>
    </row>
    <row r="1387" spans="2:13" x14ac:dyDescent="0.35">
      <c r="B1387" s="229"/>
      <c r="C1387" s="301"/>
      <c r="D1387" s="301"/>
      <c r="E1387" s="449"/>
      <c r="F1387" s="301"/>
      <c r="G1387" s="302"/>
      <c r="H1387" s="170"/>
      <c r="I1387" s="170"/>
      <c r="J1387" s="646">
        <v>0</v>
      </c>
      <c r="K1387" s="646">
        <v>0</v>
      </c>
      <c r="L1387" s="736"/>
      <c r="M1387" s="361"/>
    </row>
    <row r="1388" spans="2:13" x14ac:dyDescent="0.35">
      <c r="B1388" s="229"/>
      <c r="C1388" s="301"/>
      <c r="D1388" s="301"/>
      <c r="E1388" s="449"/>
      <c r="F1388" s="301"/>
      <c r="G1388" s="302"/>
      <c r="H1388" s="170"/>
      <c r="I1388" s="170"/>
      <c r="J1388" s="646">
        <v>0</v>
      </c>
      <c r="K1388" s="646">
        <v>0</v>
      </c>
      <c r="L1388" s="736"/>
      <c r="M1388" s="361"/>
    </row>
    <row r="1389" spans="2:13" x14ac:dyDescent="0.35">
      <c r="B1389" s="229"/>
      <c r="C1389" s="301"/>
      <c r="D1389" s="301"/>
      <c r="E1389" s="449"/>
      <c r="F1389" s="301"/>
      <c r="G1389" s="302"/>
      <c r="H1389" s="170"/>
      <c r="I1389" s="170"/>
      <c r="J1389" s="646">
        <v>0</v>
      </c>
      <c r="K1389" s="646">
        <v>0</v>
      </c>
      <c r="L1389" s="736"/>
      <c r="M1389" s="361"/>
    </row>
    <row r="1390" spans="2:13" x14ac:dyDescent="0.35">
      <c r="B1390" s="229"/>
      <c r="C1390" s="301"/>
      <c r="D1390" s="301"/>
      <c r="E1390" s="449"/>
      <c r="F1390" s="301"/>
      <c r="G1390" s="302"/>
      <c r="H1390" s="170"/>
      <c r="I1390" s="170"/>
      <c r="J1390" s="646">
        <v>0</v>
      </c>
      <c r="K1390" s="646">
        <v>0</v>
      </c>
      <c r="L1390" s="736"/>
      <c r="M1390" s="361"/>
    </row>
    <row r="1391" spans="2:13" x14ac:dyDescent="0.35">
      <c r="B1391" s="229"/>
      <c r="C1391" s="301"/>
      <c r="D1391" s="301"/>
      <c r="E1391" s="449"/>
      <c r="F1391" s="301"/>
      <c r="G1391" s="302"/>
      <c r="H1391" s="170"/>
      <c r="I1391" s="170"/>
      <c r="J1391" s="646">
        <v>0</v>
      </c>
      <c r="K1391" s="646">
        <v>0</v>
      </c>
      <c r="L1391" s="736"/>
      <c r="M1391" s="361"/>
    </row>
    <row r="1392" spans="2:13" x14ac:dyDescent="0.35">
      <c r="B1392" s="229"/>
      <c r="C1392" s="301"/>
      <c r="D1392" s="301"/>
      <c r="E1392" s="449"/>
      <c r="F1392" s="301"/>
      <c r="G1392" s="302"/>
      <c r="H1392" s="170"/>
      <c r="I1392" s="170"/>
      <c r="J1392" s="646">
        <v>0</v>
      </c>
      <c r="K1392" s="646">
        <v>0</v>
      </c>
      <c r="L1392" s="736"/>
      <c r="M1392" s="361"/>
    </row>
    <row r="1393" spans="2:13" x14ac:dyDescent="0.35">
      <c r="B1393" s="229"/>
      <c r="C1393" s="301"/>
      <c r="D1393" s="301"/>
      <c r="E1393" s="449"/>
      <c r="F1393" s="301"/>
      <c r="G1393" s="302"/>
      <c r="H1393" s="170"/>
      <c r="I1393" s="170"/>
      <c r="J1393" s="646">
        <v>0</v>
      </c>
      <c r="K1393" s="646">
        <v>0</v>
      </c>
      <c r="L1393" s="736"/>
      <c r="M1393" s="361"/>
    </row>
    <row r="1394" spans="2:13" x14ac:dyDescent="0.35">
      <c r="B1394" s="229"/>
      <c r="C1394" s="301"/>
      <c r="D1394" s="301"/>
      <c r="E1394" s="449"/>
      <c r="F1394" s="301"/>
      <c r="G1394" s="302"/>
      <c r="H1394" s="170"/>
      <c r="I1394" s="170"/>
      <c r="J1394" s="646">
        <v>0</v>
      </c>
      <c r="K1394" s="646">
        <v>0</v>
      </c>
      <c r="L1394" s="736"/>
      <c r="M1394" s="361"/>
    </row>
    <row r="1395" spans="2:13" x14ac:dyDescent="0.35">
      <c r="B1395" s="229"/>
      <c r="C1395" s="301"/>
      <c r="D1395" s="301"/>
      <c r="E1395" s="449"/>
      <c r="F1395" s="301"/>
      <c r="G1395" s="302"/>
      <c r="H1395" s="170"/>
      <c r="I1395" s="170"/>
      <c r="J1395" s="646">
        <v>0</v>
      </c>
      <c r="K1395" s="646">
        <v>0</v>
      </c>
      <c r="L1395" s="736"/>
      <c r="M1395" s="361"/>
    </row>
    <row r="1396" spans="2:13" x14ac:dyDescent="0.35">
      <c r="B1396" s="229"/>
      <c r="C1396" s="301"/>
      <c r="D1396" s="301"/>
      <c r="E1396" s="449"/>
      <c r="F1396" s="301"/>
      <c r="G1396" s="302"/>
      <c r="H1396" s="170"/>
      <c r="I1396" s="170"/>
      <c r="J1396" s="646">
        <v>0</v>
      </c>
      <c r="K1396" s="646">
        <v>0</v>
      </c>
      <c r="L1396" s="736"/>
      <c r="M1396" s="361"/>
    </row>
    <row r="1397" spans="2:13" x14ac:dyDescent="0.35">
      <c r="B1397" s="229"/>
      <c r="C1397" s="301"/>
      <c r="D1397" s="301"/>
      <c r="E1397" s="449"/>
      <c r="F1397" s="301"/>
      <c r="G1397" s="302"/>
      <c r="H1397" s="170"/>
      <c r="I1397" s="170"/>
      <c r="J1397" s="646">
        <v>0</v>
      </c>
      <c r="K1397" s="646">
        <v>0</v>
      </c>
      <c r="L1397" s="736"/>
      <c r="M1397" s="361"/>
    </row>
    <row r="1398" spans="2:13" x14ac:dyDescent="0.35">
      <c r="B1398" s="229"/>
      <c r="C1398" s="301"/>
      <c r="D1398" s="301"/>
      <c r="E1398" s="449"/>
      <c r="F1398" s="301"/>
      <c r="G1398" s="302"/>
      <c r="H1398" s="170"/>
      <c r="I1398" s="170"/>
      <c r="J1398" s="646">
        <v>0</v>
      </c>
      <c r="K1398" s="646">
        <v>0</v>
      </c>
      <c r="L1398" s="736"/>
      <c r="M1398" s="361"/>
    </row>
    <row r="1399" spans="2:13" x14ac:dyDescent="0.35">
      <c r="B1399" s="229"/>
      <c r="C1399" s="301"/>
      <c r="D1399" s="301"/>
      <c r="E1399" s="449"/>
      <c r="F1399" s="301"/>
      <c r="G1399" s="302"/>
      <c r="H1399" s="170"/>
      <c r="I1399" s="170"/>
      <c r="J1399" s="646">
        <v>0</v>
      </c>
      <c r="K1399" s="646">
        <v>0</v>
      </c>
      <c r="L1399" s="736"/>
      <c r="M1399" s="361"/>
    </row>
    <row r="1400" spans="2:13" x14ac:dyDescent="0.35">
      <c r="B1400" s="229"/>
      <c r="C1400" s="301"/>
      <c r="D1400" s="301"/>
      <c r="E1400" s="449"/>
      <c r="F1400" s="301"/>
      <c r="G1400" s="302"/>
      <c r="H1400" s="170"/>
      <c r="I1400" s="170"/>
      <c r="J1400" s="646">
        <v>0</v>
      </c>
      <c r="K1400" s="646">
        <v>0</v>
      </c>
      <c r="L1400" s="736"/>
      <c r="M1400" s="361"/>
    </row>
    <row r="1401" spans="2:13" x14ac:dyDescent="0.35">
      <c r="B1401" s="229"/>
      <c r="C1401" s="301"/>
      <c r="D1401" s="301"/>
      <c r="E1401" s="449"/>
      <c r="F1401" s="301"/>
      <c r="G1401" s="302"/>
      <c r="H1401" s="170"/>
      <c r="I1401" s="170"/>
      <c r="J1401" s="646">
        <v>0</v>
      </c>
      <c r="K1401" s="646">
        <v>0</v>
      </c>
      <c r="L1401" s="736"/>
      <c r="M1401" s="361"/>
    </row>
    <row r="1402" spans="2:13" x14ac:dyDescent="0.35">
      <c r="B1402" s="229"/>
      <c r="C1402" s="301"/>
      <c r="D1402" s="301"/>
      <c r="E1402" s="449"/>
      <c r="F1402" s="301"/>
      <c r="G1402" s="302"/>
      <c r="H1402" s="170"/>
      <c r="I1402" s="170"/>
      <c r="J1402" s="646">
        <v>0</v>
      </c>
      <c r="K1402" s="646">
        <v>0</v>
      </c>
      <c r="L1402" s="736"/>
      <c r="M1402" s="361"/>
    </row>
    <row r="1403" spans="2:13" x14ac:dyDescent="0.35">
      <c r="B1403" s="229"/>
      <c r="C1403" s="301"/>
      <c r="D1403" s="301"/>
      <c r="E1403" s="449"/>
      <c r="F1403" s="301"/>
      <c r="G1403" s="302"/>
      <c r="H1403" s="170"/>
      <c r="I1403" s="170"/>
      <c r="J1403" s="646">
        <v>0</v>
      </c>
      <c r="K1403" s="646">
        <v>0</v>
      </c>
      <c r="L1403" s="736"/>
      <c r="M1403" s="361"/>
    </row>
    <row r="1404" spans="2:13" x14ac:dyDescent="0.35">
      <c r="B1404" s="229"/>
      <c r="C1404" s="301"/>
      <c r="D1404" s="301"/>
      <c r="E1404" s="449"/>
      <c r="F1404" s="301"/>
      <c r="G1404" s="302"/>
      <c r="H1404" s="170"/>
      <c r="I1404" s="170"/>
      <c r="J1404" s="646">
        <v>0</v>
      </c>
      <c r="K1404" s="646">
        <v>0</v>
      </c>
      <c r="L1404" s="736"/>
      <c r="M1404" s="361"/>
    </row>
    <row r="1405" spans="2:13" x14ac:dyDescent="0.35">
      <c r="B1405" s="229"/>
      <c r="C1405" s="301"/>
      <c r="D1405" s="301"/>
      <c r="E1405" s="449"/>
      <c r="F1405" s="301"/>
      <c r="G1405" s="302"/>
      <c r="H1405" s="170"/>
      <c r="I1405" s="170"/>
      <c r="J1405" s="646">
        <v>0</v>
      </c>
      <c r="K1405" s="646">
        <v>0</v>
      </c>
      <c r="L1405" s="736"/>
      <c r="M1405" s="361"/>
    </row>
    <row r="1406" spans="2:13" x14ac:dyDescent="0.35">
      <c r="B1406" s="229"/>
      <c r="C1406" s="301"/>
      <c r="D1406" s="301"/>
      <c r="E1406" s="449"/>
      <c r="F1406" s="301"/>
      <c r="G1406" s="302"/>
      <c r="H1406" s="170"/>
      <c r="I1406" s="170"/>
      <c r="J1406" s="646">
        <v>0</v>
      </c>
      <c r="K1406" s="646">
        <v>0</v>
      </c>
      <c r="L1406" s="736"/>
      <c r="M1406" s="361"/>
    </row>
    <row r="1407" spans="2:13" x14ac:dyDescent="0.35">
      <c r="B1407" s="229"/>
      <c r="C1407" s="301"/>
      <c r="D1407" s="301"/>
      <c r="E1407" s="449"/>
      <c r="F1407" s="301"/>
      <c r="G1407" s="302"/>
      <c r="H1407" s="170"/>
      <c r="I1407" s="170"/>
      <c r="J1407" s="646">
        <v>0</v>
      </c>
      <c r="K1407" s="646">
        <v>0</v>
      </c>
      <c r="L1407" s="736"/>
      <c r="M1407" s="361"/>
    </row>
    <row r="1408" spans="2:13" x14ac:dyDescent="0.35">
      <c r="B1408" s="229"/>
      <c r="C1408" s="301"/>
      <c r="D1408" s="301"/>
      <c r="E1408" s="449"/>
      <c r="F1408" s="301"/>
      <c r="G1408" s="302"/>
      <c r="H1408" s="170"/>
      <c r="I1408" s="170"/>
      <c r="J1408" s="646">
        <v>0</v>
      </c>
      <c r="K1408" s="646">
        <v>0</v>
      </c>
      <c r="L1408" s="736"/>
      <c r="M1408" s="361"/>
    </row>
    <row r="1409" spans="2:13" x14ac:dyDescent="0.35">
      <c r="B1409" s="229"/>
      <c r="C1409" s="301"/>
      <c r="D1409" s="301"/>
      <c r="E1409" s="449"/>
      <c r="F1409" s="301"/>
      <c r="G1409" s="302"/>
      <c r="H1409" s="170"/>
      <c r="I1409" s="170"/>
      <c r="J1409" s="646">
        <v>0</v>
      </c>
      <c r="K1409" s="646">
        <v>0</v>
      </c>
      <c r="L1409" s="736"/>
      <c r="M1409" s="361"/>
    </row>
    <row r="1410" spans="2:13" x14ac:dyDescent="0.35">
      <c r="B1410" s="229"/>
      <c r="C1410" s="301"/>
      <c r="D1410" s="301"/>
      <c r="E1410" s="449"/>
      <c r="F1410" s="301"/>
      <c r="G1410" s="302"/>
      <c r="H1410" s="170"/>
      <c r="I1410" s="170"/>
      <c r="J1410" s="646">
        <v>0</v>
      </c>
      <c r="K1410" s="646">
        <v>0</v>
      </c>
      <c r="L1410" s="736"/>
      <c r="M1410" s="361"/>
    </row>
    <row r="1411" spans="2:13" x14ac:dyDescent="0.35">
      <c r="B1411" s="229"/>
      <c r="C1411" s="301"/>
      <c r="D1411" s="301"/>
      <c r="E1411" s="449"/>
      <c r="F1411" s="301"/>
      <c r="G1411" s="302"/>
      <c r="H1411" s="170"/>
      <c r="I1411" s="170"/>
      <c r="J1411" s="646">
        <v>0</v>
      </c>
      <c r="K1411" s="646">
        <v>0</v>
      </c>
      <c r="L1411" s="736"/>
      <c r="M1411" s="361"/>
    </row>
    <row r="1412" spans="2:13" x14ac:dyDescent="0.35">
      <c r="B1412" s="229"/>
      <c r="C1412" s="301"/>
      <c r="D1412" s="301"/>
      <c r="E1412" s="449"/>
      <c r="F1412" s="301"/>
      <c r="G1412" s="302"/>
      <c r="H1412" s="170"/>
      <c r="I1412" s="170"/>
      <c r="J1412" s="646">
        <v>0</v>
      </c>
      <c r="K1412" s="646">
        <v>0</v>
      </c>
      <c r="L1412" s="736"/>
      <c r="M1412" s="361"/>
    </row>
    <row r="1413" spans="2:13" x14ac:dyDescent="0.35">
      <c r="B1413" s="229"/>
      <c r="C1413" s="301"/>
      <c r="D1413" s="301"/>
      <c r="E1413" s="449"/>
      <c r="F1413" s="301"/>
      <c r="G1413" s="302"/>
      <c r="H1413" s="170"/>
      <c r="I1413" s="170"/>
      <c r="J1413" s="646">
        <v>0</v>
      </c>
      <c r="K1413" s="646">
        <v>0</v>
      </c>
      <c r="L1413" s="736"/>
      <c r="M1413" s="361"/>
    </row>
    <row r="1414" spans="2:13" x14ac:dyDescent="0.35">
      <c r="B1414" s="229"/>
      <c r="C1414" s="301"/>
      <c r="D1414" s="301"/>
      <c r="E1414" s="449"/>
      <c r="F1414" s="301"/>
      <c r="G1414" s="302"/>
      <c r="H1414" s="170"/>
      <c r="I1414" s="170"/>
      <c r="J1414" s="646">
        <v>0</v>
      </c>
      <c r="K1414" s="646">
        <v>0</v>
      </c>
      <c r="L1414" s="736"/>
      <c r="M1414" s="361"/>
    </row>
    <row r="1415" spans="2:13" x14ac:dyDescent="0.35">
      <c r="B1415" s="229"/>
      <c r="C1415" s="301"/>
      <c r="D1415" s="301"/>
      <c r="E1415" s="449"/>
      <c r="F1415" s="301"/>
      <c r="G1415" s="302"/>
      <c r="H1415" s="170"/>
      <c r="I1415" s="170"/>
      <c r="J1415" s="646">
        <v>0</v>
      </c>
      <c r="K1415" s="646">
        <v>0</v>
      </c>
      <c r="L1415" s="736"/>
      <c r="M1415" s="361"/>
    </row>
    <row r="1416" spans="2:13" x14ac:dyDescent="0.35">
      <c r="B1416" s="229"/>
      <c r="C1416" s="301"/>
      <c r="D1416" s="301"/>
      <c r="E1416" s="449"/>
      <c r="F1416" s="301"/>
      <c r="G1416" s="302"/>
      <c r="H1416" s="170"/>
      <c r="I1416" s="170"/>
      <c r="J1416" s="646">
        <v>0</v>
      </c>
      <c r="K1416" s="646">
        <v>0</v>
      </c>
      <c r="L1416" s="736"/>
      <c r="M1416" s="361"/>
    </row>
    <row r="1417" spans="2:13" x14ac:dyDescent="0.35">
      <c r="B1417" s="229"/>
      <c r="C1417" s="301"/>
      <c r="D1417" s="301"/>
      <c r="E1417" s="449"/>
      <c r="F1417" s="301"/>
      <c r="G1417" s="302"/>
      <c r="H1417" s="170"/>
      <c r="I1417" s="170"/>
      <c r="J1417" s="646">
        <v>0</v>
      </c>
      <c r="K1417" s="646">
        <v>0</v>
      </c>
      <c r="L1417" s="736"/>
      <c r="M1417" s="361"/>
    </row>
    <row r="1418" spans="2:13" x14ac:dyDescent="0.35">
      <c r="B1418" s="229"/>
      <c r="C1418" s="301"/>
      <c r="D1418" s="301"/>
      <c r="E1418" s="449"/>
      <c r="F1418" s="301"/>
      <c r="G1418" s="302"/>
      <c r="H1418" s="170"/>
      <c r="I1418" s="170"/>
      <c r="J1418" s="646">
        <v>0</v>
      </c>
      <c r="K1418" s="646">
        <v>0</v>
      </c>
      <c r="L1418" s="736"/>
      <c r="M1418" s="361"/>
    </row>
    <row r="1419" spans="2:13" x14ac:dyDescent="0.35">
      <c r="B1419" s="229"/>
      <c r="C1419" s="301"/>
      <c r="D1419" s="301"/>
      <c r="E1419" s="449"/>
      <c r="F1419" s="301"/>
      <c r="G1419" s="302"/>
      <c r="H1419" s="170"/>
      <c r="I1419" s="170"/>
      <c r="J1419" s="646">
        <v>0</v>
      </c>
      <c r="K1419" s="646">
        <v>0</v>
      </c>
      <c r="L1419" s="736"/>
      <c r="M1419" s="361"/>
    </row>
    <row r="1420" spans="2:13" x14ac:dyDescent="0.35">
      <c r="B1420" s="229"/>
      <c r="C1420" s="301"/>
      <c r="D1420" s="301"/>
      <c r="E1420" s="449"/>
      <c r="F1420" s="301"/>
      <c r="G1420" s="302"/>
      <c r="H1420" s="170"/>
      <c r="I1420" s="170"/>
      <c r="J1420" s="646">
        <v>0</v>
      </c>
      <c r="K1420" s="646">
        <v>0</v>
      </c>
      <c r="L1420" s="736"/>
      <c r="M1420" s="361"/>
    </row>
    <row r="1421" spans="2:13" x14ac:dyDescent="0.35">
      <c r="B1421" s="229"/>
      <c r="C1421" s="301"/>
      <c r="D1421" s="301"/>
      <c r="E1421" s="449"/>
      <c r="F1421" s="301"/>
      <c r="G1421" s="302"/>
      <c r="H1421" s="170"/>
      <c r="I1421" s="170"/>
      <c r="J1421" s="646">
        <v>0</v>
      </c>
      <c r="K1421" s="646">
        <v>0</v>
      </c>
      <c r="L1421" s="736"/>
      <c r="M1421" s="361"/>
    </row>
    <row r="1422" spans="2:13" x14ac:dyDescent="0.35">
      <c r="B1422" s="229"/>
      <c r="C1422" s="301"/>
      <c r="D1422" s="301"/>
      <c r="E1422" s="449"/>
      <c r="F1422" s="301"/>
      <c r="G1422" s="302"/>
      <c r="H1422" s="170"/>
      <c r="I1422" s="170"/>
      <c r="J1422" s="646">
        <v>0</v>
      </c>
      <c r="K1422" s="646">
        <v>0</v>
      </c>
      <c r="L1422" s="736"/>
      <c r="M1422" s="361"/>
    </row>
    <row r="1423" spans="2:13" x14ac:dyDescent="0.35">
      <c r="B1423" s="229"/>
      <c r="C1423" s="301"/>
      <c r="D1423" s="301"/>
      <c r="E1423" s="449"/>
      <c r="F1423" s="301"/>
      <c r="G1423" s="302"/>
      <c r="H1423" s="170"/>
      <c r="I1423" s="170"/>
      <c r="J1423" s="646">
        <v>0</v>
      </c>
      <c r="K1423" s="646">
        <v>0</v>
      </c>
      <c r="L1423" s="736"/>
      <c r="M1423" s="361"/>
    </row>
    <row r="1424" spans="2:13" x14ac:dyDescent="0.35">
      <c r="B1424" s="229"/>
      <c r="C1424" s="301"/>
      <c r="D1424" s="301"/>
      <c r="E1424" s="449"/>
      <c r="F1424" s="301"/>
      <c r="G1424" s="302"/>
      <c r="H1424" s="170"/>
      <c r="I1424" s="170"/>
      <c r="J1424" s="646">
        <v>0</v>
      </c>
      <c r="K1424" s="646">
        <v>0</v>
      </c>
      <c r="L1424" s="736"/>
      <c r="M1424" s="361"/>
    </row>
    <row r="1425" spans="2:13" x14ac:dyDescent="0.35">
      <c r="B1425" s="229"/>
      <c r="C1425" s="301"/>
      <c r="D1425" s="301"/>
      <c r="E1425" s="449"/>
      <c r="F1425" s="301"/>
      <c r="G1425" s="302"/>
      <c r="H1425" s="170"/>
      <c r="I1425" s="170"/>
      <c r="J1425" s="646">
        <v>0</v>
      </c>
      <c r="K1425" s="646">
        <v>0</v>
      </c>
      <c r="L1425" s="736"/>
      <c r="M1425" s="361"/>
    </row>
    <row r="1426" spans="2:13" x14ac:dyDescent="0.35">
      <c r="B1426" s="229"/>
      <c r="C1426" s="301"/>
      <c r="D1426" s="301"/>
      <c r="E1426" s="449"/>
      <c r="F1426" s="301"/>
      <c r="G1426" s="302"/>
      <c r="H1426" s="170"/>
      <c r="I1426" s="170"/>
      <c r="J1426" s="646">
        <v>0</v>
      </c>
      <c r="K1426" s="646">
        <v>0</v>
      </c>
      <c r="L1426" s="736"/>
      <c r="M1426" s="361"/>
    </row>
    <row r="1427" spans="2:13" x14ac:dyDescent="0.35">
      <c r="B1427" s="229"/>
      <c r="C1427" s="301"/>
      <c r="D1427" s="301"/>
      <c r="E1427" s="449"/>
      <c r="F1427" s="301"/>
      <c r="G1427" s="302"/>
      <c r="H1427" s="170"/>
      <c r="I1427" s="170"/>
      <c r="J1427" s="646">
        <v>0</v>
      </c>
      <c r="K1427" s="646">
        <v>0</v>
      </c>
      <c r="L1427" s="736"/>
      <c r="M1427" s="361"/>
    </row>
    <row r="1428" spans="2:13" x14ac:dyDescent="0.35">
      <c r="B1428" s="229"/>
      <c r="C1428" s="301"/>
      <c r="D1428" s="301"/>
      <c r="E1428" s="449"/>
      <c r="F1428" s="301"/>
      <c r="G1428" s="302"/>
      <c r="H1428" s="170"/>
      <c r="I1428" s="170"/>
      <c r="J1428" s="646">
        <v>0</v>
      </c>
      <c r="K1428" s="646">
        <v>0</v>
      </c>
      <c r="L1428" s="736"/>
      <c r="M1428" s="361"/>
    </row>
    <row r="1429" spans="2:13" x14ac:dyDescent="0.35">
      <c r="B1429" s="229"/>
      <c r="C1429" s="301"/>
      <c r="D1429" s="301"/>
      <c r="E1429" s="449"/>
      <c r="F1429" s="301"/>
      <c r="G1429" s="302"/>
      <c r="H1429" s="170"/>
      <c r="I1429" s="170"/>
      <c r="J1429" s="646">
        <v>0</v>
      </c>
      <c r="K1429" s="646">
        <v>0</v>
      </c>
      <c r="L1429" s="736"/>
      <c r="M1429" s="361"/>
    </row>
    <row r="1430" spans="2:13" x14ac:dyDescent="0.35">
      <c r="B1430" s="229"/>
      <c r="C1430" s="301"/>
      <c r="D1430" s="301"/>
      <c r="E1430" s="449"/>
      <c r="F1430" s="301"/>
      <c r="G1430" s="302"/>
      <c r="H1430" s="170"/>
      <c r="I1430" s="170"/>
      <c r="J1430" s="646">
        <v>0</v>
      </c>
      <c r="K1430" s="646">
        <v>0</v>
      </c>
      <c r="L1430" s="736"/>
      <c r="M1430" s="361"/>
    </row>
    <row r="1431" spans="2:13" x14ac:dyDescent="0.35">
      <c r="B1431" s="229"/>
      <c r="C1431" s="301"/>
      <c r="D1431" s="301"/>
      <c r="E1431" s="449"/>
      <c r="F1431" s="301"/>
      <c r="G1431" s="302"/>
      <c r="H1431" s="170"/>
      <c r="I1431" s="170"/>
      <c r="J1431" s="646">
        <v>0</v>
      </c>
      <c r="K1431" s="646">
        <v>0</v>
      </c>
      <c r="L1431" s="736"/>
      <c r="M1431" s="361"/>
    </row>
    <row r="1432" spans="2:13" x14ac:dyDescent="0.35">
      <c r="B1432" s="229"/>
      <c r="C1432" s="301"/>
      <c r="D1432" s="301"/>
      <c r="E1432" s="449"/>
      <c r="F1432" s="301"/>
      <c r="G1432" s="302"/>
      <c r="H1432" s="170"/>
      <c r="I1432" s="170"/>
      <c r="J1432" s="646">
        <v>0</v>
      </c>
      <c r="K1432" s="646">
        <v>0</v>
      </c>
      <c r="L1432" s="736"/>
      <c r="M1432" s="361"/>
    </row>
    <row r="1433" spans="2:13" x14ac:dyDescent="0.35">
      <c r="B1433" s="229"/>
      <c r="C1433" s="301"/>
      <c r="D1433" s="301"/>
      <c r="E1433" s="449"/>
      <c r="F1433" s="301"/>
      <c r="G1433" s="302"/>
      <c r="H1433" s="170"/>
      <c r="I1433" s="170"/>
      <c r="J1433" s="646">
        <v>0</v>
      </c>
      <c r="K1433" s="646">
        <v>0</v>
      </c>
      <c r="L1433" s="736"/>
      <c r="M1433" s="361"/>
    </row>
    <row r="1434" spans="2:13" x14ac:dyDescent="0.35">
      <c r="B1434" s="229"/>
      <c r="C1434" s="301"/>
      <c r="D1434" s="301"/>
      <c r="E1434" s="449"/>
      <c r="F1434" s="301"/>
      <c r="G1434" s="302"/>
      <c r="H1434" s="170"/>
      <c r="I1434" s="170"/>
      <c r="J1434" s="646">
        <v>0</v>
      </c>
      <c r="K1434" s="646">
        <v>0</v>
      </c>
      <c r="L1434" s="736"/>
      <c r="M1434" s="361"/>
    </row>
    <row r="1435" spans="2:13" x14ac:dyDescent="0.35">
      <c r="B1435" s="229"/>
      <c r="C1435" s="301"/>
      <c r="D1435" s="301"/>
      <c r="E1435" s="449"/>
      <c r="F1435" s="301"/>
      <c r="G1435" s="302"/>
      <c r="H1435" s="170"/>
      <c r="I1435" s="170"/>
      <c r="J1435" s="646">
        <v>0</v>
      </c>
      <c r="K1435" s="646">
        <v>0</v>
      </c>
      <c r="L1435" s="736"/>
      <c r="M1435" s="361"/>
    </row>
    <row r="1436" spans="2:13" x14ac:dyDescent="0.35">
      <c r="B1436" s="229"/>
      <c r="C1436" s="301"/>
      <c r="D1436" s="301"/>
      <c r="E1436" s="449"/>
      <c r="F1436" s="301"/>
      <c r="G1436" s="302"/>
      <c r="H1436" s="170"/>
      <c r="I1436" s="170"/>
      <c r="J1436" s="646">
        <v>0</v>
      </c>
      <c r="K1436" s="646">
        <v>0</v>
      </c>
      <c r="L1436" s="736"/>
      <c r="M1436" s="361"/>
    </row>
    <row r="1437" spans="2:13" x14ac:dyDescent="0.35">
      <c r="B1437" s="229"/>
      <c r="C1437" s="301"/>
      <c r="D1437" s="301"/>
      <c r="E1437" s="449"/>
      <c r="F1437" s="301"/>
      <c r="G1437" s="302"/>
      <c r="H1437" s="170"/>
      <c r="I1437" s="170"/>
      <c r="J1437" s="646">
        <v>0</v>
      </c>
      <c r="K1437" s="646">
        <v>0</v>
      </c>
      <c r="L1437" s="736"/>
      <c r="M1437" s="361"/>
    </row>
    <row r="1438" spans="2:13" x14ac:dyDescent="0.35">
      <c r="B1438" s="229"/>
      <c r="C1438" s="301"/>
      <c r="D1438" s="301"/>
      <c r="E1438" s="449"/>
      <c r="F1438" s="301"/>
      <c r="G1438" s="302"/>
      <c r="H1438" s="170"/>
      <c r="I1438" s="170"/>
      <c r="J1438" s="646">
        <v>0</v>
      </c>
      <c r="K1438" s="646">
        <v>0</v>
      </c>
      <c r="L1438" s="736"/>
      <c r="M1438" s="361"/>
    </row>
    <row r="1439" spans="2:13" x14ac:dyDescent="0.35">
      <c r="B1439" s="229"/>
      <c r="C1439" s="301"/>
      <c r="D1439" s="301"/>
      <c r="E1439" s="449"/>
      <c r="F1439" s="301"/>
      <c r="G1439" s="302"/>
      <c r="H1439" s="170"/>
      <c r="I1439" s="170"/>
      <c r="J1439" s="646">
        <v>0</v>
      </c>
      <c r="K1439" s="646">
        <v>0</v>
      </c>
      <c r="L1439" s="736"/>
      <c r="M1439" s="361"/>
    </row>
    <row r="1440" spans="2:13" x14ac:dyDescent="0.35">
      <c r="B1440" s="229"/>
      <c r="C1440" s="301"/>
      <c r="D1440" s="301"/>
      <c r="E1440" s="449"/>
      <c r="F1440" s="301"/>
      <c r="G1440" s="302"/>
      <c r="H1440" s="170"/>
      <c r="I1440" s="170"/>
      <c r="J1440" s="646">
        <v>0</v>
      </c>
      <c r="K1440" s="646">
        <v>0</v>
      </c>
      <c r="L1440" s="736"/>
      <c r="M1440" s="361"/>
    </row>
    <row r="1441" spans="2:13" x14ac:dyDescent="0.35">
      <c r="B1441" s="229"/>
      <c r="C1441" s="301"/>
      <c r="D1441" s="301"/>
      <c r="E1441" s="449"/>
      <c r="F1441" s="301"/>
      <c r="G1441" s="302"/>
      <c r="H1441" s="170"/>
      <c r="I1441" s="170"/>
      <c r="J1441" s="646">
        <v>0</v>
      </c>
      <c r="K1441" s="646">
        <v>0</v>
      </c>
      <c r="L1441" s="736"/>
      <c r="M1441" s="361"/>
    </row>
    <row r="1442" spans="2:13" x14ac:dyDescent="0.35">
      <c r="B1442" s="229"/>
      <c r="C1442" s="301"/>
      <c r="D1442" s="301"/>
      <c r="E1442" s="449"/>
      <c r="F1442" s="301"/>
      <c r="G1442" s="302"/>
      <c r="H1442" s="170"/>
      <c r="I1442" s="170"/>
      <c r="J1442" s="646">
        <v>0</v>
      </c>
      <c r="K1442" s="646">
        <v>0</v>
      </c>
      <c r="L1442" s="736"/>
      <c r="M1442" s="361"/>
    </row>
    <row r="1443" spans="2:13" x14ac:dyDescent="0.35">
      <c r="B1443" s="229"/>
      <c r="C1443" s="301"/>
      <c r="D1443" s="301"/>
      <c r="E1443" s="449"/>
      <c r="F1443" s="301"/>
      <c r="G1443" s="302"/>
      <c r="H1443" s="170"/>
      <c r="I1443" s="170"/>
      <c r="J1443" s="646">
        <v>0</v>
      </c>
      <c r="K1443" s="646">
        <v>0</v>
      </c>
      <c r="L1443" s="736"/>
      <c r="M1443" s="361"/>
    </row>
    <row r="1444" spans="2:13" x14ac:dyDescent="0.35">
      <c r="B1444" s="229"/>
      <c r="C1444" s="301"/>
      <c r="D1444" s="301"/>
      <c r="E1444" s="449"/>
      <c r="F1444" s="301"/>
      <c r="G1444" s="302"/>
      <c r="H1444" s="170"/>
      <c r="I1444" s="170"/>
      <c r="J1444" s="646">
        <v>0</v>
      </c>
      <c r="K1444" s="646">
        <v>0</v>
      </c>
      <c r="L1444" s="736"/>
      <c r="M1444" s="361"/>
    </row>
    <row r="1445" spans="2:13" x14ac:dyDescent="0.35">
      <c r="B1445" s="229"/>
      <c r="C1445" s="301"/>
      <c r="D1445" s="301"/>
      <c r="E1445" s="449"/>
      <c r="F1445" s="301"/>
      <c r="G1445" s="302"/>
      <c r="H1445" s="170"/>
      <c r="I1445" s="170"/>
      <c r="J1445" s="646">
        <v>0</v>
      </c>
      <c r="K1445" s="646">
        <v>0</v>
      </c>
      <c r="L1445" s="736"/>
      <c r="M1445" s="361"/>
    </row>
    <row r="1446" spans="2:13" x14ac:dyDescent="0.35">
      <c r="B1446" s="229"/>
      <c r="C1446" s="301"/>
      <c r="D1446" s="301"/>
      <c r="E1446" s="449"/>
      <c r="F1446" s="301"/>
      <c r="G1446" s="302"/>
      <c r="H1446" s="170"/>
      <c r="I1446" s="170"/>
      <c r="J1446" s="646">
        <v>0</v>
      </c>
      <c r="K1446" s="646">
        <v>0</v>
      </c>
      <c r="L1446" s="736"/>
      <c r="M1446" s="361"/>
    </row>
    <row r="1447" spans="2:13" x14ac:dyDescent="0.35">
      <c r="B1447" s="229"/>
      <c r="C1447" s="301"/>
      <c r="D1447" s="301"/>
      <c r="E1447" s="449"/>
      <c r="F1447" s="301"/>
      <c r="G1447" s="302"/>
      <c r="H1447" s="170"/>
      <c r="I1447" s="170"/>
      <c r="J1447" s="646">
        <v>0</v>
      </c>
      <c r="K1447" s="646">
        <v>0</v>
      </c>
      <c r="L1447" s="736"/>
      <c r="M1447" s="361"/>
    </row>
    <row r="1448" spans="2:13" x14ac:dyDescent="0.35">
      <c r="B1448" s="229"/>
      <c r="C1448" s="301"/>
      <c r="D1448" s="301"/>
      <c r="E1448" s="449"/>
      <c r="F1448" s="301"/>
      <c r="G1448" s="302"/>
      <c r="H1448" s="170"/>
      <c r="I1448" s="170"/>
      <c r="J1448" s="646">
        <v>0</v>
      </c>
      <c r="K1448" s="646">
        <v>0</v>
      </c>
      <c r="L1448" s="736"/>
      <c r="M1448" s="361"/>
    </row>
    <row r="1449" spans="2:13" x14ac:dyDescent="0.35">
      <c r="B1449" s="229"/>
      <c r="C1449" s="301"/>
      <c r="D1449" s="301"/>
      <c r="E1449" s="449"/>
      <c r="F1449" s="301"/>
      <c r="G1449" s="302"/>
      <c r="H1449" s="170"/>
      <c r="I1449" s="170"/>
      <c r="J1449" s="646">
        <v>0</v>
      </c>
      <c r="K1449" s="646">
        <v>0</v>
      </c>
      <c r="L1449" s="736"/>
      <c r="M1449" s="361"/>
    </row>
    <row r="1450" spans="2:13" x14ac:dyDescent="0.35">
      <c r="B1450" s="229"/>
      <c r="C1450" s="301"/>
      <c r="D1450" s="301"/>
      <c r="E1450" s="449"/>
      <c r="F1450" s="301"/>
      <c r="G1450" s="302"/>
      <c r="H1450" s="170"/>
      <c r="I1450" s="170"/>
      <c r="J1450" s="646">
        <v>0</v>
      </c>
      <c r="K1450" s="646">
        <v>0</v>
      </c>
      <c r="L1450" s="736"/>
      <c r="M1450" s="361"/>
    </row>
    <row r="1451" spans="2:13" x14ac:dyDescent="0.35">
      <c r="B1451" s="229"/>
      <c r="C1451" s="301"/>
      <c r="D1451" s="301"/>
      <c r="E1451" s="449"/>
      <c r="F1451" s="301"/>
      <c r="G1451" s="302"/>
      <c r="H1451" s="170"/>
      <c r="I1451" s="170"/>
      <c r="J1451" s="646">
        <v>0</v>
      </c>
      <c r="K1451" s="646">
        <v>0</v>
      </c>
      <c r="L1451" s="736"/>
      <c r="M1451" s="361"/>
    </row>
    <row r="1452" spans="2:13" x14ac:dyDescent="0.35">
      <c r="B1452" s="229"/>
      <c r="C1452" s="301"/>
      <c r="D1452" s="301"/>
      <c r="E1452" s="449"/>
      <c r="F1452" s="301"/>
      <c r="G1452" s="302"/>
      <c r="H1452" s="170"/>
      <c r="I1452" s="170"/>
      <c r="J1452" s="646">
        <v>0</v>
      </c>
      <c r="K1452" s="646">
        <v>0</v>
      </c>
      <c r="L1452" s="736"/>
      <c r="M1452" s="361"/>
    </row>
    <row r="1453" spans="2:13" x14ac:dyDescent="0.35">
      <c r="B1453" s="229"/>
      <c r="C1453" s="301"/>
      <c r="D1453" s="301"/>
      <c r="E1453" s="449"/>
      <c r="F1453" s="301"/>
      <c r="G1453" s="302"/>
      <c r="H1453" s="170"/>
      <c r="I1453" s="170"/>
      <c r="J1453" s="646">
        <v>0</v>
      </c>
      <c r="K1453" s="646">
        <v>0</v>
      </c>
      <c r="L1453" s="736"/>
      <c r="M1453" s="361"/>
    </row>
    <row r="1454" spans="2:13" x14ac:dyDescent="0.35">
      <c r="B1454" s="229"/>
      <c r="C1454" s="301"/>
      <c r="D1454" s="301"/>
      <c r="E1454" s="449"/>
      <c r="F1454" s="301"/>
      <c r="G1454" s="302"/>
      <c r="H1454" s="170"/>
      <c r="I1454" s="170"/>
      <c r="J1454" s="646">
        <v>0</v>
      </c>
      <c r="K1454" s="646">
        <v>0</v>
      </c>
      <c r="L1454" s="736"/>
      <c r="M1454" s="361"/>
    </row>
    <row r="1455" spans="2:13" x14ac:dyDescent="0.35">
      <c r="B1455" s="229"/>
      <c r="C1455" s="301"/>
      <c r="D1455" s="301"/>
      <c r="E1455" s="449"/>
      <c r="F1455" s="301"/>
      <c r="G1455" s="302"/>
      <c r="H1455" s="170"/>
      <c r="I1455" s="170"/>
      <c r="J1455" s="646">
        <v>0</v>
      </c>
      <c r="K1455" s="646">
        <v>0</v>
      </c>
      <c r="L1455" s="736"/>
      <c r="M1455" s="361"/>
    </row>
    <row r="1456" spans="2:13" x14ac:dyDescent="0.35">
      <c r="B1456" s="229"/>
      <c r="C1456" s="301"/>
      <c r="D1456" s="301"/>
      <c r="E1456" s="449"/>
      <c r="F1456" s="301"/>
      <c r="G1456" s="302"/>
      <c r="H1456" s="170"/>
      <c r="I1456" s="170"/>
      <c r="J1456" s="646">
        <v>0</v>
      </c>
      <c r="K1456" s="646">
        <v>0</v>
      </c>
      <c r="L1456" s="736"/>
      <c r="M1456" s="361"/>
    </row>
    <row r="1457" spans="2:13" x14ac:dyDescent="0.35">
      <c r="B1457" s="229"/>
      <c r="C1457" s="301"/>
      <c r="D1457" s="301"/>
      <c r="E1457" s="449"/>
      <c r="F1457" s="301"/>
      <c r="G1457" s="302"/>
      <c r="H1457" s="170"/>
      <c r="I1457" s="170"/>
      <c r="J1457" s="646">
        <v>0</v>
      </c>
      <c r="K1457" s="646">
        <v>0</v>
      </c>
      <c r="L1457" s="736"/>
      <c r="M1457" s="361"/>
    </row>
    <row r="1458" spans="2:13" x14ac:dyDescent="0.35">
      <c r="B1458" s="229"/>
      <c r="C1458" s="301"/>
      <c r="D1458" s="301"/>
      <c r="E1458" s="449"/>
      <c r="F1458" s="301"/>
      <c r="G1458" s="302"/>
      <c r="H1458" s="170"/>
      <c r="I1458" s="170"/>
      <c r="J1458" s="646">
        <v>0</v>
      </c>
      <c r="K1458" s="646">
        <v>0</v>
      </c>
      <c r="L1458" s="736"/>
      <c r="M1458" s="361"/>
    </row>
    <row r="1459" spans="2:13" x14ac:dyDescent="0.35">
      <c r="B1459" s="229"/>
      <c r="C1459" s="301"/>
      <c r="D1459" s="301"/>
      <c r="E1459" s="449"/>
      <c r="F1459" s="301"/>
      <c r="G1459" s="302"/>
      <c r="H1459" s="170"/>
      <c r="I1459" s="170"/>
      <c r="J1459" s="646">
        <v>0</v>
      </c>
      <c r="K1459" s="646">
        <v>0</v>
      </c>
      <c r="L1459" s="736"/>
      <c r="M1459" s="361"/>
    </row>
    <row r="1460" spans="2:13" x14ac:dyDescent="0.35">
      <c r="B1460" s="229"/>
      <c r="C1460" s="301"/>
      <c r="D1460" s="301"/>
      <c r="E1460" s="449"/>
      <c r="F1460" s="301"/>
      <c r="G1460" s="302"/>
      <c r="H1460" s="170"/>
      <c r="I1460" s="170"/>
      <c r="J1460" s="646">
        <v>0</v>
      </c>
      <c r="K1460" s="646">
        <v>0</v>
      </c>
      <c r="L1460" s="736"/>
      <c r="M1460" s="361"/>
    </row>
    <row r="1461" spans="2:13" x14ac:dyDescent="0.35">
      <c r="B1461" s="229"/>
      <c r="C1461" s="301"/>
      <c r="D1461" s="301"/>
      <c r="E1461" s="449"/>
      <c r="F1461" s="301"/>
      <c r="G1461" s="302"/>
      <c r="H1461" s="170"/>
      <c r="I1461" s="170"/>
      <c r="J1461" s="646">
        <v>0</v>
      </c>
      <c r="K1461" s="646">
        <v>0</v>
      </c>
      <c r="L1461" s="736"/>
      <c r="M1461" s="361"/>
    </row>
    <row r="1462" spans="2:13" x14ac:dyDescent="0.35">
      <c r="B1462" s="229"/>
      <c r="C1462" s="301"/>
      <c r="D1462" s="301"/>
      <c r="E1462" s="449"/>
      <c r="F1462" s="301"/>
      <c r="G1462" s="302"/>
      <c r="H1462" s="170"/>
      <c r="I1462" s="170"/>
      <c r="J1462" s="646">
        <v>0</v>
      </c>
      <c r="K1462" s="646">
        <v>0</v>
      </c>
      <c r="L1462" s="736"/>
      <c r="M1462" s="361"/>
    </row>
    <row r="1463" spans="2:13" x14ac:dyDescent="0.35">
      <c r="B1463" s="229"/>
      <c r="C1463" s="301"/>
      <c r="D1463" s="301"/>
      <c r="E1463" s="449"/>
      <c r="F1463" s="301"/>
      <c r="G1463" s="302"/>
      <c r="H1463" s="170"/>
      <c r="I1463" s="170"/>
      <c r="J1463" s="646">
        <v>0</v>
      </c>
      <c r="K1463" s="646">
        <v>0</v>
      </c>
      <c r="L1463" s="736"/>
      <c r="M1463" s="361"/>
    </row>
    <row r="1464" spans="2:13" x14ac:dyDescent="0.35">
      <c r="B1464" s="229"/>
      <c r="C1464" s="301"/>
      <c r="D1464" s="301"/>
      <c r="E1464" s="449"/>
      <c r="F1464" s="301"/>
      <c r="G1464" s="302"/>
      <c r="H1464" s="170"/>
      <c r="I1464" s="170"/>
      <c r="J1464" s="646">
        <v>0</v>
      </c>
      <c r="K1464" s="646">
        <v>0</v>
      </c>
      <c r="L1464" s="736"/>
      <c r="M1464" s="361"/>
    </row>
    <row r="1465" spans="2:13" x14ac:dyDescent="0.35">
      <c r="B1465" s="229"/>
      <c r="C1465" s="301"/>
      <c r="D1465" s="301"/>
      <c r="E1465" s="449"/>
      <c r="F1465" s="301"/>
      <c r="G1465" s="302"/>
      <c r="H1465" s="170"/>
      <c r="I1465" s="170"/>
      <c r="J1465" s="646">
        <v>0</v>
      </c>
      <c r="K1465" s="646">
        <v>0</v>
      </c>
      <c r="L1465" s="736"/>
      <c r="M1465" s="361"/>
    </row>
    <row r="1466" spans="2:13" x14ac:dyDescent="0.35">
      <c r="B1466" s="229"/>
      <c r="C1466" s="301"/>
      <c r="D1466" s="301"/>
      <c r="E1466" s="449"/>
      <c r="F1466" s="301"/>
      <c r="G1466" s="302"/>
      <c r="H1466" s="170"/>
      <c r="I1466" s="170"/>
      <c r="J1466" s="646">
        <v>0</v>
      </c>
      <c r="K1466" s="646">
        <v>0</v>
      </c>
      <c r="L1466" s="736"/>
      <c r="M1466" s="361"/>
    </row>
    <row r="1467" spans="2:13" x14ac:dyDescent="0.35">
      <c r="B1467" s="229"/>
      <c r="C1467" s="301"/>
      <c r="D1467" s="301"/>
      <c r="E1467" s="449"/>
      <c r="F1467" s="301"/>
      <c r="G1467" s="302"/>
      <c r="H1467" s="170"/>
      <c r="I1467" s="170"/>
      <c r="J1467" s="646">
        <v>0</v>
      </c>
      <c r="K1467" s="646">
        <v>0</v>
      </c>
      <c r="L1467" s="736"/>
      <c r="M1467" s="361"/>
    </row>
    <row r="1468" spans="2:13" x14ac:dyDescent="0.35">
      <c r="B1468" s="229"/>
      <c r="C1468" s="301"/>
      <c r="D1468" s="301"/>
      <c r="E1468" s="449"/>
      <c r="F1468" s="301"/>
      <c r="G1468" s="302"/>
      <c r="H1468" s="170"/>
      <c r="I1468" s="170"/>
      <c r="J1468" s="646">
        <v>0</v>
      </c>
      <c r="K1468" s="646">
        <v>0</v>
      </c>
      <c r="L1468" s="736"/>
      <c r="M1468" s="361"/>
    </row>
    <row r="1469" spans="2:13" x14ac:dyDescent="0.35">
      <c r="B1469" s="229"/>
      <c r="C1469" s="301"/>
      <c r="D1469" s="301"/>
      <c r="E1469" s="449"/>
      <c r="F1469" s="301"/>
      <c r="G1469" s="302"/>
      <c r="H1469" s="170"/>
      <c r="I1469" s="170"/>
      <c r="J1469" s="646">
        <v>0</v>
      </c>
      <c r="K1469" s="646">
        <v>0</v>
      </c>
      <c r="L1469" s="736"/>
      <c r="M1469" s="361"/>
    </row>
    <row r="1470" spans="2:13" x14ac:dyDescent="0.35">
      <c r="B1470" s="229"/>
      <c r="C1470" s="301"/>
      <c r="D1470" s="301"/>
      <c r="E1470" s="449"/>
      <c r="F1470" s="301"/>
      <c r="G1470" s="302"/>
      <c r="H1470" s="170"/>
      <c r="I1470" s="170"/>
      <c r="J1470" s="646">
        <v>0</v>
      </c>
      <c r="K1470" s="646">
        <v>0</v>
      </c>
      <c r="L1470" s="736"/>
      <c r="M1470" s="361"/>
    </row>
    <row r="1471" spans="2:13" x14ac:dyDescent="0.35">
      <c r="B1471" s="229"/>
      <c r="C1471" s="301"/>
      <c r="D1471" s="301"/>
      <c r="E1471" s="449"/>
      <c r="F1471" s="301"/>
      <c r="G1471" s="302"/>
      <c r="H1471" s="170"/>
      <c r="I1471" s="170"/>
      <c r="J1471" s="646">
        <v>0</v>
      </c>
      <c r="K1471" s="646">
        <v>0</v>
      </c>
      <c r="L1471" s="736"/>
      <c r="M1471" s="361"/>
    </row>
    <row r="1472" spans="2:13" x14ac:dyDescent="0.35">
      <c r="B1472" s="229"/>
      <c r="C1472" s="301"/>
      <c r="D1472" s="301"/>
      <c r="E1472" s="449"/>
      <c r="F1472" s="301"/>
      <c r="G1472" s="302"/>
      <c r="H1472" s="170"/>
      <c r="I1472" s="170"/>
      <c r="J1472" s="646">
        <v>0</v>
      </c>
      <c r="K1472" s="646">
        <v>0</v>
      </c>
      <c r="L1472" s="736"/>
      <c r="M1472" s="361"/>
    </row>
    <row r="1473" spans="2:13" x14ac:dyDescent="0.35">
      <c r="B1473" s="229"/>
      <c r="C1473" s="301"/>
      <c r="D1473" s="301"/>
      <c r="E1473" s="449"/>
      <c r="F1473" s="301"/>
      <c r="G1473" s="302"/>
      <c r="H1473" s="170"/>
      <c r="I1473" s="170"/>
      <c r="J1473" s="646">
        <v>0</v>
      </c>
      <c r="K1473" s="646">
        <v>0</v>
      </c>
      <c r="L1473" s="736"/>
      <c r="M1473" s="361"/>
    </row>
    <row r="1474" spans="2:13" x14ac:dyDescent="0.35">
      <c r="B1474" s="229"/>
      <c r="C1474" s="301"/>
      <c r="D1474" s="301"/>
      <c r="E1474" s="449"/>
      <c r="F1474" s="301"/>
      <c r="G1474" s="302"/>
      <c r="H1474" s="170"/>
      <c r="I1474" s="170"/>
      <c r="J1474" s="646">
        <v>0</v>
      </c>
      <c r="K1474" s="646">
        <v>0</v>
      </c>
      <c r="L1474" s="736"/>
      <c r="M1474" s="361"/>
    </row>
    <row r="1475" spans="2:13" x14ac:dyDescent="0.35">
      <c r="B1475" s="229"/>
      <c r="C1475" s="301"/>
      <c r="D1475" s="301"/>
      <c r="E1475" s="449"/>
      <c r="F1475" s="301"/>
      <c r="G1475" s="302"/>
      <c r="H1475" s="170"/>
      <c r="I1475" s="170"/>
      <c r="J1475" s="646">
        <v>0</v>
      </c>
      <c r="K1475" s="646">
        <v>0</v>
      </c>
      <c r="L1475" s="736"/>
      <c r="M1475" s="361"/>
    </row>
    <row r="1476" spans="2:13" x14ac:dyDescent="0.35">
      <c r="B1476" s="229"/>
      <c r="C1476" s="301"/>
      <c r="D1476" s="301"/>
      <c r="E1476" s="449"/>
      <c r="F1476" s="301"/>
      <c r="G1476" s="302"/>
      <c r="H1476" s="170"/>
      <c r="I1476" s="170"/>
      <c r="J1476" s="646">
        <v>0</v>
      </c>
      <c r="K1476" s="646">
        <v>0</v>
      </c>
      <c r="L1476" s="736"/>
      <c r="M1476" s="361"/>
    </row>
    <row r="1477" spans="2:13" x14ac:dyDescent="0.35">
      <c r="B1477" s="229"/>
      <c r="C1477" s="301"/>
      <c r="D1477" s="301"/>
      <c r="E1477" s="449"/>
      <c r="F1477" s="301"/>
      <c r="G1477" s="302"/>
      <c r="H1477" s="170"/>
      <c r="I1477" s="170"/>
      <c r="J1477" s="646">
        <v>0</v>
      </c>
      <c r="K1477" s="646">
        <v>0</v>
      </c>
      <c r="L1477" s="736"/>
      <c r="M1477" s="361"/>
    </row>
    <row r="1478" spans="2:13" x14ac:dyDescent="0.35">
      <c r="B1478" s="229"/>
      <c r="C1478" s="301"/>
      <c r="D1478" s="301"/>
      <c r="E1478" s="449"/>
      <c r="F1478" s="301"/>
      <c r="G1478" s="302"/>
      <c r="H1478" s="170"/>
      <c r="I1478" s="170"/>
      <c r="J1478" s="646">
        <v>0</v>
      </c>
      <c r="K1478" s="646">
        <v>0</v>
      </c>
      <c r="L1478" s="736"/>
      <c r="M1478" s="361"/>
    </row>
    <row r="1479" spans="2:13" x14ac:dyDescent="0.35">
      <c r="B1479" s="229"/>
      <c r="C1479" s="301"/>
      <c r="D1479" s="301"/>
      <c r="E1479" s="449"/>
      <c r="F1479" s="301"/>
      <c r="G1479" s="302"/>
      <c r="H1479" s="170"/>
      <c r="I1479" s="170"/>
      <c r="J1479" s="646">
        <v>0</v>
      </c>
      <c r="K1479" s="646">
        <v>0</v>
      </c>
      <c r="L1479" s="736"/>
      <c r="M1479" s="361"/>
    </row>
    <row r="1480" spans="2:13" x14ac:dyDescent="0.35">
      <c r="B1480" s="229"/>
      <c r="C1480" s="301"/>
      <c r="D1480" s="301"/>
      <c r="E1480" s="449"/>
      <c r="F1480" s="301"/>
      <c r="G1480" s="302"/>
      <c r="H1480" s="170"/>
      <c r="I1480" s="170"/>
      <c r="J1480" s="646">
        <v>0</v>
      </c>
      <c r="K1480" s="646">
        <v>0</v>
      </c>
      <c r="L1480" s="736"/>
      <c r="M1480" s="361"/>
    </row>
    <row r="1481" spans="2:13" x14ac:dyDescent="0.35">
      <c r="B1481" s="229"/>
      <c r="C1481" s="301"/>
      <c r="D1481" s="301"/>
      <c r="E1481" s="449"/>
      <c r="F1481" s="301"/>
      <c r="G1481" s="302"/>
      <c r="H1481" s="170"/>
      <c r="I1481" s="170"/>
      <c r="J1481" s="646">
        <v>0</v>
      </c>
      <c r="K1481" s="646">
        <v>0</v>
      </c>
      <c r="L1481" s="736"/>
      <c r="M1481" s="361"/>
    </row>
    <row r="1482" spans="2:13" x14ac:dyDescent="0.35">
      <c r="B1482" s="229"/>
      <c r="C1482" s="301"/>
      <c r="D1482" s="301"/>
      <c r="E1482" s="449"/>
      <c r="F1482" s="301"/>
      <c r="G1482" s="302"/>
      <c r="H1482" s="170"/>
      <c r="I1482" s="170"/>
      <c r="J1482" s="646">
        <v>0</v>
      </c>
      <c r="K1482" s="646">
        <v>0</v>
      </c>
      <c r="L1482" s="736"/>
      <c r="M1482" s="361"/>
    </row>
    <row r="1483" spans="2:13" x14ac:dyDescent="0.35">
      <c r="B1483" s="229"/>
      <c r="C1483" s="301"/>
      <c r="D1483" s="301"/>
      <c r="E1483" s="449"/>
      <c r="F1483" s="301"/>
      <c r="G1483" s="302"/>
      <c r="H1483" s="170"/>
      <c r="I1483" s="170"/>
      <c r="J1483" s="646">
        <v>0</v>
      </c>
      <c r="K1483" s="646">
        <v>0</v>
      </c>
      <c r="L1483" s="736"/>
      <c r="M1483" s="361"/>
    </row>
    <row r="1484" spans="2:13" x14ac:dyDescent="0.35">
      <c r="B1484" s="229"/>
      <c r="C1484" s="301"/>
      <c r="D1484" s="301"/>
      <c r="E1484" s="449"/>
      <c r="F1484" s="301"/>
      <c r="G1484" s="302"/>
      <c r="H1484" s="170"/>
      <c r="I1484" s="170"/>
      <c r="J1484" s="646">
        <v>0</v>
      </c>
      <c r="K1484" s="646">
        <v>0</v>
      </c>
      <c r="L1484" s="736"/>
      <c r="M1484" s="361"/>
    </row>
    <row r="1485" spans="2:13" x14ac:dyDescent="0.35">
      <c r="B1485" s="229"/>
      <c r="C1485" s="301"/>
      <c r="D1485" s="301"/>
      <c r="E1485" s="449"/>
      <c r="F1485" s="301"/>
      <c r="G1485" s="302"/>
      <c r="H1485" s="170"/>
      <c r="I1485" s="170"/>
      <c r="J1485" s="646">
        <v>0</v>
      </c>
      <c r="K1485" s="646">
        <v>0</v>
      </c>
      <c r="L1485" s="736"/>
      <c r="M1485" s="361"/>
    </row>
    <row r="1486" spans="2:13" x14ac:dyDescent="0.35">
      <c r="B1486" s="229"/>
      <c r="C1486" s="301"/>
      <c r="D1486" s="301"/>
      <c r="E1486" s="449"/>
      <c r="F1486" s="301"/>
      <c r="G1486" s="302"/>
      <c r="H1486" s="170"/>
      <c r="I1486" s="170"/>
      <c r="J1486" s="646">
        <v>0</v>
      </c>
      <c r="K1486" s="646">
        <v>0</v>
      </c>
      <c r="L1486" s="736"/>
      <c r="M1486" s="361"/>
    </row>
    <row r="1487" spans="2:13" x14ac:dyDescent="0.35">
      <c r="B1487" s="229"/>
      <c r="C1487" s="301"/>
      <c r="D1487" s="301"/>
      <c r="E1487" s="449"/>
      <c r="F1487" s="301"/>
      <c r="G1487" s="302"/>
      <c r="H1487" s="170"/>
      <c r="I1487" s="170"/>
      <c r="J1487" s="646">
        <v>0</v>
      </c>
      <c r="K1487" s="646">
        <v>0</v>
      </c>
      <c r="L1487" s="736"/>
      <c r="M1487" s="361"/>
    </row>
    <row r="1488" spans="2:13" x14ac:dyDescent="0.35">
      <c r="B1488" s="229"/>
      <c r="C1488" s="301"/>
      <c r="D1488" s="301"/>
      <c r="E1488" s="449"/>
      <c r="F1488" s="301"/>
      <c r="G1488" s="302"/>
      <c r="H1488" s="170"/>
      <c r="I1488" s="170"/>
      <c r="J1488" s="646">
        <v>0</v>
      </c>
      <c r="K1488" s="646">
        <v>0</v>
      </c>
      <c r="L1488" s="736"/>
      <c r="M1488" s="361"/>
    </row>
    <row r="1489" spans="2:13" x14ac:dyDescent="0.35">
      <c r="B1489" s="229"/>
      <c r="C1489" s="301"/>
      <c r="D1489" s="301"/>
      <c r="E1489" s="449"/>
      <c r="F1489" s="301"/>
      <c r="G1489" s="302"/>
      <c r="H1489" s="170"/>
      <c r="I1489" s="170"/>
      <c r="J1489" s="646">
        <v>0</v>
      </c>
      <c r="K1489" s="646">
        <v>0</v>
      </c>
      <c r="L1489" s="736"/>
      <c r="M1489" s="361"/>
    </row>
    <row r="1490" spans="2:13" x14ac:dyDescent="0.35">
      <c r="B1490" s="229"/>
      <c r="C1490" s="301"/>
      <c r="D1490" s="301"/>
      <c r="E1490" s="449"/>
      <c r="F1490" s="301"/>
      <c r="G1490" s="302"/>
      <c r="H1490" s="170"/>
      <c r="I1490" s="170"/>
      <c r="J1490" s="646">
        <v>0</v>
      </c>
      <c r="K1490" s="646">
        <v>0</v>
      </c>
      <c r="L1490" s="736"/>
      <c r="M1490" s="361"/>
    </row>
    <row r="1491" spans="2:13" x14ac:dyDescent="0.35">
      <c r="B1491" s="229"/>
      <c r="C1491" s="301"/>
      <c r="D1491" s="301"/>
      <c r="E1491" s="449"/>
      <c r="F1491" s="301"/>
      <c r="G1491" s="302"/>
      <c r="H1491" s="170"/>
      <c r="I1491" s="170"/>
      <c r="J1491" s="646">
        <v>0</v>
      </c>
      <c r="K1491" s="646">
        <v>0</v>
      </c>
      <c r="L1491" s="736"/>
      <c r="M1491" s="361"/>
    </row>
    <row r="1492" spans="2:13" x14ac:dyDescent="0.35">
      <c r="B1492" s="229"/>
      <c r="C1492" s="301"/>
      <c r="D1492" s="301"/>
      <c r="E1492" s="449"/>
      <c r="F1492" s="301"/>
      <c r="G1492" s="302"/>
      <c r="H1492" s="170"/>
      <c r="I1492" s="170"/>
      <c r="J1492" s="646">
        <v>0</v>
      </c>
      <c r="K1492" s="646">
        <v>0</v>
      </c>
      <c r="L1492" s="736"/>
      <c r="M1492" s="361"/>
    </row>
    <row r="1493" spans="2:13" x14ac:dyDescent="0.35">
      <c r="B1493" s="229"/>
      <c r="C1493" s="301"/>
      <c r="D1493" s="301"/>
      <c r="E1493" s="449"/>
      <c r="F1493" s="301"/>
      <c r="G1493" s="302"/>
      <c r="H1493" s="170"/>
      <c r="I1493" s="170"/>
      <c r="J1493" s="646">
        <v>0</v>
      </c>
      <c r="K1493" s="646">
        <v>0</v>
      </c>
      <c r="L1493" s="736"/>
      <c r="M1493" s="361"/>
    </row>
    <row r="1494" spans="2:13" x14ac:dyDescent="0.35">
      <c r="B1494" s="229"/>
      <c r="C1494" s="301"/>
      <c r="D1494" s="301"/>
      <c r="E1494" s="449"/>
      <c r="F1494" s="301"/>
      <c r="G1494" s="302"/>
      <c r="H1494" s="170"/>
      <c r="I1494" s="170"/>
      <c r="J1494" s="646">
        <v>0</v>
      </c>
      <c r="K1494" s="646">
        <v>0</v>
      </c>
      <c r="L1494" s="736"/>
      <c r="M1494" s="361"/>
    </row>
    <row r="1495" spans="2:13" x14ac:dyDescent="0.35">
      <c r="B1495" s="229"/>
      <c r="C1495" s="301"/>
      <c r="D1495" s="301"/>
      <c r="E1495" s="449"/>
      <c r="F1495" s="301"/>
      <c r="G1495" s="302"/>
      <c r="H1495" s="170"/>
      <c r="I1495" s="170"/>
      <c r="J1495" s="646">
        <v>0</v>
      </c>
      <c r="K1495" s="646">
        <v>0</v>
      </c>
      <c r="L1495" s="736"/>
      <c r="M1495" s="361"/>
    </row>
    <row r="1496" spans="2:13" x14ac:dyDescent="0.35">
      <c r="B1496" s="229"/>
      <c r="C1496" s="301"/>
      <c r="D1496" s="301"/>
      <c r="E1496" s="449"/>
      <c r="F1496" s="301"/>
      <c r="G1496" s="302"/>
      <c r="H1496" s="170"/>
      <c r="I1496" s="170"/>
      <c r="J1496" s="646">
        <v>0</v>
      </c>
      <c r="K1496" s="646">
        <v>0</v>
      </c>
      <c r="L1496" s="736"/>
      <c r="M1496" s="361"/>
    </row>
    <row r="1497" spans="2:13" x14ac:dyDescent="0.35">
      <c r="B1497" s="229"/>
      <c r="C1497" s="301"/>
      <c r="D1497" s="301"/>
      <c r="E1497" s="449"/>
      <c r="F1497" s="301"/>
      <c r="G1497" s="302"/>
      <c r="H1497" s="170"/>
      <c r="I1497" s="170"/>
      <c r="J1497" s="646">
        <v>0</v>
      </c>
      <c r="K1497" s="646">
        <v>0</v>
      </c>
      <c r="L1497" s="736"/>
      <c r="M1497" s="361"/>
    </row>
    <row r="1498" spans="2:13" x14ac:dyDescent="0.35">
      <c r="B1498" s="229"/>
      <c r="C1498" s="301"/>
      <c r="D1498" s="301"/>
      <c r="E1498" s="449"/>
      <c r="F1498" s="301"/>
      <c r="G1498" s="302"/>
      <c r="H1498" s="170"/>
      <c r="I1498" s="170"/>
      <c r="J1498" s="646">
        <v>0</v>
      </c>
      <c r="K1498" s="646">
        <v>0</v>
      </c>
      <c r="L1498" s="736"/>
      <c r="M1498" s="361"/>
    </row>
    <row r="1499" spans="2:13" x14ac:dyDescent="0.35">
      <c r="B1499" s="229"/>
      <c r="C1499" s="301"/>
      <c r="D1499" s="301"/>
      <c r="E1499" s="449"/>
      <c r="F1499" s="301"/>
      <c r="G1499" s="302"/>
      <c r="H1499" s="170"/>
      <c r="I1499" s="170"/>
      <c r="J1499" s="646">
        <v>0</v>
      </c>
      <c r="K1499" s="646">
        <v>0</v>
      </c>
      <c r="L1499" s="736"/>
      <c r="M1499" s="361"/>
    </row>
    <row r="1500" spans="2:13" x14ac:dyDescent="0.35">
      <c r="B1500" s="229"/>
      <c r="C1500" s="301"/>
      <c r="D1500" s="301"/>
      <c r="E1500" s="449"/>
      <c r="F1500" s="301"/>
      <c r="G1500" s="302"/>
      <c r="H1500" s="170"/>
      <c r="I1500" s="170"/>
      <c r="J1500" s="646">
        <v>0</v>
      </c>
      <c r="K1500" s="646">
        <v>0</v>
      </c>
      <c r="L1500" s="736"/>
      <c r="M1500" s="361"/>
    </row>
    <row r="1501" spans="2:13" x14ac:dyDescent="0.35">
      <c r="B1501" s="229"/>
      <c r="C1501" s="301"/>
      <c r="D1501" s="301"/>
      <c r="E1501" s="449"/>
      <c r="F1501" s="301"/>
      <c r="G1501" s="302"/>
      <c r="H1501" s="170"/>
      <c r="I1501" s="170"/>
      <c r="J1501" s="646">
        <v>0</v>
      </c>
      <c r="K1501" s="646">
        <v>0</v>
      </c>
      <c r="L1501" s="736"/>
      <c r="M1501" s="361"/>
    </row>
    <row r="1502" spans="2:13" x14ac:dyDescent="0.35">
      <c r="B1502" s="229"/>
      <c r="C1502" s="301"/>
      <c r="D1502" s="301"/>
      <c r="E1502" s="449"/>
      <c r="F1502" s="301"/>
      <c r="G1502" s="302"/>
      <c r="H1502" s="170"/>
      <c r="I1502" s="170"/>
      <c r="J1502" s="646">
        <v>0</v>
      </c>
      <c r="K1502" s="646">
        <v>0</v>
      </c>
      <c r="L1502" s="736"/>
      <c r="M1502" s="361"/>
    </row>
    <row r="1503" spans="2:13" x14ac:dyDescent="0.35">
      <c r="B1503" s="229"/>
      <c r="C1503" s="301"/>
      <c r="D1503" s="301"/>
      <c r="E1503" s="449"/>
      <c r="F1503" s="301"/>
      <c r="G1503" s="302"/>
      <c r="H1503" s="170"/>
      <c r="I1503" s="170"/>
      <c r="J1503" s="646">
        <v>0</v>
      </c>
      <c r="K1503" s="646">
        <v>0</v>
      </c>
      <c r="L1503" s="736"/>
      <c r="M1503" s="361"/>
    </row>
    <row r="1504" spans="2:13" x14ac:dyDescent="0.35">
      <c r="B1504" s="229"/>
      <c r="C1504" s="301"/>
      <c r="D1504" s="301"/>
      <c r="E1504" s="449"/>
      <c r="F1504" s="301"/>
      <c r="G1504" s="302"/>
      <c r="H1504" s="170"/>
      <c r="I1504" s="170"/>
      <c r="J1504" s="646">
        <v>0</v>
      </c>
      <c r="K1504" s="646">
        <v>0</v>
      </c>
      <c r="L1504" s="736"/>
      <c r="M1504" s="361"/>
    </row>
    <row r="1505" spans="2:13" x14ac:dyDescent="0.35">
      <c r="B1505" s="229"/>
      <c r="C1505" s="301"/>
      <c r="D1505" s="301"/>
      <c r="E1505" s="449"/>
      <c r="F1505" s="301"/>
      <c r="G1505" s="302"/>
      <c r="H1505" s="170"/>
      <c r="I1505" s="170"/>
      <c r="J1505" s="646">
        <v>0</v>
      </c>
      <c r="K1505" s="646">
        <v>0</v>
      </c>
      <c r="L1505" s="736"/>
      <c r="M1505" s="361"/>
    </row>
    <row r="1506" spans="2:13" x14ac:dyDescent="0.35">
      <c r="B1506" s="229"/>
      <c r="C1506" s="301"/>
      <c r="D1506" s="301"/>
      <c r="E1506" s="449"/>
      <c r="F1506" s="301"/>
      <c r="G1506" s="302"/>
      <c r="H1506" s="170"/>
      <c r="I1506" s="170"/>
      <c r="J1506" s="646">
        <v>0</v>
      </c>
      <c r="K1506" s="646">
        <v>0</v>
      </c>
      <c r="L1506" s="736"/>
      <c r="M1506" s="361"/>
    </row>
    <row r="1507" spans="2:13" x14ac:dyDescent="0.35">
      <c r="B1507" s="229"/>
      <c r="C1507" s="301"/>
      <c r="D1507" s="301"/>
      <c r="E1507" s="449"/>
      <c r="F1507" s="301"/>
      <c r="G1507" s="302"/>
      <c r="H1507" s="170"/>
      <c r="I1507" s="170"/>
      <c r="J1507" s="646">
        <v>0</v>
      </c>
      <c r="K1507" s="646">
        <v>0</v>
      </c>
      <c r="L1507" s="736"/>
      <c r="M1507" s="361"/>
    </row>
    <row r="1508" spans="2:13" x14ac:dyDescent="0.35">
      <c r="B1508" s="229"/>
      <c r="C1508" s="301"/>
      <c r="D1508" s="301"/>
      <c r="E1508" s="449"/>
      <c r="F1508" s="301"/>
      <c r="G1508" s="302"/>
      <c r="H1508" s="170"/>
      <c r="I1508" s="170"/>
      <c r="J1508" s="646">
        <v>0</v>
      </c>
      <c r="K1508" s="646">
        <v>0</v>
      </c>
      <c r="L1508" s="736"/>
      <c r="M1508" s="361"/>
    </row>
    <row r="1509" spans="2:13" x14ac:dyDescent="0.35">
      <c r="B1509" s="229"/>
      <c r="C1509" s="301"/>
      <c r="D1509" s="301"/>
      <c r="E1509" s="449"/>
      <c r="F1509" s="301"/>
      <c r="G1509" s="302"/>
      <c r="H1509" s="170"/>
      <c r="I1509" s="170"/>
      <c r="J1509" s="646">
        <v>0</v>
      </c>
      <c r="K1509" s="646">
        <v>0</v>
      </c>
      <c r="L1509" s="736"/>
      <c r="M1509" s="361"/>
    </row>
    <row r="1510" spans="2:13" x14ac:dyDescent="0.35">
      <c r="B1510" s="229"/>
      <c r="C1510" s="301"/>
      <c r="D1510" s="301"/>
      <c r="E1510" s="449"/>
      <c r="F1510" s="301"/>
      <c r="G1510" s="302"/>
      <c r="H1510" s="170"/>
      <c r="I1510" s="170"/>
      <c r="J1510" s="646">
        <v>0</v>
      </c>
      <c r="K1510" s="646">
        <v>0</v>
      </c>
      <c r="L1510" s="736"/>
      <c r="M1510" s="361"/>
    </row>
    <row r="1511" spans="2:13" x14ac:dyDescent="0.35">
      <c r="B1511" s="229"/>
      <c r="C1511" s="301"/>
      <c r="D1511" s="301"/>
      <c r="E1511" s="449"/>
      <c r="F1511" s="301"/>
      <c r="G1511" s="302"/>
      <c r="H1511" s="170"/>
      <c r="I1511" s="170"/>
      <c r="J1511" s="646">
        <v>0</v>
      </c>
      <c r="K1511" s="646">
        <v>0</v>
      </c>
      <c r="L1511" s="736"/>
      <c r="M1511" s="361"/>
    </row>
    <row r="1512" spans="2:13" x14ac:dyDescent="0.35">
      <c r="B1512" s="229"/>
      <c r="C1512" s="301"/>
      <c r="D1512" s="301"/>
      <c r="E1512" s="449"/>
      <c r="F1512" s="301"/>
      <c r="G1512" s="302"/>
      <c r="H1512" s="170"/>
      <c r="I1512" s="170"/>
      <c r="J1512" s="646">
        <v>0</v>
      </c>
      <c r="K1512" s="646">
        <v>0</v>
      </c>
      <c r="L1512" s="736"/>
      <c r="M1512" s="361"/>
    </row>
    <row r="1513" spans="2:13" x14ac:dyDescent="0.35">
      <c r="B1513" s="229"/>
      <c r="C1513" s="301"/>
      <c r="D1513" s="301"/>
      <c r="E1513" s="449"/>
      <c r="F1513" s="301"/>
      <c r="G1513" s="302"/>
      <c r="H1513" s="170"/>
      <c r="I1513" s="170"/>
      <c r="J1513" s="646">
        <v>0</v>
      </c>
      <c r="K1513" s="646">
        <v>0</v>
      </c>
      <c r="L1513" s="736"/>
      <c r="M1513" s="361"/>
    </row>
    <row r="1514" spans="2:13" x14ac:dyDescent="0.35">
      <c r="B1514" s="229"/>
      <c r="C1514" s="301"/>
      <c r="D1514" s="301"/>
      <c r="E1514" s="449"/>
      <c r="F1514" s="301"/>
      <c r="G1514" s="302"/>
      <c r="H1514" s="170"/>
      <c r="I1514" s="170"/>
      <c r="J1514" s="646">
        <v>0</v>
      </c>
      <c r="K1514" s="646">
        <v>0</v>
      </c>
      <c r="L1514" s="736"/>
      <c r="M1514" s="361"/>
    </row>
    <row r="1515" spans="2:13" x14ac:dyDescent="0.35">
      <c r="B1515" s="229"/>
      <c r="C1515" s="301"/>
      <c r="D1515" s="301"/>
      <c r="E1515" s="449"/>
      <c r="F1515" s="301"/>
      <c r="G1515" s="302"/>
      <c r="H1515" s="170"/>
      <c r="I1515" s="170"/>
      <c r="J1515" s="646">
        <v>0</v>
      </c>
      <c r="K1515" s="646">
        <v>0</v>
      </c>
      <c r="L1515" s="736"/>
      <c r="M1515" s="361"/>
    </row>
    <row r="1516" spans="2:13" x14ac:dyDescent="0.35">
      <c r="B1516" s="229"/>
      <c r="C1516" s="301"/>
      <c r="D1516" s="301"/>
      <c r="E1516" s="449"/>
      <c r="F1516" s="301"/>
      <c r="G1516" s="302"/>
      <c r="H1516" s="170"/>
      <c r="I1516" s="170"/>
      <c r="J1516" s="646">
        <v>0</v>
      </c>
      <c r="K1516" s="646">
        <v>0</v>
      </c>
      <c r="L1516" s="736"/>
      <c r="M1516" s="361"/>
    </row>
    <row r="1517" spans="2:13" x14ac:dyDescent="0.35">
      <c r="B1517" s="229"/>
      <c r="C1517" s="301"/>
      <c r="D1517" s="301"/>
      <c r="E1517" s="449"/>
      <c r="F1517" s="301"/>
      <c r="G1517" s="302"/>
      <c r="H1517" s="170"/>
      <c r="I1517" s="170"/>
      <c r="J1517" s="646">
        <v>0</v>
      </c>
      <c r="K1517" s="646">
        <v>0</v>
      </c>
      <c r="L1517" s="736"/>
      <c r="M1517" s="361"/>
    </row>
    <row r="1518" spans="2:13" x14ac:dyDescent="0.35">
      <c r="B1518" s="229"/>
      <c r="C1518" s="301"/>
      <c r="D1518" s="301"/>
      <c r="E1518" s="449"/>
      <c r="F1518" s="301"/>
      <c r="G1518" s="302"/>
      <c r="H1518" s="170"/>
      <c r="I1518" s="170"/>
      <c r="J1518" s="646">
        <v>0</v>
      </c>
      <c r="K1518" s="646">
        <v>0</v>
      </c>
      <c r="L1518" s="736"/>
      <c r="M1518" s="361"/>
    </row>
    <row r="1519" spans="2:13" x14ac:dyDescent="0.35">
      <c r="B1519" s="229"/>
      <c r="C1519" s="301"/>
      <c r="D1519" s="301"/>
      <c r="E1519" s="449"/>
      <c r="F1519" s="301"/>
      <c r="G1519" s="302"/>
      <c r="H1519" s="170"/>
      <c r="I1519" s="170"/>
      <c r="J1519" s="646">
        <v>0</v>
      </c>
      <c r="K1519" s="646">
        <v>0</v>
      </c>
      <c r="L1519" s="736"/>
      <c r="M1519" s="361"/>
    </row>
    <row r="1520" spans="2:13" x14ac:dyDescent="0.35">
      <c r="B1520" s="229"/>
      <c r="C1520" s="301"/>
      <c r="D1520" s="301"/>
      <c r="E1520" s="449"/>
      <c r="F1520" s="301"/>
      <c r="G1520" s="302"/>
      <c r="H1520" s="170"/>
      <c r="I1520" s="170"/>
      <c r="J1520" s="646">
        <v>0</v>
      </c>
      <c r="K1520" s="646">
        <v>0</v>
      </c>
      <c r="L1520" s="736"/>
      <c r="M1520" s="361"/>
    </row>
    <row r="1521" spans="2:13" x14ac:dyDescent="0.35">
      <c r="B1521" s="229"/>
      <c r="C1521" s="301"/>
      <c r="D1521" s="301"/>
      <c r="E1521" s="449"/>
      <c r="F1521" s="301"/>
      <c r="G1521" s="302"/>
      <c r="H1521" s="170"/>
      <c r="I1521" s="170"/>
      <c r="J1521" s="646">
        <v>0</v>
      </c>
      <c r="K1521" s="646">
        <v>0</v>
      </c>
      <c r="L1521" s="736"/>
      <c r="M1521" s="361"/>
    </row>
    <row r="1522" spans="2:13" x14ac:dyDescent="0.35">
      <c r="B1522" s="229"/>
      <c r="C1522" s="301"/>
      <c r="D1522" s="301"/>
      <c r="E1522" s="449"/>
      <c r="F1522" s="301"/>
      <c r="G1522" s="302"/>
      <c r="H1522" s="170"/>
      <c r="I1522" s="170"/>
      <c r="J1522" s="646">
        <v>0</v>
      </c>
      <c r="K1522" s="646">
        <v>0</v>
      </c>
      <c r="L1522" s="736"/>
      <c r="M1522" s="361"/>
    </row>
    <row r="1523" spans="2:13" x14ac:dyDescent="0.35">
      <c r="B1523" s="229"/>
      <c r="C1523" s="301"/>
      <c r="D1523" s="301"/>
      <c r="E1523" s="449"/>
      <c r="F1523" s="301"/>
      <c r="G1523" s="302"/>
      <c r="H1523" s="170"/>
      <c r="I1523" s="170"/>
      <c r="J1523" s="646">
        <v>0</v>
      </c>
      <c r="K1523" s="646">
        <v>0</v>
      </c>
      <c r="L1523" s="736"/>
      <c r="M1523" s="361"/>
    </row>
    <row r="1524" spans="2:13" x14ac:dyDescent="0.35">
      <c r="B1524" s="229"/>
      <c r="C1524" s="301"/>
      <c r="D1524" s="301"/>
      <c r="E1524" s="449"/>
      <c r="F1524" s="301"/>
      <c r="G1524" s="302"/>
      <c r="H1524" s="170"/>
      <c r="I1524" s="170"/>
      <c r="J1524" s="646">
        <v>0</v>
      </c>
      <c r="K1524" s="646">
        <v>0</v>
      </c>
      <c r="L1524" s="736"/>
      <c r="M1524" s="361"/>
    </row>
    <row r="1525" spans="2:13" x14ac:dyDescent="0.35">
      <c r="B1525" s="229"/>
      <c r="C1525" s="301"/>
      <c r="D1525" s="301"/>
      <c r="E1525" s="449"/>
      <c r="F1525" s="301"/>
      <c r="G1525" s="302"/>
      <c r="H1525" s="170"/>
      <c r="I1525" s="170"/>
      <c r="J1525" s="646">
        <v>0</v>
      </c>
      <c r="K1525" s="646">
        <v>0</v>
      </c>
      <c r="L1525" s="736"/>
      <c r="M1525" s="361"/>
    </row>
    <row r="1526" spans="2:13" x14ac:dyDescent="0.35">
      <c r="B1526" s="229"/>
      <c r="C1526" s="301"/>
      <c r="D1526" s="301"/>
      <c r="E1526" s="449"/>
      <c r="F1526" s="301"/>
      <c r="G1526" s="302"/>
      <c r="H1526" s="170"/>
      <c r="I1526" s="170"/>
      <c r="J1526" s="646">
        <v>0</v>
      </c>
      <c r="K1526" s="646">
        <v>0</v>
      </c>
      <c r="L1526" s="736"/>
      <c r="M1526" s="361"/>
    </row>
    <row r="1527" spans="2:13" x14ac:dyDescent="0.35">
      <c r="B1527" s="229"/>
      <c r="C1527" s="301"/>
      <c r="D1527" s="301"/>
      <c r="E1527" s="449"/>
      <c r="F1527" s="301"/>
      <c r="G1527" s="302"/>
      <c r="H1527" s="170"/>
      <c r="I1527" s="170"/>
      <c r="J1527" s="646">
        <v>0</v>
      </c>
      <c r="K1527" s="646">
        <v>0</v>
      </c>
      <c r="L1527" s="736"/>
      <c r="M1527" s="361"/>
    </row>
    <row r="1528" spans="2:13" x14ac:dyDescent="0.35">
      <c r="B1528" s="229"/>
      <c r="C1528" s="301"/>
      <c r="D1528" s="301"/>
      <c r="E1528" s="449"/>
      <c r="F1528" s="301"/>
      <c r="G1528" s="302"/>
      <c r="H1528" s="170"/>
      <c r="I1528" s="170"/>
      <c r="J1528" s="646">
        <v>0</v>
      </c>
      <c r="K1528" s="646">
        <v>0</v>
      </c>
      <c r="L1528" s="736"/>
      <c r="M1528" s="361"/>
    </row>
    <row r="1529" spans="2:13" x14ac:dyDescent="0.35">
      <c r="B1529" s="229"/>
      <c r="C1529" s="301"/>
      <c r="D1529" s="301"/>
      <c r="E1529" s="449"/>
      <c r="F1529" s="301"/>
      <c r="G1529" s="302"/>
      <c r="H1529" s="170"/>
      <c r="I1529" s="170"/>
      <c r="J1529" s="646">
        <v>0</v>
      </c>
      <c r="K1529" s="646">
        <v>0</v>
      </c>
      <c r="L1529" s="736"/>
      <c r="M1529" s="361"/>
    </row>
    <row r="1530" spans="2:13" x14ac:dyDescent="0.35">
      <c r="B1530" s="229"/>
      <c r="C1530" s="301"/>
      <c r="D1530" s="301"/>
      <c r="E1530" s="449"/>
      <c r="F1530" s="301"/>
      <c r="G1530" s="302"/>
      <c r="H1530" s="170"/>
      <c r="I1530" s="170"/>
      <c r="J1530" s="646">
        <v>0</v>
      </c>
      <c r="K1530" s="646">
        <v>0</v>
      </c>
      <c r="L1530" s="736"/>
      <c r="M1530" s="361"/>
    </row>
    <row r="1531" spans="2:13" x14ac:dyDescent="0.35">
      <c r="B1531" s="229"/>
      <c r="C1531" s="301"/>
      <c r="D1531" s="301"/>
      <c r="E1531" s="449"/>
      <c r="F1531" s="301"/>
      <c r="G1531" s="302"/>
      <c r="H1531" s="170"/>
      <c r="I1531" s="170"/>
      <c r="J1531" s="646">
        <v>0</v>
      </c>
      <c r="K1531" s="646">
        <v>0</v>
      </c>
      <c r="L1531" s="736"/>
      <c r="M1531" s="361"/>
    </row>
    <row r="1532" spans="2:13" x14ac:dyDescent="0.35">
      <c r="B1532" s="229"/>
      <c r="C1532" s="301"/>
      <c r="D1532" s="301"/>
      <c r="E1532" s="449"/>
      <c r="F1532" s="301"/>
      <c r="G1532" s="302"/>
      <c r="H1532" s="170"/>
      <c r="I1532" s="170"/>
      <c r="J1532" s="646">
        <v>0</v>
      </c>
      <c r="K1532" s="646">
        <v>0</v>
      </c>
      <c r="L1532" s="736"/>
      <c r="M1532" s="361"/>
    </row>
    <row r="1533" spans="2:13" x14ac:dyDescent="0.35">
      <c r="B1533" s="229"/>
      <c r="C1533" s="301"/>
      <c r="D1533" s="301"/>
      <c r="E1533" s="449"/>
      <c r="F1533" s="301"/>
      <c r="G1533" s="302"/>
      <c r="H1533" s="170"/>
      <c r="I1533" s="170"/>
      <c r="J1533" s="646">
        <v>0</v>
      </c>
      <c r="K1533" s="646">
        <v>0</v>
      </c>
      <c r="L1533" s="736"/>
      <c r="M1533" s="361"/>
    </row>
    <row r="1534" spans="2:13" x14ac:dyDescent="0.35">
      <c r="B1534" s="229"/>
      <c r="C1534" s="301"/>
      <c r="D1534" s="301"/>
      <c r="E1534" s="449"/>
      <c r="F1534" s="301"/>
      <c r="G1534" s="302"/>
      <c r="H1534" s="170"/>
      <c r="I1534" s="170"/>
      <c r="J1534" s="646">
        <v>0</v>
      </c>
      <c r="K1534" s="646">
        <v>0</v>
      </c>
      <c r="L1534" s="736"/>
      <c r="M1534" s="361"/>
    </row>
    <row r="1535" spans="2:13" x14ac:dyDescent="0.35">
      <c r="B1535" s="229"/>
      <c r="C1535" s="301"/>
      <c r="D1535" s="301"/>
      <c r="E1535" s="449"/>
      <c r="F1535" s="301"/>
      <c r="G1535" s="302"/>
      <c r="H1535" s="170"/>
      <c r="I1535" s="170"/>
      <c r="J1535" s="646">
        <v>0</v>
      </c>
      <c r="K1535" s="646">
        <v>0</v>
      </c>
      <c r="L1535" s="736"/>
      <c r="M1535" s="361"/>
    </row>
    <row r="1536" spans="2:13" x14ac:dyDescent="0.35">
      <c r="B1536" s="229"/>
      <c r="C1536" s="301"/>
      <c r="D1536" s="301"/>
      <c r="E1536" s="449"/>
      <c r="F1536" s="301"/>
      <c r="G1536" s="302"/>
      <c r="H1536" s="170"/>
      <c r="I1536" s="170"/>
      <c r="J1536" s="646">
        <v>0</v>
      </c>
      <c r="K1536" s="646">
        <v>0</v>
      </c>
      <c r="L1536" s="736"/>
      <c r="M1536" s="361"/>
    </row>
    <row r="1537" spans="2:13" x14ac:dyDescent="0.35">
      <c r="B1537" s="229"/>
      <c r="C1537" s="301"/>
      <c r="D1537" s="301"/>
      <c r="E1537" s="449"/>
      <c r="F1537" s="301"/>
      <c r="G1537" s="302"/>
      <c r="H1537" s="170"/>
      <c r="I1537" s="170"/>
      <c r="J1537" s="646">
        <v>0</v>
      </c>
      <c r="K1537" s="646">
        <v>0</v>
      </c>
      <c r="L1537" s="736"/>
      <c r="M1537" s="361"/>
    </row>
    <row r="1538" spans="2:13" x14ac:dyDescent="0.35">
      <c r="B1538" s="229"/>
      <c r="C1538" s="301"/>
      <c r="D1538" s="301"/>
      <c r="E1538" s="449"/>
      <c r="F1538" s="301"/>
      <c r="G1538" s="302"/>
      <c r="H1538" s="170"/>
      <c r="I1538" s="170"/>
      <c r="J1538" s="646">
        <v>0</v>
      </c>
      <c r="K1538" s="646">
        <v>0</v>
      </c>
      <c r="L1538" s="736"/>
      <c r="M1538" s="361"/>
    </row>
    <row r="1539" spans="2:13" x14ac:dyDescent="0.35">
      <c r="B1539" s="229"/>
      <c r="C1539" s="301"/>
      <c r="D1539" s="301"/>
      <c r="E1539" s="449"/>
      <c r="F1539" s="301"/>
      <c r="G1539" s="302"/>
      <c r="H1539" s="170"/>
      <c r="I1539" s="170"/>
      <c r="J1539" s="646">
        <v>0</v>
      </c>
      <c r="K1539" s="646">
        <v>0</v>
      </c>
      <c r="L1539" s="736"/>
      <c r="M1539" s="361"/>
    </row>
    <row r="1540" spans="2:13" x14ac:dyDescent="0.35">
      <c r="B1540" s="229"/>
      <c r="C1540" s="301"/>
      <c r="D1540" s="301"/>
      <c r="E1540" s="449"/>
      <c r="F1540" s="301"/>
      <c r="G1540" s="302"/>
      <c r="H1540" s="170"/>
      <c r="I1540" s="170"/>
      <c r="J1540" s="646">
        <v>0</v>
      </c>
      <c r="K1540" s="646">
        <v>0</v>
      </c>
      <c r="L1540" s="736"/>
      <c r="M1540" s="361"/>
    </row>
    <row r="1541" spans="2:13" x14ac:dyDescent="0.35">
      <c r="B1541" s="229"/>
      <c r="C1541" s="301"/>
      <c r="D1541" s="301"/>
      <c r="E1541" s="449"/>
      <c r="F1541" s="301"/>
      <c r="G1541" s="302"/>
      <c r="H1541" s="170"/>
      <c r="I1541" s="170"/>
      <c r="J1541" s="646">
        <v>0</v>
      </c>
      <c r="K1541" s="646">
        <v>0</v>
      </c>
      <c r="L1541" s="736"/>
      <c r="M1541" s="361"/>
    </row>
    <row r="1542" spans="2:13" x14ac:dyDescent="0.35">
      <c r="B1542" s="229"/>
      <c r="C1542" s="301"/>
      <c r="D1542" s="301"/>
      <c r="E1542" s="449"/>
      <c r="F1542" s="301"/>
      <c r="G1542" s="302"/>
      <c r="H1542" s="170"/>
      <c r="I1542" s="170"/>
      <c r="J1542" s="646">
        <v>0</v>
      </c>
      <c r="K1542" s="646">
        <v>0</v>
      </c>
      <c r="L1542" s="736"/>
      <c r="M1542" s="361"/>
    </row>
    <row r="1543" spans="2:13" x14ac:dyDescent="0.35">
      <c r="B1543" s="229"/>
      <c r="C1543" s="301"/>
      <c r="D1543" s="301"/>
      <c r="E1543" s="449"/>
      <c r="F1543" s="301"/>
      <c r="G1543" s="302"/>
      <c r="H1543" s="170"/>
      <c r="I1543" s="170"/>
      <c r="J1543" s="646">
        <v>0</v>
      </c>
      <c r="K1543" s="646">
        <v>0</v>
      </c>
      <c r="L1543" s="736"/>
      <c r="M1543" s="361"/>
    </row>
    <row r="1544" spans="2:13" x14ac:dyDescent="0.35">
      <c r="B1544" s="229"/>
      <c r="C1544" s="301"/>
      <c r="D1544" s="301"/>
      <c r="E1544" s="449"/>
      <c r="F1544" s="301"/>
      <c r="G1544" s="302"/>
      <c r="H1544" s="170"/>
      <c r="I1544" s="170"/>
      <c r="J1544" s="646">
        <v>0</v>
      </c>
      <c r="K1544" s="646">
        <v>0</v>
      </c>
      <c r="L1544" s="736"/>
      <c r="M1544" s="361"/>
    </row>
    <row r="1545" spans="2:13" x14ac:dyDescent="0.35">
      <c r="B1545" s="229"/>
      <c r="C1545" s="301"/>
      <c r="D1545" s="301"/>
      <c r="E1545" s="449"/>
      <c r="F1545" s="301"/>
      <c r="G1545" s="302"/>
      <c r="H1545" s="170"/>
      <c r="I1545" s="170"/>
      <c r="J1545" s="646">
        <v>0</v>
      </c>
      <c r="K1545" s="646">
        <v>0</v>
      </c>
      <c r="L1545" s="736"/>
      <c r="M1545" s="361"/>
    </row>
    <row r="1546" spans="2:13" x14ac:dyDescent="0.35">
      <c r="B1546" s="229"/>
      <c r="C1546" s="301"/>
      <c r="D1546" s="301"/>
      <c r="E1546" s="449"/>
      <c r="F1546" s="301"/>
      <c r="G1546" s="302"/>
      <c r="H1546" s="170"/>
      <c r="I1546" s="170"/>
      <c r="J1546" s="646">
        <v>0</v>
      </c>
      <c r="K1546" s="646">
        <v>0</v>
      </c>
      <c r="L1546" s="736"/>
      <c r="M1546" s="361"/>
    </row>
    <row r="1547" spans="2:13" x14ac:dyDescent="0.35">
      <c r="B1547" s="229"/>
      <c r="C1547" s="301"/>
      <c r="D1547" s="301"/>
      <c r="E1547" s="449"/>
      <c r="F1547" s="301"/>
      <c r="G1547" s="302"/>
      <c r="H1547" s="170"/>
      <c r="I1547" s="170"/>
      <c r="J1547" s="646">
        <v>0</v>
      </c>
      <c r="K1547" s="646">
        <v>0</v>
      </c>
      <c r="L1547" s="736"/>
      <c r="M1547" s="361"/>
    </row>
    <row r="1548" spans="2:13" x14ac:dyDescent="0.35">
      <c r="B1548" s="229"/>
      <c r="C1548" s="301"/>
      <c r="D1548" s="301"/>
      <c r="E1548" s="449"/>
      <c r="F1548" s="301"/>
      <c r="G1548" s="302"/>
      <c r="H1548" s="170"/>
      <c r="I1548" s="170"/>
      <c r="J1548" s="646">
        <v>0</v>
      </c>
      <c r="K1548" s="646">
        <v>0</v>
      </c>
      <c r="L1548" s="736"/>
      <c r="M1548" s="361"/>
    </row>
    <row r="1549" spans="2:13" x14ac:dyDescent="0.35">
      <c r="B1549" s="229"/>
      <c r="C1549" s="301"/>
      <c r="D1549" s="301"/>
      <c r="E1549" s="449"/>
      <c r="F1549" s="301"/>
      <c r="G1549" s="302"/>
      <c r="H1549" s="170"/>
      <c r="I1549" s="170"/>
      <c r="J1549" s="646">
        <v>0</v>
      </c>
      <c r="K1549" s="646">
        <v>0</v>
      </c>
      <c r="L1549" s="736"/>
      <c r="M1549" s="361"/>
    </row>
    <row r="1550" spans="2:13" x14ac:dyDescent="0.35">
      <c r="B1550" s="229"/>
      <c r="C1550" s="301"/>
      <c r="D1550" s="301"/>
      <c r="E1550" s="449"/>
      <c r="F1550" s="301"/>
      <c r="G1550" s="302"/>
      <c r="H1550" s="170"/>
      <c r="I1550" s="170"/>
      <c r="J1550" s="646">
        <v>0</v>
      </c>
      <c r="K1550" s="646">
        <v>0</v>
      </c>
      <c r="L1550" s="736"/>
      <c r="M1550" s="361"/>
    </row>
    <row r="1551" spans="2:13" x14ac:dyDescent="0.35">
      <c r="B1551" s="229"/>
      <c r="C1551" s="301"/>
      <c r="D1551" s="301"/>
      <c r="E1551" s="449"/>
      <c r="F1551" s="301"/>
      <c r="G1551" s="302"/>
      <c r="H1551" s="170"/>
      <c r="I1551" s="170"/>
      <c r="J1551" s="646">
        <v>0</v>
      </c>
      <c r="K1551" s="646">
        <v>0</v>
      </c>
      <c r="L1551" s="736"/>
      <c r="M1551" s="361"/>
    </row>
    <row r="1552" spans="2:13" x14ac:dyDescent="0.35">
      <c r="B1552" s="229"/>
      <c r="C1552" s="301"/>
      <c r="D1552" s="301"/>
      <c r="E1552" s="449"/>
      <c r="F1552" s="301"/>
      <c r="G1552" s="302"/>
      <c r="H1552" s="170"/>
      <c r="I1552" s="170"/>
      <c r="J1552" s="646">
        <v>0</v>
      </c>
      <c r="K1552" s="646">
        <v>0</v>
      </c>
      <c r="L1552" s="736"/>
      <c r="M1552" s="361"/>
    </row>
    <row r="1553" spans="2:13" x14ac:dyDescent="0.35">
      <c r="B1553" s="229"/>
      <c r="C1553" s="301"/>
      <c r="D1553" s="301"/>
      <c r="E1553" s="449"/>
      <c r="F1553" s="301"/>
      <c r="G1553" s="302"/>
      <c r="H1553" s="170"/>
      <c r="I1553" s="170"/>
      <c r="J1553" s="646">
        <v>0</v>
      </c>
      <c r="K1553" s="646">
        <v>0</v>
      </c>
      <c r="L1553" s="736"/>
      <c r="M1553" s="361"/>
    </row>
    <row r="1554" spans="2:13" x14ac:dyDescent="0.35">
      <c r="B1554" s="229"/>
      <c r="C1554" s="301"/>
      <c r="D1554" s="301"/>
      <c r="E1554" s="449"/>
      <c r="F1554" s="301"/>
      <c r="G1554" s="302"/>
      <c r="H1554" s="170"/>
      <c r="I1554" s="170"/>
      <c r="J1554" s="646">
        <v>0</v>
      </c>
      <c r="K1554" s="646">
        <v>0</v>
      </c>
      <c r="L1554" s="736"/>
      <c r="M1554" s="361"/>
    </row>
    <row r="1555" spans="2:13" x14ac:dyDescent="0.35">
      <c r="B1555" s="229"/>
      <c r="C1555" s="301"/>
      <c r="D1555" s="301"/>
      <c r="E1555" s="449"/>
      <c r="F1555" s="301"/>
      <c r="G1555" s="302"/>
      <c r="H1555" s="170"/>
      <c r="I1555" s="170"/>
      <c r="J1555" s="646">
        <v>0</v>
      </c>
      <c r="K1555" s="646">
        <v>0</v>
      </c>
      <c r="L1555" s="736"/>
      <c r="M1555" s="361"/>
    </row>
    <row r="1556" spans="2:13" x14ac:dyDescent="0.35">
      <c r="B1556" s="229"/>
      <c r="C1556" s="301"/>
      <c r="D1556" s="301"/>
      <c r="E1556" s="449"/>
      <c r="F1556" s="301"/>
      <c r="G1556" s="302"/>
      <c r="H1556" s="170"/>
      <c r="I1556" s="170"/>
      <c r="J1556" s="646">
        <v>0</v>
      </c>
      <c r="K1556" s="646">
        <v>0</v>
      </c>
      <c r="L1556" s="736"/>
      <c r="M1556" s="361"/>
    </row>
    <row r="1557" spans="2:13" x14ac:dyDescent="0.35">
      <c r="B1557" s="229"/>
      <c r="C1557" s="301"/>
      <c r="D1557" s="301"/>
      <c r="E1557" s="449"/>
      <c r="F1557" s="301"/>
      <c r="G1557" s="302"/>
      <c r="H1557" s="170"/>
      <c r="I1557" s="170"/>
      <c r="J1557" s="646">
        <v>0</v>
      </c>
      <c r="K1557" s="646">
        <v>0</v>
      </c>
      <c r="L1557" s="736"/>
      <c r="M1557" s="361"/>
    </row>
    <row r="1558" spans="2:13" x14ac:dyDescent="0.35">
      <c r="B1558" s="229"/>
      <c r="C1558" s="301"/>
      <c r="D1558" s="301"/>
      <c r="E1558" s="449"/>
      <c r="F1558" s="301"/>
      <c r="G1558" s="302"/>
      <c r="H1558" s="170"/>
      <c r="I1558" s="170"/>
      <c r="J1558" s="646">
        <v>0</v>
      </c>
      <c r="K1558" s="646">
        <v>0</v>
      </c>
      <c r="L1558" s="736"/>
      <c r="M1558" s="361"/>
    </row>
    <row r="1559" spans="2:13" x14ac:dyDescent="0.35">
      <c r="B1559" s="229"/>
      <c r="C1559" s="301"/>
      <c r="D1559" s="301"/>
      <c r="E1559" s="449"/>
      <c r="F1559" s="301"/>
      <c r="G1559" s="302"/>
      <c r="H1559" s="170"/>
      <c r="I1559" s="170"/>
      <c r="J1559" s="646">
        <v>0</v>
      </c>
      <c r="K1559" s="646">
        <v>0</v>
      </c>
      <c r="L1559" s="736"/>
      <c r="M1559" s="361"/>
    </row>
    <row r="1560" spans="2:13" x14ac:dyDescent="0.35">
      <c r="B1560" s="229"/>
      <c r="C1560" s="301"/>
      <c r="D1560" s="301"/>
      <c r="E1560" s="449"/>
      <c r="F1560" s="301"/>
      <c r="G1560" s="302"/>
      <c r="H1560" s="170"/>
      <c r="I1560" s="170"/>
      <c r="J1560" s="646">
        <v>0</v>
      </c>
      <c r="K1560" s="646">
        <v>0</v>
      </c>
      <c r="L1560" s="736"/>
      <c r="M1560" s="361"/>
    </row>
    <row r="1561" spans="2:13" x14ac:dyDescent="0.35">
      <c r="B1561" s="229"/>
      <c r="C1561" s="301"/>
      <c r="D1561" s="301"/>
      <c r="E1561" s="449"/>
      <c r="F1561" s="301"/>
      <c r="G1561" s="302"/>
      <c r="H1561" s="170"/>
      <c r="I1561" s="170"/>
      <c r="J1561" s="646">
        <v>0</v>
      </c>
      <c r="K1561" s="646">
        <v>0</v>
      </c>
      <c r="L1561" s="736"/>
      <c r="M1561" s="361"/>
    </row>
    <row r="1562" spans="2:13" x14ac:dyDescent="0.35">
      <c r="B1562" s="229"/>
      <c r="C1562" s="301"/>
      <c r="D1562" s="301"/>
      <c r="E1562" s="449"/>
      <c r="F1562" s="301"/>
      <c r="G1562" s="302"/>
      <c r="H1562" s="170"/>
      <c r="I1562" s="170"/>
      <c r="J1562" s="646">
        <v>0</v>
      </c>
      <c r="K1562" s="646">
        <v>0</v>
      </c>
      <c r="L1562" s="736"/>
      <c r="M1562" s="361"/>
    </row>
    <row r="1563" spans="2:13" x14ac:dyDescent="0.35">
      <c r="B1563" s="229"/>
      <c r="C1563" s="301"/>
      <c r="D1563" s="301"/>
      <c r="E1563" s="449"/>
      <c r="F1563" s="301"/>
      <c r="G1563" s="302"/>
      <c r="H1563" s="170"/>
      <c r="I1563" s="170"/>
      <c r="J1563" s="646">
        <v>0</v>
      </c>
      <c r="K1563" s="646">
        <v>0</v>
      </c>
      <c r="L1563" s="736"/>
      <c r="M1563" s="361"/>
    </row>
    <row r="1564" spans="2:13" x14ac:dyDescent="0.35">
      <c r="B1564" s="229"/>
      <c r="C1564" s="301"/>
      <c r="D1564" s="301"/>
      <c r="E1564" s="449"/>
      <c r="F1564" s="301"/>
      <c r="G1564" s="302"/>
      <c r="H1564" s="170"/>
      <c r="I1564" s="170"/>
      <c r="J1564" s="646">
        <v>0</v>
      </c>
      <c r="K1564" s="646">
        <v>0</v>
      </c>
      <c r="L1564" s="736"/>
      <c r="M1564" s="361"/>
    </row>
    <row r="1565" spans="2:13" x14ac:dyDescent="0.35">
      <c r="B1565" s="229"/>
      <c r="C1565" s="301"/>
      <c r="D1565" s="301"/>
      <c r="E1565" s="449"/>
      <c r="F1565" s="301"/>
      <c r="G1565" s="302"/>
      <c r="H1565" s="170"/>
      <c r="I1565" s="170"/>
      <c r="J1565" s="646">
        <v>0</v>
      </c>
      <c r="K1565" s="646">
        <v>0</v>
      </c>
      <c r="L1565" s="736"/>
      <c r="M1565" s="361"/>
    </row>
    <row r="1566" spans="2:13" x14ac:dyDescent="0.35">
      <c r="B1566" s="229"/>
      <c r="C1566" s="301"/>
      <c r="D1566" s="301"/>
      <c r="E1566" s="449"/>
      <c r="F1566" s="301"/>
      <c r="G1566" s="302"/>
      <c r="H1566" s="170"/>
      <c r="I1566" s="170"/>
      <c r="J1566" s="646">
        <v>0</v>
      </c>
      <c r="K1566" s="646">
        <v>0</v>
      </c>
      <c r="L1566" s="736"/>
      <c r="M1566" s="361"/>
    </row>
    <row r="1567" spans="2:13" x14ac:dyDescent="0.35">
      <c r="B1567" s="229"/>
      <c r="C1567" s="301"/>
      <c r="D1567" s="301"/>
      <c r="E1567" s="449"/>
      <c r="F1567" s="301"/>
      <c r="G1567" s="302"/>
      <c r="H1567" s="170"/>
      <c r="I1567" s="170"/>
      <c r="J1567" s="646">
        <v>0</v>
      </c>
      <c r="K1567" s="646">
        <v>0</v>
      </c>
      <c r="L1567" s="736"/>
      <c r="M1567" s="361"/>
    </row>
    <row r="1568" spans="2:13" x14ac:dyDescent="0.35">
      <c r="B1568" s="229"/>
      <c r="C1568" s="301"/>
      <c r="D1568" s="301"/>
      <c r="E1568" s="449"/>
      <c r="F1568" s="301"/>
      <c r="G1568" s="302"/>
      <c r="H1568" s="170"/>
      <c r="I1568" s="170"/>
      <c r="J1568" s="646">
        <v>0</v>
      </c>
      <c r="K1568" s="646">
        <v>0</v>
      </c>
      <c r="L1568" s="736"/>
      <c r="M1568" s="361"/>
    </row>
    <row r="1569" spans="2:13" x14ac:dyDescent="0.35">
      <c r="B1569" s="229"/>
      <c r="C1569" s="301"/>
      <c r="D1569" s="301"/>
      <c r="E1569" s="449"/>
      <c r="F1569" s="301"/>
      <c r="G1569" s="302"/>
      <c r="H1569" s="170"/>
      <c r="I1569" s="170"/>
      <c r="J1569" s="646">
        <v>0</v>
      </c>
      <c r="K1569" s="646">
        <v>0</v>
      </c>
      <c r="L1569" s="736"/>
      <c r="M1569" s="361"/>
    </row>
    <row r="1570" spans="2:13" x14ac:dyDescent="0.35">
      <c r="B1570" s="229"/>
      <c r="C1570" s="301"/>
      <c r="D1570" s="301"/>
      <c r="E1570" s="449"/>
      <c r="F1570" s="301"/>
      <c r="G1570" s="302"/>
      <c r="H1570" s="170"/>
      <c r="I1570" s="170"/>
      <c r="J1570" s="646">
        <v>0</v>
      </c>
      <c r="K1570" s="646">
        <v>0</v>
      </c>
      <c r="L1570" s="736"/>
      <c r="M1570" s="361"/>
    </row>
    <row r="1571" spans="2:13" x14ac:dyDescent="0.35">
      <c r="B1571" s="229"/>
      <c r="C1571" s="301"/>
      <c r="D1571" s="301"/>
      <c r="E1571" s="449"/>
      <c r="F1571" s="301"/>
      <c r="G1571" s="302"/>
      <c r="H1571" s="170"/>
      <c r="I1571" s="170"/>
      <c r="J1571" s="646">
        <v>0</v>
      </c>
      <c r="K1571" s="646">
        <v>0</v>
      </c>
      <c r="L1571" s="736"/>
      <c r="M1571" s="361"/>
    </row>
    <row r="1572" spans="2:13" x14ac:dyDescent="0.35">
      <c r="B1572" s="229"/>
      <c r="C1572" s="301"/>
      <c r="D1572" s="301"/>
      <c r="E1572" s="449"/>
      <c r="F1572" s="301"/>
      <c r="G1572" s="302"/>
      <c r="H1572" s="170"/>
      <c r="I1572" s="170"/>
      <c r="J1572" s="646">
        <v>0</v>
      </c>
      <c r="K1572" s="646">
        <v>0</v>
      </c>
      <c r="L1572" s="736"/>
      <c r="M1572" s="361"/>
    </row>
    <row r="1573" spans="2:13" x14ac:dyDescent="0.35">
      <c r="B1573" s="229"/>
      <c r="C1573" s="301"/>
      <c r="D1573" s="301"/>
      <c r="E1573" s="449"/>
      <c r="F1573" s="301"/>
      <c r="G1573" s="302"/>
      <c r="H1573" s="170"/>
      <c r="I1573" s="170"/>
      <c r="J1573" s="646">
        <v>0</v>
      </c>
      <c r="K1573" s="646">
        <v>0</v>
      </c>
      <c r="L1573" s="736"/>
      <c r="M1573" s="361"/>
    </row>
    <row r="1574" spans="2:13" x14ac:dyDescent="0.35">
      <c r="B1574" s="229"/>
      <c r="C1574" s="301"/>
      <c r="D1574" s="301"/>
      <c r="E1574" s="449"/>
      <c r="F1574" s="301"/>
      <c r="G1574" s="302"/>
      <c r="H1574" s="170"/>
      <c r="I1574" s="170"/>
      <c r="J1574" s="646">
        <v>0</v>
      </c>
      <c r="K1574" s="646">
        <v>0</v>
      </c>
      <c r="L1574" s="736"/>
      <c r="M1574" s="361"/>
    </row>
    <row r="1575" spans="2:13" x14ac:dyDescent="0.35">
      <c r="B1575" s="229"/>
      <c r="C1575" s="301"/>
      <c r="D1575" s="301"/>
      <c r="E1575" s="449"/>
      <c r="F1575" s="301"/>
      <c r="G1575" s="302"/>
      <c r="H1575" s="170"/>
      <c r="I1575" s="170"/>
      <c r="J1575" s="646">
        <v>0</v>
      </c>
      <c r="K1575" s="646">
        <v>0</v>
      </c>
      <c r="L1575" s="736"/>
      <c r="M1575" s="361"/>
    </row>
    <row r="1576" spans="2:13" x14ac:dyDescent="0.35">
      <c r="B1576" s="229"/>
      <c r="C1576" s="301"/>
      <c r="D1576" s="301"/>
      <c r="E1576" s="449"/>
      <c r="F1576" s="301"/>
      <c r="G1576" s="302"/>
      <c r="H1576" s="170"/>
      <c r="I1576" s="170"/>
      <c r="J1576" s="646">
        <v>0</v>
      </c>
      <c r="K1576" s="646">
        <v>0</v>
      </c>
      <c r="L1576" s="736"/>
      <c r="M1576" s="361"/>
    </row>
    <row r="1577" spans="2:13" x14ac:dyDescent="0.35">
      <c r="B1577" s="229"/>
      <c r="C1577" s="301"/>
      <c r="D1577" s="301"/>
      <c r="E1577" s="449"/>
      <c r="F1577" s="301"/>
      <c r="G1577" s="302"/>
      <c r="H1577" s="170"/>
      <c r="I1577" s="170"/>
      <c r="J1577" s="646">
        <v>0</v>
      </c>
      <c r="K1577" s="646">
        <v>0</v>
      </c>
      <c r="L1577" s="736"/>
      <c r="M1577" s="361"/>
    </row>
    <row r="1578" spans="2:13" x14ac:dyDescent="0.35">
      <c r="B1578" s="229"/>
      <c r="C1578" s="301"/>
      <c r="D1578" s="301"/>
      <c r="E1578" s="449"/>
      <c r="F1578" s="301"/>
      <c r="G1578" s="302"/>
      <c r="H1578" s="170"/>
      <c r="I1578" s="170"/>
      <c r="J1578" s="646">
        <v>0</v>
      </c>
      <c r="K1578" s="646">
        <v>0</v>
      </c>
      <c r="L1578" s="736"/>
      <c r="M1578" s="361"/>
    </row>
    <row r="1579" spans="2:13" x14ac:dyDescent="0.35">
      <c r="B1579" s="229"/>
      <c r="C1579" s="301"/>
      <c r="D1579" s="301"/>
      <c r="E1579" s="449"/>
      <c r="F1579" s="301"/>
      <c r="G1579" s="302"/>
      <c r="H1579" s="170"/>
      <c r="I1579" s="170"/>
      <c r="J1579" s="646">
        <v>0</v>
      </c>
      <c r="K1579" s="646">
        <v>0</v>
      </c>
      <c r="L1579" s="736"/>
      <c r="M1579" s="361"/>
    </row>
    <row r="1580" spans="2:13" x14ac:dyDescent="0.35">
      <c r="B1580" s="229"/>
      <c r="C1580" s="301"/>
      <c r="D1580" s="301"/>
      <c r="E1580" s="449"/>
      <c r="F1580" s="301"/>
      <c r="G1580" s="302"/>
      <c r="H1580" s="170"/>
      <c r="I1580" s="170"/>
      <c r="J1580" s="646">
        <v>0</v>
      </c>
      <c r="K1580" s="646">
        <v>0</v>
      </c>
      <c r="L1580" s="736"/>
      <c r="M1580" s="361"/>
    </row>
    <row r="1581" spans="2:13" x14ac:dyDescent="0.35">
      <c r="B1581" s="229"/>
      <c r="C1581" s="301"/>
      <c r="D1581" s="301"/>
      <c r="E1581" s="449"/>
      <c r="F1581" s="301"/>
      <c r="G1581" s="302"/>
      <c r="H1581" s="170"/>
      <c r="I1581" s="170"/>
      <c r="J1581" s="646">
        <v>0</v>
      </c>
      <c r="K1581" s="646">
        <v>0</v>
      </c>
      <c r="L1581" s="736"/>
      <c r="M1581" s="361"/>
    </row>
    <row r="1582" spans="2:13" x14ac:dyDescent="0.35">
      <c r="B1582" s="229"/>
      <c r="C1582" s="301"/>
      <c r="D1582" s="301"/>
      <c r="E1582" s="449"/>
      <c r="F1582" s="301"/>
      <c r="G1582" s="302"/>
      <c r="H1582" s="170"/>
      <c r="I1582" s="170"/>
      <c r="J1582" s="646">
        <v>0</v>
      </c>
      <c r="K1582" s="646">
        <v>0</v>
      </c>
      <c r="L1582" s="736"/>
      <c r="M1582" s="361"/>
    </row>
    <row r="1583" spans="2:13" x14ac:dyDescent="0.35">
      <c r="B1583" s="229"/>
      <c r="C1583" s="301"/>
      <c r="D1583" s="301"/>
      <c r="E1583" s="449"/>
      <c r="F1583" s="301"/>
      <c r="G1583" s="302"/>
      <c r="H1583" s="170"/>
      <c r="I1583" s="170"/>
      <c r="J1583" s="646">
        <v>0</v>
      </c>
      <c r="K1583" s="646">
        <v>0</v>
      </c>
      <c r="L1583" s="736"/>
      <c r="M1583" s="361"/>
    </row>
    <row r="1584" spans="2:13" x14ac:dyDescent="0.35">
      <c r="B1584" s="229"/>
      <c r="C1584" s="301"/>
      <c r="D1584" s="301"/>
      <c r="E1584" s="449"/>
      <c r="F1584" s="301"/>
      <c r="G1584" s="302"/>
      <c r="H1584" s="170"/>
      <c r="I1584" s="170"/>
      <c r="J1584" s="646">
        <v>0</v>
      </c>
      <c r="K1584" s="646">
        <v>0</v>
      </c>
      <c r="L1584" s="736"/>
      <c r="M1584" s="361"/>
    </row>
    <row r="1585" spans="2:13" x14ac:dyDescent="0.35">
      <c r="B1585" s="229"/>
      <c r="C1585" s="301"/>
      <c r="D1585" s="301"/>
      <c r="E1585" s="449"/>
      <c r="F1585" s="301"/>
      <c r="G1585" s="302"/>
      <c r="H1585" s="170"/>
      <c r="I1585" s="170"/>
      <c r="J1585" s="646">
        <v>0</v>
      </c>
      <c r="K1585" s="646">
        <v>0</v>
      </c>
      <c r="L1585" s="736"/>
      <c r="M1585" s="361"/>
    </row>
    <row r="1586" spans="2:13" x14ac:dyDescent="0.35">
      <c r="B1586" s="229"/>
      <c r="C1586" s="301"/>
      <c r="D1586" s="301"/>
      <c r="E1586" s="449"/>
      <c r="F1586" s="301"/>
      <c r="G1586" s="302"/>
      <c r="H1586" s="170"/>
      <c r="I1586" s="170"/>
      <c r="J1586" s="646">
        <v>0</v>
      </c>
      <c r="K1586" s="646">
        <v>0</v>
      </c>
      <c r="L1586" s="736"/>
      <c r="M1586" s="361"/>
    </row>
    <row r="1587" spans="2:13" x14ac:dyDescent="0.35">
      <c r="B1587" s="229"/>
      <c r="C1587" s="301"/>
      <c r="D1587" s="301"/>
      <c r="E1587" s="449"/>
      <c r="F1587" s="301"/>
      <c r="G1587" s="302"/>
      <c r="H1587" s="170"/>
      <c r="I1587" s="170"/>
      <c r="J1587" s="646">
        <v>0</v>
      </c>
      <c r="K1587" s="646">
        <v>0</v>
      </c>
      <c r="L1587" s="736"/>
      <c r="M1587" s="361"/>
    </row>
    <row r="1588" spans="2:13" x14ac:dyDescent="0.35">
      <c r="B1588" s="229"/>
      <c r="C1588" s="301"/>
      <c r="D1588" s="301"/>
      <c r="E1588" s="449"/>
      <c r="F1588" s="301"/>
      <c r="G1588" s="302"/>
      <c r="H1588" s="170"/>
      <c r="I1588" s="170"/>
      <c r="J1588" s="646">
        <v>0</v>
      </c>
      <c r="K1588" s="646">
        <v>0</v>
      </c>
      <c r="L1588" s="736"/>
      <c r="M1588" s="361"/>
    </row>
    <row r="1589" spans="2:13" x14ac:dyDescent="0.35">
      <c r="B1589" s="229"/>
      <c r="C1589" s="301"/>
      <c r="D1589" s="301"/>
      <c r="E1589" s="449"/>
      <c r="F1589" s="301"/>
      <c r="G1589" s="302"/>
      <c r="H1589" s="170"/>
      <c r="I1589" s="170"/>
      <c r="J1589" s="646">
        <v>0</v>
      </c>
      <c r="K1589" s="646">
        <v>0</v>
      </c>
      <c r="L1589" s="736"/>
      <c r="M1589" s="361"/>
    </row>
    <row r="1590" spans="2:13" x14ac:dyDescent="0.35">
      <c r="B1590" s="229"/>
      <c r="C1590" s="301"/>
      <c r="D1590" s="301"/>
      <c r="E1590" s="449"/>
      <c r="F1590" s="301"/>
      <c r="G1590" s="302"/>
      <c r="H1590" s="170"/>
      <c r="I1590" s="170"/>
      <c r="J1590" s="646">
        <v>0</v>
      </c>
      <c r="K1590" s="646">
        <v>0</v>
      </c>
      <c r="L1590" s="736"/>
      <c r="M1590" s="361"/>
    </row>
    <row r="1591" spans="2:13" x14ac:dyDescent="0.35">
      <c r="B1591" s="229"/>
      <c r="C1591" s="301"/>
      <c r="D1591" s="301"/>
      <c r="E1591" s="449"/>
      <c r="F1591" s="301"/>
      <c r="G1591" s="302"/>
      <c r="H1591" s="170"/>
      <c r="I1591" s="170"/>
      <c r="J1591" s="646">
        <v>0</v>
      </c>
      <c r="K1591" s="646">
        <v>0</v>
      </c>
      <c r="L1591" s="736"/>
      <c r="M1591" s="361"/>
    </row>
    <row r="1592" spans="2:13" x14ac:dyDescent="0.35">
      <c r="B1592" s="229"/>
      <c r="C1592" s="301"/>
      <c r="D1592" s="301"/>
      <c r="E1592" s="449"/>
      <c r="F1592" s="301"/>
      <c r="G1592" s="302"/>
      <c r="H1592" s="170"/>
      <c r="I1592" s="170"/>
      <c r="J1592" s="646">
        <v>0</v>
      </c>
      <c r="K1592" s="646">
        <v>0</v>
      </c>
      <c r="L1592" s="736"/>
      <c r="M1592" s="361"/>
    </row>
    <row r="1593" spans="2:13" x14ac:dyDescent="0.35">
      <c r="B1593" s="229"/>
      <c r="C1593" s="301"/>
      <c r="D1593" s="301"/>
      <c r="E1593" s="449"/>
      <c r="F1593" s="301"/>
      <c r="G1593" s="302"/>
      <c r="H1593" s="170"/>
      <c r="I1593" s="170"/>
      <c r="J1593" s="646">
        <v>0</v>
      </c>
      <c r="K1593" s="646">
        <v>0</v>
      </c>
      <c r="L1593" s="736"/>
      <c r="M1593" s="361"/>
    </row>
    <row r="1594" spans="2:13" x14ac:dyDescent="0.35">
      <c r="B1594" s="229"/>
      <c r="C1594" s="301"/>
      <c r="D1594" s="301"/>
      <c r="E1594" s="449"/>
      <c r="F1594" s="301"/>
      <c r="G1594" s="302"/>
      <c r="H1594" s="170"/>
      <c r="I1594" s="170"/>
      <c r="J1594" s="646">
        <v>0</v>
      </c>
      <c r="K1594" s="646">
        <v>0</v>
      </c>
      <c r="L1594" s="736"/>
      <c r="M1594" s="361"/>
    </row>
    <row r="1595" spans="2:13" x14ac:dyDescent="0.35">
      <c r="B1595" s="229"/>
      <c r="C1595" s="301"/>
      <c r="D1595" s="301"/>
      <c r="E1595" s="449"/>
      <c r="F1595" s="301"/>
      <c r="G1595" s="302"/>
      <c r="H1595" s="170"/>
      <c r="I1595" s="170"/>
      <c r="J1595" s="646">
        <v>0</v>
      </c>
      <c r="K1595" s="646">
        <v>0</v>
      </c>
      <c r="L1595" s="736"/>
      <c r="M1595" s="361"/>
    </row>
    <row r="1596" spans="2:13" x14ac:dyDescent="0.35">
      <c r="B1596" s="229"/>
      <c r="C1596" s="301"/>
      <c r="D1596" s="301"/>
      <c r="E1596" s="449"/>
      <c r="F1596" s="301"/>
      <c r="G1596" s="302"/>
      <c r="H1596" s="170"/>
      <c r="I1596" s="170"/>
      <c r="J1596" s="646">
        <v>0</v>
      </c>
      <c r="K1596" s="646">
        <v>0</v>
      </c>
      <c r="L1596" s="736"/>
      <c r="M1596" s="361"/>
    </row>
    <row r="1597" spans="2:13" x14ac:dyDescent="0.35">
      <c r="B1597" s="229"/>
      <c r="C1597" s="301"/>
      <c r="D1597" s="301"/>
      <c r="E1597" s="449"/>
      <c r="F1597" s="301"/>
      <c r="G1597" s="302"/>
      <c r="H1597" s="170"/>
      <c r="I1597" s="170"/>
      <c r="J1597" s="646">
        <v>0</v>
      </c>
      <c r="K1597" s="646">
        <v>0</v>
      </c>
      <c r="L1597" s="736"/>
      <c r="M1597" s="361"/>
    </row>
    <row r="1598" spans="2:13" x14ac:dyDescent="0.35">
      <c r="B1598" s="229"/>
      <c r="C1598" s="301"/>
      <c r="D1598" s="301"/>
      <c r="E1598" s="449"/>
      <c r="F1598" s="301"/>
      <c r="G1598" s="302"/>
      <c r="H1598" s="170"/>
      <c r="I1598" s="170"/>
      <c r="J1598" s="646">
        <v>0</v>
      </c>
      <c r="K1598" s="646">
        <v>0</v>
      </c>
      <c r="L1598" s="736"/>
      <c r="M1598" s="361"/>
    </row>
    <row r="1599" spans="2:13" x14ac:dyDescent="0.35">
      <c r="B1599" s="229"/>
      <c r="C1599" s="301"/>
      <c r="D1599" s="301"/>
      <c r="E1599" s="449"/>
      <c r="F1599" s="301"/>
      <c r="G1599" s="302"/>
      <c r="H1599" s="170"/>
      <c r="I1599" s="170"/>
      <c r="J1599" s="646">
        <v>0</v>
      </c>
      <c r="K1599" s="646">
        <v>0</v>
      </c>
      <c r="L1599" s="736"/>
      <c r="M1599" s="361"/>
    </row>
    <row r="1600" spans="2:13" x14ac:dyDescent="0.35">
      <c r="B1600" s="229"/>
      <c r="C1600" s="301"/>
      <c r="D1600" s="301"/>
      <c r="E1600" s="449"/>
      <c r="F1600" s="301"/>
      <c r="G1600" s="302"/>
      <c r="H1600" s="170"/>
      <c r="I1600" s="170"/>
      <c r="J1600" s="646">
        <v>0</v>
      </c>
      <c r="K1600" s="646">
        <v>0</v>
      </c>
      <c r="L1600" s="736"/>
      <c r="M1600" s="361"/>
    </row>
    <row r="1601" spans="2:13" x14ac:dyDescent="0.35">
      <c r="B1601" s="229"/>
      <c r="C1601" s="301"/>
      <c r="D1601" s="301"/>
      <c r="E1601" s="449"/>
      <c r="F1601" s="301"/>
      <c r="G1601" s="302"/>
      <c r="H1601" s="170"/>
      <c r="I1601" s="170"/>
      <c r="J1601" s="646">
        <v>0</v>
      </c>
      <c r="K1601" s="646">
        <v>0</v>
      </c>
      <c r="L1601" s="736"/>
      <c r="M1601" s="361"/>
    </row>
    <row r="1602" spans="2:13" x14ac:dyDescent="0.35">
      <c r="B1602" s="229"/>
      <c r="C1602" s="301"/>
      <c r="D1602" s="301"/>
      <c r="E1602" s="449"/>
      <c r="F1602" s="301"/>
      <c r="G1602" s="302"/>
      <c r="H1602" s="170"/>
      <c r="I1602" s="170"/>
      <c r="J1602" s="646">
        <v>0</v>
      </c>
      <c r="K1602" s="646">
        <v>0</v>
      </c>
      <c r="L1602" s="736"/>
      <c r="M1602" s="361"/>
    </row>
    <row r="1603" spans="2:13" x14ac:dyDescent="0.35">
      <c r="B1603" s="229"/>
      <c r="C1603" s="301"/>
      <c r="D1603" s="301"/>
      <c r="E1603" s="449"/>
      <c r="F1603" s="301"/>
      <c r="G1603" s="302"/>
      <c r="H1603" s="170"/>
      <c r="I1603" s="170"/>
      <c r="J1603" s="646">
        <v>0</v>
      </c>
      <c r="K1603" s="646">
        <v>0</v>
      </c>
      <c r="L1603" s="736"/>
      <c r="M1603" s="361"/>
    </row>
    <row r="1604" spans="2:13" x14ac:dyDescent="0.35">
      <c r="B1604" s="229"/>
      <c r="C1604" s="301"/>
      <c r="D1604" s="301"/>
      <c r="E1604" s="449"/>
      <c r="F1604" s="301"/>
      <c r="G1604" s="302"/>
      <c r="H1604" s="170"/>
      <c r="I1604" s="170"/>
      <c r="J1604" s="646">
        <v>0</v>
      </c>
      <c r="K1604" s="646">
        <v>0</v>
      </c>
      <c r="L1604" s="736"/>
      <c r="M1604" s="361"/>
    </row>
    <row r="1605" spans="2:13" x14ac:dyDescent="0.35">
      <c r="B1605" s="229"/>
      <c r="C1605" s="301"/>
      <c r="D1605" s="301"/>
      <c r="E1605" s="449"/>
      <c r="F1605" s="301"/>
      <c r="G1605" s="302"/>
      <c r="H1605" s="170"/>
      <c r="I1605" s="170"/>
      <c r="J1605" s="646">
        <v>0</v>
      </c>
      <c r="K1605" s="646">
        <v>0</v>
      </c>
      <c r="L1605" s="736"/>
      <c r="M1605" s="361"/>
    </row>
    <row r="1606" spans="2:13" x14ac:dyDescent="0.35">
      <c r="B1606" s="229"/>
      <c r="C1606" s="301"/>
      <c r="D1606" s="301"/>
      <c r="E1606" s="449"/>
      <c r="F1606" s="301"/>
      <c r="G1606" s="302"/>
      <c r="H1606" s="170"/>
      <c r="I1606" s="170"/>
      <c r="J1606" s="646">
        <v>0</v>
      </c>
      <c r="K1606" s="646">
        <v>0</v>
      </c>
      <c r="L1606" s="736"/>
      <c r="M1606" s="361"/>
    </row>
    <row r="1607" spans="2:13" x14ac:dyDescent="0.35">
      <c r="B1607" s="229"/>
      <c r="C1607" s="301"/>
      <c r="D1607" s="301"/>
      <c r="E1607" s="449"/>
      <c r="F1607" s="301"/>
      <c r="G1607" s="302"/>
      <c r="H1607" s="170"/>
      <c r="I1607" s="170"/>
      <c r="J1607" s="646">
        <v>0</v>
      </c>
      <c r="K1607" s="646">
        <v>0</v>
      </c>
      <c r="L1607" s="736"/>
      <c r="M1607" s="361"/>
    </row>
    <row r="1608" spans="2:13" x14ac:dyDescent="0.35">
      <c r="B1608" s="229"/>
      <c r="C1608" s="301"/>
      <c r="D1608" s="301"/>
      <c r="E1608" s="449"/>
      <c r="F1608" s="301"/>
      <c r="G1608" s="302"/>
      <c r="H1608" s="170"/>
      <c r="I1608" s="170"/>
      <c r="J1608" s="646">
        <v>0</v>
      </c>
      <c r="K1608" s="646">
        <v>0</v>
      </c>
      <c r="L1608" s="736"/>
      <c r="M1608" s="361"/>
    </row>
    <row r="1609" spans="2:13" x14ac:dyDescent="0.35">
      <c r="B1609" s="229"/>
      <c r="C1609" s="301"/>
      <c r="D1609" s="301"/>
      <c r="E1609" s="449"/>
      <c r="F1609" s="301"/>
      <c r="G1609" s="302"/>
      <c r="H1609" s="170"/>
      <c r="I1609" s="170"/>
      <c r="J1609" s="646">
        <v>0</v>
      </c>
      <c r="K1609" s="646">
        <v>0</v>
      </c>
      <c r="L1609" s="736"/>
      <c r="M1609" s="361"/>
    </row>
    <row r="1610" spans="2:13" x14ac:dyDescent="0.35">
      <c r="B1610" s="229"/>
      <c r="C1610" s="301"/>
      <c r="D1610" s="301"/>
      <c r="E1610" s="449"/>
      <c r="F1610" s="301"/>
      <c r="G1610" s="302"/>
      <c r="H1610" s="170"/>
      <c r="I1610" s="170"/>
      <c r="J1610" s="646">
        <v>0</v>
      </c>
      <c r="K1610" s="646">
        <v>0</v>
      </c>
      <c r="L1610" s="736"/>
      <c r="M1610" s="361"/>
    </row>
    <row r="1611" spans="2:13" x14ac:dyDescent="0.35">
      <c r="B1611" s="229"/>
      <c r="C1611" s="301"/>
      <c r="D1611" s="301"/>
      <c r="E1611" s="449"/>
      <c r="F1611" s="301"/>
      <c r="G1611" s="302"/>
      <c r="H1611" s="170"/>
      <c r="I1611" s="170"/>
      <c r="J1611" s="646">
        <v>0</v>
      </c>
      <c r="K1611" s="646">
        <v>0</v>
      </c>
      <c r="L1611" s="736"/>
      <c r="M1611" s="361"/>
    </row>
    <row r="1612" spans="2:13" x14ac:dyDescent="0.35">
      <c r="B1612" s="229"/>
      <c r="C1612" s="301"/>
      <c r="D1612" s="301"/>
      <c r="E1612" s="449"/>
      <c r="F1612" s="301"/>
      <c r="G1612" s="302"/>
      <c r="H1612" s="170"/>
      <c r="I1612" s="170"/>
      <c r="J1612" s="646">
        <v>0</v>
      </c>
      <c r="K1612" s="646">
        <v>0</v>
      </c>
      <c r="L1612" s="736"/>
      <c r="M1612" s="361"/>
    </row>
    <row r="1613" spans="2:13" x14ac:dyDescent="0.35">
      <c r="B1613" s="229"/>
      <c r="C1613" s="301"/>
      <c r="D1613" s="301"/>
      <c r="E1613" s="449"/>
      <c r="F1613" s="301"/>
      <c r="G1613" s="302"/>
      <c r="H1613" s="170"/>
      <c r="I1613" s="170"/>
      <c r="J1613" s="646">
        <v>0</v>
      </c>
      <c r="K1613" s="646">
        <v>0</v>
      </c>
      <c r="L1613" s="736"/>
      <c r="M1613" s="361"/>
    </row>
    <row r="1614" spans="2:13" x14ac:dyDescent="0.35">
      <c r="B1614" s="229"/>
      <c r="C1614" s="301"/>
      <c r="D1614" s="301"/>
      <c r="E1614" s="449"/>
      <c r="F1614" s="301"/>
      <c r="G1614" s="302"/>
      <c r="H1614" s="170"/>
      <c r="I1614" s="170"/>
      <c r="J1614" s="646">
        <v>0</v>
      </c>
      <c r="K1614" s="646">
        <v>0</v>
      </c>
      <c r="L1614" s="736"/>
      <c r="M1614" s="361"/>
    </row>
    <row r="1615" spans="2:13" x14ac:dyDescent="0.35">
      <c r="B1615" s="229"/>
      <c r="C1615" s="301"/>
      <c r="D1615" s="301"/>
      <c r="E1615" s="449"/>
      <c r="F1615" s="301"/>
      <c r="G1615" s="302"/>
      <c r="H1615" s="170"/>
      <c r="I1615" s="170"/>
      <c r="J1615" s="646">
        <v>0</v>
      </c>
      <c r="K1615" s="646">
        <v>0</v>
      </c>
      <c r="L1615" s="736"/>
      <c r="M1615" s="361"/>
    </row>
    <row r="1616" spans="2:13" x14ac:dyDescent="0.35">
      <c r="B1616" s="229"/>
      <c r="C1616" s="301"/>
      <c r="D1616" s="301"/>
      <c r="E1616" s="449"/>
      <c r="F1616" s="301"/>
      <c r="G1616" s="302"/>
      <c r="H1616" s="170"/>
      <c r="I1616" s="170"/>
      <c r="J1616" s="646">
        <v>0</v>
      </c>
      <c r="K1616" s="646">
        <v>0</v>
      </c>
      <c r="L1616" s="736"/>
      <c r="M1616" s="361"/>
    </row>
    <row r="1617" spans="2:13" x14ac:dyDescent="0.35">
      <c r="B1617" s="229"/>
      <c r="C1617" s="301"/>
      <c r="D1617" s="301"/>
      <c r="E1617" s="449"/>
      <c r="F1617" s="301"/>
      <c r="G1617" s="302"/>
      <c r="H1617" s="170"/>
      <c r="I1617" s="170"/>
      <c r="J1617" s="646">
        <v>0</v>
      </c>
      <c r="K1617" s="646">
        <v>0</v>
      </c>
      <c r="L1617" s="736"/>
      <c r="M1617" s="361"/>
    </row>
    <row r="1618" spans="2:13" x14ac:dyDescent="0.35">
      <c r="B1618" s="229"/>
      <c r="C1618" s="301"/>
      <c r="D1618" s="301"/>
      <c r="E1618" s="449"/>
      <c r="F1618" s="301"/>
      <c r="G1618" s="302"/>
      <c r="H1618" s="170"/>
      <c r="I1618" s="170"/>
      <c r="J1618" s="646">
        <v>0</v>
      </c>
      <c r="K1618" s="646">
        <v>0</v>
      </c>
      <c r="L1618" s="736"/>
      <c r="M1618" s="361"/>
    </row>
    <row r="1619" spans="2:13" x14ac:dyDescent="0.35">
      <c r="B1619" s="229"/>
      <c r="C1619" s="301"/>
      <c r="D1619" s="301"/>
      <c r="E1619" s="449"/>
      <c r="F1619" s="301"/>
      <c r="G1619" s="302"/>
      <c r="H1619" s="170"/>
      <c r="I1619" s="170"/>
      <c r="J1619" s="646">
        <v>0</v>
      </c>
      <c r="K1619" s="646">
        <v>0</v>
      </c>
      <c r="L1619" s="736"/>
      <c r="M1619" s="361"/>
    </row>
    <row r="1620" spans="2:13" x14ac:dyDescent="0.35">
      <c r="B1620" s="229"/>
      <c r="C1620" s="301"/>
      <c r="D1620" s="301"/>
      <c r="E1620" s="449"/>
      <c r="F1620" s="301"/>
      <c r="G1620" s="302"/>
      <c r="H1620" s="170"/>
      <c r="I1620" s="170"/>
      <c r="J1620" s="646">
        <v>0</v>
      </c>
      <c r="K1620" s="646">
        <v>0</v>
      </c>
      <c r="L1620" s="736"/>
      <c r="M1620" s="361"/>
    </row>
    <row r="1621" spans="2:13" x14ac:dyDescent="0.35">
      <c r="B1621" s="229"/>
      <c r="C1621" s="301"/>
      <c r="D1621" s="301"/>
      <c r="E1621" s="449"/>
      <c r="F1621" s="301"/>
      <c r="G1621" s="302"/>
      <c r="H1621" s="170"/>
      <c r="I1621" s="170"/>
      <c r="J1621" s="646">
        <v>0</v>
      </c>
      <c r="K1621" s="646">
        <v>0</v>
      </c>
      <c r="L1621" s="736"/>
      <c r="M1621" s="361"/>
    </row>
    <row r="1622" spans="2:13" x14ac:dyDescent="0.35">
      <c r="B1622" s="229"/>
      <c r="C1622" s="301"/>
      <c r="D1622" s="301"/>
      <c r="E1622" s="449"/>
      <c r="F1622" s="301"/>
      <c r="G1622" s="302"/>
      <c r="H1622" s="170"/>
      <c r="I1622" s="170"/>
      <c r="J1622" s="646">
        <v>0</v>
      </c>
      <c r="K1622" s="646">
        <v>0</v>
      </c>
      <c r="L1622" s="736"/>
      <c r="M1622" s="361"/>
    </row>
    <row r="1623" spans="2:13" x14ac:dyDescent="0.35">
      <c r="B1623" s="229"/>
      <c r="C1623" s="301"/>
      <c r="D1623" s="301"/>
      <c r="E1623" s="449"/>
      <c r="F1623" s="301"/>
      <c r="G1623" s="302"/>
      <c r="H1623" s="170"/>
      <c r="I1623" s="170"/>
      <c r="J1623" s="646">
        <v>0</v>
      </c>
      <c r="K1623" s="646">
        <v>0</v>
      </c>
      <c r="L1623" s="736"/>
      <c r="M1623" s="361"/>
    </row>
    <row r="1624" spans="2:13" x14ac:dyDescent="0.35">
      <c r="B1624" s="229"/>
      <c r="C1624" s="301"/>
      <c r="D1624" s="301"/>
      <c r="E1624" s="449"/>
      <c r="F1624" s="301"/>
      <c r="G1624" s="302"/>
      <c r="H1624" s="170"/>
      <c r="I1624" s="170"/>
      <c r="J1624" s="646">
        <v>0</v>
      </c>
      <c r="K1624" s="646">
        <v>0</v>
      </c>
      <c r="L1624" s="736"/>
      <c r="M1624" s="361"/>
    </row>
    <row r="1625" spans="2:13" x14ac:dyDescent="0.35">
      <c r="B1625" s="229"/>
      <c r="C1625" s="301"/>
      <c r="D1625" s="301"/>
      <c r="E1625" s="449"/>
      <c r="F1625" s="301"/>
      <c r="G1625" s="302"/>
      <c r="H1625" s="170"/>
      <c r="I1625" s="170"/>
      <c r="J1625" s="646">
        <v>0</v>
      </c>
      <c r="K1625" s="646">
        <v>0</v>
      </c>
      <c r="L1625" s="736"/>
      <c r="M1625" s="361"/>
    </row>
    <row r="1626" spans="2:13" x14ac:dyDescent="0.35">
      <c r="B1626" s="229"/>
      <c r="C1626" s="301"/>
      <c r="D1626" s="301"/>
      <c r="E1626" s="449"/>
      <c r="F1626" s="301"/>
      <c r="G1626" s="302"/>
      <c r="H1626" s="170"/>
      <c r="I1626" s="170"/>
      <c r="J1626" s="646">
        <v>0</v>
      </c>
      <c r="K1626" s="646">
        <v>0</v>
      </c>
      <c r="L1626" s="736"/>
      <c r="M1626" s="361"/>
    </row>
    <row r="1627" spans="2:13" x14ac:dyDescent="0.35">
      <c r="B1627" s="229"/>
      <c r="C1627" s="301"/>
      <c r="D1627" s="301"/>
      <c r="E1627" s="449"/>
      <c r="F1627" s="301"/>
      <c r="G1627" s="302"/>
      <c r="H1627" s="170"/>
      <c r="I1627" s="170"/>
      <c r="J1627" s="646">
        <v>0</v>
      </c>
      <c r="K1627" s="646">
        <v>0</v>
      </c>
      <c r="L1627" s="736"/>
      <c r="M1627" s="361"/>
    </row>
    <row r="1628" spans="2:13" x14ac:dyDescent="0.35">
      <c r="B1628" s="229"/>
      <c r="C1628" s="301"/>
      <c r="D1628" s="301"/>
      <c r="E1628" s="449"/>
      <c r="F1628" s="301"/>
      <c r="G1628" s="302"/>
      <c r="H1628" s="170"/>
      <c r="I1628" s="170"/>
      <c r="J1628" s="646">
        <v>0</v>
      </c>
      <c r="K1628" s="646">
        <v>0</v>
      </c>
      <c r="L1628" s="736"/>
      <c r="M1628" s="361"/>
    </row>
    <row r="1629" spans="2:13" x14ac:dyDescent="0.35">
      <c r="B1629" s="229"/>
      <c r="C1629" s="301"/>
      <c r="D1629" s="301"/>
      <c r="E1629" s="449"/>
      <c r="F1629" s="301"/>
      <c r="G1629" s="302"/>
      <c r="H1629" s="170"/>
      <c r="I1629" s="170"/>
      <c r="J1629" s="646">
        <v>0</v>
      </c>
      <c r="K1629" s="646">
        <v>0</v>
      </c>
      <c r="L1629" s="736"/>
      <c r="M1629" s="361"/>
    </row>
    <row r="1630" spans="2:13" x14ac:dyDescent="0.35">
      <c r="B1630" s="229"/>
      <c r="C1630" s="301"/>
      <c r="D1630" s="301"/>
      <c r="E1630" s="449"/>
      <c r="F1630" s="301"/>
      <c r="G1630" s="302"/>
      <c r="H1630" s="170"/>
      <c r="I1630" s="170"/>
      <c r="J1630" s="646">
        <v>0</v>
      </c>
      <c r="K1630" s="646">
        <v>0</v>
      </c>
      <c r="L1630" s="736"/>
      <c r="M1630" s="361"/>
    </row>
    <row r="1631" spans="2:13" x14ac:dyDescent="0.35">
      <c r="B1631" s="229"/>
      <c r="C1631" s="301"/>
      <c r="D1631" s="301"/>
      <c r="E1631" s="449"/>
      <c r="F1631" s="301"/>
      <c r="G1631" s="302"/>
      <c r="H1631" s="170"/>
      <c r="I1631" s="170"/>
      <c r="J1631" s="646">
        <v>0</v>
      </c>
      <c r="K1631" s="646">
        <v>0</v>
      </c>
      <c r="L1631" s="736"/>
      <c r="M1631" s="361"/>
    </row>
    <row r="1632" spans="2:13" x14ac:dyDescent="0.35">
      <c r="B1632" s="229"/>
      <c r="C1632" s="301"/>
      <c r="D1632" s="301"/>
      <c r="E1632" s="449"/>
      <c r="F1632" s="301"/>
      <c r="G1632" s="302"/>
      <c r="H1632" s="170"/>
      <c r="I1632" s="170"/>
      <c r="J1632" s="646">
        <v>0</v>
      </c>
      <c r="K1632" s="646">
        <v>0</v>
      </c>
      <c r="L1632" s="736"/>
      <c r="M1632" s="361"/>
    </row>
    <row r="1633" spans="2:13" x14ac:dyDescent="0.35">
      <c r="B1633" s="229"/>
      <c r="C1633" s="301"/>
      <c r="D1633" s="301"/>
      <c r="E1633" s="449"/>
      <c r="F1633" s="301"/>
      <c r="G1633" s="302"/>
      <c r="H1633" s="170"/>
      <c r="I1633" s="170"/>
      <c r="J1633" s="646">
        <v>0</v>
      </c>
      <c r="K1633" s="646">
        <v>0</v>
      </c>
      <c r="L1633" s="736"/>
      <c r="M1633" s="361"/>
    </row>
    <row r="1634" spans="2:13" x14ac:dyDescent="0.35">
      <c r="B1634" s="229"/>
      <c r="C1634" s="301"/>
      <c r="D1634" s="301"/>
      <c r="E1634" s="449"/>
      <c r="F1634" s="301"/>
      <c r="G1634" s="302"/>
      <c r="H1634" s="170"/>
      <c r="I1634" s="170"/>
      <c r="J1634" s="646">
        <v>0</v>
      </c>
      <c r="K1634" s="646">
        <v>0</v>
      </c>
      <c r="L1634" s="736"/>
      <c r="M1634" s="361"/>
    </row>
    <row r="1635" spans="2:13" x14ac:dyDescent="0.35">
      <c r="B1635" s="229"/>
      <c r="C1635" s="301"/>
      <c r="D1635" s="301"/>
      <c r="E1635" s="449"/>
      <c r="F1635" s="301"/>
      <c r="G1635" s="302"/>
      <c r="H1635" s="170"/>
      <c r="I1635" s="170"/>
      <c r="J1635" s="646">
        <v>0</v>
      </c>
      <c r="K1635" s="646">
        <v>0</v>
      </c>
      <c r="L1635" s="736"/>
      <c r="M1635" s="361"/>
    </row>
    <row r="1636" spans="2:13" x14ac:dyDescent="0.35">
      <c r="B1636" s="229"/>
      <c r="C1636" s="301"/>
      <c r="D1636" s="301"/>
      <c r="E1636" s="449"/>
      <c r="F1636" s="301"/>
      <c r="G1636" s="302"/>
      <c r="H1636" s="170"/>
      <c r="I1636" s="170"/>
      <c r="J1636" s="646">
        <v>0</v>
      </c>
      <c r="K1636" s="646">
        <v>0</v>
      </c>
      <c r="L1636" s="736"/>
      <c r="M1636" s="361"/>
    </row>
    <row r="1637" spans="2:13" x14ac:dyDescent="0.35">
      <c r="B1637" s="229"/>
      <c r="C1637" s="301"/>
      <c r="D1637" s="301"/>
      <c r="E1637" s="449"/>
      <c r="F1637" s="301"/>
      <c r="G1637" s="302"/>
      <c r="H1637" s="170"/>
      <c r="I1637" s="170"/>
      <c r="J1637" s="646">
        <v>0</v>
      </c>
      <c r="K1637" s="646">
        <v>0</v>
      </c>
      <c r="L1637" s="736"/>
      <c r="M1637" s="361"/>
    </row>
    <row r="1638" spans="2:13" x14ac:dyDescent="0.35">
      <c r="B1638" s="229"/>
      <c r="C1638" s="301"/>
      <c r="D1638" s="301"/>
      <c r="E1638" s="449"/>
      <c r="F1638" s="301"/>
      <c r="G1638" s="302"/>
      <c r="H1638" s="170"/>
      <c r="I1638" s="170"/>
      <c r="J1638" s="646">
        <v>0</v>
      </c>
      <c r="K1638" s="646">
        <v>0</v>
      </c>
      <c r="L1638" s="736"/>
      <c r="M1638" s="361"/>
    </row>
    <row r="1639" spans="2:13" x14ac:dyDescent="0.35">
      <c r="B1639" s="229"/>
      <c r="C1639" s="301"/>
      <c r="D1639" s="301"/>
      <c r="E1639" s="449"/>
      <c r="F1639" s="301"/>
      <c r="G1639" s="302"/>
      <c r="H1639" s="170"/>
      <c r="I1639" s="170"/>
      <c r="J1639" s="646">
        <v>0</v>
      </c>
      <c r="K1639" s="646">
        <v>0</v>
      </c>
      <c r="L1639" s="736"/>
      <c r="M1639" s="361"/>
    </row>
    <row r="1640" spans="2:13" x14ac:dyDescent="0.35">
      <c r="B1640" s="229"/>
      <c r="C1640" s="301"/>
      <c r="D1640" s="301"/>
      <c r="E1640" s="449"/>
      <c r="F1640" s="301"/>
      <c r="G1640" s="302"/>
      <c r="H1640" s="170"/>
      <c r="I1640" s="170"/>
      <c r="J1640" s="646">
        <v>0</v>
      </c>
      <c r="K1640" s="646">
        <v>0</v>
      </c>
      <c r="L1640" s="736"/>
      <c r="M1640" s="361"/>
    </row>
    <row r="1641" spans="2:13" x14ac:dyDescent="0.35">
      <c r="B1641" s="229"/>
      <c r="C1641" s="301"/>
      <c r="D1641" s="301"/>
      <c r="E1641" s="449"/>
      <c r="F1641" s="301"/>
      <c r="G1641" s="302"/>
      <c r="H1641" s="170"/>
      <c r="I1641" s="170"/>
      <c r="J1641" s="646">
        <v>0</v>
      </c>
      <c r="K1641" s="646">
        <v>0</v>
      </c>
      <c r="L1641" s="736"/>
      <c r="M1641" s="361"/>
    </row>
    <row r="1642" spans="2:13" x14ac:dyDescent="0.35">
      <c r="B1642" s="229"/>
      <c r="C1642" s="301"/>
      <c r="D1642" s="301"/>
      <c r="E1642" s="449"/>
      <c r="F1642" s="301"/>
      <c r="G1642" s="302"/>
      <c r="H1642" s="170"/>
      <c r="I1642" s="170"/>
      <c r="J1642" s="646">
        <v>0</v>
      </c>
      <c r="K1642" s="646">
        <v>0</v>
      </c>
      <c r="L1642" s="736"/>
      <c r="M1642" s="361"/>
    </row>
    <row r="1643" spans="2:13" x14ac:dyDescent="0.35">
      <c r="B1643" s="229"/>
      <c r="C1643" s="301"/>
      <c r="D1643" s="301"/>
      <c r="E1643" s="449"/>
      <c r="F1643" s="301"/>
      <c r="G1643" s="302"/>
      <c r="H1643" s="170"/>
      <c r="I1643" s="170"/>
      <c r="J1643" s="646">
        <v>0</v>
      </c>
      <c r="K1643" s="646">
        <v>0</v>
      </c>
      <c r="L1643" s="736"/>
      <c r="M1643" s="361"/>
    </row>
    <row r="1644" spans="2:13" x14ac:dyDescent="0.35">
      <c r="B1644" s="229"/>
      <c r="C1644" s="301"/>
      <c r="D1644" s="301"/>
      <c r="E1644" s="449"/>
      <c r="F1644" s="301"/>
      <c r="G1644" s="302"/>
      <c r="H1644" s="170"/>
      <c r="I1644" s="170"/>
      <c r="J1644" s="646">
        <v>0</v>
      </c>
      <c r="K1644" s="646">
        <v>0</v>
      </c>
      <c r="L1644" s="736"/>
      <c r="M1644" s="361"/>
    </row>
    <row r="1645" spans="2:13" x14ac:dyDescent="0.35">
      <c r="B1645" s="229"/>
      <c r="C1645" s="301"/>
      <c r="D1645" s="301"/>
      <c r="E1645" s="449"/>
      <c r="F1645" s="301"/>
      <c r="G1645" s="302"/>
      <c r="H1645" s="170"/>
      <c r="I1645" s="170"/>
      <c r="J1645" s="646">
        <v>0</v>
      </c>
      <c r="K1645" s="646">
        <v>0</v>
      </c>
      <c r="L1645" s="736"/>
      <c r="M1645" s="361"/>
    </row>
    <row r="1646" spans="2:13" x14ac:dyDescent="0.35">
      <c r="B1646" s="229"/>
      <c r="C1646" s="301"/>
      <c r="D1646" s="301"/>
      <c r="E1646" s="449"/>
      <c r="F1646" s="301"/>
      <c r="G1646" s="302"/>
      <c r="H1646" s="170"/>
      <c r="I1646" s="170"/>
      <c r="J1646" s="646">
        <v>0</v>
      </c>
      <c r="K1646" s="646">
        <v>0</v>
      </c>
      <c r="L1646" s="736"/>
      <c r="M1646" s="361"/>
    </row>
    <row r="1647" spans="2:13" x14ac:dyDescent="0.35">
      <c r="B1647" s="229"/>
      <c r="C1647" s="301"/>
      <c r="D1647" s="301"/>
      <c r="E1647" s="449"/>
      <c r="F1647" s="301"/>
      <c r="G1647" s="302"/>
      <c r="H1647" s="170"/>
      <c r="I1647" s="170"/>
      <c r="J1647" s="646">
        <v>0</v>
      </c>
      <c r="K1647" s="646">
        <v>0</v>
      </c>
      <c r="L1647" s="736"/>
      <c r="M1647" s="361"/>
    </row>
    <row r="1648" spans="2:13" x14ac:dyDescent="0.35">
      <c r="B1648" s="229"/>
      <c r="C1648" s="301"/>
      <c r="D1648" s="301"/>
      <c r="E1648" s="449"/>
      <c r="F1648" s="301"/>
      <c r="G1648" s="302"/>
      <c r="H1648" s="170"/>
      <c r="I1648" s="170"/>
      <c r="J1648" s="646">
        <v>0</v>
      </c>
      <c r="K1648" s="646">
        <v>0</v>
      </c>
      <c r="L1648" s="736"/>
      <c r="M1648" s="361"/>
    </row>
    <row r="1649" spans="2:13" x14ac:dyDescent="0.35">
      <c r="B1649" s="229"/>
      <c r="C1649" s="301"/>
      <c r="D1649" s="301"/>
      <c r="E1649" s="449"/>
      <c r="F1649" s="301"/>
      <c r="G1649" s="302"/>
      <c r="H1649" s="170"/>
      <c r="I1649" s="170"/>
      <c r="J1649" s="646">
        <v>0</v>
      </c>
      <c r="K1649" s="646">
        <v>0</v>
      </c>
      <c r="L1649" s="736"/>
      <c r="M1649" s="361"/>
    </row>
    <row r="1650" spans="2:13" x14ac:dyDescent="0.35">
      <c r="B1650" s="229"/>
      <c r="C1650" s="301"/>
      <c r="D1650" s="301"/>
      <c r="E1650" s="449"/>
      <c r="F1650" s="301"/>
      <c r="G1650" s="302"/>
      <c r="H1650" s="170"/>
      <c r="I1650" s="170"/>
      <c r="J1650" s="646">
        <v>0</v>
      </c>
      <c r="K1650" s="646">
        <v>0</v>
      </c>
      <c r="L1650" s="736"/>
      <c r="M1650" s="361"/>
    </row>
    <row r="1651" spans="2:13" x14ac:dyDescent="0.35">
      <c r="B1651" s="229"/>
      <c r="C1651" s="301"/>
      <c r="D1651" s="301"/>
      <c r="E1651" s="449"/>
      <c r="F1651" s="301"/>
      <c r="G1651" s="302"/>
      <c r="H1651" s="170"/>
      <c r="I1651" s="170"/>
      <c r="J1651" s="646">
        <v>0</v>
      </c>
      <c r="K1651" s="646">
        <v>0</v>
      </c>
      <c r="L1651" s="736"/>
      <c r="M1651" s="361"/>
    </row>
    <row r="1652" spans="2:13" x14ac:dyDescent="0.35">
      <c r="B1652" s="229"/>
      <c r="C1652" s="301"/>
      <c r="D1652" s="301"/>
      <c r="E1652" s="449"/>
      <c r="F1652" s="301"/>
      <c r="G1652" s="302"/>
      <c r="H1652" s="170"/>
      <c r="I1652" s="170"/>
      <c r="J1652" s="646">
        <v>0</v>
      </c>
      <c r="K1652" s="646">
        <v>0</v>
      </c>
      <c r="L1652" s="736"/>
      <c r="M1652" s="361"/>
    </row>
    <row r="1653" spans="2:13" x14ac:dyDescent="0.35">
      <c r="B1653" s="229"/>
      <c r="C1653" s="301"/>
      <c r="D1653" s="301"/>
      <c r="E1653" s="449"/>
      <c r="F1653" s="301"/>
      <c r="G1653" s="302"/>
      <c r="H1653" s="170"/>
      <c r="I1653" s="170"/>
      <c r="J1653" s="646">
        <v>0</v>
      </c>
      <c r="K1653" s="646">
        <v>0</v>
      </c>
      <c r="L1653" s="736"/>
      <c r="M1653" s="361"/>
    </row>
    <row r="1654" spans="2:13" x14ac:dyDescent="0.35">
      <c r="B1654" s="229"/>
      <c r="C1654" s="301"/>
      <c r="D1654" s="301"/>
      <c r="E1654" s="449"/>
      <c r="F1654" s="301"/>
      <c r="G1654" s="302"/>
      <c r="H1654" s="170"/>
      <c r="I1654" s="170"/>
      <c r="J1654" s="646">
        <v>0</v>
      </c>
      <c r="K1654" s="646">
        <v>0</v>
      </c>
      <c r="L1654" s="736"/>
      <c r="M1654" s="361"/>
    </row>
    <row r="1655" spans="2:13" x14ac:dyDescent="0.35">
      <c r="B1655" s="229"/>
      <c r="C1655" s="301"/>
      <c r="D1655" s="301"/>
      <c r="E1655" s="449"/>
      <c r="F1655" s="301"/>
      <c r="G1655" s="302"/>
      <c r="H1655" s="170"/>
      <c r="I1655" s="170"/>
      <c r="J1655" s="646">
        <v>0</v>
      </c>
      <c r="K1655" s="646">
        <v>0</v>
      </c>
      <c r="L1655" s="736"/>
      <c r="M1655" s="361"/>
    </row>
    <row r="1656" spans="2:13" x14ac:dyDescent="0.35">
      <c r="B1656" s="229"/>
      <c r="C1656" s="301"/>
      <c r="D1656" s="301"/>
      <c r="E1656" s="449"/>
      <c r="F1656" s="301"/>
      <c r="G1656" s="302"/>
      <c r="H1656" s="170"/>
      <c r="I1656" s="170"/>
      <c r="J1656" s="646">
        <v>0</v>
      </c>
      <c r="K1656" s="646">
        <v>0</v>
      </c>
      <c r="L1656" s="736"/>
      <c r="M1656" s="361"/>
    </row>
    <row r="1657" spans="2:13" x14ac:dyDescent="0.35">
      <c r="B1657" s="229"/>
      <c r="C1657" s="301"/>
      <c r="D1657" s="301"/>
      <c r="E1657" s="449"/>
      <c r="F1657" s="301"/>
      <c r="G1657" s="302"/>
      <c r="H1657" s="170"/>
      <c r="I1657" s="170"/>
      <c r="J1657" s="646">
        <v>0</v>
      </c>
      <c r="K1657" s="646">
        <v>0</v>
      </c>
      <c r="L1657" s="736"/>
      <c r="M1657" s="361"/>
    </row>
    <row r="1658" spans="2:13" x14ac:dyDescent="0.35">
      <c r="B1658" s="229"/>
      <c r="C1658" s="301"/>
      <c r="D1658" s="301"/>
      <c r="E1658" s="449"/>
      <c r="F1658" s="301"/>
      <c r="G1658" s="302"/>
      <c r="H1658" s="170"/>
      <c r="I1658" s="170"/>
      <c r="J1658" s="646">
        <v>0</v>
      </c>
      <c r="K1658" s="646">
        <v>0</v>
      </c>
      <c r="L1658" s="736"/>
      <c r="M1658" s="361"/>
    </row>
    <row r="1659" spans="2:13" x14ac:dyDescent="0.35">
      <c r="B1659" s="229"/>
      <c r="C1659" s="301"/>
      <c r="D1659" s="301"/>
      <c r="E1659" s="449"/>
      <c r="F1659" s="301"/>
      <c r="G1659" s="302"/>
      <c r="H1659" s="170"/>
      <c r="I1659" s="170"/>
      <c r="J1659" s="646">
        <v>0</v>
      </c>
      <c r="K1659" s="646">
        <v>0</v>
      </c>
      <c r="L1659" s="736"/>
      <c r="M1659" s="361"/>
    </row>
    <row r="1660" spans="2:13" x14ac:dyDescent="0.35">
      <c r="B1660" s="229"/>
      <c r="C1660" s="301"/>
      <c r="D1660" s="301"/>
      <c r="E1660" s="449"/>
      <c r="F1660" s="301"/>
      <c r="G1660" s="302"/>
      <c r="H1660" s="170"/>
      <c r="I1660" s="170"/>
      <c r="J1660" s="646">
        <v>0</v>
      </c>
      <c r="K1660" s="646">
        <v>0</v>
      </c>
      <c r="L1660" s="736"/>
      <c r="M1660" s="361"/>
    </row>
    <row r="1661" spans="2:13" x14ac:dyDescent="0.35">
      <c r="B1661" s="229"/>
      <c r="C1661" s="301"/>
      <c r="D1661" s="301"/>
      <c r="E1661" s="449"/>
      <c r="F1661" s="301"/>
      <c r="G1661" s="302"/>
      <c r="H1661" s="170"/>
      <c r="I1661" s="170"/>
      <c r="J1661" s="646">
        <v>0</v>
      </c>
      <c r="K1661" s="646">
        <v>0</v>
      </c>
      <c r="L1661" s="736"/>
      <c r="M1661" s="361"/>
    </row>
    <row r="1662" spans="2:13" x14ac:dyDescent="0.35">
      <c r="B1662" s="229"/>
      <c r="C1662" s="301"/>
      <c r="D1662" s="301"/>
      <c r="E1662" s="449"/>
      <c r="F1662" s="301"/>
      <c r="G1662" s="302"/>
      <c r="H1662" s="170"/>
      <c r="I1662" s="170"/>
      <c r="J1662" s="646">
        <v>0</v>
      </c>
      <c r="K1662" s="646">
        <v>0</v>
      </c>
      <c r="L1662" s="736"/>
      <c r="M1662" s="361"/>
    </row>
    <row r="1663" spans="2:13" x14ac:dyDescent="0.35">
      <c r="B1663" s="229"/>
      <c r="C1663" s="301"/>
      <c r="D1663" s="301"/>
      <c r="E1663" s="449"/>
      <c r="F1663" s="301"/>
      <c r="G1663" s="302"/>
      <c r="H1663" s="170"/>
      <c r="I1663" s="170"/>
      <c r="J1663" s="646">
        <v>0</v>
      </c>
      <c r="K1663" s="646">
        <v>0</v>
      </c>
      <c r="L1663" s="736"/>
      <c r="M1663" s="361"/>
    </row>
    <row r="1664" spans="2:13" x14ac:dyDescent="0.35">
      <c r="B1664" s="229"/>
      <c r="C1664" s="301"/>
      <c r="D1664" s="301"/>
      <c r="E1664" s="449"/>
      <c r="F1664" s="301"/>
      <c r="G1664" s="302"/>
      <c r="H1664" s="170"/>
      <c r="I1664" s="170"/>
      <c r="J1664" s="646">
        <v>0</v>
      </c>
      <c r="K1664" s="646">
        <v>0</v>
      </c>
      <c r="L1664" s="736"/>
      <c r="M1664" s="361"/>
    </row>
    <row r="1665" spans="2:13" x14ac:dyDescent="0.35">
      <c r="B1665" s="229"/>
      <c r="C1665" s="301"/>
      <c r="D1665" s="301"/>
      <c r="E1665" s="449"/>
      <c r="F1665" s="301"/>
      <c r="G1665" s="302"/>
      <c r="H1665" s="170"/>
      <c r="I1665" s="170"/>
      <c r="J1665" s="646">
        <v>0</v>
      </c>
      <c r="K1665" s="646">
        <v>0</v>
      </c>
      <c r="L1665" s="736"/>
      <c r="M1665" s="361"/>
    </row>
    <row r="1666" spans="2:13" x14ac:dyDescent="0.35">
      <c r="B1666" s="229"/>
      <c r="C1666" s="301"/>
      <c r="D1666" s="301"/>
      <c r="E1666" s="449"/>
      <c r="F1666" s="301"/>
      <c r="G1666" s="302"/>
      <c r="H1666" s="170"/>
      <c r="I1666" s="170"/>
      <c r="J1666" s="646">
        <v>0</v>
      </c>
      <c r="K1666" s="646">
        <v>0</v>
      </c>
      <c r="L1666" s="736"/>
      <c r="M1666" s="361"/>
    </row>
    <row r="1667" spans="2:13" x14ac:dyDescent="0.35">
      <c r="B1667" s="229"/>
      <c r="C1667" s="301"/>
      <c r="D1667" s="301"/>
      <c r="E1667" s="449"/>
      <c r="F1667" s="301"/>
      <c r="G1667" s="302"/>
      <c r="H1667" s="170"/>
      <c r="I1667" s="170"/>
      <c r="J1667" s="646">
        <v>0</v>
      </c>
      <c r="K1667" s="646">
        <v>0</v>
      </c>
      <c r="L1667" s="736"/>
      <c r="M1667" s="361"/>
    </row>
    <row r="1668" spans="2:13" x14ac:dyDescent="0.35">
      <c r="B1668" s="229"/>
      <c r="C1668" s="301"/>
      <c r="D1668" s="301"/>
      <c r="E1668" s="449"/>
      <c r="F1668" s="301"/>
      <c r="G1668" s="302"/>
      <c r="H1668" s="170"/>
      <c r="I1668" s="170"/>
      <c r="J1668" s="646">
        <v>0</v>
      </c>
      <c r="K1668" s="646">
        <v>0</v>
      </c>
      <c r="L1668" s="736"/>
      <c r="M1668" s="361"/>
    </row>
    <row r="1669" spans="2:13" x14ac:dyDescent="0.35">
      <c r="B1669" s="229"/>
      <c r="C1669" s="301"/>
      <c r="D1669" s="301"/>
      <c r="E1669" s="449"/>
      <c r="F1669" s="301"/>
      <c r="G1669" s="302"/>
      <c r="H1669" s="170"/>
      <c r="I1669" s="170"/>
      <c r="J1669" s="646">
        <v>0</v>
      </c>
      <c r="K1669" s="646">
        <v>0</v>
      </c>
      <c r="L1669" s="736"/>
      <c r="M1669" s="361"/>
    </row>
    <row r="1670" spans="2:13" x14ac:dyDescent="0.35">
      <c r="B1670" s="229"/>
      <c r="C1670" s="301"/>
      <c r="D1670" s="301"/>
      <c r="E1670" s="449"/>
      <c r="F1670" s="301"/>
      <c r="G1670" s="302"/>
      <c r="H1670" s="170"/>
      <c r="I1670" s="170"/>
      <c r="J1670" s="646">
        <v>0</v>
      </c>
      <c r="K1670" s="646">
        <v>0</v>
      </c>
      <c r="L1670" s="736"/>
      <c r="M1670" s="361"/>
    </row>
    <row r="1671" spans="2:13" x14ac:dyDescent="0.35">
      <c r="B1671" s="229"/>
      <c r="C1671" s="301"/>
      <c r="D1671" s="301"/>
      <c r="E1671" s="449"/>
      <c r="F1671" s="301"/>
      <c r="G1671" s="302"/>
      <c r="H1671" s="170"/>
      <c r="I1671" s="170"/>
      <c r="J1671" s="646">
        <v>0</v>
      </c>
      <c r="K1671" s="646">
        <v>0</v>
      </c>
      <c r="L1671" s="736"/>
      <c r="M1671" s="361"/>
    </row>
    <row r="1672" spans="2:13" x14ac:dyDescent="0.35">
      <c r="B1672" s="229"/>
      <c r="C1672" s="301"/>
      <c r="D1672" s="301"/>
      <c r="E1672" s="449"/>
      <c r="F1672" s="301"/>
      <c r="G1672" s="302"/>
      <c r="H1672" s="170"/>
      <c r="I1672" s="170"/>
      <c r="J1672" s="646">
        <v>0</v>
      </c>
      <c r="K1672" s="646">
        <v>0</v>
      </c>
      <c r="L1672" s="736"/>
      <c r="M1672" s="361"/>
    </row>
    <row r="1673" spans="2:13" x14ac:dyDescent="0.35">
      <c r="B1673" s="229"/>
      <c r="C1673" s="301"/>
      <c r="D1673" s="301"/>
      <c r="E1673" s="449"/>
      <c r="F1673" s="301"/>
      <c r="G1673" s="302"/>
      <c r="H1673" s="170"/>
      <c r="I1673" s="170"/>
      <c r="J1673" s="646">
        <v>0</v>
      </c>
      <c r="K1673" s="646">
        <v>0</v>
      </c>
      <c r="L1673" s="736"/>
      <c r="M1673" s="361"/>
    </row>
    <row r="1674" spans="2:13" x14ac:dyDescent="0.35">
      <c r="B1674" s="229"/>
      <c r="C1674" s="301"/>
      <c r="D1674" s="301"/>
      <c r="E1674" s="449"/>
      <c r="F1674" s="301"/>
      <c r="G1674" s="302"/>
      <c r="H1674" s="170"/>
      <c r="I1674" s="170"/>
      <c r="J1674" s="646">
        <v>0</v>
      </c>
      <c r="K1674" s="646">
        <v>0</v>
      </c>
      <c r="L1674" s="736"/>
      <c r="M1674" s="361"/>
    </row>
    <row r="1675" spans="2:13" x14ac:dyDescent="0.35">
      <c r="B1675" s="229"/>
      <c r="C1675" s="301"/>
      <c r="D1675" s="301"/>
      <c r="E1675" s="449"/>
      <c r="F1675" s="301"/>
      <c r="G1675" s="302"/>
      <c r="H1675" s="170"/>
      <c r="I1675" s="170"/>
      <c r="J1675" s="646">
        <v>0</v>
      </c>
      <c r="K1675" s="646">
        <v>0</v>
      </c>
      <c r="L1675" s="736"/>
      <c r="M1675" s="361"/>
    </row>
    <row r="1676" spans="2:13" x14ac:dyDescent="0.35">
      <c r="B1676" s="229"/>
      <c r="C1676" s="301"/>
      <c r="D1676" s="301"/>
      <c r="E1676" s="449"/>
      <c r="F1676" s="301"/>
      <c r="G1676" s="302"/>
      <c r="H1676" s="170"/>
      <c r="I1676" s="170"/>
      <c r="J1676" s="646">
        <v>0</v>
      </c>
      <c r="K1676" s="646">
        <v>0</v>
      </c>
      <c r="L1676" s="736"/>
      <c r="M1676" s="361"/>
    </row>
    <row r="1677" spans="2:13" x14ac:dyDescent="0.35">
      <c r="B1677" s="229"/>
      <c r="C1677" s="301"/>
      <c r="D1677" s="301"/>
      <c r="E1677" s="449"/>
      <c r="F1677" s="301"/>
      <c r="G1677" s="302"/>
      <c r="H1677" s="170"/>
      <c r="I1677" s="170"/>
      <c r="J1677" s="646">
        <v>0</v>
      </c>
      <c r="K1677" s="646">
        <v>0</v>
      </c>
      <c r="L1677" s="736"/>
      <c r="M1677" s="361"/>
    </row>
    <row r="1678" spans="2:13" x14ac:dyDescent="0.35">
      <c r="B1678" s="229"/>
      <c r="C1678" s="301"/>
      <c r="D1678" s="301"/>
      <c r="E1678" s="449"/>
      <c r="F1678" s="301"/>
      <c r="G1678" s="302"/>
      <c r="H1678" s="170"/>
      <c r="I1678" s="170"/>
      <c r="J1678" s="646">
        <v>0</v>
      </c>
      <c r="K1678" s="646">
        <v>0</v>
      </c>
      <c r="L1678" s="736"/>
      <c r="M1678" s="361"/>
    </row>
    <row r="1679" spans="2:13" x14ac:dyDescent="0.35">
      <c r="B1679" s="229"/>
      <c r="C1679" s="301"/>
      <c r="D1679" s="301"/>
      <c r="E1679" s="449"/>
      <c r="F1679" s="301"/>
      <c r="G1679" s="302"/>
      <c r="H1679" s="170"/>
      <c r="I1679" s="170"/>
      <c r="J1679" s="646">
        <v>0</v>
      </c>
      <c r="K1679" s="646">
        <v>0</v>
      </c>
      <c r="L1679" s="736"/>
      <c r="M1679" s="361"/>
    </row>
    <row r="1680" spans="2:13" x14ac:dyDescent="0.35">
      <c r="B1680" s="229"/>
      <c r="C1680" s="301"/>
      <c r="D1680" s="301"/>
      <c r="E1680" s="449"/>
      <c r="F1680" s="301"/>
      <c r="G1680" s="302"/>
      <c r="H1680" s="170"/>
      <c r="I1680" s="170"/>
      <c r="J1680" s="646">
        <v>0</v>
      </c>
      <c r="K1680" s="646">
        <v>0</v>
      </c>
      <c r="L1680" s="736"/>
      <c r="M1680" s="361"/>
    </row>
    <row r="1681" spans="2:13" x14ac:dyDescent="0.35">
      <c r="B1681" s="229"/>
      <c r="C1681" s="301"/>
      <c r="D1681" s="301"/>
      <c r="E1681" s="449"/>
      <c r="F1681" s="301"/>
      <c r="G1681" s="302"/>
      <c r="H1681" s="170"/>
      <c r="I1681" s="170"/>
      <c r="J1681" s="646">
        <v>0</v>
      </c>
      <c r="K1681" s="646">
        <v>0</v>
      </c>
      <c r="L1681" s="736"/>
      <c r="M1681" s="361"/>
    </row>
    <row r="1682" spans="2:13" x14ac:dyDescent="0.35">
      <c r="B1682" s="229"/>
      <c r="C1682" s="301"/>
      <c r="D1682" s="301"/>
      <c r="E1682" s="449"/>
      <c r="F1682" s="301"/>
      <c r="G1682" s="302"/>
      <c r="H1682" s="170"/>
      <c r="I1682" s="170"/>
      <c r="J1682" s="646">
        <v>0</v>
      </c>
      <c r="K1682" s="646">
        <v>0</v>
      </c>
      <c r="L1682" s="736"/>
      <c r="M1682" s="361"/>
    </row>
    <row r="1683" spans="2:13" x14ac:dyDescent="0.35">
      <c r="B1683" s="229"/>
      <c r="C1683" s="301"/>
      <c r="D1683" s="301"/>
      <c r="E1683" s="449"/>
      <c r="F1683" s="301"/>
      <c r="G1683" s="302"/>
      <c r="H1683" s="170"/>
      <c r="I1683" s="170"/>
      <c r="J1683" s="646">
        <v>0</v>
      </c>
      <c r="K1683" s="646">
        <v>0</v>
      </c>
      <c r="L1683" s="736"/>
      <c r="M1683" s="361"/>
    </row>
    <row r="1684" spans="2:13" x14ac:dyDescent="0.35">
      <c r="B1684" s="229"/>
      <c r="C1684" s="301"/>
      <c r="D1684" s="301"/>
      <c r="E1684" s="449"/>
      <c r="F1684" s="301"/>
      <c r="G1684" s="302"/>
      <c r="H1684" s="170"/>
      <c r="I1684" s="170"/>
      <c r="J1684" s="646">
        <v>0</v>
      </c>
      <c r="K1684" s="646">
        <v>0</v>
      </c>
      <c r="L1684" s="736"/>
      <c r="M1684" s="361"/>
    </row>
    <row r="1685" spans="2:13" x14ac:dyDescent="0.35">
      <c r="B1685" s="229"/>
      <c r="C1685" s="301"/>
      <c r="D1685" s="301"/>
      <c r="E1685" s="449"/>
      <c r="F1685" s="301"/>
      <c r="G1685" s="302"/>
      <c r="H1685" s="170"/>
      <c r="I1685" s="170"/>
      <c r="J1685" s="646">
        <v>0</v>
      </c>
      <c r="K1685" s="646">
        <v>0</v>
      </c>
      <c r="L1685" s="736"/>
      <c r="M1685" s="361"/>
    </row>
    <row r="1686" spans="2:13" x14ac:dyDescent="0.35">
      <c r="B1686" s="229"/>
      <c r="C1686" s="301"/>
      <c r="D1686" s="301"/>
      <c r="E1686" s="449"/>
      <c r="F1686" s="301"/>
      <c r="G1686" s="302"/>
      <c r="H1686" s="170"/>
      <c r="I1686" s="170"/>
      <c r="J1686" s="646">
        <v>0</v>
      </c>
      <c r="K1686" s="646">
        <v>0</v>
      </c>
      <c r="L1686" s="736"/>
      <c r="M1686" s="361"/>
    </row>
    <row r="1687" spans="2:13" x14ac:dyDescent="0.35">
      <c r="B1687" s="229"/>
      <c r="C1687" s="301"/>
      <c r="D1687" s="301"/>
      <c r="E1687" s="449"/>
      <c r="F1687" s="301"/>
      <c r="G1687" s="302"/>
      <c r="H1687" s="170"/>
      <c r="I1687" s="170"/>
      <c r="J1687" s="646">
        <v>0</v>
      </c>
      <c r="K1687" s="646">
        <v>0</v>
      </c>
      <c r="L1687" s="736"/>
      <c r="M1687" s="361"/>
    </row>
    <row r="1688" spans="2:13" x14ac:dyDescent="0.35">
      <c r="B1688" s="229"/>
      <c r="C1688" s="301"/>
      <c r="D1688" s="301"/>
      <c r="E1688" s="449"/>
      <c r="F1688" s="301"/>
      <c r="G1688" s="302"/>
      <c r="H1688" s="170"/>
      <c r="I1688" s="170"/>
      <c r="J1688" s="646">
        <v>0</v>
      </c>
      <c r="K1688" s="646">
        <v>0</v>
      </c>
      <c r="L1688" s="736"/>
      <c r="M1688" s="361"/>
    </row>
    <row r="1689" spans="2:13" x14ac:dyDescent="0.35">
      <c r="B1689" s="229"/>
      <c r="C1689" s="301"/>
      <c r="D1689" s="301"/>
      <c r="E1689" s="449"/>
      <c r="F1689" s="301"/>
      <c r="G1689" s="302"/>
      <c r="H1689" s="170"/>
      <c r="I1689" s="170"/>
      <c r="J1689" s="646">
        <v>0</v>
      </c>
      <c r="K1689" s="646">
        <v>0</v>
      </c>
      <c r="L1689" s="736"/>
      <c r="M1689" s="361"/>
    </row>
    <row r="1690" spans="2:13" x14ac:dyDescent="0.35">
      <c r="B1690" s="229"/>
      <c r="C1690" s="301"/>
      <c r="D1690" s="301"/>
      <c r="E1690" s="449"/>
      <c r="F1690" s="301"/>
      <c r="G1690" s="302"/>
      <c r="H1690" s="170"/>
      <c r="I1690" s="170"/>
      <c r="J1690" s="646">
        <v>0</v>
      </c>
      <c r="K1690" s="646">
        <v>0</v>
      </c>
      <c r="L1690" s="736"/>
      <c r="M1690" s="361"/>
    </row>
    <row r="1691" spans="2:13" x14ac:dyDescent="0.35">
      <c r="B1691" s="229"/>
      <c r="C1691" s="301"/>
      <c r="D1691" s="301"/>
      <c r="E1691" s="449"/>
      <c r="F1691" s="301"/>
      <c r="G1691" s="302"/>
      <c r="H1691" s="170"/>
      <c r="I1691" s="170"/>
      <c r="J1691" s="646">
        <v>0</v>
      </c>
      <c r="K1691" s="646">
        <v>0</v>
      </c>
      <c r="L1691" s="736"/>
      <c r="M1691" s="361"/>
    </row>
    <row r="1692" spans="2:13" x14ac:dyDescent="0.35">
      <c r="B1692" s="229"/>
      <c r="C1692" s="301"/>
      <c r="D1692" s="301"/>
      <c r="E1692" s="449"/>
      <c r="F1692" s="301"/>
      <c r="G1692" s="302"/>
      <c r="H1692" s="170"/>
      <c r="I1692" s="170"/>
      <c r="J1692" s="646">
        <v>0</v>
      </c>
      <c r="K1692" s="646">
        <v>0</v>
      </c>
      <c r="L1692" s="736"/>
      <c r="M1692" s="361"/>
    </row>
    <row r="1693" spans="2:13" x14ac:dyDescent="0.35">
      <c r="B1693" s="229"/>
      <c r="C1693" s="301"/>
      <c r="D1693" s="301"/>
      <c r="E1693" s="449"/>
      <c r="F1693" s="301"/>
      <c r="G1693" s="302"/>
      <c r="H1693" s="170"/>
      <c r="I1693" s="170"/>
      <c r="J1693" s="646">
        <v>0</v>
      </c>
      <c r="K1693" s="646">
        <v>0</v>
      </c>
      <c r="L1693" s="736"/>
      <c r="M1693" s="361"/>
    </row>
    <row r="1694" spans="2:13" x14ac:dyDescent="0.35">
      <c r="B1694" s="229"/>
      <c r="C1694" s="301"/>
      <c r="D1694" s="301"/>
      <c r="E1694" s="449"/>
      <c r="F1694" s="301"/>
      <c r="G1694" s="302"/>
      <c r="H1694" s="170"/>
      <c r="I1694" s="170"/>
      <c r="J1694" s="646">
        <v>0</v>
      </c>
      <c r="K1694" s="646">
        <v>0</v>
      </c>
      <c r="L1694" s="736"/>
      <c r="M1694" s="361"/>
    </row>
    <row r="1695" spans="2:13" x14ac:dyDescent="0.35">
      <c r="B1695" s="229"/>
      <c r="C1695" s="301"/>
      <c r="D1695" s="301"/>
      <c r="E1695" s="449"/>
      <c r="F1695" s="301"/>
      <c r="G1695" s="302"/>
      <c r="H1695" s="170"/>
      <c r="I1695" s="170"/>
      <c r="J1695" s="646">
        <v>0</v>
      </c>
      <c r="K1695" s="646">
        <v>0</v>
      </c>
      <c r="L1695" s="736"/>
      <c r="M1695" s="361"/>
    </row>
    <row r="1696" spans="2:13" x14ac:dyDescent="0.35">
      <c r="B1696" s="229"/>
      <c r="C1696" s="301"/>
      <c r="D1696" s="301"/>
      <c r="E1696" s="449"/>
      <c r="F1696" s="301"/>
      <c r="G1696" s="302"/>
      <c r="H1696" s="170"/>
      <c r="I1696" s="170"/>
      <c r="J1696" s="646">
        <v>0</v>
      </c>
      <c r="K1696" s="646">
        <v>0</v>
      </c>
      <c r="L1696" s="736"/>
      <c r="M1696" s="361"/>
    </row>
    <row r="1697" spans="2:14" x14ac:dyDescent="0.35">
      <c r="B1697" s="229"/>
      <c r="C1697" s="301"/>
      <c r="D1697" s="301"/>
      <c r="E1697" s="449"/>
      <c r="F1697" s="301"/>
      <c r="G1697" s="302"/>
      <c r="H1697" s="170"/>
      <c r="I1697" s="170"/>
      <c r="J1697" s="646">
        <v>0</v>
      </c>
      <c r="K1697" s="646">
        <v>0</v>
      </c>
      <c r="L1697" s="736"/>
      <c r="M1697" s="361"/>
    </row>
    <row r="1698" spans="2:14" x14ac:dyDescent="0.35">
      <c r="B1698" s="229"/>
      <c r="C1698" s="301"/>
      <c r="D1698" s="301"/>
      <c r="E1698" s="449"/>
      <c r="F1698" s="301"/>
      <c r="G1698" s="302"/>
      <c r="H1698" s="170"/>
      <c r="I1698" s="170"/>
      <c r="J1698" s="646">
        <v>0</v>
      </c>
      <c r="K1698" s="646">
        <v>0</v>
      </c>
      <c r="L1698" s="736"/>
      <c r="M1698" s="361"/>
    </row>
    <row r="1699" spans="2:14" x14ac:dyDescent="0.35">
      <c r="B1699" s="229"/>
      <c r="C1699" s="301"/>
      <c r="D1699" s="301"/>
      <c r="E1699" s="230"/>
      <c r="F1699" s="301"/>
      <c r="G1699" s="302"/>
      <c r="H1699" s="170"/>
      <c r="I1699" s="170"/>
      <c r="J1699" s="646">
        <v>0</v>
      </c>
      <c r="K1699" s="646">
        <v>0</v>
      </c>
      <c r="L1699" s="736"/>
      <c r="M1699" s="353"/>
    </row>
    <row r="1700" spans="2:14" ht="15" thickBot="1" x14ac:dyDescent="0.4">
      <c r="B1700" s="229"/>
      <c r="C1700" s="301"/>
      <c r="D1700" s="301"/>
      <c r="E1700" s="230"/>
      <c r="F1700" s="301"/>
      <c r="G1700" s="302"/>
      <c r="H1700" s="170"/>
      <c r="I1700" s="170"/>
      <c r="J1700" s="646">
        <v>0</v>
      </c>
      <c r="K1700" s="646">
        <v>0</v>
      </c>
      <c r="L1700" s="736"/>
      <c r="M1700" s="353"/>
    </row>
    <row r="1701" spans="2:14" ht="15" hidden="1" thickBot="1" x14ac:dyDescent="0.4">
      <c r="B1701" s="542"/>
      <c r="C1701" s="572"/>
      <c r="D1701" s="572"/>
      <c r="E1701" s="785"/>
      <c r="F1701" s="572"/>
      <c r="G1701" s="566"/>
      <c r="H1701" s="567"/>
      <c r="I1701" s="567"/>
      <c r="J1701" s="789"/>
      <c r="K1701" s="790"/>
      <c r="L1701" s="791"/>
      <c r="M1701" s="769"/>
    </row>
    <row r="1702" spans="2:14" ht="35.5" thickBot="1" x14ac:dyDescent="0.4">
      <c r="B1702" s="574" t="s">
        <v>439</v>
      </c>
      <c r="C1702" s="577"/>
      <c r="D1702" s="577"/>
      <c r="E1702" s="577"/>
      <c r="F1702" s="575"/>
      <c r="G1702" s="575"/>
      <c r="H1702" s="576"/>
      <c r="I1702" s="576"/>
      <c r="J1702" s="577" t="s">
        <v>439</v>
      </c>
      <c r="K1702" s="577"/>
      <c r="L1702" s="577"/>
      <c r="M1702" s="577"/>
      <c r="N1702" s="735"/>
    </row>
  </sheetData>
  <sheetProtection sheet="1" formatColumns="0" formatRows="0" insertRows="0" sort="0" autoFilter="0" pivotTables="0"/>
  <autoFilter ref="B48:M1700" xr:uid="{AED22B71-CEEF-482D-8789-698899A414F3}"/>
  <dataConsolidate/>
  <mergeCells count="28">
    <mergeCell ref="B6:C6"/>
    <mergeCell ref="D6:G6"/>
    <mergeCell ref="B8:C8"/>
    <mergeCell ref="D8:G8"/>
    <mergeCell ref="G26:H26"/>
    <mergeCell ref="D7:G7"/>
    <mergeCell ref="B44:M44"/>
    <mergeCell ref="B23:L23"/>
    <mergeCell ref="B45:C45"/>
    <mergeCell ref="H45:I45"/>
    <mergeCell ref="B10:C10"/>
    <mergeCell ref="G36:H36"/>
    <mergeCell ref="J13:M13"/>
    <mergeCell ref="J14:M21"/>
    <mergeCell ref="B15:C16"/>
    <mergeCell ref="D15:F16"/>
    <mergeCell ref="G15:G17"/>
    <mergeCell ref="H15:H17"/>
    <mergeCell ref="B17:C17"/>
    <mergeCell ref="D17:F17"/>
    <mergeCell ref="J36:J37"/>
    <mergeCell ref="K36:K37"/>
    <mergeCell ref="L36:L37"/>
    <mergeCell ref="J25:L25"/>
    <mergeCell ref="J26:J27"/>
    <mergeCell ref="K26:K27"/>
    <mergeCell ref="L26:L27"/>
    <mergeCell ref="J35:L35"/>
  </mergeCells>
  <conditionalFormatting sqref="D7:G7 D9:G9">
    <cfRule type="expression" dxfId="19" priority="1">
      <formula>$D$6 = "Not On List"</formula>
    </cfRule>
  </conditionalFormatting>
  <dataValidations count="3">
    <dataValidation allowBlank="1" showInputMessage="1" showErrorMessage="1" error="Only enter the last 4 digits of SSN" sqref="F1702" xr:uid="{7C9AAB78-4CB3-478B-A99B-195AEB97A6F2}"/>
    <dataValidation type="textLength" allowBlank="1" showInputMessage="1" showErrorMessage="1" errorTitle="DOC ID must be20 character" error="DOC ID must be20 characters long" promptTitle="DOC ID must be 20 characters" prompt="DOC ID must be the full 20 character contract number. " sqref="D8" xr:uid="{F764D522-FFAE-4CD0-BED6-9FA73E484325}">
      <formula1>20</formula1>
      <formula2>20</formula2>
    </dataValidation>
    <dataValidation type="textLength" allowBlank="1" showInputMessage="1" showErrorMessage="1" error="Only enter the last 4 digits of SSN" sqref="E49:E1701" xr:uid="{02FE74E0-1204-4B90-A9C0-A5FF89EBAFA1}">
      <formula1>1</formula1>
      <formula2>4</formula2>
    </dataValidation>
  </dataValidations>
  <printOptions horizontalCentered="1"/>
  <pageMargins left="0.25" right="0.25" top="0.75" bottom="0.75" header="0.3" footer="0.3"/>
  <pageSetup scale="54" fitToWidth="0" fitToHeight="0" orientation="landscape" r:id="rId1"/>
  <headerFooter alignWithMargins="0">
    <oddFooter>&amp;LRoster - Standard Day&amp;R&amp;D</oddFooter>
  </headerFooter>
  <rowBreaks count="1" manualBreakCount="1">
    <brk id="44" min="1" max="12" man="1"/>
  </rowBreaks>
  <extLst>
    <ext xmlns:x14="http://schemas.microsoft.com/office/spreadsheetml/2009/9/main" uri="{78C0D931-6437-407d-A8EE-F0AAD7539E65}">
      <x14:conditionalFormattings>
        <x14:conditionalFormatting xmlns:xm="http://schemas.microsoft.com/office/excel/2006/main">
          <x14:cfRule type="expression" priority="23" id="{9EB78405-8BBE-4D91-B8B9-6F56FD84B13D}">
            <xm:f>IF(H49="","",H49&lt;INDEX(Lookup!$T$2:$T$10,MATCH($D$45,Lookup!$S$2:$S$10,0)))</xm:f>
            <x14:dxf>
              <fill>
                <patternFill>
                  <bgColor theme="9" tint="0.59996337778862885"/>
                </patternFill>
              </fill>
            </x14:dxf>
          </x14:cfRule>
          <xm:sqref>H49:H1701</xm:sqref>
        </x14:conditionalFormatting>
        <x14:conditionalFormatting xmlns:xm="http://schemas.microsoft.com/office/excel/2006/main">
          <x14:cfRule type="expression" priority="24" id="{F1E73183-A790-40E5-BCC8-32CCAEB2BBA2}">
            <xm:f>I49&gt;INDEX(Lookup!$U$2:$U$10,MATCH($D$45,Lookup!$S$2:$S$10,0))</xm:f>
            <x14:dxf>
              <fill>
                <patternFill>
                  <bgColor theme="9" tint="0.59996337778862885"/>
                </patternFill>
              </fill>
            </x14:dxf>
          </x14:cfRule>
          <xm:sqref>I49:I1701</xm:sqref>
        </x14:conditionalFormatting>
        <x14:conditionalFormatting xmlns:xm="http://schemas.microsoft.com/office/excel/2006/main">
          <x14:cfRule type="expression" priority="5" id="{098141B9-121B-4853-A87D-19B12DBC834C}">
            <xm:f>IF(I1702="","",I1702&lt;INDEX(Lookup!$T$2:$T$10,MATCH($D$45,Lookup!$S$2:$S$10,0)))</xm:f>
            <x14:dxf>
              <fill>
                <patternFill>
                  <bgColor theme="9" tint="0.39994506668294322"/>
                </patternFill>
              </fill>
            </x14:dxf>
          </x14:cfRule>
          <xm:sqref>I1702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F4898D2-D0B9-4116-88FC-972E2CFD7A23}">
          <x14:formula1>
            <xm:f>Lookup!$S$2:$S$10</xm:f>
          </x14:formula1>
          <xm:sqref>D45 D49:D1701</xm:sqref>
        </x14:dataValidation>
        <x14:dataValidation type="list" allowBlank="1" showInputMessage="1" showErrorMessage="1" xr:uid="{77CE30FD-F4A2-43C2-99E2-76CEAD59B74D}">
          <x14:formula1>
            <xm:f>Lookup!$D$8:$D$9</xm:f>
          </x14:formula1>
          <xm:sqref>C49:C1701</xm:sqref>
        </x14:dataValidation>
        <x14:dataValidation type="list" allowBlank="1" showInputMessage="1" showErrorMessage="1" xr:uid="{48BA3DDF-0249-402B-819E-77D6274398C1}">
          <x14:formula1>
            <xm:f>Lookup!$C$2:$C$33</xm:f>
          </x14:formula1>
          <xm:sqref>B49:B1701</xm:sqref>
        </x14:dataValidation>
        <x14:dataValidation type="list" allowBlank="1" showInputMessage="1" showErrorMessage="1" errorTitle="Enter &quot;X&quot; Only" error="You may only enter the character &quot;X&quot; in this cell or leave it blank." xr:uid="{C7E5D40D-82A9-4D56-9B7D-169CDC83F0B4}">
          <x14:formula1>
            <xm:f>Lookup!$J$12:$J$13</xm:f>
          </x14:formula1>
          <xm:sqref>M49:M1701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2D4BA-7528-417B-A750-A5D63B9F95ED}">
  <sheetPr>
    <tabColor rgb="FF92D050"/>
  </sheetPr>
  <dimension ref="A1:AH1702"/>
  <sheetViews>
    <sheetView showGridLines="0" topLeftCell="A26" zoomScale="80" zoomScaleNormal="80" zoomScaleSheetLayoutView="80" workbookViewId="0">
      <selection activeCell="J52" sqref="J52"/>
    </sheetView>
  </sheetViews>
  <sheetFormatPr defaultColWidth="8.81640625" defaultRowHeight="14.5" outlineLevelRow="1" x14ac:dyDescent="0.35"/>
  <cols>
    <col min="1" max="1" width="17" style="192" customWidth="1"/>
    <col min="2" max="2" width="14.453125" style="192" customWidth="1"/>
    <col min="3" max="3" width="12.1796875" style="192" bestFit="1" customWidth="1"/>
    <col min="4" max="4" width="14.453125" style="192" bestFit="1" customWidth="1"/>
    <col min="5" max="5" width="15.54296875" style="192" customWidth="1"/>
    <col min="6" max="6" width="13.1796875" style="192" bestFit="1" customWidth="1"/>
    <col min="7" max="7" width="11.1796875" style="192" bestFit="1" customWidth="1"/>
    <col min="8" max="8" width="13.81640625" style="192" bestFit="1" customWidth="1"/>
    <col min="9" max="9" width="14.54296875" style="192" bestFit="1" customWidth="1"/>
    <col min="10" max="10" width="15.54296875" style="192" customWidth="1"/>
    <col min="11" max="11" width="15.81640625" style="192" customWidth="1"/>
    <col min="12" max="12" width="15.54296875" style="192" customWidth="1"/>
    <col min="13" max="13" width="14.453125" style="192" customWidth="1"/>
    <col min="14" max="14" width="25.453125" style="192" customWidth="1"/>
    <col min="15" max="15" width="19.1796875" style="192" customWidth="1"/>
    <col min="16" max="16" width="3.453125" style="192" hidden="1" customWidth="1"/>
    <col min="17" max="17" width="11.6328125" style="192" hidden="1" customWidth="1"/>
    <col min="18" max="18" width="11.81640625" style="192" hidden="1" customWidth="1"/>
    <col min="19" max="19" width="14.453125" style="192" hidden="1" customWidth="1"/>
    <col min="20" max="20" width="16" style="192" hidden="1" customWidth="1"/>
    <col min="21" max="21" width="11.453125" style="192" hidden="1" customWidth="1"/>
    <col min="22" max="22" width="10.81640625" style="192" hidden="1" customWidth="1"/>
    <col min="23" max="23" width="12.08984375" style="192" hidden="1" customWidth="1"/>
    <col min="24" max="24" width="12.6328125" style="192" hidden="1" customWidth="1"/>
    <col min="25" max="25" width="14.54296875" style="192" hidden="1" customWidth="1"/>
    <col min="26" max="26" width="10.1796875" style="192" hidden="1" customWidth="1"/>
    <col min="27" max="27" width="11" style="192" hidden="1" customWidth="1"/>
    <col min="28" max="28" width="10.1796875" style="192" hidden="1" customWidth="1"/>
    <col min="29" max="29" width="9.90625" style="192" hidden="1" customWidth="1"/>
    <col min="30" max="30" width="11.90625" style="192" hidden="1" customWidth="1"/>
    <col min="31" max="31" width="12.6328125" style="192" hidden="1" customWidth="1"/>
    <col min="32" max="32" width="9.90625" style="192" hidden="1" customWidth="1"/>
    <col min="33" max="33" width="11.90625" style="192" hidden="1" customWidth="1"/>
    <col min="34" max="34" width="12.6328125" style="192" hidden="1" customWidth="1"/>
    <col min="35" max="35" width="0" style="192" hidden="1" customWidth="1"/>
    <col min="36" max="16384" width="8.81640625" style="192"/>
  </cols>
  <sheetData>
    <row r="1" spans="2:23" x14ac:dyDescent="0.35">
      <c r="B1" s="191"/>
    </row>
    <row r="2" spans="2:23" ht="18" customHeight="1" x14ac:dyDescent="0.35">
      <c r="B2" s="193" t="s">
        <v>409</v>
      </c>
      <c r="C2" s="194"/>
      <c r="D2" s="195"/>
      <c r="E2" s="193"/>
      <c r="F2" s="196"/>
      <c r="G2" s="196"/>
      <c r="H2" s="196"/>
      <c r="I2" s="197"/>
      <c r="J2" s="197"/>
      <c r="K2" s="198"/>
      <c r="L2" s="194"/>
      <c r="M2" s="194"/>
      <c r="N2" s="194"/>
      <c r="O2" s="402" t="s">
        <v>1153</v>
      </c>
      <c r="P2" s="194"/>
      <c r="Q2" s="194"/>
    </row>
    <row r="3" spans="2:23" ht="19.5" customHeight="1" x14ac:dyDescent="0.35">
      <c r="E3" s="194"/>
      <c r="F3" s="194"/>
      <c r="G3" s="194"/>
      <c r="H3" s="194"/>
      <c r="L3" s="194"/>
      <c r="M3" s="194"/>
      <c r="N3" s="194"/>
      <c r="O3" s="194"/>
      <c r="P3" s="194"/>
      <c r="Q3" s="194"/>
    </row>
    <row r="4" spans="2:23" ht="16.5" customHeight="1" thickBot="1" x14ac:dyDescent="0.45">
      <c r="B4" s="200"/>
      <c r="C4" s="194"/>
      <c r="D4" s="195"/>
      <c r="E4" s="194"/>
      <c r="F4" s="194"/>
      <c r="G4" s="194"/>
      <c r="H4" s="194"/>
      <c r="I4" s="197"/>
      <c r="J4" s="197"/>
      <c r="K4" s="198"/>
      <c r="L4" s="194"/>
      <c r="M4" s="194"/>
      <c r="N4" s="194"/>
      <c r="O4" s="194"/>
      <c r="P4" s="194"/>
      <c r="Q4" s="194"/>
      <c r="S4" s="201"/>
    </row>
    <row r="5" spans="2:23" ht="18.75" customHeight="1" x14ac:dyDescent="0.35">
      <c r="B5" s="341"/>
      <c r="C5" s="261"/>
      <c r="D5" s="261"/>
      <c r="E5" s="261"/>
      <c r="F5" s="204"/>
      <c r="G5" s="204"/>
      <c r="H5" s="204"/>
      <c r="I5" s="204"/>
      <c r="J5" s="204"/>
      <c r="K5" s="204"/>
      <c r="L5" s="204"/>
      <c r="M5" s="204"/>
      <c r="N5" s="203"/>
      <c r="O5" s="207"/>
      <c r="P5" s="194"/>
      <c r="R5" s="201"/>
    </row>
    <row r="6" spans="2:23" ht="15.75" customHeight="1" x14ac:dyDescent="0.35">
      <c r="B6" s="933" t="s">
        <v>151</v>
      </c>
      <c r="C6" s="934"/>
      <c r="D6" s="1043"/>
      <c r="E6" s="1043"/>
      <c r="F6" s="1043"/>
      <c r="G6" s="1043"/>
      <c r="J6" s="211"/>
      <c r="K6" s="221" t="s">
        <v>152</v>
      </c>
      <c r="L6" s="497">
        <v>3786</v>
      </c>
      <c r="M6" s="197" t="s">
        <v>410</v>
      </c>
      <c r="N6" s="215"/>
      <c r="O6" s="263"/>
      <c r="R6" s="201"/>
      <c r="S6" s="219"/>
      <c r="T6" s="1076"/>
      <c r="U6" s="1076"/>
    </row>
    <row r="7" spans="2:23" ht="18.75" customHeight="1" x14ac:dyDescent="0.35">
      <c r="B7" s="208"/>
      <c r="C7" s="215"/>
      <c r="D7" s="976"/>
      <c r="E7" s="977"/>
      <c r="F7" s="977"/>
      <c r="G7" s="977"/>
      <c r="O7" s="263"/>
      <c r="Q7" s="543"/>
      <c r="R7" s="543"/>
      <c r="S7" s="219"/>
      <c r="T7" s="547"/>
      <c r="U7" s="547"/>
      <c r="V7" s="548"/>
      <c r="W7" s="548"/>
    </row>
    <row r="8" spans="2:23" ht="18.75" customHeight="1" x14ac:dyDescent="0.35">
      <c r="B8" s="933" t="s">
        <v>153</v>
      </c>
      <c r="C8" s="934"/>
      <c r="D8" s="986"/>
      <c r="E8" s="986"/>
      <c r="F8" s="986"/>
      <c r="G8" s="986"/>
      <c r="K8" s="217" t="s">
        <v>187</v>
      </c>
      <c r="L8" s="218">
        <v>20</v>
      </c>
      <c r="O8" s="263"/>
      <c r="Q8" s="543"/>
      <c r="R8" s="543"/>
      <c r="S8" s="219"/>
      <c r="T8" s="547"/>
      <c r="U8" s="547"/>
      <c r="V8" s="548"/>
      <c r="W8" s="548"/>
    </row>
    <row r="9" spans="2:23" ht="18.75" customHeight="1" x14ac:dyDescent="0.35">
      <c r="B9" s="208"/>
      <c r="C9" s="215"/>
      <c r="D9" s="562"/>
      <c r="O9" s="263"/>
      <c r="Q9" s="543"/>
      <c r="R9" s="543"/>
      <c r="S9" s="219"/>
      <c r="T9" s="547"/>
      <c r="U9" s="547"/>
      <c r="V9" s="548"/>
      <c r="W9" s="548"/>
    </row>
    <row r="10" spans="2:23" ht="16.5" customHeight="1" x14ac:dyDescent="0.35">
      <c r="B10" s="1040" t="s">
        <v>156</v>
      </c>
      <c r="C10" s="1041"/>
      <c r="D10" s="220"/>
      <c r="K10" s="221" t="s">
        <v>174</v>
      </c>
      <c r="L10" s="199" t="s">
        <v>21</v>
      </c>
      <c r="M10" s="543"/>
      <c r="N10" s="194"/>
      <c r="O10" s="263"/>
      <c r="S10" s="223"/>
      <c r="T10" s="647"/>
      <c r="U10" s="647"/>
    </row>
    <row r="11" spans="2:23" ht="18.75" customHeight="1" x14ac:dyDescent="0.35">
      <c r="B11" s="208"/>
      <c r="C11" s="215"/>
      <c r="D11" s="210"/>
      <c r="E11" s="209"/>
      <c r="F11" s="211"/>
      <c r="G11" s="211"/>
      <c r="O11" s="263"/>
      <c r="Q11" s="543"/>
      <c r="T11" s="648"/>
    </row>
    <row r="12" spans="2:23" ht="18.75" customHeight="1" x14ac:dyDescent="0.35">
      <c r="B12" s="342"/>
      <c r="E12" s="211"/>
      <c r="F12" s="211"/>
      <c r="G12" s="211"/>
      <c r="H12" s="197"/>
      <c r="I12" s="223"/>
      <c r="K12" s="221" t="s">
        <v>1044</v>
      </c>
      <c r="L12" s="199">
        <v>0</v>
      </c>
      <c r="O12" s="263"/>
    </row>
    <row r="13" spans="2:23" ht="18.75" customHeight="1" thickBot="1" x14ac:dyDescent="0.4">
      <c r="B13" s="468"/>
      <c r="C13" s="265"/>
      <c r="D13" s="265"/>
      <c r="E13" s="227"/>
      <c r="F13" s="227"/>
      <c r="G13" s="227"/>
      <c r="H13" s="649"/>
      <c r="I13" s="649"/>
      <c r="J13" s="265"/>
      <c r="K13" s="265"/>
      <c r="L13" s="436"/>
      <c r="M13" s="265"/>
      <c r="N13" s="265"/>
      <c r="O13" s="484"/>
    </row>
    <row r="14" spans="2:23" ht="18.649999999999999" customHeight="1" outlineLevel="1" x14ac:dyDescent="0.35">
      <c r="B14" s="386"/>
      <c r="C14" s="387"/>
      <c r="D14" s="395"/>
      <c r="E14" s="395"/>
      <c r="F14" s="395"/>
      <c r="G14" s="395"/>
      <c r="H14" s="349"/>
      <c r="I14" s="406"/>
      <c r="J14" s="406"/>
      <c r="K14" s="349"/>
      <c r="L14" s="394"/>
      <c r="M14" s="394"/>
      <c r="N14" s="396"/>
      <c r="O14" s="523"/>
      <c r="P14" s="194"/>
      <c r="R14" s="201"/>
    </row>
    <row r="15" spans="2:23" ht="18.649999999999999" customHeight="1" outlineLevel="1" x14ac:dyDescent="0.35">
      <c r="B15" s="407"/>
      <c r="C15" s="365"/>
      <c r="D15" s="365"/>
      <c r="E15" s="365"/>
      <c r="F15" s="365"/>
      <c r="G15" s="365"/>
      <c r="H15" s="365"/>
      <c r="I15" s="365"/>
      <c r="J15" s="1052" t="s">
        <v>197</v>
      </c>
      <c r="K15" s="1052"/>
      <c r="L15" s="1052"/>
      <c r="M15" s="1052"/>
      <c r="N15" s="1052"/>
      <c r="O15" s="1053"/>
      <c r="P15" s="194"/>
      <c r="R15" s="201"/>
    </row>
    <row r="16" spans="2:23" ht="18.649999999999999" customHeight="1" outlineLevel="1" x14ac:dyDescent="0.35">
      <c r="B16" s="407"/>
      <c r="C16" s="365"/>
      <c r="D16" s="365"/>
      <c r="E16" s="365"/>
      <c r="F16" s="365"/>
      <c r="G16" s="365"/>
      <c r="H16" s="365"/>
      <c r="I16" s="365"/>
      <c r="J16" s="997" t="s">
        <v>198</v>
      </c>
      <c r="K16" s="997"/>
      <c r="L16" s="997"/>
      <c r="M16" s="997"/>
      <c r="N16" s="997"/>
      <c r="O16" s="998"/>
      <c r="P16" s="194"/>
      <c r="R16" s="201"/>
    </row>
    <row r="17" spans="2:34" ht="18.649999999999999" customHeight="1" outlineLevel="1" x14ac:dyDescent="0.35">
      <c r="B17" s="952" t="s">
        <v>199</v>
      </c>
      <c r="C17" s="953"/>
      <c r="D17" s="994"/>
      <c r="E17" s="994"/>
      <c r="F17" s="994"/>
      <c r="G17" s="956" t="s">
        <v>156</v>
      </c>
      <c r="H17" s="1075"/>
      <c r="I17" s="365"/>
      <c r="J17" s="997"/>
      <c r="K17" s="997"/>
      <c r="L17" s="997"/>
      <c r="M17" s="997"/>
      <c r="N17" s="997"/>
      <c r="O17" s="998"/>
      <c r="P17" s="194"/>
      <c r="R17" s="201"/>
    </row>
    <row r="18" spans="2:34" ht="18.649999999999999" customHeight="1" outlineLevel="1" x14ac:dyDescent="0.35">
      <c r="B18" s="954"/>
      <c r="C18" s="955"/>
      <c r="D18" s="994"/>
      <c r="E18" s="994"/>
      <c r="F18" s="994"/>
      <c r="G18" s="957"/>
      <c r="H18" s="1062"/>
      <c r="I18" s="365"/>
      <c r="J18" s="997"/>
      <c r="K18" s="997"/>
      <c r="L18" s="997"/>
      <c r="M18" s="997"/>
      <c r="N18" s="997"/>
      <c r="O18" s="998"/>
      <c r="P18" s="194"/>
      <c r="R18" s="201"/>
    </row>
    <row r="19" spans="2:34" ht="18.649999999999999" customHeight="1" outlineLevel="1" x14ac:dyDescent="0.35">
      <c r="B19" s="962" t="s">
        <v>200</v>
      </c>
      <c r="C19" s="963"/>
      <c r="D19" s="994"/>
      <c r="E19" s="994"/>
      <c r="F19" s="994"/>
      <c r="G19" s="958"/>
      <c r="H19" s="1063"/>
      <c r="I19" s="365"/>
      <c r="J19" s="997"/>
      <c r="K19" s="997"/>
      <c r="L19" s="997"/>
      <c r="M19" s="997"/>
      <c r="N19" s="997"/>
      <c r="O19" s="998"/>
      <c r="P19" s="194"/>
      <c r="R19" s="201"/>
    </row>
    <row r="20" spans="2:34" ht="18.649999999999999" customHeight="1" outlineLevel="1" x14ac:dyDescent="0.35">
      <c r="B20" s="407"/>
      <c r="C20" s="365"/>
      <c r="D20" s="365"/>
      <c r="E20" s="365"/>
      <c r="F20" s="365"/>
      <c r="G20" s="365"/>
      <c r="H20" s="365"/>
      <c r="I20" s="365"/>
      <c r="J20" s="997"/>
      <c r="K20" s="997"/>
      <c r="L20" s="997"/>
      <c r="M20" s="997"/>
      <c r="N20" s="997"/>
      <c r="O20" s="998"/>
      <c r="P20" s="194"/>
      <c r="R20" s="201"/>
    </row>
    <row r="21" spans="2:34" ht="18.649999999999999" customHeight="1" outlineLevel="1" x14ac:dyDescent="0.35">
      <c r="B21" s="407"/>
      <c r="C21" s="365"/>
      <c r="D21" s="365"/>
      <c r="E21" s="365"/>
      <c r="F21" s="365"/>
      <c r="G21" s="365"/>
      <c r="H21" s="365"/>
      <c r="I21" s="365"/>
      <c r="J21" s="997"/>
      <c r="K21" s="997"/>
      <c r="L21" s="997"/>
      <c r="M21" s="997"/>
      <c r="N21" s="997"/>
      <c r="O21" s="998"/>
      <c r="P21" s="194"/>
      <c r="R21" s="201"/>
    </row>
    <row r="22" spans="2:34" ht="18.649999999999999" customHeight="1" outlineLevel="1" x14ac:dyDescent="0.35">
      <c r="B22" s="208"/>
      <c r="C22" s="219"/>
      <c r="D22" s="222"/>
      <c r="E22" s="211"/>
      <c r="F22" s="211"/>
      <c r="G22" s="211"/>
      <c r="H22" s="211"/>
      <c r="I22" s="221"/>
      <c r="J22" s="997"/>
      <c r="K22" s="997"/>
      <c r="L22" s="997"/>
      <c r="M22" s="997"/>
      <c r="N22" s="997"/>
      <c r="O22" s="998"/>
      <c r="P22" s="194"/>
      <c r="R22" s="201"/>
    </row>
    <row r="23" spans="2:34" ht="18.649999999999999" customHeight="1" outlineLevel="1" x14ac:dyDescent="0.35">
      <c r="B23" s="208"/>
      <c r="C23" s="219"/>
      <c r="D23" s="222"/>
      <c r="E23" s="211"/>
      <c r="F23" s="211"/>
      <c r="G23" s="211"/>
      <c r="H23" s="211"/>
      <c r="I23" s="221"/>
      <c r="J23" s="997"/>
      <c r="K23" s="997"/>
      <c r="L23" s="997"/>
      <c r="M23" s="997"/>
      <c r="N23" s="997"/>
      <c r="O23" s="998"/>
      <c r="P23" s="194"/>
      <c r="R23" s="201"/>
    </row>
    <row r="24" spans="2:34" ht="18.649999999999999" customHeight="1" thickBot="1" x14ac:dyDescent="0.4">
      <c r="B24" s="500"/>
      <c r="C24" s="225"/>
      <c r="D24" s="226"/>
      <c r="E24" s="227"/>
      <c r="F24" s="227"/>
      <c r="G24" s="227"/>
      <c r="H24" s="227"/>
      <c r="I24" s="435"/>
      <c r="J24" s="436"/>
      <c r="K24" s="436"/>
      <c r="L24" s="436"/>
      <c r="M24" s="436"/>
      <c r="N24" s="436"/>
      <c r="O24" s="228"/>
      <c r="P24" s="194"/>
      <c r="R24" s="201"/>
    </row>
    <row r="25" spans="2:34" ht="18.649999999999999" customHeight="1" outlineLevel="1" thickBot="1" x14ac:dyDescent="0.4">
      <c r="B25" s="947" t="s">
        <v>423</v>
      </c>
      <c r="C25" s="948"/>
      <c r="D25" s="948"/>
      <c r="E25" s="948"/>
      <c r="F25" s="948"/>
      <c r="G25" s="948"/>
      <c r="H25" s="948"/>
      <c r="I25" s="948"/>
      <c r="J25" s="948"/>
      <c r="K25" s="948"/>
      <c r="L25" s="948"/>
      <c r="M25" s="948"/>
      <c r="N25" s="948"/>
      <c r="O25" s="949"/>
      <c r="P25" s="194"/>
      <c r="R25" s="201"/>
    </row>
    <row r="26" spans="2:34" ht="18.649999999999999" customHeight="1" outlineLevel="1" thickBot="1" x14ac:dyDescent="0.4">
      <c r="B26" s="536"/>
      <c r="C26" s="537"/>
      <c r="D26" s="538"/>
      <c r="E26" s="537"/>
      <c r="F26" s="206"/>
      <c r="G26" s="206"/>
      <c r="H26" s="206"/>
      <c r="I26" s="205"/>
      <c r="J26" s="521"/>
      <c r="K26" s="521"/>
      <c r="L26" s="521"/>
      <c r="M26" s="521"/>
      <c r="N26" s="521"/>
      <c r="O26" s="207"/>
      <c r="P26" s="194"/>
      <c r="R26" s="201"/>
      <c r="U26" s="1070" t="s">
        <v>193</v>
      </c>
      <c r="V26" s="1071"/>
      <c r="W26" s="1071"/>
      <c r="X26" s="1071"/>
      <c r="Y26" s="1072"/>
    </row>
    <row r="27" spans="2:34" ht="26.5" outlineLevel="1" thickBot="1" x14ac:dyDescent="0.4">
      <c r="B27" s="1081" t="s">
        <v>204</v>
      </c>
      <c r="C27" s="1055" t="s">
        <v>201</v>
      </c>
      <c r="D27" s="1056"/>
      <c r="E27" s="989" t="s">
        <v>202</v>
      </c>
      <c r="F27" s="990"/>
      <c r="G27" s="756"/>
      <c r="H27" s="930" t="s">
        <v>193</v>
      </c>
      <c r="I27" s="931"/>
      <c r="J27" s="932"/>
      <c r="K27" s="271"/>
      <c r="L27" s="924" t="s">
        <v>203</v>
      </c>
      <c r="M27" s="924"/>
      <c r="N27" s="924"/>
      <c r="O27" s="709"/>
      <c r="P27" s="194"/>
      <c r="U27" s="828"/>
      <c r="V27" s="322" t="s">
        <v>1152</v>
      </c>
      <c r="W27" s="322" t="s">
        <v>196</v>
      </c>
      <c r="X27" s="322" t="s">
        <v>1146</v>
      </c>
      <c r="Y27" s="340" t="s">
        <v>1142</v>
      </c>
    </row>
    <row r="28" spans="2:34" ht="42.5" outlineLevel="1" thickBot="1" x14ac:dyDescent="0.4">
      <c r="B28" s="1082"/>
      <c r="C28" s="274" t="s">
        <v>205</v>
      </c>
      <c r="D28" s="274" t="s">
        <v>206</v>
      </c>
      <c r="E28" s="275" t="s">
        <v>205</v>
      </c>
      <c r="F28" s="275" t="s">
        <v>206</v>
      </c>
      <c r="G28" s="194"/>
      <c r="H28" s="494" t="s">
        <v>239</v>
      </c>
      <c r="I28" s="376" t="s">
        <v>415</v>
      </c>
      <c r="J28" s="377" t="s">
        <v>196</v>
      </c>
      <c r="K28" s="271"/>
      <c r="L28" s="924" t="s">
        <v>207</v>
      </c>
      <c r="M28" s="973" t="s">
        <v>208</v>
      </c>
      <c r="N28" s="973" t="s">
        <v>209</v>
      </c>
      <c r="O28" s="709"/>
      <c r="P28" s="194"/>
      <c r="U28" s="828" t="s">
        <v>210</v>
      </c>
      <c r="V28" s="831">
        <f>I29*$H$33</f>
        <v>0</v>
      </c>
      <c r="W28" s="832">
        <f>J29*$H$33</f>
        <v>0</v>
      </c>
      <c r="X28" s="832">
        <v>1000</v>
      </c>
      <c r="Y28" s="828">
        <v>4200</v>
      </c>
      <c r="AB28" s="835" t="s">
        <v>204</v>
      </c>
      <c r="AC28" s="836" t="s">
        <v>1144</v>
      </c>
      <c r="AD28" s="836" t="s">
        <v>1145</v>
      </c>
      <c r="AE28" s="837" t="s">
        <v>1141</v>
      </c>
      <c r="AF28" s="838" t="s">
        <v>1139</v>
      </c>
      <c r="AG28" s="838" t="s">
        <v>1140</v>
      </c>
      <c r="AH28" s="839" t="s">
        <v>1141</v>
      </c>
    </row>
    <row r="29" spans="2:34" outlineLevel="1" x14ac:dyDescent="0.35">
      <c r="B29" s="524" t="str" cm="1">
        <f t="array" ref="B29">IF(IFERROR(INDEX($B$48:$B$1700,MATCH(0,COUNTIF($B$28:B28,$B$48:$B$1700),0)),"")=0,"",IFERROR(INDEX($B$48:$B$1700,MATCH(0,COUNTIF($B$28:B28,$B$48:$B$1700),0)),""))</f>
        <v/>
      </c>
      <c r="C29" s="367">
        <f>SUMIF($B$48:$B$1700,$B29,J$48:J$1700)</f>
        <v>0</v>
      </c>
      <c r="D29" s="368">
        <f>SUMIF($B$48:$B$1700,$B29,K$48:K$1700)</f>
        <v>0</v>
      </c>
      <c r="E29" s="367">
        <f>SUMIF($B$48:$B$1700,$B29,L$48:L$1700)</f>
        <v>0</v>
      </c>
      <c r="F29" s="370">
        <f>SUMIF($B$48:$B$1700,$B29,M$48:M$1700)</f>
        <v>0</v>
      </c>
      <c r="G29" s="365"/>
      <c r="H29" s="506" t="s">
        <v>210</v>
      </c>
      <c r="I29" s="373">
        <f>SUM($J$48:$J$1700)-I31-I30</f>
        <v>0</v>
      </c>
      <c r="J29" s="366">
        <f>SUM($K$48:$K$1700)-J31-J30</f>
        <v>0</v>
      </c>
      <c r="K29" s="271"/>
      <c r="L29" s="924"/>
      <c r="M29" s="973"/>
      <c r="N29" s="973"/>
      <c r="O29" s="709"/>
      <c r="P29" s="194"/>
      <c r="U29" s="828"/>
      <c r="V29" s="828"/>
      <c r="W29" s="832"/>
      <c r="X29" s="833">
        <f>W28-X28</f>
        <v>-1000</v>
      </c>
      <c r="Y29" s="828">
        <v>5920</v>
      </c>
      <c r="AB29" s="301" t="str">
        <f>B29</f>
        <v/>
      </c>
      <c r="AC29" s="831">
        <f>$H$33*INDEX($C$29:$C$41,MATCH(AB29,$B$29:$B$41,0))</f>
        <v>0</v>
      </c>
      <c r="AD29" s="832">
        <f>$H$33*INDEX($D$29:$D$41,MATCH(AB29,$B$29:$B$41,0))</f>
        <v>0</v>
      </c>
      <c r="AE29" s="833">
        <f>AD29-(INDEX($D$29:$D$41,MATCH(AB29,$B$29:$B$41,0)))</f>
        <v>0</v>
      </c>
      <c r="AF29" s="831">
        <f>$H$42*INDEX($E$29:$E$41,MATCH(AB29,$B$29:$B$41,0))</f>
        <v>0</v>
      </c>
      <c r="AG29" s="832">
        <f>$H$42*INDEX($F$29:$F$41,MATCH(AB29,$B$29:$B$41,0))</f>
        <v>0</v>
      </c>
      <c r="AH29" s="833">
        <f>AG29-(INDEX($F$29:$F$41,MATCH(AB29,$B$29:$B$41,0)))</f>
        <v>0</v>
      </c>
    </row>
    <row r="30" spans="2:34" ht="18.649999999999999" customHeight="1" outlineLevel="1" x14ac:dyDescent="0.35">
      <c r="B30" s="524" t="str" cm="1">
        <f t="array" ref="B30">IF(IFERROR(INDEX($B$48:$B$1700,MATCH(0,COUNTIF($B$28:B29,$B$48:$B$1700),0)),"")=0,"",IFERROR(INDEX($B$48:$B$1700,MATCH(0,COUNTIF($B$28:B29,$B$48:$B$1700),0)),""))</f>
        <v/>
      </c>
      <c r="C30" s="367">
        <f t="shared" ref="C30:C41" si="0">SUMIF($B$48:$B$1700,$B30,J$48:J$1700)</f>
        <v>0</v>
      </c>
      <c r="D30" s="368">
        <f t="shared" ref="D30:D41" si="1">SUMIF($B$48:$B$1700,$B30,K$48:K$1700)</f>
        <v>0</v>
      </c>
      <c r="E30" s="367">
        <f t="shared" ref="E30:E41" si="2">SUMIF($B$48:$B$1700,$B30,L$48:L$1700)</f>
        <v>0</v>
      </c>
      <c r="F30" s="370">
        <f t="shared" ref="F30:F41" si="3">SUMIF($B$48:$B$1700,$B30,M$48:M$1700)</f>
        <v>0</v>
      </c>
      <c r="G30" s="365"/>
      <c r="H30" s="507" t="s">
        <v>405</v>
      </c>
      <c r="I30" s="374">
        <f>SUMIFS($J$48:$J$1700,$D$48:$D$1700,$D$45)+SUMIFS($J$48:$J$1700,$D$48:$D$1700,$D$45-1)</f>
        <v>0</v>
      </c>
      <c r="J30" s="364">
        <f>SUMIFS($K$48:$K$1700,$D$48:$D$1700,$D$45)+SUMIFS($K$48:$K$1700,$D$48:$D$1700,$D$45-1)</f>
        <v>0</v>
      </c>
      <c r="K30" s="271"/>
      <c r="L30" s="276"/>
      <c r="M30" s="390"/>
      <c r="N30" s="419">
        <f>M30</f>
        <v>0</v>
      </c>
      <c r="O30" s="709"/>
      <c r="P30" s="194"/>
      <c r="U30" s="828" t="s">
        <v>211</v>
      </c>
      <c r="V30" s="831">
        <f>I30*$H$33</f>
        <v>0</v>
      </c>
      <c r="W30" s="832">
        <f>J30*$H$33</f>
        <v>0</v>
      </c>
      <c r="X30" s="833">
        <f>W30</f>
        <v>0</v>
      </c>
      <c r="Y30" s="828">
        <v>5920</v>
      </c>
      <c r="AB30" s="301" t="str">
        <f t="shared" ref="AB30:AB41" si="4">B30</f>
        <v/>
      </c>
      <c r="AC30" s="831">
        <f t="shared" ref="AC30:AC41" si="5">$H$33*INDEX($C$29:$C$41,MATCH(AB30,$B$29:$B$41,0))</f>
        <v>0</v>
      </c>
      <c r="AD30" s="832">
        <f t="shared" ref="AD30:AD41" si="6">$H$33*INDEX($D$29:$D$41,MATCH(AB30,$B$29:$B$41,0))</f>
        <v>0</v>
      </c>
      <c r="AE30" s="833">
        <f t="shared" ref="AE30:AE41" si="7">AD30-(INDEX($D$29:$D$41,MATCH(AB30,$B$29:$B$41,0)))</f>
        <v>0</v>
      </c>
      <c r="AF30" s="831">
        <f t="shared" ref="AF30:AF41" si="8">$H$42*INDEX($E$29:$E$41,MATCH(AB30,$B$29:$B$41,0))</f>
        <v>0</v>
      </c>
      <c r="AG30" s="832">
        <f t="shared" ref="AG30:AG41" si="9">$H$42*INDEX($F$29:$F$41,MATCH(AB30,$B$29:$B$41,0))</f>
        <v>0</v>
      </c>
      <c r="AH30" s="833">
        <f t="shared" ref="AH30:AH41" si="10">AG30-(INDEX($F$29:$F$41,MATCH(AB30,$B$29:$B$41,0)))</f>
        <v>0</v>
      </c>
    </row>
    <row r="31" spans="2:34" ht="18.649999999999999" customHeight="1" outlineLevel="1" thickBot="1" x14ac:dyDescent="0.4">
      <c r="B31" s="524" t="str" cm="1">
        <f t="array" ref="B31">IF(IFERROR(INDEX($B$48:$B$1700,MATCH(0,COUNTIF($B$28:B30,$B$48:$B$1700),0)),"")=0,"",IFERROR(INDEX($B$48:$B$1700,MATCH(0,COUNTIF($B$28:B30,$B$48:$B$1700),0)),""))</f>
        <v/>
      </c>
      <c r="C31" s="367">
        <f t="shared" si="0"/>
        <v>0</v>
      </c>
      <c r="D31" s="368">
        <f t="shared" si="1"/>
        <v>0</v>
      </c>
      <c r="E31" s="367">
        <f t="shared" si="2"/>
        <v>0</v>
      </c>
      <c r="F31" s="370">
        <f t="shared" si="3"/>
        <v>0</v>
      </c>
      <c r="G31" s="365"/>
      <c r="H31" s="508" t="s">
        <v>212</v>
      </c>
      <c r="I31" s="374">
        <f>SUMIFS($J$48:$J$1700,$C$48:$C$1700,$H$31,$D$48:$D$1700,"")</f>
        <v>0</v>
      </c>
      <c r="J31" s="364">
        <f>SUMIFS($K$48:$K$1700,$C$48:$C$1700,$H$31,$D$48:$D$1700,"")</f>
        <v>0</v>
      </c>
      <c r="K31" s="271"/>
      <c r="L31" s="276"/>
      <c r="M31" s="385"/>
      <c r="N31" s="419" t="str">
        <f>IF(ISBLANK(M31),"",N30+M31)</f>
        <v/>
      </c>
      <c r="O31" s="709"/>
      <c r="P31" s="194"/>
      <c r="U31" s="828" t="s">
        <v>212</v>
      </c>
      <c r="V31" s="831">
        <f>I31*$H$33</f>
        <v>0</v>
      </c>
      <c r="W31" s="832">
        <f>J31*$H$33</f>
        <v>0</v>
      </c>
      <c r="X31" s="833">
        <f>W31</f>
        <v>0</v>
      </c>
      <c r="Y31" s="828">
        <v>5920</v>
      </c>
      <c r="AB31" s="301" t="str">
        <f t="shared" si="4"/>
        <v/>
      </c>
      <c r="AC31" s="831">
        <f t="shared" si="5"/>
        <v>0</v>
      </c>
      <c r="AD31" s="832">
        <f t="shared" si="6"/>
        <v>0</v>
      </c>
      <c r="AE31" s="833">
        <f t="shared" si="7"/>
        <v>0</v>
      </c>
      <c r="AF31" s="831">
        <f t="shared" si="8"/>
        <v>0</v>
      </c>
      <c r="AG31" s="832">
        <f t="shared" si="9"/>
        <v>0</v>
      </c>
      <c r="AH31" s="833">
        <f t="shared" si="10"/>
        <v>0</v>
      </c>
    </row>
    <row r="32" spans="2:34" ht="18.649999999999999" customHeight="1" outlineLevel="1" thickBot="1" x14ac:dyDescent="0.4">
      <c r="B32" s="524" t="str" cm="1">
        <f t="array" ref="B32">IF(IFERROR(INDEX($B$48:$B$1700,MATCH(0,COUNTIF($B$28:B31,$B$48:$B$1700),0)),"")=0,"",IFERROR(INDEX($B$48:$B$1700,MATCH(0,COUNTIF($B$28:B31,$B$48:$B$1700),0)),""))</f>
        <v/>
      </c>
      <c r="C32" s="367">
        <f t="shared" si="0"/>
        <v>0</v>
      </c>
      <c r="D32" s="368">
        <f t="shared" si="1"/>
        <v>0</v>
      </c>
      <c r="E32" s="367">
        <f t="shared" si="2"/>
        <v>0</v>
      </c>
      <c r="F32" s="370">
        <f t="shared" si="3"/>
        <v>0</v>
      </c>
      <c r="G32" s="239"/>
      <c r="H32" s="505" t="s">
        <v>171</v>
      </c>
      <c r="I32" s="375">
        <f>SUM(I29:I31)</f>
        <v>0</v>
      </c>
      <c r="J32" s="363">
        <f>SUM(J29:J31)</f>
        <v>0</v>
      </c>
      <c r="K32" s="271"/>
      <c r="L32" s="276"/>
      <c r="M32" s="385"/>
      <c r="N32" s="419" t="str">
        <f>IF(ISBLANK(M32),"",N31+M32)</f>
        <v/>
      </c>
      <c r="O32" s="709"/>
      <c r="P32" s="194"/>
      <c r="U32" s="422" t="s">
        <v>216</v>
      </c>
      <c r="V32" s="841">
        <f>SUM(V28:V31)</f>
        <v>0</v>
      </c>
      <c r="W32" s="830">
        <f>SUM(W28:W31)</f>
        <v>0</v>
      </c>
      <c r="X32" s="830">
        <f>SUM(X28:X31)</f>
        <v>0</v>
      </c>
      <c r="Y32" s="842"/>
      <c r="AB32" s="301" t="str">
        <f t="shared" si="4"/>
        <v/>
      </c>
      <c r="AC32" s="831">
        <f t="shared" si="5"/>
        <v>0</v>
      </c>
      <c r="AD32" s="832">
        <f t="shared" si="6"/>
        <v>0</v>
      </c>
      <c r="AE32" s="833">
        <f t="shared" si="7"/>
        <v>0</v>
      </c>
      <c r="AF32" s="831">
        <f t="shared" si="8"/>
        <v>0</v>
      </c>
      <c r="AG32" s="832">
        <f t="shared" si="9"/>
        <v>0</v>
      </c>
      <c r="AH32" s="833">
        <f t="shared" si="10"/>
        <v>0</v>
      </c>
    </row>
    <row r="33" spans="2:34" ht="18.649999999999999" customHeight="1" outlineLevel="1" x14ac:dyDescent="0.35">
      <c r="B33" s="524" t="str" cm="1">
        <f t="array" ref="B33">IF(IFERROR(INDEX($B$48:$B$1700,MATCH(0,COUNTIF($B$28:B32,$B$48:$B$1700),0)),"")=0,"",IFERROR(INDEX($B$48:$B$1700,MATCH(0,COUNTIF($B$28:B32,$B$48:$B$1700),0)),""))</f>
        <v/>
      </c>
      <c r="C33" s="367">
        <f t="shared" si="0"/>
        <v>0</v>
      </c>
      <c r="D33" s="368">
        <f t="shared" si="1"/>
        <v>0</v>
      </c>
      <c r="E33" s="367">
        <f t="shared" si="2"/>
        <v>0</v>
      </c>
      <c r="F33" s="370">
        <f t="shared" si="3"/>
        <v>0</v>
      </c>
      <c r="G33" s="239"/>
      <c r="H33" s="659">
        <v>0.5</v>
      </c>
      <c r="I33" s="411">
        <f>ROUND(H33*I32,0)</f>
        <v>0</v>
      </c>
      <c r="J33" s="412">
        <f>ROUND(H33*J32,2)</f>
        <v>0</v>
      </c>
      <c r="K33" s="271"/>
      <c r="L33" s="276"/>
      <c r="M33" s="385"/>
      <c r="N33" s="419" t="str">
        <f>IF(ISBLANK(M33),"",N32+M33)</f>
        <v/>
      </c>
      <c r="O33" s="709"/>
      <c r="P33" s="194"/>
      <c r="AB33" s="301" t="str">
        <f t="shared" si="4"/>
        <v/>
      </c>
      <c r="AC33" s="831">
        <f t="shared" si="5"/>
        <v>0</v>
      </c>
      <c r="AD33" s="832">
        <f t="shared" si="6"/>
        <v>0</v>
      </c>
      <c r="AE33" s="833">
        <f t="shared" si="7"/>
        <v>0</v>
      </c>
      <c r="AF33" s="831">
        <f t="shared" si="8"/>
        <v>0</v>
      </c>
      <c r="AG33" s="832">
        <f t="shared" si="9"/>
        <v>0</v>
      </c>
      <c r="AH33" s="833">
        <f t="shared" si="10"/>
        <v>0</v>
      </c>
    </row>
    <row r="34" spans="2:34" ht="18.649999999999999" customHeight="1" outlineLevel="1" x14ac:dyDescent="0.35">
      <c r="B34" s="524" t="str" cm="1">
        <f t="array" ref="B34">IF(IFERROR(INDEX($B$48:$B$1700,MATCH(0,COUNTIF($B$28:B33,$B$48:$B$1700),0)),"")=0,"",IFERROR(INDEX($B$48:$B$1700,MATCH(0,COUNTIF($B$28:B33,$B$48:$B$1700),0)),""))</f>
        <v/>
      </c>
      <c r="C34" s="367">
        <f t="shared" si="0"/>
        <v>0</v>
      </c>
      <c r="D34" s="368">
        <f t="shared" si="1"/>
        <v>0</v>
      </c>
      <c r="E34" s="367">
        <f t="shared" si="2"/>
        <v>0</v>
      </c>
      <c r="F34" s="370">
        <f t="shared" si="3"/>
        <v>0</v>
      </c>
      <c r="G34" s="239"/>
      <c r="H34" s="503"/>
      <c r="I34" s="757"/>
      <c r="J34" s="504"/>
      <c r="K34" s="271"/>
      <c r="L34" s="276"/>
      <c r="M34" s="385"/>
      <c r="N34" s="419" t="str">
        <f t="shared" ref="N34" si="11">IF(ISBLANK(M34),"",N33+M34)</f>
        <v/>
      </c>
      <c r="O34" s="709"/>
      <c r="P34" s="194"/>
      <c r="AB34" s="301" t="str">
        <f t="shared" si="4"/>
        <v/>
      </c>
      <c r="AC34" s="831">
        <f t="shared" si="5"/>
        <v>0</v>
      </c>
      <c r="AD34" s="832">
        <f t="shared" si="6"/>
        <v>0</v>
      </c>
      <c r="AE34" s="833">
        <f t="shared" si="7"/>
        <v>0</v>
      </c>
      <c r="AF34" s="831">
        <f t="shared" si="8"/>
        <v>0</v>
      </c>
      <c r="AG34" s="832">
        <f t="shared" si="9"/>
        <v>0</v>
      </c>
      <c r="AH34" s="833">
        <f t="shared" si="10"/>
        <v>0</v>
      </c>
    </row>
    <row r="35" spans="2:34" ht="18.649999999999999" customHeight="1" outlineLevel="1" thickBot="1" x14ac:dyDescent="0.4">
      <c r="B35" s="524" t="str" cm="1">
        <f t="array" ref="B35">IF(IFERROR(INDEX($B$48:$B$1700,MATCH(0,COUNTIF($B$28:B34,$B$48:$B$1700),0)),"")=0,"",IFERROR(INDEX($B$48:$B$1700,MATCH(0,COUNTIF($B$28:B34,$B$48:$B$1700),0)),""))</f>
        <v/>
      </c>
      <c r="C35" s="367">
        <f t="shared" si="0"/>
        <v>0</v>
      </c>
      <c r="D35" s="368">
        <f t="shared" si="1"/>
        <v>0</v>
      </c>
      <c r="E35" s="367">
        <f t="shared" si="2"/>
        <v>0</v>
      </c>
      <c r="F35" s="370">
        <f t="shared" si="3"/>
        <v>0</v>
      </c>
      <c r="G35" s="239"/>
      <c r="H35" s="365"/>
      <c r="I35" s="365"/>
      <c r="J35" s="365"/>
      <c r="K35" s="271"/>
      <c r="L35" s="429"/>
      <c r="M35" s="657"/>
      <c r="N35" s="420"/>
      <c r="O35" s="709"/>
      <c r="P35" s="194"/>
      <c r="AB35" s="301" t="str">
        <f t="shared" si="4"/>
        <v/>
      </c>
      <c r="AC35" s="831">
        <f t="shared" si="5"/>
        <v>0</v>
      </c>
      <c r="AD35" s="832">
        <f t="shared" si="6"/>
        <v>0</v>
      </c>
      <c r="AE35" s="833">
        <f t="shared" si="7"/>
        <v>0</v>
      </c>
      <c r="AF35" s="831">
        <f t="shared" si="8"/>
        <v>0</v>
      </c>
      <c r="AG35" s="832">
        <f t="shared" si="9"/>
        <v>0</v>
      </c>
      <c r="AH35" s="833">
        <f t="shared" si="10"/>
        <v>0</v>
      </c>
    </row>
    <row r="36" spans="2:34" ht="18.649999999999999" customHeight="1" outlineLevel="1" thickBot="1" x14ac:dyDescent="0.4">
      <c r="B36" s="524" t="str" cm="1">
        <f t="array" ref="B36">IF(IFERROR(INDEX($B$48:$B$1700,MATCH(0,COUNTIF($B$28:B35,$B$48:$B$1700),0)),"")=0,"",IFERROR(INDEX($B$48:$B$1700,MATCH(0,COUNTIF($B$28:B35,$B$48:$B$1700),0)),""))</f>
        <v/>
      </c>
      <c r="C36" s="367">
        <f t="shared" si="0"/>
        <v>0</v>
      </c>
      <c r="D36" s="368">
        <f t="shared" si="1"/>
        <v>0</v>
      </c>
      <c r="E36" s="367">
        <f t="shared" si="2"/>
        <v>0</v>
      </c>
      <c r="F36" s="370">
        <f t="shared" si="3"/>
        <v>0</v>
      </c>
      <c r="G36" s="239"/>
      <c r="H36" s="981" t="s">
        <v>214</v>
      </c>
      <c r="I36" s="1066"/>
      <c r="J36" s="982"/>
      <c r="K36" s="271"/>
      <c r="L36" s="929" t="s">
        <v>398</v>
      </c>
      <c r="M36" s="929"/>
      <c r="N36" s="929"/>
      <c r="O36" s="709"/>
      <c r="P36" s="194"/>
      <c r="Q36" s="429"/>
      <c r="R36" s="657"/>
      <c r="S36" s="429"/>
      <c r="T36" s="657"/>
      <c r="AB36" s="301" t="str">
        <f t="shared" si="4"/>
        <v/>
      </c>
      <c r="AC36" s="831">
        <f t="shared" si="5"/>
        <v>0</v>
      </c>
      <c r="AD36" s="832">
        <f t="shared" si="6"/>
        <v>0</v>
      </c>
      <c r="AE36" s="833">
        <f t="shared" si="7"/>
        <v>0</v>
      </c>
      <c r="AF36" s="831">
        <f t="shared" si="8"/>
        <v>0</v>
      </c>
      <c r="AG36" s="832">
        <f t="shared" si="9"/>
        <v>0</v>
      </c>
      <c r="AH36" s="833">
        <f t="shared" si="10"/>
        <v>0</v>
      </c>
    </row>
    <row r="37" spans="2:34" ht="15" outlineLevel="1" thickBot="1" x14ac:dyDescent="0.4">
      <c r="B37" s="524" t="str" cm="1">
        <f t="array" ref="B37">IF(IFERROR(INDEX($B$48:$B$1700,MATCH(0,COUNTIF($B$28:B36,$B$48:$B$1700),0)),"")=0,"",IFERROR(INDEX($B$48:$B$1700,MATCH(0,COUNTIF($B$28:B36,$B$48:$B$1700),0)),""))</f>
        <v/>
      </c>
      <c r="C37" s="367">
        <f t="shared" si="0"/>
        <v>0</v>
      </c>
      <c r="D37" s="368">
        <f t="shared" si="1"/>
        <v>0</v>
      </c>
      <c r="E37" s="367">
        <f t="shared" si="2"/>
        <v>0</v>
      </c>
      <c r="F37" s="370">
        <f t="shared" si="3"/>
        <v>0</v>
      </c>
      <c r="G37" s="365"/>
      <c r="H37" s="493" t="s">
        <v>239</v>
      </c>
      <c r="I37" s="379" t="s">
        <v>415</v>
      </c>
      <c r="J37" s="380" t="s">
        <v>196</v>
      </c>
      <c r="K37" s="271"/>
      <c r="L37" s="929" t="s">
        <v>207</v>
      </c>
      <c r="M37" s="980" t="s">
        <v>208</v>
      </c>
      <c r="N37" s="980" t="s">
        <v>209</v>
      </c>
      <c r="O37" s="709"/>
      <c r="P37" s="194"/>
      <c r="U37" s="925" t="s">
        <v>214</v>
      </c>
      <c r="V37" s="926"/>
      <c r="W37" s="926"/>
      <c r="X37" s="926"/>
      <c r="Y37" s="927"/>
      <c r="AB37" s="301" t="str">
        <f t="shared" si="4"/>
        <v/>
      </c>
      <c r="AC37" s="831">
        <f t="shared" si="5"/>
        <v>0</v>
      </c>
      <c r="AD37" s="832">
        <f t="shared" si="6"/>
        <v>0</v>
      </c>
      <c r="AE37" s="833">
        <f t="shared" si="7"/>
        <v>0</v>
      </c>
      <c r="AF37" s="831">
        <f t="shared" si="8"/>
        <v>0</v>
      </c>
      <c r="AG37" s="832">
        <f t="shared" si="9"/>
        <v>0</v>
      </c>
      <c r="AH37" s="833">
        <f t="shared" si="10"/>
        <v>0</v>
      </c>
    </row>
    <row r="38" spans="2:34" outlineLevel="1" x14ac:dyDescent="0.35">
      <c r="B38" s="524" t="str" cm="1">
        <f t="array" ref="B38">IF(IFERROR(INDEX($B$48:$B$1700,MATCH(0,COUNTIF($B$28:B37,$B$48:$B$1700),0)),"")=0,"",IFERROR(INDEX($B$48:$B$1700,MATCH(0,COUNTIF($B$28:B37,$B$48:$B$1700),0)),""))</f>
        <v/>
      </c>
      <c r="C38" s="367">
        <f t="shared" si="0"/>
        <v>0</v>
      </c>
      <c r="D38" s="368">
        <f t="shared" si="1"/>
        <v>0</v>
      </c>
      <c r="E38" s="367">
        <f t="shared" si="2"/>
        <v>0</v>
      </c>
      <c r="F38" s="370">
        <f t="shared" si="3"/>
        <v>0</v>
      </c>
      <c r="G38" s="365"/>
      <c r="H38" s="506" t="s">
        <v>210</v>
      </c>
      <c r="I38" s="373">
        <f>SUM($L$48:$L$1700)-I40-I39</f>
        <v>0</v>
      </c>
      <c r="J38" s="366">
        <f>SUM($M$48:$M$1700)-J40-J39</f>
        <v>0</v>
      </c>
      <c r="K38" s="271"/>
      <c r="L38" s="929"/>
      <c r="M38" s="980"/>
      <c r="N38" s="980"/>
      <c r="O38" s="709"/>
      <c r="P38" s="194"/>
      <c r="U38" s="928"/>
      <c r="V38" s="929" t="s">
        <v>1152</v>
      </c>
      <c r="W38" s="929" t="s">
        <v>196</v>
      </c>
      <c r="X38" s="929" t="s">
        <v>1146</v>
      </c>
      <c r="Y38" s="929" t="s">
        <v>1142</v>
      </c>
      <c r="AB38" s="301" t="str">
        <f t="shared" si="4"/>
        <v/>
      </c>
      <c r="AC38" s="831">
        <f t="shared" si="5"/>
        <v>0</v>
      </c>
      <c r="AD38" s="832">
        <f t="shared" si="6"/>
        <v>0</v>
      </c>
      <c r="AE38" s="833">
        <f t="shared" si="7"/>
        <v>0</v>
      </c>
      <c r="AF38" s="831">
        <f t="shared" si="8"/>
        <v>0</v>
      </c>
      <c r="AG38" s="832">
        <f t="shared" si="9"/>
        <v>0</v>
      </c>
      <c r="AH38" s="833">
        <f t="shared" si="10"/>
        <v>0</v>
      </c>
    </row>
    <row r="39" spans="2:34" outlineLevel="1" x14ac:dyDescent="0.35">
      <c r="B39" s="524" t="str" cm="1">
        <f t="array" ref="B39">IF(IFERROR(INDEX($B$48:$B$1700,MATCH(0,COUNTIF($B$28:B38,$B$48:$B$1700),0)),"")=0,"",IFERROR(INDEX($B$48:$B$1700,MATCH(0,COUNTIF($B$28:B38,$B$48:$B$1700),0)),""))</f>
        <v/>
      </c>
      <c r="C39" s="367">
        <f t="shared" si="0"/>
        <v>0</v>
      </c>
      <c r="D39" s="368">
        <f t="shared" si="1"/>
        <v>0</v>
      </c>
      <c r="E39" s="367">
        <f t="shared" si="2"/>
        <v>0</v>
      </c>
      <c r="F39" s="370">
        <f t="shared" si="3"/>
        <v>0</v>
      </c>
      <c r="G39" s="365"/>
      <c r="H39" s="507" t="s">
        <v>405</v>
      </c>
      <c r="I39" s="374">
        <f>SUMIFS($L$48:$L$1700,$D$48:$D$1700,$D$45)</f>
        <v>0</v>
      </c>
      <c r="J39" s="364">
        <f>SUMIFS($M$48:$M$1700,$D$48:$D$1700,$D$45)</f>
        <v>0</v>
      </c>
      <c r="K39" s="271"/>
      <c r="L39" s="276"/>
      <c r="M39" s="390"/>
      <c r="N39" s="419">
        <f>M39</f>
        <v>0</v>
      </c>
      <c r="O39" s="709"/>
      <c r="P39" s="194"/>
      <c r="U39" s="928"/>
      <c r="V39" s="929"/>
      <c r="W39" s="929"/>
      <c r="X39" s="929"/>
      <c r="Y39" s="929"/>
      <c r="AB39" s="301" t="str">
        <f t="shared" si="4"/>
        <v/>
      </c>
      <c r="AC39" s="831">
        <f t="shared" si="5"/>
        <v>0</v>
      </c>
      <c r="AD39" s="832">
        <f t="shared" si="6"/>
        <v>0</v>
      </c>
      <c r="AE39" s="833">
        <f t="shared" si="7"/>
        <v>0</v>
      </c>
      <c r="AF39" s="831">
        <f t="shared" si="8"/>
        <v>0</v>
      </c>
      <c r="AG39" s="832">
        <f t="shared" si="9"/>
        <v>0</v>
      </c>
      <c r="AH39" s="833">
        <f t="shared" si="10"/>
        <v>0</v>
      </c>
    </row>
    <row r="40" spans="2:34" ht="15" outlineLevel="1" thickBot="1" x14ac:dyDescent="0.4">
      <c r="B40" s="524" t="str" cm="1">
        <f t="array" ref="B40">IF(IFERROR(INDEX($B$48:$B$1700,MATCH(0,COUNTIF($B$28:B39,$B$48:$B$1700),0)),"")=0,"",IFERROR(INDEX($B$48:$B$1700,MATCH(0,COUNTIF($B$28:B39,$B$48:$B$1700),0)),""))</f>
        <v/>
      </c>
      <c r="C40" s="367">
        <f t="shared" si="0"/>
        <v>0</v>
      </c>
      <c r="D40" s="368">
        <f t="shared" si="1"/>
        <v>0</v>
      </c>
      <c r="E40" s="367">
        <f t="shared" si="2"/>
        <v>0</v>
      </c>
      <c r="F40" s="370">
        <f t="shared" si="3"/>
        <v>0</v>
      </c>
      <c r="G40" s="365"/>
      <c r="H40" s="508" t="s">
        <v>212</v>
      </c>
      <c r="I40" s="374">
        <f>SUMIFS($L$48:$L$1700,$C$48:$C$1700,$H$31,$D$48:$D$1700,"&lt;&gt;D45")</f>
        <v>0</v>
      </c>
      <c r="J40" s="364">
        <f>SUMIFS($M$48:$M$1700,$C$48:$C$1700,$H$31,$D$48:$D$1700,"&lt;&gt;D45")</f>
        <v>0</v>
      </c>
      <c r="K40" s="271"/>
      <c r="L40" s="276"/>
      <c r="M40" s="385"/>
      <c r="N40" s="419" t="str">
        <f>IF(ISBLANK(M40),"",N39+M40)</f>
        <v/>
      </c>
      <c r="O40" s="709"/>
      <c r="P40" s="194"/>
      <c r="U40" s="828" t="s">
        <v>210</v>
      </c>
      <c r="V40" s="831">
        <f>I38*$H$42</f>
        <v>0</v>
      </c>
      <c r="W40" s="832">
        <f>J38*$H$42</f>
        <v>0</v>
      </c>
      <c r="X40" s="832">
        <v>4000</v>
      </c>
      <c r="Y40" s="828">
        <v>4200</v>
      </c>
      <c r="AB40" s="301" t="str">
        <f t="shared" si="4"/>
        <v/>
      </c>
      <c r="AC40" s="831">
        <f t="shared" si="5"/>
        <v>0</v>
      </c>
      <c r="AD40" s="832">
        <f t="shared" si="6"/>
        <v>0</v>
      </c>
      <c r="AE40" s="833">
        <f t="shared" si="7"/>
        <v>0</v>
      </c>
      <c r="AF40" s="831">
        <f t="shared" si="8"/>
        <v>0</v>
      </c>
      <c r="AG40" s="832">
        <f t="shared" si="9"/>
        <v>0</v>
      </c>
      <c r="AH40" s="833">
        <f t="shared" si="10"/>
        <v>0</v>
      </c>
    </row>
    <row r="41" spans="2:34" ht="18.649999999999999" customHeight="1" outlineLevel="1" thickBot="1" x14ac:dyDescent="0.4">
      <c r="B41" s="524" t="str" cm="1">
        <f t="array" ref="B41">IF(IFERROR(INDEX($B$48:$B$1700,MATCH(0,COUNTIF($B$28:B40,$B$48:$B$1700),0)),"")=0,"",IFERROR(INDEX($B$48:$B$1700,MATCH(0,COUNTIF($B$28:B40,$B$48:$B$1700),0)),""))</f>
        <v/>
      </c>
      <c r="C41" s="367">
        <f t="shared" si="0"/>
        <v>0</v>
      </c>
      <c r="D41" s="368">
        <f t="shared" si="1"/>
        <v>0</v>
      </c>
      <c r="E41" s="367">
        <f t="shared" si="2"/>
        <v>0</v>
      </c>
      <c r="F41" s="370">
        <f t="shared" si="3"/>
        <v>0</v>
      </c>
      <c r="G41" s="365"/>
      <c r="H41" s="505" t="s">
        <v>171</v>
      </c>
      <c r="I41" s="375">
        <f>SUM(I38:I40)</f>
        <v>0</v>
      </c>
      <c r="J41" s="363">
        <f>SUM(J38:J40)</f>
        <v>0</v>
      </c>
      <c r="K41" s="271"/>
      <c r="L41" s="276"/>
      <c r="M41" s="385"/>
      <c r="N41" s="419" t="str">
        <f>IF(ISBLANK(M41),"",N40+M41)</f>
        <v/>
      </c>
      <c r="O41" s="709"/>
      <c r="P41" s="194"/>
      <c r="U41" s="828"/>
      <c r="V41" s="828"/>
      <c r="W41" s="832"/>
      <c r="X41" s="832">
        <f>W40-X40</f>
        <v>-4000</v>
      </c>
      <c r="Y41" s="828">
        <v>5920</v>
      </c>
      <c r="AB41" s="301" t="str">
        <f t="shared" si="4"/>
        <v/>
      </c>
      <c r="AC41" s="831">
        <f t="shared" si="5"/>
        <v>0</v>
      </c>
      <c r="AD41" s="832">
        <f t="shared" si="6"/>
        <v>0</v>
      </c>
      <c r="AE41" s="833">
        <f t="shared" si="7"/>
        <v>0</v>
      </c>
      <c r="AF41" s="831">
        <f t="shared" si="8"/>
        <v>0</v>
      </c>
      <c r="AG41" s="832">
        <f t="shared" si="9"/>
        <v>0</v>
      </c>
      <c r="AH41" s="833">
        <f t="shared" si="10"/>
        <v>0</v>
      </c>
    </row>
    <row r="42" spans="2:34" ht="18.649999999999999" customHeight="1" outlineLevel="1" x14ac:dyDescent="0.35">
      <c r="B42" s="522" t="s">
        <v>406</v>
      </c>
      <c r="C42" s="684">
        <f>SUM(C29:C41)</f>
        <v>0</v>
      </c>
      <c r="D42" s="685">
        <f>SUM(D29:D41)</f>
        <v>0</v>
      </c>
      <c r="E42" s="684">
        <f>SUM(E29:E41)</f>
        <v>0</v>
      </c>
      <c r="F42" s="685">
        <f>SUM(F29:F41)</f>
        <v>0</v>
      </c>
      <c r="G42" s="239"/>
      <c r="H42" s="659">
        <v>0.5</v>
      </c>
      <c r="I42" s="411">
        <f>ROUND(H42*I41,0)</f>
        <v>0</v>
      </c>
      <c r="J42" s="412">
        <f>ROUND(H42*J41,2)</f>
        <v>0</v>
      </c>
      <c r="K42" s="271"/>
      <c r="L42" s="276"/>
      <c r="M42" s="385"/>
      <c r="N42" s="419" t="str">
        <f>IF(ISBLANK(M42),"",N41+M42)</f>
        <v/>
      </c>
      <c r="O42" s="709"/>
      <c r="P42" s="194"/>
      <c r="U42" s="828" t="s">
        <v>211</v>
      </c>
      <c r="V42" s="831">
        <f>I39*$H$42</f>
        <v>0</v>
      </c>
      <c r="W42" s="832">
        <f>J39*$H$42</f>
        <v>0</v>
      </c>
      <c r="X42" s="832">
        <f>W42</f>
        <v>0</v>
      </c>
      <c r="Y42" s="828">
        <v>5920</v>
      </c>
      <c r="AC42" s="831">
        <f>SUM(AC29:AC41)</f>
        <v>0</v>
      </c>
      <c r="AD42" s="832">
        <f t="shared" ref="AD42:AH42" si="12">SUM(AD29:AD41)</f>
        <v>0</v>
      </c>
      <c r="AE42" s="831">
        <f t="shared" si="12"/>
        <v>0</v>
      </c>
      <c r="AF42" s="831">
        <f t="shared" si="12"/>
        <v>0</v>
      </c>
      <c r="AG42" s="832">
        <f t="shared" si="12"/>
        <v>0</v>
      </c>
      <c r="AH42" s="831">
        <f t="shared" si="12"/>
        <v>0</v>
      </c>
    </row>
    <row r="43" spans="2:34" ht="18.649999999999999" customHeight="1" outlineLevel="1" thickBot="1" x14ac:dyDescent="0.4">
      <c r="B43" s="500"/>
      <c r="C43" s="225"/>
      <c r="D43" s="226"/>
      <c r="E43" s="227"/>
      <c r="F43" s="227"/>
      <c r="G43" s="227"/>
      <c r="H43" s="227"/>
      <c r="I43" s="435"/>
      <c r="J43" s="436"/>
      <c r="K43" s="811"/>
      <c r="L43" s="811"/>
      <c r="M43" s="811"/>
      <c r="N43" s="811"/>
      <c r="O43" s="812"/>
      <c r="P43" s="194"/>
      <c r="U43" s="828" t="s">
        <v>212</v>
      </c>
      <c r="V43" s="831">
        <f>I40*$H$42</f>
        <v>0</v>
      </c>
      <c r="W43" s="832">
        <f>J40*$H$42</f>
        <v>0</v>
      </c>
      <c r="X43" s="832">
        <f>W43</f>
        <v>0</v>
      </c>
      <c r="Y43" s="828">
        <v>5920</v>
      </c>
    </row>
    <row r="44" spans="2:34" ht="18.75" customHeight="1" thickBot="1" x14ac:dyDescent="0.4">
      <c r="B44" s="947"/>
      <c r="C44" s="948"/>
      <c r="D44" s="948"/>
      <c r="E44" s="948"/>
      <c r="F44" s="948"/>
      <c r="G44" s="948"/>
      <c r="H44" s="948"/>
      <c r="I44" s="948"/>
      <c r="J44" s="948"/>
      <c r="K44" s="948"/>
      <c r="L44" s="948"/>
      <c r="M44" s="948"/>
      <c r="N44" s="948"/>
      <c r="O44" s="949"/>
      <c r="P44" s="194"/>
      <c r="U44" s="422" t="s">
        <v>216</v>
      </c>
      <c r="V44" s="841">
        <f>SUM(V40:V43)</f>
        <v>0</v>
      </c>
      <c r="W44" s="830">
        <f>SUM(W40:W43)</f>
        <v>0</v>
      </c>
      <c r="X44" s="830">
        <f t="shared" ref="X44" si="13">SUM(X40:X43)</f>
        <v>0</v>
      </c>
      <c r="Y44" s="842"/>
    </row>
    <row r="45" spans="2:34" ht="37.5" customHeight="1" thickBot="1" x14ac:dyDescent="0.4">
      <c r="B45" s="1073" t="s">
        <v>149</v>
      </c>
      <c r="C45" s="1074"/>
      <c r="D45" s="616">
        <v>2025</v>
      </c>
      <c r="E45" s="544"/>
      <c r="F45" s="545"/>
      <c r="G45" s="514"/>
      <c r="H45" s="1050" t="s">
        <v>188</v>
      </c>
      <c r="I45" s="1067"/>
      <c r="J45" s="546"/>
      <c r="K45" s="519"/>
      <c r="L45" s="520"/>
      <c r="M45" s="520"/>
      <c r="N45" s="520"/>
      <c r="O45" s="518"/>
      <c r="P45" s="194"/>
      <c r="Q45" s="194"/>
      <c r="S45" s="201"/>
      <c r="U45" s="201"/>
      <c r="X45" s="201"/>
    </row>
    <row r="46" spans="2:34" ht="15" thickBot="1" x14ac:dyDescent="0.4">
      <c r="B46" s="454"/>
      <c r="C46" s="352"/>
      <c r="D46" s="352"/>
      <c r="E46" s="352"/>
      <c r="F46" s="352"/>
      <c r="G46" s="352"/>
      <c r="H46" s="352"/>
      <c r="I46" s="455"/>
      <c r="J46" s="1079" t="s">
        <v>193</v>
      </c>
      <c r="K46" s="1080"/>
      <c r="L46" s="1077" t="s">
        <v>214</v>
      </c>
      <c r="M46" s="1078"/>
      <c r="N46" s="454"/>
      <c r="O46" s="455"/>
      <c r="P46" s="237"/>
      <c r="Q46" s="194"/>
      <c r="S46" s="201"/>
      <c r="T46" s="201"/>
      <c r="W46" s="201"/>
      <c r="Y46" s="351"/>
      <c r="Z46" s="346"/>
      <c r="AA46" s="347"/>
    </row>
    <row r="47" spans="2:34" ht="39.5" thickBot="1" x14ac:dyDescent="0.4">
      <c r="B47" s="398" t="s">
        <v>158</v>
      </c>
      <c r="C47" s="399" t="s">
        <v>159</v>
      </c>
      <c r="D47" s="399" t="s">
        <v>189</v>
      </c>
      <c r="E47" s="401" t="s">
        <v>190</v>
      </c>
      <c r="F47" s="401" t="s">
        <v>162</v>
      </c>
      <c r="G47" s="401" t="s">
        <v>163</v>
      </c>
      <c r="H47" s="401" t="s">
        <v>191</v>
      </c>
      <c r="I47" s="401" t="s">
        <v>192</v>
      </c>
      <c r="J47" s="343" t="s">
        <v>415</v>
      </c>
      <c r="K47" s="343" t="s">
        <v>196</v>
      </c>
      <c r="L47" s="268" t="s">
        <v>415</v>
      </c>
      <c r="M47" s="268" t="s">
        <v>196</v>
      </c>
      <c r="N47" s="702" t="s">
        <v>169</v>
      </c>
      <c r="O47" s="492" t="s">
        <v>195</v>
      </c>
      <c r="P47" s="738"/>
      <c r="Q47" s="850" t="s">
        <v>1151</v>
      </c>
      <c r="R47" s="846" t="s">
        <v>1150</v>
      </c>
      <c r="S47" s="201"/>
      <c r="Y47" s="346"/>
      <c r="Z47" s="346"/>
      <c r="AA47" s="347"/>
    </row>
    <row r="48" spans="2:34" x14ac:dyDescent="0.35">
      <c r="B48" s="414"/>
      <c r="C48" s="357"/>
      <c r="D48" s="357"/>
      <c r="E48" s="449"/>
      <c r="F48" s="448"/>
      <c r="G48" s="450"/>
      <c r="H48" s="416"/>
      <c r="I48" s="416"/>
      <c r="J48" s="817">
        <f>IF(OR(H48&lt;&gt;"",I48&lt;&gt;""),DATEDIF(H48,I48,"d")+1,0)</f>
        <v>0</v>
      </c>
      <c r="K48" s="588">
        <f t="shared" ref="K48" si="14">J48*$L$8</f>
        <v>0</v>
      </c>
      <c r="L48" s="644">
        <f>IF(I48&lt;(INDEX(Lookup!$U$2:$U$10,MATCH($D$45,Lookup!$S$2:$S$10,0))),0,365)</f>
        <v>0</v>
      </c>
      <c r="M48" s="588">
        <f t="shared" ref="M48:M111" si="15">IF(O48="x",0,L48*$L$8)</f>
        <v>0</v>
      </c>
      <c r="N48" s="704"/>
      <c r="O48" s="361"/>
      <c r="P48" s="502"/>
      <c r="Q48" s="849">
        <f>K48*$H$33</f>
        <v>0</v>
      </c>
      <c r="R48" s="849">
        <f>M48*$H$42</f>
        <v>0</v>
      </c>
      <c r="S48" s="201"/>
      <c r="Y48" s="346"/>
      <c r="Z48" s="346"/>
      <c r="AA48" s="347"/>
    </row>
    <row r="49" spans="2:27" x14ac:dyDescent="0.35">
      <c r="B49" s="418"/>
      <c r="C49" s="357"/>
      <c r="D49" s="357"/>
      <c r="E49" s="449"/>
      <c r="F49" s="301"/>
      <c r="G49" s="302"/>
      <c r="H49" s="416"/>
      <c r="I49" s="416"/>
      <c r="J49" s="817">
        <f t="shared" ref="J49:J112" si="16">IF(OR(H49&lt;&gt;"",I49&lt;&gt;""),DATEDIF(H49,I49,"d")+1,0)</f>
        <v>0</v>
      </c>
      <c r="K49" s="588">
        <f t="shared" ref="K49:K112" si="17">J49*$L$8</f>
        <v>0</v>
      </c>
      <c r="L49" s="644">
        <f>IF(I49&lt;(INDEX(Lookup!$U$2:$U$10,MATCH($D$45,Lookup!$S$2:$S$10,0))),0,365)</f>
        <v>0</v>
      </c>
      <c r="M49" s="588">
        <f t="shared" si="15"/>
        <v>0</v>
      </c>
      <c r="N49" s="704"/>
      <c r="O49" s="361"/>
      <c r="P49" s="502"/>
      <c r="Q49" s="849">
        <f t="shared" ref="Q49:Q112" si="18">K49*$H$33</f>
        <v>0</v>
      </c>
      <c r="R49" s="849">
        <f t="shared" ref="R49:R112" si="19">M49*$H$42</f>
        <v>0</v>
      </c>
      <c r="Y49" s="346"/>
      <c r="Z49" s="346"/>
      <c r="AA49" s="347"/>
    </row>
    <row r="50" spans="2:27" x14ac:dyDescent="0.35">
      <c r="B50" s="418"/>
      <c r="C50" s="357"/>
      <c r="D50" s="357"/>
      <c r="E50" s="449"/>
      <c r="F50" s="301"/>
      <c r="G50" s="302"/>
      <c r="H50" s="416"/>
      <c r="I50" s="416"/>
      <c r="J50" s="817">
        <f t="shared" si="16"/>
        <v>0</v>
      </c>
      <c r="K50" s="588">
        <f t="shared" si="17"/>
        <v>0</v>
      </c>
      <c r="L50" s="644">
        <f>IF(I50&lt;(INDEX(Lookup!$U$2:$U$10,MATCH($D$45,Lookup!$S$2:$S$10,0))),0,365)</f>
        <v>0</v>
      </c>
      <c r="M50" s="588">
        <f t="shared" si="15"/>
        <v>0</v>
      </c>
      <c r="N50" s="704"/>
      <c r="O50" s="361"/>
      <c r="P50" s="502"/>
      <c r="Q50" s="849">
        <f t="shared" si="18"/>
        <v>0</v>
      </c>
      <c r="R50" s="849">
        <f t="shared" si="19"/>
        <v>0</v>
      </c>
      <c r="Y50" s="346"/>
      <c r="Z50" s="346"/>
      <c r="AA50" s="347"/>
    </row>
    <row r="51" spans="2:27" x14ac:dyDescent="0.35">
      <c r="B51" s="414"/>
      <c r="C51" s="357"/>
      <c r="D51" s="357"/>
      <c r="E51" s="449"/>
      <c r="F51" s="301"/>
      <c r="G51" s="302"/>
      <c r="H51" s="416"/>
      <c r="I51" s="416"/>
      <c r="J51" s="817">
        <f t="shared" si="16"/>
        <v>0</v>
      </c>
      <c r="K51" s="588">
        <f t="shared" si="17"/>
        <v>0</v>
      </c>
      <c r="L51" s="644">
        <f>IF(I51&lt;(INDEX(Lookup!$U$2:$U$10,MATCH($D$45,Lookup!$S$2:$S$10,0))),0,365)</f>
        <v>0</v>
      </c>
      <c r="M51" s="588">
        <f t="shared" si="15"/>
        <v>0</v>
      </c>
      <c r="N51" s="704"/>
      <c r="O51" s="361"/>
      <c r="P51" s="502"/>
      <c r="Q51" s="849">
        <f t="shared" si="18"/>
        <v>0</v>
      </c>
      <c r="R51" s="849">
        <f t="shared" si="19"/>
        <v>0</v>
      </c>
      <c r="Y51" s="346"/>
      <c r="Z51" s="346"/>
      <c r="AA51" s="347"/>
    </row>
    <row r="52" spans="2:27" x14ac:dyDescent="0.35">
      <c r="B52" s="418"/>
      <c r="C52" s="357"/>
      <c r="D52" s="357"/>
      <c r="E52" s="449"/>
      <c r="F52" s="301"/>
      <c r="G52" s="302"/>
      <c r="H52" s="416"/>
      <c r="I52" s="416"/>
      <c r="J52" s="817">
        <f t="shared" si="16"/>
        <v>0</v>
      </c>
      <c r="K52" s="588">
        <f t="shared" si="17"/>
        <v>0</v>
      </c>
      <c r="L52" s="644">
        <f>IF(I52&lt;(INDEX(Lookup!$U$2:$U$10,MATCH($D$45,Lookup!$S$2:$S$10,0))),0,365)</f>
        <v>0</v>
      </c>
      <c r="M52" s="588">
        <f t="shared" si="15"/>
        <v>0</v>
      </c>
      <c r="N52" s="704"/>
      <c r="O52" s="361"/>
      <c r="P52" s="502"/>
      <c r="Q52" s="849">
        <f t="shared" si="18"/>
        <v>0</v>
      </c>
      <c r="R52" s="849">
        <f t="shared" si="19"/>
        <v>0</v>
      </c>
      <c r="Y52" s="346"/>
      <c r="Z52" s="346"/>
      <c r="AA52" s="347"/>
    </row>
    <row r="53" spans="2:27" x14ac:dyDescent="0.35">
      <c r="B53" s="418"/>
      <c r="C53" s="357"/>
      <c r="D53" s="357"/>
      <c r="E53" s="449"/>
      <c r="F53" s="301"/>
      <c r="G53" s="302"/>
      <c r="H53" s="416"/>
      <c r="I53" s="416"/>
      <c r="J53" s="817">
        <f t="shared" si="16"/>
        <v>0</v>
      </c>
      <c r="K53" s="588">
        <f t="shared" si="17"/>
        <v>0</v>
      </c>
      <c r="L53" s="644">
        <f>IF(I53&lt;(INDEX(Lookup!$U$2:$U$10,MATCH($D$45,Lookup!$S$2:$S$10,0))),0,365)</f>
        <v>0</v>
      </c>
      <c r="M53" s="588">
        <f t="shared" si="15"/>
        <v>0</v>
      </c>
      <c r="N53" s="704"/>
      <c r="O53" s="361"/>
      <c r="P53" s="502"/>
      <c r="Q53" s="849">
        <f t="shared" si="18"/>
        <v>0</v>
      </c>
      <c r="R53" s="849">
        <f t="shared" si="19"/>
        <v>0</v>
      </c>
      <c r="Y53" s="346"/>
      <c r="Z53" s="346"/>
      <c r="AA53" s="347"/>
    </row>
    <row r="54" spans="2:27" x14ac:dyDescent="0.35">
      <c r="B54" s="414"/>
      <c r="C54" s="301"/>
      <c r="D54" s="301"/>
      <c r="E54" s="449"/>
      <c r="F54" s="301"/>
      <c r="G54" s="302"/>
      <c r="H54" s="416"/>
      <c r="I54" s="416"/>
      <c r="J54" s="817">
        <f t="shared" si="16"/>
        <v>0</v>
      </c>
      <c r="K54" s="588">
        <f t="shared" si="17"/>
        <v>0</v>
      </c>
      <c r="L54" s="644">
        <f>IF(I54&lt;(INDEX(Lookup!$U$2:$U$10,MATCH($D$45,Lookup!$S$2:$S$10,0))),0,365)</f>
        <v>0</v>
      </c>
      <c r="M54" s="588">
        <f t="shared" si="15"/>
        <v>0</v>
      </c>
      <c r="N54" s="704"/>
      <c r="O54" s="361"/>
      <c r="P54" s="502"/>
      <c r="Q54" s="849">
        <f t="shared" si="18"/>
        <v>0</v>
      </c>
      <c r="R54" s="849">
        <f t="shared" si="19"/>
        <v>0</v>
      </c>
      <c r="Y54" s="346"/>
      <c r="Z54" s="346"/>
      <c r="AA54" s="347"/>
    </row>
    <row r="55" spans="2:27" x14ac:dyDescent="0.35">
      <c r="B55" s="418"/>
      <c r="C55" s="301"/>
      <c r="D55" s="301"/>
      <c r="E55" s="449"/>
      <c r="F55" s="301"/>
      <c r="G55" s="302"/>
      <c r="H55" s="416"/>
      <c r="I55" s="416"/>
      <c r="J55" s="817">
        <f t="shared" si="16"/>
        <v>0</v>
      </c>
      <c r="K55" s="588">
        <f t="shared" si="17"/>
        <v>0</v>
      </c>
      <c r="L55" s="644">
        <f>IF(I55&lt;(INDEX(Lookup!$U$2:$U$10,MATCH($D$45,Lookup!$S$2:$S$10,0))),0,365)</f>
        <v>0</v>
      </c>
      <c r="M55" s="588">
        <f t="shared" si="15"/>
        <v>0</v>
      </c>
      <c r="N55" s="704"/>
      <c r="O55" s="361"/>
      <c r="P55" s="502"/>
      <c r="Q55" s="849">
        <f t="shared" si="18"/>
        <v>0</v>
      </c>
      <c r="R55" s="849">
        <f t="shared" si="19"/>
        <v>0</v>
      </c>
      <c r="Y55" s="346"/>
      <c r="Z55" s="346"/>
      <c r="AA55" s="347"/>
    </row>
    <row r="56" spans="2:27" x14ac:dyDescent="0.35">
      <c r="B56" s="418"/>
      <c r="C56" s="301"/>
      <c r="D56" s="301"/>
      <c r="E56" s="449"/>
      <c r="F56" s="301"/>
      <c r="G56" s="302"/>
      <c r="H56" s="416"/>
      <c r="I56" s="416"/>
      <c r="J56" s="817">
        <f t="shared" si="16"/>
        <v>0</v>
      </c>
      <c r="K56" s="588">
        <f t="shared" si="17"/>
        <v>0</v>
      </c>
      <c r="L56" s="644">
        <f>IF(I56&lt;(INDEX(Lookup!$U$2:$U$10,MATCH($D$45,Lookup!$S$2:$S$10,0))),0,365)</f>
        <v>0</v>
      </c>
      <c r="M56" s="588">
        <f t="shared" si="15"/>
        <v>0</v>
      </c>
      <c r="N56" s="704"/>
      <c r="O56" s="361"/>
      <c r="P56" s="502"/>
      <c r="Q56" s="849">
        <f t="shared" si="18"/>
        <v>0</v>
      </c>
      <c r="R56" s="849">
        <f t="shared" si="19"/>
        <v>0</v>
      </c>
      <c r="Y56" s="346"/>
      <c r="Z56" s="346"/>
      <c r="AA56" s="347"/>
    </row>
    <row r="57" spans="2:27" x14ac:dyDescent="0.35">
      <c r="B57" s="414"/>
      <c r="C57" s="301"/>
      <c r="D57" s="301"/>
      <c r="E57" s="449"/>
      <c r="F57" s="301"/>
      <c r="G57" s="302"/>
      <c r="H57" s="416"/>
      <c r="I57" s="416"/>
      <c r="J57" s="817">
        <f t="shared" si="16"/>
        <v>0</v>
      </c>
      <c r="K57" s="588">
        <f t="shared" si="17"/>
        <v>0</v>
      </c>
      <c r="L57" s="644">
        <f>IF(I57&lt;(INDEX(Lookup!$U$2:$U$10,MATCH($D$45,Lookup!$S$2:$S$10,0))),0,365)</f>
        <v>0</v>
      </c>
      <c r="M57" s="588">
        <f t="shared" si="15"/>
        <v>0</v>
      </c>
      <c r="N57" s="704"/>
      <c r="O57" s="361"/>
      <c r="P57" s="502"/>
      <c r="Q57" s="849">
        <f t="shared" si="18"/>
        <v>0</v>
      </c>
      <c r="R57" s="849">
        <f t="shared" si="19"/>
        <v>0</v>
      </c>
      <c r="Y57" s="346"/>
      <c r="Z57" s="346"/>
      <c r="AA57" s="347"/>
    </row>
    <row r="58" spans="2:27" x14ac:dyDescent="0.35">
      <c r="B58" s="418"/>
      <c r="C58" s="301"/>
      <c r="D58" s="301"/>
      <c r="E58" s="449"/>
      <c r="F58" s="301"/>
      <c r="G58" s="302"/>
      <c r="H58" s="416"/>
      <c r="I58" s="416"/>
      <c r="J58" s="817">
        <f t="shared" si="16"/>
        <v>0</v>
      </c>
      <c r="K58" s="588">
        <f t="shared" si="17"/>
        <v>0</v>
      </c>
      <c r="L58" s="644">
        <f>IF(I58&lt;(INDEX(Lookup!$U$2:$U$10,MATCH($D$45,Lookup!$S$2:$S$10,0))),0,365)</f>
        <v>0</v>
      </c>
      <c r="M58" s="588">
        <f t="shared" si="15"/>
        <v>0</v>
      </c>
      <c r="N58" s="704"/>
      <c r="O58" s="361"/>
      <c r="P58" s="502"/>
      <c r="Q58" s="849">
        <f t="shared" si="18"/>
        <v>0</v>
      </c>
      <c r="R58" s="849">
        <f t="shared" si="19"/>
        <v>0</v>
      </c>
    </row>
    <row r="59" spans="2:27" x14ac:dyDescent="0.35">
      <c r="B59" s="418"/>
      <c r="C59" s="301"/>
      <c r="D59" s="301"/>
      <c r="E59" s="449"/>
      <c r="F59" s="301"/>
      <c r="G59" s="302"/>
      <c r="H59" s="416"/>
      <c r="I59" s="416"/>
      <c r="J59" s="817">
        <f t="shared" si="16"/>
        <v>0</v>
      </c>
      <c r="K59" s="588">
        <f t="shared" si="17"/>
        <v>0</v>
      </c>
      <c r="L59" s="644">
        <f>IF(I59&lt;(INDEX(Lookup!$U$2:$U$10,MATCH($D$45,Lookup!$S$2:$S$10,0))),0,365)</f>
        <v>0</v>
      </c>
      <c r="M59" s="588">
        <f t="shared" si="15"/>
        <v>0</v>
      </c>
      <c r="N59" s="704"/>
      <c r="O59" s="361"/>
      <c r="P59" s="502"/>
      <c r="Q59" s="849">
        <f t="shared" si="18"/>
        <v>0</v>
      </c>
      <c r="R59" s="849">
        <f t="shared" si="19"/>
        <v>0</v>
      </c>
    </row>
    <row r="60" spans="2:27" x14ac:dyDescent="0.35">
      <c r="B60" s="229"/>
      <c r="C60" s="301"/>
      <c r="D60" s="301"/>
      <c r="E60" s="449"/>
      <c r="F60" s="301"/>
      <c r="G60" s="302"/>
      <c r="H60" s="170"/>
      <c r="I60" s="170"/>
      <c r="J60" s="817">
        <f t="shared" si="16"/>
        <v>0</v>
      </c>
      <c r="K60" s="588">
        <f t="shared" si="17"/>
        <v>0</v>
      </c>
      <c r="L60" s="644">
        <f>IF(I60&lt;(INDEX(Lookup!$U$2:$U$10,MATCH($D$45,Lookup!$S$2:$S$10,0))),0,365)</f>
        <v>0</v>
      </c>
      <c r="M60" s="588">
        <f t="shared" si="15"/>
        <v>0</v>
      </c>
      <c r="N60" s="704"/>
      <c r="O60" s="361"/>
      <c r="P60" s="502"/>
      <c r="Q60" s="849">
        <f t="shared" si="18"/>
        <v>0</v>
      </c>
      <c r="R60" s="849">
        <f t="shared" si="19"/>
        <v>0</v>
      </c>
    </row>
    <row r="61" spans="2:27" x14ac:dyDescent="0.35">
      <c r="B61" s="229"/>
      <c r="C61" s="301"/>
      <c r="D61" s="301"/>
      <c r="E61" s="449"/>
      <c r="F61" s="301"/>
      <c r="G61" s="302"/>
      <c r="H61" s="170"/>
      <c r="I61" s="170"/>
      <c r="J61" s="817">
        <f t="shared" si="16"/>
        <v>0</v>
      </c>
      <c r="K61" s="588">
        <f t="shared" si="17"/>
        <v>0</v>
      </c>
      <c r="L61" s="644">
        <f>IF(I61&lt;(INDEX(Lookup!$U$2:$U$10,MATCH($D$45,Lookup!$S$2:$S$10,0))),0,365)</f>
        <v>0</v>
      </c>
      <c r="M61" s="588">
        <f t="shared" si="15"/>
        <v>0</v>
      </c>
      <c r="N61" s="704"/>
      <c r="O61" s="361"/>
      <c r="P61" s="502"/>
      <c r="Q61" s="849">
        <f t="shared" si="18"/>
        <v>0</v>
      </c>
      <c r="R61" s="849">
        <f t="shared" si="19"/>
        <v>0</v>
      </c>
    </row>
    <row r="62" spans="2:27" x14ac:dyDescent="0.35">
      <c r="B62" s="229"/>
      <c r="C62" s="301"/>
      <c r="D62" s="301"/>
      <c r="E62" s="449"/>
      <c r="F62" s="301"/>
      <c r="G62" s="302"/>
      <c r="H62" s="170"/>
      <c r="I62" s="170"/>
      <c r="J62" s="817">
        <f t="shared" si="16"/>
        <v>0</v>
      </c>
      <c r="K62" s="588">
        <f t="shared" si="17"/>
        <v>0</v>
      </c>
      <c r="L62" s="644">
        <f>IF(I62&lt;(INDEX(Lookup!$U$2:$U$10,MATCH($D$45,Lookup!$S$2:$S$10,0))),0,365)</f>
        <v>0</v>
      </c>
      <c r="M62" s="588">
        <f t="shared" si="15"/>
        <v>0</v>
      </c>
      <c r="N62" s="704"/>
      <c r="O62" s="361"/>
      <c r="P62" s="502"/>
      <c r="Q62" s="849">
        <f t="shared" si="18"/>
        <v>0</v>
      </c>
      <c r="R62" s="849">
        <f t="shared" si="19"/>
        <v>0</v>
      </c>
    </row>
    <row r="63" spans="2:27" x14ac:dyDescent="0.35">
      <c r="B63" s="229"/>
      <c r="C63" s="301"/>
      <c r="D63" s="301"/>
      <c r="E63" s="449"/>
      <c r="F63" s="301"/>
      <c r="G63" s="302"/>
      <c r="H63" s="170"/>
      <c r="I63" s="170"/>
      <c r="J63" s="817">
        <f t="shared" si="16"/>
        <v>0</v>
      </c>
      <c r="K63" s="588">
        <f t="shared" si="17"/>
        <v>0</v>
      </c>
      <c r="L63" s="644">
        <f>IF(I63&lt;(INDEX(Lookup!$U$2:$U$10,MATCH($D$45,Lookup!$S$2:$S$10,0))),0,365)</f>
        <v>0</v>
      </c>
      <c r="M63" s="588">
        <f t="shared" si="15"/>
        <v>0</v>
      </c>
      <c r="N63" s="704"/>
      <c r="O63" s="361"/>
      <c r="P63" s="502"/>
      <c r="Q63" s="849">
        <f t="shared" si="18"/>
        <v>0</v>
      </c>
      <c r="R63" s="849">
        <f t="shared" si="19"/>
        <v>0</v>
      </c>
    </row>
    <row r="64" spans="2:27" x14ac:dyDescent="0.35">
      <c r="B64" s="229"/>
      <c r="C64" s="301"/>
      <c r="D64" s="301"/>
      <c r="E64" s="449"/>
      <c r="F64" s="301"/>
      <c r="G64" s="302"/>
      <c r="H64" s="170"/>
      <c r="I64" s="170"/>
      <c r="J64" s="817">
        <f t="shared" si="16"/>
        <v>0</v>
      </c>
      <c r="K64" s="588">
        <f t="shared" si="17"/>
        <v>0</v>
      </c>
      <c r="L64" s="644">
        <f>IF(I64&lt;(INDEX(Lookup!$U$2:$U$10,MATCH($D$45,Lookup!$S$2:$S$10,0))),0,365)</f>
        <v>0</v>
      </c>
      <c r="M64" s="588">
        <f t="shared" si="15"/>
        <v>0</v>
      </c>
      <c r="N64" s="704"/>
      <c r="O64" s="361"/>
      <c r="P64" s="502"/>
      <c r="Q64" s="849">
        <f t="shared" si="18"/>
        <v>0</v>
      </c>
      <c r="R64" s="849">
        <f t="shared" si="19"/>
        <v>0</v>
      </c>
    </row>
    <row r="65" spans="1:27" x14ac:dyDescent="0.35">
      <c r="B65" s="229"/>
      <c r="C65" s="301"/>
      <c r="D65" s="301"/>
      <c r="E65" s="449"/>
      <c r="F65" s="301"/>
      <c r="G65" s="302"/>
      <c r="H65" s="170"/>
      <c r="I65" s="170"/>
      <c r="J65" s="817">
        <f t="shared" si="16"/>
        <v>0</v>
      </c>
      <c r="K65" s="588">
        <f t="shared" si="17"/>
        <v>0</v>
      </c>
      <c r="L65" s="644">
        <f>IF(I65&lt;(INDEX(Lookup!$U$2:$U$10,MATCH($D$45,Lookup!$S$2:$S$10,0))),0,365)</f>
        <v>0</v>
      </c>
      <c r="M65" s="588">
        <f t="shared" si="15"/>
        <v>0</v>
      </c>
      <c r="N65" s="704"/>
      <c r="O65" s="361"/>
      <c r="P65" s="502"/>
      <c r="Q65" s="849">
        <f t="shared" si="18"/>
        <v>0</v>
      </c>
      <c r="R65" s="849">
        <f t="shared" si="19"/>
        <v>0</v>
      </c>
    </row>
    <row r="66" spans="1:27" ht="15.5" x14ac:dyDescent="0.35">
      <c r="B66" s="229"/>
      <c r="C66" s="301"/>
      <c r="D66" s="301"/>
      <c r="E66" s="449"/>
      <c r="F66" s="301"/>
      <c r="G66" s="302"/>
      <c r="H66" s="170"/>
      <c r="I66" s="170"/>
      <c r="J66" s="817">
        <f t="shared" si="16"/>
        <v>0</v>
      </c>
      <c r="K66" s="588">
        <f t="shared" si="17"/>
        <v>0</v>
      </c>
      <c r="L66" s="644">
        <f>IF(I66&lt;(INDEX(Lookup!$U$2:$U$10,MATCH($D$45,Lookup!$S$2:$S$10,0))),0,365)</f>
        <v>0</v>
      </c>
      <c r="M66" s="588">
        <f t="shared" si="15"/>
        <v>0</v>
      </c>
      <c r="N66" s="704"/>
      <c r="O66" s="361"/>
      <c r="P66" s="502"/>
      <c r="Q66" s="849">
        <f t="shared" si="18"/>
        <v>0</v>
      </c>
      <c r="R66" s="849">
        <f t="shared" si="19"/>
        <v>0</v>
      </c>
      <c r="AA66" s="236"/>
    </row>
    <row r="67" spans="1:27" x14ac:dyDescent="0.35">
      <c r="A67" s="510"/>
      <c r="B67" s="229"/>
      <c r="C67" s="301"/>
      <c r="D67" s="301"/>
      <c r="E67" s="449"/>
      <c r="F67" s="301"/>
      <c r="G67" s="302"/>
      <c r="H67" s="170"/>
      <c r="I67" s="170"/>
      <c r="J67" s="817">
        <f t="shared" si="16"/>
        <v>0</v>
      </c>
      <c r="K67" s="588">
        <f t="shared" si="17"/>
        <v>0</v>
      </c>
      <c r="L67" s="644">
        <f>IF(I67&lt;(INDEX(Lookup!$U$2:$U$10,MATCH($D$45,Lookup!$S$2:$S$10,0))),0,365)</f>
        <v>0</v>
      </c>
      <c r="M67" s="588">
        <f t="shared" si="15"/>
        <v>0</v>
      </c>
      <c r="N67" s="704"/>
      <c r="O67" s="361"/>
      <c r="P67" s="502"/>
      <c r="Q67" s="849">
        <f t="shared" si="18"/>
        <v>0</v>
      </c>
      <c r="R67" s="849">
        <f t="shared" si="19"/>
        <v>0</v>
      </c>
      <c r="AA67" s="237"/>
    </row>
    <row r="68" spans="1:27" x14ac:dyDescent="0.35">
      <c r="A68" s="463"/>
      <c r="B68" s="229"/>
      <c r="C68" s="301"/>
      <c r="D68" s="301"/>
      <c r="E68" s="449"/>
      <c r="F68" s="301"/>
      <c r="G68" s="302"/>
      <c r="H68" s="170"/>
      <c r="I68" s="170"/>
      <c r="J68" s="817">
        <f t="shared" si="16"/>
        <v>0</v>
      </c>
      <c r="K68" s="588">
        <f t="shared" si="17"/>
        <v>0</v>
      </c>
      <c r="L68" s="644">
        <f>IF(I68&lt;(INDEX(Lookup!$U$2:$U$10,MATCH($D$45,Lookup!$S$2:$S$10,0))),0,365)</f>
        <v>0</v>
      </c>
      <c r="M68" s="588">
        <f t="shared" si="15"/>
        <v>0</v>
      </c>
      <c r="N68" s="704"/>
      <c r="O68" s="361"/>
      <c r="P68" s="502"/>
      <c r="Q68" s="849">
        <f t="shared" si="18"/>
        <v>0</v>
      </c>
      <c r="R68" s="849">
        <f t="shared" si="19"/>
        <v>0</v>
      </c>
      <c r="AA68" s="238"/>
    </row>
    <row r="69" spans="1:27" ht="16.5" customHeight="1" x14ac:dyDescent="0.35">
      <c r="B69" s="229"/>
      <c r="C69" s="301"/>
      <c r="D69" s="301"/>
      <c r="E69" s="449"/>
      <c r="F69" s="301"/>
      <c r="G69" s="302"/>
      <c r="H69" s="170"/>
      <c r="I69" s="170"/>
      <c r="J69" s="817">
        <f t="shared" si="16"/>
        <v>0</v>
      </c>
      <c r="K69" s="588">
        <f t="shared" si="17"/>
        <v>0</v>
      </c>
      <c r="L69" s="644">
        <f>IF(I69&lt;(INDEX(Lookup!$U$2:$U$10,MATCH($D$45,Lookup!$S$2:$S$10,0))),0,365)</f>
        <v>0</v>
      </c>
      <c r="M69" s="588">
        <f t="shared" si="15"/>
        <v>0</v>
      </c>
      <c r="N69" s="704"/>
      <c r="O69" s="361"/>
      <c r="Q69" s="849">
        <f t="shared" si="18"/>
        <v>0</v>
      </c>
      <c r="R69" s="849">
        <f t="shared" si="19"/>
        <v>0</v>
      </c>
      <c r="S69" s="201"/>
    </row>
    <row r="70" spans="1:27" ht="16.5" customHeight="1" x14ac:dyDescent="0.35">
      <c r="B70" s="229"/>
      <c r="C70" s="301"/>
      <c r="D70" s="301"/>
      <c r="E70" s="449"/>
      <c r="F70" s="301"/>
      <c r="G70" s="302"/>
      <c r="H70" s="170"/>
      <c r="I70" s="170"/>
      <c r="J70" s="817">
        <f t="shared" si="16"/>
        <v>0</v>
      </c>
      <c r="K70" s="588">
        <f t="shared" si="17"/>
        <v>0</v>
      </c>
      <c r="L70" s="644">
        <f>IF(I70&lt;(INDEX(Lookup!$U$2:$U$10,MATCH($D$45,Lookup!$S$2:$S$10,0))),0,365)</f>
        <v>0</v>
      </c>
      <c r="M70" s="588">
        <f t="shared" si="15"/>
        <v>0</v>
      </c>
      <c r="N70" s="704"/>
      <c r="O70" s="361"/>
      <c r="Q70" s="849">
        <f t="shared" si="18"/>
        <v>0</v>
      </c>
      <c r="R70" s="849">
        <f t="shared" si="19"/>
        <v>0</v>
      </c>
      <c r="S70" s="201"/>
    </row>
    <row r="71" spans="1:27" x14ac:dyDescent="0.35">
      <c r="B71" s="229"/>
      <c r="C71" s="301"/>
      <c r="D71" s="301"/>
      <c r="E71" s="449"/>
      <c r="F71" s="301"/>
      <c r="G71" s="302"/>
      <c r="H71" s="170"/>
      <c r="I71" s="170"/>
      <c r="J71" s="817">
        <f t="shared" si="16"/>
        <v>0</v>
      </c>
      <c r="K71" s="588">
        <f t="shared" si="17"/>
        <v>0</v>
      </c>
      <c r="L71" s="644">
        <f>IF(I71&lt;(INDEX(Lookup!$U$2:$U$10,MATCH($D$45,Lookup!$S$2:$S$10,0))),0,365)</f>
        <v>0</v>
      </c>
      <c r="M71" s="588">
        <f t="shared" si="15"/>
        <v>0</v>
      </c>
      <c r="N71" s="704"/>
      <c r="O71" s="361"/>
      <c r="Q71" s="849">
        <f t="shared" si="18"/>
        <v>0</v>
      </c>
      <c r="R71" s="849">
        <f t="shared" si="19"/>
        <v>0</v>
      </c>
    </row>
    <row r="72" spans="1:27" x14ac:dyDescent="0.35">
      <c r="B72" s="229"/>
      <c r="C72" s="301"/>
      <c r="D72" s="301"/>
      <c r="E72" s="449"/>
      <c r="F72" s="301"/>
      <c r="G72" s="302"/>
      <c r="H72" s="170"/>
      <c r="I72" s="170"/>
      <c r="J72" s="817">
        <f t="shared" si="16"/>
        <v>0</v>
      </c>
      <c r="K72" s="588">
        <f t="shared" si="17"/>
        <v>0</v>
      </c>
      <c r="L72" s="644">
        <f>IF(I72&lt;(INDEX(Lookup!$U$2:$U$10,MATCH($D$45,Lookup!$S$2:$S$10,0))),0,365)</f>
        <v>0</v>
      </c>
      <c r="M72" s="588">
        <f t="shared" si="15"/>
        <v>0</v>
      </c>
      <c r="N72" s="704"/>
      <c r="O72" s="361"/>
      <c r="Q72" s="849">
        <f t="shared" si="18"/>
        <v>0</v>
      </c>
      <c r="R72" s="849">
        <f t="shared" si="19"/>
        <v>0</v>
      </c>
    </row>
    <row r="73" spans="1:27" x14ac:dyDescent="0.35">
      <c r="B73" s="229"/>
      <c r="C73" s="301"/>
      <c r="D73" s="301"/>
      <c r="E73" s="449"/>
      <c r="F73" s="301"/>
      <c r="G73" s="302"/>
      <c r="H73" s="170"/>
      <c r="I73" s="170"/>
      <c r="J73" s="817">
        <f t="shared" si="16"/>
        <v>0</v>
      </c>
      <c r="K73" s="588">
        <f t="shared" si="17"/>
        <v>0</v>
      </c>
      <c r="L73" s="644">
        <f>IF(I73&lt;(INDEX(Lookup!$U$2:$U$10,MATCH($D$45,Lookup!$S$2:$S$10,0))),0,365)</f>
        <v>0</v>
      </c>
      <c r="M73" s="588">
        <f t="shared" si="15"/>
        <v>0</v>
      </c>
      <c r="N73" s="704"/>
      <c r="O73" s="361"/>
      <c r="Q73" s="849">
        <f t="shared" si="18"/>
        <v>0</v>
      </c>
      <c r="R73" s="849">
        <f t="shared" si="19"/>
        <v>0</v>
      </c>
    </row>
    <row r="74" spans="1:27" x14ac:dyDescent="0.35">
      <c r="B74" s="229"/>
      <c r="C74" s="301"/>
      <c r="D74" s="301"/>
      <c r="E74" s="449"/>
      <c r="F74" s="301"/>
      <c r="G74" s="302"/>
      <c r="H74" s="170"/>
      <c r="I74" s="170"/>
      <c r="J74" s="817">
        <f t="shared" si="16"/>
        <v>0</v>
      </c>
      <c r="K74" s="588">
        <f t="shared" si="17"/>
        <v>0</v>
      </c>
      <c r="L74" s="644">
        <f>IF(I74&lt;(INDEX(Lookup!$U$2:$U$10,MATCH($D$45,Lookup!$S$2:$S$10,0))),0,365)</f>
        <v>0</v>
      </c>
      <c r="M74" s="588">
        <f t="shared" si="15"/>
        <v>0</v>
      </c>
      <c r="N74" s="704"/>
      <c r="O74" s="361"/>
      <c r="Q74" s="849">
        <f t="shared" si="18"/>
        <v>0</v>
      </c>
      <c r="R74" s="849">
        <f t="shared" si="19"/>
        <v>0</v>
      </c>
    </row>
    <row r="75" spans="1:27" x14ac:dyDescent="0.35">
      <c r="B75" s="229"/>
      <c r="C75" s="301"/>
      <c r="D75" s="301"/>
      <c r="E75" s="449"/>
      <c r="F75" s="301"/>
      <c r="G75" s="302"/>
      <c r="H75" s="170"/>
      <c r="I75" s="170"/>
      <c r="J75" s="817">
        <f t="shared" si="16"/>
        <v>0</v>
      </c>
      <c r="K75" s="588">
        <f t="shared" si="17"/>
        <v>0</v>
      </c>
      <c r="L75" s="644">
        <f>IF(I75&lt;(INDEX(Lookup!$U$2:$U$10,MATCH($D$45,Lookup!$S$2:$S$10,0))),0,365)</f>
        <v>0</v>
      </c>
      <c r="M75" s="588">
        <f t="shared" si="15"/>
        <v>0</v>
      </c>
      <c r="N75" s="704"/>
      <c r="O75" s="361"/>
      <c r="Q75" s="849">
        <f t="shared" si="18"/>
        <v>0</v>
      </c>
      <c r="R75" s="849">
        <f t="shared" si="19"/>
        <v>0</v>
      </c>
    </row>
    <row r="76" spans="1:27" x14ac:dyDescent="0.35">
      <c r="B76" s="229"/>
      <c r="C76" s="301"/>
      <c r="D76" s="301"/>
      <c r="E76" s="449"/>
      <c r="F76" s="301"/>
      <c r="G76" s="302"/>
      <c r="H76" s="170"/>
      <c r="I76" s="170"/>
      <c r="J76" s="817">
        <f t="shared" si="16"/>
        <v>0</v>
      </c>
      <c r="K76" s="588">
        <f t="shared" si="17"/>
        <v>0</v>
      </c>
      <c r="L76" s="644">
        <f>IF(I76&lt;(INDEX(Lookup!$U$2:$U$10,MATCH($D$45,Lookup!$S$2:$S$10,0))),0,365)</f>
        <v>0</v>
      </c>
      <c r="M76" s="588">
        <f t="shared" si="15"/>
        <v>0</v>
      </c>
      <c r="N76" s="704"/>
      <c r="O76" s="361"/>
      <c r="Q76" s="849">
        <f t="shared" si="18"/>
        <v>0</v>
      </c>
      <c r="R76" s="849">
        <f t="shared" si="19"/>
        <v>0</v>
      </c>
    </row>
    <row r="77" spans="1:27" x14ac:dyDescent="0.35">
      <c r="B77" s="229"/>
      <c r="C77" s="301"/>
      <c r="D77" s="301"/>
      <c r="E77" s="449"/>
      <c r="F77" s="301"/>
      <c r="G77" s="302"/>
      <c r="H77" s="170"/>
      <c r="I77" s="170"/>
      <c r="J77" s="817">
        <f t="shared" si="16"/>
        <v>0</v>
      </c>
      <c r="K77" s="588">
        <f t="shared" si="17"/>
        <v>0</v>
      </c>
      <c r="L77" s="644">
        <f>IF(I77&lt;(INDEX(Lookup!$U$2:$U$10,MATCH($D$45,Lookup!$S$2:$S$10,0))),0,365)</f>
        <v>0</v>
      </c>
      <c r="M77" s="588">
        <f t="shared" si="15"/>
        <v>0</v>
      </c>
      <c r="N77" s="704"/>
      <c r="O77" s="361"/>
      <c r="Q77" s="849">
        <f t="shared" si="18"/>
        <v>0</v>
      </c>
      <c r="R77" s="849">
        <f t="shared" si="19"/>
        <v>0</v>
      </c>
    </row>
    <row r="78" spans="1:27" x14ac:dyDescent="0.35">
      <c r="B78" s="229"/>
      <c r="C78" s="301"/>
      <c r="D78" s="301"/>
      <c r="E78" s="449"/>
      <c r="F78" s="301"/>
      <c r="G78" s="302"/>
      <c r="H78" s="170"/>
      <c r="I78" s="170"/>
      <c r="J78" s="817">
        <f t="shared" si="16"/>
        <v>0</v>
      </c>
      <c r="K78" s="588">
        <f t="shared" si="17"/>
        <v>0</v>
      </c>
      <c r="L78" s="644">
        <f>IF(I78&lt;(INDEX(Lookup!$U$2:$U$10,MATCH($D$45,Lookup!$S$2:$S$10,0))),0,365)</f>
        <v>0</v>
      </c>
      <c r="M78" s="588">
        <f t="shared" si="15"/>
        <v>0</v>
      </c>
      <c r="N78" s="704"/>
      <c r="O78" s="361"/>
      <c r="Q78" s="849">
        <f t="shared" si="18"/>
        <v>0</v>
      </c>
      <c r="R78" s="849">
        <f t="shared" si="19"/>
        <v>0</v>
      </c>
    </row>
    <row r="79" spans="1:27" x14ac:dyDescent="0.35">
      <c r="B79" s="229"/>
      <c r="C79" s="301"/>
      <c r="D79" s="301"/>
      <c r="E79" s="449"/>
      <c r="F79" s="301"/>
      <c r="G79" s="302"/>
      <c r="H79" s="170"/>
      <c r="I79" s="170"/>
      <c r="J79" s="817">
        <f t="shared" si="16"/>
        <v>0</v>
      </c>
      <c r="K79" s="588">
        <f t="shared" si="17"/>
        <v>0</v>
      </c>
      <c r="L79" s="644">
        <f>IF(I79&lt;(INDEX(Lookup!$U$2:$U$10,MATCH($D$45,Lookup!$S$2:$S$10,0))),0,365)</f>
        <v>0</v>
      </c>
      <c r="M79" s="588">
        <f t="shared" si="15"/>
        <v>0</v>
      </c>
      <c r="N79" s="704"/>
      <c r="O79" s="361"/>
      <c r="Q79" s="849">
        <f t="shared" si="18"/>
        <v>0</v>
      </c>
      <c r="R79" s="849">
        <f t="shared" si="19"/>
        <v>0</v>
      </c>
    </row>
    <row r="80" spans="1:27" x14ac:dyDescent="0.35">
      <c r="B80" s="229"/>
      <c r="C80" s="301"/>
      <c r="D80" s="301"/>
      <c r="E80" s="449"/>
      <c r="F80" s="301"/>
      <c r="G80" s="302"/>
      <c r="H80" s="170"/>
      <c r="I80" s="170"/>
      <c r="J80" s="817">
        <f t="shared" si="16"/>
        <v>0</v>
      </c>
      <c r="K80" s="588">
        <f t="shared" si="17"/>
        <v>0</v>
      </c>
      <c r="L80" s="644">
        <f>IF(I80&lt;(INDEX(Lookup!$U$2:$U$10,MATCH($D$45,Lookup!$S$2:$S$10,0))),0,365)</f>
        <v>0</v>
      </c>
      <c r="M80" s="588">
        <f t="shared" si="15"/>
        <v>0</v>
      </c>
      <c r="N80" s="704"/>
      <c r="O80" s="361"/>
      <c r="Q80" s="849">
        <f t="shared" si="18"/>
        <v>0</v>
      </c>
      <c r="R80" s="849">
        <f t="shared" si="19"/>
        <v>0</v>
      </c>
    </row>
    <row r="81" spans="2:18" x14ac:dyDescent="0.35">
      <c r="B81" s="229"/>
      <c r="C81" s="301"/>
      <c r="D81" s="301"/>
      <c r="E81" s="449"/>
      <c r="F81" s="301"/>
      <c r="G81" s="302"/>
      <c r="H81" s="170"/>
      <c r="I81" s="170"/>
      <c r="J81" s="817">
        <f t="shared" si="16"/>
        <v>0</v>
      </c>
      <c r="K81" s="588">
        <f t="shared" si="17"/>
        <v>0</v>
      </c>
      <c r="L81" s="644">
        <f>IF(I81&lt;(INDEX(Lookup!$U$2:$U$10,MATCH($D$45,Lookup!$S$2:$S$10,0))),0,365)</f>
        <v>0</v>
      </c>
      <c r="M81" s="588">
        <f t="shared" si="15"/>
        <v>0</v>
      </c>
      <c r="N81" s="704"/>
      <c r="O81" s="361"/>
      <c r="Q81" s="849">
        <f t="shared" si="18"/>
        <v>0</v>
      </c>
      <c r="R81" s="849">
        <f t="shared" si="19"/>
        <v>0</v>
      </c>
    </row>
    <row r="82" spans="2:18" x14ac:dyDescent="0.35">
      <c r="B82" s="229"/>
      <c r="C82" s="301"/>
      <c r="D82" s="301"/>
      <c r="E82" s="449"/>
      <c r="F82" s="301"/>
      <c r="G82" s="302"/>
      <c r="H82" s="170"/>
      <c r="I82" s="170"/>
      <c r="J82" s="817">
        <f t="shared" si="16"/>
        <v>0</v>
      </c>
      <c r="K82" s="588">
        <f t="shared" si="17"/>
        <v>0</v>
      </c>
      <c r="L82" s="644">
        <f>IF(I82&lt;(INDEX(Lookup!$U$2:$U$10,MATCH($D$45,Lookup!$S$2:$S$10,0))),0,365)</f>
        <v>0</v>
      </c>
      <c r="M82" s="588">
        <f t="shared" si="15"/>
        <v>0</v>
      </c>
      <c r="N82" s="704"/>
      <c r="O82" s="361"/>
      <c r="Q82" s="849">
        <f t="shared" si="18"/>
        <v>0</v>
      </c>
      <c r="R82" s="849">
        <f t="shared" si="19"/>
        <v>0</v>
      </c>
    </row>
    <row r="83" spans="2:18" x14ac:dyDescent="0.35">
      <c r="B83" s="229"/>
      <c r="C83" s="301"/>
      <c r="D83" s="301"/>
      <c r="E83" s="449"/>
      <c r="F83" s="301"/>
      <c r="G83" s="302"/>
      <c r="H83" s="170"/>
      <c r="I83" s="170"/>
      <c r="J83" s="817">
        <f t="shared" si="16"/>
        <v>0</v>
      </c>
      <c r="K83" s="588">
        <f t="shared" si="17"/>
        <v>0</v>
      </c>
      <c r="L83" s="644">
        <f>IF(I83&lt;(INDEX(Lookup!$U$2:$U$10,MATCH($D$45,Lookup!$S$2:$S$10,0))),0,365)</f>
        <v>0</v>
      </c>
      <c r="M83" s="588">
        <f t="shared" si="15"/>
        <v>0</v>
      </c>
      <c r="N83" s="704"/>
      <c r="O83" s="361"/>
      <c r="Q83" s="849">
        <f t="shared" si="18"/>
        <v>0</v>
      </c>
      <c r="R83" s="849">
        <f t="shared" si="19"/>
        <v>0</v>
      </c>
    </row>
    <row r="84" spans="2:18" x14ac:dyDescent="0.35">
      <c r="B84" s="229"/>
      <c r="C84" s="301"/>
      <c r="D84" s="301"/>
      <c r="E84" s="449"/>
      <c r="F84" s="301"/>
      <c r="G84" s="302"/>
      <c r="H84" s="170"/>
      <c r="I84" s="170"/>
      <c r="J84" s="817">
        <f t="shared" si="16"/>
        <v>0</v>
      </c>
      <c r="K84" s="588">
        <f t="shared" si="17"/>
        <v>0</v>
      </c>
      <c r="L84" s="644">
        <f>IF(I84&lt;(INDEX(Lookup!$U$2:$U$10,MATCH($D$45,Lookup!$S$2:$S$10,0))),0,365)</f>
        <v>0</v>
      </c>
      <c r="M84" s="588">
        <f t="shared" si="15"/>
        <v>0</v>
      </c>
      <c r="N84" s="704"/>
      <c r="O84" s="361"/>
      <c r="Q84" s="849">
        <f t="shared" si="18"/>
        <v>0</v>
      </c>
      <c r="R84" s="849">
        <f t="shared" si="19"/>
        <v>0</v>
      </c>
    </row>
    <row r="85" spans="2:18" x14ac:dyDescent="0.35">
      <c r="B85" s="229"/>
      <c r="C85" s="301"/>
      <c r="D85" s="301"/>
      <c r="E85" s="449"/>
      <c r="F85" s="301"/>
      <c r="G85" s="302"/>
      <c r="H85" s="170"/>
      <c r="I85" s="170"/>
      <c r="J85" s="817">
        <f t="shared" si="16"/>
        <v>0</v>
      </c>
      <c r="K85" s="588">
        <f t="shared" si="17"/>
        <v>0</v>
      </c>
      <c r="L85" s="644">
        <f>IF(I85&lt;(INDEX(Lookup!$U$2:$U$10,MATCH($D$45,Lookup!$S$2:$S$10,0))),0,365)</f>
        <v>0</v>
      </c>
      <c r="M85" s="588">
        <f t="shared" si="15"/>
        <v>0</v>
      </c>
      <c r="N85" s="704"/>
      <c r="O85" s="361"/>
      <c r="Q85" s="849">
        <f t="shared" si="18"/>
        <v>0</v>
      </c>
      <c r="R85" s="849">
        <f t="shared" si="19"/>
        <v>0</v>
      </c>
    </row>
    <row r="86" spans="2:18" x14ac:dyDescent="0.35">
      <c r="B86" s="229"/>
      <c r="C86" s="301"/>
      <c r="D86" s="301"/>
      <c r="E86" s="449"/>
      <c r="F86" s="301"/>
      <c r="G86" s="302"/>
      <c r="H86" s="170"/>
      <c r="I86" s="170"/>
      <c r="J86" s="817">
        <f t="shared" si="16"/>
        <v>0</v>
      </c>
      <c r="K86" s="588">
        <f t="shared" si="17"/>
        <v>0</v>
      </c>
      <c r="L86" s="644">
        <f>IF(I86&lt;(INDEX(Lookup!$U$2:$U$10,MATCH($D$45,Lookup!$S$2:$S$10,0))),0,365)</f>
        <v>0</v>
      </c>
      <c r="M86" s="588">
        <f t="shared" si="15"/>
        <v>0</v>
      </c>
      <c r="N86" s="704"/>
      <c r="O86" s="361"/>
      <c r="Q86" s="849">
        <f t="shared" si="18"/>
        <v>0</v>
      </c>
      <c r="R86" s="849">
        <f t="shared" si="19"/>
        <v>0</v>
      </c>
    </row>
    <row r="87" spans="2:18" x14ac:dyDescent="0.35">
      <c r="B87" s="229"/>
      <c r="C87" s="301"/>
      <c r="D87" s="301"/>
      <c r="E87" s="449"/>
      <c r="F87" s="301"/>
      <c r="G87" s="302"/>
      <c r="H87" s="170"/>
      <c r="I87" s="170"/>
      <c r="J87" s="817">
        <f t="shared" si="16"/>
        <v>0</v>
      </c>
      <c r="K87" s="588">
        <f t="shared" si="17"/>
        <v>0</v>
      </c>
      <c r="L87" s="644">
        <f>IF(I87&lt;(INDEX(Lookup!$U$2:$U$10,MATCH($D$45,Lookup!$S$2:$S$10,0))),0,365)</f>
        <v>0</v>
      </c>
      <c r="M87" s="588">
        <f t="shared" si="15"/>
        <v>0</v>
      </c>
      <c r="N87" s="704"/>
      <c r="O87" s="361"/>
      <c r="Q87" s="849">
        <f t="shared" si="18"/>
        <v>0</v>
      </c>
      <c r="R87" s="849">
        <f t="shared" si="19"/>
        <v>0</v>
      </c>
    </row>
    <row r="88" spans="2:18" x14ac:dyDescent="0.35">
      <c r="B88" s="229"/>
      <c r="C88" s="301"/>
      <c r="D88" s="301"/>
      <c r="E88" s="449"/>
      <c r="F88" s="301"/>
      <c r="G88" s="302"/>
      <c r="H88" s="170"/>
      <c r="I88" s="170"/>
      <c r="J88" s="817">
        <f t="shared" si="16"/>
        <v>0</v>
      </c>
      <c r="K88" s="588">
        <f t="shared" si="17"/>
        <v>0</v>
      </c>
      <c r="L88" s="644">
        <f>IF(I88&lt;(INDEX(Lookup!$U$2:$U$10,MATCH($D$45,Lookup!$S$2:$S$10,0))),0,365)</f>
        <v>0</v>
      </c>
      <c r="M88" s="588">
        <f t="shared" si="15"/>
        <v>0</v>
      </c>
      <c r="N88" s="704"/>
      <c r="O88" s="361"/>
      <c r="Q88" s="849">
        <f t="shared" si="18"/>
        <v>0</v>
      </c>
      <c r="R88" s="849">
        <f t="shared" si="19"/>
        <v>0</v>
      </c>
    </row>
    <row r="89" spans="2:18" x14ac:dyDescent="0.35">
      <c r="B89" s="229"/>
      <c r="C89" s="301"/>
      <c r="D89" s="301"/>
      <c r="E89" s="449"/>
      <c r="F89" s="301"/>
      <c r="G89" s="302"/>
      <c r="H89" s="170"/>
      <c r="I89" s="170"/>
      <c r="J89" s="817">
        <f t="shared" si="16"/>
        <v>0</v>
      </c>
      <c r="K89" s="588">
        <f t="shared" si="17"/>
        <v>0</v>
      </c>
      <c r="L89" s="644">
        <f>IF(I89&lt;(INDEX(Lookup!$U$2:$U$10,MATCH($D$45,Lookup!$S$2:$S$10,0))),0,365)</f>
        <v>0</v>
      </c>
      <c r="M89" s="588">
        <f t="shared" si="15"/>
        <v>0</v>
      </c>
      <c r="N89" s="704"/>
      <c r="O89" s="361"/>
      <c r="Q89" s="849">
        <f t="shared" si="18"/>
        <v>0</v>
      </c>
      <c r="R89" s="849">
        <f t="shared" si="19"/>
        <v>0</v>
      </c>
    </row>
    <row r="90" spans="2:18" x14ac:dyDescent="0.35">
      <c r="B90" s="229"/>
      <c r="C90" s="301"/>
      <c r="D90" s="301"/>
      <c r="E90" s="449"/>
      <c r="F90" s="301"/>
      <c r="G90" s="302"/>
      <c r="H90" s="170"/>
      <c r="I90" s="170"/>
      <c r="J90" s="817">
        <f t="shared" si="16"/>
        <v>0</v>
      </c>
      <c r="K90" s="588">
        <f t="shared" si="17"/>
        <v>0</v>
      </c>
      <c r="L90" s="644">
        <f>IF(I90&lt;(INDEX(Lookup!$U$2:$U$10,MATCH($D$45,Lookup!$S$2:$S$10,0))),0,365)</f>
        <v>0</v>
      </c>
      <c r="M90" s="588">
        <f t="shared" si="15"/>
        <v>0</v>
      </c>
      <c r="N90" s="704"/>
      <c r="O90" s="361"/>
      <c r="Q90" s="849">
        <f t="shared" si="18"/>
        <v>0</v>
      </c>
      <c r="R90" s="849">
        <f t="shared" si="19"/>
        <v>0</v>
      </c>
    </row>
    <row r="91" spans="2:18" x14ac:dyDescent="0.35">
      <c r="B91" s="229"/>
      <c r="C91" s="301"/>
      <c r="D91" s="301"/>
      <c r="E91" s="449"/>
      <c r="F91" s="301"/>
      <c r="G91" s="302"/>
      <c r="H91" s="170"/>
      <c r="I91" s="170"/>
      <c r="J91" s="817">
        <f t="shared" si="16"/>
        <v>0</v>
      </c>
      <c r="K91" s="588">
        <f t="shared" si="17"/>
        <v>0</v>
      </c>
      <c r="L91" s="644">
        <f>IF(I91&lt;(INDEX(Lookup!$U$2:$U$10,MATCH($D$45,Lookup!$S$2:$S$10,0))),0,365)</f>
        <v>0</v>
      </c>
      <c r="M91" s="588">
        <f t="shared" si="15"/>
        <v>0</v>
      </c>
      <c r="N91" s="704"/>
      <c r="O91" s="361"/>
      <c r="Q91" s="849">
        <f t="shared" si="18"/>
        <v>0</v>
      </c>
      <c r="R91" s="849">
        <f t="shared" si="19"/>
        <v>0</v>
      </c>
    </row>
    <row r="92" spans="2:18" x14ac:dyDescent="0.35">
      <c r="B92" s="229"/>
      <c r="C92" s="301"/>
      <c r="D92" s="301"/>
      <c r="E92" s="449"/>
      <c r="F92" s="301"/>
      <c r="G92" s="302"/>
      <c r="H92" s="170"/>
      <c r="I92" s="170"/>
      <c r="J92" s="817">
        <f t="shared" si="16"/>
        <v>0</v>
      </c>
      <c r="K92" s="588">
        <f t="shared" si="17"/>
        <v>0</v>
      </c>
      <c r="L92" s="644">
        <f>IF(I92&lt;(INDEX(Lookup!$U$2:$U$10,MATCH($D$45,Lookup!$S$2:$S$10,0))),0,365)</f>
        <v>0</v>
      </c>
      <c r="M92" s="588">
        <f t="shared" si="15"/>
        <v>0</v>
      </c>
      <c r="N92" s="704"/>
      <c r="O92" s="361"/>
      <c r="Q92" s="849">
        <f t="shared" si="18"/>
        <v>0</v>
      </c>
      <c r="R92" s="849">
        <f t="shared" si="19"/>
        <v>0</v>
      </c>
    </row>
    <row r="93" spans="2:18" x14ac:dyDescent="0.35">
      <c r="B93" s="229"/>
      <c r="C93" s="301"/>
      <c r="D93" s="301"/>
      <c r="E93" s="449"/>
      <c r="F93" s="301"/>
      <c r="G93" s="302"/>
      <c r="H93" s="170"/>
      <c r="I93" s="170"/>
      <c r="J93" s="817">
        <f t="shared" si="16"/>
        <v>0</v>
      </c>
      <c r="K93" s="588">
        <f t="shared" si="17"/>
        <v>0</v>
      </c>
      <c r="L93" s="644">
        <f>IF(I93&lt;(INDEX(Lookup!$U$2:$U$10,MATCH($D$45,Lookup!$S$2:$S$10,0))),0,365)</f>
        <v>0</v>
      </c>
      <c r="M93" s="588">
        <f t="shared" si="15"/>
        <v>0</v>
      </c>
      <c r="N93" s="704"/>
      <c r="O93" s="361"/>
      <c r="Q93" s="849">
        <f t="shared" si="18"/>
        <v>0</v>
      </c>
      <c r="R93" s="849">
        <f t="shared" si="19"/>
        <v>0</v>
      </c>
    </row>
    <row r="94" spans="2:18" x14ac:dyDescent="0.35">
      <c r="B94" s="229"/>
      <c r="C94" s="301"/>
      <c r="D94" s="301"/>
      <c r="E94" s="449"/>
      <c r="F94" s="301"/>
      <c r="G94" s="302"/>
      <c r="H94" s="170"/>
      <c r="I94" s="170"/>
      <c r="J94" s="817">
        <f t="shared" si="16"/>
        <v>0</v>
      </c>
      <c r="K94" s="588">
        <f t="shared" si="17"/>
        <v>0</v>
      </c>
      <c r="L94" s="644">
        <f>IF(I94&lt;(INDEX(Lookup!$U$2:$U$10,MATCH($D$45,Lookup!$S$2:$S$10,0))),0,365)</f>
        <v>0</v>
      </c>
      <c r="M94" s="588">
        <f t="shared" si="15"/>
        <v>0</v>
      </c>
      <c r="N94" s="704"/>
      <c r="O94" s="361"/>
      <c r="Q94" s="849">
        <f t="shared" si="18"/>
        <v>0</v>
      </c>
      <c r="R94" s="849">
        <f t="shared" si="19"/>
        <v>0</v>
      </c>
    </row>
    <row r="95" spans="2:18" x14ac:dyDescent="0.35">
      <c r="B95" s="229"/>
      <c r="C95" s="301"/>
      <c r="D95" s="301"/>
      <c r="E95" s="449"/>
      <c r="F95" s="301"/>
      <c r="G95" s="302"/>
      <c r="H95" s="170"/>
      <c r="I95" s="170"/>
      <c r="J95" s="817">
        <f t="shared" si="16"/>
        <v>0</v>
      </c>
      <c r="K95" s="588">
        <f t="shared" si="17"/>
        <v>0</v>
      </c>
      <c r="L95" s="644">
        <f>IF(I95&lt;(INDEX(Lookup!$U$2:$U$10,MATCH($D$45,Lookup!$S$2:$S$10,0))),0,365)</f>
        <v>0</v>
      </c>
      <c r="M95" s="588">
        <f t="shared" si="15"/>
        <v>0</v>
      </c>
      <c r="N95" s="704"/>
      <c r="O95" s="361"/>
      <c r="Q95" s="849">
        <f t="shared" si="18"/>
        <v>0</v>
      </c>
      <c r="R95" s="849">
        <f t="shared" si="19"/>
        <v>0</v>
      </c>
    </row>
    <row r="96" spans="2:18" x14ac:dyDescent="0.35">
      <c r="B96" s="229"/>
      <c r="C96" s="301"/>
      <c r="D96" s="301"/>
      <c r="E96" s="449"/>
      <c r="F96" s="301"/>
      <c r="G96" s="302"/>
      <c r="H96" s="170"/>
      <c r="I96" s="170"/>
      <c r="J96" s="817">
        <f t="shared" si="16"/>
        <v>0</v>
      </c>
      <c r="K96" s="588">
        <f t="shared" si="17"/>
        <v>0</v>
      </c>
      <c r="L96" s="644">
        <f>IF(I96&lt;(INDEX(Lookup!$U$2:$U$10,MATCH($D$45,Lookup!$S$2:$S$10,0))),0,365)</f>
        <v>0</v>
      </c>
      <c r="M96" s="588">
        <f t="shared" si="15"/>
        <v>0</v>
      </c>
      <c r="N96" s="704"/>
      <c r="O96" s="361"/>
      <c r="Q96" s="849">
        <f t="shared" si="18"/>
        <v>0</v>
      </c>
      <c r="R96" s="849">
        <f t="shared" si="19"/>
        <v>0</v>
      </c>
    </row>
    <row r="97" spans="1:27" x14ac:dyDescent="0.35">
      <c r="B97" s="229"/>
      <c r="C97" s="301"/>
      <c r="D97" s="301"/>
      <c r="E97" s="449"/>
      <c r="F97" s="301"/>
      <c r="G97" s="302"/>
      <c r="H97" s="170"/>
      <c r="I97" s="170"/>
      <c r="J97" s="817">
        <f t="shared" si="16"/>
        <v>0</v>
      </c>
      <c r="K97" s="588">
        <f t="shared" si="17"/>
        <v>0</v>
      </c>
      <c r="L97" s="644">
        <f>IF(I97&lt;(INDEX(Lookup!$U$2:$U$10,MATCH($D$45,Lookup!$S$2:$S$10,0))),0,365)</f>
        <v>0</v>
      </c>
      <c r="M97" s="588">
        <f t="shared" si="15"/>
        <v>0</v>
      </c>
      <c r="N97" s="704"/>
      <c r="O97" s="361"/>
      <c r="Q97" s="849">
        <f t="shared" si="18"/>
        <v>0</v>
      </c>
      <c r="R97" s="849">
        <f t="shared" si="19"/>
        <v>0</v>
      </c>
    </row>
    <row r="98" spans="1:27" x14ac:dyDescent="0.35">
      <c r="B98" s="229"/>
      <c r="C98" s="301"/>
      <c r="D98" s="301"/>
      <c r="E98" s="449"/>
      <c r="F98" s="301"/>
      <c r="G98" s="302"/>
      <c r="H98" s="170"/>
      <c r="I98" s="170"/>
      <c r="J98" s="817">
        <f t="shared" si="16"/>
        <v>0</v>
      </c>
      <c r="K98" s="588">
        <f t="shared" si="17"/>
        <v>0</v>
      </c>
      <c r="L98" s="644">
        <f>IF(I98&lt;(INDEX(Lookup!$U$2:$U$10,MATCH($D$45,Lookup!$S$2:$S$10,0))),0,365)</f>
        <v>0</v>
      </c>
      <c r="M98" s="588">
        <f t="shared" si="15"/>
        <v>0</v>
      </c>
      <c r="N98" s="704"/>
      <c r="O98" s="361"/>
      <c r="Q98" s="849">
        <f t="shared" si="18"/>
        <v>0</v>
      </c>
      <c r="R98" s="849">
        <f t="shared" si="19"/>
        <v>0</v>
      </c>
    </row>
    <row r="99" spans="1:27" x14ac:dyDescent="0.35">
      <c r="B99" s="229"/>
      <c r="C99" s="301"/>
      <c r="D99" s="301"/>
      <c r="E99" s="449"/>
      <c r="F99" s="301"/>
      <c r="G99" s="302"/>
      <c r="H99" s="170"/>
      <c r="I99" s="170"/>
      <c r="J99" s="817">
        <f t="shared" si="16"/>
        <v>0</v>
      </c>
      <c r="K99" s="588">
        <f t="shared" si="17"/>
        <v>0</v>
      </c>
      <c r="L99" s="644">
        <f>IF(I99&lt;(INDEX(Lookup!$U$2:$U$10,MATCH($D$45,Lookup!$S$2:$S$10,0))),0,365)</f>
        <v>0</v>
      </c>
      <c r="M99" s="588">
        <f t="shared" si="15"/>
        <v>0</v>
      </c>
      <c r="N99" s="704"/>
      <c r="O99" s="361"/>
      <c r="Q99" s="849">
        <f t="shared" si="18"/>
        <v>0</v>
      </c>
      <c r="R99" s="849">
        <f t="shared" si="19"/>
        <v>0</v>
      </c>
    </row>
    <row r="100" spans="1:27" x14ac:dyDescent="0.35">
      <c r="B100" s="229"/>
      <c r="C100" s="301"/>
      <c r="D100" s="301"/>
      <c r="E100" s="449"/>
      <c r="F100" s="301"/>
      <c r="G100" s="302"/>
      <c r="H100" s="170"/>
      <c r="I100" s="170"/>
      <c r="J100" s="817">
        <f t="shared" si="16"/>
        <v>0</v>
      </c>
      <c r="K100" s="588">
        <f t="shared" si="17"/>
        <v>0</v>
      </c>
      <c r="L100" s="644">
        <f>IF(I100&lt;(INDEX(Lookup!$U$2:$U$10,MATCH($D$45,Lookup!$S$2:$S$10,0))),0,365)</f>
        <v>0</v>
      </c>
      <c r="M100" s="588">
        <f t="shared" si="15"/>
        <v>0</v>
      </c>
      <c r="N100" s="704"/>
      <c r="O100" s="361"/>
      <c r="Q100" s="849">
        <f t="shared" si="18"/>
        <v>0</v>
      </c>
      <c r="R100" s="849">
        <f t="shared" si="19"/>
        <v>0</v>
      </c>
    </row>
    <row r="101" spans="1:27" x14ac:dyDescent="0.35">
      <c r="B101" s="229"/>
      <c r="C101" s="301"/>
      <c r="D101" s="301"/>
      <c r="E101" s="449"/>
      <c r="F101" s="301"/>
      <c r="G101" s="302"/>
      <c r="H101" s="170"/>
      <c r="I101" s="170"/>
      <c r="J101" s="817">
        <f t="shared" si="16"/>
        <v>0</v>
      </c>
      <c r="K101" s="588">
        <f t="shared" si="17"/>
        <v>0</v>
      </c>
      <c r="L101" s="644">
        <f>IF(I101&lt;(INDEX(Lookup!$U$2:$U$10,MATCH($D$45,Lookup!$S$2:$S$10,0))),0,365)</f>
        <v>0</v>
      </c>
      <c r="M101" s="588">
        <f t="shared" si="15"/>
        <v>0</v>
      </c>
      <c r="N101" s="704"/>
      <c r="O101" s="361"/>
      <c r="Q101" s="849">
        <f t="shared" si="18"/>
        <v>0</v>
      </c>
      <c r="R101" s="849">
        <f t="shared" si="19"/>
        <v>0</v>
      </c>
    </row>
    <row r="102" spans="1:27" x14ac:dyDescent="0.35">
      <c r="B102" s="229"/>
      <c r="C102" s="301"/>
      <c r="D102" s="301"/>
      <c r="E102" s="449"/>
      <c r="F102" s="301"/>
      <c r="G102" s="302"/>
      <c r="H102" s="170"/>
      <c r="I102" s="170"/>
      <c r="J102" s="817">
        <f t="shared" si="16"/>
        <v>0</v>
      </c>
      <c r="K102" s="588">
        <f t="shared" si="17"/>
        <v>0</v>
      </c>
      <c r="L102" s="644">
        <f>IF(I102&lt;(INDEX(Lookup!$U$2:$U$10,MATCH($D$45,Lookup!$S$2:$S$10,0))),0,365)</f>
        <v>0</v>
      </c>
      <c r="M102" s="588">
        <f t="shared" si="15"/>
        <v>0</v>
      </c>
      <c r="N102" s="704"/>
      <c r="O102" s="361"/>
      <c r="Q102" s="849">
        <f t="shared" si="18"/>
        <v>0</v>
      </c>
      <c r="R102" s="849">
        <f t="shared" si="19"/>
        <v>0</v>
      </c>
    </row>
    <row r="103" spans="1:27" x14ac:dyDescent="0.35">
      <c r="B103" s="229"/>
      <c r="C103" s="301"/>
      <c r="D103" s="301"/>
      <c r="E103" s="449"/>
      <c r="F103" s="301"/>
      <c r="G103" s="302"/>
      <c r="H103" s="170"/>
      <c r="I103" s="170"/>
      <c r="J103" s="817">
        <f t="shared" si="16"/>
        <v>0</v>
      </c>
      <c r="K103" s="588">
        <f t="shared" si="17"/>
        <v>0</v>
      </c>
      <c r="L103" s="644">
        <f>IF(I103&lt;(INDEX(Lookup!$U$2:$U$10,MATCH($D$45,Lookup!$S$2:$S$10,0))),0,365)</f>
        <v>0</v>
      </c>
      <c r="M103" s="588">
        <f t="shared" si="15"/>
        <v>0</v>
      </c>
      <c r="N103" s="704"/>
      <c r="O103" s="361"/>
      <c r="Q103" s="849">
        <f t="shared" si="18"/>
        <v>0</v>
      </c>
      <c r="R103" s="849">
        <f t="shared" si="19"/>
        <v>0</v>
      </c>
    </row>
    <row r="104" spans="1:27" x14ac:dyDescent="0.35">
      <c r="B104" s="229"/>
      <c r="C104" s="301"/>
      <c r="D104" s="301"/>
      <c r="E104" s="449"/>
      <c r="F104" s="301"/>
      <c r="G104" s="302"/>
      <c r="H104" s="170"/>
      <c r="I104" s="170"/>
      <c r="J104" s="817">
        <f t="shared" si="16"/>
        <v>0</v>
      </c>
      <c r="K104" s="588">
        <f t="shared" si="17"/>
        <v>0</v>
      </c>
      <c r="L104" s="644">
        <f>IF(I104&lt;(INDEX(Lookup!$U$2:$U$10,MATCH($D$45,Lookup!$S$2:$S$10,0))),0,365)</f>
        <v>0</v>
      </c>
      <c r="M104" s="588">
        <f t="shared" si="15"/>
        <v>0</v>
      </c>
      <c r="N104" s="704"/>
      <c r="O104" s="361"/>
      <c r="Q104" s="849">
        <f t="shared" si="18"/>
        <v>0</v>
      </c>
      <c r="R104" s="849">
        <f t="shared" si="19"/>
        <v>0</v>
      </c>
    </row>
    <row r="105" spans="1:27" x14ac:dyDescent="0.35">
      <c r="B105" s="229"/>
      <c r="C105" s="301"/>
      <c r="D105" s="301"/>
      <c r="E105" s="449"/>
      <c r="F105" s="301"/>
      <c r="G105" s="302"/>
      <c r="H105" s="170"/>
      <c r="I105" s="170"/>
      <c r="J105" s="817">
        <f t="shared" si="16"/>
        <v>0</v>
      </c>
      <c r="K105" s="588">
        <f t="shared" si="17"/>
        <v>0</v>
      </c>
      <c r="L105" s="644">
        <f>IF(I105&lt;(INDEX(Lookup!$U$2:$U$10,MATCH($D$45,Lookup!$S$2:$S$10,0))),0,365)</f>
        <v>0</v>
      </c>
      <c r="M105" s="588">
        <f t="shared" si="15"/>
        <v>0</v>
      </c>
      <c r="N105" s="704"/>
      <c r="O105" s="361"/>
      <c r="Q105" s="849">
        <f t="shared" si="18"/>
        <v>0</v>
      </c>
      <c r="R105" s="849">
        <f t="shared" si="19"/>
        <v>0</v>
      </c>
    </row>
    <row r="106" spans="1:27" x14ac:dyDescent="0.35">
      <c r="B106" s="229"/>
      <c r="C106" s="301"/>
      <c r="D106" s="301"/>
      <c r="E106" s="449"/>
      <c r="F106" s="301"/>
      <c r="G106" s="302"/>
      <c r="H106" s="170"/>
      <c r="I106" s="170"/>
      <c r="J106" s="817">
        <f t="shared" si="16"/>
        <v>0</v>
      </c>
      <c r="K106" s="588">
        <f t="shared" si="17"/>
        <v>0</v>
      </c>
      <c r="L106" s="644">
        <f>IF(I106&lt;(INDEX(Lookup!$U$2:$U$10,MATCH($D$45,Lookup!$S$2:$S$10,0))),0,365)</f>
        <v>0</v>
      </c>
      <c r="M106" s="588">
        <f t="shared" si="15"/>
        <v>0</v>
      </c>
      <c r="N106" s="704"/>
      <c r="O106" s="361"/>
      <c r="P106" s="502"/>
      <c r="Q106" s="849">
        <f t="shared" si="18"/>
        <v>0</v>
      </c>
      <c r="R106" s="849">
        <f t="shared" si="19"/>
        <v>0</v>
      </c>
    </row>
    <row r="107" spans="1:27" ht="15.5" x14ac:dyDescent="0.35">
      <c r="B107" s="229"/>
      <c r="C107" s="301"/>
      <c r="D107" s="301"/>
      <c r="E107" s="449"/>
      <c r="F107" s="301"/>
      <c r="G107" s="302"/>
      <c r="H107" s="170"/>
      <c r="I107" s="170"/>
      <c r="J107" s="817">
        <f t="shared" si="16"/>
        <v>0</v>
      </c>
      <c r="K107" s="588">
        <f t="shared" si="17"/>
        <v>0</v>
      </c>
      <c r="L107" s="644">
        <f>IF(I107&lt;(INDEX(Lookup!$U$2:$U$10,MATCH($D$45,Lookup!$S$2:$S$10,0))),0,365)</f>
        <v>0</v>
      </c>
      <c r="M107" s="588">
        <f t="shared" si="15"/>
        <v>0</v>
      </c>
      <c r="N107" s="704"/>
      <c r="O107" s="361"/>
      <c r="P107" s="502"/>
      <c r="Q107" s="849">
        <f t="shared" si="18"/>
        <v>0</v>
      </c>
      <c r="R107" s="849">
        <f t="shared" si="19"/>
        <v>0</v>
      </c>
      <c r="AA107" s="236"/>
    </row>
    <row r="108" spans="1:27" x14ac:dyDescent="0.35">
      <c r="A108" s="510"/>
      <c r="B108" s="229"/>
      <c r="C108" s="301"/>
      <c r="D108" s="301"/>
      <c r="E108" s="449"/>
      <c r="F108" s="301"/>
      <c r="G108" s="302"/>
      <c r="H108" s="170"/>
      <c r="I108" s="170"/>
      <c r="J108" s="817">
        <f t="shared" si="16"/>
        <v>0</v>
      </c>
      <c r="K108" s="588">
        <f t="shared" si="17"/>
        <v>0</v>
      </c>
      <c r="L108" s="644">
        <f>IF(I108&lt;(INDEX(Lookup!$U$2:$U$10,MATCH($D$45,Lookup!$S$2:$S$10,0))),0,365)</f>
        <v>0</v>
      </c>
      <c r="M108" s="588">
        <f t="shared" si="15"/>
        <v>0</v>
      </c>
      <c r="N108" s="704"/>
      <c r="O108" s="361"/>
      <c r="P108" s="502"/>
      <c r="Q108" s="849">
        <f t="shared" si="18"/>
        <v>0</v>
      </c>
      <c r="R108" s="849">
        <f t="shared" si="19"/>
        <v>0</v>
      </c>
      <c r="AA108" s="237"/>
    </row>
    <row r="109" spans="1:27" x14ac:dyDescent="0.35">
      <c r="A109" s="463"/>
      <c r="B109" s="229"/>
      <c r="C109" s="301"/>
      <c r="D109" s="301"/>
      <c r="E109" s="449"/>
      <c r="F109" s="301"/>
      <c r="G109" s="302"/>
      <c r="H109" s="170"/>
      <c r="I109" s="170"/>
      <c r="J109" s="817">
        <f t="shared" si="16"/>
        <v>0</v>
      </c>
      <c r="K109" s="588">
        <f t="shared" si="17"/>
        <v>0</v>
      </c>
      <c r="L109" s="644">
        <f>IF(I109&lt;(INDEX(Lookup!$U$2:$U$10,MATCH($D$45,Lookup!$S$2:$S$10,0))),0,365)</f>
        <v>0</v>
      </c>
      <c r="M109" s="588">
        <f t="shared" si="15"/>
        <v>0</v>
      </c>
      <c r="N109" s="704"/>
      <c r="O109" s="361"/>
      <c r="P109" s="502"/>
      <c r="Q109" s="849">
        <f t="shared" si="18"/>
        <v>0</v>
      </c>
      <c r="R109" s="849">
        <f t="shared" si="19"/>
        <v>0</v>
      </c>
      <c r="AA109" s="238"/>
    </row>
    <row r="110" spans="1:27" ht="16.5" customHeight="1" x14ac:dyDescent="0.35">
      <c r="B110" s="229"/>
      <c r="C110" s="301"/>
      <c r="D110" s="301"/>
      <c r="E110" s="449"/>
      <c r="F110" s="301"/>
      <c r="G110" s="302"/>
      <c r="H110" s="170"/>
      <c r="I110" s="170"/>
      <c r="J110" s="817">
        <f t="shared" si="16"/>
        <v>0</v>
      </c>
      <c r="K110" s="588">
        <f t="shared" si="17"/>
        <v>0</v>
      </c>
      <c r="L110" s="644">
        <f>IF(I110&lt;(INDEX(Lookup!$U$2:$U$10,MATCH($D$45,Lookup!$S$2:$S$10,0))),0,365)</f>
        <v>0</v>
      </c>
      <c r="M110" s="588">
        <f t="shared" si="15"/>
        <v>0</v>
      </c>
      <c r="N110" s="704"/>
      <c r="O110" s="361"/>
      <c r="Q110" s="849">
        <f t="shared" si="18"/>
        <v>0</v>
      </c>
      <c r="R110" s="849">
        <f t="shared" si="19"/>
        <v>0</v>
      </c>
      <c r="S110" s="201"/>
    </row>
    <row r="111" spans="1:27" ht="16.5" customHeight="1" x14ac:dyDescent="0.35">
      <c r="B111" s="229"/>
      <c r="C111" s="301"/>
      <c r="D111" s="301"/>
      <c r="E111" s="449"/>
      <c r="F111" s="301"/>
      <c r="G111" s="302"/>
      <c r="H111" s="170"/>
      <c r="I111" s="170"/>
      <c r="J111" s="817">
        <f t="shared" si="16"/>
        <v>0</v>
      </c>
      <c r="K111" s="588">
        <f t="shared" si="17"/>
        <v>0</v>
      </c>
      <c r="L111" s="644">
        <f>IF(I111&lt;(INDEX(Lookup!$U$2:$U$10,MATCH($D$45,Lookup!$S$2:$S$10,0))),0,365)</f>
        <v>0</v>
      </c>
      <c r="M111" s="588">
        <f t="shared" si="15"/>
        <v>0</v>
      </c>
      <c r="N111" s="704"/>
      <c r="O111" s="361"/>
      <c r="Q111" s="849">
        <f t="shared" si="18"/>
        <v>0</v>
      </c>
      <c r="R111" s="849">
        <f t="shared" si="19"/>
        <v>0</v>
      </c>
      <c r="S111" s="201"/>
    </row>
    <row r="112" spans="1:27" x14ac:dyDescent="0.35">
      <c r="B112" s="229"/>
      <c r="C112" s="301"/>
      <c r="D112" s="301"/>
      <c r="E112" s="449"/>
      <c r="F112" s="301"/>
      <c r="G112" s="302"/>
      <c r="H112" s="170"/>
      <c r="I112" s="170"/>
      <c r="J112" s="817">
        <f t="shared" si="16"/>
        <v>0</v>
      </c>
      <c r="K112" s="588">
        <f t="shared" si="17"/>
        <v>0</v>
      </c>
      <c r="L112" s="644">
        <f>IF(I112&lt;(INDEX(Lookup!$U$2:$U$10,MATCH($D$45,Lookup!$S$2:$S$10,0))),0,365)</f>
        <v>0</v>
      </c>
      <c r="M112" s="588">
        <f t="shared" ref="M112:M175" si="20">IF(O112="x",0,L112*$L$8)</f>
        <v>0</v>
      </c>
      <c r="N112" s="704"/>
      <c r="O112" s="361"/>
      <c r="Q112" s="849">
        <f t="shared" si="18"/>
        <v>0</v>
      </c>
      <c r="R112" s="849">
        <f t="shared" si="19"/>
        <v>0</v>
      </c>
    </row>
    <row r="113" spans="1:27" x14ac:dyDescent="0.35">
      <c r="B113" s="229"/>
      <c r="C113" s="301"/>
      <c r="D113" s="301"/>
      <c r="E113" s="449"/>
      <c r="F113" s="301"/>
      <c r="G113" s="302"/>
      <c r="H113" s="170"/>
      <c r="I113" s="170"/>
      <c r="J113" s="817">
        <f t="shared" ref="J113:J176" si="21">IF(OR(H113&lt;&gt;"",I113&lt;&gt;""),DATEDIF(H113,I113,"d")+1,0)</f>
        <v>0</v>
      </c>
      <c r="K113" s="588">
        <f t="shared" ref="K113:K176" si="22">J113*$L$8</f>
        <v>0</v>
      </c>
      <c r="L113" s="644">
        <f>IF(I113&lt;(INDEX(Lookup!$U$2:$U$10,MATCH($D$45,Lookup!$S$2:$S$10,0))),0,365)</f>
        <v>0</v>
      </c>
      <c r="M113" s="588">
        <f t="shared" si="20"/>
        <v>0</v>
      </c>
      <c r="N113" s="704"/>
      <c r="O113" s="361"/>
      <c r="Q113" s="849">
        <f t="shared" ref="Q113:Q176" si="23">K113*$H$33</f>
        <v>0</v>
      </c>
      <c r="R113" s="849">
        <f t="shared" ref="R113:R176" si="24">M113*$H$42</f>
        <v>0</v>
      </c>
    </row>
    <row r="114" spans="1:27" x14ac:dyDescent="0.35">
      <c r="B114" s="229"/>
      <c r="C114" s="301"/>
      <c r="D114" s="301"/>
      <c r="E114" s="449"/>
      <c r="F114" s="301"/>
      <c r="G114" s="302"/>
      <c r="H114" s="170"/>
      <c r="I114" s="170"/>
      <c r="J114" s="817">
        <f t="shared" si="21"/>
        <v>0</v>
      </c>
      <c r="K114" s="588">
        <f t="shared" si="22"/>
        <v>0</v>
      </c>
      <c r="L114" s="644">
        <f>IF(I114&lt;(INDEX(Lookup!$U$2:$U$10,MATCH($D$45,Lookup!$S$2:$S$10,0))),0,365)</f>
        <v>0</v>
      </c>
      <c r="M114" s="588">
        <f t="shared" si="20"/>
        <v>0</v>
      </c>
      <c r="N114" s="704"/>
      <c r="O114" s="361"/>
      <c r="Q114" s="849">
        <f t="shared" si="23"/>
        <v>0</v>
      </c>
      <c r="R114" s="849">
        <f t="shared" si="24"/>
        <v>0</v>
      </c>
    </row>
    <row r="115" spans="1:27" x14ac:dyDescent="0.35">
      <c r="B115" s="229"/>
      <c r="C115" s="301"/>
      <c r="D115" s="301"/>
      <c r="E115" s="449"/>
      <c r="F115" s="301"/>
      <c r="G115" s="302"/>
      <c r="H115" s="170"/>
      <c r="I115" s="170"/>
      <c r="J115" s="817">
        <f t="shared" si="21"/>
        <v>0</v>
      </c>
      <c r="K115" s="588">
        <f t="shared" si="22"/>
        <v>0</v>
      </c>
      <c r="L115" s="644">
        <f>IF(I115&lt;(INDEX(Lookup!$U$2:$U$10,MATCH($D$45,Lookup!$S$2:$S$10,0))),0,365)</f>
        <v>0</v>
      </c>
      <c r="M115" s="588">
        <f t="shared" si="20"/>
        <v>0</v>
      </c>
      <c r="N115" s="704"/>
      <c r="O115" s="361"/>
      <c r="Q115" s="849">
        <f t="shared" si="23"/>
        <v>0</v>
      </c>
      <c r="R115" s="849">
        <f t="shared" si="24"/>
        <v>0</v>
      </c>
    </row>
    <row r="116" spans="1:27" x14ac:dyDescent="0.35">
      <c r="B116" s="229"/>
      <c r="C116" s="301"/>
      <c r="D116" s="301"/>
      <c r="E116" s="449"/>
      <c r="F116" s="301"/>
      <c r="G116" s="302"/>
      <c r="H116" s="170"/>
      <c r="I116" s="170"/>
      <c r="J116" s="817">
        <f t="shared" si="21"/>
        <v>0</v>
      </c>
      <c r="K116" s="588">
        <f t="shared" si="22"/>
        <v>0</v>
      </c>
      <c r="L116" s="644">
        <f>IF(I116&lt;(INDEX(Lookup!$U$2:$U$10,MATCH($D$45,Lookup!$S$2:$S$10,0))),0,365)</f>
        <v>0</v>
      </c>
      <c r="M116" s="588">
        <f t="shared" si="20"/>
        <v>0</v>
      </c>
      <c r="N116" s="704"/>
      <c r="O116" s="361"/>
      <c r="Q116" s="849">
        <f t="shared" si="23"/>
        <v>0</v>
      </c>
      <c r="R116" s="849">
        <f t="shared" si="24"/>
        <v>0</v>
      </c>
    </row>
    <row r="117" spans="1:27" x14ac:dyDescent="0.35">
      <c r="B117" s="229"/>
      <c r="C117" s="301"/>
      <c r="D117" s="301"/>
      <c r="E117" s="449"/>
      <c r="F117" s="301"/>
      <c r="G117" s="302"/>
      <c r="H117" s="170"/>
      <c r="I117" s="170"/>
      <c r="J117" s="817">
        <f t="shared" si="21"/>
        <v>0</v>
      </c>
      <c r="K117" s="588">
        <f t="shared" si="22"/>
        <v>0</v>
      </c>
      <c r="L117" s="644">
        <f>IF(I117&lt;(INDEX(Lookup!$U$2:$U$10,MATCH($D$45,Lookup!$S$2:$S$10,0))),0,365)</f>
        <v>0</v>
      </c>
      <c r="M117" s="588">
        <f t="shared" si="20"/>
        <v>0</v>
      </c>
      <c r="N117" s="704"/>
      <c r="O117" s="361"/>
      <c r="Q117" s="849">
        <f t="shared" si="23"/>
        <v>0</v>
      </c>
      <c r="R117" s="849">
        <f t="shared" si="24"/>
        <v>0</v>
      </c>
    </row>
    <row r="118" spans="1:27" x14ac:dyDescent="0.35">
      <c r="B118" s="229"/>
      <c r="C118" s="301"/>
      <c r="D118" s="301"/>
      <c r="E118" s="449"/>
      <c r="F118" s="301"/>
      <c r="G118" s="302"/>
      <c r="H118" s="170"/>
      <c r="I118" s="170"/>
      <c r="J118" s="817">
        <f t="shared" si="21"/>
        <v>0</v>
      </c>
      <c r="K118" s="588">
        <f t="shared" si="22"/>
        <v>0</v>
      </c>
      <c r="L118" s="644">
        <f>IF(I118&lt;(INDEX(Lookup!$U$2:$U$10,MATCH($D$45,Lookup!$S$2:$S$10,0))),0,365)</f>
        <v>0</v>
      </c>
      <c r="M118" s="588">
        <f t="shared" si="20"/>
        <v>0</v>
      </c>
      <c r="N118" s="704"/>
      <c r="O118" s="361"/>
      <c r="Q118" s="849">
        <f t="shared" si="23"/>
        <v>0</v>
      </c>
      <c r="R118" s="849">
        <f t="shared" si="24"/>
        <v>0</v>
      </c>
    </row>
    <row r="119" spans="1:27" x14ac:dyDescent="0.35">
      <c r="B119" s="229"/>
      <c r="C119" s="301"/>
      <c r="D119" s="301"/>
      <c r="E119" s="449"/>
      <c r="F119" s="301"/>
      <c r="G119" s="302"/>
      <c r="H119" s="170"/>
      <c r="I119" s="170"/>
      <c r="J119" s="817">
        <f t="shared" si="21"/>
        <v>0</v>
      </c>
      <c r="K119" s="588">
        <f t="shared" si="22"/>
        <v>0</v>
      </c>
      <c r="L119" s="644">
        <f>IF(I119&lt;(INDEX(Lookup!$U$2:$U$10,MATCH($D$45,Lookup!$S$2:$S$10,0))),0,365)</f>
        <v>0</v>
      </c>
      <c r="M119" s="588">
        <f t="shared" si="20"/>
        <v>0</v>
      </c>
      <c r="N119" s="704"/>
      <c r="O119" s="361"/>
      <c r="Q119" s="849">
        <f t="shared" si="23"/>
        <v>0</v>
      </c>
      <c r="R119" s="849">
        <f t="shared" si="24"/>
        <v>0</v>
      </c>
    </row>
    <row r="120" spans="1:27" x14ac:dyDescent="0.35">
      <c r="B120" s="229"/>
      <c r="C120" s="301"/>
      <c r="D120" s="301"/>
      <c r="E120" s="449"/>
      <c r="F120" s="301"/>
      <c r="G120" s="302"/>
      <c r="H120" s="170"/>
      <c r="I120" s="170"/>
      <c r="J120" s="817">
        <f t="shared" si="21"/>
        <v>0</v>
      </c>
      <c r="K120" s="588">
        <f t="shared" si="22"/>
        <v>0</v>
      </c>
      <c r="L120" s="644">
        <f>IF(I120&lt;(INDEX(Lookup!$U$2:$U$10,MATCH($D$45,Lookup!$S$2:$S$10,0))),0,365)</f>
        <v>0</v>
      </c>
      <c r="M120" s="588">
        <f t="shared" si="20"/>
        <v>0</v>
      </c>
      <c r="N120" s="704"/>
      <c r="O120" s="361"/>
      <c r="Q120" s="849">
        <f t="shared" si="23"/>
        <v>0</v>
      </c>
      <c r="R120" s="849">
        <f t="shared" si="24"/>
        <v>0</v>
      </c>
    </row>
    <row r="121" spans="1:27" x14ac:dyDescent="0.35">
      <c r="B121" s="229"/>
      <c r="C121" s="301"/>
      <c r="D121" s="301"/>
      <c r="E121" s="449"/>
      <c r="F121" s="301"/>
      <c r="G121" s="302"/>
      <c r="H121" s="170"/>
      <c r="I121" s="170"/>
      <c r="J121" s="817">
        <f t="shared" si="21"/>
        <v>0</v>
      </c>
      <c r="K121" s="588">
        <f t="shared" si="22"/>
        <v>0</v>
      </c>
      <c r="L121" s="644">
        <f>IF(I121&lt;(INDEX(Lookup!$U$2:$U$10,MATCH($D$45,Lookup!$S$2:$S$10,0))),0,365)</f>
        <v>0</v>
      </c>
      <c r="M121" s="588">
        <f t="shared" si="20"/>
        <v>0</v>
      </c>
      <c r="N121" s="704"/>
      <c r="O121" s="361"/>
      <c r="Q121" s="849">
        <f t="shared" si="23"/>
        <v>0</v>
      </c>
      <c r="R121" s="849">
        <f t="shared" si="24"/>
        <v>0</v>
      </c>
    </row>
    <row r="122" spans="1:27" x14ac:dyDescent="0.35">
      <c r="B122" s="229"/>
      <c r="C122" s="301"/>
      <c r="D122" s="301"/>
      <c r="E122" s="449"/>
      <c r="F122" s="301"/>
      <c r="G122" s="302"/>
      <c r="H122" s="170"/>
      <c r="I122" s="170"/>
      <c r="J122" s="817">
        <f t="shared" si="21"/>
        <v>0</v>
      </c>
      <c r="K122" s="588">
        <f t="shared" si="22"/>
        <v>0</v>
      </c>
      <c r="L122" s="644">
        <f>IF(I122&lt;(INDEX(Lookup!$U$2:$U$10,MATCH($D$45,Lookup!$S$2:$S$10,0))),0,365)</f>
        <v>0</v>
      </c>
      <c r="M122" s="588">
        <f t="shared" si="20"/>
        <v>0</v>
      </c>
      <c r="N122" s="704"/>
      <c r="O122" s="361"/>
      <c r="P122" s="502"/>
      <c r="Q122" s="849">
        <f t="shared" si="23"/>
        <v>0</v>
      </c>
      <c r="R122" s="849">
        <f t="shared" si="24"/>
        <v>0</v>
      </c>
    </row>
    <row r="123" spans="1:27" ht="15.5" x14ac:dyDescent="0.35">
      <c r="B123" s="229"/>
      <c r="C123" s="301"/>
      <c r="D123" s="301"/>
      <c r="E123" s="449"/>
      <c r="F123" s="301"/>
      <c r="G123" s="302"/>
      <c r="H123" s="170"/>
      <c r="I123" s="170"/>
      <c r="J123" s="817">
        <f t="shared" si="21"/>
        <v>0</v>
      </c>
      <c r="K123" s="588">
        <f t="shared" si="22"/>
        <v>0</v>
      </c>
      <c r="L123" s="644">
        <f>IF(I123&lt;(INDEX(Lookup!$U$2:$U$10,MATCH($D$45,Lookup!$S$2:$S$10,0))),0,365)</f>
        <v>0</v>
      </c>
      <c r="M123" s="588">
        <f t="shared" si="20"/>
        <v>0</v>
      </c>
      <c r="N123" s="704"/>
      <c r="O123" s="361"/>
      <c r="P123" s="502"/>
      <c r="Q123" s="849">
        <f t="shared" si="23"/>
        <v>0</v>
      </c>
      <c r="R123" s="849">
        <f t="shared" si="24"/>
        <v>0</v>
      </c>
      <c r="AA123" s="236"/>
    </row>
    <row r="124" spans="1:27" x14ac:dyDescent="0.35">
      <c r="A124" s="510"/>
      <c r="B124" s="229"/>
      <c r="C124" s="301"/>
      <c r="D124" s="301"/>
      <c r="E124" s="449"/>
      <c r="F124" s="301"/>
      <c r="G124" s="302"/>
      <c r="H124" s="170"/>
      <c r="I124" s="170"/>
      <c r="J124" s="817">
        <f t="shared" si="21"/>
        <v>0</v>
      </c>
      <c r="K124" s="588">
        <f t="shared" si="22"/>
        <v>0</v>
      </c>
      <c r="L124" s="644">
        <f>IF(I124&lt;(INDEX(Lookup!$U$2:$U$10,MATCH($D$45,Lookup!$S$2:$S$10,0))),0,365)</f>
        <v>0</v>
      </c>
      <c r="M124" s="588">
        <f t="shared" si="20"/>
        <v>0</v>
      </c>
      <c r="N124" s="704"/>
      <c r="O124" s="361"/>
      <c r="P124" s="502"/>
      <c r="Q124" s="849">
        <f t="shared" si="23"/>
        <v>0</v>
      </c>
      <c r="R124" s="849">
        <f t="shared" si="24"/>
        <v>0</v>
      </c>
      <c r="AA124" s="237"/>
    </row>
    <row r="125" spans="1:27" x14ac:dyDescent="0.35">
      <c r="A125" s="463"/>
      <c r="B125" s="229"/>
      <c r="C125" s="301"/>
      <c r="D125" s="301"/>
      <c r="E125" s="449"/>
      <c r="F125" s="301"/>
      <c r="G125" s="302"/>
      <c r="H125" s="170"/>
      <c r="I125" s="170"/>
      <c r="J125" s="817">
        <f t="shared" si="21"/>
        <v>0</v>
      </c>
      <c r="K125" s="588">
        <f t="shared" si="22"/>
        <v>0</v>
      </c>
      <c r="L125" s="644">
        <f>IF(I125&lt;(INDEX(Lookup!$U$2:$U$10,MATCH($D$45,Lookup!$S$2:$S$10,0))),0,365)</f>
        <v>0</v>
      </c>
      <c r="M125" s="588">
        <f t="shared" si="20"/>
        <v>0</v>
      </c>
      <c r="N125" s="704"/>
      <c r="O125" s="361"/>
      <c r="P125" s="502"/>
      <c r="Q125" s="849">
        <f t="shared" si="23"/>
        <v>0</v>
      </c>
      <c r="R125" s="849">
        <f t="shared" si="24"/>
        <v>0</v>
      </c>
      <c r="AA125" s="238"/>
    </row>
    <row r="126" spans="1:27" ht="16.5" customHeight="1" x14ac:dyDescent="0.35">
      <c r="B126" s="229"/>
      <c r="C126" s="301"/>
      <c r="D126" s="301"/>
      <c r="E126" s="449"/>
      <c r="F126" s="301"/>
      <c r="G126" s="302"/>
      <c r="H126" s="170"/>
      <c r="I126" s="170"/>
      <c r="J126" s="817">
        <f t="shared" si="21"/>
        <v>0</v>
      </c>
      <c r="K126" s="588">
        <f t="shared" si="22"/>
        <v>0</v>
      </c>
      <c r="L126" s="644">
        <f>IF(I126&lt;(INDEX(Lookup!$U$2:$U$10,MATCH($D$45,Lookup!$S$2:$S$10,0))),0,365)</f>
        <v>0</v>
      </c>
      <c r="M126" s="588">
        <f t="shared" si="20"/>
        <v>0</v>
      </c>
      <c r="N126" s="704"/>
      <c r="O126" s="361"/>
      <c r="Q126" s="849">
        <f t="shared" si="23"/>
        <v>0</v>
      </c>
      <c r="R126" s="849">
        <f t="shared" si="24"/>
        <v>0</v>
      </c>
      <c r="S126" s="201"/>
    </row>
    <row r="127" spans="1:27" ht="16.5" customHeight="1" x14ac:dyDescent="0.35">
      <c r="B127" s="229"/>
      <c r="C127" s="301"/>
      <c r="D127" s="301"/>
      <c r="E127" s="449"/>
      <c r="F127" s="301"/>
      <c r="G127" s="302"/>
      <c r="H127" s="170"/>
      <c r="I127" s="170"/>
      <c r="J127" s="817">
        <f t="shared" si="21"/>
        <v>0</v>
      </c>
      <c r="K127" s="588">
        <f t="shared" si="22"/>
        <v>0</v>
      </c>
      <c r="L127" s="644">
        <f>IF(I127&lt;(INDEX(Lookup!$U$2:$U$10,MATCH($D$45,Lookup!$S$2:$S$10,0))),0,365)</f>
        <v>0</v>
      </c>
      <c r="M127" s="588">
        <f t="shared" si="20"/>
        <v>0</v>
      </c>
      <c r="N127" s="704"/>
      <c r="O127" s="361"/>
      <c r="Q127" s="849">
        <f t="shared" si="23"/>
        <v>0</v>
      </c>
      <c r="R127" s="849">
        <f t="shared" si="24"/>
        <v>0</v>
      </c>
      <c r="S127" s="201"/>
    </row>
    <row r="128" spans="1:27" x14ac:dyDescent="0.35">
      <c r="B128" s="229"/>
      <c r="C128" s="301"/>
      <c r="D128" s="301"/>
      <c r="E128" s="449"/>
      <c r="F128" s="301"/>
      <c r="G128" s="302"/>
      <c r="H128" s="170"/>
      <c r="I128" s="170"/>
      <c r="J128" s="817">
        <f t="shared" si="21"/>
        <v>0</v>
      </c>
      <c r="K128" s="588">
        <f t="shared" si="22"/>
        <v>0</v>
      </c>
      <c r="L128" s="644">
        <f>IF(I128&lt;(INDEX(Lookup!$U$2:$U$10,MATCH($D$45,Lookup!$S$2:$S$10,0))),0,365)</f>
        <v>0</v>
      </c>
      <c r="M128" s="588">
        <f t="shared" si="20"/>
        <v>0</v>
      </c>
      <c r="N128" s="704"/>
      <c r="O128" s="361"/>
      <c r="Q128" s="849">
        <f t="shared" si="23"/>
        <v>0</v>
      </c>
      <c r="R128" s="849">
        <f t="shared" si="24"/>
        <v>0</v>
      </c>
    </row>
    <row r="129" spans="1:27" x14ac:dyDescent="0.35">
      <c r="B129" s="229"/>
      <c r="C129" s="301"/>
      <c r="D129" s="301"/>
      <c r="E129" s="449"/>
      <c r="F129" s="301"/>
      <c r="G129" s="302"/>
      <c r="H129" s="170"/>
      <c r="I129" s="170"/>
      <c r="J129" s="817">
        <f t="shared" si="21"/>
        <v>0</v>
      </c>
      <c r="K129" s="588">
        <f t="shared" si="22"/>
        <v>0</v>
      </c>
      <c r="L129" s="644">
        <f>IF(I129&lt;(INDEX(Lookup!$U$2:$U$10,MATCH($D$45,Lookup!$S$2:$S$10,0))),0,365)</f>
        <v>0</v>
      </c>
      <c r="M129" s="588">
        <f t="shared" si="20"/>
        <v>0</v>
      </c>
      <c r="N129" s="704"/>
      <c r="O129" s="361"/>
      <c r="Q129" s="849">
        <f t="shared" si="23"/>
        <v>0</v>
      </c>
      <c r="R129" s="849">
        <f t="shared" si="24"/>
        <v>0</v>
      </c>
    </row>
    <row r="130" spans="1:27" x14ac:dyDescent="0.35">
      <c r="B130" s="229"/>
      <c r="C130" s="301"/>
      <c r="D130" s="301"/>
      <c r="E130" s="449"/>
      <c r="F130" s="301"/>
      <c r="G130" s="302"/>
      <c r="H130" s="170"/>
      <c r="I130" s="170"/>
      <c r="J130" s="817">
        <f t="shared" si="21"/>
        <v>0</v>
      </c>
      <c r="K130" s="588">
        <f t="shared" si="22"/>
        <v>0</v>
      </c>
      <c r="L130" s="644">
        <f>IF(I130&lt;(INDEX(Lookup!$U$2:$U$10,MATCH($D$45,Lookup!$S$2:$S$10,0))),0,365)</f>
        <v>0</v>
      </c>
      <c r="M130" s="588">
        <f t="shared" si="20"/>
        <v>0</v>
      </c>
      <c r="N130" s="704"/>
      <c r="O130" s="361"/>
      <c r="Q130" s="849">
        <f t="shared" si="23"/>
        <v>0</v>
      </c>
      <c r="R130" s="849">
        <f t="shared" si="24"/>
        <v>0</v>
      </c>
    </row>
    <row r="131" spans="1:27" x14ac:dyDescent="0.35">
      <c r="B131" s="229"/>
      <c r="C131" s="301"/>
      <c r="D131" s="301"/>
      <c r="E131" s="449"/>
      <c r="F131" s="301"/>
      <c r="G131" s="302"/>
      <c r="H131" s="170"/>
      <c r="I131" s="170"/>
      <c r="J131" s="817">
        <f t="shared" si="21"/>
        <v>0</v>
      </c>
      <c r="K131" s="588">
        <f t="shared" si="22"/>
        <v>0</v>
      </c>
      <c r="L131" s="644">
        <f>IF(I131&lt;(INDEX(Lookup!$U$2:$U$10,MATCH($D$45,Lookup!$S$2:$S$10,0))),0,365)</f>
        <v>0</v>
      </c>
      <c r="M131" s="588">
        <f t="shared" si="20"/>
        <v>0</v>
      </c>
      <c r="N131" s="704"/>
      <c r="O131" s="361"/>
      <c r="Q131" s="849">
        <f t="shared" si="23"/>
        <v>0</v>
      </c>
      <c r="R131" s="849">
        <f t="shared" si="24"/>
        <v>0</v>
      </c>
    </row>
    <row r="132" spans="1:27" x14ac:dyDescent="0.35">
      <c r="B132" s="229"/>
      <c r="C132" s="301"/>
      <c r="D132" s="301"/>
      <c r="E132" s="449"/>
      <c r="F132" s="301"/>
      <c r="G132" s="302"/>
      <c r="H132" s="170"/>
      <c r="I132" s="170"/>
      <c r="J132" s="817">
        <f t="shared" si="21"/>
        <v>0</v>
      </c>
      <c r="K132" s="588">
        <f t="shared" si="22"/>
        <v>0</v>
      </c>
      <c r="L132" s="644">
        <f>IF(I132&lt;(INDEX(Lookup!$U$2:$U$10,MATCH($D$45,Lookup!$S$2:$S$10,0))),0,365)</f>
        <v>0</v>
      </c>
      <c r="M132" s="588">
        <f t="shared" si="20"/>
        <v>0</v>
      </c>
      <c r="N132" s="704"/>
      <c r="O132" s="361"/>
      <c r="Q132" s="849">
        <f t="shared" si="23"/>
        <v>0</v>
      </c>
      <c r="R132" s="849">
        <f t="shared" si="24"/>
        <v>0</v>
      </c>
    </row>
    <row r="133" spans="1:27" x14ac:dyDescent="0.35">
      <c r="B133" s="229"/>
      <c r="C133" s="301"/>
      <c r="D133" s="301"/>
      <c r="E133" s="449"/>
      <c r="F133" s="301"/>
      <c r="G133" s="302"/>
      <c r="H133" s="170"/>
      <c r="I133" s="170"/>
      <c r="J133" s="817">
        <f t="shared" si="21"/>
        <v>0</v>
      </c>
      <c r="K133" s="588">
        <f t="shared" si="22"/>
        <v>0</v>
      </c>
      <c r="L133" s="644">
        <f>IF(I133&lt;(INDEX(Lookup!$U$2:$U$10,MATCH($D$45,Lookup!$S$2:$S$10,0))),0,365)</f>
        <v>0</v>
      </c>
      <c r="M133" s="588">
        <f t="shared" si="20"/>
        <v>0</v>
      </c>
      <c r="N133" s="704"/>
      <c r="O133" s="361"/>
      <c r="Q133" s="849">
        <f t="shared" si="23"/>
        <v>0</v>
      </c>
      <c r="R133" s="849">
        <f t="shared" si="24"/>
        <v>0</v>
      </c>
    </row>
    <row r="134" spans="1:27" x14ac:dyDescent="0.35">
      <c r="B134" s="229"/>
      <c r="C134" s="301"/>
      <c r="D134" s="301"/>
      <c r="E134" s="449"/>
      <c r="F134" s="301"/>
      <c r="G134" s="302"/>
      <c r="H134" s="170"/>
      <c r="I134" s="170"/>
      <c r="J134" s="817">
        <f t="shared" si="21"/>
        <v>0</v>
      </c>
      <c r="K134" s="588">
        <f t="shared" si="22"/>
        <v>0</v>
      </c>
      <c r="L134" s="644">
        <f>IF(I134&lt;(INDEX(Lookup!$U$2:$U$10,MATCH($D$45,Lookup!$S$2:$S$10,0))),0,365)</f>
        <v>0</v>
      </c>
      <c r="M134" s="588">
        <f t="shared" si="20"/>
        <v>0</v>
      </c>
      <c r="N134" s="704"/>
      <c r="O134" s="361"/>
      <c r="Q134" s="849">
        <f t="shared" si="23"/>
        <v>0</v>
      </c>
      <c r="R134" s="849">
        <f t="shared" si="24"/>
        <v>0</v>
      </c>
    </row>
    <row r="135" spans="1:27" x14ac:dyDescent="0.35">
      <c r="B135" s="229"/>
      <c r="C135" s="301"/>
      <c r="D135" s="301"/>
      <c r="E135" s="449"/>
      <c r="F135" s="301"/>
      <c r="G135" s="302"/>
      <c r="H135" s="170"/>
      <c r="I135" s="170"/>
      <c r="J135" s="817">
        <f t="shared" si="21"/>
        <v>0</v>
      </c>
      <c r="K135" s="588">
        <f t="shared" si="22"/>
        <v>0</v>
      </c>
      <c r="L135" s="644">
        <f>IF(I135&lt;(INDEX(Lookup!$U$2:$U$10,MATCH($D$45,Lookup!$S$2:$S$10,0))),0,365)</f>
        <v>0</v>
      </c>
      <c r="M135" s="588">
        <f t="shared" si="20"/>
        <v>0</v>
      </c>
      <c r="N135" s="704"/>
      <c r="O135" s="361"/>
      <c r="P135" s="502"/>
      <c r="Q135" s="849">
        <f t="shared" si="23"/>
        <v>0</v>
      </c>
      <c r="R135" s="849">
        <f t="shared" si="24"/>
        <v>0</v>
      </c>
    </row>
    <row r="136" spans="1:27" ht="15.5" x14ac:dyDescent="0.35">
      <c r="B136" s="229"/>
      <c r="C136" s="301"/>
      <c r="D136" s="301"/>
      <c r="E136" s="449"/>
      <c r="F136" s="301"/>
      <c r="G136" s="302"/>
      <c r="H136" s="170"/>
      <c r="I136" s="170"/>
      <c r="J136" s="817">
        <f t="shared" si="21"/>
        <v>0</v>
      </c>
      <c r="K136" s="588">
        <f t="shared" si="22"/>
        <v>0</v>
      </c>
      <c r="L136" s="644">
        <f>IF(I136&lt;(INDEX(Lookup!$U$2:$U$10,MATCH($D$45,Lookup!$S$2:$S$10,0))),0,365)</f>
        <v>0</v>
      </c>
      <c r="M136" s="588">
        <f t="shared" si="20"/>
        <v>0</v>
      </c>
      <c r="N136" s="704"/>
      <c r="O136" s="361"/>
      <c r="P136" s="502"/>
      <c r="Q136" s="849">
        <f t="shared" si="23"/>
        <v>0</v>
      </c>
      <c r="R136" s="849">
        <f t="shared" si="24"/>
        <v>0</v>
      </c>
      <c r="AA136" s="236"/>
    </row>
    <row r="137" spans="1:27" x14ac:dyDescent="0.35">
      <c r="A137" s="510"/>
      <c r="B137" s="229"/>
      <c r="C137" s="301"/>
      <c r="D137" s="301"/>
      <c r="E137" s="449"/>
      <c r="F137" s="301"/>
      <c r="G137" s="302"/>
      <c r="H137" s="170"/>
      <c r="I137" s="170"/>
      <c r="J137" s="817">
        <f t="shared" si="21"/>
        <v>0</v>
      </c>
      <c r="K137" s="588">
        <f t="shared" si="22"/>
        <v>0</v>
      </c>
      <c r="L137" s="644">
        <f>IF(I137&lt;(INDEX(Lookup!$U$2:$U$10,MATCH($D$45,Lookup!$S$2:$S$10,0))),0,365)</f>
        <v>0</v>
      </c>
      <c r="M137" s="588">
        <f t="shared" si="20"/>
        <v>0</v>
      </c>
      <c r="N137" s="704"/>
      <c r="O137" s="361"/>
      <c r="P137" s="502"/>
      <c r="Q137" s="849">
        <f t="shared" si="23"/>
        <v>0</v>
      </c>
      <c r="R137" s="849">
        <f t="shared" si="24"/>
        <v>0</v>
      </c>
      <c r="AA137" s="237"/>
    </row>
    <row r="138" spans="1:27" x14ac:dyDescent="0.35">
      <c r="A138" s="463"/>
      <c r="B138" s="229"/>
      <c r="C138" s="301"/>
      <c r="D138" s="301"/>
      <c r="E138" s="449"/>
      <c r="F138" s="301"/>
      <c r="G138" s="302"/>
      <c r="H138" s="170"/>
      <c r="I138" s="170"/>
      <c r="J138" s="817">
        <f t="shared" si="21"/>
        <v>0</v>
      </c>
      <c r="K138" s="588">
        <f t="shared" si="22"/>
        <v>0</v>
      </c>
      <c r="L138" s="644">
        <f>IF(I138&lt;(INDEX(Lookup!$U$2:$U$10,MATCH($D$45,Lookup!$S$2:$S$10,0))),0,365)</f>
        <v>0</v>
      </c>
      <c r="M138" s="588">
        <f t="shared" si="20"/>
        <v>0</v>
      </c>
      <c r="N138" s="704"/>
      <c r="O138" s="361"/>
      <c r="P138" s="502"/>
      <c r="Q138" s="849">
        <f t="shared" si="23"/>
        <v>0</v>
      </c>
      <c r="R138" s="849">
        <f t="shared" si="24"/>
        <v>0</v>
      </c>
      <c r="AA138" s="238"/>
    </row>
    <row r="139" spans="1:27" ht="16.5" customHeight="1" x14ac:dyDescent="0.35">
      <c r="B139" s="229"/>
      <c r="C139" s="301"/>
      <c r="D139" s="301"/>
      <c r="E139" s="449"/>
      <c r="F139" s="301"/>
      <c r="G139" s="302"/>
      <c r="H139" s="170"/>
      <c r="I139" s="170"/>
      <c r="J139" s="817">
        <f t="shared" si="21"/>
        <v>0</v>
      </c>
      <c r="K139" s="588">
        <f t="shared" si="22"/>
        <v>0</v>
      </c>
      <c r="L139" s="644">
        <f>IF(I139&lt;(INDEX(Lookup!$U$2:$U$10,MATCH($D$45,Lookup!$S$2:$S$10,0))),0,365)</f>
        <v>0</v>
      </c>
      <c r="M139" s="588">
        <f t="shared" si="20"/>
        <v>0</v>
      </c>
      <c r="N139" s="704"/>
      <c r="O139" s="361"/>
      <c r="Q139" s="849">
        <f t="shared" si="23"/>
        <v>0</v>
      </c>
      <c r="R139" s="849">
        <f t="shared" si="24"/>
        <v>0</v>
      </c>
      <c r="S139" s="201"/>
    </row>
    <row r="140" spans="1:27" x14ac:dyDescent="0.35">
      <c r="B140" s="229"/>
      <c r="C140" s="301"/>
      <c r="D140" s="301"/>
      <c r="E140" s="449"/>
      <c r="F140" s="301"/>
      <c r="G140" s="302"/>
      <c r="H140" s="170"/>
      <c r="I140" s="170"/>
      <c r="J140" s="817">
        <f t="shared" si="21"/>
        <v>0</v>
      </c>
      <c r="K140" s="588">
        <f t="shared" si="22"/>
        <v>0</v>
      </c>
      <c r="L140" s="644">
        <f>IF(I140&lt;(INDEX(Lookup!$U$2:$U$10,MATCH($D$45,Lookup!$S$2:$S$10,0))),0,365)</f>
        <v>0</v>
      </c>
      <c r="M140" s="588">
        <f t="shared" si="20"/>
        <v>0</v>
      </c>
      <c r="N140" s="704"/>
      <c r="O140" s="361"/>
      <c r="Q140" s="849">
        <f t="shared" si="23"/>
        <v>0</v>
      </c>
      <c r="R140" s="849">
        <f t="shared" si="24"/>
        <v>0</v>
      </c>
    </row>
    <row r="141" spans="1:27" x14ac:dyDescent="0.35">
      <c r="B141" s="229"/>
      <c r="C141" s="301"/>
      <c r="D141" s="301"/>
      <c r="E141" s="449"/>
      <c r="F141" s="301"/>
      <c r="G141" s="302"/>
      <c r="H141" s="170"/>
      <c r="I141" s="170"/>
      <c r="J141" s="817">
        <f t="shared" si="21"/>
        <v>0</v>
      </c>
      <c r="K141" s="588">
        <f t="shared" si="22"/>
        <v>0</v>
      </c>
      <c r="L141" s="644">
        <f>IF(I141&lt;(INDEX(Lookup!$U$2:$U$10,MATCH($D$45,Lookup!$S$2:$S$10,0))),0,365)</f>
        <v>0</v>
      </c>
      <c r="M141" s="588">
        <f t="shared" si="20"/>
        <v>0</v>
      </c>
      <c r="N141" s="704"/>
      <c r="O141" s="361"/>
      <c r="Q141" s="849">
        <f t="shared" si="23"/>
        <v>0</v>
      </c>
      <c r="R141" s="849">
        <f t="shared" si="24"/>
        <v>0</v>
      </c>
    </row>
    <row r="142" spans="1:27" x14ac:dyDescent="0.35">
      <c r="B142" s="229"/>
      <c r="C142" s="301"/>
      <c r="D142" s="301"/>
      <c r="E142" s="449"/>
      <c r="F142" s="301"/>
      <c r="G142" s="302"/>
      <c r="H142" s="170"/>
      <c r="I142" s="170"/>
      <c r="J142" s="817">
        <f t="shared" si="21"/>
        <v>0</v>
      </c>
      <c r="K142" s="588">
        <f t="shared" si="22"/>
        <v>0</v>
      </c>
      <c r="L142" s="644">
        <f>IF(I142&lt;(INDEX(Lookup!$U$2:$U$10,MATCH($D$45,Lookup!$S$2:$S$10,0))),0,365)</f>
        <v>0</v>
      </c>
      <c r="M142" s="588">
        <f t="shared" si="20"/>
        <v>0</v>
      </c>
      <c r="N142" s="704"/>
      <c r="O142" s="361"/>
      <c r="Q142" s="849">
        <f t="shared" si="23"/>
        <v>0</v>
      </c>
      <c r="R142" s="849">
        <f t="shared" si="24"/>
        <v>0</v>
      </c>
    </row>
    <row r="143" spans="1:27" x14ac:dyDescent="0.35">
      <c r="B143" s="229"/>
      <c r="C143" s="301"/>
      <c r="D143" s="301"/>
      <c r="E143" s="449"/>
      <c r="F143" s="301"/>
      <c r="G143" s="302"/>
      <c r="H143" s="170"/>
      <c r="I143" s="170"/>
      <c r="J143" s="817">
        <f t="shared" si="21"/>
        <v>0</v>
      </c>
      <c r="K143" s="588">
        <f t="shared" si="22"/>
        <v>0</v>
      </c>
      <c r="L143" s="644">
        <f>IF(I143&lt;(INDEX(Lookup!$U$2:$U$10,MATCH($D$45,Lookup!$S$2:$S$10,0))),0,365)</f>
        <v>0</v>
      </c>
      <c r="M143" s="588">
        <f t="shared" si="20"/>
        <v>0</v>
      </c>
      <c r="N143" s="704"/>
      <c r="O143" s="361"/>
      <c r="Q143" s="849">
        <f t="shared" si="23"/>
        <v>0</v>
      </c>
      <c r="R143" s="849">
        <f t="shared" si="24"/>
        <v>0</v>
      </c>
    </row>
    <row r="144" spans="1:27" x14ac:dyDescent="0.35">
      <c r="B144" s="229"/>
      <c r="C144" s="301"/>
      <c r="D144" s="301"/>
      <c r="E144" s="449"/>
      <c r="F144" s="301"/>
      <c r="G144" s="302"/>
      <c r="H144" s="170"/>
      <c r="I144" s="170"/>
      <c r="J144" s="817">
        <f t="shared" si="21"/>
        <v>0</v>
      </c>
      <c r="K144" s="588">
        <f t="shared" si="22"/>
        <v>0</v>
      </c>
      <c r="L144" s="644">
        <f>IF(I144&lt;(INDEX(Lookup!$U$2:$U$10,MATCH($D$45,Lookup!$S$2:$S$10,0))),0,365)</f>
        <v>0</v>
      </c>
      <c r="M144" s="588">
        <f t="shared" si="20"/>
        <v>0</v>
      </c>
      <c r="N144" s="704"/>
      <c r="O144" s="361"/>
      <c r="Q144" s="849">
        <f t="shared" si="23"/>
        <v>0</v>
      </c>
      <c r="R144" s="849">
        <f t="shared" si="24"/>
        <v>0</v>
      </c>
    </row>
    <row r="145" spans="1:27" x14ac:dyDescent="0.35">
      <c r="B145" s="229"/>
      <c r="C145" s="301"/>
      <c r="D145" s="301"/>
      <c r="E145" s="449"/>
      <c r="F145" s="301"/>
      <c r="G145" s="302"/>
      <c r="H145" s="170"/>
      <c r="I145" s="170"/>
      <c r="J145" s="817">
        <f t="shared" si="21"/>
        <v>0</v>
      </c>
      <c r="K145" s="588">
        <f t="shared" si="22"/>
        <v>0</v>
      </c>
      <c r="L145" s="644">
        <f>IF(I145&lt;(INDEX(Lookup!$U$2:$U$10,MATCH($D$45,Lookup!$S$2:$S$10,0))),0,365)</f>
        <v>0</v>
      </c>
      <c r="M145" s="588">
        <f t="shared" si="20"/>
        <v>0</v>
      </c>
      <c r="N145" s="704"/>
      <c r="O145" s="361"/>
      <c r="P145" s="502"/>
      <c r="Q145" s="849">
        <f t="shared" si="23"/>
        <v>0</v>
      </c>
      <c r="R145" s="849">
        <f t="shared" si="24"/>
        <v>0</v>
      </c>
    </row>
    <row r="146" spans="1:27" ht="15.5" x14ac:dyDescent="0.35">
      <c r="B146" s="229"/>
      <c r="C146" s="301"/>
      <c r="D146" s="301"/>
      <c r="E146" s="449"/>
      <c r="F146" s="301"/>
      <c r="G146" s="302"/>
      <c r="H146" s="170"/>
      <c r="I146" s="170"/>
      <c r="J146" s="817">
        <f t="shared" si="21"/>
        <v>0</v>
      </c>
      <c r="K146" s="588">
        <f t="shared" si="22"/>
        <v>0</v>
      </c>
      <c r="L146" s="644">
        <f>IF(I146&lt;(INDEX(Lookup!$U$2:$U$10,MATCH($D$45,Lookup!$S$2:$S$10,0))),0,365)</f>
        <v>0</v>
      </c>
      <c r="M146" s="588">
        <f t="shared" si="20"/>
        <v>0</v>
      </c>
      <c r="N146" s="704"/>
      <c r="O146" s="361"/>
      <c r="P146" s="502"/>
      <c r="Q146" s="849">
        <f t="shared" si="23"/>
        <v>0</v>
      </c>
      <c r="R146" s="849">
        <f t="shared" si="24"/>
        <v>0</v>
      </c>
      <c r="AA146" s="236"/>
    </row>
    <row r="147" spans="1:27" x14ac:dyDescent="0.35">
      <c r="A147" s="510"/>
      <c r="B147" s="229"/>
      <c r="C147" s="301"/>
      <c r="D147" s="301"/>
      <c r="E147" s="449"/>
      <c r="F147" s="301"/>
      <c r="G147" s="302"/>
      <c r="H147" s="170"/>
      <c r="I147" s="170"/>
      <c r="J147" s="817">
        <f t="shared" si="21"/>
        <v>0</v>
      </c>
      <c r="K147" s="588">
        <f t="shared" si="22"/>
        <v>0</v>
      </c>
      <c r="L147" s="644">
        <f>IF(I147&lt;(INDEX(Lookup!$U$2:$U$10,MATCH($D$45,Lookup!$S$2:$S$10,0))),0,365)</f>
        <v>0</v>
      </c>
      <c r="M147" s="588">
        <f t="shared" si="20"/>
        <v>0</v>
      </c>
      <c r="N147" s="704"/>
      <c r="O147" s="361"/>
      <c r="P147" s="502"/>
      <c r="Q147" s="849">
        <f t="shared" si="23"/>
        <v>0</v>
      </c>
      <c r="R147" s="849">
        <f t="shared" si="24"/>
        <v>0</v>
      </c>
      <c r="AA147" s="237"/>
    </row>
    <row r="148" spans="1:27" x14ac:dyDescent="0.35">
      <c r="A148" s="463"/>
      <c r="B148" s="229"/>
      <c r="C148" s="301"/>
      <c r="D148" s="301"/>
      <c r="E148" s="449"/>
      <c r="F148" s="301"/>
      <c r="G148" s="302"/>
      <c r="H148" s="170"/>
      <c r="I148" s="170"/>
      <c r="J148" s="817">
        <f t="shared" si="21"/>
        <v>0</v>
      </c>
      <c r="K148" s="588">
        <f t="shared" si="22"/>
        <v>0</v>
      </c>
      <c r="L148" s="644">
        <f>IF(I148&lt;(INDEX(Lookup!$U$2:$U$10,MATCH($D$45,Lookup!$S$2:$S$10,0))),0,365)</f>
        <v>0</v>
      </c>
      <c r="M148" s="588">
        <f t="shared" si="20"/>
        <v>0</v>
      </c>
      <c r="N148" s="704"/>
      <c r="O148" s="361"/>
      <c r="P148" s="502"/>
      <c r="Q148" s="849">
        <f t="shared" si="23"/>
        <v>0</v>
      </c>
      <c r="R148" s="849">
        <f t="shared" si="24"/>
        <v>0</v>
      </c>
      <c r="AA148" s="238"/>
    </row>
    <row r="149" spans="1:27" x14ac:dyDescent="0.35">
      <c r="B149" s="229"/>
      <c r="C149" s="301"/>
      <c r="D149" s="301"/>
      <c r="E149" s="449"/>
      <c r="F149" s="301"/>
      <c r="G149" s="302"/>
      <c r="H149" s="170"/>
      <c r="I149" s="170"/>
      <c r="J149" s="817">
        <f t="shared" si="21"/>
        <v>0</v>
      </c>
      <c r="K149" s="588">
        <f t="shared" si="22"/>
        <v>0</v>
      </c>
      <c r="L149" s="644">
        <f>IF(I149&lt;(INDEX(Lookup!$U$2:$U$10,MATCH($D$45,Lookup!$S$2:$S$10,0))),0,365)</f>
        <v>0</v>
      </c>
      <c r="M149" s="588">
        <f t="shared" si="20"/>
        <v>0</v>
      </c>
      <c r="N149" s="704"/>
      <c r="O149" s="361"/>
      <c r="Q149" s="849">
        <f t="shared" si="23"/>
        <v>0</v>
      </c>
      <c r="R149" s="849">
        <f t="shared" si="24"/>
        <v>0</v>
      </c>
    </row>
    <row r="150" spans="1:27" x14ac:dyDescent="0.35">
      <c r="B150" s="229"/>
      <c r="C150" s="301"/>
      <c r="D150" s="301"/>
      <c r="E150" s="449"/>
      <c r="F150" s="301"/>
      <c r="G150" s="302"/>
      <c r="H150" s="170"/>
      <c r="I150" s="170"/>
      <c r="J150" s="817">
        <f t="shared" si="21"/>
        <v>0</v>
      </c>
      <c r="K150" s="588">
        <f t="shared" si="22"/>
        <v>0</v>
      </c>
      <c r="L150" s="644">
        <f>IF(I150&lt;(INDEX(Lookup!$U$2:$U$10,MATCH($D$45,Lookup!$S$2:$S$10,0))),0,365)</f>
        <v>0</v>
      </c>
      <c r="M150" s="588">
        <f t="shared" si="20"/>
        <v>0</v>
      </c>
      <c r="N150" s="704"/>
      <c r="O150" s="361"/>
      <c r="Q150" s="849">
        <f t="shared" si="23"/>
        <v>0</v>
      </c>
      <c r="R150" s="849">
        <f t="shared" si="24"/>
        <v>0</v>
      </c>
    </row>
    <row r="151" spans="1:27" x14ac:dyDescent="0.35">
      <c r="B151" s="229"/>
      <c r="C151" s="301"/>
      <c r="D151" s="301"/>
      <c r="E151" s="449"/>
      <c r="F151" s="301"/>
      <c r="G151" s="302"/>
      <c r="H151" s="170"/>
      <c r="I151" s="170"/>
      <c r="J151" s="817">
        <f t="shared" si="21"/>
        <v>0</v>
      </c>
      <c r="K151" s="588">
        <f t="shared" si="22"/>
        <v>0</v>
      </c>
      <c r="L151" s="644">
        <f>IF(I151&lt;(INDEX(Lookup!$U$2:$U$10,MATCH($D$45,Lookup!$S$2:$S$10,0))),0,365)</f>
        <v>0</v>
      </c>
      <c r="M151" s="588">
        <f t="shared" si="20"/>
        <v>0</v>
      </c>
      <c r="N151" s="704"/>
      <c r="O151" s="361"/>
      <c r="Q151" s="849">
        <f t="shared" si="23"/>
        <v>0</v>
      </c>
      <c r="R151" s="849">
        <f t="shared" si="24"/>
        <v>0</v>
      </c>
    </row>
    <row r="152" spans="1:27" x14ac:dyDescent="0.35">
      <c r="B152" s="229"/>
      <c r="C152" s="301"/>
      <c r="D152" s="301"/>
      <c r="E152" s="449"/>
      <c r="F152" s="301"/>
      <c r="G152" s="302"/>
      <c r="H152" s="170"/>
      <c r="I152" s="170"/>
      <c r="J152" s="817">
        <f t="shared" si="21"/>
        <v>0</v>
      </c>
      <c r="K152" s="588">
        <f t="shared" si="22"/>
        <v>0</v>
      </c>
      <c r="L152" s="644">
        <f>IF(I152&lt;(INDEX(Lookup!$U$2:$U$10,MATCH($D$45,Lookup!$S$2:$S$10,0))),0,365)</f>
        <v>0</v>
      </c>
      <c r="M152" s="588">
        <f t="shared" si="20"/>
        <v>0</v>
      </c>
      <c r="N152" s="704"/>
      <c r="O152" s="361"/>
      <c r="Q152" s="849">
        <f t="shared" si="23"/>
        <v>0</v>
      </c>
      <c r="R152" s="849">
        <f t="shared" si="24"/>
        <v>0</v>
      </c>
    </row>
    <row r="153" spans="1:27" x14ac:dyDescent="0.35">
      <c r="B153" s="229"/>
      <c r="C153" s="301"/>
      <c r="D153" s="301"/>
      <c r="E153" s="449"/>
      <c r="F153" s="301"/>
      <c r="G153" s="302"/>
      <c r="H153" s="170"/>
      <c r="I153" s="170"/>
      <c r="J153" s="817">
        <f t="shared" si="21"/>
        <v>0</v>
      </c>
      <c r="K153" s="588">
        <f t="shared" si="22"/>
        <v>0</v>
      </c>
      <c r="L153" s="644">
        <f>IF(I153&lt;(INDEX(Lookup!$U$2:$U$10,MATCH($D$45,Lookup!$S$2:$S$10,0))),0,365)</f>
        <v>0</v>
      </c>
      <c r="M153" s="588">
        <f t="shared" si="20"/>
        <v>0</v>
      </c>
      <c r="N153" s="704"/>
      <c r="O153" s="361"/>
      <c r="Q153" s="849">
        <f t="shared" si="23"/>
        <v>0</v>
      </c>
      <c r="R153" s="849">
        <f t="shared" si="24"/>
        <v>0</v>
      </c>
    </row>
    <row r="154" spans="1:27" x14ac:dyDescent="0.35">
      <c r="B154" s="229"/>
      <c r="C154" s="301"/>
      <c r="D154" s="301"/>
      <c r="E154" s="449"/>
      <c r="F154" s="301"/>
      <c r="G154" s="302"/>
      <c r="H154" s="170"/>
      <c r="I154" s="170"/>
      <c r="J154" s="817">
        <f t="shared" si="21"/>
        <v>0</v>
      </c>
      <c r="K154" s="588">
        <f t="shared" si="22"/>
        <v>0</v>
      </c>
      <c r="L154" s="644">
        <f>IF(I154&lt;(INDEX(Lookup!$U$2:$U$10,MATCH($D$45,Lookup!$S$2:$S$10,0))),0,365)</f>
        <v>0</v>
      </c>
      <c r="M154" s="588">
        <f t="shared" si="20"/>
        <v>0</v>
      </c>
      <c r="N154" s="704"/>
      <c r="O154" s="361"/>
      <c r="Q154" s="849">
        <f t="shared" si="23"/>
        <v>0</v>
      </c>
      <c r="R154" s="849">
        <f t="shared" si="24"/>
        <v>0</v>
      </c>
    </row>
    <row r="155" spans="1:27" x14ac:dyDescent="0.35">
      <c r="B155" s="229"/>
      <c r="C155" s="301"/>
      <c r="D155" s="301"/>
      <c r="E155" s="449"/>
      <c r="F155" s="301"/>
      <c r="G155" s="302"/>
      <c r="H155" s="170"/>
      <c r="I155" s="170"/>
      <c r="J155" s="817">
        <f t="shared" si="21"/>
        <v>0</v>
      </c>
      <c r="K155" s="588">
        <f t="shared" si="22"/>
        <v>0</v>
      </c>
      <c r="L155" s="644">
        <f>IF(I155&lt;(INDEX(Lookup!$U$2:$U$10,MATCH($D$45,Lookup!$S$2:$S$10,0))),0,365)</f>
        <v>0</v>
      </c>
      <c r="M155" s="588">
        <f t="shared" si="20"/>
        <v>0</v>
      </c>
      <c r="N155" s="704"/>
      <c r="O155" s="361"/>
      <c r="Q155" s="849">
        <f t="shared" si="23"/>
        <v>0</v>
      </c>
      <c r="R155" s="849">
        <f t="shared" si="24"/>
        <v>0</v>
      </c>
    </row>
    <row r="156" spans="1:27" x14ac:dyDescent="0.35">
      <c r="B156" s="229"/>
      <c r="C156" s="301"/>
      <c r="D156" s="301"/>
      <c r="E156" s="449"/>
      <c r="F156" s="301"/>
      <c r="G156" s="302"/>
      <c r="H156" s="170"/>
      <c r="I156" s="170"/>
      <c r="J156" s="817">
        <f t="shared" si="21"/>
        <v>0</v>
      </c>
      <c r="K156" s="588">
        <f t="shared" si="22"/>
        <v>0</v>
      </c>
      <c r="L156" s="644">
        <f>IF(I156&lt;(INDEX(Lookup!$U$2:$U$10,MATCH($D$45,Lookup!$S$2:$S$10,0))),0,365)</f>
        <v>0</v>
      </c>
      <c r="M156" s="588">
        <f t="shared" si="20"/>
        <v>0</v>
      </c>
      <c r="N156" s="704"/>
      <c r="O156" s="361"/>
      <c r="Q156" s="849">
        <f t="shared" si="23"/>
        <v>0</v>
      </c>
      <c r="R156" s="849">
        <f t="shared" si="24"/>
        <v>0</v>
      </c>
    </row>
    <row r="157" spans="1:27" x14ac:dyDescent="0.35">
      <c r="B157" s="229"/>
      <c r="C157" s="301"/>
      <c r="D157" s="301"/>
      <c r="E157" s="449"/>
      <c r="F157" s="301"/>
      <c r="G157" s="302"/>
      <c r="H157" s="170"/>
      <c r="I157" s="170"/>
      <c r="J157" s="817">
        <f t="shared" si="21"/>
        <v>0</v>
      </c>
      <c r="K157" s="588">
        <f t="shared" si="22"/>
        <v>0</v>
      </c>
      <c r="L157" s="644">
        <f>IF(I157&lt;(INDEX(Lookup!$U$2:$U$10,MATCH($D$45,Lookup!$S$2:$S$10,0))),0,365)</f>
        <v>0</v>
      </c>
      <c r="M157" s="588">
        <f t="shared" si="20"/>
        <v>0</v>
      </c>
      <c r="N157" s="704"/>
      <c r="O157" s="361"/>
      <c r="Q157" s="849">
        <f t="shared" si="23"/>
        <v>0</v>
      </c>
      <c r="R157" s="849">
        <f t="shared" si="24"/>
        <v>0</v>
      </c>
    </row>
    <row r="158" spans="1:27" x14ac:dyDescent="0.35">
      <c r="B158" s="229"/>
      <c r="C158" s="301"/>
      <c r="D158" s="301"/>
      <c r="E158" s="449"/>
      <c r="F158" s="301"/>
      <c r="G158" s="302"/>
      <c r="H158" s="170"/>
      <c r="I158" s="170"/>
      <c r="J158" s="817">
        <f t="shared" si="21"/>
        <v>0</v>
      </c>
      <c r="K158" s="588">
        <f t="shared" si="22"/>
        <v>0</v>
      </c>
      <c r="L158" s="644">
        <f>IF(I158&lt;(INDEX(Lookup!$U$2:$U$10,MATCH($D$45,Lookup!$S$2:$S$10,0))),0,365)</f>
        <v>0</v>
      </c>
      <c r="M158" s="588">
        <f t="shared" si="20"/>
        <v>0</v>
      </c>
      <c r="N158" s="704"/>
      <c r="O158" s="361"/>
      <c r="Q158" s="849">
        <f t="shared" si="23"/>
        <v>0</v>
      </c>
      <c r="R158" s="849">
        <f t="shared" si="24"/>
        <v>0</v>
      </c>
    </row>
    <row r="159" spans="1:27" x14ac:dyDescent="0.35">
      <c r="B159" s="229"/>
      <c r="C159" s="301"/>
      <c r="D159" s="301"/>
      <c r="E159" s="449"/>
      <c r="F159" s="301"/>
      <c r="G159" s="302"/>
      <c r="H159" s="170"/>
      <c r="I159" s="170"/>
      <c r="J159" s="817">
        <f t="shared" si="21"/>
        <v>0</v>
      </c>
      <c r="K159" s="588">
        <f t="shared" si="22"/>
        <v>0</v>
      </c>
      <c r="L159" s="644">
        <f>IF(I159&lt;(INDEX(Lookup!$U$2:$U$10,MATCH($D$45,Lookup!$S$2:$S$10,0))),0,365)</f>
        <v>0</v>
      </c>
      <c r="M159" s="588">
        <f t="shared" si="20"/>
        <v>0</v>
      </c>
      <c r="N159" s="704"/>
      <c r="O159" s="361"/>
      <c r="Q159" s="849">
        <f t="shared" si="23"/>
        <v>0</v>
      </c>
      <c r="R159" s="849">
        <f t="shared" si="24"/>
        <v>0</v>
      </c>
    </row>
    <row r="160" spans="1:27" x14ac:dyDescent="0.35">
      <c r="B160" s="229"/>
      <c r="C160" s="301"/>
      <c r="D160" s="301"/>
      <c r="E160" s="449"/>
      <c r="F160" s="301"/>
      <c r="G160" s="302"/>
      <c r="H160" s="170"/>
      <c r="I160" s="170"/>
      <c r="J160" s="817">
        <f t="shared" si="21"/>
        <v>0</v>
      </c>
      <c r="K160" s="588">
        <f t="shared" si="22"/>
        <v>0</v>
      </c>
      <c r="L160" s="644">
        <f>IF(I160&lt;(INDEX(Lookup!$U$2:$U$10,MATCH($D$45,Lookup!$S$2:$S$10,0))),0,365)</f>
        <v>0</v>
      </c>
      <c r="M160" s="588">
        <f t="shared" si="20"/>
        <v>0</v>
      </c>
      <c r="N160" s="704"/>
      <c r="O160" s="361"/>
      <c r="Q160" s="849">
        <f t="shared" si="23"/>
        <v>0</v>
      </c>
      <c r="R160" s="849">
        <f t="shared" si="24"/>
        <v>0</v>
      </c>
    </row>
    <row r="161" spans="2:18" x14ac:dyDescent="0.35">
      <c r="B161" s="229"/>
      <c r="C161" s="301"/>
      <c r="D161" s="301"/>
      <c r="E161" s="449"/>
      <c r="F161" s="301"/>
      <c r="G161" s="302"/>
      <c r="H161" s="170"/>
      <c r="I161" s="170"/>
      <c r="J161" s="817">
        <f t="shared" si="21"/>
        <v>0</v>
      </c>
      <c r="K161" s="588">
        <f t="shared" si="22"/>
        <v>0</v>
      </c>
      <c r="L161" s="644">
        <f>IF(I161&lt;(INDEX(Lookup!$U$2:$U$10,MATCH($D$45,Lookup!$S$2:$S$10,0))),0,365)</f>
        <v>0</v>
      </c>
      <c r="M161" s="588">
        <f t="shared" si="20"/>
        <v>0</v>
      </c>
      <c r="N161" s="704"/>
      <c r="O161" s="361"/>
      <c r="Q161" s="849">
        <f t="shared" si="23"/>
        <v>0</v>
      </c>
      <c r="R161" s="849">
        <f t="shared" si="24"/>
        <v>0</v>
      </c>
    </row>
    <row r="162" spans="2:18" x14ac:dyDescent="0.35">
      <c r="B162" s="229"/>
      <c r="C162" s="301"/>
      <c r="D162" s="301"/>
      <c r="E162" s="449"/>
      <c r="F162" s="301"/>
      <c r="G162" s="302"/>
      <c r="H162" s="170"/>
      <c r="I162" s="170"/>
      <c r="J162" s="817">
        <f t="shared" si="21"/>
        <v>0</v>
      </c>
      <c r="K162" s="588">
        <f t="shared" si="22"/>
        <v>0</v>
      </c>
      <c r="L162" s="644">
        <f>IF(I162&lt;(INDEX(Lookup!$U$2:$U$10,MATCH($D$45,Lookup!$S$2:$S$10,0))),0,365)</f>
        <v>0</v>
      </c>
      <c r="M162" s="588">
        <f t="shared" si="20"/>
        <v>0</v>
      </c>
      <c r="N162" s="704"/>
      <c r="O162" s="361"/>
      <c r="Q162" s="849">
        <f t="shared" si="23"/>
        <v>0</v>
      </c>
      <c r="R162" s="849">
        <f t="shared" si="24"/>
        <v>0</v>
      </c>
    </row>
    <row r="163" spans="2:18" x14ac:dyDescent="0.35">
      <c r="B163" s="229"/>
      <c r="C163" s="301"/>
      <c r="D163" s="301"/>
      <c r="E163" s="449"/>
      <c r="F163" s="301"/>
      <c r="G163" s="302"/>
      <c r="H163" s="170"/>
      <c r="I163" s="170"/>
      <c r="J163" s="817">
        <f t="shared" si="21"/>
        <v>0</v>
      </c>
      <c r="K163" s="588">
        <f t="shared" si="22"/>
        <v>0</v>
      </c>
      <c r="L163" s="644">
        <f>IF(I163&lt;(INDEX(Lookup!$U$2:$U$10,MATCH($D$45,Lookup!$S$2:$S$10,0))),0,365)</f>
        <v>0</v>
      </c>
      <c r="M163" s="588">
        <f t="shared" si="20"/>
        <v>0</v>
      </c>
      <c r="N163" s="704"/>
      <c r="O163" s="361"/>
      <c r="Q163" s="849">
        <f t="shared" si="23"/>
        <v>0</v>
      </c>
      <c r="R163" s="849">
        <f t="shared" si="24"/>
        <v>0</v>
      </c>
    </row>
    <row r="164" spans="2:18" x14ac:dyDescent="0.35">
      <c r="B164" s="229"/>
      <c r="C164" s="301"/>
      <c r="D164" s="301"/>
      <c r="E164" s="449"/>
      <c r="F164" s="301"/>
      <c r="G164" s="302"/>
      <c r="H164" s="170"/>
      <c r="I164" s="170"/>
      <c r="J164" s="817">
        <f t="shared" si="21"/>
        <v>0</v>
      </c>
      <c r="K164" s="588">
        <f t="shared" si="22"/>
        <v>0</v>
      </c>
      <c r="L164" s="644">
        <f>IF(I164&lt;(INDEX(Lookup!$U$2:$U$10,MATCH($D$45,Lookup!$S$2:$S$10,0))),0,365)</f>
        <v>0</v>
      </c>
      <c r="M164" s="588">
        <f t="shared" si="20"/>
        <v>0</v>
      </c>
      <c r="N164" s="704"/>
      <c r="O164" s="361"/>
      <c r="Q164" s="849">
        <f t="shared" si="23"/>
        <v>0</v>
      </c>
      <c r="R164" s="849">
        <f t="shared" si="24"/>
        <v>0</v>
      </c>
    </row>
    <row r="165" spans="2:18" x14ac:dyDescent="0.35">
      <c r="B165" s="229"/>
      <c r="C165" s="301"/>
      <c r="D165" s="301"/>
      <c r="E165" s="449"/>
      <c r="F165" s="301"/>
      <c r="G165" s="302"/>
      <c r="H165" s="170"/>
      <c r="I165" s="170"/>
      <c r="J165" s="817">
        <f t="shared" si="21"/>
        <v>0</v>
      </c>
      <c r="K165" s="588">
        <f t="shared" si="22"/>
        <v>0</v>
      </c>
      <c r="L165" s="644">
        <f>IF(I165&lt;(INDEX(Lookup!$U$2:$U$10,MATCH($D$45,Lookup!$S$2:$S$10,0))),0,365)</f>
        <v>0</v>
      </c>
      <c r="M165" s="588">
        <f t="shared" si="20"/>
        <v>0</v>
      </c>
      <c r="N165" s="704"/>
      <c r="O165" s="361"/>
      <c r="Q165" s="849">
        <f t="shared" si="23"/>
        <v>0</v>
      </c>
      <c r="R165" s="849">
        <f t="shared" si="24"/>
        <v>0</v>
      </c>
    </row>
    <row r="166" spans="2:18" x14ac:dyDescent="0.35">
      <c r="B166" s="229"/>
      <c r="C166" s="301"/>
      <c r="D166" s="301"/>
      <c r="E166" s="449"/>
      <c r="F166" s="301"/>
      <c r="G166" s="302"/>
      <c r="H166" s="170"/>
      <c r="I166" s="170"/>
      <c r="J166" s="817">
        <f t="shared" si="21"/>
        <v>0</v>
      </c>
      <c r="K166" s="588">
        <f t="shared" si="22"/>
        <v>0</v>
      </c>
      <c r="L166" s="644">
        <f>IF(I166&lt;(INDEX(Lookup!$U$2:$U$10,MATCH($D$45,Lookup!$S$2:$S$10,0))),0,365)</f>
        <v>0</v>
      </c>
      <c r="M166" s="588">
        <f t="shared" si="20"/>
        <v>0</v>
      </c>
      <c r="N166" s="704"/>
      <c r="O166" s="361"/>
      <c r="Q166" s="849">
        <f t="shared" si="23"/>
        <v>0</v>
      </c>
      <c r="R166" s="849">
        <f t="shared" si="24"/>
        <v>0</v>
      </c>
    </row>
    <row r="167" spans="2:18" x14ac:dyDescent="0.35">
      <c r="B167" s="229"/>
      <c r="C167" s="301"/>
      <c r="D167" s="301"/>
      <c r="E167" s="449"/>
      <c r="F167" s="301"/>
      <c r="G167" s="302"/>
      <c r="H167" s="170"/>
      <c r="I167" s="170"/>
      <c r="J167" s="817">
        <f t="shared" si="21"/>
        <v>0</v>
      </c>
      <c r="K167" s="588">
        <f t="shared" si="22"/>
        <v>0</v>
      </c>
      <c r="L167" s="644">
        <f>IF(I167&lt;(INDEX(Lookup!$U$2:$U$10,MATCH($D$45,Lookup!$S$2:$S$10,0))),0,365)</f>
        <v>0</v>
      </c>
      <c r="M167" s="588">
        <f t="shared" si="20"/>
        <v>0</v>
      </c>
      <c r="N167" s="704"/>
      <c r="O167" s="361"/>
      <c r="Q167" s="849">
        <f t="shared" si="23"/>
        <v>0</v>
      </c>
      <c r="R167" s="849">
        <f t="shared" si="24"/>
        <v>0</v>
      </c>
    </row>
    <row r="168" spans="2:18" x14ac:dyDescent="0.35">
      <c r="B168" s="229"/>
      <c r="C168" s="301"/>
      <c r="D168" s="301"/>
      <c r="E168" s="449"/>
      <c r="F168" s="301"/>
      <c r="G168" s="302"/>
      <c r="H168" s="170"/>
      <c r="I168" s="170"/>
      <c r="J168" s="817">
        <f t="shared" si="21"/>
        <v>0</v>
      </c>
      <c r="K168" s="588">
        <f t="shared" si="22"/>
        <v>0</v>
      </c>
      <c r="L168" s="644">
        <f>IF(I168&lt;(INDEX(Lookup!$U$2:$U$10,MATCH($D$45,Lookup!$S$2:$S$10,0))),0,365)</f>
        <v>0</v>
      </c>
      <c r="M168" s="588">
        <f t="shared" si="20"/>
        <v>0</v>
      </c>
      <c r="N168" s="704"/>
      <c r="O168" s="361"/>
      <c r="Q168" s="849">
        <f t="shared" si="23"/>
        <v>0</v>
      </c>
      <c r="R168" s="849">
        <f t="shared" si="24"/>
        <v>0</v>
      </c>
    </row>
    <row r="169" spans="2:18" x14ac:dyDescent="0.35">
      <c r="B169" s="229"/>
      <c r="C169" s="301"/>
      <c r="D169" s="301"/>
      <c r="E169" s="449"/>
      <c r="F169" s="301"/>
      <c r="G169" s="302"/>
      <c r="H169" s="170"/>
      <c r="I169" s="170"/>
      <c r="J169" s="817">
        <f t="shared" si="21"/>
        <v>0</v>
      </c>
      <c r="K169" s="588">
        <f t="shared" si="22"/>
        <v>0</v>
      </c>
      <c r="L169" s="644">
        <f>IF(I169&lt;(INDEX(Lookup!$U$2:$U$10,MATCH($D$45,Lookup!$S$2:$S$10,0))),0,365)</f>
        <v>0</v>
      </c>
      <c r="M169" s="588">
        <f t="shared" si="20"/>
        <v>0</v>
      </c>
      <c r="N169" s="704"/>
      <c r="O169" s="361"/>
      <c r="Q169" s="849">
        <f t="shared" si="23"/>
        <v>0</v>
      </c>
      <c r="R169" s="849">
        <f t="shared" si="24"/>
        <v>0</v>
      </c>
    </row>
    <row r="170" spans="2:18" x14ac:dyDescent="0.35">
      <c r="B170" s="229"/>
      <c r="C170" s="301"/>
      <c r="D170" s="301"/>
      <c r="E170" s="449"/>
      <c r="F170" s="301"/>
      <c r="G170" s="302"/>
      <c r="H170" s="170"/>
      <c r="I170" s="170"/>
      <c r="J170" s="817">
        <f t="shared" si="21"/>
        <v>0</v>
      </c>
      <c r="K170" s="588">
        <f t="shared" si="22"/>
        <v>0</v>
      </c>
      <c r="L170" s="644">
        <f>IF(I170&lt;(INDEX(Lookup!$U$2:$U$10,MATCH($D$45,Lookup!$S$2:$S$10,0))),0,365)</f>
        <v>0</v>
      </c>
      <c r="M170" s="588">
        <f t="shared" si="20"/>
        <v>0</v>
      </c>
      <c r="N170" s="704"/>
      <c r="O170" s="361"/>
      <c r="Q170" s="849">
        <f t="shared" si="23"/>
        <v>0</v>
      </c>
      <c r="R170" s="849">
        <f t="shared" si="24"/>
        <v>0</v>
      </c>
    </row>
    <row r="171" spans="2:18" x14ac:dyDescent="0.35">
      <c r="B171" s="229"/>
      <c r="C171" s="301"/>
      <c r="D171" s="301"/>
      <c r="E171" s="449"/>
      <c r="F171" s="301"/>
      <c r="G171" s="302"/>
      <c r="H171" s="170"/>
      <c r="I171" s="170"/>
      <c r="J171" s="817">
        <f t="shared" si="21"/>
        <v>0</v>
      </c>
      <c r="K171" s="588">
        <f t="shared" si="22"/>
        <v>0</v>
      </c>
      <c r="L171" s="644">
        <f>IF(I171&lt;(INDEX(Lookup!$U$2:$U$10,MATCH($D$45,Lookup!$S$2:$S$10,0))),0,365)</f>
        <v>0</v>
      </c>
      <c r="M171" s="588">
        <f t="shared" si="20"/>
        <v>0</v>
      </c>
      <c r="N171" s="704"/>
      <c r="O171" s="361"/>
      <c r="Q171" s="849">
        <f t="shared" si="23"/>
        <v>0</v>
      </c>
      <c r="R171" s="849">
        <f t="shared" si="24"/>
        <v>0</v>
      </c>
    </row>
    <row r="172" spans="2:18" x14ac:dyDescent="0.35">
      <c r="B172" s="229"/>
      <c r="C172" s="301"/>
      <c r="D172" s="301"/>
      <c r="E172" s="449"/>
      <c r="F172" s="301"/>
      <c r="G172" s="302"/>
      <c r="H172" s="170"/>
      <c r="I172" s="170"/>
      <c r="J172" s="817">
        <f t="shared" si="21"/>
        <v>0</v>
      </c>
      <c r="K172" s="588">
        <f t="shared" si="22"/>
        <v>0</v>
      </c>
      <c r="L172" s="644">
        <f>IF(I172&lt;(INDEX(Lookup!$U$2:$U$10,MATCH($D$45,Lookup!$S$2:$S$10,0))),0,365)</f>
        <v>0</v>
      </c>
      <c r="M172" s="588">
        <f t="shared" si="20"/>
        <v>0</v>
      </c>
      <c r="N172" s="704"/>
      <c r="O172" s="361"/>
      <c r="Q172" s="849">
        <f t="shared" si="23"/>
        <v>0</v>
      </c>
      <c r="R172" s="849">
        <f t="shared" si="24"/>
        <v>0</v>
      </c>
    </row>
    <row r="173" spans="2:18" x14ac:dyDescent="0.35">
      <c r="B173" s="229"/>
      <c r="C173" s="301"/>
      <c r="D173" s="301"/>
      <c r="E173" s="449"/>
      <c r="F173" s="301"/>
      <c r="G173" s="302"/>
      <c r="H173" s="170"/>
      <c r="I173" s="170"/>
      <c r="J173" s="817">
        <f t="shared" si="21"/>
        <v>0</v>
      </c>
      <c r="K173" s="588">
        <f t="shared" si="22"/>
        <v>0</v>
      </c>
      <c r="L173" s="644">
        <f>IF(I173&lt;(INDEX(Lookup!$U$2:$U$10,MATCH($D$45,Lookup!$S$2:$S$10,0))),0,365)</f>
        <v>0</v>
      </c>
      <c r="M173" s="588">
        <f t="shared" si="20"/>
        <v>0</v>
      </c>
      <c r="N173" s="704"/>
      <c r="O173" s="361"/>
      <c r="Q173" s="849">
        <f t="shared" si="23"/>
        <v>0</v>
      </c>
      <c r="R173" s="849">
        <f t="shared" si="24"/>
        <v>0</v>
      </c>
    </row>
    <row r="174" spans="2:18" x14ac:dyDescent="0.35">
      <c r="B174" s="229"/>
      <c r="C174" s="301"/>
      <c r="D174" s="301"/>
      <c r="E174" s="449"/>
      <c r="F174" s="301"/>
      <c r="G174" s="302"/>
      <c r="H174" s="170"/>
      <c r="I174" s="170"/>
      <c r="J174" s="817">
        <f t="shared" si="21"/>
        <v>0</v>
      </c>
      <c r="K174" s="588">
        <f t="shared" si="22"/>
        <v>0</v>
      </c>
      <c r="L174" s="644">
        <f>IF(I174&lt;(INDEX(Lookup!$U$2:$U$10,MATCH($D$45,Lookup!$S$2:$S$10,0))),0,365)</f>
        <v>0</v>
      </c>
      <c r="M174" s="588">
        <f t="shared" si="20"/>
        <v>0</v>
      </c>
      <c r="N174" s="704"/>
      <c r="O174" s="361"/>
      <c r="Q174" s="849">
        <f t="shared" si="23"/>
        <v>0</v>
      </c>
      <c r="R174" s="849">
        <f t="shared" si="24"/>
        <v>0</v>
      </c>
    </row>
    <row r="175" spans="2:18" x14ac:dyDescent="0.35">
      <c r="B175" s="229"/>
      <c r="C175" s="301"/>
      <c r="D175" s="301"/>
      <c r="E175" s="449"/>
      <c r="F175" s="301"/>
      <c r="G175" s="302"/>
      <c r="H175" s="170"/>
      <c r="I175" s="170"/>
      <c r="J175" s="817">
        <f t="shared" si="21"/>
        <v>0</v>
      </c>
      <c r="K175" s="588">
        <f t="shared" si="22"/>
        <v>0</v>
      </c>
      <c r="L175" s="644">
        <f>IF(I175&lt;(INDEX(Lookup!$U$2:$U$10,MATCH($D$45,Lookup!$S$2:$S$10,0))),0,365)</f>
        <v>0</v>
      </c>
      <c r="M175" s="588">
        <f t="shared" si="20"/>
        <v>0</v>
      </c>
      <c r="N175" s="704"/>
      <c r="O175" s="361"/>
      <c r="Q175" s="849">
        <f t="shared" si="23"/>
        <v>0</v>
      </c>
      <c r="R175" s="849">
        <f t="shared" si="24"/>
        <v>0</v>
      </c>
    </row>
    <row r="176" spans="2:18" x14ac:dyDescent="0.35">
      <c r="B176" s="229"/>
      <c r="C176" s="301"/>
      <c r="D176" s="301"/>
      <c r="E176" s="449"/>
      <c r="F176" s="301"/>
      <c r="G176" s="302"/>
      <c r="H176" s="170"/>
      <c r="I176" s="170"/>
      <c r="J176" s="817">
        <f t="shared" si="21"/>
        <v>0</v>
      </c>
      <c r="K176" s="588">
        <f t="shared" si="22"/>
        <v>0</v>
      </c>
      <c r="L176" s="644">
        <f>IF(I176&lt;(INDEX(Lookup!$U$2:$U$10,MATCH($D$45,Lookup!$S$2:$S$10,0))),0,365)</f>
        <v>0</v>
      </c>
      <c r="M176" s="588">
        <f t="shared" ref="M176:M239" si="25">IF(O176="x",0,L176*$L$8)</f>
        <v>0</v>
      </c>
      <c r="N176" s="704"/>
      <c r="O176" s="361"/>
      <c r="Q176" s="849">
        <f t="shared" si="23"/>
        <v>0</v>
      </c>
      <c r="R176" s="849">
        <f t="shared" si="24"/>
        <v>0</v>
      </c>
    </row>
    <row r="177" spans="2:18" x14ac:dyDescent="0.35">
      <c r="B177" s="229"/>
      <c r="C177" s="301"/>
      <c r="D177" s="301"/>
      <c r="E177" s="449"/>
      <c r="F177" s="301"/>
      <c r="G177" s="302"/>
      <c r="H177" s="170"/>
      <c r="I177" s="170"/>
      <c r="J177" s="817">
        <f t="shared" ref="J177:J240" si="26">IF(OR(H177&lt;&gt;"",I177&lt;&gt;""),DATEDIF(H177,I177,"d")+1,0)</f>
        <v>0</v>
      </c>
      <c r="K177" s="588">
        <f t="shared" ref="K177:K240" si="27">J177*$L$8</f>
        <v>0</v>
      </c>
      <c r="L177" s="644">
        <f>IF(I177&lt;(INDEX(Lookup!$U$2:$U$10,MATCH($D$45,Lookup!$S$2:$S$10,0))),0,365)</f>
        <v>0</v>
      </c>
      <c r="M177" s="588">
        <f t="shared" si="25"/>
        <v>0</v>
      </c>
      <c r="N177" s="704"/>
      <c r="O177" s="361"/>
      <c r="Q177" s="849">
        <f t="shared" ref="Q177:Q240" si="28">K177*$H$33</f>
        <v>0</v>
      </c>
      <c r="R177" s="849">
        <f t="shared" ref="R177:R240" si="29">M177*$H$42</f>
        <v>0</v>
      </c>
    </row>
    <row r="178" spans="2:18" x14ac:dyDescent="0.35">
      <c r="B178" s="229"/>
      <c r="C178" s="301"/>
      <c r="D178" s="301"/>
      <c r="E178" s="449"/>
      <c r="F178" s="301"/>
      <c r="G178" s="302"/>
      <c r="H178" s="170"/>
      <c r="I178" s="170"/>
      <c r="J178" s="817">
        <f t="shared" si="26"/>
        <v>0</v>
      </c>
      <c r="K178" s="588">
        <f t="shared" si="27"/>
        <v>0</v>
      </c>
      <c r="L178" s="644">
        <f>IF(I178&lt;(INDEX(Lookup!$U$2:$U$10,MATCH($D$45,Lookup!$S$2:$S$10,0))),0,365)</f>
        <v>0</v>
      </c>
      <c r="M178" s="588">
        <f t="shared" si="25"/>
        <v>0</v>
      </c>
      <c r="N178" s="704"/>
      <c r="O178" s="361"/>
      <c r="Q178" s="849">
        <f t="shared" si="28"/>
        <v>0</v>
      </c>
      <c r="R178" s="849">
        <f t="shared" si="29"/>
        <v>0</v>
      </c>
    </row>
    <row r="179" spans="2:18" x14ac:dyDescent="0.35">
      <c r="B179" s="229"/>
      <c r="C179" s="301"/>
      <c r="D179" s="301"/>
      <c r="E179" s="449"/>
      <c r="F179" s="301"/>
      <c r="G179" s="302"/>
      <c r="H179" s="170"/>
      <c r="I179" s="170"/>
      <c r="J179" s="817">
        <f t="shared" si="26"/>
        <v>0</v>
      </c>
      <c r="K179" s="588">
        <f t="shared" si="27"/>
        <v>0</v>
      </c>
      <c r="L179" s="644">
        <f>IF(I179&lt;(INDEX(Lookup!$U$2:$U$10,MATCH($D$45,Lookup!$S$2:$S$10,0))),0,365)</f>
        <v>0</v>
      </c>
      <c r="M179" s="588">
        <f t="shared" si="25"/>
        <v>0</v>
      </c>
      <c r="N179" s="704"/>
      <c r="O179" s="361"/>
      <c r="Q179" s="849">
        <f t="shared" si="28"/>
        <v>0</v>
      </c>
      <c r="R179" s="849">
        <f t="shared" si="29"/>
        <v>0</v>
      </c>
    </row>
    <row r="180" spans="2:18" x14ac:dyDescent="0.35">
      <c r="B180" s="229"/>
      <c r="C180" s="301"/>
      <c r="D180" s="301"/>
      <c r="E180" s="449"/>
      <c r="F180" s="301"/>
      <c r="G180" s="302"/>
      <c r="H180" s="170"/>
      <c r="I180" s="170"/>
      <c r="J180" s="817">
        <f t="shared" si="26"/>
        <v>0</v>
      </c>
      <c r="K180" s="588">
        <f t="shared" si="27"/>
        <v>0</v>
      </c>
      <c r="L180" s="644">
        <f>IF(I180&lt;(INDEX(Lookup!$U$2:$U$10,MATCH($D$45,Lookup!$S$2:$S$10,0))),0,365)</f>
        <v>0</v>
      </c>
      <c r="M180" s="588">
        <f t="shared" si="25"/>
        <v>0</v>
      </c>
      <c r="N180" s="704"/>
      <c r="O180" s="361"/>
      <c r="Q180" s="849">
        <f t="shared" si="28"/>
        <v>0</v>
      </c>
      <c r="R180" s="849">
        <f t="shared" si="29"/>
        <v>0</v>
      </c>
    </row>
    <row r="181" spans="2:18" x14ac:dyDescent="0.35">
      <c r="B181" s="229"/>
      <c r="C181" s="301"/>
      <c r="D181" s="301"/>
      <c r="E181" s="449"/>
      <c r="F181" s="301"/>
      <c r="G181" s="302"/>
      <c r="H181" s="170"/>
      <c r="I181" s="170"/>
      <c r="J181" s="817">
        <f t="shared" si="26"/>
        <v>0</v>
      </c>
      <c r="K181" s="588">
        <f t="shared" si="27"/>
        <v>0</v>
      </c>
      <c r="L181" s="644">
        <f>IF(I181&lt;(INDEX(Lookup!$U$2:$U$10,MATCH($D$45,Lookup!$S$2:$S$10,0))),0,365)</f>
        <v>0</v>
      </c>
      <c r="M181" s="588">
        <f t="shared" si="25"/>
        <v>0</v>
      </c>
      <c r="N181" s="704"/>
      <c r="O181" s="361"/>
      <c r="Q181" s="849">
        <f t="shared" si="28"/>
        <v>0</v>
      </c>
      <c r="R181" s="849">
        <f t="shared" si="29"/>
        <v>0</v>
      </c>
    </row>
    <row r="182" spans="2:18" x14ac:dyDescent="0.35">
      <c r="B182" s="229"/>
      <c r="C182" s="301"/>
      <c r="D182" s="301"/>
      <c r="E182" s="449"/>
      <c r="F182" s="301"/>
      <c r="G182" s="302"/>
      <c r="H182" s="170"/>
      <c r="I182" s="170"/>
      <c r="J182" s="817">
        <f t="shared" si="26"/>
        <v>0</v>
      </c>
      <c r="K182" s="588">
        <f t="shared" si="27"/>
        <v>0</v>
      </c>
      <c r="L182" s="644">
        <f>IF(I182&lt;(INDEX(Lookup!$U$2:$U$10,MATCH($D$45,Lookup!$S$2:$S$10,0))),0,365)</f>
        <v>0</v>
      </c>
      <c r="M182" s="588">
        <f t="shared" si="25"/>
        <v>0</v>
      </c>
      <c r="N182" s="704"/>
      <c r="O182" s="361"/>
      <c r="Q182" s="849">
        <f t="shared" si="28"/>
        <v>0</v>
      </c>
      <c r="R182" s="849">
        <f t="shared" si="29"/>
        <v>0</v>
      </c>
    </row>
    <row r="183" spans="2:18" x14ac:dyDescent="0.35">
      <c r="B183" s="229"/>
      <c r="C183" s="301"/>
      <c r="D183" s="301"/>
      <c r="E183" s="449"/>
      <c r="F183" s="301"/>
      <c r="G183" s="302"/>
      <c r="H183" s="170"/>
      <c r="I183" s="170"/>
      <c r="J183" s="817">
        <f t="shared" si="26"/>
        <v>0</v>
      </c>
      <c r="K183" s="588">
        <f t="shared" si="27"/>
        <v>0</v>
      </c>
      <c r="L183" s="644">
        <f>IF(I183&lt;(INDEX(Lookup!$U$2:$U$10,MATCH($D$45,Lookup!$S$2:$S$10,0))),0,365)</f>
        <v>0</v>
      </c>
      <c r="M183" s="588">
        <f t="shared" si="25"/>
        <v>0</v>
      </c>
      <c r="N183" s="704"/>
      <c r="O183" s="361"/>
      <c r="Q183" s="849">
        <f t="shared" si="28"/>
        <v>0</v>
      </c>
      <c r="R183" s="849">
        <f t="shared" si="29"/>
        <v>0</v>
      </c>
    </row>
    <row r="184" spans="2:18" x14ac:dyDescent="0.35">
      <c r="B184" s="229"/>
      <c r="C184" s="301"/>
      <c r="D184" s="301"/>
      <c r="E184" s="449"/>
      <c r="F184" s="301"/>
      <c r="G184" s="302"/>
      <c r="H184" s="170"/>
      <c r="I184" s="170"/>
      <c r="J184" s="817">
        <f t="shared" si="26"/>
        <v>0</v>
      </c>
      <c r="K184" s="588">
        <f t="shared" si="27"/>
        <v>0</v>
      </c>
      <c r="L184" s="644">
        <f>IF(I184&lt;(INDEX(Lookup!$U$2:$U$10,MATCH($D$45,Lookup!$S$2:$S$10,0))),0,365)</f>
        <v>0</v>
      </c>
      <c r="M184" s="588">
        <f t="shared" si="25"/>
        <v>0</v>
      </c>
      <c r="N184" s="704"/>
      <c r="O184" s="361"/>
      <c r="Q184" s="849">
        <f t="shared" si="28"/>
        <v>0</v>
      </c>
      <c r="R184" s="849">
        <f t="shared" si="29"/>
        <v>0</v>
      </c>
    </row>
    <row r="185" spans="2:18" x14ac:dyDescent="0.35">
      <c r="B185" s="229"/>
      <c r="C185" s="301"/>
      <c r="D185" s="301"/>
      <c r="E185" s="449"/>
      <c r="F185" s="301"/>
      <c r="G185" s="302"/>
      <c r="H185" s="170"/>
      <c r="I185" s="170"/>
      <c r="J185" s="817">
        <f t="shared" si="26"/>
        <v>0</v>
      </c>
      <c r="K185" s="588">
        <f t="shared" si="27"/>
        <v>0</v>
      </c>
      <c r="L185" s="644">
        <f>IF(I185&lt;(INDEX(Lookup!$U$2:$U$10,MATCH($D$45,Lookup!$S$2:$S$10,0))),0,365)</f>
        <v>0</v>
      </c>
      <c r="M185" s="588">
        <f t="shared" si="25"/>
        <v>0</v>
      </c>
      <c r="N185" s="704"/>
      <c r="O185" s="361"/>
      <c r="Q185" s="849">
        <f t="shared" si="28"/>
        <v>0</v>
      </c>
      <c r="R185" s="849">
        <f t="shared" si="29"/>
        <v>0</v>
      </c>
    </row>
    <row r="186" spans="2:18" x14ac:dyDescent="0.35">
      <c r="B186" s="229"/>
      <c r="C186" s="301"/>
      <c r="D186" s="301"/>
      <c r="E186" s="449"/>
      <c r="F186" s="301"/>
      <c r="G186" s="302"/>
      <c r="H186" s="170"/>
      <c r="I186" s="170"/>
      <c r="J186" s="817">
        <f t="shared" si="26"/>
        <v>0</v>
      </c>
      <c r="K186" s="588">
        <f t="shared" si="27"/>
        <v>0</v>
      </c>
      <c r="L186" s="644">
        <f>IF(I186&lt;(INDEX(Lookup!$U$2:$U$10,MATCH($D$45,Lookup!$S$2:$S$10,0))),0,365)</f>
        <v>0</v>
      </c>
      <c r="M186" s="588">
        <f t="shared" si="25"/>
        <v>0</v>
      </c>
      <c r="N186" s="704"/>
      <c r="O186" s="361"/>
      <c r="Q186" s="849">
        <f t="shared" si="28"/>
        <v>0</v>
      </c>
      <c r="R186" s="849">
        <f t="shared" si="29"/>
        <v>0</v>
      </c>
    </row>
    <row r="187" spans="2:18" x14ac:dyDescent="0.35">
      <c r="B187" s="229"/>
      <c r="C187" s="301"/>
      <c r="D187" s="301"/>
      <c r="E187" s="449"/>
      <c r="F187" s="301"/>
      <c r="G187" s="302"/>
      <c r="H187" s="170"/>
      <c r="I187" s="170"/>
      <c r="J187" s="817">
        <f t="shared" si="26"/>
        <v>0</v>
      </c>
      <c r="K187" s="588">
        <f t="shared" si="27"/>
        <v>0</v>
      </c>
      <c r="L187" s="644">
        <f>IF(I187&lt;(INDEX(Lookup!$U$2:$U$10,MATCH($D$45,Lookup!$S$2:$S$10,0))),0,365)</f>
        <v>0</v>
      </c>
      <c r="M187" s="588">
        <f t="shared" si="25"/>
        <v>0</v>
      </c>
      <c r="N187" s="704"/>
      <c r="O187" s="361"/>
      <c r="Q187" s="849">
        <f t="shared" si="28"/>
        <v>0</v>
      </c>
      <c r="R187" s="849">
        <f t="shared" si="29"/>
        <v>0</v>
      </c>
    </row>
    <row r="188" spans="2:18" x14ac:dyDescent="0.35">
      <c r="B188" s="229"/>
      <c r="C188" s="301"/>
      <c r="D188" s="301"/>
      <c r="E188" s="449"/>
      <c r="F188" s="301"/>
      <c r="G188" s="302"/>
      <c r="H188" s="170"/>
      <c r="I188" s="170"/>
      <c r="J188" s="817">
        <f t="shared" si="26"/>
        <v>0</v>
      </c>
      <c r="K188" s="588">
        <f t="shared" si="27"/>
        <v>0</v>
      </c>
      <c r="L188" s="644">
        <f>IF(I188&lt;(INDEX(Lookup!$U$2:$U$10,MATCH($D$45,Lookup!$S$2:$S$10,0))),0,365)</f>
        <v>0</v>
      </c>
      <c r="M188" s="588">
        <f t="shared" si="25"/>
        <v>0</v>
      </c>
      <c r="N188" s="704"/>
      <c r="O188" s="361"/>
      <c r="Q188" s="849">
        <f t="shared" si="28"/>
        <v>0</v>
      </c>
      <c r="R188" s="849">
        <f t="shared" si="29"/>
        <v>0</v>
      </c>
    </row>
    <row r="189" spans="2:18" x14ac:dyDescent="0.35">
      <c r="B189" s="229"/>
      <c r="C189" s="301"/>
      <c r="D189" s="301"/>
      <c r="E189" s="449"/>
      <c r="F189" s="301"/>
      <c r="G189" s="302"/>
      <c r="H189" s="170"/>
      <c r="I189" s="170"/>
      <c r="J189" s="817">
        <f t="shared" si="26"/>
        <v>0</v>
      </c>
      <c r="K189" s="588">
        <f t="shared" si="27"/>
        <v>0</v>
      </c>
      <c r="L189" s="644">
        <f>IF(I189&lt;(INDEX(Lookup!$U$2:$U$10,MATCH($D$45,Lookup!$S$2:$S$10,0))),0,365)</f>
        <v>0</v>
      </c>
      <c r="M189" s="588">
        <f t="shared" si="25"/>
        <v>0</v>
      </c>
      <c r="N189" s="704"/>
      <c r="O189" s="361"/>
      <c r="Q189" s="849">
        <f t="shared" si="28"/>
        <v>0</v>
      </c>
      <c r="R189" s="849">
        <f t="shared" si="29"/>
        <v>0</v>
      </c>
    </row>
    <row r="190" spans="2:18" x14ac:dyDescent="0.35">
      <c r="B190" s="229"/>
      <c r="C190" s="301"/>
      <c r="D190" s="301"/>
      <c r="E190" s="449"/>
      <c r="F190" s="301"/>
      <c r="G190" s="302"/>
      <c r="H190" s="170"/>
      <c r="I190" s="170"/>
      <c r="J190" s="817">
        <f t="shared" si="26"/>
        <v>0</v>
      </c>
      <c r="K190" s="588">
        <f t="shared" si="27"/>
        <v>0</v>
      </c>
      <c r="L190" s="644">
        <f>IF(I190&lt;(INDEX(Lookup!$U$2:$U$10,MATCH($D$45,Lookup!$S$2:$S$10,0))),0,365)</f>
        <v>0</v>
      </c>
      <c r="M190" s="588">
        <f t="shared" si="25"/>
        <v>0</v>
      </c>
      <c r="N190" s="704"/>
      <c r="O190" s="361"/>
      <c r="Q190" s="849">
        <f t="shared" si="28"/>
        <v>0</v>
      </c>
      <c r="R190" s="849">
        <f t="shared" si="29"/>
        <v>0</v>
      </c>
    </row>
    <row r="191" spans="2:18" x14ac:dyDescent="0.35">
      <c r="B191" s="229"/>
      <c r="C191" s="301"/>
      <c r="D191" s="301"/>
      <c r="E191" s="449"/>
      <c r="F191" s="301"/>
      <c r="G191" s="302"/>
      <c r="H191" s="170"/>
      <c r="I191" s="170"/>
      <c r="J191" s="817">
        <f t="shared" si="26"/>
        <v>0</v>
      </c>
      <c r="K191" s="588">
        <f t="shared" si="27"/>
        <v>0</v>
      </c>
      <c r="L191" s="644">
        <f>IF(I191&lt;(INDEX(Lookup!$U$2:$U$10,MATCH($D$45,Lookup!$S$2:$S$10,0))),0,365)</f>
        <v>0</v>
      </c>
      <c r="M191" s="588">
        <f t="shared" si="25"/>
        <v>0</v>
      </c>
      <c r="N191" s="704"/>
      <c r="O191" s="361"/>
      <c r="Q191" s="849">
        <f t="shared" si="28"/>
        <v>0</v>
      </c>
      <c r="R191" s="849">
        <f t="shared" si="29"/>
        <v>0</v>
      </c>
    </row>
    <row r="192" spans="2:18" x14ac:dyDescent="0.35">
      <c r="B192" s="229"/>
      <c r="C192" s="301"/>
      <c r="D192" s="301"/>
      <c r="E192" s="449"/>
      <c r="F192" s="301"/>
      <c r="G192" s="302"/>
      <c r="H192" s="170"/>
      <c r="I192" s="170"/>
      <c r="J192" s="817">
        <f t="shared" si="26"/>
        <v>0</v>
      </c>
      <c r="K192" s="588">
        <f t="shared" si="27"/>
        <v>0</v>
      </c>
      <c r="L192" s="644">
        <f>IF(I192&lt;(INDEX(Lookup!$U$2:$U$10,MATCH($D$45,Lookup!$S$2:$S$10,0))),0,365)</f>
        <v>0</v>
      </c>
      <c r="M192" s="588">
        <f t="shared" si="25"/>
        <v>0</v>
      </c>
      <c r="N192" s="704"/>
      <c r="O192" s="361"/>
      <c r="Q192" s="849">
        <f t="shared" si="28"/>
        <v>0</v>
      </c>
      <c r="R192" s="849">
        <f t="shared" si="29"/>
        <v>0</v>
      </c>
    </row>
    <row r="193" spans="2:18" x14ac:dyDescent="0.35">
      <c r="B193" s="229"/>
      <c r="C193" s="301"/>
      <c r="D193" s="301"/>
      <c r="E193" s="449"/>
      <c r="F193" s="301"/>
      <c r="G193" s="302"/>
      <c r="H193" s="170"/>
      <c r="I193" s="170"/>
      <c r="J193" s="817">
        <f t="shared" si="26"/>
        <v>0</v>
      </c>
      <c r="K193" s="588">
        <f t="shared" si="27"/>
        <v>0</v>
      </c>
      <c r="L193" s="644">
        <f>IF(I193&lt;(INDEX(Lookup!$U$2:$U$10,MATCH($D$45,Lookup!$S$2:$S$10,0))),0,365)</f>
        <v>0</v>
      </c>
      <c r="M193" s="588">
        <f t="shared" si="25"/>
        <v>0</v>
      </c>
      <c r="N193" s="704"/>
      <c r="O193" s="361"/>
      <c r="Q193" s="849">
        <f t="shared" si="28"/>
        <v>0</v>
      </c>
      <c r="R193" s="849">
        <f t="shared" si="29"/>
        <v>0</v>
      </c>
    </row>
    <row r="194" spans="2:18" x14ac:dyDescent="0.35">
      <c r="B194" s="229"/>
      <c r="C194" s="301"/>
      <c r="D194" s="301"/>
      <c r="E194" s="449"/>
      <c r="F194" s="301"/>
      <c r="G194" s="302"/>
      <c r="H194" s="170"/>
      <c r="I194" s="170"/>
      <c r="J194" s="817">
        <f t="shared" si="26"/>
        <v>0</v>
      </c>
      <c r="K194" s="588">
        <f t="shared" si="27"/>
        <v>0</v>
      </c>
      <c r="L194" s="644">
        <f>IF(I194&lt;(INDEX(Lookup!$U$2:$U$10,MATCH($D$45,Lookup!$S$2:$S$10,0))),0,365)</f>
        <v>0</v>
      </c>
      <c r="M194" s="588">
        <f t="shared" si="25"/>
        <v>0</v>
      </c>
      <c r="N194" s="704"/>
      <c r="O194" s="361"/>
      <c r="Q194" s="849">
        <f t="shared" si="28"/>
        <v>0</v>
      </c>
      <c r="R194" s="849">
        <f t="shared" si="29"/>
        <v>0</v>
      </c>
    </row>
    <row r="195" spans="2:18" x14ac:dyDescent="0.35">
      <c r="B195" s="229"/>
      <c r="C195" s="301"/>
      <c r="D195" s="301"/>
      <c r="E195" s="449"/>
      <c r="F195" s="301"/>
      <c r="G195" s="302"/>
      <c r="H195" s="170"/>
      <c r="I195" s="170"/>
      <c r="J195" s="817">
        <f t="shared" si="26"/>
        <v>0</v>
      </c>
      <c r="K195" s="588">
        <f t="shared" si="27"/>
        <v>0</v>
      </c>
      <c r="L195" s="644">
        <f>IF(I195&lt;(INDEX(Lookup!$U$2:$U$10,MATCH($D$45,Lookup!$S$2:$S$10,0))),0,365)</f>
        <v>0</v>
      </c>
      <c r="M195" s="588">
        <f t="shared" si="25"/>
        <v>0</v>
      </c>
      <c r="N195" s="704"/>
      <c r="O195" s="361"/>
      <c r="Q195" s="849">
        <f t="shared" si="28"/>
        <v>0</v>
      </c>
      <c r="R195" s="849">
        <f t="shared" si="29"/>
        <v>0</v>
      </c>
    </row>
    <row r="196" spans="2:18" x14ac:dyDescent="0.35">
      <c r="B196" s="229"/>
      <c r="C196" s="301"/>
      <c r="D196" s="301"/>
      <c r="E196" s="449"/>
      <c r="F196" s="301"/>
      <c r="G196" s="302"/>
      <c r="H196" s="170"/>
      <c r="I196" s="170"/>
      <c r="J196" s="817">
        <f t="shared" si="26"/>
        <v>0</v>
      </c>
      <c r="K196" s="588">
        <f t="shared" si="27"/>
        <v>0</v>
      </c>
      <c r="L196" s="644">
        <f>IF(I196&lt;(INDEX(Lookup!$U$2:$U$10,MATCH($D$45,Lookup!$S$2:$S$10,0))),0,365)</f>
        <v>0</v>
      </c>
      <c r="M196" s="588">
        <f t="shared" si="25"/>
        <v>0</v>
      </c>
      <c r="N196" s="704"/>
      <c r="O196" s="361"/>
      <c r="Q196" s="849">
        <f t="shared" si="28"/>
        <v>0</v>
      </c>
      <c r="R196" s="849">
        <f t="shared" si="29"/>
        <v>0</v>
      </c>
    </row>
    <row r="197" spans="2:18" x14ac:dyDescent="0.35">
      <c r="B197" s="229"/>
      <c r="C197" s="301"/>
      <c r="D197" s="301"/>
      <c r="E197" s="449"/>
      <c r="F197" s="301"/>
      <c r="G197" s="302"/>
      <c r="H197" s="170"/>
      <c r="I197" s="170"/>
      <c r="J197" s="817">
        <f t="shared" si="26"/>
        <v>0</v>
      </c>
      <c r="K197" s="588">
        <f t="shared" si="27"/>
        <v>0</v>
      </c>
      <c r="L197" s="644">
        <f>IF(I197&lt;(INDEX(Lookup!$U$2:$U$10,MATCH($D$45,Lookup!$S$2:$S$10,0))),0,365)</f>
        <v>0</v>
      </c>
      <c r="M197" s="588">
        <f t="shared" si="25"/>
        <v>0</v>
      </c>
      <c r="N197" s="704"/>
      <c r="O197" s="361"/>
      <c r="Q197" s="849">
        <f t="shared" si="28"/>
        <v>0</v>
      </c>
      <c r="R197" s="849">
        <f t="shared" si="29"/>
        <v>0</v>
      </c>
    </row>
    <row r="198" spans="2:18" x14ac:dyDescent="0.35">
      <c r="B198" s="229"/>
      <c r="C198" s="301"/>
      <c r="D198" s="301"/>
      <c r="E198" s="449"/>
      <c r="F198" s="301"/>
      <c r="G198" s="302"/>
      <c r="H198" s="170"/>
      <c r="I198" s="170"/>
      <c r="J198" s="817">
        <f t="shared" si="26"/>
        <v>0</v>
      </c>
      <c r="K198" s="588">
        <f t="shared" si="27"/>
        <v>0</v>
      </c>
      <c r="L198" s="644">
        <f>IF(I198&lt;(INDEX(Lookup!$U$2:$U$10,MATCH($D$45,Lookup!$S$2:$S$10,0))),0,365)</f>
        <v>0</v>
      </c>
      <c r="M198" s="588">
        <f t="shared" si="25"/>
        <v>0</v>
      </c>
      <c r="N198" s="704"/>
      <c r="O198" s="361"/>
      <c r="Q198" s="849">
        <f t="shared" si="28"/>
        <v>0</v>
      </c>
      <c r="R198" s="849">
        <f t="shared" si="29"/>
        <v>0</v>
      </c>
    </row>
    <row r="199" spans="2:18" x14ac:dyDescent="0.35">
      <c r="B199" s="229"/>
      <c r="C199" s="301"/>
      <c r="D199" s="301"/>
      <c r="E199" s="449"/>
      <c r="F199" s="301"/>
      <c r="G199" s="302"/>
      <c r="H199" s="170"/>
      <c r="I199" s="170"/>
      <c r="J199" s="817">
        <f t="shared" si="26"/>
        <v>0</v>
      </c>
      <c r="K199" s="588">
        <f t="shared" si="27"/>
        <v>0</v>
      </c>
      <c r="L199" s="644">
        <f>IF(I199&lt;(INDEX(Lookup!$U$2:$U$10,MATCH($D$45,Lookup!$S$2:$S$10,0))),0,365)</f>
        <v>0</v>
      </c>
      <c r="M199" s="588">
        <f t="shared" si="25"/>
        <v>0</v>
      </c>
      <c r="N199" s="704"/>
      <c r="O199" s="361"/>
      <c r="Q199" s="849">
        <f t="shared" si="28"/>
        <v>0</v>
      </c>
      <c r="R199" s="849">
        <f t="shared" si="29"/>
        <v>0</v>
      </c>
    </row>
    <row r="200" spans="2:18" x14ac:dyDescent="0.35">
      <c r="B200" s="229"/>
      <c r="C200" s="301"/>
      <c r="D200" s="301"/>
      <c r="E200" s="449"/>
      <c r="F200" s="301"/>
      <c r="G200" s="302"/>
      <c r="H200" s="170"/>
      <c r="I200" s="170"/>
      <c r="J200" s="817">
        <f t="shared" si="26"/>
        <v>0</v>
      </c>
      <c r="K200" s="588">
        <f t="shared" si="27"/>
        <v>0</v>
      </c>
      <c r="L200" s="644">
        <f>IF(I200&lt;(INDEX(Lookup!$U$2:$U$10,MATCH($D$45,Lookup!$S$2:$S$10,0))),0,365)</f>
        <v>0</v>
      </c>
      <c r="M200" s="588">
        <f t="shared" si="25"/>
        <v>0</v>
      </c>
      <c r="N200" s="704"/>
      <c r="O200" s="361"/>
      <c r="Q200" s="849">
        <f t="shared" si="28"/>
        <v>0</v>
      </c>
      <c r="R200" s="849">
        <f t="shared" si="29"/>
        <v>0</v>
      </c>
    </row>
    <row r="201" spans="2:18" x14ac:dyDescent="0.35">
      <c r="B201" s="229"/>
      <c r="C201" s="301"/>
      <c r="D201" s="301"/>
      <c r="E201" s="449"/>
      <c r="F201" s="301"/>
      <c r="G201" s="302"/>
      <c r="H201" s="170"/>
      <c r="I201" s="170"/>
      <c r="J201" s="817">
        <f t="shared" si="26"/>
        <v>0</v>
      </c>
      <c r="K201" s="588">
        <f t="shared" si="27"/>
        <v>0</v>
      </c>
      <c r="L201" s="644">
        <f>IF(I201&lt;(INDEX(Lookup!$U$2:$U$10,MATCH($D$45,Lookup!$S$2:$S$10,0))),0,365)</f>
        <v>0</v>
      </c>
      <c r="M201" s="588">
        <f t="shared" si="25"/>
        <v>0</v>
      </c>
      <c r="N201" s="704"/>
      <c r="O201" s="361"/>
      <c r="Q201" s="849">
        <f t="shared" si="28"/>
        <v>0</v>
      </c>
      <c r="R201" s="849">
        <f t="shared" si="29"/>
        <v>0</v>
      </c>
    </row>
    <row r="202" spans="2:18" x14ac:dyDescent="0.35">
      <c r="B202" s="229"/>
      <c r="C202" s="301"/>
      <c r="D202" s="301"/>
      <c r="E202" s="449"/>
      <c r="F202" s="301"/>
      <c r="G202" s="302"/>
      <c r="H202" s="170"/>
      <c r="I202" s="170"/>
      <c r="J202" s="817">
        <f t="shared" si="26"/>
        <v>0</v>
      </c>
      <c r="K202" s="588">
        <f t="shared" si="27"/>
        <v>0</v>
      </c>
      <c r="L202" s="644">
        <f>IF(I202&lt;(INDEX(Lookup!$U$2:$U$10,MATCH($D$45,Lookup!$S$2:$S$10,0))),0,365)</f>
        <v>0</v>
      </c>
      <c r="M202" s="588">
        <f t="shared" si="25"/>
        <v>0</v>
      </c>
      <c r="N202" s="704"/>
      <c r="O202" s="361"/>
      <c r="Q202" s="849">
        <f t="shared" si="28"/>
        <v>0</v>
      </c>
      <c r="R202" s="849">
        <f t="shared" si="29"/>
        <v>0</v>
      </c>
    </row>
    <row r="203" spans="2:18" x14ac:dyDescent="0.35">
      <c r="B203" s="229"/>
      <c r="C203" s="301"/>
      <c r="D203" s="301"/>
      <c r="E203" s="449"/>
      <c r="F203" s="301"/>
      <c r="G203" s="302"/>
      <c r="H203" s="170"/>
      <c r="I203" s="170"/>
      <c r="J203" s="817">
        <f t="shared" si="26"/>
        <v>0</v>
      </c>
      <c r="K203" s="588">
        <f t="shared" si="27"/>
        <v>0</v>
      </c>
      <c r="L203" s="644">
        <f>IF(I203&lt;(INDEX(Lookup!$U$2:$U$10,MATCH($D$45,Lookup!$S$2:$S$10,0))),0,365)</f>
        <v>0</v>
      </c>
      <c r="M203" s="588">
        <f t="shared" si="25"/>
        <v>0</v>
      </c>
      <c r="N203" s="704"/>
      <c r="O203" s="361"/>
      <c r="Q203" s="849">
        <f t="shared" si="28"/>
        <v>0</v>
      </c>
      <c r="R203" s="849">
        <f t="shared" si="29"/>
        <v>0</v>
      </c>
    </row>
    <row r="204" spans="2:18" x14ac:dyDescent="0.35">
      <c r="B204" s="229"/>
      <c r="C204" s="301"/>
      <c r="D204" s="301"/>
      <c r="E204" s="449"/>
      <c r="F204" s="301"/>
      <c r="G204" s="302"/>
      <c r="H204" s="170"/>
      <c r="I204" s="170"/>
      <c r="J204" s="817">
        <f t="shared" si="26"/>
        <v>0</v>
      </c>
      <c r="K204" s="588">
        <f t="shared" si="27"/>
        <v>0</v>
      </c>
      <c r="L204" s="644">
        <f>IF(I204&lt;(INDEX(Lookup!$U$2:$U$10,MATCH($D$45,Lookup!$S$2:$S$10,0))),0,365)</f>
        <v>0</v>
      </c>
      <c r="M204" s="588">
        <f t="shared" si="25"/>
        <v>0</v>
      </c>
      <c r="N204" s="704"/>
      <c r="O204" s="361"/>
      <c r="Q204" s="849">
        <f t="shared" si="28"/>
        <v>0</v>
      </c>
      <c r="R204" s="849">
        <f t="shared" si="29"/>
        <v>0</v>
      </c>
    </row>
    <row r="205" spans="2:18" x14ac:dyDescent="0.35">
      <c r="B205" s="229"/>
      <c r="C205" s="301"/>
      <c r="D205" s="301"/>
      <c r="E205" s="449"/>
      <c r="F205" s="301"/>
      <c r="G205" s="302"/>
      <c r="H205" s="170"/>
      <c r="I205" s="170"/>
      <c r="J205" s="817">
        <f t="shared" si="26"/>
        <v>0</v>
      </c>
      <c r="K205" s="588">
        <f t="shared" si="27"/>
        <v>0</v>
      </c>
      <c r="L205" s="644">
        <f>IF(I205&lt;(INDEX(Lookup!$U$2:$U$10,MATCH($D$45,Lookup!$S$2:$S$10,0))),0,365)</f>
        <v>0</v>
      </c>
      <c r="M205" s="588">
        <f t="shared" si="25"/>
        <v>0</v>
      </c>
      <c r="N205" s="704"/>
      <c r="O205" s="361"/>
      <c r="Q205" s="849">
        <f t="shared" si="28"/>
        <v>0</v>
      </c>
      <c r="R205" s="849">
        <f t="shared" si="29"/>
        <v>0</v>
      </c>
    </row>
    <row r="206" spans="2:18" x14ac:dyDescent="0.35">
      <c r="B206" s="229"/>
      <c r="C206" s="301"/>
      <c r="D206" s="301"/>
      <c r="E206" s="449"/>
      <c r="F206" s="301"/>
      <c r="G206" s="302"/>
      <c r="H206" s="170"/>
      <c r="I206" s="170"/>
      <c r="J206" s="817">
        <f t="shared" si="26"/>
        <v>0</v>
      </c>
      <c r="K206" s="588">
        <f t="shared" si="27"/>
        <v>0</v>
      </c>
      <c r="L206" s="644">
        <f>IF(I206&lt;(INDEX(Lookup!$U$2:$U$10,MATCH($D$45,Lookup!$S$2:$S$10,0))),0,365)</f>
        <v>0</v>
      </c>
      <c r="M206" s="588">
        <f t="shared" si="25"/>
        <v>0</v>
      </c>
      <c r="N206" s="704"/>
      <c r="O206" s="361"/>
      <c r="Q206" s="849">
        <f t="shared" si="28"/>
        <v>0</v>
      </c>
      <c r="R206" s="849">
        <f t="shared" si="29"/>
        <v>0</v>
      </c>
    </row>
    <row r="207" spans="2:18" x14ac:dyDescent="0.35">
      <c r="B207" s="229"/>
      <c r="C207" s="301"/>
      <c r="D207" s="301"/>
      <c r="E207" s="449"/>
      <c r="F207" s="301"/>
      <c r="G207" s="302"/>
      <c r="H207" s="170"/>
      <c r="I207" s="170"/>
      <c r="J207" s="817">
        <f t="shared" si="26"/>
        <v>0</v>
      </c>
      <c r="K207" s="588">
        <f t="shared" si="27"/>
        <v>0</v>
      </c>
      <c r="L207" s="644">
        <f>IF(I207&lt;(INDEX(Lookup!$U$2:$U$10,MATCH($D$45,Lookup!$S$2:$S$10,0))),0,365)</f>
        <v>0</v>
      </c>
      <c r="M207" s="588">
        <f t="shared" si="25"/>
        <v>0</v>
      </c>
      <c r="N207" s="704"/>
      <c r="O207" s="361"/>
      <c r="Q207" s="849">
        <f t="shared" si="28"/>
        <v>0</v>
      </c>
      <c r="R207" s="849">
        <f t="shared" si="29"/>
        <v>0</v>
      </c>
    </row>
    <row r="208" spans="2:18" x14ac:dyDescent="0.35">
      <c r="B208" s="229"/>
      <c r="C208" s="301"/>
      <c r="D208" s="301"/>
      <c r="E208" s="449"/>
      <c r="F208" s="301"/>
      <c r="G208" s="302"/>
      <c r="H208" s="170"/>
      <c r="I208" s="170"/>
      <c r="J208" s="817">
        <f t="shared" si="26"/>
        <v>0</v>
      </c>
      <c r="K208" s="588">
        <f t="shared" si="27"/>
        <v>0</v>
      </c>
      <c r="L208" s="644">
        <f>IF(I208&lt;(INDEX(Lookup!$U$2:$U$10,MATCH($D$45,Lookup!$S$2:$S$10,0))),0,365)</f>
        <v>0</v>
      </c>
      <c r="M208" s="588">
        <f t="shared" si="25"/>
        <v>0</v>
      </c>
      <c r="N208" s="704"/>
      <c r="O208" s="361"/>
      <c r="Q208" s="849">
        <f t="shared" si="28"/>
        <v>0</v>
      </c>
      <c r="R208" s="849">
        <f t="shared" si="29"/>
        <v>0</v>
      </c>
    </row>
    <row r="209" spans="2:18" x14ac:dyDescent="0.35">
      <c r="B209" s="229"/>
      <c r="C209" s="301"/>
      <c r="D209" s="301"/>
      <c r="E209" s="449"/>
      <c r="F209" s="301"/>
      <c r="G209" s="302"/>
      <c r="H209" s="170"/>
      <c r="I209" s="170"/>
      <c r="J209" s="817">
        <f t="shared" si="26"/>
        <v>0</v>
      </c>
      <c r="K209" s="588">
        <f t="shared" si="27"/>
        <v>0</v>
      </c>
      <c r="L209" s="644">
        <f>IF(I209&lt;(INDEX(Lookup!$U$2:$U$10,MATCH($D$45,Lookup!$S$2:$S$10,0))),0,365)</f>
        <v>0</v>
      </c>
      <c r="M209" s="588">
        <f t="shared" si="25"/>
        <v>0</v>
      </c>
      <c r="N209" s="704"/>
      <c r="O209" s="361"/>
      <c r="Q209" s="849">
        <f t="shared" si="28"/>
        <v>0</v>
      </c>
      <c r="R209" s="849">
        <f t="shared" si="29"/>
        <v>0</v>
      </c>
    </row>
    <row r="210" spans="2:18" x14ac:dyDescent="0.35">
      <c r="B210" s="229"/>
      <c r="C210" s="301"/>
      <c r="D210" s="301"/>
      <c r="E210" s="449"/>
      <c r="F210" s="301"/>
      <c r="G210" s="302"/>
      <c r="H210" s="170"/>
      <c r="I210" s="170"/>
      <c r="J210" s="817">
        <f t="shared" si="26"/>
        <v>0</v>
      </c>
      <c r="K210" s="588">
        <f t="shared" si="27"/>
        <v>0</v>
      </c>
      <c r="L210" s="644">
        <f>IF(I210&lt;(INDEX(Lookup!$U$2:$U$10,MATCH($D$45,Lookup!$S$2:$S$10,0))),0,365)</f>
        <v>0</v>
      </c>
      <c r="M210" s="588">
        <f t="shared" si="25"/>
        <v>0</v>
      </c>
      <c r="N210" s="704"/>
      <c r="O210" s="361"/>
      <c r="Q210" s="849">
        <f t="shared" si="28"/>
        <v>0</v>
      </c>
      <c r="R210" s="849">
        <f t="shared" si="29"/>
        <v>0</v>
      </c>
    </row>
    <row r="211" spans="2:18" x14ac:dyDescent="0.35">
      <c r="B211" s="229"/>
      <c r="C211" s="301"/>
      <c r="D211" s="301"/>
      <c r="E211" s="449"/>
      <c r="F211" s="301"/>
      <c r="G211" s="302"/>
      <c r="H211" s="170"/>
      <c r="I211" s="170"/>
      <c r="J211" s="817">
        <f t="shared" si="26"/>
        <v>0</v>
      </c>
      <c r="K211" s="588">
        <f t="shared" si="27"/>
        <v>0</v>
      </c>
      <c r="L211" s="644">
        <f>IF(I211&lt;(INDEX(Lookup!$U$2:$U$10,MATCH($D$45,Lookup!$S$2:$S$10,0))),0,365)</f>
        <v>0</v>
      </c>
      <c r="M211" s="588">
        <f t="shared" si="25"/>
        <v>0</v>
      </c>
      <c r="N211" s="704"/>
      <c r="O211" s="361"/>
      <c r="Q211" s="849">
        <f t="shared" si="28"/>
        <v>0</v>
      </c>
      <c r="R211" s="849">
        <f t="shared" si="29"/>
        <v>0</v>
      </c>
    </row>
    <row r="212" spans="2:18" x14ac:dyDescent="0.35">
      <c r="B212" s="229"/>
      <c r="C212" s="301"/>
      <c r="D212" s="301"/>
      <c r="E212" s="449"/>
      <c r="F212" s="301"/>
      <c r="G212" s="302"/>
      <c r="H212" s="170"/>
      <c r="I212" s="170"/>
      <c r="J212" s="817">
        <f t="shared" si="26"/>
        <v>0</v>
      </c>
      <c r="K212" s="588">
        <f t="shared" si="27"/>
        <v>0</v>
      </c>
      <c r="L212" s="644">
        <f>IF(I212&lt;(INDEX(Lookup!$U$2:$U$10,MATCH($D$45,Lookup!$S$2:$S$10,0))),0,365)</f>
        <v>0</v>
      </c>
      <c r="M212" s="588">
        <f t="shared" si="25"/>
        <v>0</v>
      </c>
      <c r="N212" s="704"/>
      <c r="O212" s="361"/>
      <c r="Q212" s="849">
        <f t="shared" si="28"/>
        <v>0</v>
      </c>
      <c r="R212" s="849">
        <f t="shared" si="29"/>
        <v>0</v>
      </c>
    </row>
    <row r="213" spans="2:18" x14ac:dyDescent="0.35">
      <c r="B213" s="229"/>
      <c r="C213" s="301"/>
      <c r="D213" s="301"/>
      <c r="E213" s="449"/>
      <c r="F213" s="301"/>
      <c r="G213" s="302"/>
      <c r="H213" s="170"/>
      <c r="I213" s="170"/>
      <c r="J213" s="817">
        <f t="shared" si="26"/>
        <v>0</v>
      </c>
      <c r="K213" s="588">
        <f t="shared" si="27"/>
        <v>0</v>
      </c>
      <c r="L213" s="644">
        <f>IF(I213&lt;(INDEX(Lookup!$U$2:$U$10,MATCH($D$45,Lookup!$S$2:$S$10,0))),0,365)</f>
        <v>0</v>
      </c>
      <c r="M213" s="588">
        <f t="shared" si="25"/>
        <v>0</v>
      </c>
      <c r="N213" s="704"/>
      <c r="O213" s="361"/>
      <c r="Q213" s="849">
        <f t="shared" si="28"/>
        <v>0</v>
      </c>
      <c r="R213" s="849">
        <f t="shared" si="29"/>
        <v>0</v>
      </c>
    </row>
    <row r="214" spans="2:18" x14ac:dyDescent="0.35">
      <c r="B214" s="229"/>
      <c r="C214" s="301"/>
      <c r="D214" s="301"/>
      <c r="E214" s="449"/>
      <c r="F214" s="301"/>
      <c r="G214" s="302"/>
      <c r="H214" s="170"/>
      <c r="I214" s="170"/>
      <c r="J214" s="817">
        <f t="shared" si="26"/>
        <v>0</v>
      </c>
      <c r="K214" s="588">
        <f t="shared" si="27"/>
        <v>0</v>
      </c>
      <c r="L214" s="644">
        <f>IF(I214&lt;(INDEX(Lookup!$U$2:$U$10,MATCH($D$45,Lookup!$S$2:$S$10,0))),0,365)</f>
        <v>0</v>
      </c>
      <c r="M214" s="588">
        <f t="shared" si="25"/>
        <v>0</v>
      </c>
      <c r="N214" s="704"/>
      <c r="O214" s="361"/>
      <c r="Q214" s="849">
        <f t="shared" si="28"/>
        <v>0</v>
      </c>
      <c r="R214" s="849">
        <f t="shared" si="29"/>
        <v>0</v>
      </c>
    </row>
    <row r="215" spans="2:18" x14ac:dyDescent="0.35">
      <c r="B215" s="229"/>
      <c r="C215" s="301"/>
      <c r="D215" s="301"/>
      <c r="E215" s="449"/>
      <c r="F215" s="301"/>
      <c r="G215" s="302"/>
      <c r="H215" s="170"/>
      <c r="I215" s="170"/>
      <c r="J215" s="817">
        <f t="shared" si="26"/>
        <v>0</v>
      </c>
      <c r="K215" s="588">
        <f t="shared" si="27"/>
        <v>0</v>
      </c>
      <c r="L215" s="644">
        <f>IF(I215&lt;(INDEX(Lookup!$U$2:$U$10,MATCH($D$45,Lookup!$S$2:$S$10,0))),0,365)</f>
        <v>0</v>
      </c>
      <c r="M215" s="588">
        <f t="shared" si="25"/>
        <v>0</v>
      </c>
      <c r="N215" s="704"/>
      <c r="O215" s="361"/>
      <c r="Q215" s="849">
        <f t="shared" si="28"/>
        <v>0</v>
      </c>
      <c r="R215" s="849">
        <f t="shared" si="29"/>
        <v>0</v>
      </c>
    </row>
    <row r="216" spans="2:18" x14ac:dyDescent="0.35">
      <c r="B216" s="229"/>
      <c r="C216" s="301"/>
      <c r="D216" s="301"/>
      <c r="E216" s="449"/>
      <c r="F216" s="301"/>
      <c r="G216" s="302"/>
      <c r="H216" s="170"/>
      <c r="I216" s="170"/>
      <c r="J216" s="817">
        <f t="shared" si="26"/>
        <v>0</v>
      </c>
      <c r="K216" s="588">
        <f t="shared" si="27"/>
        <v>0</v>
      </c>
      <c r="L216" s="644">
        <f>IF(I216&lt;(INDEX(Lookup!$U$2:$U$10,MATCH($D$45,Lookup!$S$2:$S$10,0))),0,365)</f>
        <v>0</v>
      </c>
      <c r="M216" s="588">
        <f t="shared" si="25"/>
        <v>0</v>
      </c>
      <c r="N216" s="704"/>
      <c r="O216" s="361"/>
      <c r="Q216" s="849">
        <f t="shared" si="28"/>
        <v>0</v>
      </c>
      <c r="R216" s="849">
        <f t="shared" si="29"/>
        <v>0</v>
      </c>
    </row>
    <row r="217" spans="2:18" x14ac:dyDescent="0.35">
      <c r="B217" s="229"/>
      <c r="C217" s="301"/>
      <c r="D217" s="301"/>
      <c r="E217" s="449"/>
      <c r="F217" s="301"/>
      <c r="G217" s="302"/>
      <c r="H217" s="170"/>
      <c r="I217" s="170"/>
      <c r="J217" s="817">
        <f t="shared" si="26"/>
        <v>0</v>
      </c>
      <c r="K217" s="588">
        <f t="shared" si="27"/>
        <v>0</v>
      </c>
      <c r="L217" s="644">
        <f>IF(I217&lt;(INDEX(Lookup!$U$2:$U$10,MATCH($D$45,Lookup!$S$2:$S$10,0))),0,365)</f>
        <v>0</v>
      </c>
      <c r="M217" s="588">
        <f t="shared" si="25"/>
        <v>0</v>
      </c>
      <c r="N217" s="704"/>
      <c r="O217" s="361"/>
      <c r="Q217" s="849">
        <f t="shared" si="28"/>
        <v>0</v>
      </c>
      <c r="R217" s="849">
        <f t="shared" si="29"/>
        <v>0</v>
      </c>
    </row>
    <row r="218" spans="2:18" x14ac:dyDescent="0.35">
      <c r="B218" s="229"/>
      <c r="C218" s="301"/>
      <c r="D218" s="301"/>
      <c r="E218" s="449"/>
      <c r="F218" s="301"/>
      <c r="G218" s="302"/>
      <c r="H218" s="170"/>
      <c r="I218" s="170"/>
      <c r="J218" s="817">
        <f t="shared" si="26"/>
        <v>0</v>
      </c>
      <c r="K218" s="588">
        <f t="shared" si="27"/>
        <v>0</v>
      </c>
      <c r="L218" s="644">
        <f>IF(I218&lt;(INDEX(Lookup!$U$2:$U$10,MATCH($D$45,Lookup!$S$2:$S$10,0))),0,365)</f>
        <v>0</v>
      </c>
      <c r="M218" s="588">
        <f t="shared" si="25"/>
        <v>0</v>
      </c>
      <c r="N218" s="704"/>
      <c r="O218" s="361"/>
      <c r="Q218" s="849">
        <f t="shared" si="28"/>
        <v>0</v>
      </c>
      <c r="R218" s="849">
        <f t="shared" si="29"/>
        <v>0</v>
      </c>
    </row>
    <row r="219" spans="2:18" x14ac:dyDescent="0.35">
      <c r="B219" s="229"/>
      <c r="C219" s="301"/>
      <c r="D219" s="301"/>
      <c r="E219" s="449"/>
      <c r="F219" s="301"/>
      <c r="G219" s="302"/>
      <c r="H219" s="170"/>
      <c r="I219" s="170"/>
      <c r="J219" s="817">
        <f t="shared" si="26"/>
        <v>0</v>
      </c>
      <c r="K219" s="588">
        <f t="shared" si="27"/>
        <v>0</v>
      </c>
      <c r="L219" s="644">
        <f>IF(I219&lt;(INDEX(Lookup!$U$2:$U$10,MATCH($D$45,Lookup!$S$2:$S$10,0))),0,365)</f>
        <v>0</v>
      </c>
      <c r="M219" s="588">
        <f t="shared" si="25"/>
        <v>0</v>
      </c>
      <c r="N219" s="704"/>
      <c r="O219" s="361"/>
      <c r="Q219" s="849">
        <f t="shared" si="28"/>
        <v>0</v>
      </c>
      <c r="R219" s="849">
        <f t="shared" si="29"/>
        <v>0</v>
      </c>
    </row>
    <row r="220" spans="2:18" x14ac:dyDescent="0.35">
      <c r="B220" s="229"/>
      <c r="C220" s="301"/>
      <c r="D220" s="301"/>
      <c r="E220" s="449"/>
      <c r="F220" s="301"/>
      <c r="G220" s="302"/>
      <c r="H220" s="170"/>
      <c r="I220" s="170"/>
      <c r="J220" s="817">
        <f t="shared" si="26"/>
        <v>0</v>
      </c>
      <c r="K220" s="588">
        <f t="shared" si="27"/>
        <v>0</v>
      </c>
      <c r="L220" s="644">
        <f>IF(I220&lt;(INDEX(Lookup!$U$2:$U$10,MATCH($D$45,Lookup!$S$2:$S$10,0))),0,365)</f>
        <v>0</v>
      </c>
      <c r="M220" s="588">
        <f t="shared" si="25"/>
        <v>0</v>
      </c>
      <c r="N220" s="704"/>
      <c r="O220" s="361"/>
      <c r="Q220" s="849">
        <f t="shared" si="28"/>
        <v>0</v>
      </c>
      <c r="R220" s="849">
        <f t="shared" si="29"/>
        <v>0</v>
      </c>
    </row>
    <row r="221" spans="2:18" x14ac:dyDescent="0.35">
      <c r="B221" s="229"/>
      <c r="C221" s="301"/>
      <c r="D221" s="301"/>
      <c r="E221" s="449"/>
      <c r="F221" s="301"/>
      <c r="G221" s="302"/>
      <c r="H221" s="170"/>
      <c r="I221" s="170"/>
      <c r="J221" s="817">
        <f t="shared" si="26"/>
        <v>0</v>
      </c>
      <c r="K221" s="588">
        <f t="shared" si="27"/>
        <v>0</v>
      </c>
      <c r="L221" s="644">
        <f>IF(I221&lt;(INDEX(Lookup!$U$2:$U$10,MATCH($D$45,Lookup!$S$2:$S$10,0))),0,365)</f>
        <v>0</v>
      </c>
      <c r="M221" s="588">
        <f t="shared" si="25"/>
        <v>0</v>
      </c>
      <c r="N221" s="704"/>
      <c r="O221" s="361"/>
      <c r="Q221" s="849">
        <f t="shared" si="28"/>
        <v>0</v>
      </c>
      <c r="R221" s="849">
        <f t="shared" si="29"/>
        <v>0</v>
      </c>
    </row>
    <row r="222" spans="2:18" x14ac:dyDescent="0.35">
      <c r="B222" s="229"/>
      <c r="C222" s="301"/>
      <c r="D222" s="301"/>
      <c r="E222" s="449"/>
      <c r="F222" s="301"/>
      <c r="G222" s="302"/>
      <c r="H222" s="170"/>
      <c r="I222" s="170"/>
      <c r="J222" s="817">
        <f t="shared" si="26"/>
        <v>0</v>
      </c>
      <c r="K222" s="588">
        <f t="shared" si="27"/>
        <v>0</v>
      </c>
      <c r="L222" s="644">
        <f>IF(I222&lt;(INDEX(Lookup!$U$2:$U$10,MATCH($D$45,Lookup!$S$2:$S$10,0))),0,365)</f>
        <v>0</v>
      </c>
      <c r="M222" s="588">
        <f t="shared" si="25"/>
        <v>0</v>
      </c>
      <c r="N222" s="704"/>
      <c r="O222" s="361"/>
      <c r="Q222" s="849">
        <f t="shared" si="28"/>
        <v>0</v>
      </c>
      <c r="R222" s="849">
        <f t="shared" si="29"/>
        <v>0</v>
      </c>
    </row>
    <row r="223" spans="2:18" x14ac:dyDescent="0.35">
      <c r="B223" s="229"/>
      <c r="C223" s="301"/>
      <c r="D223" s="301"/>
      <c r="E223" s="449"/>
      <c r="F223" s="301"/>
      <c r="G223" s="302"/>
      <c r="H223" s="170"/>
      <c r="I223" s="170"/>
      <c r="J223" s="817">
        <f t="shared" si="26"/>
        <v>0</v>
      </c>
      <c r="K223" s="588">
        <f t="shared" si="27"/>
        <v>0</v>
      </c>
      <c r="L223" s="644">
        <f>IF(I223&lt;(INDEX(Lookup!$U$2:$U$10,MATCH($D$45,Lookup!$S$2:$S$10,0))),0,365)</f>
        <v>0</v>
      </c>
      <c r="M223" s="588">
        <f t="shared" si="25"/>
        <v>0</v>
      </c>
      <c r="N223" s="704"/>
      <c r="O223" s="361"/>
      <c r="Q223" s="849">
        <f t="shared" si="28"/>
        <v>0</v>
      </c>
      <c r="R223" s="849">
        <f t="shared" si="29"/>
        <v>0</v>
      </c>
    </row>
    <row r="224" spans="2:18" x14ac:dyDescent="0.35">
      <c r="B224" s="229"/>
      <c r="C224" s="301"/>
      <c r="D224" s="301"/>
      <c r="E224" s="449"/>
      <c r="F224" s="301"/>
      <c r="G224" s="302"/>
      <c r="H224" s="170"/>
      <c r="I224" s="170"/>
      <c r="J224" s="817">
        <f t="shared" si="26"/>
        <v>0</v>
      </c>
      <c r="K224" s="588">
        <f t="shared" si="27"/>
        <v>0</v>
      </c>
      <c r="L224" s="644">
        <f>IF(I224&lt;(INDEX(Lookup!$U$2:$U$10,MATCH($D$45,Lookup!$S$2:$S$10,0))),0,365)</f>
        <v>0</v>
      </c>
      <c r="M224" s="588">
        <f t="shared" si="25"/>
        <v>0</v>
      </c>
      <c r="N224" s="704"/>
      <c r="O224" s="361"/>
      <c r="Q224" s="849">
        <f t="shared" si="28"/>
        <v>0</v>
      </c>
      <c r="R224" s="849">
        <f t="shared" si="29"/>
        <v>0</v>
      </c>
    </row>
    <row r="225" spans="2:18" x14ac:dyDescent="0.35">
      <c r="B225" s="229"/>
      <c r="C225" s="301"/>
      <c r="D225" s="301"/>
      <c r="E225" s="449"/>
      <c r="F225" s="301"/>
      <c r="G225" s="302"/>
      <c r="H225" s="170"/>
      <c r="I225" s="170"/>
      <c r="J225" s="817">
        <f t="shared" si="26"/>
        <v>0</v>
      </c>
      <c r="K225" s="588">
        <f t="shared" si="27"/>
        <v>0</v>
      </c>
      <c r="L225" s="644">
        <f>IF(I225&lt;(INDEX(Lookup!$U$2:$U$10,MATCH($D$45,Lookup!$S$2:$S$10,0))),0,365)</f>
        <v>0</v>
      </c>
      <c r="M225" s="588">
        <f t="shared" si="25"/>
        <v>0</v>
      </c>
      <c r="N225" s="704"/>
      <c r="O225" s="361"/>
      <c r="Q225" s="849">
        <f t="shared" si="28"/>
        <v>0</v>
      </c>
      <c r="R225" s="849">
        <f t="shared" si="29"/>
        <v>0</v>
      </c>
    </row>
    <row r="226" spans="2:18" x14ac:dyDescent="0.35">
      <c r="B226" s="229"/>
      <c r="C226" s="301"/>
      <c r="D226" s="301"/>
      <c r="E226" s="449"/>
      <c r="F226" s="301"/>
      <c r="G226" s="302"/>
      <c r="H226" s="170"/>
      <c r="I226" s="170"/>
      <c r="J226" s="817">
        <f t="shared" si="26"/>
        <v>0</v>
      </c>
      <c r="K226" s="588">
        <f t="shared" si="27"/>
        <v>0</v>
      </c>
      <c r="L226" s="644">
        <f>IF(I226&lt;(INDEX(Lookup!$U$2:$U$10,MATCH($D$45,Lookup!$S$2:$S$10,0))),0,365)</f>
        <v>0</v>
      </c>
      <c r="M226" s="588">
        <f t="shared" si="25"/>
        <v>0</v>
      </c>
      <c r="N226" s="704"/>
      <c r="O226" s="361"/>
      <c r="Q226" s="849">
        <f t="shared" si="28"/>
        <v>0</v>
      </c>
      <c r="R226" s="849">
        <f t="shared" si="29"/>
        <v>0</v>
      </c>
    </row>
    <row r="227" spans="2:18" x14ac:dyDescent="0.35">
      <c r="B227" s="229"/>
      <c r="C227" s="301"/>
      <c r="D227" s="301"/>
      <c r="E227" s="449"/>
      <c r="F227" s="301"/>
      <c r="G227" s="302"/>
      <c r="H227" s="170"/>
      <c r="I227" s="170"/>
      <c r="J227" s="817">
        <f t="shared" si="26"/>
        <v>0</v>
      </c>
      <c r="K227" s="588">
        <f t="shared" si="27"/>
        <v>0</v>
      </c>
      <c r="L227" s="644">
        <f>IF(I227&lt;(INDEX(Lookup!$U$2:$U$10,MATCH($D$45,Lookup!$S$2:$S$10,0))),0,365)</f>
        <v>0</v>
      </c>
      <c r="M227" s="588">
        <f t="shared" si="25"/>
        <v>0</v>
      </c>
      <c r="N227" s="704"/>
      <c r="O227" s="361"/>
      <c r="Q227" s="849">
        <f t="shared" si="28"/>
        <v>0</v>
      </c>
      <c r="R227" s="849">
        <f t="shared" si="29"/>
        <v>0</v>
      </c>
    </row>
    <row r="228" spans="2:18" x14ac:dyDescent="0.35">
      <c r="B228" s="229"/>
      <c r="C228" s="301"/>
      <c r="D228" s="301"/>
      <c r="E228" s="449"/>
      <c r="F228" s="301"/>
      <c r="G228" s="302"/>
      <c r="H228" s="170"/>
      <c r="I228" s="170"/>
      <c r="J228" s="817">
        <f t="shared" si="26"/>
        <v>0</v>
      </c>
      <c r="K228" s="588">
        <f t="shared" si="27"/>
        <v>0</v>
      </c>
      <c r="L228" s="644">
        <f>IF(I228&lt;(INDEX(Lookup!$U$2:$U$10,MATCH($D$45,Lookup!$S$2:$S$10,0))),0,365)</f>
        <v>0</v>
      </c>
      <c r="M228" s="588">
        <f t="shared" si="25"/>
        <v>0</v>
      </c>
      <c r="N228" s="704"/>
      <c r="O228" s="361"/>
      <c r="Q228" s="849">
        <f t="shared" si="28"/>
        <v>0</v>
      </c>
      <c r="R228" s="849">
        <f t="shared" si="29"/>
        <v>0</v>
      </c>
    </row>
    <row r="229" spans="2:18" x14ac:dyDescent="0.35">
      <c r="B229" s="229"/>
      <c r="C229" s="301"/>
      <c r="D229" s="301"/>
      <c r="E229" s="449"/>
      <c r="F229" s="301"/>
      <c r="G229" s="302"/>
      <c r="H229" s="170"/>
      <c r="I229" s="170"/>
      <c r="J229" s="817">
        <f t="shared" si="26"/>
        <v>0</v>
      </c>
      <c r="K229" s="588">
        <f t="shared" si="27"/>
        <v>0</v>
      </c>
      <c r="L229" s="644">
        <f>IF(I229&lt;(INDEX(Lookup!$U$2:$U$10,MATCH($D$45,Lookup!$S$2:$S$10,0))),0,365)</f>
        <v>0</v>
      </c>
      <c r="M229" s="588">
        <f t="shared" si="25"/>
        <v>0</v>
      </c>
      <c r="N229" s="704"/>
      <c r="O229" s="361"/>
      <c r="Q229" s="849">
        <f t="shared" si="28"/>
        <v>0</v>
      </c>
      <c r="R229" s="849">
        <f t="shared" si="29"/>
        <v>0</v>
      </c>
    </row>
    <row r="230" spans="2:18" x14ac:dyDescent="0.35">
      <c r="B230" s="229"/>
      <c r="C230" s="301"/>
      <c r="D230" s="301"/>
      <c r="E230" s="449"/>
      <c r="F230" s="301"/>
      <c r="G230" s="302"/>
      <c r="H230" s="170"/>
      <c r="I230" s="170"/>
      <c r="J230" s="817">
        <f t="shared" si="26"/>
        <v>0</v>
      </c>
      <c r="K230" s="588">
        <f t="shared" si="27"/>
        <v>0</v>
      </c>
      <c r="L230" s="644">
        <f>IF(I230&lt;(INDEX(Lookup!$U$2:$U$10,MATCH($D$45,Lookup!$S$2:$S$10,0))),0,365)</f>
        <v>0</v>
      </c>
      <c r="M230" s="588">
        <f t="shared" si="25"/>
        <v>0</v>
      </c>
      <c r="N230" s="704"/>
      <c r="O230" s="361"/>
      <c r="Q230" s="849">
        <f t="shared" si="28"/>
        <v>0</v>
      </c>
      <c r="R230" s="849">
        <f t="shared" si="29"/>
        <v>0</v>
      </c>
    </row>
    <row r="231" spans="2:18" x14ac:dyDescent="0.35">
      <c r="B231" s="229"/>
      <c r="C231" s="301"/>
      <c r="D231" s="301"/>
      <c r="E231" s="449"/>
      <c r="F231" s="301"/>
      <c r="G231" s="302"/>
      <c r="H231" s="170"/>
      <c r="I231" s="170"/>
      <c r="J231" s="817">
        <f t="shared" si="26"/>
        <v>0</v>
      </c>
      <c r="K231" s="588">
        <f t="shared" si="27"/>
        <v>0</v>
      </c>
      <c r="L231" s="644">
        <f>IF(I231&lt;(INDEX(Lookup!$U$2:$U$10,MATCH($D$45,Lookup!$S$2:$S$10,0))),0,365)</f>
        <v>0</v>
      </c>
      <c r="M231" s="588">
        <f t="shared" si="25"/>
        <v>0</v>
      </c>
      <c r="N231" s="704"/>
      <c r="O231" s="361"/>
      <c r="Q231" s="849">
        <f t="shared" si="28"/>
        <v>0</v>
      </c>
      <c r="R231" s="849">
        <f t="shared" si="29"/>
        <v>0</v>
      </c>
    </row>
    <row r="232" spans="2:18" x14ac:dyDescent="0.35">
      <c r="B232" s="229"/>
      <c r="C232" s="301"/>
      <c r="D232" s="301"/>
      <c r="E232" s="449"/>
      <c r="F232" s="301"/>
      <c r="G232" s="302"/>
      <c r="H232" s="170"/>
      <c r="I232" s="170"/>
      <c r="J232" s="817">
        <f t="shared" si="26"/>
        <v>0</v>
      </c>
      <c r="K232" s="588">
        <f t="shared" si="27"/>
        <v>0</v>
      </c>
      <c r="L232" s="644">
        <f>IF(I232&lt;(INDEX(Lookup!$U$2:$U$10,MATCH($D$45,Lookup!$S$2:$S$10,0))),0,365)</f>
        <v>0</v>
      </c>
      <c r="M232" s="588">
        <f t="shared" si="25"/>
        <v>0</v>
      </c>
      <c r="N232" s="704"/>
      <c r="O232" s="361"/>
      <c r="Q232" s="849">
        <f t="shared" si="28"/>
        <v>0</v>
      </c>
      <c r="R232" s="849">
        <f t="shared" si="29"/>
        <v>0</v>
      </c>
    </row>
    <row r="233" spans="2:18" x14ac:dyDescent="0.35">
      <c r="B233" s="229"/>
      <c r="C233" s="301"/>
      <c r="D233" s="301"/>
      <c r="E233" s="449"/>
      <c r="F233" s="301"/>
      <c r="G233" s="302"/>
      <c r="H233" s="170"/>
      <c r="I233" s="170"/>
      <c r="J233" s="817">
        <f t="shared" si="26"/>
        <v>0</v>
      </c>
      <c r="K233" s="588">
        <f t="shared" si="27"/>
        <v>0</v>
      </c>
      <c r="L233" s="644">
        <f>IF(I233&lt;(INDEX(Lookup!$U$2:$U$10,MATCH($D$45,Lookup!$S$2:$S$10,0))),0,365)</f>
        <v>0</v>
      </c>
      <c r="M233" s="588">
        <f t="shared" si="25"/>
        <v>0</v>
      </c>
      <c r="N233" s="704"/>
      <c r="O233" s="361"/>
      <c r="Q233" s="849">
        <f t="shared" si="28"/>
        <v>0</v>
      </c>
      <c r="R233" s="849">
        <f t="shared" si="29"/>
        <v>0</v>
      </c>
    </row>
    <row r="234" spans="2:18" x14ac:dyDescent="0.35">
      <c r="B234" s="229"/>
      <c r="C234" s="301"/>
      <c r="D234" s="301"/>
      <c r="E234" s="449"/>
      <c r="F234" s="301"/>
      <c r="G234" s="302"/>
      <c r="H234" s="170"/>
      <c r="I234" s="170"/>
      <c r="J234" s="817">
        <f t="shared" si="26"/>
        <v>0</v>
      </c>
      <c r="K234" s="588">
        <f t="shared" si="27"/>
        <v>0</v>
      </c>
      <c r="L234" s="644">
        <f>IF(I234&lt;(INDEX(Lookup!$U$2:$U$10,MATCH($D$45,Lookup!$S$2:$S$10,0))),0,365)</f>
        <v>0</v>
      </c>
      <c r="M234" s="588">
        <f t="shared" si="25"/>
        <v>0</v>
      </c>
      <c r="N234" s="704"/>
      <c r="O234" s="361"/>
      <c r="Q234" s="849">
        <f t="shared" si="28"/>
        <v>0</v>
      </c>
      <c r="R234" s="849">
        <f t="shared" si="29"/>
        <v>0</v>
      </c>
    </row>
    <row r="235" spans="2:18" x14ac:dyDescent="0.35">
      <c r="B235" s="229"/>
      <c r="C235" s="301"/>
      <c r="D235" s="301"/>
      <c r="E235" s="449"/>
      <c r="F235" s="301"/>
      <c r="G235" s="302"/>
      <c r="H235" s="170"/>
      <c r="I235" s="170"/>
      <c r="J235" s="817">
        <f t="shared" si="26"/>
        <v>0</v>
      </c>
      <c r="K235" s="588">
        <f t="shared" si="27"/>
        <v>0</v>
      </c>
      <c r="L235" s="644">
        <f>IF(I235&lt;(INDEX(Lookup!$U$2:$U$10,MATCH($D$45,Lookup!$S$2:$S$10,0))),0,365)</f>
        <v>0</v>
      </c>
      <c r="M235" s="588">
        <f t="shared" si="25"/>
        <v>0</v>
      </c>
      <c r="N235" s="704"/>
      <c r="O235" s="361"/>
      <c r="Q235" s="849">
        <f t="shared" si="28"/>
        <v>0</v>
      </c>
      <c r="R235" s="849">
        <f t="shared" si="29"/>
        <v>0</v>
      </c>
    </row>
    <row r="236" spans="2:18" x14ac:dyDescent="0.35">
      <c r="B236" s="229"/>
      <c r="C236" s="301"/>
      <c r="D236" s="301"/>
      <c r="E236" s="449"/>
      <c r="F236" s="301"/>
      <c r="G236" s="302"/>
      <c r="H236" s="170"/>
      <c r="I236" s="170"/>
      <c r="J236" s="817">
        <f t="shared" si="26"/>
        <v>0</v>
      </c>
      <c r="K236" s="588">
        <f t="shared" si="27"/>
        <v>0</v>
      </c>
      <c r="L236" s="644">
        <f>IF(I236&lt;(INDEX(Lookup!$U$2:$U$10,MATCH($D$45,Lookup!$S$2:$S$10,0))),0,365)</f>
        <v>0</v>
      </c>
      <c r="M236" s="588">
        <f t="shared" si="25"/>
        <v>0</v>
      </c>
      <c r="N236" s="704"/>
      <c r="O236" s="361"/>
      <c r="Q236" s="849">
        <f t="shared" si="28"/>
        <v>0</v>
      </c>
      <c r="R236" s="849">
        <f t="shared" si="29"/>
        <v>0</v>
      </c>
    </row>
    <row r="237" spans="2:18" x14ac:dyDescent="0.35">
      <c r="B237" s="229"/>
      <c r="C237" s="301"/>
      <c r="D237" s="301"/>
      <c r="E237" s="449"/>
      <c r="F237" s="301"/>
      <c r="G237" s="302"/>
      <c r="H237" s="170"/>
      <c r="I237" s="170"/>
      <c r="J237" s="817">
        <f t="shared" si="26"/>
        <v>0</v>
      </c>
      <c r="K237" s="588">
        <f t="shared" si="27"/>
        <v>0</v>
      </c>
      <c r="L237" s="644">
        <f>IF(I237&lt;(INDEX(Lookup!$U$2:$U$10,MATCH($D$45,Lookup!$S$2:$S$10,0))),0,365)</f>
        <v>0</v>
      </c>
      <c r="M237" s="588">
        <f t="shared" si="25"/>
        <v>0</v>
      </c>
      <c r="N237" s="704"/>
      <c r="O237" s="361"/>
      <c r="Q237" s="849">
        <f t="shared" si="28"/>
        <v>0</v>
      </c>
      <c r="R237" s="849">
        <f t="shared" si="29"/>
        <v>0</v>
      </c>
    </row>
    <row r="238" spans="2:18" x14ac:dyDescent="0.35">
      <c r="B238" s="229"/>
      <c r="C238" s="301"/>
      <c r="D238" s="301"/>
      <c r="E238" s="449"/>
      <c r="F238" s="301"/>
      <c r="G238" s="302"/>
      <c r="H238" s="170"/>
      <c r="I238" s="170"/>
      <c r="J238" s="817">
        <f t="shared" si="26"/>
        <v>0</v>
      </c>
      <c r="K238" s="588">
        <f t="shared" si="27"/>
        <v>0</v>
      </c>
      <c r="L238" s="644">
        <f>IF(I238&lt;(INDEX(Lookup!$U$2:$U$10,MATCH($D$45,Lookup!$S$2:$S$10,0))),0,365)</f>
        <v>0</v>
      </c>
      <c r="M238" s="588">
        <f t="shared" si="25"/>
        <v>0</v>
      </c>
      <c r="N238" s="704"/>
      <c r="O238" s="361"/>
      <c r="Q238" s="849">
        <f t="shared" si="28"/>
        <v>0</v>
      </c>
      <c r="R238" s="849">
        <f t="shared" si="29"/>
        <v>0</v>
      </c>
    </row>
    <row r="239" spans="2:18" x14ac:dyDescent="0.35">
      <c r="B239" s="229"/>
      <c r="C239" s="301"/>
      <c r="D239" s="301"/>
      <c r="E239" s="449"/>
      <c r="F239" s="301"/>
      <c r="G239" s="302"/>
      <c r="H239" s="170"/>
      <c r="I239" s="170"/>
      <c r="J239" s="817">
        <f t="shared" si="26"/>
        <v>0</v>
      </c>
      <c r="K239" s="588">
        <f t="shared" si="27"/>
        <v>0</v>
      </c>
      <c r="L239" s="644">
        <f>IF(I239&lt;(INDEX(Lookup!$U$2:$U$10,MATCH($D$45,Lookup!$S$2:$S$10,0))),0,365)</f>
        <v>0</v>
      </c>
      <c r="M239" s="588">
        <f t="shared" si="25"/>
        <v>0</v>
      </c>
      <c r="N239" s="704"/>
      <c r="O239" s="361"/>
      <c r="Q239" s="849">
        <f t="shared" si="28"/>
        <v>0</v>
      </c>
      <c r="R239" s="849">
        <f t="shared" si="29"/>
        <v>0</v>
      </c>
    </row>
    <row r="240" spans="2:18" x14ac:dyDescent="0.35">
      <c r="B240" s="229"/>
      <c r="C240" s="301"/>
      <c r="D240" s="301"/>
      <c r="E240" s="449"/>
      <c r="F240" s="301"/>
      <c r="G240" s="302"/>
      <c r="H240" s="170"/>
      <c r="I240" s="170"/>
      <c r="J240" s="817">
        <f t="shared" si="26"/>
        <v>0</v>
      </c>
      <c r="K240" s="588">
        <f t="shared" si="27"/>
        <v>0</v>
      </c>
      <c r="L240" s="644">
        <f>IF(I240&lt;(INDEX(Lookup!$U$2:$U$10,MATCH($D$45,Lookup!$S$2:$S$10,0))),0,365)</f>
        <v>0</v>
      </c>
      <c r="M240" s="588">
        <f t="shared" ref="M240:M303" si="30">IF(O240="x",0,L240*$L$8)</f>
        <v>0</v>
      </c>
      <c r="N240" s="704"/>
      <c r="O240" s="361"/>
      <c r="Q240" s="849">
        <f t="shared" si="28"/>
        <v>0</v>
      </c>
      <c r="R240" s="849">
        <f t="shared" si="29"/>
        <v>0</v>
      </c>
    </row>
    <row r="241" spans="2:18" x14ac:dyDescent="0.35">
      <c r="B241" s="229"/>
      <c r="C241" s="301"/>
      <c r="D241" s="301"/>
      <c r="E241" s="449"/>
      <c r="F241" s="301"/>
      <c r="G241" s="302"/>
      <c r="H241" s="170"/>
      <c r="I241" s="170"/>
      <c r="J241" s="817">
        <f t="shared" ref="J241:J304" si="31">IF(OR(H241&lt;&gt;"",I241&lt;&gt;""),DATEDIF(H241,I241,"d")+1,0)</f>
        <v>0</v>
      </c>
      <c r="K241" s="588">
        <f t="shared" ref="K241:K304" si="32">J241*$L$8</f>
        <v>0</v>
      </c>
      <c r="L241" s="644">
        <f>IF(I241&lt;(INDEX(Lookup!$U$2:$U$10,MATCH($D$45,Lookup!$S$2:$S$10,0))),0,365)</f>
        <v>0</v>
      </c>
      <c r="M241" s="588">
        <f t="shared" si="30"/>
        <v>0</v>
      </c>
      <c r="N241" s="704"/>
      <c r="O241" s="361"/>
      <c r="Q241" s="849">
        <f t="shared" ref="Q241:Q304" si="33">K241*$H$33</f>
        <v>0</v>
      </c>
      <c r="R241" s="849">
        <f t="shared" ref="R241:R304" si="34">M241*$H$42</f>
        <v>0</v>
      </c>
    </row>
    <row r="242" spans="2:18" x14ac:dyDescent="0.35">
      <c r="B242" s="229"/>
      <c r="C242" s="301"/>
      <c r="D242" s="301"/>
      <c r="E242" s="449"/>
      <c r="F242" s="301"/>
      <c r="G242" s="302"/>
      <c r="H242" s="170"/>
      <c r="I242" s="170"/>
      <c r="J242" s="817">
        <f t="shared" si="31"/>
        <v>0</v>
      </c>
      <c r="K242" s="588">
        <f t="shared" si="32"/>
        <v>0</v>
      </c>
      <c r="L242" s="644">
        <f>IF(I242&lt;(INDEX(Lookup!$U$2:$U$10,MATCH($D$45,Lookup!$S$2:$S$10,0))),0,365)</f>
        <v>0</v>
      </c>
      <c r="M242" s="588">
        <f t="shared" si="30"/>
        <v>0</v>
      </c>
      <c r="N242" s="704"/>
      <c r="O242" s="361"/>
      <c r="Q242" s="849">
        <f t="shared" si="33"/>
        <v>0</v>
      </c>
      <c r="R242" s="849">
        <f t="shared" si="34"/>
        <v>0</v>
      </c>
    </row>
    <row r="243" spans="2:18" x14ac:dyDescent="0.35">
      <c r="B243" s="229"/>
      <c r="C243" s="301"/>
      <c r="D243" s="301"/>
      <c r="E243" s="449"/>
      <c r="F243" s="301"/>
      <c r="G243" s="302"/>
      <c r="H243" s="170"/>
      <c r="I243" s="170"/>
      <c r="J243" s="817">
        <f t="shared" si="31"/>
        <v>0</v>
      </c>
      <c r="K243" s="588">
        <f t="shared" si="32"/>
        <v>0</v>
      </c>
      <c r="L243" s="644">
        <f>IF(I243&lt;(INDEX(Lookup!$U$2:$U$10,MATCH($D$45,Lookup!$S$2:$S$10,0))),0,365)</f>
        <v>0</v>
      </c>
      <c r="M243" s="588">
        <f t="shared" si="30"/>
        <v>0</v>
      </c>
      <c r="N243" s="704"/>
      <c r="O243" s="361"/>
      <c r="Q243" s="849">
        <f t="shared" si="33"/>
        <v>0</v>
      </c>
      <c r="R243" s="849">
        <f t="shared" si="34"/>
        <v>0</v>
      </c>
    </row>
    <row r="244" spans="2:18" x14ac:dyDescent="0.35">
      <c r="B244" s="229"/>
      <c r="C244" s="301"/>
      <c r="D244" s="301"/>
      <c r="E244" s="449"/>
      <c r="F244" s="301"/>
      <c r="G244" s="302"/>
      <c r="H244" s="170"/>
      <c r="I244" s="170"/>
      <c r="J244" s="817">
        <f t="shared" si="31"/>
        <v>0</v>
      </c>
      <c r="K244" s="588">
        <f t="shared" si="32"/>
        <v>0</v>
      </c>
      <c r="L244" s="644">
        <f>IF(I244&lt;(INDEX(Lookup!$U$2:$U$10,MATCH($D$45,Lookup!$S$2:$S$10,0))),0,365)</f>
        <v>0</v>
      </c>
      <c r="M244" s="588">
        <f t="shared" si="30"/>
        <v>0</v>
      </c>
      <c r="N244" s="704"/>
      <c r="O244" s="361"/>
      <c r="Q244" s="849">
        <f t="shared" si="33"/>
        <v>0</v>
      </c>
      <c r="R244" s="849">
        <f t="shared" si="34"/>
        <v>0</v>
      </c>
    </row>
    <row r="245" spans="2:18" x14ac:dyDescent="0.35">
      <c r="B245" s="229"/>
      <c r="C245" s="301"/>
      <c r="D245" s="301"/>
      <c r="E245" s="449"/>
      <c r="F245" s="301"/>
      <c r="G245" s="302"/>
      <c r="H245" s="170"/>
      <c r="I245" s="170"/>
      <c r="J245" s="817">
        <f t="shared" si="31"/>
        <v>0</v>
      </c>
      <c r="K245" s="588">
        <f t="shared" si="32"/>
        <v>0</v>
      </c>
      <c r="L245" s="644">
        <f>IF(I245&lt;(INDEX(Lookup!$U$2:$U$10,MATCH($D$45,Lookup!$S$2:$S$10,0))),0,365)</f>
        <v>0</v>
      </c>
      <c r="M245" s="588">
        <f t="shared" si="30"/>
        <v>0</v>
      </c>
      <c r="N245" s="704"/>
      <c r="O245" s="361"/>
      <c r="Q245" s="849">
        <f t="shared" si="33"/>
        <v>0</v>
      </c>
      <c r="R245" s="849">
        <f t="shared" si="34"/>
        <v>0</v>
      </c>
    </row>
    <row r="246" spans="2:18" x14ac:dyDescent="0.35">
      <c r="B246" s="229"/>
      <c r="C246" s="301"/>
      <c r="D246" s="301"/>
      <c r="E246" s="449"/>
      <c r="F246" s="301"/>
      <c r="G246" s="302"/>
      <c r="H246" s="170"/>
      <c r="I246" s="170"/>
      <c r="J246" s="817">
        <f t="shared" si="31"/>
        <v>0</v>
      </c>
      <c r="K246" s="588">
        <f t="shared" si="32"/>
        <v>0</v>
      </c>
      <c r="L246" s="644">
        <f>IF(I246&lt;(INDEX(Lookup!$U$2:$U$10,MATCH($D$45,Lookup!$S$2:$S$10,0))),0,365)</f>
        <v>0</v>
      </c>
      <c r="M246" s="588">
        <f t="shared" si="30"/>
        <v>0</v>
      </c>
      <c r="N246" s="704"/>
      <c r="O246" s="361"/>
      <c r="Q246" s="849">
        <f t="shared" si="33"/>
        <v>0</v>
      </c>
      <c r="R246" s="849">
        <f t="shared" si="34"/>
        <v>0</v>
      </c>
    </row>
    <row r="247" spans="2:18" x14ac:dyDescent="0.35">
      <c r="B247" s="229"/>
      <c r="C247" s="301"/>
      <c r="D247" s="301"/>
      <c r="E247" s="449"/>
      <c r="F247" s="301"/>
      <c r="G247" s="302"/>
      <c r="H247" s="170"/>
      <c r="I247" s="170"/>
      <c r="J247" s="817">
        <f t="shared" si="31"/>
        <v>0</v>
      </c>
      <c r="K247" s="588">
        <f t="shared" si="32"/>
        <v>0</v>
      </c>
      <c r="L247" s="644">
        <f>IF(I247&lt;(INDEX(Lookup!$U$2:$U$10,MATCH($D$45,Lookup!$S$2:$S$10,0))),0,365)</f>
        <v>0</v>
      </c>
      <c r="M247" s="588">
        <f t="shared" si="30"/>
        <v>0</v>
      </c>
      <c r="N247" s="704"/>
      <c r="O247" s="361"/>
      <c r="Q247" s="849">
        <f t="shared" si="33"/>
        <v>0</v>
      </c>
      <c r="R247" s="849">
        <f t="shared" si="34"/>
        <v>0</v>
      </c>
    </row>
    <row r="248" spans="2:18" x14ac:dyDescent="0.35">
      <c r="B248" s="229"/>
      <c r="C248" s="301"/>
      <c r="D248" s="301"/>
      <c r="E248" s="449"/>
      <c r="F248" s="301"/>
      <c r="G248" s="302"/>
      <c r="H248" s="170"/>
      <c r="I248" s="170"/>
      <c r="J248" s="817">
        <f t="shared" si="31"/>
        <v>0</v>
      </c>
      <c r="K248" s="588">
        <f t="shared" si="32"/>
        <v>0</v>
      </c>
      <c r="L248" s="644">
        <f>IF(I248&lt;(INDEX(Lookup!$U$2:$U$10,MATCH($D$45,Lookup!$S$2:$S$10,0))),0,365)</f>
        <v>0</v>
      </c>
      <c r="M248" s="588">
        <f t="shared" si="30"/>
        <v>0</v>
      </c>
      <c r="N248" s="704"/>
      <c r="O248" s="361"/>
      <c r="Q248" s="849">
        <f t="shared" si="33"/>
        <v>0</v>
      </c>
      <c r="R248" s="849">
        <f t="shared" si="34"/>
        <v>0</v>
      </c>
    </row>
    <row r="249" spans="2:18" x14ac:dyDescent="0.35">
      <c r="B249" s="229"/>
      <c r="C249" s="301"/>
      <c r="D249" s="301"/>
      <c r="E249" s="449"/>
      <c r="F249" s="301"/>
      <c r="G249" s="302"/>
      <c r="H249" s="170"/>
      <c r="I249" s="170"/>
      <c r="J249" s="817">
        <f t="shared" si="31"/>
        <v>0</v>
      </c>
      <c r="K249" s="588">
        <f t="shared" si="32"/>
        <v>0</v>
      </c>
      <c r="L249" s="644">
        <f>IF(I249&lt;(INDEX(Lookup!$U$2:$U$10,MATCH($D$45,Lookup!$S$2:$S$10,0))),0,365)</f>
        <v>0</v>
      </c>
      <c r="M249" s="588">
        <f t="shared" si="30"/>
        <v>0</v>
      </c>
      <c r="N249" s="704"/>
      <c r="O249" s="361"/>
      <c r="Q249" s="849">
        <f t="shared" si="33"/>
        <v>0</v>
      </c>
      <c r="R249" s="849">
        <f t="shared" si="34"/>
        <v>0</v>
      </c>
    </row>
    <row r="250" spans="2:18" x14ac:dyDescent="0.35">
      <c r="B250" s="229"/>
      <c r="C250" s="301"/>
      <c r="D250" s="301"/>
      <c r="E250" s="449"/>
      <c r="F250" s="301"/>
      <c r="G250" s="302"/>
      <c r="H250" s="170"/>
      <c r="I250" s="170"/>
      <c r="J250" s="817">
        <f t="shared" si="31"/>
        <v>0</v>
      </c>
      <c r="K250" s="588">
        <f t="shared" si="32"/>
        <v>0</v>
      </c>
      <c r="L250" s="644">
        <f>IF(I250&lt;(INDEX(Lookup!$U$2:$U$10,MATCH($D$45,Lookup!$S$2:$S$10,0))),0,365)</f>
        <v>0</v>
      </c>
      <c r="M250" s="588">
        <f t="shared" si="30"/>
        <v>0</v>
      </c>
      <c r="N250" s="704"/>
      <c r="O250" s="361"/>
      <c r="Q250" s="849">
        <f t="shared" si="33"/>
        <v>0</v>
      </c>
      <c r="R250" s="849">
        <f t="shared" si="34"/>
        <v>0</v>
      </c>
    </row>
    <row r="251" spans="2:18" x14ac:dyDescent="0.35">
      <c r="B251" s="229"/>
      <c r="C251" s="301"/>
      <c r="D251" s="301"/>
      <c r="E251" s="449"/>
      <c r="F251" s="301"/>
      <c r="G251" s="302"/>
      <c r="H251" s="170"/>
      <c r="I251" s="170"/>
      <c r="J251" s="817">
        <f t="shared" si="31"/>
        <v>0</v>
      </c>
      <c r="K251" s="588">
        <f t="shared" si="32"/>
        <v>0</v>
      </c>
      <c r="L251" s="644">
        <f>IF(I251&lt;(INDEX(Lookup!$U$2:$U$10,MATCH($D$45,Lookup!$S$2:$S$10,0))),0,365)</f>
        <v>0</v>
      </c>
      <c r="M251" s="588">
        <f t="shared" si="30"/>
        <v>0</v>
      </c>
      <c r="N251" s="704"/>
      <c r="O251" s="361"/>
      <c r="Q251" s="849">
        <f t="shared" si="33"/>
        <v>0</v>
      </c>
      <c r="R251" s="849">
        <f t="shared" si="34"/>
        <v>0</v>
      </c>
    </row>
    <row r="252" spans="2:18" x14ac:dyDescent="0.35">
      <c r="B252" s="229"/>
      <c r="C252" s="301"/>
      <c r="D252" s="301"/>
      <c r="E252" s="449"/>
      <c r="F252" s="301"/>
      <c r="G252" s="302"/>
      <c r="H252" s="170"/>
      <c r="I252" s="170"/>
      <c r="J252" s="817">
        <f t="shared" si="31"/>
        <v>0</v>
      </c>
      <c r="K252" s="588">
        <f t="shared" si="32"/>
        <v>0</v>
      </c>
      <c r="L252" s="644">
        <f>IF(I252&lt;(INDEX(Lookup!$U$2:$U$10,MATCH($D$45,Lookup!$S$2:$S$10,0))),0,365)</f>
        <v>0</v>
      </c>
      <c r="M252" s="588">
        <f t="shared" si="30"/>
        <v>0</v>
      </c>
      <c r="N252" s="704"/>
      <c r="O252" s="361"/>
      <c r="Q252" s="849">
        <f t="shared" si="33"/>
        <v>0</v>
      </c>
      <c r="R252" s="849">
        <f t="shared" si="34"/>
        <v>0</v>
      </c>
    </row>
    <row r="253" spans="2:18" x14ac:dyDescent="0.35">
      <c r="B253" s="229"/>
      <c r="C253" s="301"/>
      <c r="D253" s="301"/>
      <c r="E253" s="449"/>
      <c r="F253" s="301"/>
      <c r="G253" s="302"/>
      <c r="H253" s="170"/>
      <c r="I253" s="170"/>
      <c r="J253" s="817">
        <f t="shared" si="31"/>
        <v>0</v>
      </c>
      <c r="K253" s="588">
        <f t="shared" si="32"/>
        <v>0</v>
      </c>
      <c r="L253" s="644">
        <f>IF(I253&lt;(INDEX(Lookup!$U$2:$U$10,MATCH($D$45,Lookup!$S$2:$S$10,0))),0,365)</f>
        <v>0</v>
      </c>
      <c r="M253" s="588">
        <f t="shared" si="30"/>
        <v>0</v>
      </c>
      <c r="N253" s="704"/>
      <c r="O253" s="361"/>
      <c r="Q253" s="849">
        <f t="shared" si="33"/>
        <v>0</v>
      </c>
      <c r="R253" s="849">
        <f t="shared" si="34"/>
        <v>0</v>
      </c>
    </row>
    <row r="254" spans="2:18" x14ac:dyDescent="0.35">
      <c r="B254" s="229"/>
      <c r="C254" s="301"/>
      <c r="D254" s="301"/>
      <c r="E254" s="449"/>
      <c r="F254" s="301"/>
      <c r="G254" s="302"/>
      <c r="H254" s="170"/>
      <c r="I254" s="170"/>
      <c r="J254" s="817">
        <f t="shared" si="31"/>
        <v>0</v>
      </c>
      <c r="K254" s="588">
        <f t="shared" si="32"/>
        <v>0</v>
      </c>
      <c r="L254" s="644">
        <f>IF(I254&lt;(INDEX(Lookup!$U$2:$U$10,MATCH($D$45,Lookup!$S$2:$S$10,0))),0,365)</f>
        <v>0</v>
      </c>
      <c r="M254" s="588">
        <f t="shared" si="30"/>
        <v>0</v>
      </c>
      <c r="N254" s="704"/>
      <c r="O254" s="361"/>
      <c r="Q254" s="849">
        <f t="shared" si="33"/>
        <v>0</v>
      </c>
      <c r="R254" s="849">
        <f t="shared" si="34"/>
        <v>0</v>
      </c>
    </row>
    <row r="255" spans="2:18" x14ac:dyDescent="0.35">
      <c r="B255" s="229"/>
      <c r="C255" s="301"/>
      <c r="D255" s="301"/>
      <c r="E255" s="449"/>
      <c r="F255" s="301"/>
      <c r="G255" s="302"/>
      <c r="H255" s="170"/>
      <c r="I255" s="170"/>
      <c r="J255" s="817">
        <f t="shared" si="31"/>
        <v>0</v>
      </c>
      <c r="K255" s="588">
        <f t="shared" si="32"/>
        <v>0</v>
      </c>
      <c r="L255" s="644">
        <f>IF(I255&lt;(INDEX(Lookup!$U$2:$U$10,MATCH($D$45,Lookup!$S$2:$S$10,0))),0,365)</f>
        <v>0</v>
      </c>
      <c r="M255" s="588">
        <f t="shared" si="30"/>
        <v>0</v>
      </c>
      <c r="N255" s="704"/>
      <c r="O255" s="361"/>
      <c r="Q255" s="849">
        <f t="shared" si="33"/>
        <v>0</v>
      </c>
      <c r="R255" s="849">
        <f t="shared" si="34"/>
        <v>0</v>
      </c>
    </row>
    <row r="256" spans="2:18" x14ac:dyDescent="0.35">
      <c r="B256" s="229"/>
      <c r="C256" s="301"/>
      <c r="D256" s="301"/>
      <c r="E256" s="449"/>
      <c r="F256" s="301"/>
      <c r="G256" s="302"/>
      <c r="H256" s="170"/>
      <c r="I256" s="170"/>
      <c r="J256" s="817">
        <f t="shared" si="31"/>
        <v>0</v>
      </c>
      <c r="K256" s="588">
        <f t="shared" si="32"/>
        <v>0</v>
      </c>
      <c r="L256" s="644">
        <f>IF(I256&lt;(INDEX(Lookup!$U$2:$U$10,MATCH($D$45,Lookup!$S$2:$S$10,0))),0,365)</f>
        <v>0</v>
      </c>
      <c r="M256" s="588">
        <f t="shared" si="30"/>
        <v>0</v>
      </c>
      <c r="N256" s="704"/>
      <c r="O256" s="361"/>
      <c r="Q256" s="849">
        <f t="shared" si="33"/>
        <v>0</v>
      </c>
      <c r="R256" s="849">
        <f t="shared" si="34"/>
        <v>0</v>
      </c>
    </row>
    <row r="257" spans="2:18" x14ac:dyDescent="0.35">
      <c r="B257" s="229"/>
      <c r="C257" s="301"/>
      <c r="D257" s="301"/>
      <c r="E257" s="449"/>
      <c r="F257" s="301"/>
      <c r="G257" s="302"/>
      <c r="H257" s="170"/>
      <c r="I257" s="170"/>
      <c r="J257" s="817">
        <f t="shared" si="31"/>
        <v>0</v>
      </c>
      <c r="K257" s="588">
        <f t="shared" si="32"/>
        <v>0</v>
      </c>
      <c r="L257" s="644">
        <f>IF(I257&lt;(INDEX(Lookup!$U$2:$U$10,MATCH($D$45,Lookup!$S$2:$S$10,0))),0,365)</f>
        <v>0</v>
      </c>
      <c r="M257" s="588">
        <f t="shared" si="30"/>
        <v>0</v>
      </c>
      <c r="N257" s="704"/>
      <c r="O257" s="361"/>
      <c r="Q257" s="849">
        <f t="shared" si="33"/>
        <v>0</v>
      </c>
      <c r="R257" s="849">
        <f t="shared" si="34"/>
        <v>0</v>
      </c>
    </row>
    <row r="258" spans="2:18" x14ac:dyDescent="0.35">
      <c r="B258" s="229"/>
      <c r="C258" s="301"/>
      <c r="D258" s="301"/>
      <c r="E258" s="449"/>
      <c r="F258" s="301"/>
      <c r="G258" s="302"/>
      <c r="H258" s="170"/>
      <c r="I258" s="170"/>
      <c r="J258" s="817">
        <f t="shared" si="31"/>
        <v>0</v>
      </c>
      <c r="K258" s="588">
        <f t="shared" si="32"/>
        <v>0</v>
      </c>
      <c r="L258" s="644">
        <f>IF(I258&lt;(INDEX(Lookup!$U$2:$U$10,MATCH($D$45,Lookup!$S$2:$S$10,0))),0,365)</f>
        <v>0</v>
      </c>
      <c r="M258" s="588">
        <f t="shared" si="30"/>
        <v>0</v>
      </c>
      <c r="N258" s="704"/>
      <c r="O258" s="361"/>
      <c r="Q258" s="849">
        <f t="shared" si="33"/>
        <v>0</v>
      </c>
      <c r="R258" s="849">
        <f t="shared" si="34"/>
        <v>0</v>
      </c>
    </row>
    <row r="259" spans="2:18" x14ac:dyDescent="0.35">
      <c r="B259" s="229"/>
      <c r="C259" s="301"/>
      <c r="D259" s="301"/>
      <c r="E259" s="449"/>
      <c r="F259" s="301"/>
      <c r="G259" s="302"/>
      <c r="H259" s="170"/>
      <c r="I259" s="170"/>
      <c r="J259" s="817">
        <f t="shared" si="31"/>
        <v>0</v>
      </c>
      <c r="K259" s="588">
        <f t="shared" si="32"/>
        <v>0</v>
      </c>
      <c r="L259" s="644">
        <f>IF(I259&lt;(INDEX(Lookup!$U$2:$U$10,MATCH($D$45,Lookup!$S$2:$S$10,0))),0,365)</f>
        <v>0</v>
      </c>
      <c r="M259" s="588">
        <f t="shared" si="30"/>
        <v>0</v>
      </c>
      <c r="N259" s="704"/>
      <c r="O259" s="361"/>
      <c r="Q259" s="849">
        <f t="shared" si="33"/>
        <v>0</v>
      </c>
      <c r="R259" s="849">
        <f t="shared" si="34"/>
        <v>0</v>
      </c>
    </row>
    <row r="260" spans="2:18" x14ac:dyDescent="0.35">
      <c r="B260" s="229"/>
      <c r="C260" s="301"/>
      <c r="D260" s="301"/>
      <c r="E260" s="449"/>
      <c r="F260" s="301"/>
      <c r="G260" s="302"/>
      <c r="H260" s="170"/>
      <c r="I260" s="170"/>
      <c r="J260" s="817">
        <f t="shared" si="31"/>
        <v>0</v>
      </c>
      <c r="K260" s="588">
        <f t="shared" si="32"/>
        <v>0</v>
      </c>
      <c r="L260" s="644">
        <f>IF(I260&lt;(INDEX(Lookup!$U$2:$U$10,MATCH($D$45,Lookup!$S$2:$S$10,0))),0,365)</f>
        <v>0</v>
      </c>
      <c r="M260" s="588">
        <f t="shared" si="30"/>
        <v>0</v>
      </c>
      <c r="N260" s="704"/>
      <c r="O260" s="361"/>
      <c r="Q260" s="849">
        <f t="shared" si="33"/>
        <v>0</v>
      </c>
      <c r="R260" s="849">
        <f t="shared" si="34"/>
        <v>0</v>
      </c>
    </row>
    <row r="261" spans="2:18" x14ac:dyDescent="0.35">
      <c r="B261" s="229"/>
      <c r="C261" s="301"/>
      <c r="D261" s="301"/>
      <c r="E261" s="449"/>
      <c r="F261" s="301"/>
      <c r="G261" s="302"/>
      <c r="H261" s="170"/>
      <c r="I261" s="170"/>
      <c r="J261" s="817">
        <f t="shared" si="31"/>
        <v>0</v>
      </c>
      <c r="K261" s="588">
        <f t="shared" si="32"/>
        <v>0</v>
      </c>
      <c r="L261" s="644">
        <f>IF(I261&lt;(INDEX(Lookup!$U$2:$U$10,MATCH($D$45,Lookup!$S$2:$S$10,0))),0,365)</f>
        <v>0</v>
      </c>
      <c r="M261" s="588">
        <f t="shared" si="30"/>
        <v>0</v>
      </c>
      <c r="N261" s="704"/>
      <c r="O261" s="361"/>
      <c r="Q261" s="849">
        <f t="shared" si="33"/>
        <v>0</v>
      </c>
      <c r="R261" s="849">
        <f t="shared" si="34"/>
        <v>0</v>
      </c>
    </row>
    <row r="262" spans="2:18" x14ac:dyDescent="0.35">
      <c r="B262" s="229"/>
      <c r="C262" s="301"/>
      <c r="D262" s="301"/>
      <c r="E262" s="449"/>
      <c r="F262" s="301"/>
      <c r="G262" s="302"/>
      <c r="H262" s="170"/>
      <c r="I262" s="170"/>
      <c r="J262" s="817">
        <f t="shared" si="31"/>
        <v>0</v>
      </c>
      <c r="K262" s="588">
        <f t="shared" si="32"/>
        <v>0</v>
      </c>
      <c r="L262" s="644">
        <f>IF(I262&lt;(INDEX(Lookup!$U$2:$U$10,MATCH($D$45,Lookup!$S$2:$S$10,0))),0,365)</f>
        <v>0</v>
      </c>
      <c r="M262" s="588">
        <f t="shared" si="30"/>
        <v>0</v>
      </c>
      <c r="N262" s="704"/>
      <c r="O262" s="361"/>
      <c r="Q262" s="849">
        <f t="shared" si="33"/>
        <v>0</v>
      </c>
      <c r="R262" s="849">
        <f t="shared" si="34"/>
        <v>0</v>
      </c>
    </row>
    <row r="263" spans="2:18" x14ac:dyDescent="0.35">
      <c r="B263" s="229"/>
      <c r="C263" s="301"/>
      <c r="D263" s="301"/>
      <c r="E263" s="449"/>
      <c r="F263" s="301"/>
      <c r="G263" s="302"/>
      <c r="H263" s="170"/>
      <c r="I263" s="170"/>
      <c r="J263" s="817">
        <f t="shared" si="31"/>
        <v>0</v>
      </c>
      <c r="K263" s="588">
        <f t="shared" si="32"/>
        <v>0</v>
      </c>
      <c r="L263" s="644">
        <f>IF(I263&lt;(INDEX(Lookup!$U$2:$U$10,MATCH($D$45,Lookup!$S$2:$S$10,0))),0,365)</f>
        <v>0</v>
      </c>
      <c r="M263" s="588">
        <f t="shared" si="30"/>
        <v>0</v>
      </c>
      <c r="N263" s="704"/>
      <c r="O263" s="361"/>
      <c r="Q263" s="849">
        <f t="shared" si="33"/>
        <v>0</v>
      </c>
      <c r="R263" s="849">
        <f t="shared" si="34"/>
        <v>0</v>
      </c>
    </row>
    <row r="264" spans="2:18" x14ac:dyDescent="0.35">
      <c r="B264" s="229"/>
      <c r="C264" s="301"/>
      <c r="D264" s="301"/>
      <c r="E264" s="449"/>
      <c r="F264" s="301"/>
      <c r="G264" s="302"/>
      <c r="H264" s="170"/>
      <c r="I264" s="170"/>
      <c r="J264" s="817">
        <f t="shared" si="31"/>
        <v>0</v>
      </c>
      <c r="K264" s="588">
        <f t="shared" si="32"/>
        <v>0</v>
      </c>
      <c r="L264" s="644">
        <f>IF(I264&lt;(INDEX(Lookup!$U$2:$U$10,MATCH($D$45,Lookup!$S$2:$S$10,0))),0,365)</f>
        <v>0</v>
      </c>
      <c r="M264" s="588">
        <f t="shared" si="30"/>
        <v>0</v>
      </c>
      <c r="N264" s="704"/>
      <c r="O264" s="361"/>
      <c r="Q264" s="849">
        <f t="shared" si="33"/>
        <v>0</v>
      </c>
      <c r="R264" s="849">
        <f t="shared" si="34"/>
        <v>0</v>
      </c>
    </row>
    <row r="265" spans="2:18" x14ac:dyDescent="0.35">
      <c r="B265" s="229"/>
      <c r="C265" s="301"/>
      <c r="D265" s="301"/>
      <c r="E265" s="449"/>
      <c r="F265" s="301"/>
      <c r="G265" s="302"/>
      <c r="H265" s="170"/>
      <c r="I265" s="170"/>
      <c r="J265" s="817">
        <f t="shared" si="31"/>
        <v>0</v>
      </c>
      <c r="K265" s="588">
        <f t="shared" si="32"/>
        <v>0</v>
      </c>
      <c r="L265" s="644">
        <f>IF(I265&lt;(INDEX(Lookup!$U$2:$U$10,MATCH($D$45,Lookup!$S$2:$S$10,0))),0,365)</f>
        <v>0</v>
      </c>
      <c r="M265" s="588">
        <f t="shared" si="30"/>
        <v>0</v>
      </c>
      <c r="N265" s="704"/>
      <c r="O265" s="361"/>
      <c r="Q265" s="849">
        <f t="shared" si="33"/>
        <v>0</v>
      </c>
      <c r="R265" s="849">
        <f t="shared" si="34"/>
        <v>0</v>
      </c>
    </row>
    <row r="266" spans="2:18" x14ac:dyDescent="0.35">
      <c r="B266" s="229"/>
      <c r="C266" s="301"/>
      <c r="D266" s="301"/>
      <c r="E266" s="449"/>
      <c r="F266" s="301"/>
      <c r="G266" s="302"/>
      <c r="H266" s="170"/>
      <c r="I266" s="170"/>
      <c r="J266" s="817">
        <f t="shared" si="31"/>
        <v>0</v>
      </c>
      <c r="K266" s="588">
        <f t="shared" si="32"/>
        <v>0</v>
      </c>
      <c r="L266" s="644">
        <f>IF(I266&lt;(INDEX(Lookup!$U$2:$U$10,MATCH($D$45,Lookup!$S$2:$S$10,0))),0,365)</f>
        <v>0</v>
      </c>
      <c r="M266" s="588">
        <f t="shared" si="30"/>
        <v>0</v>
      </c>
      <c r="N266" s="704"/>
      <c r="O266" s="361"/>
      <c r="Q266" s="849">
        <f t="shared" si="33"/>
        <v>0</v>
      </c>
      <c r="R266" s="849">
        <f t="shared" si="34"/>
        <v>0</v>
      </c>
    </row>
    <row r="267" spans="2:18" x14ac:dyDescent="0.35">
      <c r="B267" s="229"/>
      <c r="C267" s="301"/>
      <c r="D267" s="301"/>
      <c r="E267" s="449"/>
      <c r="F267" s="301"/>
      <c r="G267" s="302"/>
      <c r="H267" s="170"/>
      <c r="I267" s="170"/>
      <c r="J267" s="817">
        <f t="shared" si="31"/>
        <v>0</v>
      </c>
      <c r="K267" s="588">
        <f t="shared" si="32"/>
        <v>0</v>
      </c>
      <c r="L267" s="644">
        <f>IF(I267&lt;(INDEX(Lookup!$U$2:$U$10,MATCH($D$45,Lookup!$S$2:$S$10,0))),0,365)</f>
        <v>0</v>
      </c>
      <c r="M267" s="588">
        <f t="shared" si="30"/>
        <v>0</v>
      </c>
      <c r="N267" s="704"/>
      <c r="O267" s="361"/>
      <c r="Q267" s="849">
        <f t="shared" si="33"/>
        <v>0</v>
      </c>
      <c r="R267" s="849">
        <f t="shared" si="34"/>
        <v>0</v>
      </c>
    </row>
    <row r="268" spans="2:18" x14ac:dyDescent="0.35">
      <c r="B268" s="229"/>
      <c r="C268" s="301"/>
      <c r="D268" s="301"/>
      <c r="E268" s="449"/>
      <c r="F268" s="301"/>
      <c r="G268" s="302"/>
      <c r="H268" s="170"/>
      <c r="I268" s="170"/>
      <c r="J268" s="817">
        <f t="shared" si="31"/>
        <v>0</v>
      </c>
      <c r="K268" s="588">
        <f t="shared" si="32"/>
        <v>0</v>
      </c>
      <c r="L268" s="644">
        <f>IF(I268&lt;(INDEX(Lookup!$U$2:$U$10,MATCH($D$45,Lookup!$S$2:$S$10,0))),0,365)</f>
        <v>0</v>
      </c>
      <c r="M268" s="588">
        <f t="shared" si="30"/>
        <v>0</v>
      </c>
      <c r="N268" s="704"/>
      <c r="O268" s="361"/>
      <c r="Q268" s="849">
        <f t="shared" si="33"/>
        <v>0</v>
      </c>
      <c r="R268" s="849">
        <f t="shared" si="34"/>
        <v>0</v>
      </c>
    </row>
    <row r="269" spans="2:18" x14ac:dyDescent="0.35">
      <c r="B269" s="229"/>
      <c r="C269" s="301"/>
      <c r="D269" s="301"/>
      <c r="E269" s="449"/>
      <c r="F269" s="301"/>
      <c r="G269" s="302"/>
      <c r="H269" s="170"/>
      <c r="I269" s="170"/>
      <c r="J269" s="817">
        <f t="shared" si="31"/>
        <v>0</v>
      </c>
      <c r="K269" s="588">
        <f t="shared" si="32"/>
        <v>0</v>
      </c>
      <c r="L269" s="644">
        <f>IF(I269&lt;(INDEX(Lookup!$U$2:$U$10,MATCH($D$45,Lookup!$S$2:$S$10,0))),0,365)</f>
        <v>0</v>
      </c>
      <c r="M269" s="588">
        <f t="shared" si="30"/>
        <v>0</v>
      </c>
      <c r="N269" s="704"/>
      <c r="O269" s="361"/>
      <c r="Q269" s="849">
        <f t="shared" si="33"/>
        <v>0</v>
      </c>
      <c r="R269" s="849">
        <f t="shared" si="34"/>
        <v>0</v>
      </c>
    </row>
    <row r="270" spans="2:18" x14ac:dyDescent="0.35">
      <c r="B270" s="229"/>
      <c r="C270" s="301"/>
      <c r="D270" s="301"/>
      <c r="E270" s="449"/>
      <c r="F270" s="301"/>
      <c r="G270" s="302"/>
      <c r="H270" s="170"/>
      <c r="I270" s="170"/>
      <c r="J270" s="817">
        <f t="shared" si="31"/>
        <v>0</v>
      </c>
      <c r="K270" s="588">
        <f t="shared" si="32"/>
        <v>0</v>
      </c>
      <c r="L270" s="644">
        <f>IF(I270&lt;(INDEX(Lookup!$U$2:$U$10,MATCH($D$45,Lookup!$S$2:$S$10,0))),0,365)</f>
        <v>0</v>
      </c>
      <c r="M270" s="588">
        <f t="shared" si="30"/>
        <v>0</v>
      </c>
      <c r="N270" s="704"/>
      <c r="O270" s="361"/>
      <c r="Q270" s="849">
        <f t="shared" si="33"/>
        <v>0</v>
      </c>
      <c r="R270" s="849">
        <f t="shared" si="34"/>
        <v>0</v>
      </c>
    </row>
    <row r="271" spans="2:18" x14ac:dyDescent="0.35">
      <c r="B271" s="229"/>
      <c r="C271" s="301"/>
      <c r="D271" s="301"/>
      <c r="E271" s="449"/>
      <c r="F271" s="301"/>
      <c r="G271" s="302"/>
      <c r="H271" s="170"/>
      <c r="I271" s="170"/>
      <c r="J271" s="817">
        <f t="shared" si="31"/>
        <v>0</v>
      </c>
      <c r="K271" s="588">
        <f t="shared" si="32"/>
        <v>0</v>
      </c>
      <c r="L271" s="644">
        <f>IF(I271&lt;(INDEX(Lookup!$U$2:$U$10,MATCH($D$45,Lookup!$S$2:$S$10,0))),0,365)</f>
        <v>0</v>
      </c>
      <c r="M271" s="588">
        <f t="shared" si="30"/>
        <v>0</v>
      </c>
      <c r="N271" s="704"/>
      <c r="O271" s="361"/>
      <c r="Q271" s="849">
        <f t="shared" si="33"/>
        <v>0</v>
      </c>
      <c r="R271" s="849">
        <f t="shared" si="34"/>
        <v>0</v>
      </c>
    </row>
    <row r="272" spans="2:18" x14ac:dyDescent="0.35">
      <c r="B272" s="229"/>
      <c r="C272" s="301"/>
      <c r="D272" s="301"/>
      <c r="E272" s="449"/>
      <c r="F272" s="301"/>
      <c r="G272" s="302"/>
      <c r="H272" s="170"/>
      <c r="I272" s="170"/>
      <c r="J272" s="817">
        <f t="shared" si="31"/>
        <v>0</v>
      </c>
      <c r="K272" s="588">
        <f t="shared" si="32"/>
        <v>0</v>
      </c>
      <c r="L272" s="644">
        <f>IF(I272&lt;(INDEX(Lookup!$U$2:$U$10,MATCH($D$45,Lookup!$S$2:$S$10,0))),0,365)</f>
        <v>0</v>
      </c>
      <c r="M272" s="588">
        <f t="shared" si="30"/>
        <v>0</v>
      </c>
      <c r="N272" s="704"/>
      <c r="O272" s="361"/>
      <c r="Q272" s="849">
        <f t="shared" si="33"/>
        <v>0</v>
      </c>
      <c r="R272" s="849">
        <f t="shared" si="34"/>
        <v>0</v>
      </c>
    </row>
    <row r="273" spans="2:18" x14ac:dyDescent="0.35">
      <c r="B273" s="229"/>
      <c r="C273" s="301"/>
      <c r="D273" s="301"/>
      <c r="E273" s="449"/>
      <c r="F273" s="301"/>
      <c r="G273" s="302"/>
      <c r="H273" s="170"/>
      <c r="I273" s="170"/>
      <c r="J273" s="817">
        <f t="shared" si="31"/>
        <v>0</v>
      </c>
      <c r="K273" s="588">
        <f t="shared" si="32"/>
        <v>0</v>
      </c>
      <c r="L273" s="644">
        <f>IF(I273&lt;(INDEX(Lookup!$U$2:$U$10,MATCH($D$45,Lookup!$S$2:$S$10,0))),0,365)</f>
        <v>0</v>
      </c>
      <c r="M273" s="588">
        <f t="shared" si="30"/>
        <v>0</v>
      </c>
      <c r="N273" s="704"/>
      <c r="O273" s="361"/>
      <c r="Q273" s="849">
        <f t="shared" si="33"/>
        <v>0</v>
      </c>
      <c r="R273" s="849">
        <f t="shared" si="34"/>
        <v>0</v>
      </c>
    </row>
    <row r="274" spans="2:18" x14ac:dyDescent="0.35">
      <c r="B274" s="229"/>
      <c r="C274" s="301"/>
      <c r="D274" s="301"/>
      <c r="E274" s="449"/>
      <c r="F274" s="301"/>
      <c r="G274" s="302"/>
      <c r="H274" s="170"/>
      <c r="I274" s="170"/>
      <c r="J274" s="817">
        <f t="shared" si="31"/>
        <v>0</v>
      </c>
      <c r="K274" s="588">
        <f t="shared" si="32"/>
        <v>0</v>
      </c>
      <c r="L274" s="644">
        <f>IF(I274&lt;(INDEX(Lookup!$U$2:$U$10,MATCH($D$45,Lookup!$S$2:$S$10,0))),0,365)</f>
        <v>0</v>
      </c>
      <c r="M274" s="588">
        <f t="shared" si="30"/>
        <v>0</v>
      </c>
      <c r="N274" s="704"/>
      <c r="O274" s="361"/>
      <c r="Q274" s="849">
        <f t="shared" si="33"/>
        <v>0</v>
      </c>
      <c r="R274" s="849">
        <f t="shared" si="34"/>
        <v>0</v>
      </c>
    </row>
    <row r="275" spans="2:18" x14ac:dyDescent="0.35">
      <c r="B275" s="229"/>
      <c r="C275" s="301"/>
      <c r="D275" s="301"/>
      <c r="E275" s="449"/>
      <c r="F275" s="301"/>
      <c r="G275" s="302"/>
      <c r="H275" s="170"/>
      <c r="I275" s="170"/>
      <c r="J275" s="817">
        <f t="shared" si="31"/>
        <v>0</v>
      </c>
      <c r="K275" s="588">
        <f t="shared" si="32"/>
        <v>0</v>
      </c>
      <c r="L275" s="644">
        <f>IF(I275&lt;(INDEX(Lookup!$U$2:$U$10,MATCH($D$45,Lookup!$S$2:$S$10,0))),0,365)</f>
        <v>0</v>
      </c>
      <c r="M275" s="588">
        <f t="shared" si="30"/>
        <v>0</v>
      </c>
      <c r="N275" s="704"/>
      <c r="O275" s="361"/>
      <c r="Q275" s="849">
        <f t="shared" si="33"/>
        <v>0</v>
      </c>
      <c r="R275" s="849">
        <f t="shared" si="34"/>
        <v>0</v>
      </c>
    </row>
    <row r="276" spans="2:18" x14ac:dyDescent="0.35">
      <c r="B276" s="229"/>
      <c r="C276" s="301"/>
      <c r="D276" s="301"/>
      <c r="E276" s="449"/>
      <c r="F276" s="301"/>
      <c r="G276" s="302"/>
      <c r="H276" s="170"/>
      <c r="I276" s="170"/>
      <c r="J276" s="817">
        <f t="shared" si="31"/>
        <v>0</v>
      </c>
      <c r="K276" s="588">
        <f t="shared" si="32"/>
        <v>0</v>
      </c>
      <c r="L276" s="644">
        <f>IF(I276&lt;(INDEX(Lookup!$U$2:$U$10,MATCH($D$45,Lookup!$S$2:$S$10,0))),0,365)</f>
        <v>0</v>
      </c>
      <c r="M276" s="588">
        <f t="shared" si="30"/>
        <v>0</v>
      </c>
      <c r="N276" s="704"/>
      <c r="O276" s="361"/>
      <c r="Q276" s="849">
        <f t="shared" si="33"/>
        <v>0</v>
      </c>
      <c r="R276" s="849">
        <f t="shared" si="34"/>
        <v>0</v>
      </c>
    </row>
    <row r="277" spans="2:18" x14ac:dyDescent="0.35">
      <c r="B277" s="229"/>
      <c r="C277" s="301"/>
      <c r="D277" s="301"/>
      <c r="E277" s="449"/>
      <c r="F277" s="301"/>
      <c r="G277" s="302"/>
      <c r="H277" s="170"/>
      <c r="I277" s="170"/>
      <c r="J277" s="817">
        <f t="shared" si="31"/>
        <v>0</v>
      </c>
      <c r="K277" s="588">
        <f t="shared" si="32"/>
        <v>0</v>
      </c>
      <c r="L277" s="644">
        <f>IF(I277&lt;(INDEX(Lookup!$U$2:$U$10,MATCH($D$45,Lookup!$S$2:$S$10,0))),0,365)</f>
        <v>0</v>
      </c>
      <c r="M277" s="588">
        <f t="shared" si="30"/>
        <v>0</v>
      </c>
      <c r="N277" s="704"/>
      <c r="O277" s="361"/>
      <c r="Q277" s="849">
        <f t="shared" si="33"/>
        <v>0</v>
      </c>
      <c r="R277" s="849">
        <f t="shared" si="34"/>
        <v>0</v>
      </c>
    </row>
    <row r="278" spans="2:18" x14ac:dyDescent="0.35">
      <c r="B278" s="229"/>
      <c r="C278" s="301"/>
      <c r="D278" s="301"/>
      <c r="E278" s="449"/>
      <c r="F278" s="301"/>
      <c r="G278" s="302"/>
      <c r="H278" s="170"/>
      <c r="I278" s="170"/>
      <c r="J278" s="817">
        <f t="shared" si="31"/>
        <v>0</v>
      </c>
      <c r="K278" s="588">
        <f t="shared" si="32"/>
        <v>0</v>
      </c>
      <c r="L278" s="644">
        <f>IF(I278&lt;(INDEX(Lookup!$U$2:$U$10,MATCH($D$45,Lookup!$S$2:$S$10,0))),0,365)</f>
        <v>0</v>
      </c>
      <c r="M278" s="588">
        <f t="shared" si="30"/>
        <v>0</v>
      </c>
      <c r="N278" s="704"/>
      <c r="O278" s="361"/>
      <c r="Q278" s="849">
        <f t="shared" si="33"/>
        <v>0</v>
      </c>
      <c r="R278" s="849">
        <f t="shared" si="34"/>
        <v>0</v>
      </c>
    </row>
    <row r="279" spans="2:18" x14ac:dyDescent="0.35">
      <c r="B279" s="229"/>
      <c r="C279" s="301"/>
      <c r="D279" s="301"/>
      <c r="E279" s="449"/>
      <c r="F279" s="301"/>
      <c r="G279" s="302"/>
      <c r="H279" s="170"/>
      <c r="I279" s="170"/>
      <c r="J279" s="817">
        <f t="shared" si="31"/>
        <v>0</v>
      </c>
      <c r="K279" s="588">
        <f t="shared" si="32"/>
        <v>0</v>
      </c>
      <c r="L279" s="644">
        <f>IF(I279&lt;(INDEX(Lookup!$U$2:$U$10,MATCH($D$45,Lookup!$S$2:$S$10,0))),0,365)</f>
        <v>0</v>
      </c>
      <c r="M279" s="588">
        <f t="shared" si="30"/>
        <v>0</v>
      </c>
      <c r="N279" s="704"/>
      <c r="O279" s="361"/>
      <c r="Q279" s="849">
        <f t="shared" si="33"/>
        <v>0</v>
      </c>
      <c r="R279" s="849">
        <f t="shared" si="34"/>
        <v>0</v>
      </c>
    </row>
    <row r="280" spans="2:18" x14ac:dyDescent="0.35">
      <c r="B280" s="229"/>
      <c r="C280" s="301"/>
      <c r="D280" s="301"/>
      <c r="E280" s="449"/>
      <c r="F280" s="301"/>
      <c r="G280" s="302"/>
      <c r="H280" s="170"/>
      <c r="I280" s="170"/>
      <c r="J280" s="817">
        <f t="shared" si="31"/>
        <v>0</v>
      </c>
      <c r="K280" s="588">
        <f t="shared" si="32"/>
        <v>0</v>
      </c>
      <c r="L280" s="644">
        <f>IF(I280&lt;(INDEX(Lookup!$U$2:$U$10,MATCH($D$45,Lookup!$S$2:$S$10,0))),0,365)</f>
        <v>0</v>
      </c>
      <c r="M280" s="588">
        <f t="shared" si="30"/>
        <v>0</v>
      </c>
      <c r="N280" s="704"/>
      <c r="O280" s="361"/>
      <c r="Q280" s="849">
        <f t="shared" si="33"/>
        <v>0</v>
      </c>
      <c r="R280" s="849">
        <f t="shared" si="34"/>
        <v>0</v>
      </c>
    </row>
    <row r="281" spans="2:18" x14ac:dyDescent="0.35">
      <c r="B281" s="229"/>
      <c r="C281" s="301"/>
      <c r="D281" s="301"/>
      <c r="E281" s="449"/>
      <c r="F281" s="301"/>
      <c r="G281" s="302"/>
      <c r="H281" s="170"/>
      <c r="I281" s="170"/>
      <c r="J281" s="817">
        <f t="shared" si="31"/>
        <v>0</v>
      </c>
      <c r="K281" s="588">
        <f t="shared" si="32"/>
        <v>0</v>
      </c>
      <c r="L281" s="644">
        <f>IF(I281&lt;(INDEX(Lookup!$U$2:$U$10,MATCH($D$45,Lookup!$S$2:$S$10,0))),0,365)</f>
        <v>0</v>
      </c>
      <c r="M281" s="588">
        <f t="shared" si="30"/>
        <v>0</v>
      </c>
      <c r="N281" s="704"/>
      <c r="O281" s="361"/>
      <c r="Q281" s="849">
        <f t="shared" si="33"/>
        <v>0</v>
      </c>
      <c r="R281" s="849">
        <f t="shared" si="34"/>
        <v>0</v>
      </c>
    </row>
    <row r="282" spans="2:18" x14ac:dyDescent="0.35">
      <c r="B282" s="229"/>
      <c r="C282" s="301"/>
      <c r="D282" s="301"/>
      <c r="E282" s="449"/>
      <c r="F282" s="301"/>
      <c r="G282" s="302"/>
      <c r="H282" s="170"/>
      <c r="I282" s="170"/>
      <c r="J282" s="817">
        <f t="shared" si="31"/>
        <v>0</v>
      </c>
      <c r="K282" s="588">
        <f t="shared" si="32"/>
        <v>0</v>
      </c>
      <c r="L282" s="644">
        <f>IF(I282&lt;(INDEX(Lookup!$U$2:$U$10,MATCH($D$45,Lookup!$S$2:$S$10,0))),0,365)</f>
        <v>0</v>
      </c>
      <c r="M282" s="588">
        <f t="shared" si="30"/>
        <v>0</v>
      </c>
      <c r="N282" s="704"/>
      <c r="O282" s="361"/>
      <c r="Q282" s="849">
        <f t="shared" si="33"/>
        <v>0</v>
      </c>
      <c r="R282" s="849">
        <f t="shared" si="34"/>
        <v>0</v>
      </c>
    </row>
    <row r="283" spans="2:18" x14ac:dyDescent="0.35">
      <c r="B283" s="229"/>
      <c r="C283" s="301"/>
      <c r="D283" s="301"/>
      <c r="E283" s="449"/>
      <c r="F283" s="301"/>
      <c r="G283" s="302"/>
      <c r="H283" s="170"/>
      <c r="I283" s="170"/>
      <c r="J283" s="817">
        <f t="shared" si="31"/>
        <v>0</v>
      </c>
      <c r="K283" s="588">
        <f t="shared" si="32"/>
        <v>0</v>
      </c>
      <c r="L283" s="644">
        <f>IF(I283&lt;(INDEX(Lookup!$U$2:$U$10,MATCH($D$45,Lookup!$S$2:$S$10,0))),0,365)</f>
        <v>0</v>
      </c>
      <c r="M283" s="588">
        <f t="shared" si="30"/>
        <v>0</v>
      </c>
      <c r="N283" s="704"/>
      <c r="O283" s="361"/>
      <c r="Q283" s="849">
        <f t="shared" si="33"/>
        <v>0</v>
      </c>
      <c r="R283" s="849">
        <f t="shared" si="34"/>
        <v>0</v>
      </c>
    </row>
    <row r="284" spans="2:18" x14ac:dyDescent="0.35">
      <c r="B284" s="229"/>
      <c r="C284" s="301"/>
      <c r="D284" s="301"/>
      <c r="E284" s="449"/>
      <c r="F284" s="301"/>
      <c r="G284" s="302"/>
      <c r="H284" s="170"/>
      <c r="I284" s="170"/>
      <c r="J284" s="817">
        <f t="shared" si="31"/>
        <v>0</v>
      </c>
      <c r="K284" s="588">
        <f t="shared" si="32"/>
        <v>0</v>
      </c>
      <c r="L284" s="644">
        <f>IF(I284&lt;(INDEX(Lookup!$U$2:$U$10,MATCH($D$45,Lookup!$S$2:$S$10,0))),0,365)</f>
        <v>0</v>
      </c>
      <c r="M284" s="588">
        <f t="shared" si="30"/>
        <v>0</v>
      </c>
      <c r="N284" s="704"/>
      <c r="O284" s="361"/>
      <c r="Q284" s="849">
        <f t="shared" si="33"/>
        <v>0</v>
      </c>
      <c r="R284" s="849">
        <f t="shared" si="34"/>
        <v>0</v>
      </c>
    </row>
    <row r="285" spans="2:18" x14ac:dyDescent="0.35">
      <c r="B285" s="229"/>
      <c r="C285" s="301"/>
      <c r="D285" s="301"/>
      <c r="E285" s="449"/>
      <c r="F285" s="301"/>
      <c r="G285" s="302"/>
      <c r="H285" s="170"/>
      <c r="I285" s="170"/>
      <c r="J285" s="817">
        <f t="shared" si="31"/>
        <v>0</v>
      </c>
      <c r="K285" s="588">
        <f t="shared" si="32"/>
        <v>0</v>
      </c>
      <c r="L285" s="644">
        <f>IF(I285&lt;(INDEX(Lookup!$U$2:$U$10,MATCH($D$45,Lookup!$S$2:$S$10,0))),0,365)</f>
        <v>0</v>
      </c>
      <c r="M285" s="588">
        <f t="shared" si="30"/>
        <v>0</v>
      </c>
      <c r="N285" s="704"/>
      <c r="O285" s="361"/>
      <c r="Q285" s="849">
        <f t="shared" si="33"/>
        <v>0</v>
      </c>
      <c r="R285" s="849">
        <f t="shared" si="34"/>
        <v>0</v>
      </c>
    </row>
    <row r="286" spans="2:18" x14ac:dyDescent="0.35">
      <c r="B286" s="229"/>
      <c r="C286" s="301"/>
      <c r="D286" s="301"/>
      <c r="E286" s="449"/>
      <c r="F286" s="301"/>
      <c r="G286" s="302"/>
      <c r="H286" s="170"/>
      <c r="I286" s="170"/>
      <c r="J286" s="817">
        <f t="shared" si="31"/>
        <v>0</v>
      </c>
      <c r="K286" s="588">
        <f t="shared" si="32"/>
        <v>0</v>
      </c>
      <c r="L286" s="644">
        <f>IF(I286&lt;(INDEX(Lookup!$U$2:$U$10,MATCH($D$45,Lookup!$S$2:$S$10,0))),0,365)</f>
        <v>0</v>
      </c>
      <c r="M286" s="588">
        <f t="shared" si="30"/>
        <v>0</v>
      </c>
      <c r="N286" s="704"/>
      <c r="O286" s="361"/>
      <c r="Q286" s="849">
        <f t="shared" si="33"/>
        <v>0</v>
      </c>
      <c r="R286" s="849">
        <f t="shared" si="34"/>
        <v>0</v>
      </c>
    </row>
    <row r="287" spans="2:18" x14ac:dyDescent="0.35">
      <c r="B287" s="229"/>
      <c r="C287" s="301"/>
      <c r="D287" s="301"/>
      <c r="E287" s="449"/>
      <c r="F287" s="301"/>
      <c r="G287" s="302"/>
      <c r="H287" s="170"/>
      <c r="I287" s="170"/>
      <c r="J287" s="817">
        <f t="shared" si="31"/>
        <v>0</v>
      </c>
      <c r="K287" s="588">
        <f t="shared" si="32"/>
        <v>0</v>
      </c>
      <c r="L287" s="644">
        <f>IF(I287&lt;(INDEX(Lookup!$U$2:$U$10,MATCH($D$45,Lookup!$S$2:$S$10,0))),0,365)</f>
        <v>0</v>
      </c>
      <c r="M287" s="588">
        <f t="shared" si="30"/>
        <v>0</v>
      </c>
      <c r="N287" s="704"/>
      <c r="O287" s="361"/>
      <c r="Q287" s="849">
        <f t="shared" si="33"/>
        <v>0</v>
      </c>
      <c r="R287" s="849">
        <f t="shared" si="34"/>
        <v>0</v>
      </c>
    </row>
    <row r="288" spans="2:18" x14ac:dyDescent="0.35">
      <c r="B288" s="229"/>
      <c r="C288" s="301"/>
      <c r="D288" s="301"/>
      <c r="E288" s="449"/>
      <c r="F288" s="301"/>
      <c r="G288" s="302"/>
      <c r="H288" s="170"/>
      <c r="I288" s="170"/>
      <c r="J288" s="817">
        <f t="shared" si="31"/>
        <v>0</v>
      </c>
      <c r="K288" s="588">
        <f t="shared" si="32"/>
        <v>0</v>
      </c>
      <c r="L288" s="644">
        <f>IF(I288&lt;(INDEX(Lookup!$U$2:$U$10,MATCH($D$45,Lookup!$S$2:$S$10,0))),0,365)</f>
        <v>0</v>
      </c>
      <c r="M288" s="588">
        <f t="shared" si="30"/>
        <v>0</v>
      </c>
      <c r="N288" s="704"/>
      <c r="O288" s="361"/>
      <c r="Q288" s="849">
        <f t="shared" si="33"/>
        <v>0</v>
      </c>
      <c r="R288" s="849">
        <f t="shared" si="34"/>
        <v>0</v>
      </c>
    </row>
    <row r="289" spans="2:18" x14ac:dyDescent="0.35">
      <c r="B289" s="229"/>
      <c r="C289" s="301"/>
      <c r="D289" s="301"/>
      <c r="E289" s="449"/>
      <c r="F289" s="301"/>
      <c r="G289" s="302"/>
      <c r="H289" s="170"/>
      <c r="I289" s="170"/>
      <c r="J289" s="817">
        <f t="shared" si="31"/>
        <v>0</v>
      </c>
      <c r="K289" s="588">
        <f t="shared" si="32"/>
        <v>0</v>
      </c>
      <c r="L289" s="644">
        <f>IF(I289&lt;(INDEX(Lookup!$U$2:$U$10,MATCH($D$45,Lookup!$S$2:$S$10,0))),0,365)</f>
        <v>0</v>
      </c>
      <c r="M289" s="588">
        <f t="shared" si="30"/>
        <v>0</v>
      </c>
      <c r="N289" s="704"/>
      <c r="O289" s="361"/>
      <c r="Q289" s="849">
        <f t="shared" si="33"/>
        <v>0</v>
      </c>
      <c r="R289" s="849">
        <f t="shared" si="34"/>
        <v>0</v>
      </c>
    </row>
    <row r="290" spans="2:18" x14ac:dyDescent="0.35">
      <c r="B290" s="229"/>
      <c r="C290" s="301"/>
      <c r="D290" s="301"/>
      <c r="E290" s="449"/>
      <c r="F290" s="301"/>
      <c r="G290" s="302"/>
      <c r="H290" s="170"/>
      <c r="I290" s="170"/>
      <c r="J290" s="817">
        <f t="shared" si="31"/>
        <v>0</v>
      </c>
      <c r="K290" s="588">
        <f t="shared" si="32"/>
        <v>0</v>
      </c>
      <c r="L290" s="644">
        <f>IF(I290&lt;(INDEX(Lookup!$U$2:$U$10,MATCH($D$45,Lookup!$S$2:$S$10,0))),0,365)</f>
        <v>0</v>
      </c>
      <c r="M290" s="588">
        <f t="shared" si="30"/>
        <v>0</v>
      </c>
      <c r="N290" s="704"/>
      <c r="O290" s="361"/>
      <c r="Q290" s="849">
        <f t="shared" si="33"/>
        <v>0</v>
      </c>
      <c r="R290" s="849">
        <f t="shared" si="34"/>
        <v>0</v>
      </c>
    </row>
    <row r="291" spans="2:18" x14ac:dyDescent="0.35">
      <c r="B291" s="229"/>
      <c r="C291" s="301"/>
      <c r="D291" s="301"/>
      <c r="E291" s="449"/>
      <c r="F291" s="301"/>
      <c r="G291" s="302"/>
      <c r="H291" s="170"/>
      <c r="I291" s="170"/>
      <c r="J291" s="817">
        <f t="shared" si="31"/>
        <v>0</v>
      </c>
      <c r="K291" s="588">
        <f t="shared" si="32"/>
        <v>0</v>
      </c>
      <c r="L291" s="644">
        <f>IF(I291&lt;(INDEX(Lookup!$U$2:$U$10,MATCH($D$45,Lookup!$S$2:$S$10,0))),0,365)</f>
        <v>0</v>
      </c>
      <c r="M291" s="588">
        <f t="shared" si="30"/>
        <v>0</v>
      </c>
      <c r="N291" s="704"/>
      <c r="O291" s="361"/>
      <c r="Q291" s="849">
        <f t="shared" si="33"/>
        <v>0</v>
      </c>
      <c r="R291" s="849">
        <f t="shared" si="34"/>
        <v>0</v>
      </c>
    </row>
    <row r="292" spans="2:18" x14ac:dyDescent="0.35">
      <c r="B292" s="229"/>
      <c r="C292" s="301"/>
      <c r="D292" s="301"/>
      <c r="E292" s="449"/>
      <c r="F292" s="301"/>
      <c r="G292" s="302"/>
      <c r="H292" s="170"/>
      <c r="I292" s="170"/>
      <c r="J292" s="817">
        <f t="shared" si="31"/>
        <v>0</v>
      </c>
      <c r="K292" s="588">
        <f t="shared" si="32"/>
        <v>0</v>
      </c>
      <c r="L292" s="644">
        <f>IF(I292&lt;(INDEX(Lookup!$U$2:$U$10,MATCH($D$45,Lookup!$S$2:$S$10,0))),0,365)</f>
        <v>0</v>
      </c>
      <c r="M292" s="588">
        <f t="shared" si="30"/>
        <v>0</v>
      </c>
      <c r="N292" s="704"/>
      <c r="O292" s="361"/>
      <c r="Q292" s="849">
        <f t="shared" si="33"/>
        <v>0</v>
      </c>
      <c r="R292" s="849">
        <f t="shared" si="34"/>
        <v>0</v>
      </c>
    </row>
    <row r="293" spans="2:18" x14ac:dyDescent="0.35">
      <c r="B293" s="229"/>
      <c r="C293" s="301"/>
      <c r="D293" s="301"/>
      <c r="E293" s="449"/>
      <c r="F293" s="301"/>
      <c r="G293" s="302"/>
      <c r="H293" s="170"/>
      <c r="I293" s="170"/>
      <c r="J293" s="817">
        <f t="shared" si="31"/>
        <v>0</v>
      </c>
      <c r="K293" s="588">
        <f t="shared" si="32"/>
        <v>0</v>
      </c>
      <c r="L293" s="644">
        <f>IF(I293&lt;(INDEX(Lookup!$U$2:$U$10,MATCH($D$45,Lookup!$S$2:$S$10,0))),0,365)</f>
        <v>0</v>
      </c>
      <c r="M293" s="588">
        <f t="shared" si="30"/>
        <v>0</v>
      </c>
      <c r="N293" s="704"/>
      <c r="O293" s="361"/>
      <c r="Q293" s="849">
        <f t="shared" si="33"/>
        <v>0</v>
      </c>
      <c r="R293" s="849">
        <f t="shared" si="34"/>
        <v>0</v>
      </c>
    </row>
    <row r="294" spans="2:18" x14ac:dyDescent="0.35">
      <c r="B294" s="229"/>
      <c r="C294" s="301"/>
      <c r="D294" s="301"/>
      <c r="E294" s="449"/>
      <c r="F294" s="301"/>
      <c r="G294" s="302"/>
      <c r="H294" s="170"/>
      <c r="I294" s="170"/>
      <c r="J294" s="817">
        <f t="shared" si="31"/>
        <v>0</v>
      </c>
      <c r="K294" s="588">
        <f t="shared" si="32"/>
        <v>0</v>
      </c>
      <c r="L294" s="644">
        <f>IF(I294&lt;(INDEX(Lookup!$U$2:$U$10,MATCH($D$45,Lookup!$S$2:$S$10,0))),0,365)</f>
        <v>0</v>
      </c>
      <c r="M294" s="588">
        <f t="shared" si="30"/>
        <v>0</v>
      </c>
      <c r="N294" s="704"/>
      <c r="O294" s="361"/>
      <c r="Q294" s="849">
        <f t="shared" si="33"/>
        <v>0</v>
      </c>
      <c r="R294" s="849">
        <f t="shared" si="34"/>
        <v>0</v>
      </c>
    </row>
    <row r="295" spans="2:18" x14ac:dyDescent="0.35">
      <c r="B295" s="229"/>
      <c r="C295" s="301"/>
      <c r="D295" s="301"/>
      <c r="E295" s="449"/>
      <c r="F295" s="301"/>
      <c r="G295" s="302"/>
      <c r="H295" s="170"/>
      <c r="I295" s="170"/>
      <c r="J295" s="817">
        <f t="shared" si="31"/>
        <v>0</v>
      </c>
      <c r="K295" s="588">
        <f t="shared" si="32"/>
        <v>0</v>
      </c>
      <c r="L295" s="644">
        <f>IF(I295&lt;(INDEX(Lookup!$U$2:$U$10,MATCH($D$45,Lookup!$S$2:$S$10,0))),0,365)</f>
        <v>0</v>
      </c>
      <c r="M295" s="588">
        <f t="shared" si="30"/>
        <v>0</v>
      </c>
      <c r="N295" s="704"/>
      <c r="O295" s="361"/>
      <c r="Q295" s="849">
        <f t="shared" si="33"/>
        <v>0</v>
      </c>
      <c r="R295" s="849">
        <f t="shared" si="34"/>
        <v>0</v>
      </c>
    </row>
    <row r="296" spans="2:18" x14ac:dyDescent="0.35">
      <c r="B296" s="229"/>
      <c r="C296" s="301"/>
      <c r="D296" s="301"/>
      <c r="E296" s="449"/>
      <c r="F296" s="301"/>
      <c r="G296" s="302"/>
      <c r="H296" s="170"/>
      <c r="I296" s="170"/>
      <c r="J296" s="817">
        <f t="shared" si="31"/>
        <v>0</v>
      </c>
      <c r="K296" s="588">
        <f t="shared" si="32"/>
        <v>0</v>
      </c>
      <c r="L296" s="644">
        <f>IF(I296&lt;(INDEX(Lookup!$U$2:$U$10,MATCH($D$45,Lookup!$S$2:$S$10,0))),0,365)</f>
        <v>0</v>
      </c>
      <c r="M296" s="588">
        <f t="shared" si="30"/>
        <v>0</v>
      </c>
      <c r="N296" s="704"/>
      <c r="O296" s="361"/>
      <c r="Q296" s="849">
        <f t="shared" si="33"/>
        <v>0</v>
      </c>
      <c r="R296" s="849">
        <f t="shared" si="34"/>
        <v>0</v>
      </c>
    </row>
    <row r="297" spans="2:18" x14ac:dyDescent="0.35">
      <c r="B297" s="229"/>
      <c r="C297" s="301"/>
      <c r="D297" s="301"/>
      <c r="E297" s="449"/>
      <c r="F297" s="301"/>
      <c r="G297" s="302"/>
      <c r="H297" s="170"/>
      <c r="I297" s="170"/>
      <c r="J297" s="817">
        <f t="shared" si="31"/>
        <v>0</v>
      </c>
      <c r="K297" s="588">
        <f t="shared" si="32"/>
        <v>0</v>
      </c>
      <c r="L297" s="644">
        <f>IF(I297&lt;(INDEX(Lookup!$U$2:$U$10,MATCH($D$45,Lookup!$S$2:$S$10,0))),0,365)</f>
        <v>0</v>
      </c>
      <c r="M297" s="588">
        <f t="shared" si="30"/>
        <v>0</v>
      </c>
      <c r="N297" s="704"/>
      <c r="O297" s="361"/>
      <c r="Q297" s="849">
        <f t="shared" si="33"/>
        <v>0</v>
      </c>
      <c r="R297" s="849">
        <f t="shared" si="34"/>
        <v>0</v>
      </c>
    </row>
    <row r="298" spans="2:18" x14ac:dyDescent="0.35">
      <c r="B298" s="229"/>
      <c r="C298" s="301"/>
      <c r="D298" s="301"/>
      <c r="E298" s="449"/>
      <c r="F298" s="301"/>
      <c r="G298" s="302"/>
      <c r="H298" s="170"/>
      <c r="I298" s="170"/>
      <c r="J298" s="817">
        <f t="shared" si="31"/>
        <v>0</v>
      </c>
      <c r="K298" s="588">
        <f t="shared" si="32"/>
        <v>0</v>
      </c>
      <c r="L298" s="644">
        <f>IF(I298&lt;(INDEX(Lookup!$U$2:$U$10,MATCH($D$45,Lookup!$S$2:$S$10,0))),0,365)</f>
        <v>0</v>
      </c>
      <c r="M298" s="588">
        <f t="shared" si="30"/>
        <v>0</v>
      </c>
      <c r="N298" s="704"/>
      <c r="O298" s="361"/>
      <c r="Q298" s="849">
        <f t="shared" si="33"/>
        <v>0</v>
      </c>
      <c r="R298" s="849">
        <f t="shared" si="34"/>
        <v>0</v>
      </c>
    </row>
    <row r="299" spans="2:18" x14ac:dyDescent="0.35">
      <c r="B299" s="229"/>
      <c r="C299" s="301"/>
      <c r="D299" s="301"/>
      <c r="E299" s="449"/>
      <c r="F299" s="301"/>
      <c r="G299" s="302"/>
      <c r="H299" s="170"/>
      <c r="I299" s="170"/>
      <c r="J299" s="817">
        <f t="shared" si="31"/>
        <v>0</v>
      </c>
      <c r="K299" s="588">
        <f t="shared" si="32"/>
        <v>0</v>
      </c>
      <c r="L299" s="644">
        <f>IF(I299&lt;(INDEX(Lookup!$U$2:$U$10,MATCH($D$45,Lookup!$S$2:$S$10,0))),0,365)</f>
        <v>0</v>
      </c>
      <c r="M299" s="588">
        <f t="shared" si="30"/>
        <v>0</v>
      </c>
      <c r="N299" s="704"/>
      <c r="O299" s="361"/>
      <c r="Q299" s="849">
        <f t="shared" si="33"/>
        <v>0</v>
      </c>
      <c r="R299" s="849">
        <f t="shared" si="34"/>
        <v>0</v>
      </c>
    </row>
    <row r="300" spans="2:18" x14ac:dyDescent="0.35">
      <c r="B300" s="229"/>
      <c r="C300" s="301"/>
      <c r="D300" s="301"/>
      <c r="E300" s="449"/>
      <c r="F300" s="301"/>
      <c r="G300" s="302"/>
      <c r="H300" s="170"/>
      <c r="I300" s="170"/>
      <c r="J300" s="817">
        <f t="shared" si="31"/>
        <v>0</v>
      </c>
      <c r="K300" s="588">
        <f t="shared" si="32"/>
        <v>0</v>
      </c>
      <c r="L300" s="644">
        <f>IF(I300&lt;(INDEX(Lookup!$U$2:$U$10,MATCH($D$45,Lookup!$S$2:$S$10,0))),0,365)</f>
        <v>0</v>
      </c>
      <c r="M300" s="588">
        <f t="shared" si="30"/>
        <v>0</v>
      </c>
      <c r="N300" s="704"/>
      <c r="O300" s="361"/>
      <c r="Q300" s="849">
        <f t="shared" si="33"/>
        <v>0</v>
      </c>
      <c r="R300" s="849">
        <f t="shared" si="34"/>
        <v>0</v>
      </c>
    </row>
    <row r="301" spans="2:18" x14ac:dyDescent="0.35">
      <c r="B301" s="229"/>
      <c r="C301" s="301"/>
      <c r="D301" s="301"/>
      <c r="E301" s="449"/>
      <c r="F301" s="301"/>
      <c r="G301" s="302"/>
      <c r="H301" s="170"/>
      <c r="I301" s="170"/>
      <c r="J301" s="817">
        <f t="shared" si="31"/>
        <v>0</v>
      </c>
      <c r="K301" s="588">
        <f t="shared" si="32"/>
        <v>0</v>
      </c>
      <c r="L301" s="644">
        <f>IF(I301&lt;(INDEX(Lookup!$U$2:$U$10,MATCH($D$45,Lookup!$S$2:$S$10,0))),0,365)</f>
        <v>0</v>
      </c>
      <c r="M301" s="588">
        <f t="shared" si="30"/>
        <v>0</v>
      </c>
      <c r="N301" s="704"/>
      <c r="O301" s="361"/>
      <c r="Q301" s="849">
        <f t="shared" si="33"/>
        <v>0</v>
      </c>
      <c r="R301" s="849">
        <f t="shared" si="34"/>
        <v>0</v>
      </c>
    </row>
    <row r="302" spans="2:18" x14ac:dyDescent="0.35">
      <c r="B302" s="229"/>
      <c r="C302" s="301"/>
      <c r="D302" s="301"/>
      <c r="E302" s="449"/>
      <c r="F302" s="301"/>
      <c r="G302" s="302"/>
      <c r="H302" s="170"/>
      <c r="I302" s="170"/>
      <c r="J302" s="817">
        <f t="shared" si="31"/>
        <v>0</v>
      </c>
      <c r="K302" s="588">
        <f t="shared" si="32"/>
        <v>0</v>
      </c>
      <c r="L302" s="644">
        <f>IF(I302&lt;(INDEX(Lookup!$U$2:$U$10,MATCH($D$45,Lookup!$S$2:$S$10,0))),0,365)</f>
        <v>0</v>
      </c>
      <c r="M302" s="588">
        <f t="shared" si="30"/>
        <v>0</v>
      </c>
      <c r="N302" s="704"/>
      <c r="O302" s="361"/>
      <c r="Q302" s="849">
        <f t="shared" si="33"/>
        <v>0</v>
      </c>
      <c r="R302" s="849">
        <f t="shared" si="34"/>
        <v>0</v>
      </c>
    </row>
    <row r="303" spans="2:18" x14ac:dyDescent="0.35">
      <c r="B303" s="229"/>
      <c r="C303" s="301"/>
      <c r="D303" s="301"/>
      <c r="E303" s="449"/>
      <c r="F303" s="301"/>
      <c r="G303" s="302"/>
      <c r="H303" s="170"/>
      <c r="I303" s="170"/>
      <c r="J303" s="817">
        <f t="shared" si="31"/>
        <v>0</v>
      </c>
      <c r="K303" s="588">
        <f t="shared" si="32"/>
        <v>0</v>
      </c>
      <c r="L303" s="644">
        <f>IF(I303&lt;(INDEX(Lookup!$U$2:$U$10,MATCH($D$45,Lookup!$S$2:$S$10,0))),0,365)</f>
        <v>0</v>
      </c>
      <c r="M303" s="588">
        <f t="shared" si="30"/>
        <v>0</v>
      </c>
      <c r="N303" s="704"/>
      <c r="O303" s="361"/>
      <c r="Q303" s="849">
        <f t="shared" si="33"/>
        <v>0</v>
      </c>
      <c r="R303" s="849">
        <f t="shared" si="34"/>
        <v>0</v>
      </c>
    </row>
    <row r="304" spans="2:18" x14ac:dyDescent="0.35">
      <c r="B304" s="229"/>
      <c r="C304" s="301"/>
      <c r="D304" s="301"/>
      <c r="E304" s="449"/>
      <c r="F304" s="301"/>
      <c r="G304" s="302"/>
      <c r="H304" s="170"/>
      <c r="I304" s="170"/>
      <c r="J304" s="817">
        <f t="shared" si="31"/>
        <v>0</v>
      </c>
      <c r="K304" s="588">
        <f t="shared" si="32"/>
        <v>0</v>
      </c>
      <c r="L304" s="644">
        <f>IF(I304&lt;(INDEX(Lookup!$U$2:$U$10,MATCH($D$45,Lookup!$S$2:$S$10,0))),0,365)</f>
        <v>0</v>
      </c>
      <c r="M304" s="588">
        <f t="shared" ref="M304:M367" si="35">IF(O304="x",0,L304*$L$8)</f>
        <v>0</v>
      </c>
      <c r="N304" s="704"/>
      <c r="O304" s="361"/>
      <c r="Q304" s="849">
        <f t="shared" si="33"/>
        <v>0</v>
      </c>
      <c r="R304" s="849">
        <f t="shared" si="34"/>
        <v>0</v>
      </c>
    </row>
    <row r="305" spans="2:18" x14ac:dyDescent="0.35">
      <c r="B305" s="229"/>
      <c r="C305" s="301"/>
      <c r="D305" s="301"/>
      <c r="E305" s="449"/>
      <c r="F305" s="301"/>
      <c r="G305" s="302"/>
      <c r="H305" s="170"/>
      <c r="I305" s="170"/>
      <c r="J305" s="817">
        <f t="shared" ref="J305:J368" si="36">IF(OR(H305&lt;&gt;"",I305&lt;&gt;""),DATEDIF(H305,I305,"d")+1,0)</f>
        <v>0</v>
      </c>
      <c r="K305" s="588">
        <f t="shared" ref="K305:K368" si="37">J305*$L$8</f>
        <v>0</v>
      </c>
      <c r="L305" s="644">
        <f>IF(I305&lt;(INDEX(Lookup!$U$2:$U$10,MATCH($D$45,Lookup!$S$2:$S$10,0))),0,365)</f>
        <v>0</v>
      </c>
      <c r="M305" s="588">
        <f t="shared" si="35"/>
        <v>0</v>
      </c>
      <c r="N305" s="704"/>
      <c r="O305" s="361"/>
      <c r="Q305" s="849">
        <f t="shared" ref="Q305:Q368" si="38">K305*$H$33</f>
        <v>0</v>
      </c>
      <c r="R305" s="849">
        <f t="shared" ref="R305:R368" si="39">M305*$H$42</f>
        <v>0</v>
      </c>
    </row>
    <row r="306" spans="2:18" x14ac:dyDescent="0.35">
      <c r="B306" s="229"/>
      <c r="C306" s="301"/>
      <c r="D306" s="301"/>
      <c r="E306" s="449"/>
      <c r="F306" s="301"/>
      <c r="G306" s="302"/>
      <c r="H306" s="170"/>
      <c r="I306" s="170"/>
      <c r="J306" s="817">
        <f t="shared" si="36"/>
        <v>0</v>
      </c>
      <c r="K306" s="588">
        <f t="shared" si="37"/>
        <v>0</v>
      </c>
      <c r="L306" s="644">
        <f>IF(I306&lt;(INDEX(Lookup!$U$2:$U$10,MATCH($D$45,Lookup!$S$2:$S$10,0))),0,365)</f>
        <v>0</v>
      </c>
      <c r="M306" s="588">
        <f t="shared" si="35"/>
        <v>0</v>
      </c>
      <c r="N306" s="704"/>
      <c r="O306" s="361"/>
      <c r="Q306" s="849">
        <f t="shared" si="38"/>
        <v>0</v>
      </c>
      <c r="R306" s="849">
        <f t="shared" si="39"/>
        <v>0</v>
      </c>
    </row>
    <row r="307" spans="2:18" x14ac:dyDescent="0.35">
      <c r="B307" s="229"/>
      <c r="C307" s="301"/>
      <c r="D307" s="301"/>
      <c r="E307" s="449"/>
      <c r="F307" s="301"/>
      <c r="G307" s="302"/>
      <c r="H307" s="170"/>
      <c r="I307" s="170"/>
      <c r="J307" s="817">
        <f t="shared" si="36"/>
        <v>0</v>
      </c>
      <c r="K307" s="588">
        <f t="shared" si="37"/>
        <v>0</v>
      </c>
      <c r="L307" s="644">
        <f>IF(I307&lt;(INDEX(Lookup!$U$2:$U$10,MATCH($D$45,Lookup!$S$2:$S$10,0))),0,365)</f>
        <v>0</v>
      </c>
      <c r="M307" s="588">
        <f t="shared" si="35"/>
        <v>0</v>
      </c>
      <c r="N307" s="704"/>
      <c r="O307" s="361"/>
      <c r="Q307" s="849">
        <f t="shared" si="38"/>
        <v>0</v>
      </c>
      <c r="R307" s="849">
        <f t="shared" si="39"/>
        <v>0</v>
      </c>
    </row>
    <row r="308" spans="2:18" x14ac:dyDescent="0.35">
      <c r="B308" s="229"/>
      <c r="C308" s="301"/>
      <c r="D308" s="301"/>
      <c r="E308" s="449"/>
      <c r="F308" s="301"/>
      <c r="G308" s="302"/>
      <c r="H308" s="170"/>
      <c r="I308" s="170"/>
      <c r="J308" s="817">
        <f t="shared" si="36"/>
        <v>0</v>
      </c>
      <c r="K308" s="588">
        <f t="shared" si="37"/>
        <v>0</v>
      </c>
      <c r="L308" s="644">
        <f>IF(I308&lt;(INDEX(Lookup!$U$2:$U$10,MATCH($D$45,Lookup!$S$2:$S$10,0))),0,365)</f>
        <v>0</v>
      </c>
      <c r="M308" s="588">
        <f t="shared" si="35"/>
        <v>0</v>
      </c>
      <c r="N308" s="704"/>
      <c r="O308" s="361"/>
      <c r="Q308" s="849">
        <f t="shared" si="38"/>
        <v>0</v>
      </c>
      <c r="R308" s="849">
        <f t="shared" si="39"/>
        <v>0</v>
      </c>
    </row>
    <row r="309" spans="2:18" x14ac:dyDescent="0.35">
      <c r="B309" s="229"/>
      <c r="C309" s="301"/>
      <c r="D309" s="301"/>
      <c r="E309" s="449"/>
      <c r="F309" s="301"/>
      <c r="G309" s="302"/>
      <c r="H309" s="170"/>
      <c r="I309" s="170"/>
      <c r="J309" s="817">
        <f t="shared" si="36"/>
        <v>0</v>
      </c>
      <c r="K309" s="588">
        <f t="shared" si="37"/>
        <v>0</v>
      </c>
      <c r="L309" s="644">
        <f>IF(I309&lt;(INDEX(Lookup!$U$2:$U$10,MATCH($D$45,Lookup!$S$2:$S$10,0))),0,365)</f>
        <v>0</v>
      </c>
      <c r="M309" s="588">
        <f t="shared" si="35"/>
        <v>0</v>
      </c>
      <c r="N309" s="704"/>
      <c r="O309" s="361"/>
      <c r="Q309" s="849">
        <f t="shared" si="38"/>
        <v>0</v>
      </c>
      <c r="R309" s="849">
        <f t="shared" si="39"/>
        <v>0</v>
      </c>
    </row>
    <row r="310" spans="2:18" x14ac:dyDescent="0.35">
      <c r="B310" s="229"/>
      <c r="C310" s="301"/>
      <c r="D310" s="301"/>
      <c r="E310" s="449"/>
      <c r="F310" s="301"/>
      <c r="G310" s="302"/>
      <c r="H310" s="170"/>
      <c r="I310" s="170"/>
      <c r="J310" s="817">
        <f t="shared" si="36"/>
        <v>0</v>
      </c>
      <c r="K310" s="588">
        <f t="shared" si="37"/>
        <v>0</v>
      </c>
      <c r="L310" s="644">
        <f>IF(I310&lt;(INDEX(Lookup!$U$2:$U$10,MATCH($D$45,Lookup!$S$2:$S$10,0))),0,365)</f>
        <v>0</v>
      </c>
      <c r="M310" s="588">
        <f t="shared" si="35"/>
        <v>0</v>
      </c>
      <c r="N310" s="704"/>
      <c r="O310" s="361"/>
      <c r="Q310" s="849">
        <f t="shared" si="38"/>
        <v>0</v>
      </c>
      <c r="R310" s="849">
        <f t="shared" si="39"/>
        <v>0</v>
      </c>
    </row>
    <row r="311" spans="2:18" x14ac:dyDescent="0.35">
      <c r="B311" s="229"/>
      <c r="C311" s="301"/>
      <c r="D311" s="301"/>
      <c r="E311" s="449"/>
      <c r="F311" s="301"/>
      <c r="G311" s="302"/>
      <c r="H311" s="170"/>
      <c r="I311" s="170"/>
      <c r="J311" s="817">
        <f t="shared" si="36"/>
        <v>0</v>
      </c>
      <c r="K311" s="588">
        <f t="shared" si="37"/>
        <v>0</v>
      </c>
      <c r="L311" s="644">
        <f>IF(I311&lt;(INDEX(Lookup!$U$2:$U$10,MATCH($D$45,Lookup!$S$2:$S$10,0))),0,365)</f>
        <v>0</v>
      </c>
      <c r="M311" s="588">
        <f t="shared" si="35"/>
        <v>0</v>
      </c>
      <c r="N311" s="704"/>
      <c r="O311" s="361"/>
      <c r="Q311" s="849">
        <f t="shared" si="38"/>
        <v>0</v>
      </c>
      <c r="R311" s="849">
        <f t="shared" si="39"/>
        <v>0</v>
      </c>
    </row>
    <row r="312" spans="2:18" x14ac:dyDescent="0.35">
      <c r="B312" s="229"/>
      <c r="C312" s="301"/>
      <c r="D312" s="301"/>
      <c r="E312" s="449"/>
      <c r="F312" s="301"/>
      <c r="G312" s="302"/>
      <c r="H312" s="170"/>
      <c r="I312" s="170"/>
      <c r="J312" s="817">
        <f t="shared" si="36"/>
        <v>0</v>
      </c>
      <c r="K312" s="588">
        <f t="shared" si="37"/>
        <v>0</v>
      </c>
      <c r="L312" s="644">
        <f>IF(I312&lt;(INDEX(Lookup!$U$2:$U$10,MATCH($D$45,Lookup!$S$2:$S$10,0))),0,365)</f>
        <v>0</v>
      </c>
      <c r="M312" s="588">
        <f t="shared" si="35"/>
        <v>0</v>
      </c>
      <c r="N312" s="704"/>
      <c r="O312" s="361"/>
      <c r="Q312" s="849">
        <f t="shared" si="38"/>
        <v>0</v>
      </c>
      <c r="R312" s="849">
        <f t="shared" si="39"/>
        <v>0</v>
      </c>
    </row>
    <row r="313" spans="2:18" x14ac:dyDescent="0.35">
      <c r="B313" s="229"/>
      <c r="C313" s="301"/>
      <c r="D313" s="301"/>
      <c r="E313" s="449"/>
      <c r="F313" s="301"/>
      <c r="G313" s="302"/>
      <c r="H313" s="170"/>
      <c r="I313" s="170"/>
      <c r="J313" s="817">
        <f t="shared" si="36"/>
        <v>0</v>
      </c>
      <c r="K313" s="588">
        <f t="shared" si="37"/>
        <v>0</v>
      </c>
      <c r="L313" s="644">
        <f>IF(I313&lt;(INDEX(Lookup!$U$2:$U$10,MATCH($D$45,Lookup!$S$2:$S$10,0))),0,365)</f>
        <v>0</v>
      </c>
      <c r="M313" s="588">
        <f t="shared" si="35"/>
        <v>0</v>
      </c>
      <c r="N313" s="704"/>
      <c r="O313" s="361"/>
      <c r="Q313" s="849">
        <f t="shared" si="38"/>
        <v>0</v>
      </c>
      <c r="R313" s="849">
        <f t="shared" si="39"/>
        <v>0</v>
      </c>
    </row>
    <row r="314" spans="2:18" x14ac:dyDescent="0.35">
      <c r="B314" s="229"/>
      <c r="C314" s="301"/>
      <c r="D314" s="301"/>
      <c r="E314" s="449"/>
      <c r="F314" s="301"/>
      <c r="G314" s="302"/>
      <c r="H314" s="170"/>
      <c r="I314" s="170"/>
      <c r="J314" s="817">
        <f t="shared" si="36"/>
        <v>0</v>
      </c>
      <c r="K314" s="588">
        <f t="shared" si="37"/>
        <v>0</v>
      </c>
      <c r="L314" s="644">
        <f>IF(I314&lt;(INDEX(Lookup!$U$2:$U$10,MATCH($D$45,Lookup!$S$2:$S$10,0))),0,365)</f>
        <v>0</v>
      </c>
      <c r="M314" s="588">
        <f t="shared" si="35"/>
        <v>0</v>
      </c>
      <c r="N314" s="704"/>
      <c r="O314" s="361"/>
      <c r="Q314" s="849">
        <f t="shared" si="38"/>
        <v>0</v>
      </c>
      <c r="R314" s="849">
        <f t="shared" si="39"/>
        <v>0</v>
      </c>
    </row>
    <row r="315" spans="2:18" x14ac:dyDescent="0.35">
      <c r="B315" s="229"/>
      <c r="C315" s="301"/>
      <c r="D315" s="301"/>
      <c r="E315" s="449"/>
      <c r="F315" s="301"/>
      <c r="G315" s="302"/>
      <c r="H315" s="170"/>
      <c r="I315" s="170"/>
      <c r="J315" s="817">
        <f t="shared" si="36"/>
        <v>0</v>
      </c>
      <c r="K315" s="588">
        <f t="shared" si="37"/>
        <v>0</v>
      </c>
      <c r="L315" s="644">
        <f>IF(I315&lt;(INDEX(Lookup!$U$2:$U$10,MATCH($D$45,Lookup!$S$2:$S$10,0))),0,365)</f>
        <v>0</v>
      </c>
      <c r="M315" s="588">
        <f t="shared" si="35"/>
        <v>0</v>
      </c>
      <c r="N315" s="704"/>
      <c r="O315" s="361"/>
      <c r="Q315" s="849">
        <f t="shared" si="38"/>
        <v>0</v>
      </c>
      <c r="R315" s="849">
        <f t="shared" si="39"/>
        <v>0</v>
      </c>
    </row>
    <row r="316" spans="2:18" x14ac:dyDescent="0.35">
      <c r="B316" s="229"/>
      <c r="C316" s="301"/>
      <c r="D316" s="301"/>
      <c r="E316" s="449"/>
      <c r="F316" s="301"/>
      <c r="G316" s="302"/>
      <c r="H316" s="170"/>
      <c r="I316" s="170"/>
      <c r="J316" s="817">
        <f t="shared" si="36"/>
        <v>0</v>
      </c>
      <c r="K316" s="588">
        <f t="shared" si="37"/>
        <v>0</v>
      </c>
      <c r="L316" s="644">
        <f>IF(I316&lt;(INDEX(Lookup!$U$2:$U$10,MATCH($D$45,Lookup!$S$2:$S$10,0))),0,365)</f>
        <v>0</v>
      </c>
      <c r="M316" s="588">
        <f t="shared" si="35"/>
        <v>0</v>
      </c>
      <c r="N316" s="704"/>
      <c r="O316" s="361"/>
      <c r="Q316" s="849">
        <f t="shared" si="38"/>
        <v>0</v>
      </c>
      <c r="R316" s="849">
        <f t="shared" si="39"/>
        <v>0</v>
      </c>
    </row>
    <row r="317" spans="2:18" x14ac:dyDescent="0.35">
      <c r="B317" s="229"/>
      <c r="C317" s="301"/>
      <c r="D317" s="301"/>
      <c r="E317" s="449"/>
      <c r="F317" s="301"/>
      <c r="G317" s="302"/>
      <c r="H317" s="170"/>
      <c r="I317" s="170"/>
      <c r="J317" s="817">
        <f t="shared" si="36"/>
        <v>0</v>
      </c>
      <c r="K317" s="588">
        <f t="shared" si="37"/>
        <v>0</v>
      </c>
      <c r="L317" s="644">
        <f>IF(I317&lt;(INDEX(Lookup!$U$2:$U$10,MATCH($D$45,Lookup!$S$2:$S$10,0))),0,365)</f>
        <v>0</v>
      </c>
      <c r="M317" s="588">
        <f t="shared" si="35"/>
        <v>0</v>
      </c>
      <c r="N317" s="704"/>
      <c r="O317" s="361"/>
      <c r="Q317" s="849">
        <f t="shared" si="38"/>
        <v>0</v>
      </c>
      <c r="R317" s="849">
        <f t="shared" si="39"/>
        <v>0</v>
      </c>
    </row>
    <row r="318" spans="2:18" x14ac:dyDescent="0.35">
      <c r="B318" s="229"/>
      <c r="C318" s="301"/>
      <c r="D318" s="301"/>
      <c r="E318" s="449"/>
      <c r="F318" s="301"/>
      <c r="G318" s="302"/>
      <c r="H318" s="170"/>
      <c r="I318" s="170"/>
      <c r="J318" s="817">
        <f t="shared" si="36"/>
        <v>0</v>
      </c>
      <c r="K318" s="588">
        <f t="shared" si="37"/>
        <v>0</v>
      </c>
      <c r="L318" s="644">
        <f>IF(I318&lt;(INDEX(Lookup!$U$2:$U$10,MATCH($D$45,Lookup!$S$2:$S$10,0))),0,365)</f>
        <v>0</v>
      </c>
      <c r="M318" s="588">
        <f t="shared" si="35"/>
        <v>0</v>
      </c>
      <c r="N318" s="704"/>
      <c r="O318" s="361"/>
      <c r="Q318" s="849">
        <f t="shared" si="38"/>
        <v>0</v>
      </c>
      <c r="R318" s="849">
        <f t="shared" si="39"/>
        <v>0</v>
      </c>
    </row>
    <row r="319" spans="2:18" x14ac:dyDescent="0.35">
      <c r="B319" s="229"/>
      <c r="C319" s="301"/>
      <c r="D319" s="301"/>
      <c r="E319" s="449"/>
      <c r="F319" s="301"/>
      <c r="G319" s="302"/>
      <c r="H319" s="170"/>
      <c r="I319" s="170"/>
      <c r="J319" s="817">
        <f t="shared" si="36"/>
        <v>0</v>
      </c>
      <c r="K319" s="588">
        <f t="shared" si="37"/>
        <v>0</v>
      </c>
      <c r="L319" s="644">
        <f>IF(I319&lt;(INDEX(Lookup!$U$2:$U$10,MATCH($D$45,Lookup!$S$2:$S$10,0))),0,365)</f>
        <v>0</v>
      </c>
      <c r="M319" s="588">
        <f t="shared" si="35"/>
        <v>0</v>
      </c>
      <c r="N319" s="704"/>
      <c r="O319" s="361"/>
      <c r="Q319" s="849">
        <f t="shared" si="38"/>
        <v>0</v>
      </c>
      <c r="R319" s="849">
        <f t="shared" si="39"/>
        <v>0</v>
      </c>
    </row>
    <row r="320" spans="2:18" x14ac:dyDescent="0.35">
      <c r="B320" s="229"/>
      <c r="C320" s="301"/>
      <c r="D320" s="301"/>
      <c r="E320" s="449"/>
      <c r="F320" s="301"/>
      <c r="G320" s="302"/>
      <c r="H320" s="170"/>
      <c r="I320" s="170"/>
      <c r="J320" s="817">
        <f t="shared" si="36"/>
        <v>0</v>
      </c>
      <c r="K320" s="588">
        <f t="shared" si="37"/>
        <v>0</v>
      </c>
      <c r="L320" s="644">
        <f>IF(I320&lt;(INDEX(Lookup!$U$2:$U$10,MATCH($D$45,Lookup!$S$2:$S$10,0))),0,365)</f>
        <v>0</v>
      </c>
      <c r="M320" s="588">
        <f t="shared" si="35"/>
        <v>0</v>
      </c>
      <c r="N320" s="704"/>
      <c r="O320" s="361"/>
      <c r="Q320" s="849">
        <f t="shared" si="38"/>
        <v>0</v>
      </c>
      <c r="R320" s="849">
        <f t="shared" si="39"/>
        <v>0</v>
      </c>
    </row>
    <row r="321" spans="2:18" x14ac:dyDescent="0.35">
      <c r="B321" s="229"/>
      <c r="C321" s="301"/>
      <c r="D321" s="301"/>
      <c r="E321" s="449"/>
      <c r="F321" s="301"/>
      <c r="G321" s="302"/>
      <c r="H321" s="170"/>
      <c r="I321" s="170"/>
      <c r="J321" s="817">
        <f t="shared" si="36"/>
        <v>0</v>
      </c>
      <c r="K321" s="588">
        <f t="shared" si="37"/>
        <v>0</v>
      </c>
      <c r="L321" s="644">
        <f>IF(I321&lt;(INDEX(Lookup!$U$2:$U$10,MATCH($D$45,Lookup!$S$2:$S$10,0))),0,365)</f>
        <v>0</v>
      </c>
      <c r="M321" s="588">
        <f t="shared" si="35"/>
        <v>0</v>
      </c>
      <c r="N321" s="704"/>
      <c r="O321" s="361"/>
      <c r="Q321" s="849">
        <f t="shared" si="38"/>
        <v>0</v>
      </c>
      <c r="R321" s="849">
        <f t="shared" si="39"/>
        <v>0</v>
      </c>
    </row>
    <row r="322" spans="2:18" x14ac:dyDescent="0.35">
      <c r="B322" s="229"/>
      <c r="C322" s="301"/>
      <c r="D322" s="301"/>
      <c r="E322" s="449"/>
      <c r="F322" s="301"/>
      <c r="G322" s="302"/>
      <c r="H322" s="170"/>
      <c r="I322" s="170"/>
      <c r="J322" s="817">
        <f t="shared" si="36"/>
        <v>0</v>
      </c>
      <c r="K322" s="588">
        <f t="shared" si="37"/>
        <v>0</v>
      </c>
      <c r="L322" s="644">
        <f>IF(I322&lt;(INDEX(Lookup!$U$2:$U$10,MATCH($D$45,Lookup!$S$2:$S$10,0))),0,365)</f>
        <v>0</v>
      </c>
      <c r="M322" s="588">
        <f t="shared" si="35"/>
        <v>0</v>
      </c>
      <c r="N322" s="704"/>
      <c r="O322" s="361"/>
      <c r="Q322" s="849">
        <f t="shared" si="38"/>
        <v>0</v>
      </c>
      <c r="R322" s="849">
        <f t="shared" si="39"/>
        <v>0</v>
      </c>
    </row>
    <row r="323" spans="2:18" x14ac:dyDescent="0.35">
      <c r="B323" s="229"/>
      <c r="C323" s="301"/>
      <c r="D323" s="301"/>
      <c r="E323" s="449"/>
      <c r="F323" s="301"/>
      <c r="G323" s="302"/>
      <c r="H323" s="170"/>
      <c r="I323" s="170"/>
      <c r="J323" s="817">
        <f t="shared" si="36"/>
        <v>0</v>
      </c>
      <c r="K323" s="588">
        <f t="shared" si="37"/>
        <v>0</v>
      </c>
      <c r="L323" s="644">
        <f>IF(I323&lt;(INDEX(Lookup!$U$2:$U$10,MATCH($D$45,Lookup!$S$2:$S$10,0))),0,365)</f>
        <v>0</v>
      </c>
      <c r="M323" s="588">
        <f t="shared" si="35"/>
        <v>0</v>
      </c>
      <c r="N323" s="704"/>
      <c r="O323" s="361"/>
      <c r="Q323" s="849">
        <f t="shared" si="38"/>
        <v>0</v>
      </c>
      <c r="R323" s="849">
        <f t="shared" si="39"/>
        <v>0</v>
      </c>
    </row>
    <row r="324" spans="2:18" x14ac:dyDescent="0.35">
      <c r="B324" s="229"/>
      <c r="C324" s="301"/>
      <c r="D324" s="301"/>
      <c r="E324" s="449"/>
      <c r="F324" s="301"/>
      <c r="G324" s="302"/>
      <c r="H324" s="170"/>
      <c r="I324" s="170"/>
      <c r="J324" s="817">
        <f t="shared" si="36"/>
        <v>0</v>
      </c>
      <c r="K324" s="588">
        <f t="shared" si="37"/>
        <v>0</v>
      </c>
      <c r="L324" s="644">
        <f>IF(I324&lt;(INDEX(Lookup!$U$2:$U$10,MATCH($D$45,Lookup!$S$2:$S$10,0))),0,365)</f>
        <v>0</v>
      </c>
      <c r="M324" s="588">
        <f t="shared" si="35"/>
        <v>0</v>
      </c>
      <c r="N324" s="704"/>
      <c r="O324" s="361"/>
      <c r="Q324" s="849">
        <f t="shared" si="38"/>
        <v>0</v>
      </c>
      <c r="R324" s="849">
        <f t="shared" si="39"/>
        <v>0</v>
      </c>
    </row>
    <row r="325" spans="2:18" x14ac:dyDescent="0.35">
      <c r="B325" s="229"/>
      <c r="C325" s="301"/>
      <c r="D325" s="301"/>
      <c r="E325" s="449"/>
      <c r="F325" s="301"/>
      <c r="G325" s="302"/>
      <c r="H325" s="170"/>
      <c r="I325" s="170"/>
      <c r="J325" s="817">
        <f t="shared" si="36"/>
        <v>0</v>
      </c>
      <c r="K325" s="588">
        <f t="shared" si="37"/>
        <v>0</v>
      </c>
      <c r="L325" s="644">
        <f>IF(I325&lt;(INDEX(Lookup!$U$2:$U$10,MATCH($D$45,Lookup!$S$2:$S$10,0))),0,365)</f>
        <v>0</v>
      </c>
      <c r="M325" s="588">
        <f t="shared" si="35"/>
        <v>0</v>
      </c>
      <c r="N325" s="704"/>
      <c r="O325" s="361"/>
      <c r="Q325" s="849">
        <f t="shared" si="38"/>
        <v>0</v>
      </c>
      <c r="R325" s="849">
        <f t="shared" si="39"/>
        <v>0</v>
      </c>
    </row>
    <row r="326" spans="2:18" x14ac:dyDescent="0.35">
      <c r="B326" s="229"/>
      <c r="C326" s="301"/>
      <c r="D326" s="301"/>
      <c r="E326" s="449"/>
      <c r="F326" s="301"/>
      <c r="G326" s="302"/>
      <c r="H326" s="170"/>
      <c r="I326" s="170"/>
      <c r="J326" s="817">
        <f t="shared" si="36"/>
        <v>0</v>
      </c>
      <c r="K326" s="588">
        <f t="shared" si="37"/>
        <v>0</v>
      </c>
      <c r="L326" s="644">
        <f>IF(I326&lt;(INDEX(Lookup!$U$2:$U$10,MATCH($D$45,Lookup!$S$2:$S$10,0))),0,365)</f>
        <v>0</v>
      </c>
      <c r="M326" s="588">
        <f t="shared" si="35"/>
        <v>0</v>
      </c>
      <c r="N326" s="704"/>
      <c r="O326" s="361"/>
      <c r="Q326" s="849">
        <f t="shared" si="38"/>
        <v>0</v>
      </c>
      <c r="R326" s="849">
        <f t="shared" si="39"/>
        <v>0</v>
      </c>
    </row>
    <row r="327" spans="2:18" x14ac:dyDescent="0.35">
      <c r="B327" s="229"/>
      <c r="C327" s="301"/>
      <c r="D327" s="301"/>
      <c r="E327" s="449"/>
      <c r="F327" s="301"/>
      <c r="G327" s="302"/>
      <c r="H327" s="170"/>
      <c r="I327" s="170"/>
      <c r="J327" s="817">
        <f t="shared" si="36"/>
        <v>0</v>
      </c>
      <c r="K327" s="588">
        <f t="shared" si="37"/>
        <v>0</v>
      </c>
      <c r="L327" s="644">
        <f>IF(I327&lt;(INDEX(Lookup!$U$2:$U$10,MATCH($D$45,Lookup!$S$2:$S$10,0))),0,365)</f>
        <v>0</v>
      </c>
      <c r="M327" s="588">
        <f t="shared" si="35"/>
        <v>0</v>
      </c>
      <c r="N327" s="704"/>
      <c r="O327" s="361"/>
      <c r="Q327" s="849">
        <f t="shared" si="38"/>
        <v>0</v>
      </c>
      <c r="R327" s="849">
        <f t="shared" si="39"/>
        <v>0</v>
      </c>
    </row>
    <row r="328" spans="2:18" x14ac:dyDescent="0.35">
      <c r="B328" s="229"/>
      <c r="C328" s="301"/>
      <c r="D328" s="301"/>
      <c r="E328" s="449"/>
      <c r="F328" s="301"/>
      <c r="G328" s="302"/>
      <c r="H328" s="170"/>
      <c r="I328" s="170"/>
      <c r="J328" s="817">
        <f t="shared" si="36"/>
        <v>0</v>
      </c>
      <c r="K328" s="588">
        <f t="shared" si="37"/>
        <v>0</v>
      </c>
      <c r="L328" s="644">
        <f>IF(I328&lt;(INDEX(Lookup!$U$2:$U$10,MATCH($D$45,Lookup!$S$2:$S$10,0))),0,365)</f>
        <v>0</v>
      </c>
      <c r="M328" s="588">
        <f t="shared" si="35"/>
        <v>0</v>
      </c>
      <c r="N328" s="704"/>
      <c r="O328" s="361"/>
      <c r="Q328" s="849">
        <f t="shared" si="38"/>
        <v>0</v>
      </c>
      <c r="R328" s="849">
        <f t="shared" si="39"/>
        <v>0</v>
      </c>
    </row>
    <row r="329" spans="2:18" x14ac:dyDescent="0.35">
      <c r="B329" s="229"/>
      <c r="C329" s="301"/>
      <c r="D329" s="301"/>
      <c r="E329" s="449"/>
      <c r="F329" s="301"/>
      <c r="G329" s="302"/>
      <c r="H329" s="170"/>
      <c r="I329" s="170"/>
      <c r="J329" s="817">
        <f t="shared" si="36"/>
        <v>0</v>
      </c>
      <c r="K329" s="588">
        <f t="shared" si="37"/>
        <v>0</v>
      </c>
      <c r="L329" s="644">
        <f>IF(I329&lt;(INDEX(Lookup!$U$2:$U$10,MATCH($D$45,Lookup!$S$2:$S$10,0))),0,365)</f>
        <v>0</v>
      </c>
      <c r="M329" s="588">
        <f t="shared" si="35"/>
        <v>0</v>
      </c>
      <c r="N329" s="704"/>
      <c r="O329" s="361"/>
      <c r="Q329" s="849">
        <f t="shared" si="38"/>
        <v>0</v>
      </c>
      <c r="R329" s="849">
        <f t="shared" si="39"/>
        <v>0</v>
      </c>
    </row>
    <row r="330" spans="2:18" x14ac:dyDescent="0.35">
      <c r="B330" s="229"/>
      <c r="C330" s="301"/>
      <c r="D330" s="301"/>
      <c r="E330" s="449"/>
      <c r="F330" s="301"/>
      <c r="G330" s="302"/>
      <c r="H330" s="170"/>
      <c r="I330" s="170"/>
      <c r="J330" s="817">
        <f t="shared" si="36"/>
        <v>0</v>
      </c>
      <c r="K330" s="588">
        <f t="shared" si="37"/>
        <v>0</v>
      </c>
      <c r="L330" s="644">
        <f>IF(I330&lt;(INDEX(Lookup!$U$2:$U$10,MATCH($D$45,Lookup!$S$2:$S$10,0))),0,365)</f>
        <v>0</v>
      </c>
      <c r="M330" s="588">
        <f t="shared" si="35"/>
        <v>0</v>
      </c>
      <c r="N330" s="704"/>
      <c r="O330" s="361"/>
      <c r="Q330" s="849">
        <f t="shared" si="38"/>
        <v>0</v>
      </c>
      <c r="R330" s="849">
        <f t="shared" si="39"/>
        <v>0</v>
      </c>
    </row>
    <row r="331" spans="2:18" x14ac:dyDescent="0.35">
      <c r="B331" s="229"/>
      <c r="C331" s="301"/>
      <c r="D331" s="301"/>
      <c r="E331" s="449"/>
      <c r="F331" s="301"/>
      <c r="G331" s="302"/>
      <c r="H331" s="170"/>
      <c r="I331" s="170"/>
      <c r="J331" s="817">
        <f t="shared" si="36"/>
        <v>0</v>
      </c>
      <c r="K331" s="588">
        <f t="shared" si="37"/>
        <v>0</v>
      </c>
      <c r="L331" s="644">
        <f>IF(I331&lt;(INDEX(Lookup!$U$2:$U$10,MATCH($D$45,Lookup!$S$2:$S$10,0))),0,365)</f>
        <v>0</v>
      </c>
      <c r="M331" s="588">
        <f t="shared" si="35"/>
        <v>0</v>
      </c>
      <c r="N331" s="704"/>
      <c r="O331" s="361"/>
      <c r="Q331" s="849">
        <f t="shared" si="38"/>
        <v>0</v>
      </c>
      <c r="R331" s="849">
        <f t="shared" si="39"/>
        <v>0</v>
      </c>
    </row>
    <row r="332" spans="2:18" x14ac:dyDescent="0.35">
      <c r="B332" s="229"/>
      <c r="C332" s="301"/>
      <c r="D332" s="301"/>
      <c r="E332" s="449"/>
      <c r="F332" s="301"/>
      <c r="G332" s="302"/>
      <c r="H332" s="170"/>
      <c r="I332" s="170"/>
      <c r="J332" s="817">
        <f t="shared" si="36"/>
        <v>0</v>
      </c>
      <c r="K332" s="588">
        <f t="shared" si="37"/>
        <v>0</v>
      </c>
      <c r="L332" s="644">
        <f>IF(I332&lt;(INDEX(Lookup!$U$2:$U$10,MATCH($D$45,Lookup!$S$2:$S$10,0))),0,365)</f>
        <v>0</v>
      </c>
      <c r="M332" s="588">
        <f t="shared" si="35"/>
        <v>0</v>
      </c>
      <c r="N332" s="704"/>
      <c r="O332" s="361"/>
      <c r="Q332" s="849">
        <f t="shared" si="38"/>
        <v>0</v>
      </c>
      <c r="R332" s="849">
        <f t="shared" si="39"/>
        <v>0</v>
      </c>
    </row>
    <row r="333" spans="2:18" x14ac:dyDescent="0.35">
      <c r="B333" s="229"/>
      <c r="C333" s="301"/>
      <c r="D333" s="301"/>
      <c r="E333" s="449"/>
      <c r="F333" s="301"/>
      <c r="G333" s="302"/>
      <c r="H333" s="170"/>
      <c r="I333" s="170"/>
      <c r="J333" s="817">
        <f t="shared" si="36"/>
        <v>0</v>
      </c>
      <c r="K333" s="588">
        <f t="shared" si="37"/>
        <v>0</v>
      </c>
      <c r="L333" s="644">
        <f>IF(I333&lt;(INDEX(Lookup!$U$2:$U$10,MATCH($D$45,Lookup!$S$2:$S$10,0))),0,365)</f>
        <v>0</v>
      </c>
      <c r="M333" s="588">
        <f t="shared" si="35"/>
        <v>0</v>
      </c>
      <c r="N333" s="704"/>
      <c r="O333" s="361"/>
      <c r="Q333" s="849">
        <f t="shared" si="38"/>
        <v>0</v>
      </c>
      <c r="R333" s="849">
        <f t="shared" si="39"/>
        <v>0</v>
      </c>
    </row>
    <row r="334" spans="2:18" x14ac:dyDescent="0.35">
      <c r="B334" s="229"/>
      <c r="C334" s="301"/>
      <c r="D334" s="301"/>
      <c r="E334" s="449"/>
      <c r="F334" s="301"/>
      <c r="G334" s="302"/>
      <c r="H334" s="170"/>
      <c r="I334" s="170"/>
      <c r="J334" s="817">
        <f t="shared" si="36"/>
        <v>0</v>
      </c>
      <c r="K334" s="588">
        <f t="shared" si="37"/>
        <v>0</v>
      </c>
      <c r="L334" s="644">
        <f>IF(I334&lt;(INDEX(Lookup!$U$2:$U$10,MATCH($D$45,Lookup!$S$2:$S$10,0))),0,365)</f>
        <v>0</v>
      </c>
      <c r="M334" s="588">
        <f t="shared" si="35"/>
        <v>0</v>
      </c>
      <c r="N334" s="704"/>
      <c r="O334" s="361"/>
      <c r="Q334" s="849">
        <f t="shared" si="38"/>
        <v>0</v>
      </c>
      <c r="R334" s="849">
        <f t="shared" si="39"/>
        <v>0</v>
      </c>
    </row>
    <row r="335" spans="2:18" x14ac:dyDescent="0.35">
      <c r="B335" s="229"/>
      <c r="C335" s="301"/>
      <c r="D335" s="301"/>
      <c r="E335" s="449"/>
      <c r="F335" s="301"/>
      <c r="G335" s="302"/>
      <c r="H335" s="170"/>
      <c r="I335" s="170"/>
      <c r="J335" s="817">
        <f t="shared" si="36"/>
        <v>0</v>
      </c>
      <c r="K335" s="588">
        <f t="shared" si="37"/>
        <v>0</v>
      </c>
      <c r="L335" s="644">
        <f>IF(I335&lt;(INDEX(Lookup!$U$2:$U$10,MATCH($D$45,Lookup!$S$2:$S$10,0))),0,365)</f>
        <v>0</v>
      </c>
      <c r="M335" s="588">
        <f t="shared" si="35"/>
        <v>0</v>
      </c>
      <c r="N335" s="704"/>
      <c r="O335" s="361"/>
      <c r="Q335" s="849">
        <f t="shared" si="38"/>
        <v>0</v>
      </c>
      <c r="R335" s="849">
        <f t="shared" si="39"/>
        <v>0</v>
      </c>
    </row>
    <row r="336" spans="2:18" x14ac:dyDescent="0.35">
      <c r="B336" s="229"/>
      <c r="C336" s="301"/>
      <c r="D336" s="301"/>
      <c r="E336" s="449"/>
      <c r="F336" s="301"/>
      <c r="G336" s="302"/>
      <c r="H336" s="170"/>
      <c r="I336" s="170"/>
      <c r="J336" s="817">
        <f t="shared" si="36"/>
        <v>0</v>
      </c>
      <c r="K336" s="588">
        <f t="shared" si="37"/>
        <v>0</v>
      </c>
      <c r="L336" s="644">
        <f>IF(I336&lt;(INDEX(Lookup!$U$2:$U$10,MATCH($D$45,Lookup!$S$2:$S$10,0))),0,365)</f>
        <v>0</v>
      </c>
      <c r="M336" s="588">
        <f t="shared" si="35"/>
        <v>0</v>
      </c>
      <c r="N336" s="704"/>
      <c r="O336" s="361"/>
      <c r="Q336" s="849">
        <f t="shared" si="38"/>
        <v>0</v>
      </c>
      <c r="R336" s="849">
        <f t="shared" si="39"/>
        <v>0</v>
      </c>
    </row>
    <row r="337" spans="2:18" x14ac:dyDescent="0.35">
      <c r="B337" s="229"/>
      <c r="C337" s="301"/>
      <c r="D337" s="301"/>
      <c r="E337" s="449"/>
      <c r="F337" s="301"/>
      <c r="G337" s="302"/>
      <c r="H337" s="170"/>
      <c r="I337" s="170"/>
      <c r="J337" s="817">
        <f t="shared" si="36"/>
        <v>0</v>
      </c>
      <c r="K337" s="588">
        <f t="shared" si="37"/>
        <v>0</v>
      </c>
      <c r="L337" s="644">
        <f>IF(I337&lt;(INDEX(Lookup!$U$2:$U$10,MATCH($D$45,Lookup!$S$2:$S$10,0))),0,365)</f>
        <v>0</v>
      </c>
      <c r="M337" s="588">
        <f t="shared" si="35"/>
        <v>0</v>
      </c>
      <c r="N337" s="704"/>
      <c r="O337" s="361"/>
      <c r="Q337" s="849">
        <f t="shared" si="38"/>
        <v>0</v>
      </c>
      <c r="R337" s="849">
        <f t="shared" si="39"/>
        <v>0</v>
      </c>
    </row>
    <row r="338" spans="2:18" x14ac:dyDescent="0.35">
      <c r="B338" s="229"/>
      <c r="C338" s="301"/>
      <c r="D338" s="301"/>
      <c r="E338" s="449"/>
      <c r="F338" s="301"/>
      <c r="G338" s="302"/>
      <c r="H338" s="170"/>
      <c r="I338" s="170"/>
      <c r="J338" s="817">
        <f t="shared" si="36"/>
        <v>0</v>
      </c>
      <c r="K338" s="588">
        <f t="shared" si="37"/>
        <v>0</v>
      </c>
      <c r="L338" s="644">
        <f>IF(I338&lt;(INDEX(Lookup!$U$2:$U$10,MATCH($D$45,Lookup!$S$2:$S$10,0))),0,365)</f>
        <v>0</v>
      </c>
      <c r="M338" s="588">
        <f t="shared" si="35"/>
        <v>0</v>
      </c>
      <c r="N338" s="704"/>
      <c r="O338" s="361"/>
      <c r="Q338" s="849">
        <f t="shared" si="38"/>
        <v>0</v>
      </c>
      <c r="R338" s="849">
        <f t="shared" si="39"/>
        <v>0</v>
      </c>
    </row>
    <row r="339" spans="2:18" x14ac:dyDescent="0.35">
      <c r="B339" s="229"/>
      <c r="C339" s="301"/>
      <c r="D339" s="301"/>
      <c r="E339" s="449"/>
      <c r="F339" s="301"/>
      <c r="G339" s="302"/>
      <c r="H339" s="170"/>
      <c r="I339" s="170"/>
      <c r="J339" s="817">
        <f t="shared" si="36"/>
        <v>0</v>
      </c>
      <c r="K339" s="588">
        <f t="shared" si="37"/>
        <v>0</v>
      </c>
      <c r="L339" s="644">
        <f>IF(I339&lt;(INDEX(Lookup!$U$2:$U$10,MATCH($D$45,Lookup!$S$2:$S$10,0))),0,365)</f>
        <v>0</v>
      </c>
      <c r="M339" s="588">
        <f t="shared" si="35"/>
        <v>0</v>
      </c>
      <c r="N339" s="704"/>
      <c r="O339" s="361"/>
      <c r="Q339" s="849">
        <f t="shared" si="38"/>
        <v>0</v>
      </c>
      <c r="R339" s="849">
        <f t="shared" si="39"/>
        <v>0</v>
      </c>
    </row>
    <row r="340" spans="2:18" x14ac:dyDescent="0.35">
      <c r="B340" s="229"/>
      <c r="C340" s="301"/>
      <c r="D340" s="301"/>
      <c r="E340" s="449"/>
      <c r="F340" s="301"/>
      <c r="G340" s="302"/>
      <c r="H340" s="170"/>
      <c r="I340" s="170"/>
      <c r="J340" s="817">
        <f t="shared" si="36"/>
        <v>0</v>
      </c>
      <c r="K340" s="588">
        <f t="shared" si="37"/>
        <v>0</v>
      </c>
      <c r="L340" s="644">
        <f>IF(I340&lt;(INDEX(Lookup!$U$2:$U$10,MATCH($D$45,Lookup!$S$2:$S$10,0))),0,365)</f>
        <v>0</v>
      </c>
      <c r="M340" s="588">
        <f t="shared" si="35"/>
        <v>0</v>
      </c>
      <c r="N340" s="704"/>
      <c r="O340" s="361"/>
      <c r="Q340" s="849">
        <f t="shared" si="38"/>
        <v>0</v>
      </c>
      <c r="R340" s="849">
        <f t="shared" si="39"/>
        <v>0</v>
      </c>
    </row>
    <row r="341" spans="2:18" x14ac:dyDescent="0.35">
      <c r="B341" s="229"/>
      <c r="C341" s="301"/>
      <c r="D341" s="301"/>
      <c r="E341" s="449"/>
      <c r="F341" s="301"/>
      <c r="G341" s="302"/>
      <c r="H341" s="170"/>
      <c r="I341" s="170"/>
      <c r="J341" s="817">
        <f t="shared" si="36"/>
        <v>0</v>
      </c>
      <c r="K341" s="588">
        <f t="shared" si="37"/>
        <v>0</v>
      </c>
      <c r="L341" s="644">
        <f>IF(I341&lt;(INDEX(Lookup!$U$2:$U$10,MATCH($D$45,Lookup!$S$2:$S$10,0))),0,365)</f>
        <v>0</v>
      </c>
      <c r="M341" s="588">
        <f t="shared" si="35"/>
        <v>0</v>
      </c>
      <c r="N341" s="704"/>
      <c r="O341" s="361"/>
      <c r="Q341" s="849">
        <f t="shared" si="38"/>
        <v>0</v>
      </c>
      <c r="R341" s="849">
        <f t="shared" si="39"/>
        <v>0</v>
      </c>
    </row>
    <row r="342" spans="2:18" x14ac:dyDescent="0.35">
      <c r="B342" s="229"/>
      <c r="C342" s="301"/>
      <c r="D342" s="301"/>
      <c r="E342" s="449"/>
      <c r="F342" s="301"/>
      <c r="G342" s="302"/>
      <c r="H342" s="170"/>
      <c r="I342" s="170"/>
      <c r="J342" s="817">
        <f t="shared" si="36"/>
        <v>0</v>
      </c>
      <c r="K342" s="588">
        <f t="shared" si="37"/>
        <v>0</v>
      </c>
      <c r="L342" s="644">
        <f>IF(I342&lt;(INDEX(Lookup!$U$2:$U$10,MATCH($D$45,Lookup!$S$2:$S$10,0))),0,365)</f>
        <v>0</v>
      </c>
      <c r="M342" s="588">
        <f t="shared" si="35"/>
        <v>0</v>
      </c>
      <c r="N342" s="704"/>
      <c r="O342" s="361"/>
      <c r="Q342" s="849">
        <f t="shared" si="38"/>
        <v>0</v>
      </c>
      <c r="R342" s="849">
        <f t="shared" si="39"/>
        <v>0</v>
      </c>
    </row>
    <row r="343" spans="2:18" x14ac:dyDescent="0.35">
      <c r="B343" s="229"/>
      <c r="C343" s="301"/>
      <c r="D343" s="301"/>
      <c r="E343" s="449"/>
      <c r="F343" s="301"/>
      <c r="G343" s="302"/>
      <c r="H343" s="170"/>
      <c r="I343" s="170"/>
      <c r="J343" s="817">
        <f t="shared" si="36"/>
        <v>0</v>
      </c>
      <c r="K343" s="588">
        <f t="shared" si="37"/>
        <v>0</v>
      </c>
      <c r="L343" s="644">
        <f>IF(I343&lt;(INDEX(Lookup!$U$2:$U$10,MATCH($D$45,Lookup!$S$2:$S$10,0))),0,365)</f>
        <v>0</v>
      </c>
      <c r="M343" s="588">
        <f t="shared" si="35"/>
        <v>0</v>
      </c>
      <c r="N343" s="704"/>
      <c r="O343" s="361"/>
      <c r="Q343" s="849">
        <f t="shared" si="38"/>
        <v>0</v>
      </c>
      <c r="R343" s="849">
        <f t="shared" si="39"/>
        <v>0</v>
      </c>
    </row>
    <row r="344" spans="2:18" x14ac:dyDescent="0.35">
      <c r="B344" s="229"/>
      <c r="C344" s="301"/>
      <c r="D344" s="301"/>
      <c r="E344" s="449"/>
      <c r="F344" s="301"/>
      <c r="G344" s="302"/>
      <c r="H344" s="170"/>
      <c r="I344" s="170"/>
      <c r="J344" s="817">
        <f t="shared" si="36"/>
        <v>0</v>
      </c>
      <c r="K344" s="588">
        <f t="shared" si="37"/>
        <v>0</v>
      </c>
      <c r="L344" s="644">
        <f>IF(I344&lt;(INDEX(Lookup!$U$2:$U$10,MATCH($D$45,Lookup!$S$2:$S$10,0))),0,365)</f>
        <v>0</v>
      </c>
      <c r="M344" s="588">
        <f t="shared" si="35"/>
        <v>0</v>
      </c>
      <c r="N344" s="704"/>
      <c r="O344" s="361"/>
      <c r="Q344" s="849">
        <f t="shared" si="38"/>
        <v>0</v>
      </c>
      <c r="R344" s="849">
        <f t="shared" si="39"/>
        <v>0</v>
      </c>
    </row>
    <row r="345" spans="2:18" x14ac:dyDescent="0.35">
      <c r="B345" s="229"/>
      <c r="C345" s="301"/>
      <c r="D345" s="301"/>
      <c r="E345" s="449"/>
      <c r="F345" s="301"/>
      <c r="G345" s="302"/>
      <c r="H345" s="170"/>
      <c r="I345" s="170"/>
      <c r="J345" s="817">
        <f t="shared" si="36"/>
        <v>0</v>
      </c>
      <c r="K345" s="588">
        <f t="shared" si="37"/>
        <v>0</v>
      </c>
      <c r="L345" s="644">
        <f>IF(I345&lt;(INDEX(Lookup!$U$2:$U$10,MATCH($D$45,Lookup!$S$2:$S$10,0))),0,365)</f>
        <v>0</v>
      </c>
      <c r="M345" s="588">
        <f t="shared" si="35"/>
        <v>0</v>
      </c>
      <c r="N345" s="704"/>
      <c r="O345" s="361"/>
      <c r="Q345" s="849">
        <f t="shared" si="38"/>
        <v>0</v>
      </c>
      <c r="R345" s="849">
        <f t="shared" si="39"/>
        <v>0</v>
      </c>
    </row>
    <row r="346" spans="2:18" x14ac:dyDescent="0.35">
      <c r="B346" s="229"/>
      <c r="C346" s="301"/>
      <c r="D346" s="301"/>
      <c r="E346" s="449"/>
      <c r="F346" s="301"/>
      <c r="G346" s="302"/>
      <c r="H346" s="170"/>
      <c r="I346" s="170"/>
      <c r="J346" s="817">
        <f t="shared" si="36"/>
        <v>0</v>
      </c>
      <c r="K346" s="588">
        <f t="shared" si="37"/>
        <v>0</v>
      </c>
      <c r="L346" s="644">
        <f>IF(I346&lt;(INDEX(Lookup!$U$2:$U$10,MATCH($D$45,Lookup!$S$2:$S$10,0))),0,365)</f>
        <v>0</v>
      </c>
      <c r="M346" s="588">
        <f t="shared" si="35"/>
        <v>0</v>
      </c>
      <c r="N346" s="704"/>
      <c r="O346" s="361"/>
      <c r="Q346" s="849">
        <f t="shared" si="38"/>
        <v>0</v>
      </c>
      <c r="R346" s="849">
        <f t="shared" si="39"/>
        <v>0</v>
      </c>
    </row>
    <row r="347" spans="2:18" x14ac:dyDescent="0.35">
      <c r="B347" s="229"/>
      <c r="C347" s="301"/>
      <c r="D347" s="301"/>
      <c r="E347" s="449"/>
      <c r="F347" s="301"/>
      <c r="G347" s="302"/>
      <c r="H347" s="170"/>
      <c r="I347" s="170"/>
      <c r="J347" s="817">
        <f t="shared" si="36"/>
        <v>0</v>
      </c>
      <c r="K347" s="588">
        <f t="shared" si="37"/>
        <v>0</v>
      </c>
      <c r="L347" s="644">
        <f>IF(I347&lt;(INDEX(Lookup!$U$2:$U$10,MATCH($D$45,Lookup!$S$2:$S$10,0))),0,365)</f>
        <v>0</v>
      </c>
      <c r="M347" s="588">
        <f t="shared" si="35"/>
        <v>0</v>
      </c>
      <c r="N347" s="704"/>
      <c r="O347" s="361"/>
      <c r="Q347" s="849">
        <f t="shared" si="38"/>
        <v>0</v>
      </c>
      <c r="R347" s="849">
        <f t="shared" si="39"/>
        <v>0</v>
      </c>
    </row>
    <row r="348" spans="2:18" x14ac:dyDescent="0.35">
      <c r="B348" s="229"/>
      <c r="C348" s="301"/>
      <c r="D348" s="301"/>
      <c r="E348" s="449"/>
      <c r="F348" s="301"/>
      <c r="G348" s="302"/>
      <c r="H348" s="170"/>
      <c r="I348" s="170"/>
      <c r="J348" s="817">
        <f t="shared" si="36"/>
        <v>0</v>
      </c>
      <c r="K348" s="588">
        <f t="shared" si="37"/>
        <v>0</v>
      </c>
      <c r="L348" s="644">
        <f>IF(I348&lt;(INDEX(Lookup!$U$2:$U$10,MATCH($D$45,Lookup!$S$2:$S$10,0))),0,365)</f>
        <v>0</v>
      </c>
      <c r="M348" s="588">
        <f t="shared" si="35"/>
        <v>0</v>
      </c>
      <c r="N348" s="704"/>
      <c r="O348" s="361"/>
      <c r="Q348" s="849">
        <f t="shared" si="38"/>
        <v>0</v>
      </c>
      <c r="R348" s="849">
        <f t="shared" si="39"/>
        <v>0</v>
      </c>
    </row>
    <row r="349" spans="2:18" x14ac:dyDescent="0.35">
      <c r="B349" s="229"/>
      <c r="C349" s="301"/>
      <c r="D349" s="301"/>
      <c r="E349" s="449"/>
      <c r="F349" s="301"/>
      <c r="G349" s="302"/>
      <c r="H349" s="170"/>
      <c r="I349" s="170"/>
      <c r="J349" s="817">
        <f t="shared" si="36"/>
        <v>0</v>
      </c>
      <c r="K349" s="588">
        <f t="shared" si="37"/>
        <v>0</v>
      </c>
      <c r="L349" s="644">
        <f>IF(I349&lt;(INDEX(Lookup!$U$2:$U$10,MATCH($D$45,Lookup!$S$2:$S$10,0))),0,365)</f>
        <v>0</v>
      </c>
      <c r="M349" s="588">
        <f t="shared" si="35"/>
        <v>0</v>
      </c>
      <c r="N349" s="704"/>
      <c r="O349" s="361"/>
      <c r="Q349" s="849">
        <f t="shared" si="38"/>
        <v>0</v>
      </c>
      <c r="R349" s="849">
        <f t="shared" si="39"/>
        <v>0</v>
      </c>
    </row>
    <row r="350" spans="2:18" x14ac:dyDescent="0.35">
      <c r="B350" s="229"/>
      <c r="C350" s="301"/>
      <c r="D350" s="301"/>
      <c r="E350" s="449"/>
      <c r="F350" s="301"/>
      <c r="G350" s="302"/>
      <c r="H350" s="170"/>
      <c r="I350" s="170"/>
      <c r="J350" s="817">
        <f t="shared" si="36"/>
        <v>0</v>
      </c>
      <c r="K350" s="588">
        <f t="shared" si="37"/>
        <v>0</v>
      </c>
      <c r="L350" s="644">
        <f>IF(I350&lt;(INDEX(Lookup!$U$2:$U$10,MATCH($D$45,Lookup!$S$2:$S$10,0))),0,365)</f>
        <v>0</v>
      </c>
      <c r="M350" s="588">
        <f t="shared" si="35"/>
        <v>0</v>
      </c>
      <c r="N350" s="704"/>
      <c r="O350" s="361"/>
      <c r="Q350" s="849">
        <f t="shared" si="38"/>
        <v>0</v>
      </c>
      <c r="R350" s="849">
        <f t="shared" si="39"/>
        <v>0</v>
      </c>
    </row>
    <row r="351" spans="2:18" x14ac:dyDescent="0.35">
      <c r="B351" s="229"/>
      <c r="C351" s="301"/>
      <c r="D351" s="301"/>
      <c r="E351" s="449"/>
      <c r="F351" s="301"/>
      <c r="G351" s="302"/>
      <c r="H351" s="170"/>
      <c r="I351" s="170"/>
      <c r="J351" s="817">
        <f t="shared" si="36"/>
        <v>0</v>
      </c>
      <c r="K351" s="588">
        <f t="shared" si="37"/>
        <v>0</v>
      </c>
      <c r="L351" s="644">
        <f>IF(I351&lt;(INDEX(Lookup!$U$2:$U$10,MATCH($D$45,Lookup!$S$2:$S$10,0))),0,365)</f>
        <v>0</v>
      </c>
      <c r="M351" s="588">
        <f t="shared" si="35"/>
        <v>0</v>
      </c>
      <c r="N351" s="704"/>
      <c r="O351" s="361"/>
      <c r="Q351" s="849">
        <f t="shared" si="38"/>
        <v>0</v>
      </c>
      <c r="R351" s="849">
        <f t="shared" si="39"/>
        <v>0</v>
      </c>
    </row>
    <row r="352" spans="2:18" x14ac:dyDescent="0.35">
      <c r="B352" s="229"/>
      <c r="C352" s="301"/>
      <c r="D352" s="301"/>
      <c r="E352" s="449"/>
      <c r="F352" s="301"/>
      <c r="G352" s="302"/>
      <c r="H352" s="170"/>
      <c r="I352" s="170"/>
      <c r="J352" s="817">
        <f t="shared" si="36"/>
        <v>0</v>
      </c>
      <c r="K352" s="588">
        <f t="shared" si="37"/>
        <v>0</v>
      </c>
      <c r="L352" s="644">
        <f>IF(I352&lt;(INDEX(Lookup!$U$2:$U$10,MATCH($D$45,Lookup!$S$2:$S$10,0))),0,365)</f>
        <v>0</v>
      </c>
      <c r="M352" s="588">
        <f t="shared" si="35"/>
        <v>0</v>
      </c>
      <c r="N352" s="704"/>
      <c r="O352" s="361"/>
      <c r="Q352" s="849">
        <f t="shared" si="38"/>
        <v>0</v>
      </c>
      <c r="R352" s="849">
        <f t="shared" si="39"/>
        <v>0</v>
      </c>
    </row>
    <row r="353" spans="2:18" x14ac:dyDescent="0.35">
      <c r="B353" s="229"/>
      <c r="C353" s="301"/>
      <c r="D353" s="301"/>
      <c r="E353" s="449"/>
      <c r="F353" s="301"/>
      <c r="G353" s="302"/>
      <c r="H353" s="170"/>
      <c r="I353" s="170"/>
      <c r="J353" s="817">
        <f t="shared" si="36"/>
        <v>0</v>
      </c>
      <c r="K353" s="588">
        <f t="shared" si="37"/>
        <v>0</v>
      </c>
      <c r="L353" s="644">
        <f>IF(I353&lt;(INDEX(Lookup!$U$2:$U$10,MATCH($D$45,Lookup!$S$2:$S$10,0))),0,365)</f>
        <v>0</v>
      </c>
      <c r="M353" s="588">
        <f t="shared" si="35"/>
        <v>0</v>
      </c>
      <c r="N353" s="704"/>
      <c r="O353" s="361"/>
      <c r="Q353" s="849">
        <f t="shared" si="38"/>
        <v>0</v>
      </c>
      <c r="R353" s="849">
        <f t="shared" si="39"/>
        <v>0</v>
      </c>
    </row>
    <row r="354" spans="2:18" x14ac:dyDescent="0.35">
      <c r="B354" s="229"/>
      <c r="C354" s="301"/>
      <c r="D354" s="301"/>
      <c r="E354" s="449"/>
      <c r="F354" s="301"/>
      <c r="G354" s="302"/>
      <c r="H354" s="170"/>
      <c r="I354" s="170"/>
      <c r="J354" s="817">
        <f t="shared" si="36"/>
        <v>0</v>
      </c>
      <c r="K354" s="588">
        <f t="shared" si="37"/>
        <v>0</v>
      </c>
      <c r="L354" s="644">
        <f>IF(I354&lt;(INDEX(Lookup!$U$2:$U$10,MATCH($D$45,Lookup!$S$2:$S$10,0))),0,365)</f>
        <v>0</v>
      </c>
      <c r="M354" s="588">
        <f t="shared" si="35"/>
        <v>0</v>
      </c>
      <c r="N354" s="704"/>
      <c r="O354" s="361"/>
      <c r="Q354" s="849">
        <f t="shared" si="38"/>
        <v>0</v>
      </c>
      <c r="R354" s="849">
        <f t="shared" si="39"/>
        <v>0</v>
      </c>
    </row>
    <row r="355" spans="2:18" x14ac:dyDescent="0.35">
      <c r="B355" s="229"/>
      <c r="C355" s="301"/>
      <c r="D355" s="301"/>
      <c r="E355" s="449"/>
      <c r="F355" s="301"/>
      <c r="G355" s="302"/>
      <c r="H355" s="170"/>
      <c r="I355" s="170"/>
      <c r="J355" s="817">
        <f t="shared" si="36"/>
        <v>0</v>
      </c>
      <c r="K355" s="588">
        <f t="shared" si="37"/>
        <v>0</v>
      </c>
      <c r="L355" s="644">
        <f>IF(I355&lt;(INDEX(Lookup!$U$2:$U$10,MATCH($D$45,Lookup!$S$2:$S$10,0))),0,365)</f>
        <v>0</v>
      </c>
      <c r="M355" s="588">
        <f t="shared" si="35"/>
        <v>0</v>
      </c>
      <c r="N355" s="704"/>
      <c r="O355" s="361"/>
      <c r="Q355" s="849">
        <f t="shared" si="38"/>
        <v>0</v>
      </c>
      <c r="R355" s="849">
        <f t="shared" si="39"/>
        <v>0</v>
      </c>
    </row>
    <row r="356" spans="2:18" x14ac:dyDescent="0.35">
      <c r="B356" s="229"/>
      <c r="C356" s="301"/>
      <c r="D356" s="301"/>
      <c r="E356" s="449"/>
      <c r="F356" s="301"/>
      <c r="G356" s="302"/>
      <c r="H356" s="170"/>
      <c r="I356" s="170"/>
      <c r="J356" s="817">
        <f t="shared" si="36"/>
        <v>0</v>
      </c>
      <c r="K356" s="588">
        <f t="shared" si="37"/>
        <v>0</v>
      </c>
      <c r="L356" s="644">
        <f>IF(I356&lt;(INDEX(Lookup!$U$2:$U$10,MATCH($D$45,Lookup!$S$2:$S$10,0))),0,365)</f>
        <v>0</v>
      </c>
      <c r="M356" s="588">
        <f t="shared" si="35"/>
        <v>0</v>
      </c>
      <c r="N356" s="704"/>
      <c r="O356" s="361"/>
      <c r="Q356" s="849">
        <f t="shared" si="38"/>
        <v>0</v>
      </c>
      <c r="R356" s="849">
        <f t="shared" si="39"/>
        <v>0</v>
      </c>
    </row>
    <row r="357" spans="2:18" x14ac:dyDescent="0.35">
      <c r="B357" s="229"/>
      <c r="C357" s="301"/>
      <c r="D357" s="301"/>
      <c r="E357" s="449"/>
      <c r="F357" s="301"/>
      <c r="G357" s="302"/>
      <c r="H357" s="170"/>
      <c r="I357" s="170"/>
      <c r="J357" s="817">
        <f t="shared" si="36"/>
        <v>0</v>
      </c>
      <c r="K357" s="588">
        <f t="shared" si="37"/>
        <v>0</v>
      </c>
      <c r="L357" s="644">
        <f>IF(I357&lt;(INDEX(Lookup!$U$2:$U$10,MATCH($D$45,Lookup!$S$2:$S$10,0))),0,365)</f>
        <v>0</v>
      </c>
      <c r="M357" s="588">
        <f t="shared" si="35"/>
        <v>0</v>
      </c>
      <c r="N357" s="704"/>
      <c r="O357" s="361"/>
      <c r="Q357" s="849">
        <f t="shared" si="38"/>
        <v>0</v>
      </c>
      <c r="R357" s="849">
        <f t="shared" si="39"/>
        <v>0</v>
      </c>
    </row>
    <row r="358" spans="2:18" x14ac:dyDescent="0.35">
      <c r="B358" s="229"/>
      <c r="C358" s="301"/>
      <c r="D358" s="301"/>
      <c r="E358" s="449"/>
      <c r="F358" s="301"/>
      <c r="G358" s="302"/>
      <c r="H358" s="170"/>
      <c r="I358" s="170"/>
      <c r="J358" s="817">
        <f t="shared" si="36"/>
        <v>0</v>
      </c>
      <c r="K358" s="588">
        <f t="shared" si="37"/>
        <v>0</v>
      </c>
      <c r="L358" s="644">
        <f>IF(I358&lt;(INDEX(Lookup!$U$2:$U$10,MATCH($D$45,Lookup!$S$2:$S$10,0))),0,365)</f>
        <v>0</v>
      </c>
      <c r="M358" s="588">
        <f t="shared" si="35"/>
        <v>0</v>
      </c>
      <c r="N358" s="704"/>
      <c r="O358" s="361"/>
      <c r="Q358" s="849">
        <f t="shared" si="38"/>
        <v>0</v>
      </c>
      <c r="R358" s="849">
        <f t="shared" si="39"/>
        <v>0</v>
      </c>
    </row>
    <row r="359" spans="2:18" x14ac:dyDescent="0.35">
      <c r="B359" s="229"/>
      <c r="C359" s="301"/>
      <c r="D359" s="301"/>
      <c r="E359" s="449"/>
      <c r="F359" s="301"/>
      <c r="G359" s="302"/>
      <c r="H359" s="170"/>
      <c r="I359" s="170"/>
      <c r="J359" s="817">
        <f t="shared" si="36"/>
        <v>0</v>
      </c>
      <c r="K359" s="588">
        <f t="shared" si="37"/>
        <v>0</v>
      </c>
      <c r="L359" s="644">
        <f>IF(I359&lt;(INDEX(Lookup!$U$2:$U$10,MATCH($D$45,Lookup!$S$2:$S$10,0))),0,365)</f>
        <v>0</v>
      </c>
      <c r="M359" s="588">
        <f t="shared" si="35"/>
        <v>0</v>
      </c>
      <c r="N359" s="704"/>
      <c r="O359" s="361"/>
      <c r="Q359" s="849">
        <f t="shared" si="38"/>
        <v>0</v>
      </c>
      <c r="R359" s="849">
        <f t="shared" si="39"/>
        <v>0</v>
      </c>
    </row>
    <row r="360" spans="2:18" x14ac:dyDescent="0.35">
      <c r="B360" s="229"/>
      <c r="C360" s="301"/>
      <c r="D360" s="301"/>
      <c r="E360" s="449"/>
      <c r="F360" s="301"/>
      <c r="G360" s="302"/>
      <c r="H360" s="170"/>
      <c r="I360" s="170"/>
      <c r="J360" s="817">
        <f t="shared" si="36"/>
        <v>0</v>
      </c>
      <c r="K360" s="588">
        <f t="shared" si="37"/>
        <v>0</v>
      </c>
      <c r="L360" s="644">
        <f>IF(I360&lt;(INDEX(Lookup!$U$2:$U$10,MATCH($D$45,Lookup!$S$2:$S$10,0))),0,365)</f>
        <v>0</v>
      </c>
      <c r="M360" s="588">
        <f t="shared" si="35"/>
        <v>0</v>
      </c>
      <c r="N360" s="704"/>
      <c r="O360" s="361"/>
      <c r="Q360" s="849">
        <f t="shared" si="38"/>
        <v>0</v>
      </c>
      <c r="R360" s="849">
        <f t="shared" si="39"/>
        <v>0</v>
      </c>
    </row>
    <row r="361" spans="2:18" x14ac:dyDescent="0.35">
      <c r="B361" s="229"/>
      <c r="C361" s="301"/>
      <c r="D361" s="301"/>
      <c r="E361" s="449"/>
      <c r="F361" s="301"/>
      <c r="G361" s="302"/>
      <c r="H361" s="170"/>
      <c r="I361" s="170"/>
      <c r="J361" s="817">
        <f t="shared" si="36"/>
        <v>0</v>
      </c>
      <c r="K361" s="588">
        <f t="shared" si="37"/>
        <v>0</v>
      </c>
      <c r="L361" s="644">
        <f>IF(I361&lt;(INDEX(Lookup!$U$2:$U$10,MATCH($D$45,Lookup!$S$2:$S$10,0))),0,365)</f>
        <v>0</v>
      </c>
      <c r="M361" s="588">
        <f t="shared" si="35"/>
        <v>0</v>
      </c>
      <c r="N361" s="704"/>
      <c r="O361" s="361"/>
      <c r="Q361" s="849">
        <f t="shared" si="38"/>
        <v>0</v>
      </c>
      <c r="R361" s="849">
        <f t="shared" si="39"/>
        <v>0</v>
      </c>
    </row>
    <row r="362" spans="2:18" x14ac:dyDescent="0.35">
      <c r="B362" s="229"/>
      <c r="C362" s="301"/>
      <c r="D362" s="301"/>
      <c r="E362" s="449"/>
      <c r="F362" s="301"/>
      <c r="G362" s="302"/>
      <c r="H362" s="170"/>
      <c r="I362" s="170"/>
      <c r="J362" s="817">
        <f t="shared" si="36"/>
        <v>0</v>
      </c>
      <c r="K362" s="588">
        <f t="shared" si="37"/>
        <v>0</v>
      </c>
      <c r="L362" s="644">
        <f>IF(I362&lt;(INDEX(Lookup!$U$2:$U$10,MATCH($D$45,Lookup!$S$2:$S$10,0))),0,365)</f>
        <v>0</v>
      </c>
      <c r="M362" s="588">
        <f t="shared" si="35"/>
        <v>0</v>
      </c>
      <c r="N362" s="704"/>
      <c r="O362" s="361"/>
      <c r="Q362" s="849">
        <f t="shared" si="38"/>
        <v>0</v>
      </c>
      <c r="R362" s="849">
        <f t="shared" si="39"/>
        <v>0</v>
      </c>
    </row>
    <row r="363" spans="2:18" x14ac:dyDescent="0.35">
      <c r="B363" s="229"/>
      <c r="C363" s="301"/>
      <c r="D363" s="301"/>
      <c r="E363" s="449"/>
      <c r="F363" s="301"/>
      <c r="G363" s="302"/>
      <c r="H363" s="170"/>
      <c r="I363" s="170"/>
      <c r="J363" s="817">
        <f t="shared" si="36"/>
        <v>0</v>
      </c>
      <c r="K363" s="588">
        <f t="shared" si="37"/>
        <v>0</v>
      </c>
      <c r="L363" s="644">
        <f>IF(I363&lt;(INDEX(Lookup!$U$2:$U$10,MATCH($D$45,Lookup!$S$2:$S$10,0))),0,365)</f>
        <v>0</v>
      </c>
      <c r="M363" s="588">
        <f t="shared" si="35"/>
        <v>0</v>
      </c>
      <c r="N363" s="704"/>
      <c r="O363" s="361"/>
      <c r="Q363" s="849">
        <f t="shared" si="38"/>
        <v>0</v>
      </c>
      <c r="R363" s="849">
        <f t="shared" si="39"/>
        <v>0</v>
      </c>
    </row>
    <row r="364" spans="2:18" x14ac:dyDescent="0.35">
      <c r="B364" s="229"/>
      <c r="C364" s="301"/>
      <c r="D364" s="301"/>
      <c r="E364" s="449"/>
      <c r="F364" s="301"/>
      <c r="G364" s="302"/>
      <c r="H364" s="170"/>
      <c r="I364" s="170"/>
      <c r="J364" s="817">
        <f t="shared" si="36"/>
        <v>0</v>
      </c>
      <c r="K364" s="588">
        <f t="shared" si="37"/>
        <v>0</v>
      </c>
      <c r="L364" s="644">
        <f>IF(I364&lt;(INDEX(Lookup!$U$2:$U$10,MATCH($D$45,Lookup!$S$2:$S$10,0))),0,365)</f>
        <v>0</v>
      </c>
      <c r="M364" s="588">
        <f t="shared" si="35"/>
        <v>0</v>
      </c>
      <c r="N364" s="704"/>
      <c r="O364" s="361"/>
      <c r="Q364" s="849">
        <f t="shared" si="38"/>
        <v>0</v>
      </c>
      <c r="R364" s="849">
        <f t="shared" si="39"/>
        <v>0</v>
      </c>
    </row>
    <row r="365" spans="2:18" x14ac:dyDescent="0.35">
      <c r="B365" s="229"/>
      <c r="C365" s="301"/>
      <c r="D365" s="301"/>
      <c r="E365" s="449"/>
      <c r="F365" s="301"/>
      <c r="G365" s="302"/>
      <c r="H365" s="170"/>
      <c r="I365" s="170"/>
      <c r="J365" s="817">
        <f t="shared" si="36"/>
        <v>0</v>
      </c>
      <c r="K365" s="588">
        <f t="shared" si="37"/>
        <v>0</v>
      </c>
      <c r="L365" s="644">
        <f>IF(I365&lt;(INDEX(Lookup!$U$2:$U$10,MATCH($D$45,Lookup!$S$2:$S$10,0))),0,365)</f>
        <v>0</v>
      </c>
      <c r="M365" s="588">
        <f t="shared" si="35"/>
        <v>0</v>
      </c>
      <c r="N365" s="704"/>
      <c r="O365" s="361"/>
      <c r="Q365" s="849">
        <f t="shared" si="38"/>
        <v>0</v>
      </c>
      <c r="R365" s="849">
        <f t="shared" si="39"/>
        <v>0</v>
      </c>
    </row>
    <row r="366" spans="2:18" x14ac:dyDescent="0.35">
      <c r="B366" s="229"/>
      <c r="C366" s="301"/>
      <c r="D366" s="301"/>
      <c r="E366" s="449"/>
      <c r="F366" s="301"/>
      <c r="G366" s="302"/>
      <c r="H366" s="170"/>
      <c r="I366" s="170"/>
      <c r="J366" s="817">
        <f t="shared" si="36"/>
        <v>0</v>
      </c>
      <c r="K366" s="588">
        <f t="shared" si="37"/>
        <v>0</v>
      </c>
      <c r="L366" s="644">
        <f>IF(I366&lt;(INDEX(Lookup!$U$2:$U$10,MATCH($D$45,Lookup!$S$2:$S$10,0))),0,365)</f>
        <v>0</v>
      </c>
      <c r="M366" s="588">
        <f t="shared" si="35"/>
        <v>0</v>
      </c>
      <c r="N366" s="704"/>
      <c r="O366" s="361"/>
      <c r="Q366" s="849">
        <f t="shared" si="38"/>
        <v>0</v>
      </c>
      <c r="R366" s="849">
        <f t="shared" si="39"/>
        <v>0</v>
      </c>
    </row>
    <row r="367" spans="2:18" x14ac:dyDescent="0.35">
      <c r="B367" s="229"/>
      <c r="C367" s="301"/>
      <c r="D367" s="301"/>
      <c r="E367" s="449"/>
      <c r="F367" s="301"/>
      <c r="G367" s="302"/>
      <c r="H367" s="170"/>
      <c r="I367" s="170"/>
      <c r="J367" s="817">
        <f t="shared" si="36"/>
        <v>0</v>
      </c>
      <c r="K367" s="588">
        <f t="shared" si="37"/>
        <v>0</v>
      </c>
      <c r="L367" s="644">
        <f>IF(I367&lt;(INDEX(Lookup!$U$2:$U$10,MATCH($D$45,Lookup!$S$2:$S$10,0))),0,365)</f>
        <v>0</v>
      </c>
      <c r="M367" s="588">
        <f t="shared" si="35"/>
        <v>0</v>
      </c>
      <c r="N367" s="704"/>
      <c r="O367" s="361"/>
      <c r="Q367" s="849">
        <f t="shared" si="38"/>
        <v>0</v>
      </c>
      <c r="R367" s="849">
        <f t="shared" si="39"/>
        <v>0</v>
      </c>
    </row>
    <row r="368" spans="2:18" x14ac:dyDescent="0.35">
      <c r="B368" s="229"/>
      <c r="C368" s="301"/>
      <c r="D368" s="301"/>
      <c r="E368" s="449"/>
      <c r="F368" s="301"/>
      <c r="G368" s="302"/>
      <c r="H368" s="170"/>
      <c r="I368" s="170"/>
      <c r="J368" s="817">
        <f t="shared" si="36"/>
        <v>0</v>
      </c>
      <c r="K368" s="588">
        <f t="shared" si="37"/>
        <v>0</v>
      </c>
      <c r="L368" s="644">
        <f>IF(I368&lt;(INDEX(Lookup!$U$2:$U$10,MATCH($D$45,Lookup!$S$2:$S$10,0))),0,365)</f>
        <v>0</v>
      </c>
      <c r="M368" s="588">
        <f t="shared" ref="M368:M431" si="40">IF(O368="x",0,L368*$L$8)</f>
        <v>0</v>
      </c>
      <c r="N368" s="704"/>
      <c r="O368" s="361"/>
      <c r="Q368" s="849">
        <f t="shared" si="38"/>
        <v>0</v>
      </c>
      <c r="R368" s="849">
        <f t="shared" si="39"/>
        <v>0</v>
      </c>
    </row>
    <row r="369" spans="2:18" x14ac:dyDescent="0.35">
      <c r="B369" s="229"/>
      <c r="C369" s="301"/>
      <c r="D369" s="301"/>
      <c r="E369" s="449"/>
      <c r="F369" s="301"/>
      <c r="G369" s="302"/>
      <c r="H369" s="170"/>
      <c r="I369" s="170"/>
      <c r="J369" s="817">
        <f t="shared" ref="J369:J432" si="41">IF(OR(H369&lt;&gt;"",I369&lt;&gt;""),DATEDIF(H369,I369,"d")+1,0)</f>
        <v>0</v>
      </c>
      <c r="K369" s="588">
        <f t="shared" ref="K369:K432" si="42">J369*$L$8</f>
        <v>0</v>
      </c>
      <c r="L369" s="644">
        <f>IF(I369&lt;(INDEX(Lookup!$U$2:$U$10,MATCH($D$45,Lookup!$S$2:$S$10,0))),0,365)</f>
        <v>0</v>
      </c>
      <c r="M369" s="588">
        <f t="shared" si="40"/>
        <v>0</v>
      </c>
      <c r="N369" s="704"/>
      <c r="O369" s="361"/>
      <c r="Q369" s="849">
        <f t="shared" ref="Q369:Q432" si="43">K369*$H$33</f>
        <v>0</v>
      </c>
      <c r="R369" s="849">
        <f t="shared" ref="R369:R432" si="44">M369*$H$42</f>
        <v>0</v>
      </c>
    </row>
    <row r="370" spans="2:18" x14ac:dyDescent="0.35">
      <c r="B370" s="229"/>
      <c r="C370" s="301"/>
      <c r="D370" s="301"/>
      <c r="E370" s="449"/>
      <c r="F370" s="301"/>
      <c r="G370" s="302"/>
      <c r="H370" s="170"/>
      <c r="I370" s="170"/>
      <c r="J370" s="817">
        <f t="shared" si="41"/>
        <v>0</v>
      </c>
      <c r="K370" s="588">
        <f t="shared" si="42"/>
        <v>0</v>
      </c>
      <c r="L370" s="644">
        <f>IF(I370&lt;(INDEX(Lookup!$U$2:$U$10,MATCH($D$45,Lookup!$S$2:$S$10,0))),0,365)</f>
        <v>0</v>
      </c>
      <c r="M370" s="588">
        <f t="shared" si="40"/>
        <v>0</v>
      </c>
      <c r="N370" s="704"/>
      <c r="O370" s="361"/>
      <c r="Q370" s="849">
        <f t="shared" si="43"/>
        <v>0</v>
      </c>
      <c r="R370" s="849">
        <f t="shared" si="44"/>
        <v>0</v>
      </c>
    </row>
    <row r="371" spans="2:18" x14ac:dyDescent="0.35">
      <c r="B371" s="229"/>
      <c r="C371" s="301"/>
      <c r="D371" s="301"/>
      <c r="E371" s="449"/>
      <c r="F371" s="301"/>
      <c r="G371" s="302"/>
      <c r="H371" s="170"/>
      <c r="I371" s="170"/>
      <c r="J371" s="817">
        <f t="shared" si="41"/>
        <v>0</v>
      </c>
      <c r="K371" s="588">
        <f t="shared" si="42"/>
        <v>0</v>
      </c>
      <c r="L371" s="644">
        <f>IF(I371&lt;(INDEX(Lookup!$U$2:$U$10,MATCH($D$45,Lookup!$S$2:$S$10,0))),0,365)</f>
        <v>0</v>
      </c>
      <c r="M371" s="588">
        <f t="shared" si="40"/>
        <v>0</v>
      </c>
      <c r="N371" s="704"/>
      <c r="O371" s="361"/>
      <c r="Q371" s="849">
        <f t="shared" si="43"/>
        <v>0</v>
      </c>
      <c r="R371" s="849">
        <f t="shared" si="44"/>
        <v>0</v>
      </c>
    </row>
    <row r="372" spans="2:18" x14ac:dyDescent="0.35">
      <c r="B372" s="229"/>
      <c r="C372" s="301"/>
      <c r="D372" s="301"/>
      <c r="E372" s="449"/>
      <c r="F372" s="301"/>
      <c r="G372" s="302"/>
      <c r="H372" s="170"/>
      <c r="I372" s="170"/>
      <c r="J372" s="817">
        <f t="shared" si="41"/>
        <v>0</v>
      </c>
      <c r="K372" s="588">
        <f t="shared" si="42"/>
        <v>0</v>
      </c>
      <c r="L372" s="644">
        <f>IF(I372&lt;(INDEX(Lookup!$U$2:$U$10,MATCH($D$45,Lookup!$S$2:$S$10,0))),0,365)</f>
        <v>0</v>
      </c>
      <c r="M372" s="588">
        <f t="shared" si="40"/>
        <v>0</v>
      </c>
      <c r="N372" s="704"/>
      <c r="O372" s="361"/>
      <c r="Q372" s="849">
        <f t="shared" si="43"/>
        <v>0</v>
      </c>
      <c r="R372" s="849">
        <f t="shared" si="44"/>
        <v>0</v>
      </c>
    </row>
    <row r="373" spans="2:18" x14ac:dyDescent="0.35">
      <c r="B373" s="229"/>
      <c r="C373" s="301"/>
      <c r="D373" s="301"/>
      <c r="E373" s="449"/>
      <c r="F373" s="301"/>
      <c r="G373" s="302"/>
      <c r="H373" s="170"/>
      <c r="I373" s="170"/>
      <c r="J373" s="817">
        <f t="shared" si="41"/>
        <v>0</v>
      </c>
      <c r="K373" s="588">
        <f t="shared" si="42"/>
        <v>0</v>
      </c>
      <c r="L373" s="644">
        <f>IF(I373&lt;(INDEX(Lookup!$U$2:$U$10,MATCH($D$45,Lookup!$S$2:$S$10,0))),0,365)</f>
        <v>0</v>
      </c>
      <c r="M373" s="588">
        <f t="shared" si="40"/>
        <v>0</v>
      </c>
      <c r="N373" s="704"/>
      <c r="O373" s="361"/>
      <c r="Q373" s="849">
        <f t="shared" si="43"/>
        <v>0</v>
      </c>
      <c r="R373" s="849">
        <f t="shared" si="44"/>
        <v>0</v>
      </c>
    </row>
    <row r="374" spans="2:18" x14ac:dyDescent="0.35">
      <c r="B374" s="229"/>
      <c r="C374" s="301"/>
      <c r="D374" s="301"/>
      <c r="E374" s="449"/>
      <c r="F374" s="301"/>
      <c r="G374" s="302"/>
      <c r="H374" s="170"/>
      <c r="I374" s="170"/>
      <c r="J374" s="817">
        <f t="shared" si="41"/>
        <v>0</v>
      </c>
      <c r="K374" s="588">
        <f t="shared" si="42"/>
        <v>0</v>
      </c>
      <c r="L374" s="644">
        <f>IF(I374&lt;(INDEX(Lookup!$U$2:$U$10,MATCH($D$45,Lookup!$S$2:$S$10,0))),0,365)</f>
        <v>0</v>
      </c>
      <c r="M374" s="588">
        <f t="shared" si="40"/>
        <v>0</v>
      </c>
      <c r="N374" s="704"/>
      <c r="O374" s="361"/>
      <c r="Q374" s="849">
        <f t="shared" si="43"/>
        <v>0</v>
      </c>
      <c r="R374" s="849">
        <f t="shared" si="44"/>
        <v>0</v>
      </c>
    </row>
    <row r="375" spans="2:18" x14ac:dyDescent="0.35">
      <c r="B375" s="229"/>
      <c r="C375" s="301"/>
      <c r="D375" s="301"/>
      <c r="E375" s="449"/>
      <c r="F375" s="301"/>
      <c r="G375" s="302"/>
      <c r="H375" s="170"/>
      <c r="I375" s="170"/>
      <c r="J375" s="817">
        <f t="shared" si="41"/>
        <v>0</v>
      </c>
      <c r="K375" s="588">
        <f t="shared" si="42"/>
        <v>0</v>
      </c>
      <c r="L375" s="644">
        <f>IF(I375&lt;(INDEX(Lookup!$U$2:$U$10,MATCH($D$45,Lookup!$S$2:$S$10,0))),0,365)</f>
        <v>0</v>
      </c>
      <c r="M375" s="588">
        <f t="shared" si="40"/>
        <v>0</v>
      </c>
      <c r="N375" s="704"/>
      <c r="O375" s="361"/>
      <c r="Q375" s="849">
        <f t="shared" si="43"/>
        <v>0</v>
      </c>
      <c r="R375" s="849">
        <f t="shared" si="44"/>
        <v>0</v>
      </c>
    </row>
    <row r="376" spans="2:18" x14ac:dyDescent="0.35">
      <c r="B376" s="229"/>
      <c r="C376" s="301"/>
      <c r="D376" s="301"/>
      <c r="E376" s="449"/>
      <c r="F376" s="301"/>
      <c r="G376" s="302"/>
      <c r="H376" s="170"/>
      <c r="I376" s="170"/>
      <c r="J376" s="817">
        <f t="shared" si="41"/>
        <v>0</v>
      </c>
      <c r="K376" s="588">
        <f t="shared" si="42"/>
        <v>0</v>
      </c>
      <c r="L376" s="644">
        <f>IF(I376&lt;(INDEX(Lookup!$U$2:$U$10,MATCH($D$45,Lookup!$S$2:$S$10,0))),0,365)</f>
        <v>0</v>
      </c>
      <c r="M376" s="588">
        <f t="shared" si="40"/>
        <v>0</v>
      </c>
      <c r="N376" s="704"/>
      <c r="O376" s="361"/>
      <c r="Q376" s="849">
        <f t="shared" si="43"/>
        <v>0</v>
      </c>
      <c r="R376" s="849">
        <f t="shared" si="44"/>
        <v>0</v>
      </c>
    </row>
    <row r="377" spans="2:18" x14ac:dyDescent="0.35">
      <c r="B377" s="229"/>
      <c r="C377" s="301"/>
      <c r="D377" s="301"/>
      <c r="E377" s="449"/>
      <c r="F377" s="301"/>
      <c r="G377" s="302"/>
      <c r="H377" s="170"/>
      <c r="I377" s="170"/>
      <c r="J377" s="817">
        <f t="shared" si="41"/>
        <v>0</v>
      </c>
      <c r="K377" s="588">
        <f t="shared" si="42"/>
        <v>0</v>
      </c>
      <c r="L377" s="644">
        <f>IF(I377&lt;(INDEX(Lookup!$U$2:$U$10,MATCH($D$45,Lookup!$S$2:$S$10,0))),0,365)</f>
        <v>0</v>
      </c>
      <c r="M377" s="588">
        <f t="shared" si="40"/>
        <v>0</v>
      </c>
      <c r="N377" s="704"/>
      <c r="O377" s="361"/>
      <c r="Q377" s="849">
        <f t="shared" si="43"/>
        <v>0</v>
      </c>
      <c r="R377" s="849">
        <f t="shared" si="44"/>
        <v>0</v>
      </c>
    </row>
    <row r="378" spans="2:18" x14ac:dyDescent="0.35">
      <c r="B378" s="229"/>
      <c r="C378" s="301"/>
      <c r="D378" s="301"/>
      <c r="E378" s="449"/>
      <c r="F378" s="301"/>
      <c r="G378" s="302"/>
      <c r="H378" s="170"/>
      <c r="I378" s="170"/>
      <c r="J378" s="817">
        <f t="shared" si="41"/>
        <v>0</v>
      </c>
      <c r="K378" s="588">
        <f t="shared" si="42"/>
        <v>0</v>
      </c>
      <c r="L378" s="644">
        <f>IF(I378&lt;(INDEX(Lookup!$U$2:$U$10,MATCH($D$45,Lookup!$S$2:$S$10,0))),0,365)</f>
        <v>0</v>
      </c>
      <c r="M378" s="588">
        <f t="shared" si="40"/>
        <v>0</v>
      </c>
      <c r="N378" s="704"/>
      <c r="O378" s="361"/>
      <c r="Q378" s="849">
        <f t="shared" si="43"/>
        <v>0</v>
      </c>
      <c r="R378" s="849">
        <f t="shared" si="44"/>
        <v>0</v>
      </c>
    </row>
    <row r="379" spans="2:18" x14ac:dyDescent="0.35">
      <c r="B379" s="229"/>
      <c r="C379" s="301"/>
      <c r="D379" s="301"/>
      <c r="E379" s="449"/>
      <c r="F379" s="301"/>
      <c r="G379" s="302"/>
      <c r="H379" s="170"/>
      <c r="I379" s="170"/>
      <c r="J379" s="817">
        <f t="shared" si="41"/>
        <v>0</v>
      </c>
      <c r="K379" s="588">
        <f t="shared" si="42"/>
        <v>0</v>
      </c>
      <c r="L379" s="644">
        <f>IF(I379&lt;(INDEX(Lookup!$U$2:$U$10,MATCH($D$45,Lookup!$S$2:$S$10,0))),0,365)</f>
        <v>0</v>
      </c>
      <c r="M379" s="588">
        <f t="shared" si="40"/>
        <v>0</v>
      </c>
      <c r="N379" s="704"/>
      <c r="O379" s="361"/>
      <c r="Q379" s="849">
        <f t="shared" si="43"/>
        <v>0</v>
      </c>
      <c r="R379" s="849">
        <f t="shared" si="44"/>
        <v>0</v>
      </c>
    </row>
    <row r="380" spans="2:18" x14ac:dyDescent="0.35">
      <c r="B380" s="229"/>
      <c r="C380" s="301"/>
      <c r="D380" s="301"/>
      <c r="E380" s="449"/>
      <c r="F380" s="301"/>
      <c r="G380" s="302"/>
      <c r="H380" s="170"/>
      <c r="I380" s="170"/>
      <c r="J380" s="817">
        <f t="shared" si="41"/>
        <v>0</v>
      </c>
      <c r="K380" s="588">
        <f t="shared" si="42"/>
        <v>0</v>
      </c>
      <c r="L380" s="644">
        <f>IF(I380&lt;(INDEX(Lookup!$U$2:$U$10,MATCH($D$45,Lookup!$S$2:$S$10,0))),0,365)</f>
        <v>0</v>
      </c>
      <c r="M380" s="588">
        <f t="shared" si="40"/>
        <v>0</v>
      </c>
      <c r="N380" s="704"/>
      <c r="O380" s="361"/>
      <c r="Q380" s="849">
        <f t="shared" si="43"/>
        <v>0</v>
      </c>
      <c r="R380" s="849">
        <f t="shared" si="44"/>
        <v>0</v>
      </c>
    </row>
    <row r="381" spans="2:18" x14ac:dyDescent="0.35">
      <c r="B381" s="229"/>
      <c r="C381" s="301"/>
      <c r="D381" s="301"/>
      <c r="E381" s="449"/>
      <c r="F381" s="301"/>
      <c r="G381" s="302"/>
      <c r="H381" s="170"/>
      <c r="I381" s="170"/>
      <c r="J381" s="817">
        <f t="shared" si="41"/>
        <v>0</v>
      </c>
      <c r="K381" s="588">
        <f t="shared" si="42"/>
        <v>0</v>
      </c>
      <c r="L381" s="644">
        <f>IF(I381&lt;(INDEX(Lookup!$U$2:$U$10,MATCH($D$45,Lookup!$S$2:$S$10,0))),0,365)</f>
        <v>0</v>
      </c>
      <c r="M381" s="588">
        <f t="shared" si="40"/>
        <v>0</v>
      </c>
      <c r="N381" s="704"/>
      <c r="O381" s="361"/>
      <c r="Q381" s="849">
        <f t="shared" si="43"/>
        <v>0</v>
      </c>
      <c r="R381" s="849">
        <f t="shared" si="44"/>
        <v>0</v>
      </c>
    </row>
    <row r="382" spans="2:18" x14ac:dyDescent="0.35">
      <c r="B382" s="229"/>
      <c r="C382" s="301"/>
      <c r="D382" s="301"/>
      <c r="E382" s="449"/>
      <c r="F382" s="301"/>
      <c r="G382" s="302"/>
      <c r="H382" s="170"/>
      <c r="I382" s="170"/>
      <c r="J382" s="817">
        <f t="shared" si="41"/>
        <v>0</v>
      </c>
      <c r="K382" s="588">
        <f t="shared" si="42"/>
        <v>0</v>
      </c>
      <c r="L382" s="644">
        <f>IF(I382&lt;(INDEX(Lookup!$U$2:$U$10,MATCH($D$45,Lookup!$S$2:$S$10,0))),0,365)</f>
        <v>0</v>
      </c>
      <c r="M382" s="588">
        <f t="shared" si="40"/>
        <v>0</v>
      </c>
      <c r="N382" s="704"/>
      <c r="O382" s="361"/>
      <c r="Q382" s="849">
        <f t="shared" si="43"/>
        <v>0</v>
      </c>
      <c r="R382" s="849">
        <f t="shared" si="44"/>
        <v>0</v>
      </c>
    </row>
    <row r="383" spans="2:18" x14ac:dyDescent="0.35">
      <c r="B383" s="229"/>
      <c r="C383" s="301"/>
      <c r="D383" s="301"/>
      <c r="E383" s="449"/>
      <c r="F383" s="301"/>
      <c r="G383" s="302"/>
      <c r="H383" s="170"/>
      <c r="I383" s="170"/>
      <c r="J383" s="817">
        <f t="shared" si="41"/>
        <v>0</v>
      </c>
      <c r="K383" s="588">
        <f t="shared" si="42"/>
        <v>0</v>
      </c>
      <c r="L383" s="644">
        <f>IF(I383&lt;(INDEX(Lookup!$U$2:$U$10,MATCH($D$45,Lookup!$S$2:$S$10,0))),0,365)</f>
        <v>0</v>
      </c>
      <c r="M383" s="588">
        <f t="shared" si="40"/>
        <v>0</v>
      </c>
      <c r="N383" s="704"/>
      <c r="O383" s="361"/>
      <c r="Q383" s="849">
        <f t="shared" si="43"/>
        <v>0</v>
      </c>
      <c r="R383" s="849">
        <f t="shared" si="44"/>
        <v>0</v>
      </c>
    </row>
    <row r="384" spans="2:18" x14ac:dyDescent="0.35">
      <c r="B384" s="229"/>
      <c r="C384" s="301"/>
      <c r="D384" s="301"/>
      <c r="E384" s="449"/>
      <c r="F384" s="301"/>
      <c r="G384" s="302"/>
      <c r="H384" s="170"/>
      <c r="I384" s="170"/>
      <c r="J384" s="817">
        <f t="shared" si="41"/>
        <v>0</v>
      </c>
      <c r="K384" s="588">
        <f t="shared" si="42"/>
        <v>0</v>
      </c>
      <c r="L384" s="644">
        <f>IF(I384&lt;(INDEX(Lookup!$U$2:$U$10,MATCH($D$45,Lookup!$S$2:$S$10,0))),0,365)</f>
        <v>0</v>
      </c>
      <c r="M384" s="588">
        <f t="shared" si="40"/>
        <v>0</v>
      </c>
      <c r="N384" s="704"/>
      <c r="O384" s="361"/>
      <c r="Q384" s="849">
        <f t="shared" si="43"/>
        <v>0</v>
      </c>
      <c r="R384" s="849">
        <f t="shared" si="44"/>
        <v>0</v>
      </c>
    </row>
    <row r="385" spans="2:18" x14ac:dyDescent="0.35">
      <c r="B385" s="229"/>
      <c r="C385" s="301"/>
      <c r="D385" s="301"/>
      <c r="E385" s="449"/>
      <c r="F385" s="301"/>
      <c r="G385" s="302"/>
      <c r="H385" s="170"/>
      <c r="I385" s="170"/>
      <c r="J385" s="817">
        <f t="shared" si="41"/>
        <v>0</v>
      </c>
      <c r="K385" s="588">
        <f t="shared" si="42"/>
        <v>0</v>
      </c>
      <c r="L385" s="644">
        <f>IF(I385&lt;(INDEX(Lookup!$U$2:$U$10,MATCH($D$45,Lookup!$S$2:$S$10,0))),0,365)</f>
        <v>0</v>
      </c>
      <c r="M385" s="588">
        <f t="shared" si="40"/>
        <v>0</v>
      </c>
      <c r="N385" s="704"/>
      <c r="O385" s="361"/>
      <c r="Q385" s="849">
        <f t="shared" si="43"/>
        <v>0</v>
      </c>
      <c r="R385" s="849">
        <f t="shared" si="44"/>
        <v>0</v>
      </c>
    </row>
    <row r="386" spans="2:18" x14ac:dyDescent="0.35">
      <c r="B386" s="229"/>
      <c r="C386" s="301"/>
      <c r="D386" s="301"/>
      <c r="E386" s="449"/>
      <c r="F386" s="301"/>
      <c r="G386" s="302"/>
      <c r="H386" s="170"/>
      <c r="I386" s="170"/>
      <c r="J386" s="817">
        <f t="shared" si="41"/>
        <v>0</v>
      </c>
      <c r="K386" s="588">
        <f t="shared" si="42"/>
        <v>0</v>
      </c>
      <c r="L386" s="644">
        <f>IF(I386&lt;(INDEX(Lookup!$U$2:$U$10,MATCH($D$45,Lookup!$S$2:$S$10,0))),0,365)</f>
        <v>0</v>
      </c>
      <c r="M386" s="588">
        <f t="shared" si="40"/>
        <v>0</v>
      </c>
      <c r="N386" s="704"/>
      <c r="O386" s="361"/>
      <c r="Q386" s="849">
        <f t="shared" si="43"/>
        <v>0</v>
      </c>
      <c r="R386" s="849">
        <f t="shared" si="44"/>
        <v>0</v>
      </c>
    </row>
    <row r="387" spans="2:18" x14ac:dyDescent="0.35">
      <c r="B387" s="229"/>
      <c r="C387" s="301"/>
      <c r="D387" s="301"/>
      <c r="E387" s="449"/>
      <c r="F387" s="301"/>
      <c r="G387" s="302"/>
      <c r="H387" s="170"/>
      <c r="I387" s="170"/>
      <c r="J387" s="817">
        <f t="shared" si="41"/>
        <v>0</v>
      </c>
      <c r="K387" s="588">
        <f t="shared" si="42"/>
        <v>0</v>
      </c>
      <c r="L387" s="644">
        <f>IF(I387&lt;(INDEX(Lookup!$U$2:$U$10,MATCH($D$45,Lookup!$S$2:$S$10,0))),0,365)</f>
        <v>0</v>
      </c>
      <c r="M387" s="588">
        <f t="shared" si="40"/>
        <v>0</v>
      </c>
      <c r="N387" s="704"/>
      <c r="O387" s="361"/>
      <c r="Q387" s="849">
        <f t="shared" si="43"/>
        <v>0</v>
      </c>
      <c r="R387" s="849">
        <f t="shared" si="44"/>
        <v>0</v>
      </c>
    </row>
    <row r="388" spans="2:18" x14ac:dyDescent="0.35">
      <c r="B388" s="229"/>
      <c r="C388" s="301"/>
      <c r="D388" s="301"/>
      <c r="E388" s="449"/>
      <c r="F388" s="301"/>
      <c r="G388" s="302"/>
      <c r="H388" s="170"/>
      <c r="I388" s="170"/>
      <c r="J388" s="817">
        <f t="shared" si="41"/>
        <v>0</v>
      </c>
      <c r="K388" s="588">
        <f t="shared" si="42"/>
        <v>0</v>
      </c>
      <c r="L388" s="644">
        <f>IF(I388&lt;(INDEX(Lookup!$U$2:$U$10,MATCH($D$45,Lookup!$S$2:$S$10,0))),0,365)</f>
        <v>0</v>
      </c>
      <c r="M388" s="588">
        <f t="shared" si="40"/>
        <v>0</v>
      </c>
      <c r="N388" s="704"/>
      <c r="O388" s="361"/>
      <c r="Q388" s="849">
        <f t="shared" si="43"/>
        <v>0</v>
      </c>
      <c r="R388" s="849">
        <f t="shared" si="44"/>
        <v>0</v>
      </c>
    </row>
    <row r="389" spans="2:18" x14ac:dyDescent="0.35">
      <c r="B389" s="229"/>
      <c r="C389" s="301"/>
      <c r="D389" s="301"/>
      <c r="E389" s="449"/>
      <c r="F389" s="301"/>
      <c r="G389" s="302"/>
      <c r="H389" s="170"/>
      <c r="I389" s="170"/>
      <c r="J389" s="817">
        <f t="shared" si="41"/>
        <v>0</v>
      </c>
      <c r="K389" s="588">
        <f t="shared" si="42"/>
        <v>0</v>
      </c>
      <c r="L389" s="644">
        <f>IF(I389&lt;(INDEX(Lookup!$U$2:$U$10,MATCH($D$45,Lookup!$S$2:$S$10,0))),0,365)</f>
        <v>0</v>
      </c>
      <c r="M389" s="588">
        <f t="shared" si="40"/>
        <v>0</v>
      </c>
      <c r="N389" s="704"/>
      <c r="O389" s="361"/>
      <c r="Q389" s="849">
        <f t="shared" si="43"/>
        <v>0</v>
      </c>
      <c r="R389" s="849">
        <f t="shared" si="44"/>
        <v>0</v>
      </c>
    </row>
    <row r="390" spans="2:18" x14ac:dyDescent="0.35">
      <c r="B390" s="229"/>
      <c r="C390" s="301"/>
      <c r="D390" s="301"/>
      <c r="E390" s="449"/>
      <c r="F390" s="301"/>
      <c r="G390" s="302"/>
      <c r="H390" s="170"/>
      <c r="I390" s="170"/>
      <c r="J390" s="817">
        <f t="shared" si="41"/>
        <v>0</v>
      </c>
      <c r="K390" s="588">
        <f t="shared" si="42"/>
        <v>0</v>
      </c>
      <c r="L390" s="644">
        <f>IF(I390&lt;(INDEX(Lookup!$U$2:$U$10,MATCH($D$45,Lookup!$S$2:$S$10,0))),0,365)</f>
        <v>0</v>
      </c>
      <c r="M390" s="588">
        <f t="shared" si="40"/>
        <v>0</v>
      </c>
      <c r="N390" s="704"/>
      <c r="O390" s="361"/>
      <c r="Q390" s="849">
        <f t="shared" si="43"/>
        <v>0</v>
      </c>
      <c r="R390" s="849">
        <f t="shared" si="44"/>
        <v>0</v>
      </c>
    </row>
    <row r="391" spans="2:18" x14ac:dyDescent="0.35">
      <c r="B391" s="229"/>
      <c r="C391" s="301"/>
      <c r="D391" s="301"/>
      <c r="E391" s="449"/>
      <c r="F391" s="301"/>
      <c r="G391" s="302"/>
      <c r="H391" s="170"/>
      <c r="I391" s="170"/>
      <c r="J391" s="817">
        <f t="shared" si="41"/>
        <v>0</v>
      </c>
      <c r="K391" s="588">
        <f t="shared" si="42"/>
        <v>0</v>
      </c>
      <c r="L391" s="644">
        <f>IF(I391&lt;(INDEX(Lookup!$U$2:$U$10,MATCH($D$45,Lookup!$S$2:$S$10,0))),0,365)</f>
        <v>0</v>
      </c>
      <c r="M391" s="588">
        <f t="shared" si="40"/>
        <v>0</v>
      </c>
      <c r="N391" s="704"/>
      <c r="O391" s="361"/>
      <c r="Q391" s="849">
        <f t="shared" si="43"/>
        <v>0</v>
      </c>
      <c r="R391" s="849">
        <f t="shared" si="44"/>
        <v>0</v>
      </c>
    </row>
    <row r="392" spans="2:18" x14ac:dyDescent="0.35">
      <c r="B392" s="229"/>
      <c r="C392" s="301"/>
      <c r="D392" s="301"/>
      <c r="E392" s="449"/>
      <c r="F392" s="301"/>
      <c r="G392" s="302"/>
      <c r="H392" s="170"/>
      <c r="I392" s="170"/>
      <c r="J392" s="817">
        <f t="shared" si="41"/>
        <v>0</v>
      </c>
      <c r="K392" s="588">
        <f t="shared" si="42"/>
        <v>0</v>
      </c>
      <c r="L392" s="644">
        <f>IF(I392&lt;(INDEX(Lookup!$U$2:$U$10,MATCH($D$45,Lookup!$S$2:$S$10,0))),0,365)</f>
        <v>0</v>
      </c>
      <c r="M392" s="588">
        <f t="shared" si="40"/>
        <v>0</v>
      </c>
      <c r="N392" s="704"/>
      <c r="O392" s="361"/>
      <c r="Q392" s="849">
        <f t="shared" si="43"/>
        <v>0</v>
      </c>
      <c r="R392" s="849">
        <f t="shared" si="44"/>
        <v>0</v>
      </c>
    </row>
    <row r="393" spans="2:18" x14ac:dyDescent="0.35">
      <c r="B393" s="229"/>
      <c r="C393" s="301"/>
      <c r="D393" s="301"/>
      <c r="E393" s="449"/>
      <c r="F393" s="301"/>
      <c r="G393" s="302"/>
      <c r="H393" s="170"/>
      <c r="I393" s="170"/>
      <c r="J393" s="817">
        <f t="shared" si="41"/>
        <v>0</v>
      </c>
      <c r="K393" s="588">
        <f t="shared" si="42"/>
        <v>0</v>
      </c>
      <c r="L393" s="644">
        <f>IF(I393&lt;(INDEX(Lookup!$U$2:$U$10,MATCH($D$45,Lookup!$S$2:$S$10,0))),0,365)</f>
        <v>0</v>
      </c>
      <c r="M393" s="588">
        <f t="shared" si="40"/>
        <v>0</v>
      </c>
      <c r="N393" s="704"/>
      <c r="O393" s="361"/>
      <c r="Q393" s="849">
        <f t="shared" si="43"/>
        <v>0</v>
      </c>
      <c r="R393" s="849">
        <f t="shared" si="44"/>
        <v>0</v>
      </c>
    </row>
    <row r="394" spans="2:18" x14ac:dyDescent="0.35">
      <c r="B394" s="229"/>
      <c r="C394" s="301"/>
      <c r="D394" s="301"/>
      <c r="E394" s="449"/>
      <c r="F394" s="301"/>
      <c r="G394" s="302"/>
      <c r="H394" s="170"/>
      <c r="I394" s="170"/>
      <c r="J394" s="817">
        <f t="shared" si="41"/>
        <v>0</v>
      </c>
      <c r="K394" s="588">
        <f t="shared" si="42"/>
        <v>0</v>
      </c>
      <c r="L394" s="644">
        <f>IF(I394&lt;(INDEX(Lookup!$U$2:$U$10,MATCH($D$45,Lookup!$S$2:$S$10,0))),0,365)</f>
        <v>0</v>
      </c>
      <c r="M394" s="588">
        <f t="shared" si="40"/>
        <v>0</v>
      </c>
      <c r="N394" s="704"/>
      <c r="O394" s="361"/>
      <c r="Q394" s="849">
        <f t="shared" si="43"/>
        <v>0</v>
      </c>
      <c r="R394" s="849">
        <f t="shared" si="44"/>
        <v>0</v>
      </c>
    </row>
    <row r="395" spans="2:18" x14ac:dyDescent="0.35">
      <c r="B395" s="229"/>
      <c r="C395" s="301"/>
      <c r="D395" s="301"/>
      <c r="E395" s="449"/>
      <c r="F395" s="301"/>
      <c r="G395" s="302"/>
      <c r="H395" s="170"/>
      <c r="I395" s="170"/>
      <c r="J395" s="817">
        <f t="shared" si="41"/>
        <v>0</v>
      </c>
      <c r="K395" s="588">
        <f t="shared" si="42"/>
        <v>0</v>
      </c>
      <c r="L395" s="644">
        <f>IF(I395&lt;(INDEX(Lookup!$U$2:$U$10,MATCH($D$45,Lookup!$S$2:$S$10,0))),0,365)</f>
        <v>0</v>
      </c>
      <c r="M395" s="588">
        <f t="shared" si="40"/>
        <v>0</v>
      </c>
      <c r="N395" s="704"/>
      <c r="O395" s="361"/>
      <c r="Q395" s="849">
        <f t="shared" si="43"/>
        <v>0</v>
      </c>
      <c r="R395" s="849">
        <f t="shared" si="44"/>
        <v>0</v>
      </c>
    </row>
    <row r="396" spans="2:18" x14ac:dyDescent="0.35">
      <c r="B396" s="229"/>
      <c r="C396" s="301"/>
      <c r="D396" s="301"/>
      <c r="E396" s="449"/>
      <c r="F396" s="301"/>
      <c r="G396" s="302"/>
      <c r="H396" s="170"/>
      <c r="I396" s="170"/>
      <c r="J396" s="817">
        <f t="shared" si="41"/>
        <v>0</v>
      </c>
      <c r="K396" s="588">
        <f t="shared" si="42"/>
        <v>0</v>
      </c>
      <c r="L396" s="644">
        <f>IF(I396&lt;(INDEX(Lookup!$U$2:$U$10,MATCH($D$45,Lookup!$S$2:$S$10,0))),0,365)</f>
        <v>0</v>
      </c>
      <c r="M396" s="588">
        <f t="shared" si="40"/>
        <v>0</v>
      </c>
      <c r="N396" s="704"/>
      <c r="O396" s="361"/>
      <c r="Q396" s="849">
        <f t="shared" si="43"/>
        <v>0</v>
      </c>
      <c r="R396" s="849">
        <f t="shared" si="44"/>
        <v>0</v>
      </c>
    </row>
    <row r="397" spans="2:18" x14ac:dyDescent="0.35">
      <c r="B397" s="229"/>
      <c r="C397" s="301"/>
      <c r="D397" s="301"/>
      <c r="E397" s="449"/>
      <c r="F397" s="301"/>
      <c r="G397" s="302"/>
      <c r="H397" s="170"/>
      <c r="I397" s="170"/>
      <c r="J397" s="817">
        <f t="shared" si="41"/>
        <v>0</v>
      </c>
      <c r="K397" s="588">
        <f t="shared" si="42"/>
        <v>0</v>
      </c>
      <c r="L397" s="644">
        <f>IF(I397&lt;(INDEX(Lookup!$U$2:$U$10,MATCH($D$45,Lookup!$S$2:$S$10,0))),0,365)</f>
        <v>0</v>
      </c>
      <c r="M397" s="588">
        <f t="shared" si="40"/>
        <v>0</v>
      </c>
      <c r="N397" s="704"/>
      <c r="O397" s="361"/>
      <c r="Q397" s="849">
        <f t="shared" si="43"/>
        <v>0</v>
      </c>
      <c r="R397" s="849">
        <f t="shared" si="44"/>
        <v>0</v>
      </c>
    </row>
    <row r="398" spans="2:18" x14ac:dyDescent="0.35">
      <c r="B398" s="229"/>
      <c r="C398" s="301"/>
      <c r="D398" s="301"/>
      <c r="E398" s="449"/>
      <c r="F398" s="301"/>
      <c r="G398" s="302"/>
      <c r="H398" s="170"/>
      <c r="I398" s="170"/>
      <c r="J398" s="817">
        <f t="shared" si="41"/>
        <v>0</v>
      </c>
      <c r="K398" s="588">
        <f t="shared" si="42"/>
        <v>0</v>
      </c>
      <c r="L398" s="644">
        <f>IF(I398&lt;(INDEX(Lookup!$U$2:$U$10,MATCH($D$45,Lookup!$S$2:$S$10,0))),0,365)</f>
        <v>0</v>
      </c>
      <c r="M398" s="588">
        <f t="shared" si="40"/>
        <v>0</v>
      </c>
      <c r="N398" s="704"/>
      <c r="O398" s="361"/>
      <c r="Q398" s="849">
        <f t="shared" si="43"/>
        <v>0</v>
      </c>
      <c r="R398" s="849">
        <f t="shared" si="44"/>
        <v>0</v>
      </c>
    </row>
    <row r="399" spans="2:18" x14ac:dyDescent="0.35">
      <c r="B399" s="229"/>
      <c r="C399" s="301"/>
      <c r="D399" s="301"/>
      <c r="E399" s="449"/>
      <c r="F399" s="301"/>
      <c r="G399" s="302"/>
      <c r="H399" s="170"/>
      <c r="I399" s="170"/>
      <c r="J399" s="817">
        <f t="shared" si="41"/>
        <v>0</v>
      </c>
      <c r="K399" s="588">
        <f t="shared" si="42"/>
        <v>0</v>
      </c>
      <c r="L399" s="644">
        <f>IF(I399&lt;(INDEX(Lookup!$U$2:$U$10,MATCH($D$45,Lookup!$S$2:$S$10,0))),0,365)</f>
        <v>0</v>
      </c>
      <c r="M399" s="588">
        <f t="shared" si="40"/>
        <v>0</v>
      </c>
      <c r="N399" s="704"/>
      <c r="O399" s="361"/>
      <c r="Q399" s="849">
        <f t="shared" si="43"/>
        <v>0</v>
      </c>
      <c r="R399" s="849">
        <f t="shared" si="44"/>
        <v>0</v>
      </c>
    </row>
    <row r="400" spans="2:18" x14ac:dyDescent="0.35">
      <c r="B400" s="229"/>
      <c r="C400" s="301"/>
      <c r="D400" s="301"/>
      <c r="E400" s="449"/>
      <c r="F400" s="301"/>
      <c r="G400" s="302"/>
      <c r="H400" s="170"/>
      <c r="I400" s="170"/>
      <c r="J400" s="817">
        <f t="shared" si="41"/>
        <v>0</v>
      </c>
      <c r="K400" s="588">
        <f t="shared" si="42"/>
        <v>0</v>
      </c>
      <c r="L400" s="644">
        <f>IF(I400&lt;(INDEX(Lookup!$U$2:$U$10,MATCH($D$45,Lookup!$S$2:$S$10,0))),0,365)</f>
        <v>0</v>
      </c>
      <c r="M400" s="588">
        <f t="shared" si="40"/>
        <v>0</v>
      </c>
      <c r="N400" s="704"/>
      <c r="O400" s="361"/>
      <c r="Q400" s="849">
        <f t="shared" si="43"/>
        <v>0</v>
      </c>
      <c r="R400" s="849">
        <f t="shared" si="44"/>
        <v>0</v>
      </c>
    </row>
    <row r="401" spans="2:18" x14ac:dyDescent="0.35">
      <c r="B401" s="229"/>
      <c r="C401" s="301"/>
      <c r="D401" s="301"/>
      <c r="E401" s="449"/>
      <c r="F401" s="301"/>
      <c r="G401" s="302"/>
      <c r="H401" s="170"/>
      <c r="I401" s="170"/>
      <c r="J401" s="817">
        <f t="shared" si="41"/>
        <v>0</v>
      </c>
      <c r="K401" s="588">
        <f t="shared" si="42"/>
        <v>0</v>
      </c>
      <c r="L401" s="644">
        <f>IF(I401&lt;(INDEX(Lookup!$U$2:$U$10,MATCH($D$45,Lookup!$S$2:$S$10,0))),0,365)</f>
        <v>0</v>
      </c>
      <c r="M401" s="588">
        <f t="shared" si="40"/>
        <v>0</v>
      </c>
      <c r="N401" s="704"/>
      <c r="O401" s="361"/>
      <c r="Q401" s="849">
        <f t="shared" si="43"/>
        <v>0</v>
      </c>
      <c r="R401" s="849">
        <f t="shared" si="44"/>
        <v>0</v>
      </c>
    </row>
    <row r="402" spans="2:18" x14ac:dyDescent="0.35">
      <c r="B402" s="229"/>
      <c r="C402" s="301"/>
      <c r="D402" s="301"/>
      <c r="E402" s="449"/>
      <c r="F402" s="301"/>
      <c r="G402" s="302"/>
      <c r="H402" s="170"/>
      <c r="I402" s="170"/>
      <c r="J402" s="817">
        <f t="shared" si="41"/>
        <v>0</v>
      </c>
      <c r="K402" s="588">
        <f t="shared" si="42"/>
        <v>0</v>
      </c>
      <c r="L402" s="644">
        <f>IF(I402&lt;(INDEX(Lookup!$U$2:$U$10,MATCH($D$45,Lookup!$S$2:$S$10,0))),0,365)</f>
        <v>0</v>
      </c>
      <c r="M402" s="588">
        <f t="shared" si="40"/>
        <v>0</v>
      </c>
      <c r="N402" s="704"/>
      <c r="O402" s="361"/>
      <c r="Q402" s="849">
        <f t="shared" si="43"/>
        <v>0</v>
      </c>
      <c r="R402" s="849">
        <f t="shared" si="44"/>
        <v>0</v>
      </c>
    </row>
    <row r="403" spans="2:18" x14ac:dyDescent="0.35">
      <c r="B403" s="229"/>
      <c r="C403" s="301"/>
      <c r="D403" s="301"/>
      <c r="E403" s="449"/>
      <c r="F403" s="301"/>
      <c r="G403" s="302"/>
      <c r="H403" s="170"/>
      <c r="I403" s="170"/>
      <c r="J403" s="817">
        <f t="shared" si="41"/>
        <v>0</v>
      </c>
      <c r="K403" s="588">
        <f t="shared" si="42"/>
        <v>0</v>
      </c>
      <c r="L403" s="644">
        <f>IF(I403&lt;(INDEX(Lookup!$U$2:$U$10,MATCH($D$45,Lookup!$S$2:$S$10,0))),0,365)</f>
        <v>0</v>
      </c>
      <c r="M403" s="588">
        <f t="shared" si="40"/>
        <v>0</v>
      </c>
      <c r="N403" s="704"/>
      <c r="O403" s="361"/>
      <c r="Q403" s="849">
        <f t="shared" si="43"/>
        <v>0</v>
      </c>
      <c r="R403" s="849">
        <f t="shared" si="44"/>
        <v>0</v>
      </c>
    </row>
    <row r="404" spans="2:18" x14ac:dyDescent="0.35">
      <c r="B404" s="229"/>
      <c r="C404" s="301"/>
      <c r="D404" s="301"/>
      <c r="E404" s="449"/>
      <c r="F404" s="301"/>
      <c r="G404" s="302"/>
      <c r="H404" s="170"/>
      <c r="I404" s="170"/>
      <c r="J404" s="817">
        <f t="shared" si="41"/>
        <v>0</v>
      </c>
      <c r="K404" s="588">
        <f t="shared" si="42"/>
        <v>0</v>
      </c>
      <c r="L404" s="644">
        <f>IF(I404&lt;(INDEX(Lookup!$U$2:$U$10,MATCH($D$45,Lookup!$S$2:$S$10,0))),0,365)</f>
        <v>0</v>
      </c>
      <c r="M404" s="588">
        <f t="shared" si="40"/>
        <v>0</v>
      </c>
      <c r="N404" s="704"/>
      <c r="O404" s="361"/>
      <c r="Q404" s="849">
        <f t="shared" si="43"/>
        <v>0</v>
      </c>
      <c r="R404" s="849">
        <f t="shared" si="44"/>
        <v>0</v>
      </c>
    </row>
    <row r="405" spans="2:18" x14ac:dyDescent="0.35">
      <c r="B405" s="229"/>
      <c r="C405" s="301"/>
      <c r="D405" s="301"/>
      <c r="E405" s="449"/>
      <c r="F405" s="301"/>
      <c r="G405" s="302"/>
      <c r="H405" s="170"/>
      <c r="I405" s="170"/>
      <c r="J405" s="817">
        <f t="shared" si="41"/>
        <v>0</v>
      </c>
      <c r="K405" s="588">
        <f t="shared" si="42"/>
        <v>0</v>
      </c>
      <c r="L405" s="644">
        <f>IF(I405&lt;(INDEX(Lookup!$U$2:$U$10,MATCH($D$45,Lookup!$S$2:$S$10,0))),0,365)</f>
        <v>0</v>
      </c>
      <c r="M405" s="588">
        <f t="shared" si="40"/>
        <v>0</v>
      </c>
      <c r="N405" s="704"/>
      <c r="O405" s="361"/>
      <c r="Q405" s="849">
        <f t="shared" si="43"/>
        <v>0</v>
      </c>
      <c r="R405" s="849">
        <f t="shared" si="44"/>
        <v>0</v>
      </c>
    </row>
    <row r="406" spans="2:18" x14ac:dyDescent="0.35">
      <c r="B406" s="229"/>
      <c r="C406" s="301"/>
      <c r="D406" s="301"/>
      <c r="E406" s="449"/>
      <c r="F406" s="301"/>
      <c r="G406" s="302"/>
      <c r="H406" s="170"/>
      <c r="I406" s="170"/>
      <c r="J406" s="817">
        <f t="shared" si="41"/>
        <v>0</v>
      </c>
      <c r="K406" s="588">
        <f t="shared" si="42"/>
        <v>0</v>
      </c>
      <c r="L406" s="644">
        <f>IF(I406&lt;(INDEX(Lookup!$U$2:$U$10,MATCH($D$45,Lookup!$S$2:$S$10,0))),0,365)</f>
        <v>0</v>
      </c>
      <c r="M406" s="588">
        <f t="shared" si="40"/>
        <v>0</v>
      </c>
      <c r="N406" s="704"/>
      <c r="O406" s="361"/>
      <c r="Q406" s="849">
        <f t="shared" si="43"/>
        <v>0</v>
      </c>
      <c r="R406" s="849">
        <f t="shared" si="44"/>
        <v>0</v>
      </c>
    </row>
    <row r="407" spans="2:18" x14ac:dyDescent="0.35">
      <c r="B407" s="229"/>
      <c r="C407" s="301"/>
      <c r="D407" s="301"/>
      <c r="E407" s="449"/>
      <c r="F407" s="301"/>
      <c r="G407" s="302"/>
      <c r="H407" s="170"/>
      <c r="I407" s="170"/>
      <c r="J407" s="817">
        <f t="shared" si="41"/>
        <v>0</v>
      </c>
      <c r="K407" s="588">
        <f t="shared" si="42"/>
        <v>0</v>
      </c>
      <c r="L407" s="644">
        <f>IF(I407&lt;(INDEX(Lookup!$U$2:$U$10,MATCH($D$45,Lookup!$S$2:$S$10,0))),0,365)</f>
        <v>0</v>
      </c>
      <c r="M407" s="588">
        <f t="shared" si="40"/>
        <v>0</v>
      </c>
      <c r="N407" s="704"/>
      <c r="O407" s="361"/>
      <c r="Q407" s="849">
        <f t="shared" si="43"/>
        <v>0</v>
      </c>
      <c r="R407" s="849">
        <f t="shared" si="44"/>
        <v>0</v>
      </c>
    </row>
    <row r="408" spans="2:18" x14ac:dyDescent="0.35">
      <c r="B408" s="229"/>
      <c r="C408" s="301"/>
      <c r="D408" s="301"/>
      <c r="E408" s="449"/>
      <c r="F408" s="301"/>
      <c r="G408" s="302"/>
      <c r="H408" s="170"/>
      <c r="I408" s="170"/>
      <c r="J408" s="817">
        <f t="shared" si="41"/>
        <v>0</v>
      </c>
      <c r="K408" s="588">
        <f t="shared" si="42"/>
        <v>0</v>
      </c>
      <c r="L408" s="644">
        <f>IF(I408&lt;(INDEX(Lookup!$U$2:$U$10,MATCH($D$45,Lookup!$S$2:$S$10,0))),0,365)</f>
        <v>0</v>
      </c>
      <c r="M408" s="588">
        <f t="shared" si="40"/>
        <v>0</v>
      </c>
      <c r="N408" s="704"/>
      <c r="O408" s="361"/>
      <c r="Q408" s="849">
        <f t="shared" si="43"/>
        <v>0</v>
      </c>
      <c r="R408" s="849">
        <f t="shared" si="44"/>
        <v>0</v>
      </c>
    </row>
    <row r="409" spans="2:18" x14ac:dyDescent="0.35">
      <c r="B409" s="229"/>
      <c r="C409" s="301"/>
      <c r="D409" s="301"/>
      <c r="E409" s="449"/>
      <c r="F409" s="301"/>
      <c r="G409" s="302"/>
      <c r="H409" s="170"/>
      <c r="I409" s="170"/>
      <c r="J409" s="817">
        <f t="shared" si="41"/>
        <v>0</v>
      </c>
      <c r="K409" s="588">
        <f t="shared" si="42"/>
        <v>0</v>
      </c>
      <c r="L409" s="644">
        <f>IF(I409&lt;(INDEX(Lookup!$U$2:$U$10,MATCH($D$45,Lookup!$S$2:$S$10,0))),0,365)</f>
        <v>0</v>
      </c>
      <c r="M409" s="588">
        <f t="shared" si="40"/>
        <v>0</v>
      </c>
      <c r="N409" s="704"/>
      <c r="O409" s="361"/>
      <c r="Q409" s="849">
        <f t="shared" si="43"/>
        <v>0</v>
      </c>
      <c r="R409" s="849">
        <f t="shared" si="44"/>
        <v>0</v>
      </c>
    </row>
    <row r="410" spans="2:18" x14ac:dyDescent="0.35">
      <c r="B410" s="229"/>
      <c r="C410" s="301"/>
      <c r="D410" s="301"/>
      <c r="E410" s="449"/>
      <c r="F410" s="301"/>
      <c r="G410" s="302"/>
      <c r="H410" s="170"/>
      <c r="I410" s="170"/>
      <c r="J410" s="817">
        <f t="shared" si="41"/>
        <v>0</v>
      </c>
      <c r="K410" s="588">
        <f t="shared" si="42"/>
        <v>0</v>
      </c>
      <c r="L410" s="644">
        <f>IF(I410&lt;(INDEX(Lookup!$U$2:$U$10,MATCH($D$45,Lookup!$S$2:$S$10,0))),0,365)</f>
        <v>0</v>
      </c>
      <c r="M410" s="588">
        <f t="shared" si="40"/>
        <v>0</v>
      </c>
      <c r="N410" s="704"/>
      <c r="O410" s="361"/>
      <c r="Q410" s="849">
        <f t="shared" si="43"/>
        <v>0</v>
      </c>
      <c r="R410" s="849">
        <f t="shared" si="44"/>
        <v>0</v>
      </c>
    </row>
    <row r="411" spans="2:18" x14ac:dyDescent="0.35">
      <c r="B411" s="229"/>
      <c r="C411" s="301"/>
      <c r="D411" s="301"/>
      <c r="E411" s="449"/>
      <c r="F411" s="301"/>
      <c r="G411" s="302"/>
      <c r="H411" s="170"/>
      <c r="I411" s="170"/>
      <c r="J411" s="817">
        <f t="shared" si="41"/>
        <v>0</v>
      </c>
      <c r="K411" s="588">
        <f t="shared" si="42"/>
        <v>0</v>
      </c>
      <c r="L411" s="644">
        <f>IF(I411&lt;(INDEX(Lookup!$U$2:$U$10,MATCH($D$45,Lookup!$S$2:$S$10,0))),0,365)</f>
        <v>0</v>
      </c>
      <c r="M411" s="588">
        <f t="shared" si="40"/>
        <v>0</v>
      </c>
      <c r="N411" s="704"/>
      <c r="O411" s="361"/>
      <c r="Q411" s="849">
        <f t="shared" si="43"/>
        <v>0</v>
      </c>
      <c r="R411" s="849">
        <f t="shared" si="44"/>
        <v>0</v>
      </c>
    </row>
    <row r="412" spans="2:18" x14ac:dyDescent="0.35">
      <c r="B412" s="229"/>
      <c r="C412" s="301"/>
      <c r="D412" s="301"/>
      <c r="E412" s="449"/>
      <c r="F412" s="301"/>
      <c r="G412" s="302"/>
      <c r="H412" s="170"/>
      <c r="I412" s="170"/>
      <c r="J412" s="817">
        <f t="shared" si="41"/>
        <v>0</v>
      </c>
      <c r="K412" s="588">
        <f t="shared" si="42"/>
        <v>0</v>
      </c>
      <c r="L412" s="644">
        <f>IF(I412&lt;(INDEX(Lookup!$U$2:$U$10,MATCH($D$45,Lookup!$S$2:$S$10,0))),0,365)</f>
        <v>0</v>
      </c>
      <c r="M412" s="588">
        <f t="shared" si="40"/>
        <v>0</v>
      </c>
      <c r="N412" s="704"/>
      <c r="O412" s="361"/>
      <c r="Q412" s="849">
        <f t="shared" si="43"/>
        <v>0</v>
      </c>
      <c r="R412" s="849">
        <f t="shared" si="44"/>
        <v>0</v>
      </c>
    </row>
    <row r="413" spans="2:18" x14ac:dyDescent="0.35">
      <c r="B413" s="229"/>
      <c r="C413" s="301"/>
      <c r="D413" s="301"/>
      <c r="E413" s="449"/>
      <c r="F413" s="301"/>
      <c r="G413" s="302"/>
      <c r="H413" s="170"/>
      <c r="I413" s="170"/>
      <c r="J413" s="817">
        <f t="shared" si="41"/>
        <v>0</v>
      </c>
      <c r="K413" s="588">
        <f t="shared" si="42"/>
        <v>0</v>
      </c>
      <c r="L413" s="644">
        <f>IF(I413&lt;(INDEX(Lookup!$U$2:$U$10,MATCH($D$45,Lookup!$S$2:$S$10,0))),0,365)</f>
        <v>0</v>
      </c>
      <c r="M413" s="588">
        <f t="shared" si="40"/>
        <v>0</v>
      </c>
      <c r="N413" s="704"/>
      <c r="O413" s="361"/>
      <c r="Q413" s="849">
        <f t="shared" si="43"/>
        <v>0</v>
      </c>
      <c r="R413" s="849">
        <f t="shared" si="44"/>
        <v>0</v>
      </c>
    </row>
    <row r="414" spans="2:18" x14ac:dyDescent="0.35">
      <c r="B414" s="229"/>
      <c r="C414" s="301"/>
      <c r="D414" s="301"/>
      <c r="E414" s="449"/>
      <c r="F414" s="301"/>
      <c r="G414" s="302"/>
      <c r="H414" s="170"/>
      <c r="I414" s="170"/>
      <c r="J414" s="817">
        <f t="shared" si="41"/>
        <v>0</v>
      </c>
      <c r="K414" s="588">
        <f t="shared" si="42"/>
        <v>0</v>
      </c>
      <c r="L414" s="644">
        <f>IF(I414&lt;(INDEX(Lookup!$U$2:$U$10,MATCH($D$45,Lookup!$S$2:$S$10,0))),0,365)</f>
        <v>0</v>
      </c>
      <c r="M414" s="588">
        <f t="shared" si="40"/>
        <v>0</v>
      </c>
      <c r="N414" s="704"/>
      <c r="O414" s="361"/>
      <c r="Q414" s="849">
        <f t="shared" si="43"/>
        <v>0</v>
      </c>
      <c r="R414" s="849">
        <f t="shared" si="44"/>
        <v>0</v>
      </c>
    </row>
    <row r="415" spans="2:18" x14ac:dyDescent="0.35">
      <c r="B415" s="229"/>
      <c r="C415" s="301"/>
      <c r="D415" s="301"/>
      <c r="E415" s="449"/>
      <c r="F415" s="301"/>
      <c r="G415" s="302"/>
      <c r="H415" s="170"/>
      <c r="I415" s="170"/>
      <c r="J415" s="817">
        <f t="shared" si="41"/>
        <v>0</v>
      </c>
      <c r="K415" s="588">
        <f t="shared" si="42"/>
        <v>0</v>
      </c>
      <c r="L415" s="644">
        <f>IF(I415&lt;(INDEX(Lookup!$U$2:$U$10,MATCH($D$45,Lookup!$S$2:$S$10,0))),0,365)</f>
        <v>0</v>
      </c>
      <c r="M415" s="588">
        <f t="shared" si="40"/>
        <v>0</v>
      </c>
      <c r="N415" s="704"/>
      <c r="O415" s="361"/>
      <c r="Q415" s="849">
        <f t="shared" si="43"/>
        <v>0</v>
      </c>
      <c r="R415" s="849">
        <f t="shared" si="44"/>
        <v>0</v>
      </c>
    </row>
    <row r="416" spans="2:18" x14ac:dyDescent="0.35">
      <c r="B416" s="229"/>
      <c r="C416" s="301"/>
      <c r="D416" s="301"/>
      <c r="E416" s="449"/>
      <c r="F416" s="301"/>
      <c r="G416" s="302"/>
      <c r="H416" s="170"/>
      <c r="I416" s="170"/>
      <c r="J416" s="817">
        <f t="shared" si="41"/>
        <v>0</v>
      </c>
      <c r="K416" s="588">
        <f t="shared" si="42"/>
        <v>0</v>
      </c>
      <c r="L416" s="644">
        <f>IF(I416&lt;(INDEX(Lookup!$U$2:$U$10,MATCH($D$45,Lookup!$S$2:$S$10,0))),0,365)</f>
        <v>0</v>
      </c>
      <c r="M416" s="588">
        <f t="shared" si="40"/>
        <v>0</v>
      </c>
      <c r="N416" s="704"/>
      <c r="O416" s="361"/>
      <c r="Q416" s="849">
        <f t="shared" si="43"/>
        <v>0</v>
      </c>
      <c r="R416" s="849">
        <f t="shared" si="44"/>
        <v>0</v>
      </c>
    </row>
    <row r="417" spans="2:18" x14ac:dyDescent="0.35">
      <c r="B417" s="229"/>
      <c r="C417" s="301"/>
      <c r="D417" s="301"/>
      <c r="E417" s="449"/>
      <c r="F417" s="301"/>
      <c r="G417" s="302"/>
      <c r="H417" s="170"/>
      <c r="I417" s="170"/>
      <c r="J417" s="817">
        <f t="shared" si="41"/>
        <v>0</v>
      </c>
      <c r="K417" s="588">
        <f t="shared" si="42"/>
        <v>0</v>
      </c>
      <c r="L417" s="644">
        <f>IF(I417&lt;(INDEX(Lookup!$U$2:$U$10,MATCH($D$45,Lookup!$S$2:$S$10,0))),0,365)</f>
        <v>0</v>
      </c>
      <c r="M417" s="588">
        <f t="shared" si="40"/>
        <v>0</v>
      </c>
      <c r="N417" s="704"/>
      <c r="O417" s="361"/>
      <c r="Q417" s="849">
        <f t="shared" si="43"/>
        <v>0</v>
      </c>
      <c r="R417" s="849">
        <f t="shared" si="44"/>
        <v>0</v>
      </c>
    </row>
    <row r="418" spans="2:18" x14ac:dyDescent="0.35">
      <c r="B418" s="229"/>
      <c r="C418" s="301"/>
      <c r="D418" s="301"/>
      <c r="E418" s="449"/>
      <c r="F418" s="301"/>
      <c r="G418" s="302"/>
      <c r="H418" s="170"/>
      <c r="I418" s="170"/>
      <c r="J418" s="817">
        <f t="shared" si="41"/>
        <v>0</v>
      </c>
      <c r="K418" s="588">
        <f t="shared" si="42"/>
        <v>0</v>
      </c>
      <c r="L418" s="644">
        <f>IF(I418&lt;(INDEX(Lookup!$U$2:$U$10,MATCH($D$45,Lookup!$S$2:$S$10,0))),0,365)</f>
        <v>0</v>
      </c>
      <c r="M418" s="588">
        <f t="shared" si="40"/>
        <v>0</v>
      </c>
      <c r="N418" s="704"/>
      <c r="O418" s="361"/>
      <c r="Q418" s="849">
        <f t="shared" si="43"/>
        <v>0</v>
      </c>
      <c r="R418" s="849">
        <f t="shared" si="44"/>
        <v>0</v>
      </c>
    </row>
    <row r="419" spans="2:18" x14ac:dyDescent="0.35">
      <c r="B419" s="229"/>
      <c r="C419" s="301"/>
      <c r="D419" s="301"/>
      <c r="E419" s="449"/>
      <c r="F419" s="301"/>
      <c r="G419" s="302"/>
      <c r="H419" s="170"/>
      <c r="I419" s="170"/>
      <c r="J419" s="817">
        <f t="shared" si="41"/>
        <v>0</v>
      </c>
      <c r="K419" s="588">
        <f t="shared" si="42"/>
        <v>0</v>
      </c>
      <c r="L419" s="644">
        <f>IF(I419&lt;(INDEX(Lookup!$U$2:$U$10,MATCH($D$45,Lookup!$S$2:$S$10,0))),0,365)</f>
        <v>0</v>
      </c>
      <c r="M419" s="588">
        <f t="shared" si="40"/>
        <v>0</v>
      </c>
      <c r="N419" s="704"/>
      <c r="O419" s="361"/>
      <c r="Q419" s="849">
        <f t="shared" si="43"/>
        <v>0</v>
      </c>
      <c r="R419" s="849">
        <f t="shared" si="44"/>
        <v>0</v>
      </c>
    </row>
    <row r="420" spans="2:18" x14ac:dyDescent="0.35">
      <c r="B420" s="229"/>
      <c r="C420" s="301"/>
      <c r="D420" s="301"/>
      <c r="E420" s="449"/>
      <c r="F420" s="301"/>
      <c r="G420" s="302"/>
      <c r="H420" s="170"/>
      <c r="I420" s="170"/>
      <c r="J420" s="817">
        <f t="shared" si="41"/>
        <v>0</v>
      </c>
      <c r="K420" s="588">
        <f t="shared" si="42"/>
        <v>0</v>
      </c>
      <c r="L420" s="644">
        <f>IF(I420&lt;(INDEX(Lookup!$U$2:$U$10,MATCH($D$45,Lookup!$S$2:$S$10,0))),0,365)</f>
        <v>0</v>
      </c>
      <c r="M420" s="588">
        <f t="shared" si="40"/>
        <v>0</v>
      </c>
      <c r="N420" s="704"/>
      <c r="O420" s="361"/>
      <c r="Q420" s="849">
        <f t="shared" si="43"/>
        <v>0</v>
      </c>
      <c r="R420" s="849">
        <f t="shared" si="44"/>
        <v>0</v>
      </c>
    </row>
    <row r="421" spans="2:18" x14ac:dyDescent="0.35">
      <c r="B421" s="229"/>
      <c r="C421" s="301"/>
      <c r="D421" s="301"/>
      <c r="E421" s="449"/>
      <c r="F421" s="301"/>
      <c r="G421" s="302"/>
      <c r="H421" s="170"/>
      <c r="I421" s="170"/>
      <c r="J421" s="817">
        <f t="shared" si="41"/>
        <v>0</v>
      </c>
      <c r="K421" s="588">
        <f t="shared" si="42"/>
        <v>0</v>
      </c>
      <c r="L421" s="644">
        <f>IF(I421&lt;(INDEX(Lookup!$U$2:$U$10,MATCH($D$45,Lookup!$S$2:$S$10,0))),0,365)</f>
        <v>0</v>
      </c>
      <c r="M421" s="588">
        <f t="shared" si="40"/>
        <v>0</v>
      </c>
      <c r="N421" s="704"/>
      <c r="O421" s="361"/>
      <c r="Q421" s="849">
        <f t="shared" si="43"/>
        <v>0</v>
      </c>
      <c r="R421" s="849">
        <f t="shared" si="44"/>
        <v>0</v>
      </c>
    </row>
    <row r="422" spans="2:18" x14ac:dyDescent="0.35">
      <c r="B422" s="229"/>
      <c r="C422" s="301"/>
      <c r="D422" s="301"/>
      <c r="E422" s="449"/>
      <c r="F422" s="301"/>
      <c r="G422" s="302"/>
      <c r="H422" s="170"/>
      <c r="I422" s="170"/>
      <c r="J422" s="817">
        <f t="shared" si="41"/>
        <v>0</v>
      </c>
      <c r="K422" s="588">
        <f t="shared" si="42"/>
        <v>0</v>
      </c>
      <c r="L422" s="644">
        <f>IF(I422&lt;(INDEX(Lookup!$U$2:$U$10,MATCH($D$45,Lookup!$S$2:$S$10,0))),0,365)</f>
        <v>0</v>
      </c>
      <c r="M422" s="588">
        <f t="shared" si="40"/>
        <v>0</v>
      </c>
      <c r="N422" s="704"/>
      <c r="O422" s="361"/>
      <c r="Q422" s="849">
        <f t="shared" si="43"/>
        <v>0</v>
      </c>
      <c r="R422" s="849">
        <f t="shared" si="44"/>
        <v>0</v>
      </c>
    </row>
    <row r="423" spans="2:18" x14ac:dyDescent="0.35">
      <c r="B423" s="229"/>
      <c r="C423" s="301"/>
      <c r="D423" s="301"/>
      <c r="E423" s="449"/>
      <c r="F423" s="301"/>
      <c r="G423" s="302"/>
      <c r="H423" s="170"/>
      <c r="I423" s="170"/>
      <c r="J423" s="817">
        <f t="shared" si="41"/>
        <v>0</v>
      </c>
      <c r="K423" s="588">
        <f t="shared" si="42"/>
        <v>0</v>
      </c>
      <c r="L423" s="644">
        <f>IF(I423&lt;(INDEX(Lookup!$U$2:$U$10,MATCH($D$45,Lookup!$S$2:$S$10,0))),0,365)</f>
        <v>0</v>
      </c>
      <c r="M423" s="588">
        <f t="shared" si="40"/>
        <v>0</v>
      </c>
      <c r="N423" s="704"/>
      <c r="O423" s="361"/>
      <c r="Q423" s="849">
        <f t="shared" si="43"/>
        <v>0</v>
      </c>
      <c r="R423" s="849">
        <f t="shared" si="44"/>
        <v>0</v>
      </c>
    </row>
    <row r="424" spans="2:18" x14ac:dyDescent="0.35">
      <c r="B424" s="229"/>
      <c r="C424" s="301"/>
      <c r="D424" s="301"/>
      <c r="E424" s="449"/>
      <c r="F424" s="301"/>
      <c r="G424" s="302"/>
      <c r="H424" s="170"/>
      <c r="I424" s="170"/>
      <c r="J424" s="817">
        <f t="shared" si="41"/>
        <v>0</v>
      </c>
      <c r="K424" s="588">
        <f t="shared" si="42"/>
        <v>0</v>
      </c>
      <c r="L424" s="644">
        <f>IF(I424&lt;(INDEX(Lookup!$U$2:$U$10,MATCH($D$45,Lookup!$S$2:$S$10,0))),0,365)</f>
        <v>0</v>
      </c>
      <c r="M424" s="588">
        <f t="shared" si="40"/>
        <v>0</v>
      </c>
      <c r="N424" s="704"/>
      <c r="O424" s="361"/>
      <c r="Q424" s="849">
        <f t="shared" si="43"/>
        <v>0</v>
      </c>
      <c r="R424" s="849">
        <f t="shared" si="44"/>
        <v>0</v>
      </c>
    </row>
    <row r="425" spans="2:18" x14ac:dyDescent="0.35">
      <c r="B425" s="229"/>
      <c r="C425" s="301"/>
      <c r="D425" s="301"/>
      <c r="E425" s="449"/>
      <c r="F425" s="301"/>
      <c r="G425" s="302"/>
      <c r="H425" s="170"/>
      <c r="I425" s="170"/>
      <c r="J425" s="817">
        <f t="shared" si="41"/>
        <v>0</v>
      </c>
      <c r="K425" s="588">
        <f t="shared" si="42"/>
        <v>0</v>
      </c>
      <c r="L425" s="644">
        <f>IF(I425&lt;(INDEX(Lookup!$U$2:$U$10,MATCH($D$45,Lookup!$S$2:$S$10,0))),0,365)</f>
        <v>0</v>
      </c>
      <c r="M425" s="588">
        <f t="shared" si="40"/>
        <v>0</v>
      </c>
      <c r="N425" s="704"/>
      <c r="O425" s="361"/>
      <c r="Q425" s="849">
        <f t="shared" si="43"/>
        <v>0</v>
      </c>
      <c r="R425" s="849">
        <f t="shared" si="44"/>
        <v>0</v>
      </c>
    </row>
    <row r="426" spans="2:18" x14ac:dyDescent="0.35">
      <c r="B426" s="229"/>
      <c r="C426" s="301"/>
      <c r="D426" s="301"/>
      <c r="E426" s="449"/>
      <c r="F426" s="301"/>
      <c r="G426" s="302"/>
      <c r="H426" s="170"/>
      <c r="I426" s="170"/>
      <c r="J426" s="817">
        <f t="shared" si="41"/>
        <v>0</v>
      </c>
      <c r="K426" s="588">
        <f t="shared" si="42"/>
        <v>0</v>
      </c>
      <c r="L426" s="644">
        <f>IF(I426&lt;(INDEX(Lookup!$U$2:$U$10,MATCH($D$45,Lookup!$S$2:$S$10,0))),0,365)</f>
        <v>0</v>
      </c>
      <c r="M426" s="588">
        <f t="shared" si="40"/>
        <v>0</v>
      </c>
      <c r="N426" s="704"/>
      <c r="O426" s="361"/>
      <c r="Q426" s="849">
        <f t="shared" si="43"/>
        <v>0</v>
      </c>
      <c r="R426" s="849">
        <f t="shared" si="44"/>
        <v>0</v>
      </c>
    </row>
    <row r="427" spans="2:18" x14ac:dyDescent="0.35">
      <c r="B427" s="229"/>
      <c r="C427" s="301"/>
      <c r="D427" s="301"/>
      <c r="E427" s="449"/>
      <c r="F427" s="301"/>
      <c r="G427" s="302"/>
      <c r="H427" s="170"/>
      <c r="I427" s="170"/>
      <c r="J427" s="817">
        <f t="shared" si="41"/>
        <v>0</v>
      </c>
      <c r="K427" s="588">
        <f t="shared" si="42"/>
        <v>0</v>
      </c>
      <c r="L427" s="644">
        <f>IF(I427&lt;(INDEX(Lookup!$U$2:$U$10,MATCH($D$45,Lookup!$S$2:$S$10,0))),0,365)</f>
        <v>0</v>
      </c>
      <c r="M427" s="588">
        <f t="shared" si="40"/>
        <v>0</v>
      </c>
      <c r="N427" s="704"/>
      <c r="O427" s="361"/>
      <c r="Q427" s="849">
        <f t="shared" si="43"/>
        <v>0</v>
      </c>
      <c r="R427" s="849">
        <f t="shared" si="44"/>
        <v>0</v>
      </c>
    </row>
    <row r="428" spans="2:18" x14ac:dyDescent="0.35">
      <c r="B428" s="229"/>
      <c r="C428" s="301"/>
      <c r="D428" s="301"/>
      <c r="E428" s="449"/>
      <c r="F428" s="301"/>
      <c r="G428" s="302"/>
      <c r="H428" s="170"/>
      <c r="I428" s="170"/>
      <c r="J428" s="817">
        <f t="shared" si="41"/>
        <v>0</v>
      </c>
      <c r="K428" s="588">
        <f t="shared" si="42"/>
        <v>0</v>
      </c>
      <c r="L428" s="644">
        <f>IF(I428&lt;(INDEX(Lookup!$U$2:$U$10,MATCH($D$45,Lookup!$S$2:$S$10,0))),0,365)</f>
        <v>0</v>
      </c>
      <c r="M428" s="588">
        <f t="shared" si="40"/>
        <v>0</v>
      </c>
      <c r="N428" s="704"/>
      <c r="O428" s="361"/>
      <c r="Q428" s="849">
        <f t="shared" si="43"/>
        <v>0</v>
      </c>
      <c r="R428" s="849">
        <f t="shared" si="44"/>
        <v>0</v>
      </c>
    </row>
    <row r="429" spans="2:18" x14ac:dyDescent="0.35">
      <c r="B429" s="229"/>
      <c r="C429" s="301"/>
      <c r="D429" s="301"/>
      <c r="E429" s="449"/>
      <c r="F429" s="301"/>
      <c r="G429" s="302"/>
      <c r="H429" s="170"/>
      <c r="I429" s="170"/>
      <c r="J429" s="817">
        <f t="shared" si="41"/>
        <v>0</v>
      </c>
      <c r="K429" s="588">
        <f t="shared" si="42"/>
        <v>0</v>
      </c>
      <c r="L429" s="644">
        <f>IF(I429&lt;(INDEX(Lookup!$U$2:$U$10,MATCH($D$45,Lookup!$S$2:$S$10,0))),0,365)</f>
        <v>0</v>
      </c>
      <c r="M429" s="588">
        <f t="shared" si="40"/>
        <v>0</v>
      </c>
      <c r="N429" s="704"/>
      <c r="O429" s="361"/>
      <c r="Q429" s="849">
        <f t="shared" si="43"/>
        <v>0</v>
      </c>
      <c r="R429" s="849">
        <f t="shared" si="44"/>
        <v>0</v>
      </c>
    </row>
    <row r="430" spans="2:18" x14ac:dyDescent="0.35">
      <c r="B430" s="229"/>
      <c r="C430" s="301"/>
      <c r="D430" s="301"/>
      <c r="E430" s="449"/>
      <c r="F430" s="301"/>
      <c r="G430" s="302"/>
      <c r="H430" s="170"/>
      <c r="I430" s="170"/>
      <c r="J430" s="817">
        <f t="shared" si="41"/>
        <v>0</v>
      </c>
      <c r="K430" s="588">
        <f t="shared" si="42"/>
        <v>0</v>
      </c>
      <c r="L430" s="644">
        <f>IF(I430&lt;(INDEX(Lookup!$U$2:$U$10,MATCH($D$45,Lookup!$S$2:$S$10,0))),0,365)</f>
        <v>0</v>
      </c>
      <c r="M430" s="588">
        <f t="shared" si="40"/>
        <v>0</v>
      </c>
      <c r="N430" s="704"/>
      <c r="O430" s="361"/>
      <c r="Q430" s="849">
        <f t="shared" si="43"/>
        <v>0</v>
      </c>
      <c r="R430" s="849">
        <f t="shared" si="44"/>
        <v>0</v>
      </c>
    </row>
    <row r="431" spans="2:18" x14ac:dyDescent="0.35">
      <c r="B431" s="229"/>
      <c r="C431" s="301"/>
      <c r="D431" s="301"/>
      <c r="E431" s="449"/>
      <c r="F431" s="301"/>
      <c r="G431" s="302"/>
      <c r="H431" s="170"/>
      <c r="I431" s="170"/>
      <c r="J431" s="817">
        <f t="shared" si="41"/>
        <v>0</v>
      </c>
      <c r="K431" s="588">
        <f t="shared" si="42"/>
        <v>0</v>
      </c>
      <c r="L431" s="644">
        <f>IF(I431&lt;(INDEX(Lookup!$U$2:$U$10,MATCH($D$45,Lookup!$S$2:$S$10,0))),0,365)</f>
        <v>0</v>
      </c>
      <c r="M431" s="588">
        <f t="shared" si="40"/>
        <v>0</v>
      </c>
      <c r="N431" s="704"/>
      <c r="O431" s="361"/>
      <c r="Q431" s="849">
        <f t="shared" si="43"/>
        <v>0</v>
      </c>
      <c r="R431" s="849">
        <f t="shared" si="44"/>
        <v>0</v>
      </c>
    </row>
    <row r="432" spans="2:18" x14ac:dyDescent="0.35">
      <c r="B432" s="229"/>
      <c r="C432" s="301"/>
      <c r="D432" s="301"/>
      <c r="E432" s="449"/>
      <c r="F432" s="301"/>
      <c r="G432" s="302"/>
      <c r="H432" s="170"/>
      <c r="I432" s="170"/>
      <c r="J432" s="817">
        <f t="shared" si="41"/>
        <v>0</v>
      </c>
      <c r="K432" s="588">
        <f t="shared" si="42"/>
        <v>0</v>
      </c>
      <c r="L432" s="644">
        <f>IF(I432&lt;(INDEX(Lookup!$U$2:$U$10,MATCH($D$45,Lookup!$S$2:$S$10,0))),0,365)</f>
        <v>0</v>
      </c>
      <c r="M432" s="588">
        <f t="shared" ref="M432:M495" si="45">IF(O432="x",0,L432*$L$8)</f>
        <v>0</v>
      </c>
      <c r="N432" s="704"/>
      <c r="O432" s="361"/>
      <c r="Q432" s="849">
        <f t="shared" si="43"/>
        <v>0</v>
      </c>
      <c r="R432" s="849">
        <f t="shared" si="44"/>
        <v>0</v>
      </c>
    </row>
    <row r="433" spans="2:18" x14ac:dyDescent="0.35">
      <c r="B433" s="229"/>
      <c r="C433" s="301"/>
      <c r="D433" s="301"/>
      <c r="E433" s="449"/>
      <c r="F433" s="301"/>
      <c r="G433" s="302"/>
      <c r="H433" s="170"/>
      <c r="I433" s="170"/>
      <c r="J433" s="817">
        <f t="shared" ref="J433:J496" si="46">IF(OR(H433&lt;&gt;"",I433&lt;&gt;""),DATEDIF(H433,I433,"d")+1,0)</f>
        <v>0</v>
      </c>
      <c r="K433" s="588">
        <f t="shared" ref="K433:K496" si="47">J433*$L$8</f>
        <v>0</v>
      </c>
      <c r="L433" s="644">
        <f>IF(I433&lt;(INDEX(Lookup!$U$2:$U$10,MATCH($D$45,Lookup!$S$2:$S$10,0))),0,365)</f>
        <v>0</v>
      </c>
      <c r="M433" s="588">
        <f t="shared" si="45"/>
        <v>0</v>
      </c>
      <c r="N433" s="704"/>
      <c r="O433" s="361"/>
      <c r="Q433" s="849">
        <f t="shared" ref="Q433:Q496" si="48">K433*$H$33</f>
        <v>0</v>
      </c>
      <c r="R433" s="849">
        <f t="shared" ref="R433:R496" si="49">M433*$H$42</f>
        <v>0</v>
      </c>
    </row>
    <row r="434" spans="2:18" x14ac:dyDescent="0.35">
      <c r="B434" s="229"/>
      <c r="C434" s="301"/>
      <c r="D434" s="301"/>
      <c r="E434" s="449"/>
      <c r="F434" s="301"/>
      <c r="G434" s="302"/>
      <c r="H434" s="170"/>
      <c r="I434" s="170"/>
      <c r="J434" s="817">
        <f t="shared" si="46"/>
        <v>0</v>
      </c>
      <c r="K434" s="588">
        <f t="shared" si="47"/>
        <v>0</v>
      </c>
      <c r="L434" s="644">
        <f>IF(I434&lt;(INDEX(Lookup!$U$2:$U$10,MATCH($D$45,Lookup!$S$2:$S$10,0))),0,365)</f>
        <v>0</v>
      </c>
      <c r="M434" s="588">
        <f t="shared" si="45"/>
        <v>0</v>
      </c>
      <c r="N434" s="704"/>
      <c r="O434" s="361"/>
      <c r="Q434" s="849">
        <f t="shared" si="48"/>
        <v>0</v>
      </c>
      <c r="R434" s="849">
        <f t="shared" si="49"/>
        <v>0</v>
      </c>
    </row>
    <row r="435" spans="2:18" x14ac:dyDescent="0.35">
      <c r="B435" s="229"/>
      <c r="C435" s="301"/>
      <c r="D435" s="301"/>
      <c r="E435" s="449"/>
      <c r="F435" s="301"/>
      <c r="G435" s="302"/>
      <c r="H435" s="170"/>
      <c r="I435" s="170"/>
      <c r="J435" s="817">
        <f t="shared" si="46"/>
        <v>0</v>
      </c>
      <c r="K435" s="588">
        <f t="shared" si="47"/>
        <v>0</v>
      </c>
      <c r="L435" s="644">
        <f>IF(I435&lt;(INDEX(Lookup!$U$2:$U$10,MATCH($D$45,Lookup!$S$2:$S$10,0))),0,365)</f>
        <v>0</v>
      </c>
      <c r="M435" s="588">
        <f t="shared" si="45"/>
        <v>0</v>
      </c>
      <c r="N435" s="704"/>
      <c r="O435" s="361"/>
      <c r="Q435" s="849">
        <f t="shared" si="48"/>
        <v>0</v>
      </c>
      <c r="R435" s="849">
        <f t="shared" si="49"/>
        <v>0</v>
      </c>
    </row>
    <row r="436" spans="2:18" x14ac:dyDescent="0.35">
      <c r="B436" s="229"/>
      <c r="C436" s="301"/>
      <c r="D436" s="301"/>
      <c r="E436" s="449"/>
      <c r="F436" s="301"/>
      <c r="G436" s="302"/>
      <c r="H436" s="170"/>
      <c r="I436" s="170"/>
      <c r="J436" s="817">
        <f t="shared" si="46"/>
        <v>0</v>
      </c>
      <c r="K436" s="588">
        <f t="shared" si="47"/>
        <v>0</v>
      </c>
      <c r="L436" s="644">
        <f>IF(I436&lt;(INDEX(Lookup!$U$2:$U$10,MATCH($D$45,Lookup!$S$2:$S$10,0))),0,365)</f>
        <v>0</v>
      </c>
      <c r="M436" s="588">
        <f t="shared" si="45"/>
        <v>0</v>
      </c>
      <c r="N436" s="704"/>
      <c r="O436" s="361"/>
      <c r="Q436" s="849">
        <f t="shared" si="48"/>
        <v>0</v>
      </c>
      <c r="R436" s="849">
        <f t="shared" si="49"/>
        <v>0</v>
      </c>
    </row>
    <row r="437" spans="2:18" x14ac:dyDescent="0.35">
      <c r="B437" s="229"/>
      <c r="C437" s="301"/>
      <c r="D437" s="301"/>
      <c r="E437" s="449"/>
      <c r="F437" s="301"/>
      <c r="G437" s="302"/>
      <c r="H437" s="170"/>
      <c r="I437" s="170"/>
      <c r="J437" s="817">
        <f t="shared" si="46"/>
        <v>0</v>
      </c>
      <c r="K437" s="588">
        <f t="shared" si="47"/>
        <v>0</v>
      </c>
      <c r="L437" s="644">
        <f>IF(I437&lt;(INDEX(Lookup!$U$2:$U$10,MATCH($D$45,Lookup!$S$2:$S$10,0))),0,365)</f>
        <v>0</v>
      </c>
      <c r="M437" s="588">
        <f t="shared" si="45"/>
        <v>0</v>
      </c>
      <c r="N437" s="704"/>
      <c r="O437" s="361"/>
      <c r="Q437" s="849">
        <f t="shared" si="48"/>
        <v>0</v>
      </c>
      <c r="R437" s="849">
        <f t="shared" si="49"/>
        <v>0</v>
      </c>
    </row>
    <row r="438" spans="2:18" x14ac:dyDescent="0.35">
      <c r="B438" s="229"/>
      <c r="C438" s="301"/>
      <c r="D438" s="301"/>
      <c r="E438" s="449"/>
      <c r="F438" s="301"/>
      <c r="G438" s="302"/>
      <c r="H438" s="170"/>
      <c r="I438" s="170"/>
      <c r="J438" s="817">
        <f t="shared" si="46"/>
        <v>0</v>
      </c>
      <c r="K438" s="588">
        <f t="shared" si="47"/>
        <v>0</v>
      </c>
      <c r="L438" s="644">
        <f>IF(I438&lt;(INDEX(Lookup!$U$2:$U$10,MATCH($D$45,Lookup!$S$2:$S$10,0))),0,365)</f>
        <v>0</v>
      </c>
      <c r="M438" s="588">
        <f t="shared" si="45"/>
        <v>0</v>
      </c>
      <c r="N438" s="704"/>
      <c r="O438" s="361"/>
      <c r="Q438" s="849">
        <f t="shared" si="48"/>
        <v>0</v>
      </c>
      <c r="R438" s="849">
        <f t="shared" si="49"/>
        <v>0</v>
      </c>
    </row>
    <row r="439" spans="2:18" x14ac:dyDescent="0.35">
      <c r="B439" s="229"/>
      <c r="C439" s="301"/>
      <c r="D439" s="301"/>
      <c r="E439" s="449"/>
      <c r="F439" s="301"/>
      <c r="G439" s="302"/>
      <c r="H439" s="170"/>
      <c r="I439" s="170"/>
      <c r="J439" s="817">
        <f t="shared" si="46"/>
        <v>0</v>
      </c>
      <c r="K439" s="588">
        <f t="shared" si="47"/>
        <v>0</v>
      </c>
      <c r="L439" s="644">
        <f>IF(I439&lt;(INDEX(Lookup!$U$2:$U$10,MATCH($D$45,Lookup!$S$2:$S$10,0))),0,365)</f>
        <v>0</v>
      </c>
      <c r="M439" s="588">
        <f t="shared" si="45"/>
        <v>0</v>
      </c>
      <c r="N439" s="704"/>
      <c r="O439" s="361"/>
      <c r="Q439" s="849">
        <f t="shared" si="48"/>
        <v>0</v>
      </c>
      <c r="R439" s="849">
        <f t="shared" si="49"/>
        <v>0</v>
      </c>
    </row>
    <row r="440" spans="2:18" x14ac:dyDescent="0.35">
      <c r="B440" s="229"/>
      <c r="C440" s="301"/>
      <c r="D440" s="301"/>
      <c r="E440" s="449"/>
      <c r="F440" s="301"/>
      <c r="G440" s="302"/>
      <c r="H440" s="170"/>
      <c r="I440" s="170"/>
      <c r="J440" s="817">
        <f t="shared" si="46"/>
        <v>0</v>
      </c>
      <c r="K440" s="588">
        <f t="shared" si="47"/>
        <v>0</v>
      </c>
      <c r="L440" s="644">
        <f>IF(I440&lt;(INDEX(Lookup!$U$2:$U$10,MATCH($D$45,Lookup!$S$2:$S$10,0))),0,365)</f>
        <v>0</v>
      </c>
      <c r="M440" s="588">
        <f t="shared" si="45"/>
        <v>0</v>
      </c>
      <c r="N440" s="704"/>
      <c r="O440" s="361"/>
      <c r="Q440" s="849">
        <f t="shared" si="48"/>
        <v>0</v>
      </c>
      <c r="R440" s="849">
        <f t="shared" si="49"/>
        <v>0</v>
      </c>
    </row>
    <row r="441" spans="2:18" x14ac:dyDescent="0.35">
      <c r="B441" s="229"/>
      <c r="C441" s="301"/>
      <c r="D441" s="301"/>
      <c r="E441" s="449"/>
      <c r="F441" s="301"/>
      <c r="G441" s="302"/>
      <c r="H441" s="170"/>
      <c r="I441" s="170"/>
      <c r="J441" s="817">
        <f t="shared" si="46"/>
        <v>0</v>
      </c>
      <c r="K441" s="588">
        <f t="shared" si="47"/>
        <v>0</v>
      </c>
      <c r="L441" s="644">
        <f>IF(I441&lt;(INDEX(Lookup!$U$2:$U$10,MATCH($D$45,Lookup!$S$2:$S$10,0))),0,365)</f>
        <v>0</v>
      </c>
      <c r="M441" s="588">
        <f t="shared" si="45"/>
        <v>0</v>
      </c>
      <c r="N441" s="704"/>
      <c r="O441" s="361"/>
      <c r="Q441" s="849">
        <f t="shared" si="48"/>
        <v>0</v>
      </c>
      <c r="R441" s="849">
        <f t="shared" si="49"/>
        <v>0</v>
      </c>
    </row>
    <row r="442" spans="2:18" x14ac:dyDescent="0.35">
      <c r="B442" s="229"/>
      <c r="C442" s="301"/>
      <c r="D442" s="301"/>
      <c r="E442" s="449"/>
      <c r="F442" s="301"/>
      <c r="G442" s="302"/>
      <c r="H442" s="170"/>
      <c r="I442" s="170"/>
      <c r="J442" s="817">
        <f t="shared" si="46"/>
        <v>0</v>
      </c>
      <c r="K442" s="588">
        <f t="shared" si="47"/>
        <v>0</v>
      </c>
      <c r="L442" s="644">
        <f>IF(I442&lt;(INDEX(Lookup!$U$2:$U$10,MATCH($D$45,Lookup!$S$2:$S$10,0))),0,365)</f>
        <v>0</v>
      </c>
      <c r="M442" s="588">
        <f t="shared" si="45"/>
        <v>0</v>
      </c>
      <c r="N442" s="704"/>
      <c r="O442" s="361"/>
      <c r="Q442" s="849">
        <f t="shared" si="48"/>
        <v>0</v>
      </c>
      <c r="R442" s="849">
        <f t="shared" si="49"/>
        <v>0</v>
      </c>
    </row>
    <row r="443" spans="2:18" x14ac:dyDescent="0.35">
      <c r="B443" s="229"/>
      <c r="C443" s="301"/>
      <c r="D443" s="301"/>
      <c r="E443" s="449"/>
      <c r="F443" s="301"/>
      <c r="G443" s="302"/>
      <c r="H443" s="170"/>
      <c r="I443" s="170"/>
      <c r="J443" s="817">
        <f t="shared" si="46"/>
        <v>0</v>
      </c>
      <c r="K443" s="588">
        <f t="shared" si="47"/>
        <v>0</v>
      </c>
      <c r="L443" s="644">
        <f>IF(I443&lt;(INDEX(Lookup!$U$2:$U$10,MATCH($D$45,Lookup!$S$2:$S$10,0))),0,365)</f>
        <v>0</v>
      </c>
      <c r="M443" s="588">
        <f t="shared" si="45"/>
        <v>0</v>
      </c>
      <c r="N443" s="704"/>
      <c r="O443" s="361"/>
      <c r="Q443" s="849">
        <f t="shared" si="48"/>
        <v>0</v>
      </c>
      <c r="R443" s="849">
        <f t="shared" si="49"/>
        <v>0</v>
      </c>
    </row>
    <row r="444" spans="2:18" x14ac:dyDescent="0.35">
      <c r="B444" s="229"/>
      <c r="C444" s="301"/>
      <c r="D444" s="301"/>
      <c r="E444" s="449"/>
      <c r="F444" s="301"/>
      <c r="G444" s="302"/>
      <c r="H444" s="170"/>
      <c r="I444" s="170"/>
      <c r="J444" s="817">
        <f t="shared" si="46"/>
        <v>0</v>
      </c>
      <c r="K444" s="588">
        <f t="shared" si="47"/>
        <v>0</v>
      </c>
      <c r="L444" s="644">
        <f>IF(I444&lt;(INDEX(Lookup!$U$2:$U$10,MATCH($D$45,Lookup!$S$2:$S$10,0))),0,365)</f>
        <v>0</v>
      </c>
      <c r="M444" s="588">
        <f t="shared" si="45"/>
        <v>0</v>
      </c>
      <c r="N444" s="704"/>
      <c r="O444" s="361"/>
      <c r="Q444" s="849">
        <f t="shared" si="48"/>
        <v>0</v>
      </c>
      <c r="R444" s="849">
        <f t="shared" si="49"/>
        <v>0</v>
      </c>
    </row>
    <row r="445" spans="2:18" x14ac:dyDescent="0.35">
      <c r="B445" s="229"/>
      <c r="C445" s="301"/>
      <c r="D445" s="301"/>
      <c r="E445" s="449"/>
      <c r="F445" s="301"/>
      <c r="G445" s="302"/>
      <c r="H445" s="170"/>
      <c r="I445" s="170"/>
      <c r="J445" s="817">
        <f t="shared" si="46"/>
        <v>0</v>
      </c>
      <c r="K445" s="588">
        <f t="shared" si="47"/>
        <v>0</v>
      </c>
      <c r="L445" s="644">
        <f>IF(I445&lt;(INDEX(Lookup!$U$2:$U$10,MATCH($D$45,Lookup!$S$2:$S$10,0))),0,365)</f>
        <v>0</v>
      </c>
      <c r="M445" s="588">
        <f t="shared" si="45"/>
        <v>0</v>
      </c>
      <c r="N445" s="704"/>
      <c r="O445" s="361"/>
      <c r="Q445" s="849">
        <f t="shared" si="48"/>
        <v>0</v>
      </c>
      <c r="R445" s="849">
        <f t="shared" si="49"/>
        <v>0</v>
      </c>
    </row>
    <row r="446" spans="2:18" x14ac:dyDescent="0.35">
      <c r="B446" s="229"/>
      <c r="C446" s="301"/>
      <c r="D446" s="301"/>
      <c r="E446" s="449"/>
      <c r="F446" s="301"/>
      <c r="G446" s="302"/>
      <c r="H446" s="170"/>
      <c r="I446" s="170"/>
      <c r="J446" s="817">
        <f t="shared" si="46"/>
        <v>0</v>
      </c>
      <c r="K446" s="588">
        <f t="shared" si="47"/>
        <v>0</v>
      </c>
      <c r="L446" s="644">
        <f>IF(I446&lt;(INDEX(Lookup!$U$2:$U$10,MATCH($D$45,Lookup!$S$2:$S$10,0))),0,365)</f>
        <v>0</v>
      </c>
      <c r="M446" s="588">
        <f t="shared" si="45"/>
        <v>0</v>
      </c>
      <c r="N446" s="704"/>
      <c r="O446" s="361"/>
      <c r="Q446" s="849">
        <f t="shared" si="48"/>
        <v>0</v>
      </c>
      <c r="R446" s="849">
        <f t="shared" si="49"/>
        <v>0</v>
      </c>
    </row>
    <row r="447" spans="2:18" x14ac:dyDescent="0.35">
      <c r="B447" s="229"/>
      <c r="C447" s="301"/>
      <c r="D447" s="301"/>
      <c r="E447" s="449"/>
      <c r="F447" s="301"/>
      <c r="G447" s="302"/>
      <c r="H447" s="170"/>
      <c r="I447" s="170"/>
      <c r="J447" s="817">
        <f t="shared" si="46"/>
        <v>0</v>
      </c>
      <c r="K447" s="588">
        <f t="shared" si="47"/>
        <v>0</v>
      </c>
      <c r="L447" s="644">
        <f>IF(I447&lt;(INDEX(Lookup!$U$2:$U$10,MATCH($D$45,Lookup!$S$2:$S$10,0))),0,365)</f>
        <v>0</v>
      </c>
      <c r="M447" s="588">
        <f t="shared" si="45"/>
        <v>0</v>
      </c>
      <c r="N447" s="704"/>
      <c r="O447" s="361"/>
      <c r="Q447" s="849">
        <f t="shared" si="48"/>
        <v>0</v>
      </c>
      <c r="R447" s="849">
        <f t="shared" si="49"/>
        <v>0</v>
      </c>
    </row>
    <row r="448" spans="2:18" x14ac:dyDescent="0.35">
      <c r="B448" s="229"/>
      <c r="C448" s="301"/>
      <c r="D448" s="301"/>
      <c r="E448" s="449"/>
      <c r="F448" s="301"/>
      <c r="G448" s="302"/>
      <c r="H448" s="170"/>
      <c r="I448" s="170"/>
      <c r="J448" s="817">
        <f t="shared" si="46"/>
        <v>0</v>
      </c>
      <c r="K448" s="588">
        <f t="shared" si="47"/>
        <v>0</v>
      </c>
      <c r="L448" s="644">
        <f>IF(I448&lt;(INDEX(Lookup!$U$2:$U$10,MATCH($D$45,Lookup!$S$2:$S$10,0))),0,365)</f>
        <v>0</v>
      </c>
      <c r="M448" s="588">
        <f t="shared" si="45"/>
        <v>0</v>
      </c>
      <c r="N448" s="704"/>
      <c r="O448" s="361"/>
      <c r="Q448" s="849">
        <f t="shared" si="48"/>
        <v>0</v>
      </c>
      <c r="R448" s="849">
        <f t="shared" si="49"/>
        <v>0</v>
      </c>
    </row>
    <row r="449" spans="2:18" x14ac:dyDescent="0.35">
      <c r="B449" s="229"/>
      <c r="C449" s="301"/>
      <c r="D449" s="301"/>
      <c r="E449" s="449"/>
      <c r="F449" s="301"/>
      <c r="G449" s="302"/>
      <c r="H449" s="170"/>
      <c r="I449" s="170"/>
      <c r="J449" s="817">
        <f t="shared" si="46"/>
        <v>0</v>
      </c>
      <c r="K449" s="588">
        <f t="shared" si="47"/>
        <v>0</v>
      </c>
      <c r="L449" s="644">
        <f>IF(I449&lt;(INDEX(Lookup!$U$2:$U$10,MATCH($D$45,Lookup!$S$2:$S$10,0))),0,365)</f>
        <v>0</v>
      </c>
      <c r="M449" s="588">
        <f t="shared" si="45"/>
        <v>0</v>
      </c>
      <c r="N449" s="704"/>
      <c r="O449" s="361"/>
      <c r="Q449" s="849">
        <f t="shared" si="48"/>
        <v>0</v>
      </c>
      <c r="R449" s="849">
        <f t="shared" si="49"/>
        <v>0</v>
      </c>
    </row>
    <row r="450" spans="2:18" x14ac:dyDescent="0.35">
      <c r="B450" s="229"/>
      <c r="C450" s="301"/>
      <c r="D450" s="301"/>
      <c r="E450" s="449"/>
      <c r="F450" s="301"/>
      <c r="G450" s="302"/>
      <c r="H450" s="170"/>
      <c r="I450" s="170"/>
      <c r="J450" s="817">
        <f t="shared" si="46"/>
        <v>0</v>
      </c>
      <c r="K450" s="588">
        <f t="shared" si="47"/>
        <v>0</v>
      </c>
      <c r="L450" s="644">
        <f>IF(I450&lt;(INDEX(Lookup!$U$2:$U$10,MATCH($D$45,Lookup!$S$2:$S$10,0))),0,365)</f>
        <v>0</v>
      </c>
      <c r="M450" s="588">
        <f t="shared" si="45"/>
        <v>0</v>
      </c>
      <c r="N450" s="704"/>
      <c r="O450" s="361"/>
      <c r="Q450" s="849">
        <f t="shared" si="48"/>
        <v>0</v>
      </c>
      <c r="R450" s="849">
        <f t="shared" si="49"/>
        <v>0</v>
      </c>
    </row>
    <row r="451" spans="2:18" x14ac:dyDescent="0.35">
      <c r="B451" s="229"/>
      <c r="C451" s="301"/>
      <c r="D451" s="301"/>
      <c r="E451" s="449"/>
      <c r="F451" s="301"/>
      <c r="G451" s="302"/>
      <c r="H451" s="170"/>
      <c r="I451" s="170"/>
      <c r="J451" s="817">
        <f t="shared" si="46"/>
        <v>0</v>
      </c>
      <c r="K451" s="588">
        <f t="shared" si="47"/>
        <v>0</v>
      </c>
      <c r="L451" s="644">
        <f>IF(I451&lt;(INDEX(Lookup!$U$2:$U$10,MATCH($D$45,Lookup!$S$2:$S$10,0))),0,365)</f>
        <v>0</v>
      </c>
      <c r="M451" s="588">
        <f t="shared" si="45"/>
        <v>0</v>
      </c>
      <c r="N451" s="704"/>
      <c r="O451" s="361"/>
      <c r="Q451" s="849">
        <f t="shared" si="48"/>
        <v>0</v>
      </c>
      <c r="R451" s="849">
        <f t="shared" si="49"/>
        <v>0</v>
      </c>
    </row>
    <row r="452" spans="2:18" x14ac:dyDescent="0.35">
      <c r="B452" s="229"/>
      <c r="C452" s="301"/>
      <c r="D452" s="301"/>
      <c r="E452" s="449"/>
      <c r="F452" s="301"/>
      <c r="G452" s="302"/>
      <c r="H452" s="170"/>
      <c r="I452" s="170"/>
      <c r="J452" s="817">
        <f t="shared" si="46"/>
        <v>0</v>
      </c>
      <c r="K452" s="588">
        <f t="shared" si="47"/>
        <v>0</v>
      </c>
      <c r="L452" s="644">
        <f>IF(I452&lt;(INDEX(Lookup!$U$2:$U$10,MATCH($D$45,Lookup!$S$2:$S$10,0))),0,365)</f>
        <v>0</v>
      </c>
      <c r="M452" s="588">
        <f t="shared" si="45"/>
        <v>0</v>
      </c>
      <c r="N452" s="704"/>
      <c r="O452" s="361"/>
      <c r="Q452" s="849">
        <f t="shared" si="48"/>
        <v>0</v>
      </c>
      <c r="R452" s="849">
        <f t="shared" si="49"/>
        <v>0</v>
      </c>
    </row>
    <row r="453" spans="2:18" x14ac:dyDescent="0.35">
      <c r="B453" s="229"/>
      <c r="C453" s="301"/>
      <c r="D453" s="301"/>
      <c r="E453" s="449"/>
      <c r="F453" s="301"/>
      <c r="G453" s="302"/>
      <c r="H453" s="170"/>
      <c r="I453" s="170"/>
      <c r="J453" s="817">
        <f t="shared" si="46"/>
        <v>0</v>
      </c>
      <c r="K453" s="588">
        <f t="shared" si="47"/>
        <v>0</v>
      </c>
      <c r="L453" s="644">
        <f>IF(I453&lt;(INDEX(Lookup!$U$2:$U$10,MATCH($D$45,Lookup!$S$2:$S$10,0))),0,365)</f>
        <v>0</v>
      </c>
      <c r="M453" s="588">
        <f t="shared" si="45"/>
        <v>0</v>
      </c>
      <c r="N453" s="704"/>
      <c r="O453" s="361"/>
      <c r="Q453" s="849">
        <f t="shared" si="48"/>
        <v>0</v>
      </c>
      <c r="R453" s="849">
        <f t="shared" si="49"/>
        <v>0</v>
      </c>
    </row>
    <row r="454" spans="2:18" x14ac:dyDescent="0.35">
      <c r="B454" s="229"/>
      <c r="C454" s="301"/>
      <c r="D454" s="301"/>
      <c r="E454" s="449"/>
      <c r="F454" s="301"/>
      <c r="G454" s="302"/>
      <c r="H454" s="170"/>
      <c r="I454" s="170"/>
      <c r="J454" s="817">
        <f t="shared" si="46"/>
        <v>0</v>
      </c>
      <c r="K454" s="588">
        <f t="shared" si="47"/>
        <v>0</v>
      </c>
      <c r="L454" s="644">
        <f>IF(I454&lt;(INDEX(Lookup!$U$2:$U$10,MATCH($D$45,Lookup!$S$2:$S$10,0))),0,365)</f>
        <v>0</v>
      </c>
      <c r="M454" s="588">
        <f t="shared" si="45"/>
        <v>0</v>
      </c>
      <c r="N454" s="704"/>
      <c r="O454" s="361"/>
      <c r="Q454" s="849">
        <f t="shared" si="48"/>
        <v>0</v>
      </c>
      <c r="R454" s="849">
        <f t="shared" si="49"/>
        <v>0</v>
      </c>
    </row>
    <row r="455" spans="2:18" x14ac:dyDescent="0.35">
      <c r="B455" s="229"/>
      <c r="C455" s="301"/>
      <c r="D455" s="301"/>
      <c r="E455" s="449"/>
      <c r="F455" s="301"/>
      <c r="G455" s="302"/>
      <c r="H455" s="170"/>
      <c r="I455" s="170"/>
      <c r="J455" s="817">
        <f t="shared" si="46"/>
        <v>0</v>
      </c>
      <c r="K455" s="588">
        <f t="shared" si="47"/>
        <v>0</v>
      </c>
      <c r="L455" s="644">
        <f>IF(I455&lt;(INDEX(Lookup!$U$2:$U$10,MATCH($D$45,Lookup!$S$2:$S$10,0))),0,365)</f>
        <v>0</v>
      </c>
      <c r="M455" s="588">
        <f t="shared" si="45"/>
        <v>0</v>
      </c>
      <c r="N455" s="704"/>
      <c r="O455" s="361"/>
      <c r="Q455" s="849">
        <f t="shared" si="48"/>
        <v>0</v>
      </c>
      <c r="R455" s="849">
        <f t="shared" si="49"/>
        <v>0</v>
      </c>
    </row>
    <row r="456" spans="2:18" x14ac:dyDescent="0.35">
      <c r="B456" s="229"/>
      <c r="C456" s="301"/>
      <c r="D456" s="301"/>
      <c r="E456" s="449"/>
      <c r="F456" s="301"/>
      <c r="G456" s="302"/>
      <c r="H456" s="170"/>
      <c r="I456" s="170"/>
      <c r="J456" s="817">
        <f t="shared" si="46"/>
        <v>0</v>
      </c>
      <c r="K456" s="588">
        <f t="shared" si="47"/>
        <v>0</v>
      </c>
      <c r="L456" s="644">
        <f>IF(I456&lt;(INDEX(Lookup!$U$2:$U$10,MATCH($D$45,Lookup!$S$2:$S$10,0))),0,365)</f>
        <v>0</v>
      </c>
      <c r="M456" s="588">
        <f t="shared" si="45"/>
        <v>0</v>
      </c>
      <c r="N456" s="704"/>
      <c r="O456" s="361"/>
      <c r="Q456" s="849">
        <f t="shared" si="48"/>
        <v>0</v>
      </c>
      <c r="R456" s="849">
        <f t="shared" si="49"/>
        <v>0</v>
      </c>
    </row>
    <row r="457" spans="2:18" x14ac:dyDescent="0.35">
      <c r="B457" s="229"/>
      <c r="C457" s="301"/>
      <c r="D457" s="301"/>
      <c r="E457" s="449"/>
      <c r="F457" s="301"/>
      <c r="G457" s="302"/>
      <c r="H457" s="170"/>
      <c r="I457" s="170"/>
      <c r="J457" s="817">
        <f t="shared" si="46"/>
        <v>0</v>
      </c>
      <c r="K457" s="588">
        <f t="shared" si="47"/>
        <v>0</v>
      </c>
      <c r="L457" s="644">
        <f>IF(I457&lt;(INDEX(Lookup!$U$2:$U$10,MATCH($D$45,Lookup!$S$2:$S$10,0))),0,365)</f>
        <v>0</v>
      </c>
      <c r="M457" s="588">
        <f t="shared" si="45"/>
        <v>0</v>
      </c>
      <c r="N457" s="704"/>
      <c r="O457" s="361"/>
      <c r="Q457" s="849">
        <f t="shared" si="48"/>
        <v>0</v>
      </c>
      <c r="R457" s="849">
        <f t="shared" si="49"/>
        <v>0</v>
      </c>
    </row>
    <row r="458" spans="2:18" x14ac:dyDescent="0.35">
      <c r="B458" s="229"/>
      <c r="C458" s="301"/>
      <c r="D458" s="301"/>
      <c r="E458" s="449"/>
      <c r="F458" s="301"/>
      <c r="G458" s="302"/>
      <c r="H458" s="170"/>
      <c r="I458" s="170"/>
      <c r="J458" s="817">
        <f t="shared" si="46"/>
        <v>0</v>
      </c>
      <c r="K458" s="588">
        <f t="shared" si="47"/>
        <v>0</v>
      </c>
      <c r="L458" s="644">
        <f>IF(I458&lt;(INDEX(Lookup!$U$2:$U$10,MATCH($D$45,Lookup!$S$2:$S$10,0))),0,365)</f>
        <v>0</v>
      </c>
      <c r="M458" s="588">
        <f t="shared" si="45"/>
        <v>0</v>
      </c>
      <c r="N458" s="704"/>
      <c r="O458" s="361"/>
      <c r="Q458" s="849">
        <f t="shared" si="48"/>
        <v>0</v>
      </c>
      <c r="R458" s="849">
        <f t="shared" si="49"/>
        <v>0</v>
      </c>
    </row>
    <row r="459" spans="2:18" x14ac:dyDescent="0.35">
      <c r="B459" s="229"/>
      <c r="C459" s="301"/>
      <c r="D459" s="301"/>
      <c r="E459" s="449"/>
      <c r="F459" s="301"/>
      <c r="G459" s="302"/>
      <c r="H459" s="170"/>
      <c r="I459" s="170"/>
      <c r="J459" s="817">
        <f t="shared" si="46"/>
        <v>0</v>
      </c>
      <c r="K459" s="588">
        <f t="shared" si="47"/>
        <v>0</v>
      </c>
      <c r="L459" s="644">
        <f>IF(I459&lt;(INDEX(Lookup!$U$2:$U$10,MATCH($D$45,Lookup!$S$2:$S$10,0))),0,365)</f>
        <v>0</v>
      </c>
      <c r="M459" s="588">
        <f t="shared" si="45"/>
        <v>0</v>
      </c>
      <c r="N459" s="704"/>
      <c r="O459" s="361"/>
      <c r="Q459" s="849">
        <f t="shared" si="48"/>
        <v>0</v>
      </c>
      <c r="R459" s="849">
        <f t="shared" si="49"/>
        <v>0</v>
      </c>
    </row>
    <row r="460" spans="2:18" x14ac:dyDescent="0.35">
      <c r="B460" s="229"/>
      <c r="C460" s="301"/>
      <c r="D460" s="301"/>
      <c r="E460" s="449"/>
      <c r="F460" s="301"/>
      <c r="G460" s="302"/>
      <c r="H460" s="170"/>
      <c r="I460" s="170"/>
      <c r="J460" s="817">
        <f t="shared" si="46"/>
        <v>0</v>
      </c>
      <c r="K460" s="588">
        <f t="shared" si="47"/>
        <v>0</v>
      </c>
      <c r="L460" s="644">
        <f>IF(I460&lt;(INDEX(Lookup!$U$2:$U$10,MATCH($D$45,Lookup!$S$2:$S$10,0))),0,365)</f>
        <v>0</v>
      </c>
      <c r="M460" s="588">
        <f t="shared" si="45"/>
        <v>0</v>
      </c>
      <c r="N460" s="704"/>
      <c r="O460" s="361"/>
      <c r="Q460" s="849">
        <f t="shared" si="48"/>
        <v>0</v>
      </c>
      <c r="R460" s="849">
        <f t="shared" si="49"/>
        <v>0</v>
      </c>
    </row>
    <row r="461" spans="2:18" x14ac:dyDescent="0.35">
      <c r="B461" s="229"/>
      <c r="C461" s="301"/>
      <c r="D461" s="301"/>
      <c r="E461" s="449"/>
      <c r="F461" s="301"/>
      <c r="G461" s="302"/>
      <c r="H461" s="170"/>
      <c r="I461" s="170"/>
      <c r="J461" s="817">
        <f t="shared" si="46"/>
        <v>0</v>
      </c>
      <c r="K461" s="588">
        <f t="shared" si="47"/>
        <v>0</v>
      </c>
      <c r="L461" s="644">
        <f>IF(I461&lt;(INDEX(Lookup!$U$2:$U$10,MATCH($D$45,Lookup!$S$2:$S$10,0))),0,365)</f>
        <v>0</v>
      </c>
      <c r="M461" s="588">
        <f t="shared" si="45"/>
        <v>0</v>
      </c>
      <c r="N461" s="704"/>
      <c r="O461" s="361"/>
      <c r="Q461" s="849">
        <f t="shared" si="48"/>
        <v>0</v>
      </c>
      <c r="R461" s="849">
        <f t="shared" si="49"/>
        <v>0</v>
      </c>
    </row>
    <row r="462" spans="2:18" x14ac:dyDescent="0.35">
      <c r="B462" s="229"/>
      <c r="C462" s="301"/>
      <c r="D462" s="301"/>
      <c r="E462" s="449"/>
      <c r="F462" s="301"/>
      <c r="G462" s="302"/>
      <c r="H462" s="170"/>
      <c r="I462" s="170"/>
      <c r="J462" s="817">
        <f t="shared" si="46"/>
        <v>0</v>
      </c>
      <c r="K462" s="588">
        <f t="shared" si="47"/>
        <v>0</v>
      </c>
      <c r="L462" s="644">
        <f>IF(I462&lt;(INDEX(Lookup!$U$2:$U$10,MATCH($D$45,Lookup!$S$2:$S$10,0))),0,365)</f>
        <v>0</v>
      </c>
      <c r="M462" s="588">
        <f t="shared" si="45"/>
        <v>0</v>
      </c>
      <c r="N462" s="704"/>
      <c r="O462" s="361"/>
      <c r="Q462" s="849">
        <f t="shared" si="48"/>
        <v>0</v>
      </c>
      <c r="R462" s="849">
        <f t="shared" si="49"/>
        <v>0</v>
      </c>
    </row>
    <row r="463" spans="2:18" x14ac:dyDescent="0.35">
      <c r="B463" s="229"/>
      <c r="C463" s="301"/>
      <c r="D463" s="301"/>
      <c r="E463" s="449"/>
      <c r="F463" s="301"/>
      <c r="G463" s="302"/>
      <c r="H463" s="170"/>
      <c r="I463" s="170"/>
      <c r="J463" s="817">
        <f t="shared" si="46"/>
        <v>0</v>
      </c>
      <c r="K463" s="588">
        <f t="shared" si="47"/>
        <v>0</v>
      </c>
      <c r="L463" s="644">
        <f>IF(I463&lt;(INDEX(Lookup!$U$2:$U$10,MATCH($D$45,Lookup!$S$2:$S$10,0))),0,365)</f>
        <v>0</v>
      </c>
      <c r="M463" s="588">
        <f t="shared" si="45"/>
        <v>0</v>
      </c>
      <c r="N463" s="704"/>
      <c r="O463" s="361"/>
      <c r="Q463" s="849">
        <f t="shared" si="48"/>
        <v>0</v>
      </c>
      <c r="R463" s="849">
        <f t="shared" si="49"/>
        <v>0</v>
      </c>
    </row>
    <row r="464" spans="2:18" x14ac:dyDescent="0.35">
      <c r="B464" s="229"/>
      <c r="C464" s="301"/>
      <c r="D464" s="301"/>
      <c r="E464" s="449"/>
      <c r="F464" s="301"/>
      <c r="G464" s="302"/>
      <c r="H464" s="170"/>
      <c r="I464" s="170"/>
      <c r="J464" s="817">
        <f t="shared" si="46"/>
        <v>0</v>
      </c>
      <c r="K464" s="588">
        <f t="shared" si="47"/>
        <v>0</v>
      </c>
      <c r="L464" s="644">
        <f>IF(I464&lt;(INDEX(Lookup!$U$2:$U$10,MATCH($D$45,Lookup!$S$2:$S$10,0))),0,365)</f>
        <v>0</v>
      </c>
      <c r="M464" s="588">
        <f t="shared" si="45"/>
        <v>0</v>
      </c>
      <c r="N464" s="704"/>
      <c r="O464" s="361"/>
      <c r="Q464" s="849">
        <f t="shared" si="48"/>
        <v>0</v>
      </c>
      <c r="R464" s="849">
        <f t="shared" si="49"/>
        <v>0</v>
      </c>
    </row>
    <row r="465" spans="2:18" x14ac:dyDescent="0.35">
      <c r="B465" s="229"/>
      <c r="C465" s="301"/>
      <c r="D465" s="301"/>
      <c r="E465" s="449"/>
      <c r="F465" s="301"/>
      <c r="G465" s="302"/>
      <c r="H465" s="170"/>
      <c r="I465" s="170"/>
      <c r="J465" s="817">
        <f t="shared" si="46"/>
        <v>0</v>
      </c>
      <c r="K465" s="588">
        <f t="shared" si="47"/>
        <v>0</v>
      </c>
      <c r="L465" s="644">
        <f>IF(I465&lt;(INDEX(Lookup!$U$2:$U$10,MATCH($D$45,Lookup!$S$2:$S$10,0))),0,365)</f>
        <v>0</v>
      </c>
      <c r="M465" s="588">
        <f t="shared" si="45"/>
        <v>0</v>
      </c>
      <c r="N465" s="704"/>
      <c r="O465" s="361"/>
      <c r="Q465" s="849">
        <f t="shared" si="48"/>
        <v>0</v>
      </c>
      <c r="R465" s="849">
        <f t="shared" si="49"/>
        <v>0</v>
      </c>
    </row>
    <row r="466" spans="2:18" x14ac:dyDescent="0.35">
      <c r="B466" s="229"/>
      <c r="C466" s="301"/>
      <c r="D466" s="301"/>
      <c r="E466" s="449"/>
      <c r="F466" s="301"/>
      <c r="G466" s="302"/>
      <c r="H466" s="170"/>
      <c r="I466" s="170"/>
      <c r="J466" s="817">
        <f t="shared" si="46"/>
        <v>0</v>
      </c>
      <c r="K466" s="588">
        <f t="shared" si="47"/>
        <v>0</v>
      </c>
      <c r="L466" s="644">
        <f>IF(I466&lt;(INDEX(Lookup!$U$2:$U$10,MATCH($D$45,Lookup!$S$2:$S$10,0))),0,365)</f>
        <v>0</v>
      </c>
      <c r="M466" s="588">
        <f t="shared" si="45"/>
        <v>0</v>
      </c>
      <c r="N466" s="704"/>
      <c r="O466" s="361"/>
      <c r="Q466" s="849">
        <f t="shared" si="48"/>
        <v>0</v>
      </c>
      <c r="R466" s="849">
        <f t="shared" si="49"/>
        <v>0</v>
      </c>
    </row>
    <row r="467" spans="2:18" x14ac:dyDescent="0.35">
      <c r="B467" s="229"/>
      <c r="C467" s="301"/>
      <c r="D467" s="301"/>
      <c r="E467" s="449"/>
      <c r="F467" s="301"/>
      <c r="G467" s="302"/>
      <c r="H467" s="170"/>
      <c r="I467" s="170"/>
      <c r="J467" s="817">
        <f t="shared" si="46"/>
        <v>0</v>
      </c>
      <c r="K467" s="588">
        <f t="shared" si="47"/>
        <v>0</v>
      </c>
      <c r="L467" s="644">
        <f>IF(I467&lt;(INDEX(Lookup!$U$2:$U$10,MATCH($D$45,Lookup!$S$2:$S$10,0))),0,365)</f>
        <v>0</v>
      </c>
      <c r="M467" s="588">
        <f t="shared" si="45"/>
        <v>0</v>
      </c>
      <c r="N467" s="704"/>
      <c r="O467" s="361"/>
      <c r="Q467" s="849">
        <f t="shared" si="48"/>
        <v>0</v>
      </c>
      <c r="R467" s="849">
        <f t="shared" si="49"/>
        <v>0</v>
      </c>
    </row>
    <row r="468" spans="2:18" x14ac:dyDescent="0.35">
      <c r="B468" s="229"/>
      <c r="C468" s="301"/>
      <c r="D468" s="301"/>
      <c r="E468" s="449"/>
      <c r="F468" s="301"/>
      <c r="G468" s="302"/>
      <c r="H468" s="170"/>
      <c r="I468" s="170"/>
      <c r="J468" s="817">
        <f t="shared" si="46"/>
        <v>0</v>
      </c>
      <c r="K468" s="588">
        <f t="shared" si="47"/>
        <v>0</v>
      </c>
      <c r="L468" s="644">
        <f>IF(I468&lt;(INDEX(Lookup!$U$2:$U$10,MATCH($D$45,Lookup!$S$2:$S$10,0))),0,365)</f>
        <v>0</v>
      </c>
      <c r="M468" s="588">
        <f t="shared" si="45"/>
        <v>0</v>
      </c>
      <c r="N468" s="704"/>
      <c r="O468" s="361"/>
      <c r="Q468" s="849">
        <f t="shared" si="48"/>
        <v>0</v>
      </c>
      <c r="R468" s="849">
        <f t="shared" si="49"/>
        <v>0</v>
      </c>
    </row>
    <row r="469" spans="2:18" x14ac:dyDescent="0.35">
      <c r="B469" s="229"/>
      <c r="C469" s="301"/>
      <c r="D469" s="301"/>
      <c r="E469" s="449"/>
      <c r="F469" s="301"/>
      <c r="G469" s="302"/>
      <c r="H469" s="170"/>
      <c r="I469" s="170"/>
      <c r="J469" s="817">
        <f t="shared" si="46"/>
        <v>0</v>
      </c>
      <c r="K469" s="588">
        <f t="shared" si="47"/>
        <v>0</v>
      </c>
      <c r="L469" s="644">
        <f>IF(I469&lt;(INDEX(Lookup!$U$2:$U$10,MATCH($D$45,Lookup!$S$2:$S$10,0))),0,365)</f>
        <v>0</v>
      </c>
      <c r="M469" s="588">
        <f t="shared" si="45"/>
        <v>0</v>
      </c>
      <c r="N469" s="704"/>
      <c r="O469" s="361"/>
      <c r="Q469" s="849">
        <f t="shared" si="48"/>
        <v>0</v>
      </c>
      <c r="R469" s="849">
        <f t="shared" si="49"/>
        <v>0</v>
      </c>
    </row>
    <row r="470" spans="2:18" x14ac:dyDescent="0.35">
      <c r="B470" s="229"/>
      <c r="C470" s="301"/>
      <c r="D470" s="301"/>
      <c r="E470" s="449"/>
      <c r="F470" s="301"/>
      <c r="G470" s="302"/>
      <c r="H470" s="170"/>
      <c r="I470" s="170"/>
      <c r="J470" s="817">
        <f t="shared" si="46"/>
        <v>0</v>
      </c>
      <c r="K470" s="588">
        <f t="shared" si="47"/>
        <v>0</v>
      </c>
      <c r="L470" s="644">
        <f>IF(I470&lt;(INDEX(Lookup!$U$2:$U$10,MATCH($D$45,Lookup!$S$2:$S$10,0))),0,365)</f>
        <v>0</v>
      </c>
      <c r="M470" s="588">
        <f t="shared" si="45"/>
        <v>0</v>
      </c>
      <c r="N470" s="704"/>
      <c r="O470" s="361"/>
      <c r="Q470" s="849">
        <f t="shared" si="48"/>
        <v>0</v>
      </c>
      <c r="R470" s="849">
        <f t="shared" si="49"/>
        <v>0</v>
      </c>
    </row>
    <row r="471" spans="2:18" x14ac:dyDescent="0.35">
      <c r="B471" s="229"/>
      <c r="C471" s="301"/>
      <c r="D471" s="301"/>
      <c r="E471" s="449"/>
      <c r="F471" s="301"/>
      <c r="G471" s="302"/>
      <c r="H471" s="170"/>
      <c r="I471" s="170"/>
      <c r="J471" s="817">
        <f t="shared" si="46"/>
        <v>0</v>
      </c>
      <c r="K471" s="588">
        <f t="shared" si="47"/>
        <v>0</v>
      </c>
      <c r="L471" s="644">
        <f>IF(I471&lt;(INDEX(Lookup!$U$2:$U$10,MATCH($D$45,Lookup!$S$2:$S$10,0))),0,365)</f>
        <v>0</v>
      </c>
      <c r="M471" s="588">
        <f t="shared" si="45"/>
        <v>0</v>
      </c>
      <c r="N471" s="704"/>
      <c r="O471" s="361"/>
      <c r="Q471" s="849">
        <f t="shared" si="48"/>
        <v>0</v>
      </c>
      <c r="R471" s="849">
        <f t="shared" si="49"/>
        <v>0</v>
      </c>
    </row>
    <row r="472" spans="2:18" x14ac:dyDescent="0.35">
      <c r="B472" s="229"/>
      <c r="C472" s="301"/>
      <c r="D472" s="301"/>
      <c r="E472" s="449"/>
      <c r="F472" s="301"/>
      <c r="G472" s="302"/>
      <c r="H472" s="170"/>
      <c r="I472" s="170"/>
      <c r="J472" s="817">
        <f t="shared" si="46"/>
        <v>0</v>
      </c>
      <c r="K472" s="588">
        <f t="shared" si="47"/>
        <v>0</v>
      </c>
      <c r="L472" s="644">
        <f>IF(I472&lt;(INDEX(Lookup!$U$2:$U$10,MATCH($D$45,Lookup!$S$2:$S$10,0))),0,365)</f>
        <v>0</v>
      </c>
      <c r="M472" s="588">
        <f t="shared" si="45"/>
        <v>0</v>
      </c>
      <c r="N472" s="704"/>
      <c r="O472" s="361"/>
      <c r="Q472" s="849">
        <f t="shared" si="48"/>
        <v>0</v>
      </c>
      <c r="R472" s="849">
        <f t="shared" si="49"/>
        <v>0</v>
      </c>
    </row>
    <row r="473" spans="2:18" x14ac:dyDescent="0.35">
      <c r="B473" s="229"/>
      <c r="C473" s="301"/>
      <c r="D473" s="301"/>
      <c r="E473" s="449"/>
      <c r="F473" s="301"/>
      <c r="G473" s="302"/>
      <c r="H473" s="170"/>
      <c r="I473" s="170"/>
      <c r="J473" s="817">
        <f t="shared" si="46"/>
        <v>0</v>
      </c>
      <c r="K473" s="588">
        <f t="shared" si="47"/>
        <v>0</v>
      </c>
      <c r="L473" s="644">
        <f>IF(I473&lt;(INDEX(Lookup!$U$2:$U$10,MATCH($D$45,Lookup!$S$2:$S$10,0))),0,365)</f>
        <v>0</v>
      </c>
      <c r="M473" s="588">
        <f t="shared" si="45"/>
        <v>0</v>
      </c>
      <c r="N473" s="704"/>
      <c r="O473" s="361"/>
      <c r="Q473" s="849">
        <f t="shared" si="48"/>
        <v>0</v>
      </c>
      <c r="R473" s="849">
        <f t="shared" si="49"/>
        <v>0</v>
      </c>
    </row>
    <row r="474" spans="2:18" x14ac:dyDescent="0.35">
      <c r="B474" s="229"/>
      <c r="C474" s="301"/>
      <c r="D474" s="301"/>
      <c r="E474" s="449"/>
      <c r="F474" s="301"/>
      <c r="G474" s="302"/>
      <c r="H474" s="170"/>
      <c r="I474" s="170"/>
      <c r="J474" s="817">
        <f t="shared" si="46"/>
        <v>0</v>
      </c>
      <c r="K474" s="588">
        <f t="shared" si="47"/>
        <v>0</v>
      </c>
      <c r="L474" s="644">
        <f>IF(I474&lt;(INDEX(Lookup!$U$2:$U$10,MATCH($D$45,Lookup!$S$2:$S$10,0))),0,365)</f>
        <v>0</v>
      </c>
      <c r="M474" s="588">
        <f t="shared" si="45"/>
        <v>0</v>
      </c>
      <c r="N474" s="704"/>
      <c r="O474" s="361"/>
      <c r="Q474" s="849">
        <f t="shared" si="48"/>
        <v>0</v>
      </c>
      <c r="R474" s="849">
        <f t="shared" si="49"/>
        <v>0</v>
      </c>
    </row>
    <row r="475" spans="2:18" x14ac:dyDescent="0.35">
      <c r="B475" s="229"/>
      <c r="C475" s="301"/>
      <c r="D475" s="301"/>
      <c r="E475" s="449"/>
      <c r="F475" s="301"/>
      <c r="G475" s="302"/>
      <c r="H475" s="170"/>
      <c r="I475" s="170"/>
      <c r="J475" s="817">
        <f t="shared" si="46"/>
        <v>0</v>
      </c>
      <c r="K475" s="588">
        <f t="shared" si="47"/>
        <v>0</v>
      </c>
      <c r="L475" s="644">
        <f>IF(I475&lt;(INDEX(Lookup!$U$2:$U$10,MATCH($D$45,Lookup!$S$2:$S$10,0))),0,365)</f>
        <v>0</v>
      </c>
      <c r="M475" s="588">
        <f t="shared" si="45"/>
        <v>0</v>
      </c>
      <c r="N475" s="704"/>
      <c r="O475" s="361"/>
      <c r="Q475" s="849">
        <f t="shared" si="48"/>
        <v>0</v>
      </c>
      <c r="R475" s="849">
        <f t="shared" si="49"/>
        <v>0</v>
      </c>
    </row>
    <row r="476" spans="2:18" x14ac:dyDescent="0.35">
      <c r="B476" s="229"/>
      <c r="C476" s="301"/>
      <c r="D476" s="301"/>
      <c r="E476" s="449"/>
      <c r="F476" s="301"/>
      <c r="G476" s="302"/>
      <c r="H476" s="170"/>
      <c r="I476" s="170"/>
      <c r="J476" s="817">
        <f t="shared" si="46"/>
        <v>0</v>
      </c>
      <c r="K476" s="588">
        <f t="shared" si="47"/>
        <v>0</v>
      </c>
      <c r="L476" s="644">
        <f>IF(I476&lt;(INDEX(Lookup!$U$2:$U$10,MATCH($D$45,Lookup!$S$2:$S$10,0))),0,365)</f>
        <v>0</v>
      </c>
      <c r="M476" s="588">
        <f t="shared" si="45"/>
        <v>0</v>
      </c>
      <c r="N476" s="704"/>
      <c r="O476" s="361"/>
      <c r="Q476" s="849">
        <f t="shared" si="48"/>
        <v>0</v>
      </c>
      <c r="R476" s="849">
        <f t="shared" si="49"/>
        <v>0</v>
      </c>
    </row>
    <row r="477" spans="2:18" x14ac:dyDescent="0.35">
      <c r="B477" s="229"/>
      <c r="C477" s="301"/>
      <c r="D477" s="301"/>
      <c r="E477" s="449"/>
      <c r="F477" s="301"/>
      <c r="G477" s="302"/>
      <c r="H477" s="170"/>
      <c r="I477" s="170"/>
      <c r="J477" s="817">
        <f t="shared" si="46"/>
        <v>0</v>
      </c>
      <c r="K477" s="588">
        <f t="shared" si="47"/>
        <v>0</v>
      </c>
      <c r="L477" s="644">
        <f>IF(I477&lt;(INDEX(Lookup!$U$2:$U$10,MATCH($D$45,Lookup!$S$2:$S$10,0))),0,365)</f>
        <v>0</v>
      </c>
      <c r="M477" s="588">
        <f t="shared" si="45"/>
        <v>0</v>
      </c>
      <c r="N477" s="704"/>
      <c r="O477" s="361"/>
      <c r="Q477" s="849">
        <f t="shared" si="48"/>
        <v>0</v>
      </c>
      <c r="R477" s="849">
        <f t="shared" si="49"/>
        <v>0</v>
      </c>
    </row>
    <row r="478" spans="2:18" x14ac:dyDescent="0.35">
      <c r="B478" s="229"/>
      <c r="C478" s="301"/>
      <c r="D478" s="301"/>
      <c r="E478" s="449"/>
      <c r="F478" s="301"/>
      <c r="G478" s="302"/>
      <c r="H478" s="170"/>
      <c r="I478" s="170"/>
      <c r="J478" s="817">
        <f t="shared" si="46"/>
        <v>0</v>
      </c>
      <c r="K478" s="588">
        <f t="shared" si="47"/>
        <v>0</v>
      </c>
      <c r="L478" s="644">
        <f>IF(I478&lt;(INDEX(Lookup!$U$2:$U$10,MATCH($D$45,Lookup!$S$2:$S$10,0))),0,365)</f>
        <v>0</v>
      </c>
      <c r="M478" s="588">
        <f t="shared" si="45"/>
        <v>0</v>
      </c>
      <c r="N478" s="704"/>
      <c r="O478" s="361"/>
      <c r="Q478" s="849">
        <f t="shared" si="48"/>
        <v>0</v>
      </c>
      <c r="R478" s="849">
        <f t="shared" si="49"/>
        <v>0</v>
      </c>
    </row>
    <row r="479" spans="2:18" x14ac:dyDescent="0.35">
      <c r="B479" s="229"/>
      <c r="C479" s="301"/>
      <c r="D479" s="301"/>
      <c r="E479" s="449"/>
      <c r="F479" s="301"/>
      <c r="G479" s="302"/>
      <c r="H479" s="170"/>
      <c r="I479" s="170"/>
      <c r="J479" s="817">
        <f t="shared" si="46"/>
        <v>0</v>
      </c>
      <c r="K479" s="588">
        <f t="shared" si="47"/>
        <v>0</v>
      </c>
      <c r="L479" s="644">
        <f>IF(I479&lt;(INDEX(Lookup!$U$2:$U$10,MATCH($D$45,Lookup!$S$2:$S$10,0))),0,365)</f>
        <v>0</v>
      </c>
      <c r="M479" s="588">
        <f t="shared" si="45"/>
        <v>0</v>
      </c>
      <c r="N479" s="704"/>
      <c r="O479" s="361"/>
      <c r="Q479" s="849">
        <f t="shared" si="48"/>
        <v>0</v>
      </c>
      <c r="R479" s="849">
        <f t="shared" si="49"/>
        <v>0</v>
      </c>
    </row>
    <row r="480" spans="2:18" x14ac:dyDescent="0.35">
      <c r="B480" s="229"/>
      <c r="C480" s="301"/>
      <c r="D480" s="301"/>
      <c r="E480" s="449"/>
      <c r="F480" s="301"/>
      <c r="G480" s="302"/>
      <c r="H480" s="170"/>
      <c r="I480" s="170"/>
      <c r="J480" s="817">
        <f t="shared" si="46"/>
        <v>0</v>
      </c>
      <c r="K480" s="588">
        <f t="shared" si="47"/>
        <v>0</v>
      </c>
      <c r="L480" s="644">
        <f>IF(I480&lt;(INDEX(Lookup!$U$2:$U$10,MATCH($D$45,Lookup!$S$2:$S$10,0))),0,365)</f>
        <v>0</v>
      </c>
      <c r="M480" s="588">
        <f t="shared" si="45"/>
        <v>0</v>
      </c>
      <c r="N480" s="704"/>
      <c r="O480" s="361"/>
      <c r="Q480" s="849">
        <f t="shared" si="48"/>
        <v>0</v>
      </c>
      <c r="R480" s="849">
        <f t="shared" si="49"/>
        <v>0</v>
      </c>
    </row>
    <row r="481" spans="2:18" x14ac:dyDescent="0.35">
      <c r="B481" s="229"/>
      <c r="C481" s="301"/>
      <c r="D481" s="301"/>
      <c r="E481" s="449"/>
      <c r="F481" s="301"/>
      <c r="G481" s="302"/>
      <c r="H481" s="170"/>
      <c r="I481" s="170"/>
      <c r="J481" s="817">
        <f t="shared" si="46"/>
        <v>0</v>
      </c>
      <c r="K481" s="588">
        <f t="shared" si="47"/>
        <v>0</v>
      </c>
      <c r="L481" s="644">
        <f>IF(I481&lt;(INDEX(Lookup!$U$2:$U$10,MATCH($D$45,Lookup!$S$2:$S$10,0))),0,365)</f>
        <v>0</v>
      </c>
      <c r="M481" s="588">
        <f t="shared" si="45"/>
        <v>0</v>
      </c>
      <c r="N481" s="704"/>
      <c r="O481" s="361"/>
      <c r="Q481" s="849">
        <f t="shared" si="48"/>
        <v>0</v>
      </c>
      <c r="R481" s="849">
        <f t="shared" si="49"/>
        <v>0</v>
      </c>
    </row>
    <row r="482" spans="2:18" x14ac:dyDescent="0.35">
      <c r="B482" s="229"/>
      <c r="C482" s="301"/>
      <c r="D482" s="301"/>
      <c r="E482" s="449"/>
      <c r="F482" s="301"/>
      <c r="G482" s="302"/>
      <c r="H482" s="170"/>
      <c r="I482" s="170"/>
      <c r="J482" s="817">
        <f t="shared" si="46"/>
        <v>0</v>
      </c>
      <c r="K482" s="588">
        <f t="shared" si="47"/>
        <v>0</v>
      </c>
      <c r="L482" s="644">
        <f>IF(I482&lt;(INDEX(Lookup!$U$2:$U$10,MATCH($D$45,Lookup!$S$2:$S$10,0))),0,365)</f>
        <v>0</v>
      </c>
      <c r="M482" s="588">
        <f t="shared" si="45"/>
        <v>0</v>
      </c>
      <c r="N482" s="704"/>
      <c r="O482" s="361"/>
      <c r="Q482" s="849">
        <f t="shared" si="48"/>
        <v>0</v>
      </c>
      <c r="R482" s="849">
        <f t="shared" si="49"/>
        <v>0</v>
      </c>
    </row>
    <row r="483" spans="2:18" x14ac:dyDescent="0.35">
      <c r="B483" s="229"/>
      <c r="C483" s="301"/>
      <c r="D483" s="301"/>
      <c r="E483" s="449"/>
      <c r="F483" s="301"/>
      <c r="G483" s="302"/>
      <c r="H483" s="170"/>
      <c r="I483" s="170"/>
      <c r="J483" s="817">
        <f t="shared" si="46"/>
        <v>0</v>
      </c>
      <c r="K483" s="588">
        <f t="shared" si="47"/>
        <v>0</v>
      </c>
      <c r="L483" s="644">
        <f>IF(I483&lt;(INDEX(Lookup!$U$2:$U$10,MATCH($D$45,Lookup!$S$2:$S$10,0))),0,365)</f>
        <v>0</v>
      </c>
      <c r="M483" s="588">
        <f t="shared" si="45"/>
        <v>0</v>
      </c>
      <c r="N483" s="704"/>
      <c r="O483" s="361"/>
      <c r="Q483" s="849">
        <f t="shared" si="48"/>
        <v>0</v>
      </c>
      <c r="R483" s="849">
        <f t="shared" si="49"/>
        <v>0</v>
      </c>
    </row>
    <row r="484" spans="2:18" x14ac:dyDescent="0.35">
      <c r="B484" s="229"/>
      <c r="C484" s="301"/>
      <c r="D484" s="301"/>
      <c r="E484" s="449"/>
      <c r="F484" s="301"/>
      <c r="G484" s="302"/>
      <c r="H484" s="170"/>
      <c r="I484" s="170"/>
      <c r="J484" s="817">
        <f t="shared" si="46"/>
        <v>0</v>
      </c>
      <c r="K484" s="588">
        <f t="shared" si="47"/>
        <v>0</v>
      </c>
      <c r="L484" s="644">
        <f>IF(I484&lt;(INDEX(Lookup!$U$2:$U$10,MATCH($D$45,Lookup!$S$2:$S$10,0))),0,365)</f>
        <v>0</v>
      </c>
      <c r="M484" s="588">
        <f t="shared" si="45"/>
        <v>0</v>
      </c>
      <c r="N484" s="704"/>
      <c r="O484" s="361"/>
      <c r="Q484" s="849">
        <f t="shared" si="48"/>
        <v>0</v>
      </c>
      <c r="R484" s="849">
        <f t="shared" si="49"/>
        <v>0</v>
      </c>
    </row>
    <row r="485" spans="2:18" x14ac:dyDescent="0.35">
      <c r="B485" s="229"/>
      <c r="C485" s="301"/>
      <c r="D485" s="301"/>
      <c r="E485" s="449"/>
      <c r="F485" s="301"/>
      <c r="G485" s="302"/>
      <c r="H485" s="170"/>
      <c r="I485" s="170"/>
      <c r="J485" s="817">
        <f t="shared" si="46"/>
        <v>0</v>
      </c>
      <c r="K485" s="588">
        <f t="shared" si="47"/>
        <v>0</v>
      </c>
      <c r="L485" s="644">
        <f>IF(I485&lt;(INDEX(Lookup!$U$2:$U$10,MATCH($D$45,Lookup!$S$2:$S$10,0))),0,365)</f>
        <v>0</v>
      </c>
      <c r="M485" s="588">
        <f t="shared" si="45"/>
        <v>0</v>
      </c>
      <c r="N485" s="704"/>
      <c r="O485" s="361"/>
      <c r="Q485" s="849">
        <f t="shared" si="48"/>
        <v>0</v>
      </c>
      <c r="R485" s="849">
        <f t="shared" si="49"/>
        <v>0</v>
      </c>
    </row>
    <row r="486" spans="2:18" x14ac:dyDescent="0.35">
      <c r="B486" s="229"/>
      <c r="C486" s="301"/>
      <c r="D486" s="301"/>
      <c r="E486" s="449"/>
      <c r="F486" s="301"/>
      <c r="G486" s="302"/>
      <c r="H486" s="170"/>
      <c r="I486" s="170"/>
      <c r="J486" s="817">
        <f t="shared" si="46"/>
        <v>0</v>
      </c>
      <c r="K486" s="588">
        <f t="shared" si="47"/>
        <v>0</v>
      </c>
      <c r="L486" s="644">
        <f>IF(I486&lt;(INDEX(Lookup!$U$2:$U$10,MATCH($D$45,Lookup!$S$2:$S$10,0))),0,365)</f>
        <v>0</v>
      </c>
      <c r="M486" s="588">
        <f t="shared" si="45"/>
        <v>0</v>
      </c>
      <c r="N486" s="704"/>
      <c r="O486" s="361"/>
      <c r="Q486" s="849">
        <f t="shared" si="48"/>
        <v>0</v>
      </c>
      <c r="R486" s="849">
        <f t="shared" si="49"/>
        <v>0</v>
      </c>
    </row>
    <row r="487" spans="2:18" x14ac:dyDescent="0.35">
      <c r="B487" s="229"/>
      <c r="C487" s="301"/>
      <c r="D487" s="301"/>
      <c r="E487" s="449"/>
      <c r="F487" s="301"/>
      <c r="G487" s="302"/>
      <c r="H487" s="170"/>
      <c r="I487" s="170"/>
      <c r="J487" s="817">
        <f t="shared" si="46"/>
        <v>0</v>
      </c>
      <c r="K487" s="588">
        <f t="shared" si="47"/>
        <v>0</v>
      </c>
      <c r="L487" s="644">
        <f>IF(I487&lt;(INDEX(Lookup!$U$2:$U$10,MATCH($D$45,Lookup!$S$2:$S$10,0))),0,365)</f>
        <v>0</v>
      </c>
      <c r="M487" s="588">
        <f t="shared" si="45"/>
        <v>0</v>
      </c>
      <c r="N487" s="704"/>
      <c r="O487" s="361"/>
      <c r="Q487" s="849">
        <f t="shared" si="48"/>
        <v>0</v>
      </c>
      <c r="R487" s="849">
        <f t="shared" si="49"/>
        <v>0</v>
      </c>
    </row>
    <row r="488" spans="2:18" x14ac:dyDescent="0.35">
      <c r="B488" s="229"/>
      <c r="C488" s="301"/>
      <c r="D488" s="301"/>
      <c r="E488" s="449"/>
      <c r="F488" s="301"/>
      <c r="G488" s="302"/>
      <c r="H488" s="170"/>
      <c r="I488" s="170"/>
      <c r="J488" s="817">
        <f t="shared" si="46"/>
        <v>0</v>
      </c>
      <c r="K488" s="588">
        <f t="shared" si="47"/>
        <v>0</v>
      </c>
      <c r="L488" s="644">
        <f>IF(I488&lt;(INDEX(Lookup!$U$2:$U$10,MATCH($D$45,Lookup!$S$2:$S$10,0))),0,365)</f>
        <v>0</v>
      </c>
      <c r="M488" s="588">
        <f t="shared" si="45"/>
        <v>0</v>
      </c>
      <c r="N488" s="704"/>
      <c r="O488" s="361"/>
      <c r="Q488" s="849">
        <f t="shared" si="48"/>
        <v>0</v>
      </c>
      <c r="R488" s="849">
        <f t="shared" si="49"/>
        <v>0</v>
      </c>
    </row>
    <row r="489" spans="2:18" x14ac:dyDescent="0.35">
      <c r="B489" s="229"/>
      <c r="C489" s="301"/>
      <c r="D489" s="301"/>
      <c r="E489" s="449"/>
      <c r="F489" s="301"/>
      <c r="G489" s="302"/>
      <c r="H489" s="170"/>
      <c r="I489" s="170"/>
      <c r="J489" s="817">
        <f t="shared" si="46"/>
        <v>0</v>
      </c>
      <c r="K489" s="588">
        <f t="shared" si="47"/>
        <v>0</v>
      </c>
      <c r="L489" s="644">
        <f>IF(I489&lt;(INDEX(Lookup!$U$2:$U$10,MATCH($D$45,Lookup!$S$2:$S$10,0))),0,365)</f>
        <v>0</v>
      </c>
      <c r="M489" s="588">
        <f t="shared" si="45"/>
        <v>0</v>
      </c>
      <c r="N489" s="704"/>
      <c r="O489" s="361"/>
      <c r="Q489" s="849">
        <f t="shared" si="48"/>
        <v>0</v>
      </c>
      <c r="R489" s="849">
        <f t="shared" si="49"/>
        <v>0</v>
      </c>
    </row>
    <row r="490" spans="2:18" x14ac:dyDescent="0.35">
      <c r="B490" s="229"/>
      <c r="C490" s="301"/>
      <c r="D490" s="301"/>
      <c r="E490" s="449"/>
      <c r="F490" s="301"/>
      <c r="G490" s="302"/>
      <c r="H490" s="170"/>
      <c r="I490" s="170"/>
      <c r="J490" s="817">
        <f t="shared" si="46"/>
        <v>0</v>
      </c>
      <c r="K490" s="588">
        <f t="shared" si="47"/>
        <v>0</v>
      </c>
      <c r="L490" s="644">
        <f>IF(I490&lt;(INDEX(Lookup!$U$2:$U$10,MATCH($D$45,Lookup!$S$2:$S$10,0))),0,365)</f>
        <v>0</v>
      </c>
      <c r="M490" s="588">
        <f t="shared" si="45"/>
        <v>0</v>
      </c>
      <c r="N490" s="704"/>
      <c r="O490" s="361"/>
      <c r="Q490" s="849">
        <f t="shared" si="48"/>
        <v>0</v>
      </c>
      <c r="R490" s="849">
        <f t="shared" si="49"/>
        <v>0</v>
      </c>
    </row>
    <row r="491" spans="2:18" x14ac:dyDescent="0.35">
      <c r="B491" s="229"/>
      <c r="C491" s="301"/>
      <c r="D491" s="301"/>
      <c r="E491" s="449"/>
      <c r="F491" s="301"/>
      <c r="G491" s="302"/>
      <c r="H491" s="170"/>
      <c r="I491" s="170"/>
      <c r="J491" s="817">
        <f t="shared" si="46"/>
        <v>0</v>
      </c>
      <c r="K491" s="588">
        <f t="shared" si="47"/>
        <v>0</v>
      </c>
      <c r="L491" s="644">
        <f>IF(I491&lt;(INDEX(Lookup!$U$2:$U$10,MATCH($D$45,Lookup!$S$2:$S$10,0))),0,365)</f>
        <v>0</v>
      </c>
      <c r="M491" s="588">
        <f t="shared" si="45"/>
        <v>0</v>
      </c>
      <c r="N491" s="704"/>
      <c r="O491" s="361"/>
      <c r="Q491" s="849">
        <f t="shared" si="48"/>
        <v>0</v>
      </c>
      <c r="R491" s="849">
        <f t="shared" si="49"/>
        <v>0</v>
      </c>
    </row>
    <row r="492" spans="2:18" x14ac:dyDescent="0.35">
      <c r="B492" s="229"/>
      <c r="C492" s="301"/>
      <c r="D492" s="301"/>
      <c r="E492" s="449"/>
      <c r="F492" s="301"/>
      <c r="G492" s="302"/>
      <c r="H492" s="170"/>
      <c r="I492" s="170"/>
      <c r="J492" s="817">
        <f t="shared" si="46"/>
        <v>0</v>
      </c>
      <c r="K492" s="588">
        <f t="shared" si="47"/>
        <v>0</v>
      </c>
      <c r="L492" s="644">
        <f>IF(I492&lt;(INDEX(Lookup!$U$2:$U$10,MATCH($D$45,Lookup!$S$2:$S$10,0))),0,365)</f>
        <v>0</v>
      </c>
      <c r="M492" s="588">
        <f t="shared" si="45"/>
        <v>0</v>
      </c>
      <c r="N492" s="704"/>
      <c r="O492" s="361"/>
      <c r="Q492" s="849">
        <f t="shared" si="48"/>
        <v>0</v>
      </c>
      <c r="R492" s="849">
        <f t="shared" si="49"/>
        <v>0</v>
      </c>
    </row>
    <row r="493" spans="2:18" x14ac:dyDescent="0.35">
      <c r="B493" s="229"/>
      <c r="C493" s="301"/>
      <c r="D493" s="301"/>
      <c r="E493" s="449"/>
      <c r="F493" s="301"/>
      <c r="G493" s="302"/>
      <c r="H493" s="170"/>
      <c r="I493" s="170"/>
      <c r="J493" s="817">
        <f t="shared" si="46"/>
        <v>0</v>
      </c>
      <c r="K493" s="588">
        <f t="shared" si="47"/>
        <v>0</v>
      </c>
      <c r="L493" s="644">
        <f>IF(I493&lt;(INDEX(Lookup!$U$2:$U$10,MATCH($D$45,Lookup!$S$2:$S$10,0))),0,365)</f>
        <v>0</v>
      </c>
      <c r="M493" s="588">
        <f t="shared" si="45"/>
        <v>0</v>
      </c>
      <c r="N493" s="704"/>
      <c r="O493" s="361"/>
      <c r="Q493" s="849">
        <f t="shared" si="48"/>
        <v>0</v>
      </c>
      <c r="R493" s="849">
        <f t="shared" si="49"/>
        <v>0</v>
      </c>
    </row>
    <row r="494" spans="2:18" x14ac:dyDescent="0.35">
      <c r="B494" s="229"/>
      <c r="C494" s="301"/>
      <c r="D494" s="301"/>
      <c r="E494" s="449"/>
      <c r="F494" s="301"/>
      <c r="G494" s="302"/>
      <c r="H494" s="170"/>
      <c r="I494" s="170"/>
      <c r="J494" s="817">
        <f t="shared" si="46"/>
        <v>0</v>
      </c>
      <c r="K494" s="588">
        <f t="shared" si="47"/>
        <v>0</v>
      </c>
      <c r="L494" s="644">
        <f>IF(I494&lt;(INDEX(Lookup!$U$2:$U$10,MATCH($D$45,Lookup!$S$2:$S$10,0))),0,365)</f>
        <v>0</v>
      </c>
      <c r="M494" s="588">
        <f t="shared" si="45"/>
        <v>0</v>
      </c>
      <c r="N494" s="704"/>
      <c r="O494" s="361"/>
      <c r="Q494" s="849">
        <f t="shared" si="48"/>
        <v>0</v>
      </c>
      <c r="R494" s="849">
        <f t="shared" si="49"/>
        <v>0</v>
      </c>
    </row>
    <row r="495" spans="2:18" x14ac:dyDescent="0.35">
      <c r="B495" s="229"/>
      <c r="C495" s="301"/>
      <c r="D495" s="301"/>
      <c r="E495" s="449"/>
      <c r="F495" s="301"/>
      <c r="G495" s="302"/>
      <c r="H495" s="170"/>
      <c r="I495" s="170"/>
      <c r="J495" s="817">
        <f t="shared" si="46"/>
        <v>0</v>
      </c>
      <c r="K495" s="588">
        <f t="shared" si="47"/>
        <v>0</v>
      </c>
      <c r="L495" s="644">
        <f>IF(I495&lt;(INDEX(Lookup!$U$2:$U$10,MATCH($D$45,Lookup!$S$2:$S$10,0))),0,365)</f>
        <v>0</v>
      </c>
      <c r="M495" s="588">
        <f t="shared" si="45"/>
        <v>0</v>
      </c>
      <c r="N495" s="704"/>
      <c r="O495" s="361"/>
      <c r="Q495" s="849">
        <f t="shared" si="48"/>
        <v>0</v>
      </c>
      <c r="R495" s="849">
        <f t="shared" si="49"/>
        <v>0</v>
      </c>
    </row>
    <row r="496" spans="2:18" x14ac:dyDescent="0.35">
      <c r="B496" s="229"/>
      <c r="C496" s="301"/>
      <c r="D496" s="301"/>
      <c r="E496" s="449"/>
      <c r="F496" s="301"/>
      <c r="G496" s="302"/>
      <c r="H496" s="170"/>
      <c r="I496" s="170"/>
      <c r="J496" s="817">
        <f t="shared" si="46"/>
        <v>0</v>
      </c>
      <c r="K496" s="588">
        <f t="shared" si="47"/>
        <v>0</v>
      </c>
      <c r="L496" s="644">
        <f>IF(I496&lt;(INDEX(Lookup!$U$2:$U$10,MATCH($D$45,Lookup!$S$2:$S$10,0))),0,365)</f>
        <v>0</v>
      </c>
      <c r="M496" s="588">
        <f t="shared" ref="M496:M559" si="50">IF(O496="x",0,L496*$L$8)</f>
        <v>0</v>
      </c>
      <c r="N496" s="704"/>
      <c r="O496" s="361"/>
      <c r="Q496" s="849">
        <f t="shared" si="48"/>
        <v>0</v>
      </c>
      <c r="R496" s="849">
        <f t="shared" si="49"/>
        <v>0</v>
      </c>
    </row>
    <row r="497" spans="2:18" x14ac:dyDescent="0.35">
      <c r="B497" s="229"/>
      <c r="C497" s="301"/>
      <c r="D497" s="301"/>
      <c r="E497" s="449"/>
      <c r="F497" s="301"/>
      <c r="G497" s="302"/>
      <c r="H497" s="170"/>
      <c r="I497" s="170"/>
      <c r="J497" s="817">
        <f t="shared" ref="J497:J560" si="51">IF(OR(H497&lt;&gt;"",I497&lt;&gt;""),DATEDIF(H497,I497,"d")+1,0)</f>
        <v>0</v>
      </c>
      <c r="K497" s="588">
        <f t="shared" ref="K497:K560" si="52">J497*$L$8</f>
        <v>0</v>
      </c>
      <c r="L497" s="644">
        <f>IF(I497&lt;(INDEX(Lookup!$U$2:$U$10,MATCH($D$45,Lookup!$S$2:$S$10,0))),0,365)</f>
        <v>0</v>
      </c>
      <c r="M497" s="588">
        <f t="shared" si="50"/>
        <v>0</v>
      </c>
      <c r="N497" s="704"/>
      <c r="O497" s="361"/>
      <c r="Q497" s="849">
        <f t="shared" ref="Q497:Q560" si="53">K497*$H$33</f>
        <v>0</v>
      </c>
      <c r="R497" s="849">
        <f t="shared" ref="R497:R560" si="54">M497*$H$42</f>
        <v>0</v>
      </c>
    </row>
    <row r="498" spans="2:18" x14ac:dyDescent="0.35">
      <c r="B498" s="229"/>
      <c r="C498" s="301"/>
      <c r="D498" s="301"/>
      <c r="E498" s="449"/>
      <c r="F498" s="301"/>
      <c r="G498" s="302"/>
      <c r="H498" s="170"/>
      <c r="I498" s="170"/>
      <c r="J498" s="817">
        <f t="shared" si="51"/>
        <v>0</v>
      </c>
      <c r="K498" s="588">
        <f t="shared" si="52"/>
        <v>0</v>
      </c>
      <c r="L498" s="644">
        <f>IF(I498&lt;(INDEX(Lookup!$U$2:$U$10,MATCH($D$45,Lookup!$S$2:$S$10,0))),0,365)</f>
        <v>0</v>
      </c>
      <c r="M498" s="588">
        <f t="shared" si="50"/>
        <v>0</v>
      </c>
      <c r="N498" s="704"/>
      <c r="O498" s="361"/>
      <c r="Q498" s="849">
        <f t="shared" si="53"/>
        <v>0</v>
      </c>
      <c r="R498" s="849">
        <f t="shared" si="54"/>
        <v>0</v>
      </c>
    </row>
    <row r="499" spans="2:18" x14ac:dyDescent="0.35">
      <c r="B499" s="229"/>
      <c r="C499" s="301"/>
      <c r="D499" s="301"/>
      <c r="E499" s="449"/>
      <c r="F499" s="301"/>
      <c r="G499" s="302"/>
      <c r="H499" s="170"/>
      <c r="I499" s="170"/>
      <c r="J499" s="817">
        <f t="shared" si="51"/>
        <v>0</v>
      </c>
      <c r="K499" s="588">
        <f t="shared" si="52"/>
        <v>0</v>
      </c>
      <c r="L499" s="644">
        <f>IF(I499&lt;(INDEX(Lookup!$U$2:$U$10,MATCH($D$45,Lookup!$S$2:$S$10,0))),0,365)</f>
        <v>0</v>
      </c>
      <c r="M499" s="588">
        <f t="shared" si="50"/>
        <v>0</v>
      </c>
      <c r="N499" s="704"/>
      <c r="O499" s="361"/>
      <c r="Q499" s="849">
        <f t="shared" si="53"/>
        <v>0</v>
      </c>
      <c r="R499" s="849">
        <f t="shared" si="54"/>
        <v>0</v>
      </c>
    </row>
    <row r="500" spans="2:18" x14ac:dyDescent="0.35">
      <c r="B500" s="229"/>
      <c r="C500" s="301"/>
      <c r="D500" s="301"/>
      <c r="E500" s="449"/>
      <c r="F500" s="301"/>
      <c r="G500" s="302"/>
      <c r="H500" s="170"/>
      <c r="I500" s="170"/>
      <c r="J500" s="817">
        <f t="shared" si="51"/>
        <v>0</v>
      </c>
      <c r="K500" s="588">
        <f t="shared" si="52"/>
        <v>0</v>
      </c>
      <c r="L500" s="644">
        <f>IF(I500&lt;(INDEX(Lookup!$U$2:$U$10,MATCH($D$45,Lookup!$S$2:$S$10,0))),0,365)</f>
        <v>0</v>
      </c>
      <c r="M500" s="588">
        <f t="shared" si="50"/>
        <v>0</v>
      </c>
      <c r="N500" s="704"/>
      <c r="O500" s="361"/>
      <c r="Q500" s="849">
        <f t="shared" si="53"/>
        <v>0</v>
      </c>
      <c r="R500" s="849">
        <f t="shared" si="54"/>
        <v>0</v>
      </c>
    </row>
    <row r="501" spans="2:18" x14ac:dyDescent="0.35">
      <c r="B501" s="229"/>
      <c r="C501" s="301"/>
      <c r="D501" s="301"/>
      <c r="E501" s="449"/>
      <c r="F501" s="301"/>
      <c r="G501" s="302"/>
      <c r="H501" s="170"/>
      <c r="I501" s="170"/>
      <c r="J501" s="817">
        <f t="shared" si="51"/>
        <v>0</v>
      </c>
      <c r="K501" s="588">
        <f t="shared" si="52"/>
        <v>0</v>
      </c>
      <c r="L501" s="644">
        <f>IF(I501&lt;(INDEX(Lookup!$U$2:$U$10,MATCH($D$45,Lookup!$S$2:$S$10,0))),0,365)</f>
        <v>0</v>
      </c>
      <c r="M501" s="588">
        <f t="shared" si="50"/>
        <v>0</v>
      </c>
      <c r="N501" s="704"/>
      <c r="O501" s="361"/>
      <c r="Q501" s="849">
        <f t="shared" si="53"/>
        <v>0</v>
      </c>
      <c r="R501" s="849">
        <f t="shared" si="54"/>
        <v>0</v>
      </c>
    </row>
    <row r="502" spans="2:18" x14ac:dyDescent="0.35">
      <c r="B502" s="229"/>
      <c r="C502" s="301"/>
      <c r="D502" s="301"/>
      <c r="E502" s="449"/>
      <c r="F502" s="301"/>
      <c r="G502" s="302"/>
      <c r="H502" s="170"/>
      <c r="I502" s="170"/>
      <c r="J502" s="817">
        <f t="shared" si="51"/>
        <v>0</v>
      </c>
      <c r="K502" s="588">
        <f t="shared" si="52"/>
        <v>0</v>
      </c>
      <c r="L502" s="644">
        <f>IF(I502&lt;(INDEX(Lookup!$U$2:$U$10,MATCH($D$45,Lookup!$S$2:$S$10,0))),0,365)</f>
        <v>0</v>
      </c>
      <c r="M502" s="588">
        <f t="shared" si="50"/>
        <v>0</v>
      </c>
      <c r="N502" s="704"/>
      <c r="O502" s="361"/>
      <c r="Q502" s="849">
        <f t="shared" si="53"/>
        <v>0</v>
      </c>
      <c r="R502" s="849">
        <f t="shared" si="54"/>
        <v>0</v>
      </c>
    </row>
    <row r="503" spans="2:18" x14ac:dyDescent="0.35">
      <c r="B503" s="229"/>
      <c r="C503" s="301"/>
      <c r="D503" s="301"/>
      <c r="E503" s="449"/>
      <c r="F503" s="301"/>
      <c r="G503" s="302"/>
      <c r="H503" s="170"/>
      <c r="I503" s="170"/>
      <c r="J503" s="817">
        <f t="shared" si="51"/>
        <v>0</v>
      </c>
      <c r="K503" s="588">
        <f t="shared" si="52"/>
        <v>0</v>
      </c>
      <c r="L503" s="644">
        <f>IF(I503&lt;(INDEX(Lookup!$U$2:$U$10,MATCH($D$45,Lookup!$S$2:$S$10,0))),0,365)</f>
        <v>0</v>
      </c>
      <c r="M503" s="588">
        <f t="shared" si="50"/>
        <v>0</v>
      </c>
      <c r="N503" s="704"/>
      <c r="O503" s="361"/>
      <c r="Q503" s="849">
        <f t="shared" si="53"/>
        <v>0</v>
      </c>
      <c r="R503" s="849">
        <f t="shared" si="54"/>
        <v>0</v>
      </c>
    </row>
    <row r="504" spans="2:18" x14ac:dyDescent="0.35">
      <c r="B504" s="229"/>
      <c r="C504" s="301"/>
      <c r="D504" s="301"/>
      <c r="E504" s="449"/>
      <c r="F504" s="301"/>
      <c r="G504" s="302"/>
      <c r="H504" s="170"/>
      <c r="I504" s="170"/>
      <c r="J504" s="817">
        <f t="shared" si="51"/>
        <v>0</v>
      </c>
      <c r="K504" s="588">
        <f t="shared" si="52"/>
        <v>0</v>
      </c>
      <c r="L504" s="644">
        <f>IF(I504&lt;(INDEX(Lookup!$U$2:$U$10,MATCH($D$45,Lookup!$S$2:$S$10,0))),0,365)</f>
        <v>0</v>
      </c>
      <c r="M504" s="588">
        <f t="shared" si="50"/>
        <v>0</v>
      </c>
      <c r="N504" s="704"/>
      <c r="O504" s="361"/>
      <c r="Q504" s="849">
        <f t="shared" si="53"/>
        <v>0</v>
      </c>
      <c r="R504" s="849">
        <f t="shared" si="54"/>
        <v>0</v>
      </c>
    </row>
    <row r="505" spans="2:18" x14ac:dyDescent="0.35">
      <c r="B505" s="229"/>
      <c r="C505" s="301"/>
      <c r="D505" s="301"/>
      <c r="E505" s="449"/>
      <c r="F505" s="301"/>
      <c r="G505" s="302"/>
      <c r="H505" s="170"/>
      <c r="I505" s="170"/>
      <c r="J505" s="817">
        <f t="shared" si="51"/>
        <v>0</v>
      </c>
      <c r="K505" s="588">
        <f t="shared" si="52"/>
        <v>0</v>
      </c>
      <c r="L505" s="644">
        <f>IF(I505&lt;(INDEX(Lookup!$U$2:$U$10,MATCH($D$45,Lookup!$S$2:$S$10,0))),0,365)</f>
        <v>0</v>
      </c>
      <c r="M505" s="588">
        <f t="shared" si="50"/>
        <v>0</v>
      </c>
      <c r="N505" s="704"/>
      <c r="O505" s="361"/>
      <c r="Q505" s="849">
        <f t="shared" si="53"/>
        <v>0</v>
      </c>
      <c r="R505" s="849">
        <f t="shared" si="54"/>
        <v>0</v>
      </c>
    </row>
    <row r="506" spans="2:18" x14ac:dyDescent="0.35">
      <c r="B506" s="229"/>
      <c r="C506" s="301"/>
      <c r="D506" s="301"/>
      <c r="E506" s="449"/>
      <c r="F506" s="301"/>
      <c r="G506" s="302"/>
      <c r="H506" s="170"/>
      <c r="I506" s="170"/>
      <c r="J506" s="817">
        <f t="shared" si="51"/>
        <v>0</v>
      </c>
      <c r="K506" s="588">
        <f t="shared" si="52"/>
        <v>0</v>
      </c>
      <c r="L506" s="644">
        <f>IF(I506&lt;(INDEX(Lookup!$U$2:$U$10,MATCH($D$45,Lookup!$S$2:$S$10,0))),0,365)</f>
        <v>0</v>
      </c>
      <c r="M506" s="588">
        <f t="shared" si="50"/>
        <v>0</v>
      </c>
      <c r="N506" s="704"/>
      <c r="O506" s="361"/>
      <c r="Q506" s="849">
        <f t="shared" si="53"/>
        <v>0</v>
      </c>
      <c r="R506" s="849">
        <f t="shared" si="54"/>
        <v>0</v>
      </c>
    </row>
    <row r="507" spans="2:18" x14ac:dyDescent="0.35">
      <c r="B507" s="229"/>
      <c r="C507" s="301"/>
      <c r="D507" s="301"/>
      <c r="E507" s="449"/>
      <c r="F507" s="301"/>
      <c r="G507" s="302"/>
      <c r="H507" s="170"/>
      <c r="I507" s="170"/>
      <c r="J507" s="817">
        <f t="shared" si="51"/>
        <v>0</v>
      </c>
      <c r="K507" s="588">
        <f t="shared" si="52"/>
        <v>0</v>
      </c>
      <c r="L507" s="644">
        <f>IF(I507&lt;(INDEX(Lookup!$U$2:$U$10,MATCH($D$45,Lookup!$S$2:$S$10,0))),0,365)</f>
        <v>0</v>
      </c>
      <c r="M507" s="588">
        <f t="shared" si="50"/>
        <v>0</v>
      </c>
      <c r="N507" s="704"/>
      <c r="O507" s="361"/>
      <c r="Q507" s="849">
        <f t="shared" si="53"/>
        <v>0</v>
      </c>
      <c r="R507" s="849">
        <f t="shared" si="54"/>
        <v>0</v>
      </c>
    </row>
    <row r="508" spans="2:18" x14ac:dyDescent="0.35">
      <c r="B508" s="229"/>
      <c r="C508" s="301"/>
      <c r="D508" s="301"/>
      <c r="E508" s="449"/>
      <c r="F508" s="301"/>
      <c r="G508" s="302"/>
      <c r="H508" s="170"/>
      <c r="I508" s="170"/>
      <c r="J508" s="817">
        <f t="shared" si="51"/>
        <v>0</v>
      </c>
      <c r="K508" s="588">
        <f t="shared" si="52"/>
        <v>0</v>
      </c>
      <c r="L508" s="644">
        <f>IF(I508&lt;(INDEX(Lookup!$U$2:$U$10,MATCH($D$45,Lookup!$S$2:$S$10,0))),0,365)</f>
        <v>0</v>
      </c>
      <c r="M508" s="588">
        <f t="shared" si="50"/>
        <v>0</v>
      </c>
      <c r="N508" s="704"/>
      <c r="O508" s="361"/>
      <c r="Q508" s="849">
        <f t="shared" si="53"/>
        <v>0</v>
      </c>
      <c r="R508" s="849">
        <f t="shared" si="54"/>
        <v>0</v>
      </c>
    </row>
    <row r="509" spans="2:18" x14ac:dyDescent="0.35">
      <c r="B509" s="229"/>
      <c r="C509" s="301"/>
      <c r="D509" s="301"/>
      <c r="E509" s="449"/>
      <c r="F509" s="301"/>
      <c r="G509" s="302"/>
      <c r="H509" s="170"/>
      <c r="I509" s="170"/>
      <c r="J509" s="817">
        <f t="shared" si="51"/>
        <v>0</v>
      </c>
      <c r="K509" s="588">
        <f t="shared" si="52"/>
        <v>0</v>
      </c>
      <c r="L509" s="644">
        <f>IF(I509&lt;(INDEX(Lookup!$U$2:$U$10,MATCH($D$45,Lookup!$S$2:$S$10,0))),0,365)</f>
        <v>0</v>
      </c>
      <c r="M509" s="588">
        <f t="shared" si="50"/>
        <v>0</v>
      </c>
      <c r="N509" s="704"/>
      <c r="O509" s="361"/>
      <c r="Q509" s="849">
        <f t="shared" si="53"/>
        <v>0</v>
      </c>
      <c r="R509" s="849">
        <f t="shared" si="54"/>
        <v>0</v>
      </c>
    </row>
    <row r="510" spans="2:18" x14ac:dyDescent="0.35">
      <c r="B510" s="229"/>
      <c r="C510" s="301"/>
      <c r="D510" s="301"/>
      <c r="E510" s="449"/>
      <c r="F510" s="301"/>
      <c r="G510" s="302"/>
      <c r="H510" s="170"/>
      <c r="I510" s="170"/>
      <c r="J510" s="817">
        <f t="shared" si="51"/>
        <v>0</v>
      </c>
      <c r="K510" s="588">
        <f t="shared" si="52"/>
        <v>0</v>
      </c>
      <c r="L510" s="644">
        <f>IF(I510&lt;(INDEX(Lookup!$U$2:$U$10,MATCH($D$45,Lookup!$S$2:$S$10,0))),0,365)</f>
        <v>0</v>
      </c>
      <c r="M510" s="588">
        <f t="shared" si="50"/>
        <v>0</v>
      </c>
      <c r="N510" s="704"/>
      <c r="O510" s="361"/>
      <c r="Q510" s="849">
        <f t="shared" si="53"/>
        <v>0</v>
      </c>
      <c r="R510" s="849">
        <f t="shared" si="54"/>
        <v>0</v>
      </c>
    </row>
    <row r="511" spans="2:18" x14ac:dyDescent="0.35">
      <c r="B511" s="229"/>
      <c r="C511" s="301"/>
      <c r="D511" s="301"/>
      <c r="E511" s="449"/>
      <c r="F511" s="301"/>
      <c r="G511" s="302"/>
      <c r="H511" s="170"/>
      <c r="I511" s="170"/>
      <c r="J511" s="817">
        <f t="shared" si="51"/>
        <v>0</v>
      </c>
      <c r="K511" s="588">
        <f t="shared" si="52"/>
        <v>0</v>
      </c>
      <c r="L511" s="644">
        <f>IF(I511&lt;(INDEX(Lookup!$U$2:$U$10,MATCH($D$45,Lookup!$S$2:$S$10,0))),0,365)</f>
        <v>0</v>
      </c>
      <c r="M511" s="588">
        <f t="shared" si="50"/>
        <v>0</v>
      </c>
      <c r="N511" s="704"/>
      <c r="O511" s="361"/>
      <c r="Q511" s="849">
        <f t="shared" si="53"/>
        <v>0</v>
      </c>
      <c r="R511" s="849">
        <f t="shared" si="54"/>
        <v>0</v>
      </c>
    </row>
    <row r="512" spans="2:18" x14ac:dyDescent="0.35">
      <c r="B512" s="229"/>
      <c r="C512" s="301"/>
      <c r="D512" s="301"/>
      <c r="E512" s="449"/>
      <c r="F512" s="301"/>
      <c r="G512" s="302"/>
      <c r="H512" s="170"/>
      <c r="I512" s="170"/>
      <c r="J512" s="817">
        <f t="shared" si="51"/>
        <v>0</v>
      </c>
      <c r="K512" s="588">
        <f t="shared" si="52"/>
        <v>0</v>
      </c>
      <c r="L512" s="644">
        <f>IF(I512&lt;(INDEX(Lookup!$U$2:$U$10,MATCH($D$45,Lookup!$S$2:$S$10,0))),0,365)</f>
        <v>0</v>
      </c>
      <c r="M512" s="588">
        <f t="shared" si="50"/>
        <v>0</v>
      </c>
      <c r="N512" s="704"/>
      <c r="O512" s="361"/>
      <c r="Q512" s="849">
        <f t="shared" si="53"/>
        <v>0</v>
      </c>
      <c r="R512" s="849">
        <f t="shared" si="54"/>
        <v>0</v>
      </c>
    </row>
    <row r="513" spans="2:18" x14ac:dyDescent="0.35">
      <c r="B513" s="229"/>
      <c r="C513" s="301"/>
      <c r="D513" s="301"/>
      <c r="E513" s="449"/>
      <c r="F513" s="301"/>
      <c r="G513" s="302"/>
      <c r="H513" s="170"/>
      <c r="I513" s="170"/>
      <c r="J513" s="817">
        <f t="shared" si="51"/>
        <v>0</v>
      </c>
      <c r="K513" s="588">
        <f t="shared" si="52"/>
        <v>0</v>
      </c>
      <c r="L513" s="644">
        <f>IF(I513&lt;(INDEX(Lookup!$U$2:$U$10,MATCH($D$45,Lookup!$S$2:$S$10,0))),0,365)</f>
        <v>0</v>
      </c>
      <c r="M513" s="588">
        <f t="shared" si="50"/>
        <v>0</v>
      </c>
      <c r="N513" s="704"/>
      <c r="O513" s="361"/>
      <c r="Q513" s="849">
        <f t="shared" si="53"/>
        <v>0</v>
      </c>
      <c r="R513" s="849">
        <f t="shared" si="54"/>
        <v>0</v>
      </c>
    </row>
    <row r="514" spans="2:18" x14ac:dyDescent="0.35">
      <c r="B514" s="229"/>
      <c r="C514" s="301"/>
      <c r="D514" s="301"/>
      <c r="E514" s="449"/>
      <c r="F514" s="301"/>
      <c r="G514" s="302"/>
      <c r="H514" s="170"/>
      <c r="I514" s="170"/>
      <c r="J514" s="817">
        <f t="shared" si="51"/>
        <v>0</v>
      </c>
      <c r="K514" s="588">
        <f t="shared" si="52"/>
        <v>0</v>
      </c>
      <c r="L514" s="644">
        <f>IF(I514&lt;(INDEX(Lookup!$U$2:$U$10,MATCH($D$45,Lookup!$S$2:$S$10,0))),0,365)</f>
        <v>0</v>
      </c>
      <c r="M514" s="588">
        <f t="shared" si="50"/>
        <v>0</v>
      </c>
      <c r="N514" s="704"/>
      <c r="O514" s="361"/>
      <c r="Q514" s="849">
        <f t="shared" si="53"/>
        <v>0</v>
      </c>
      <c r="R514" s="849">
        <f t="shared" si="54"/>
        <v>0</v>
      </c>
    </row>
    <row r="515" spans="2:18" x14ac:dyDescent="0.35">
      <c r="B515" s="229"/>
      <c r="C515" s="301"/>
      <c r="D515" s="301"/>
      <c r="E515" s="449"/>
      <c r="F515" s="301"/>
      <c r="G515" s="302"/>
      <c r="H515" s="170"/>
      <c r="I515" s="170"/>
      <c r="J515" s="817">
        <f t="shared" si="51"/>
        <v>0</v>
      </c>
      <c r="K515" s="588">
        <f t="shared" si="52"/>
        <v>0</v>
      </c>
      <c r="L515" s="644">
        <f>IF(I515&lt;(INDEX(Lookup!$U$2:$U$10,MATCH($D$45,Lookup!$S$2:$S$10,0))),0,365)</f>
        <v>0</v>
      </c>
      <c r="M515" s="588">
        <f t="shared" si="50"/>
        <v>0</v>
      </c>
      <c r="N515" s="704"/>
      <c r="O515" s="361"/>
      <c r="Q515" s="849">
        <f t="shared" si="53"/>
        <v>0</v>
      </c>
      <c r="R515" s="849">
        <f t="shared" si="54"/>
        <v>0</v>
      </c>
    </row>
    <row r="516" spans="2:18" x14ac:dyDescent="0.35">
      <c r="B516" s="229"/>
      <c r="C516" s="301"/>
      <c r="D516" s="301"/>
      <c r="E516" s="449"/>
      <c r="F516" s="301"/>
      <c r="G516" s="302"/>
      <c r="H516" s="170"/>
      <c r="I516" s="170"/>
      <c r="J516" s="817">
        <f t="shared" si="51"/>
        <v>0</v>
      </c>
      <c r="K516" s="588">
        <f t="shared" si="52"/>
        <v>0</v>
      </c>
      <c r="L516" s="644">
        <f>IF(I516&lt;(INDEX(Lookup!$U$2:$U$10,MATCH($D$45,Lookup!$S$2:$S$10,0))),0,365)</f>
        <v>0</v>
      </c>
      <c r="M516" s="588">
        <f t="shared" si="50"/>
        <v>0</v>
      </c>
      <c r="N516" s="704"/>
      <c r="O516" s="361"/>
      <c r="Q516" s="849">
        <f t="shared" si="53"/>
        <v>0</v>
      </c>
      <c r="R516" s="849">
        <f t="shared" si="54"/>
        <v>0</v>
      </c>
    </row>
    <row r="517" spans="2:18" x14ac:dyDescent="0.35">
      <c r="B517" s="229"/>
      <c r="C517" s="301"/>
      <c r="D517" s="301"/>
      <c r="E517" s="449"/>
      <c r="F517" s="301"/>
      <c r="G517" s="302"/>
      <c r="H517" s="170"/>
      <c r="I517" s="170"/>
      <c r="J517" s="817">
        <f t="shared" si="51"/>
        <v>0</v>
      </c>
      <c r="K517" s="588">
        <f t="shared" si="52"/>
        <v>0</v>
      </c>
      <c r="L517" s="644">
        <f>IF(I517&lt;(INDEX(Lookup!$U$2:$U$10,MATCH($D$45,Lookup!$S$2:$S$10,0))),0,365)</f>
        <v>0</v>
      </c>
      <c r="M517" s="588">
        <f t="shared" si="50"/>
        <v>0</v>
      </c>
      <c r="N517" s="704"/>
      <c r="O517" s="361"/>
      <c r="Q517" s="849">
        <f t="shared" si="53"/>
        <v>0</v>
      </c>
      <c r="R517" s="849">
        <f t="shared" si="54"/>
        <v>0</v>
      </c>
    </row>
    <row r="518" spans="2:18" x14ac:dyDescent="0.35">
      <c r="B518" s="229"/>
      <c r="C518" s="301"/>
      <c r="D518" s="301"/>
      <c r="E518" s="449"/>
      <c r="F518" s="301"/>
      <c r="G518" s="302"/>
      <c r="H518" s="170"/>
      <c r="I518" s="170"/>
      <c r="J518" s="817">
        <f t="shared" si="51"/>
        <v>0</v>
      </c>
      <c r="K518" s="588">
        <f t="shared" si="52"/>
        <v>0</v>
      </c>
      <c r="L518" s="644">
        <f>IF(I518&lt;(INDEX(Lookup!$U$2:$U$10,MATCH($D$45,Lookup!$S$2:$S$10,0))),0,365)</f>
        <v>0</v>
      </c>
      <c r="M518" s="588">
        <f t="shared" si="50"/>
        <v>0</v>
      </c>
      <c r="N518" s="704"/>
      <c r="O518" s="361"/>
      <c r="Q518" s="849">
        <f t="shared" si="53"/>
        <v>0</v>
      </c>
      <c r="R518" s="849">
        <f t="shared" si="54"/>
        <v>0</v>
      </c>
    </row>
    <row r="519" spans="2:18" x14ac:dyDescent="0.35">
      <c r="B519" s="229"/>
      <c r="C519" s="301"/>
      <c r="D519" s="301"/>
      <c r="E519" s="449"/>
      <c r="F519" s="301"/>
      <c r="G519" s="302"/>
      <c r="H519" s="170"/>
      <c r="I519" s="170"/>
      <c r="J519" s="817">
        <f t="shared" si="51"/>
        <v>0</v>
      </c>
      <c r="K519" s="588">
        <f t="shared" si="52"/>
        <v>0</v>
      </c>
      <c r="L519" s="644">
        <f>IF(I519&lt;(INDEX(Lookup!$U$2:$U$10,MATCH($D$45,Lookup!$S$2:$S$10,0))),0,365)</f>
        <v>0</v>
      </c>
      <c r="M519" s="588">
        <f t="shared" si="50"/>
        <v>0</v>
      </c>
      <c r="N519" s="704"/>
      <c r="O519" s="361"/>
      <c r="Q519" s="849">
        <f t="shared" si="53"/>
        <v>0</v>
      </c>
      <c r="R519" s="849">
        <f t="shared" si="54"/>
        <v>0</v>
      </c>
    </row>
    <row r="520" spans="2:18" x14ac:dyDescent="0.35">
      <c r="B520" s="229"/>
      <c r="C520" s="301"/>
      <c r="D520" s="301"/>
      <c r="E520" s="449"/>
      <c r="F520" s="301"/>
      <c r="G520" s="302"/>
      <c r="H520" s="170"/>
      <c r="I520" s="170"/>
      <c r="J520" s="817">
        <f t="shared" si="51"/>
        <v>0</v>
      </c>
      <c r="K520" s="588">
        <f t="shared" si="52"/>
        <v>0</v>
      </c>
      <c r="L520" s="644">
        <f>IF(I520&lt;(INDEX(Lookup!$U$2:$U$10,MATCH($D$45,Lookup!$S$2:$S$10,0))),0,365)</f>
        <v>0</v>
      </c>
      <c r="M520" s="588">
        <f t="shared" si="50"/>
        <v>0</v>
      </c>
      <c r="N520" s="704"/>
      <c r="O520" s="361"/>
      <c r="Q520" s="849">
        <f t="shared" si="53"/>
        <v>0</v>
      </c>
      <c r="R520" s="849">
        <f t="shared" si="54"/>
        <v>0</v>
      </c>
    </row>
    <row r="521" spans="2:18" x14ac:dyDescent="0.35">
      <c r="B521" s="229"/>
      <c r="C521" s="301"/>
      <c r="D521" s="301"/>
      <c r="E521" s="449"/>
      <c r="F521" s="301"/>
      <c r="G521" s="302"/>
      <c r="H521" s="170"/>
      <c r="I521" s="170"/>
      <c r="J521" s="817">
        <f t="shared" si="51"/>
        <v>0</v>
      </c>
      <c r="K521" s="588">
        <f t="shared" si="52"/>
        <v>0</v>
      </c>
      <c r="L521" s="644">
        <f>IF(I521&lt;(INDEX(Lookup!$U$2:$U$10,MATCH($D$45,Lookup!$S$2:$S$10,0))),0,365)</f>
        <v>0</v>
      </c>
      <c r="M521" s="588">
        <f t="shared" si="50"/>
        <v>0</v>
      </c>
      <c r="N521" s="704"/>
      <c r="O521" s="361"/>
      <c r="Q521" s="849">
        <f t="shared" si="53"/>
        <v>0</v>
      </c>
      <c r="R521" s="849">
        <f t="shared" si="54"/>
        <v>0</v>
      </c>
    </row>
    <row r="522" spans="2:18" x14ac:dyDescent="0.35">
      <c r="B522" s="229"/>
      <c r="C522" s="301"/>
      <c r="D522" s="301"/>
      <c r="E522" s="449"/>
      <c r="F522" s="301"/>
      <c r="G522" s="302"/>
      <c r="H522" s="170"/>
      <c r="I522" s="170"/>
      <c r="J522" s="817">
        <f t="shared" si="51"/>
        <v>0</v>
      </c>
      <c r="K522" s="588">
        <f t="shared" si="52"/>
        <v>0</v>
      </c>
      <c r="L522" s="644">
        <f>IF(I522&lt;(INDEX(Lookup!$U$2:$U$10,MATCH($D$45,Lookup!$S$2:$S$10,0))),0,365)</f>
        <v>0</v>
      </c>
      <c r="M522" s="588">
        <f t="shared" si="50"/>
        <v>0</v>
      </c>
      <c r="N522" s="704"/>
      <c r="O522" s="361"/>
      <c r="Q522" s="849">
        <f t="shared" si="53"/>
        <v>0</v>
      </c>
      <c r="R522" s="849">
        <f t="shared" si="54"/>
        <v>0</v>
      </c>
    </row>
    <row r="523" spans="2:18" x14ac:dyDescent="0.35">
      <c r="B523" s="229"/>
      <c r="C523" s="301"/>
      <c r="D523" s="301"/>
      <c r="E523" s="449"/>
      <c r="F523" s="301"/>
      <c r="G523" s="302"/>
      <c r="H523" s="170"/>
      <c r="I523" s="170"/>
      <c r="J523" s="817">
        <f t="shared" si="51"/>
        <v>0</v>
      </c>
      <c r="K523" s="588">
        <f t="shared" si="52"/>
        <v>0</v>
      </c>
      <c r="L523" s="644">
        <f>IF(I523&lt;(INDEX(Lookup!$U$2:$U$10,MATCH($D$45,Lookup!$S$2:$S$10,0))),0,365)</f>
        <v>0</v>
      </c>
      <c r="M523" s="588">
        <f t="shared" si="50"/>
        <v>0</v>
      </c>
      <c r="N523" s="704"/>
      <c r="O523" s="361"/>
      <c r="Q523" s="849">
        <f t="shared" si="53"/>
        <v>0</v>
      </c>
      <c r="R523" s="849">
        <f t="shared" si="54"/>
        <v>0</v>
      </c>
    </row>
    <row r="524" spans="2:18" x14ac:dyDescent="0.35">
      <c r="B524" s="229"/>
      <c r="C524" s="301"/>
      <c r="D524" s="301"/>
      <c r="E524" s="449"/>
      <c r="F524" s="301"/>
      <c r="G524" s="302"/>
      <c r="H524" s="170"/>
      <c r="I524" s="170"/>
      <c r="J524" s="817">
        <f t="shared" si="51"/>
        <v>0</v>
      </c>
      <c r="K524" s="588">
        <f t="shared" si="52"/>
        <v>0</v>
      </c>
      <c r="L524" s="644">
        <f>IF(I524&lt;(INDEX(Lookup!$U$2:$U$10,MATCH($D$45,Lookup!$S$2:$S$10,0))),0,365)</f>
        <v>0</v>
      </c>
      <c r="M524" s="588">
        <f t="shared" si="50"/>
        <v>0</v>
      </c>
      <c r="N524" s="704"/>
      <c r="O524" s="361"/>
      <c r="Q524" s="849">
        <f t="shared" si="53"/>
        <v>0</v>
      </c>
      <c r="R524" s="849">
        <f t="shared" si="54"/>
        <v>0</v>
      </c>
    </row>
    <row r="525" spans="2:18" x14ac:dyDescent="0.35">
      <c r="B525" s="229"/>
      <c r="C525" s="301"/>
      <c r="D525" s="301"/>
      <c r="E525" s="449"/>
      <c r="F525" s="301"/>
      <c r="G525" s="302"/>
      <c r="H525" s="170"/>
      <c r="I525" s="170"/>
      <c r="J525" s="817">
        <f t="shared" si="51"/>
        <v>0</v>
      </c>
      <c r="K525" s="588">
        <f t="shared" si="52"/>
        <v>0</v>
      </c>
      <c r="L525" s="644">
        <f>IF(I525&lt;(INDEX(Lookup!$U$2:$U$10,MATCH($D$45,Lookup!$S$2:$S$10,0))),0,365)</f>
        <v>0</v>
      </c>
      <c r="M525" s="588">
        <f t="shared" si="50"/>
        <v>0</v>
      </c>
      <c r="N525" s="704"/>
      <c r="O525" s="361"/>
      <c r="Q525" s="849">
        <f t="shared" si="53"/>
        <v>0</v>
      </c>
      <c r="R525" s="849">
        <f t="shared" si="54"/>
        <v>0</v>
      </c>
    </row>
    <row r="526" spans="2:18" x14ac:dyDescent="0.35">
      <c r="B526" s="229"/>
      <c r="C526" s="301"/>
      <c r="D526" s="301"/>
      <c r="E526" s="449"/>
      <c r="F526" s="301"/>
      <c r="G526" s="302"/>
      <c r="H526" s="170"/>
      <c r="I526" s="170"/>
      <c r="J526" s="817">
        <f t="shared" si="51"/>
        <v>0</v>
      </c>
      <c r="K526" s="588">
        <f t="shared" si="52"/>
        <v>0</v>
      </c>
      <c r="L526" s="644">
        <f>IF(I526&lt;(INDEX(Lookup!$U$2:$U$10,MATCH($D$45,Lookup!$S$2:$S$10,0))),0,365)</f>
        <v>0</v>
      </c>
      <c r="M526" s="588">
        <f t="shared" si="50"/>
        <v>0</v>
      </c>
      <c r="N526" s="704"/>
      <c r="O526" s="361"/>
      <c r="Q526" s="849">
        <f t="shared" si="53"/>
        <v>0</v>
      </c>
      <c r="R526" s="849">
        <f t="shared" si="54"/>
        <v>0</v>
      </c>
    </row>
    <row r="527" spans="2:18" x14ac:dyDescent="0.35">
      <c r="B527" s="229"/>
      <c r="C527" s="301"/>
      <c r="D527" s="301"/>
      <c r="E527" s="449"/>
      <c r="F527" s="301"/>
      <c r="G527" s="302"/>
      <c r="H527" s="170"/>
      <c r="I527" s="170"/>
      <c r="J527" s="817">
        <f t="shared" si="51"/>
        <v>0</v>
      </c>
      <c r="K527" s="588">
        <f t="shared" si="52"/>
        <v>0</v>
      </c>
      <c r="L527" s="644">
        <f>IF(I527&lt;(INDEX(Lookup!$U$2:$U$10,MATCH($D$45,Lookup!$S$2:$S$10,0))),0,365)</f>
        <v>0</v>
      </c>
      <c r="M527" s="588">
        <f t="shared" si="50"/>
        <v>0</v>
      </c>
      <c r="N527" s="704"/>
      <c r="O527" s="361"/>
      <c r="Q527" s="849">
        <f t="shared" si="53"/>
        <v>0</v>
      </c>
      <c r="R527" s="849">
        <f t="shared" si="54"/>
        <v>0</v>
      </c>
    </row>
    <row r="528" spans="2:18" x14ac:dyDescent="0.35">
      <c r="B528" s="229"/>
      <c r="C528" s="301"/>
      <c r="D528" s="301"/>
      <c r="E528" s="449"/>
      <c r="F528" s="301"/>
      <c r="G528" s="302"/>
      <c r="H528" s="170"/>
      <c r="I528" s="170"/>
      <c r="J528" s="817">
        <f t="shared" si="51"/>
        <v>0</v>
      </c>
      <c r="K528" s="588">
        <f t="shared" si="52"/>
        <v>0</v>
      </c>
      <c r="L528" s="644">
        <f>IF(I528&lt;(INDEX(Lookup!$U$2:$U$10,MATCH($D$45,Lookup!$S$2:$S$10,0))),0,365)</f>
        <v>0</v>
      </c>
      <c r="M528" s="588">
        <f t="shared" si="50"/>
        <v>0</v>
      </c>
      <c r="N528" s="704"/>
      <c r="O528" s="361"/>
      <c r="Q528" s="849">
        <f t="shared" si="53"/>
        <v>0</v>
      </c>
      <c r="R528" s="849">
        <f t="shared" si="54"/>
        <v>0</v>
      </c>
    </row>
    <row r="529" spans="2:18" x14ac:dyDescent="0.35">
      <c r="B529" s="229"/>
      <c r="C529" s="301"/>
      <c r="D529" s="301"/>
      <c r="E529" s="449"/>
      <c r="F529" s="301"/>
      <c r="G529" s="302"/>
      <c r="H529" s="170"/>
      <c r="I529" s="170"/>
      <c r="J529" s="817">
        <f t="shared" si="51"/>
        <v>0</v>
      </c>
      <c r="K529" s="588">
        <f t="shared" si="52"/>
        <v>0</v>
      </c>
      <c r="L529" s="644">
        <f>IF(I529&lt;(INDEX(Lookup!$U$2:$U$10,MATCH($D$45,Lookup!$S$2:$S$10,0))),0,365)</f>
        <v>0</v>
      </c>
      <c r="M529" s="588">
        <f t="shared" si="50"/>
        <v>0</v>
      </c>
      <c r="N529" s="704"/>
      <c r="O529" s="361"/>
      <c r="Q529" s="849">
        <f t="shared" si="53"/>
        <v>0</v>
      </c>
      <c r="R529" s="849">
        <f t="shared" si="54"/>
        <v>0</v>
      </c>
    </row>
    <row r="530" spans="2:18" x14ac:dyDescent="0.35">
      <c r="B530" s="229"/>
      <c r="C530" s="301"/>
      <c r="D530" s="301"/>
      <c r="E530" s="449"/>
      <c r="F530" s="301"/>
      <c r="G530" s="302"/>
      <c r="H530" s="170"/>
      <c r="I530" s="170"/>
      <c r="J530" s="817">
        <f t="shared" si="51"/>
        <v>0</v>
      </c>
      <c r="K530" s="588">
        <f t="shared" si="52"/>
        <v>0</v>
      </c>
      <c r="L530" s="644">
        <f>IF(I530&lt;(INDEX(Lookup!$U$2:$U$10,MATCH($D$45,Lookup!$S$2:$S$10,0))),0,365)</f>
        <v>0</v>
      </c>
      <c r="M530" s="588">
        <f t="shared" si="50"/>
        <v>0</v>
      </c>
      <c r="N530" s="704"/>
      <c r="O530" s="361"/>
      <c r="Q530" s="849">
        <f t="shared" si="53"/>
        <v>0</v>
      </c>
      <c r="R530" s="849">
        <f t="shared" si="54"/>
        <v>0</v>
      </c>
    </row>
    <row r="531" spans="2:18" x14ac:dyDescent="0.35">
      <c r="B531" s="229"/>
      <c r="C531" s="301"/>
      <c r="D531" s="301"/>
      <c r="E531" s="449"/>
      <c r="F531" s="301"/>
      <c r="G531" s="302"/>
      <c r="H531" s="170"/>
      <c r="I531" s="170"/>
      <c r="J531" s="817">
        <f t="shared" si="51"/>
        <v>0</v>
      </c>
      <c r="K531" s="588">
        <f t="shared" si="52"/>
        <v>0</v>
      </c>
      <c r="L531" s="644">
        <f>IF(I531&lt;(INDEX(Lookup!$U$2:$U$10,MATCH($D$45,Lookup!$S$2:$S$10,0))),0,365)</f>
        <v>0</v>
      </c>
      <c r="M531" s="588">
        <f t="shared" si="50"/>
        <v>0</v>
      </c>
      <c r="N531" s="704"/>
      <c r="O531" s="361"/>
      <c r="Q531" s="849">
        <f t="shared" si="53"/>
        <v>0</v>
      </c>
      <c r="R531" s="849">
        <f t="shared" si="54"/>
        <v>0</v>
      </c>
    </row>
    <row r="532" spans="2:18" x14ac:dyDescent="0.35">
      <c r="B532" s="229"/>
      <c r="C532" s="301"/>
      <c r="D532" s="301"/>
      <c r="E532" s="449"/>
      <c r="F532" s="301"/>
      <c r="G532" s="302"/>
      <c r="H532" s="170"/>
      <c r="I532" s="170"/>
      <c r="J532" s="817">
        <f t="shared" si="51"/>
        <v>0</v>
      </c>
      <c r="K532" s="588">
        <f t="shared" si="52"/>
        <v>0</v>
      </c>
      <c r="L532" s="644">
        <f>IF(I532&lt;(INDEX(Lookup!$U$2:$U$10,MATCH($D$45,Lookup!$S$2:$S$10,0))),0,365)</f>
        <v>0</v>
      </c>
      <c r="M532" s="588">
        <f t="shared" si="50"/>
        <v>0</v>
      </c>
      <c r="N532" s="704"/>
      <c r="O532" s="361"/>
      <c r="Q532" s="849">
        <f t="shared" si="53"/>
        <v>0</v>
      </c>
      <c r="R532" s="849">
        <f t="shared" si="54"/>
        <v>0</v>
      </c>
    </row>
    <row r="533" spans="2:18" x14ac:dyDescent="0.35">
      <c r="B533" s="229"/>
      <c r="C533" s="301"/>
      <c r="D533" s="301"/>
      <c r="E533" s="449"/>
      <c r="F533" s="301"/>
      <c r="G533" s="302"/>
      <c r="H533" s="170"/>
      <c r="I533" s="170"/>
      <c r="J533" s="817">
        <f t="shared" si="51"/>
        <v>0</v>
      </c>
      <c r="K533" s="588">
        <f t="shared" si="52"/>
        <v>0</v>
      </c>
      <c r="L533" s="644">
        <f>IF(I533&lt;(INDEX(Lookup!$U$2:$U$10,MATCH($D$45,Lookup!$S$2:$S$10,0))),0,365)</f>
        <v>0</v>
      </c>
      <c r="M533" s="588">
        <f t="shared" si="50"/>
        <v>0</v>
      </c>
      <c r="N533" s="704"/>
      <c r="O533" s="361"/>
      <c r="Q533" s="849">
        <f t="shared" si="53"/>
        <v>0</v>
      </c>
      <c r="R533" s="849">
        <f t="shared" si="54"/>
        <v>0</v>
      </c>
    </row>
    <row r="534" spans="2:18" x14ac:dyDescent="0.35">
      <c r="B534" s="229"/>
      <c r="C534" s="301"/>
      <c r="D534" s="301"/>
      <c r="E534" s="449"/>
      <c r="F534" s="301"/>
      <c r="G534" s="302"/>
      <c r="H534" s="170"/>
      <c r="I534" s="170"/>
      <c r="J534" s="817">
        <f t="shared" si="51"/>
        <v>0</v>
      </c>
      <c r="K534" s="588">
        <f t="shared" si="52"/>
        <v>0</v>
      </c>
      <c r="L534" s="644">
        <f>IF(I534&lt;(INDEX(Lookup!$U$2:$U$10,MATCH($D$45,Lookup!$S$2:$S$10,0))),0,365)</f>
        <v>0</v>
      </c>
      <c r="M534" s="588">
        <f t="shared" si="50"/>
        <v>0</v>
      </c>
      <c r="N534" s="704"/>
      <c r="O534" s="361"/>
      <c r="Q534" s="849">
        <f t="shared" si="53"/>
        <v>0</v>
      </c>
      <c r="R534" s="849">
        <f t="shared" si="54"/>
        <v>0</v>
      </c>
    </row>
    <row r="535" spans="2:18" x14ac:dyDescent="0.35">
      <c r="B535" s="229"/>
      <c r="C535" s="301"/>
      <c r="D535" s="301"/>
      <c r="E535" s="449"/>
      <c r="F535" s="301"/>
      <c r="G535" s="302"/>
      <c r="H535" s="170"/>
      <c r="I535" s="170"/>
      <c r="J535" s="817">
        <f t="shared" si="51"/>
        <v>0</v>
      </c>
      <c r="K535" s="588">
        <f t="shared" si="52"/>
        <v>0</v>
      </c>
      <c r="L535" s="644">
        <f>IF(I535&lt;(INDEX(Lookup!$U$2:$U$10,MATCH($D$45,Lookup!$S$2:$S$10,0))),0,365)</f>
        <v>0</v>
      </c>
      <c r="M535" s="588">
        <f t="shared" si="50"/>
        <v>0</v>
      </c>
      <c r="N535" s="704"/>
      <c r="O535" s="361"/>
      <c r="Q535" s="849">
        <f t="shared" si="53"/>
        <v>0</v>
      </c>
      <c r="R535" s="849">
        <f t="shared" si="54"/>
        <v>0</v>
      </c>
    </row>
    <row r="536" spans="2:18" x14ac:dyDescent="0.35">
      <c r="B536" s="229"/>
      <c r="C536" s="301"/>
      <c r="D536" s="301"/>
      <c r="E536" s="449"/>
      <c r="F536" s="301"/>
      <c r="G536" s="302"/>
      <c r="H536" s="170"/>
      <c r="I536" s="170"/>
      <c r="J536" s="817">
        <f t="shared" si="51"/>
        <v>0</v>
      </c>
      <c r="K536" s="588">
        <f t="shared" si="52"/>
        <v>0</v>
      </c>
      <c r="L536" s="644">
        <f>IF(I536&lt;(INDEX(Lookup!$U$2:$U$10,MATCH($D$45,Lookup!$S$2:$S$10,0))),0,365)</f>
        <v>0</v>
      </c>
      <c r="M536" s="588">
        <f t="shared" si="50"/>
        <v>0</v>
      </c>
      <c r="N536" s="704"/>
      <c r="O536" s="361"/>
      <c r="Q536" s="849">
        <f t="shared" si="53"/>
        <v>0</v>
      </c>
      <c r="R536" s="849">
        <f t="shared" si="54"/>
        <v>0</v>
      </c>
    </row>
    <row r="537" spans="2:18" x14ac:dyDescent="0.35">
      <c r="B537" s="229"/>
      <c r="C537" s="301"/>
      <c r="D537" s="301"/>
      <c r="E537" s="449"/>
      <c r="F537" s="301"/>
      <c r="G537" s="302"/>
      <c r="H537" s="170"/>
      <c r="I537" s="170"/>
      <c r="J537" s="817">
        <f t="shared" si="51"/>
        <v>0</v>
      </c>
      <c r="K537" s="588">
        <f t="shared" si="52"/>
        <v>0</v>
      </c>
      <c r="L537" s="644">
        <f>IF(I537&lt;(INDEX(Lookup!$U$2:$U$10,MATCH($D$45,Lookup!$S$2:$S$10,0))),0,365)</f>
        <v>0</v>
      </c>
      <c r="M537" s="588">
        <f t="shared" si="50"/>
        <v>0</v>
      </c>
      <c r="N537" s="704"/>
      <c r="O537" s="361"/>
      <c r="Q537" s="849">
        <f t="shared" si="53"/>
        <v>0</v>
      </c>
      <c r="R537" s="849">
        <f t="shared" si="54"/>
        <v>0</v>
      </c>
    </row>
    <row r="538" spans="2:18" x14ac:dyDescent="0.35">
      <c r="B538" s="229"/>
      <c r="C538" s="301"/>
      <c r="D538" s="301"/>
      <c r="E538" s="449"/>
      <c r="F538" s="301"/>
      <c r="G538" s="302"/>
      <c r="H538" s="170"/>
      <c r="I538" s="170"/>
      <c r="J538" s="817">
        <f t="shared" si="51"/>
        <v>0</v>
      </c>
      <c r="K538" s="588">
        <f t="shared" si="52"/>
        <v>0</v>
      </c>
      <c r="L538" s="644">
        <f>IF(I538&lt;(INDEX(Lookup!$U$2:$U$10,MATCH($D$45,Lookup!$S$2:$S$10,0))),0,365)</f>
        <v>0</v>
      </c>
      <c r="M538" s="588">
        <f t="shared" si="50"/>
        <v>0</v>
      </c>
      <c r="N538" s="704"/>
      <c r="O538" s="361"/>
      <c r="Q538" s="849">
        <f t="shared" si="53"/>
        <v>0</v>
      </c>
      <c r="R538" s="849">
        <f t="shared" si="54"/>
        <v>0</v>
      </c>
    </row>
    <row r="539" spans="2:18" x14ac:dyDescent="0.35">
      <c r="B539" s="229"/>
      <c r="C539" s="301"/>
      <c r="D539" s="301"/>
      <c r="E539" s="449"/>
      <c r="F539" s="301"/>
      <c r="G539" s="302"/>
      <c r="H539" s="170"/>
      <c r="I539" s="170"/>
      <c r="J539" s="817">
        <f t="shared" si="51"/>
        <v>0</v>
      </c>
      <c r="K539" s="588">
        <f t="shared" si="52"/>
        <v>0</v>
      </c>
      <c r="L539" s="644">
        <f>IF(I539&lt;(INDEX(Lookup!$U$2:$U$10,MATCH($D$45,Lookup!$S$2:$S$10,0))),0,365)</f>
        <v>0</v>
      </c>
      <c r="M539" s="588">
        <f t="shared" si="50"/>
        <v>0</v>
      </c>
      <c r="N539" s="704"/>
      <c r="O539" s="361"/>
      <c r="Q539" s="849">
        <f t="shared" si="53"/>
        <v>0</v>
      </c>
      <c r="R539" s="849">
        <f t="shared" si="54"/>
        <v>0</v>
      </c>
    </row>
    <row r="540" spans="2:18" x14ac:dyDescent="0.35">
      <c r="B540" s="229"/>
      <c r="C540" s="301"/>
      <c r="D540" s="301"/>
      <c r="E540" s="449"/>
      <c r="F540" s="301"/>
      <c r="G540" s="302"/>
      <c r="H540" s="170"/>
      <c r="I540" s="170"/>
      <c r="J540" s="817">
        <f t="shared" si="51"/>
        <v>0</v>
      </c>
      <c r="K540" s="588">
        <f t="shared" si="52"/>
        <v>0</v>
      </c>
      <c r="L540" s="644">
        <f>IF(I540&lt;(INDEX(Lookup!$U$2:$U$10,MATCH($D$45,Lookup!$S$2:$S$10,0))),0,365)</f>
        <v>0</v>
      </c>
      <c r="M540" s="588">
        <f t="shared" si="50"/>
        <v>0</v>
      </c>
      <c r="N540" s="704"/>
      <c r="O540" s="361"/>
      <c r="Q540" s="849">
        <f t="shared" si="53"/>
        <v>0</v>
      </c>
      <c r="R540" s="849">
        <f t="shared" si="54"/>
        <v>0</v>
      </c>
    </row>
    <row r="541" spans="2:18" x14ac:dyDescent="0.35">
      <c r="B541" s="229"/>
      <c r="C541" s="301"/>
      <c r="D541" s="301"/>
      <c r="E541" s="449"/>
      <c r="F541" s="301"/>
      <c r="G541" s="302"/>
      <c r="H541" s="170"/>
      <c r="I541" s="170"/>
      <c r="J541" s="817">
        <f t="shared" si="51"/>
        <v>0</v>
      </c>
      <c r="K541" s="588">
        <f t="shared" si="52"/>
        <v>0</v>
      </c>
      <c r="L541" s="644">
        <f>IF(I541&lt;(INDEX(Lookup!$U$2:$U$10,MATCH($D$45,Lookup!$S$2:$S$10,0))),0,365)</f>
        <v>0</v>
      </c>
      <c r="M541" s="588">
        <f t="shared" si="50"/>
        <v>0</v>
      </c>
      <c r="N541" s="704"/>
      <c r="O541" s="361"/>
      <c r="Q541" s="849">
        <f t="shared" si="53"/>
        <v>0</v>
      </c>
      <c r="R541" s="849">
        <f t="shared" si="54"/>
        <v>0</v>
      </c>
    </row>
    <row r="542" spans="2:18" x14ac:dyDescent="0.35">
      <c r="B542" s="229"/>
      <c r="C542" s="301"/>
      <c r="D542" s="301"/>
      <c r="E542" s="449"/>
      <c r="F542" s="301"/>
      <c r="G542" s="302"/>
      <c r="H542" s="170"/>
      <c r="I542" s="170"/>
      <c r="J542" s="817">
        <f t="shared" si="51"/>
        <v>0</v>
      </c>
      <c r="K542" s="588">
        <f t="shared" si="52"/>
        <v>0</v>
      </c>
      <c r="L542" s="644">
        <f>IF(I542&lt;(INDEX(Lookup!$U$2:$U$10,MATCH($D$45,Lookup!$S$2:$S$10,0))),0,365)</f>
        <v>0</v>
      </c>
      <c r="M542" s="588">
        <f t="shared" si="50"/>
        <v>0</v>
      </c>
      <c r="N542" s="704"/>
      <c r="O542" s="361"/>
      <c r="Q542" s="849">
        <f t="shared" si="53"/>
        <v>0</v>
      </c>
      <c r="R542" s="849">
        <f t="shared" si="54"/>
        <v>0</v>
      </c>
    </row>
    <row r="543" spans="2:18" x14ac:dyDescent="0.35">
      <c r="B543" s="229"/>
      <c r="C543" s="301"/>
      <c r="D543" s="301"/>
      <c r="E543" s="449"/>
      <c r="F543" s="301"/>
      <c r="G543" s="302"/>
      <c r="H543" s="170"/>
      <c r="I543" s="170"/>
      <c r="J543" s="817">
        <f t="shared" si="51"/>
        <v>0</v>
      </c>
      <c r="K543" s="588">
        <f t="shared" si="52"/>
        <v>0</v>
      </c>
      <c r="L543" s="644">
        <f>IF(I543&lt;(INDEX(Lookup!$U$2:$U$10,MATCH($D$45,Lookup!$S$2:$S$10,0))),0,365)</f>
        <v>0</v>
      </c>
      <c r="M543" s="588">
        <f t="shared" si="50"/>
        <v>0</v>
      </c>
      <c r="N543" s="704"/>
      <c r="O543" s="361"/>
      <c r="Q543" s="849">
        <f t="shared" si="53"/>
        <v>0</v>
      </c>
      <c r="R543" s="849">
        <f t="shared" si="54"/>
        <v>0</v>
      </c>
    </row>
    <row r="544" spans="2:18" x14ac:dyDescent="0.35">
      <c r="B544" s="229"/>
      <c r="C544" s="301"/>
      <c r="D544" s="301"/>
      <c r="E544" s="449"/>
      <c r="F544" s="301"/>
      <c r="G544" s="302"/>
      <c r="H544" s="170"/>
      <c r="I544" s="170"/>
      <c r="J544" s="817">
        <f t="shared" si="51"/>
        <v>0</v>
      </c>
      <c r="K544" s="588">
        <f t="shared" si="52"/>
        <v>0</v>
      </c>
      <c r="L544" s="644">
        <f>IF(I544&lt;(INDEX(Lookup!$U$2:$U$10,MATCH($D$45,Lookup!$S$2:$S$10,0))),0,365)</f>
        <v>0</v>
      </c>
      <c r="M544" s="588">
        <f t="shared" si="50"/>
        <v>0</v>
      </c>
      <c r="N544" s="704"/>
      <c r="O544" s="361"/>
      <c r="Q544" s="849">
        <f t="shared" si="53"/>
        <v>0</v>
      </c>
      <c r="R544" s="849">
        <f t="shared" si="54"/>
        <v>0</v>
      </c>
    </row>
    <row r="545" spans="2:18" x14ac:dyDescent="0.35">
      <c r="B545" s="229"/>
      <c r="C545" s="301"/>
      <c r="D545" s="301"/>
      <c r="E545" s="449"/>
      <c r="F545" s="301"/>
      <c r="G545" s="302"/>
      <c r="H545" s="170"/>
      <c r="I545" s="170"/>
      <c r="J545" s="817">
        <f t="shared" si="51"/>
        <v>0</v>
      </c>
      <c r="K545" s="588">
        <f t="shared" si="52"/>
        <v>0</v>
      </c>
      <c r="L545" s="644">
        <f>IF(I545&lt;(INDEX(Lookup!$U$2:$U$10,MATCH($D$45,Lookup!$S$2:$S$10,0))),0,365)</f>
        <v>0</v>
      </c>
      <c r="M545" s="588">
        <f t="shared" si="50"/>
        <v>0</v>
      </c>
      <c r="N545" s="704"/>
      <c r="O545" s="361"/>
      <c r="Q545" s="849">
        <f t="shared" si="53"/>
        <v>0</v>
      </c>
      <c r="R545" s="849">
        <f t="shared" si="54"/>
        <v>0</v>
      </c>
    </row>
    <row r="546" spans="2:18" x14ac:dyDescent="0.35">
      <c r="B546" s="229"/>
      <c r="C546" s="301"/>
      <c r="D546" s="301"/>
      <c r="E546" s="449"/>
      <c r="F546" s="301"/>
      <c r="G546" s="302"/>
      <c r="H546" s="170"/>
      <c r="I546" s="170"/>
      <c r="J546" s="817">
        <f t="shared" si="51"/>
        <v>0</v>
      </c>
      <c r="K546" s="588">
        <f t="shared" si="52"/>
        <v>0</v>
      </c>
      <c r="L546" s="644">
        <f>IF(I546&lt;(INDEX(Lookup!$U$2:$U$10,MATCH($D$45,Lookup!$S$2:$S$10,0))),0,365)</f>
        <v>0</v>
      </c>
      <c r="M546" s="588">
        <f t="shared" si="50"/>
        <v>0</v>
      </c>
      <c r="N546" s="704"/>
      <c r="O546" s="361"/>
      <c r="Q546" s="849">
        <f t="shared" si="53"/>
        <v>0</v>
      </c>
      <c r="R546" s="849">
        <f t="shared" si="54"/>
        <v>0</v>
      </c>
    </row>
    <row r="547" spans="2:18" x14ac:dyDescent="0.35">
      <c r="B547" s="229"/>
      <c r="C547" s="301"/>
      <c r="D547" s="301"/>
      <c r="E547" s="449"/>
      <c r="F547" s="301"/>
      <c r="G547" s="302"/>
      <c r="H547" s="170"/>
      <c r="I547" s="170"/>
      <c r="J547" s="817">
        <f t="shared" si="51"/>
        <v>0</v>
      </c>
      <c r="K547" s="588">
        <f t="shared" si="52"/>
        <v>0</v>
      </c>
      <c r="L547" s="644">
        <f>IF(I547&lt;(INDEX(Lookup!$U$2:$U$10,MATCH($D$45,Lookup!$S$2:$S$10,0))),0,365)</f>
        <v>0</v>
      </c>
      <c r="M547" s="588">
        <f t="shared" si="50"/>
        <v>0</v>
      </c>
      <c r="N547" s="704"/>
      <c r="O547" s="361"/>
      <c r="Q547" s="849">
        <f t="shared" si="53"/>
        <v>0</v>
      </c>
      <c r="R547" s="849">
        <f t="shared" si="54"/>
        <v>0</v>
      </c>
    </row>
    <row r="548" spans="2:18" x14ac:dyDescent="0.35">
      <c r="B548" s="229"/>
      <c r="C548" s="301"/>
      <c r="D548" s="301"/>
      <c r="E548" s="449"/>
      <c r="F548" s="301"/>
      <c r="G548" s="302"/>
      <c r="H548" s="170"/>
      <c r="I548" s="170"/>
      <c r="J548" s="817">
        <f t="shared" si="51"/>
        <v>0</v>
      </c>
      <c r="K548" s="588">
        <f t="shared" si="52"/>
        <v>0</v>
      </c>
      <c r="L548" s="644">
        <f>IF(I548&lt;(INDEX(Lookup!$U$2:$U$10,MATCH($D$45,Lookup!$S$2:$S$10,0))),0,365)</f>
        <v>0</v>
      </c>
      <c r="M548" s="588">
        <f t="shared" si="50"/>
        <v>0</v>
      </c>
      <c r="N548" s="704"/>
      <c r="O548" s="361"/>
      <c r="Q548" s="849">
        <f t="shared" si="53"/>
        <v>0</v>
      </c>
      <c r="R548" s="849">
        <f t="shared" si="54"/>
        <v>0</v>
      </c>
    </row>
    <row r="549" spans="2:18" x14ac:dyDescent="0.35">
      <c r="B549" s="229"/>
      <c r="C549" s="301"/>
      <c r="D549" s="301"/>
      <c r="E549" s="449"/>
      <c r="F549" s="301"/>
      <c r="G549" s="302"/>
      <c r="H549" s="170"/>
      <c r="I549" s="170"/>
      <c r="J549" s="817">
        <f t="shared" si="51"/>
        <v>0</v>
      </c>
      <c r="K549" s="588">
        <f t="shared" si="52"/>
        <v>0</v>
      </c>
      <c r="L549" s="644">
        <f>IF(I549&lt;(INDEX(Lookup!$U$2:$U$10,MATCH($D$45,Lookup!$S$2:$S$10,0))),0,365)</f>
        <v>0</v>
      </c>
      <c r="M549" s="588">
        <f t="shared" si="50"/>
        <v>0</v>
      </c>
      <c r="N549" s="704"/>
      <c r="O549" s="361"/>
      <c r="Q549" s="849">
        <f t="shared" si="53"/>
        <v>0</v>
      </c>
      <c r="R549" s="849">
        <f t="shared" si="54"/>
        <v>0</v>
      </c>
    </row>
    <row r="550" spans="2:18" x14ac:dyDescent="0.35">
      <c r="B550" s="229"/>
      <c r="C550" s="301"/>
      <c r="D550" s="301"/>
      <c r="E550" s="449"/>
      <c r="F550" s="301"/>
      <c r="G550" s="302"/>
      <c r="H550" s="170"/>
      <c r="I550" s="170"/>
      <c r="J550" s="817">
        <f t="shared" si="51"/>
        <v>0</v>
      </c>
      <c r="K550" s="588">
        <f t="shared" si="52"/>
        <v>0</v>
      </c>
      <c r="L550" s="644">
        <f>IF(I550&lt;(INDEX(Lookup!$U$2:$U$10,MATCH($D$45,Lookup!$S$2:$S$10,0))),0,365)</f>
        <v>0</v>
      </c>
      <c r="M550" s="588">
        <f t="shared" si="50"/>
        <v>0</v>
      </c>
      <c r="N550" s="704"/>
      <c r="O550" s="361"/>
      <c r="Q550" s="849">
        <f t="shared" si="53"/>
        <v>0</v>
      </c>
      <c r="R550" s="849">
        <f t="shared" si="54"/>
        <v>0</v>
      </c>
    </row>
    <row r="551" spans="2:18" x14ac:dyDescent="0.35">
      <c r="B551" s="229"/>
      <c r="C551" s="301"/>
      <c r="D551" s="301"/>
      <c r="E551" s="449"/>
      <c r="F551" s="301"/>
      <c r="G551" s="302"/>
      <c r="H551" s="170"/>
      <c r="I551" s="170"/>
      <c r="J551" s="817">
        <f t="shared" si="51"/>
        <v>0</v>
      </c>
      <c r="K551" s="588">
        <f t="shared" si="52"/>
        <v>0</v>
      </c>
      <c r="L551" s="644">
        <f>IF(I551&lt;(INDEX(Lookup!$U$2:$U$10,MATCH($D$45,Lookup!$S$2:$S$10,0))),0,365)</f>
        <v>0</v>
      </c>
      <c r="M551" s="588">
        <f t="shared" si="50"/>
        <v>0</v>
      </c>
      <c r="N551" s="704"/>
      <c r="O551" s="361"/>
      <c r="Q551" s="849">
        <f t="shared" si="53"/>
        <v>0</v>
      </c>
      <c r="R551" s="849">
        <f t="shared" si="54"/>
        <v>0</v>
      </c>
    </row>
    <row r="552" spans="2:18" x14ac:dyDescent="0.35">
      <c r="B552" s="229"/>
      <c r="C552" s="301"/>
      <c r="D552" s="301"/>
      <c r="E552" s="449"/>
      <c r="F552" s="301"/>
      <c r="G552" s="302"/>
      <c r="H552" s="170"/>
      <c r="I552" s="170"/>
      <c r="J552" s="817">
        <f t="shared" si="51"/>
        <v>0</v>
      </c>
      <c r="K552" s="588">
        <f t="shared" si="52"/>
        <v>0</v>
      </c>
      <c r="L552" s="644">
        <f>IF(I552&lt;(INDEX(Lookup!$U$2:$U$10,MATCH($D$45,Lookup!$S$2:$S$10,0))),0,365)</f>
        <v>0</v>
      </c>
      <c r="M552" s="588">
        <f t="shared" si="50"/>
        <v>0</v>
      </c>
      <c r="N552" s="704"/>
      <c r="O552" s="361"/>
      <c r="Q552" s="849">
        <f t="shared" si="53"/>
        <v>0</v>
      </c>
      <c r="R552" s="849">
        <f t="shared" si="54"/>
        <v>0</v>
      </c>
    </row>
    <row r="553" spans="2:18" x14ac:dyDescent="0.35">
      <c r="B553" s="229"/>
      <c r="C553" s="301"/>
      <c r="D553" s="301"/>
      <c r="E553" s="449"/>
      <c r="F553" s="301"/>
      <c r="G553" s="302"/>
      <c r="H553" s="170"/>
      <c r="I553" s="170"/>
      <c r="J553" s="817">
        <f t="shared" si="51"/>
        <v>0</v>
      </c>
      <c r="K553" s="588">
        <f t="shared" si="52"/>
        <v>0</v>
      </c>
      <c r="L553" s="644">
        <f>IF(I553&lt;(INDEX(Lookup!$U$2:$U$10,MATCH($D$45,Lookup!$S$2:$S$10,0))),0,365)</f>
        <v>0</v>
      </c>
      <c r="M553" s="588">
        <f t="shared" si="50"/>
        <v>0</v>
      </c>
      <c r="N553" s="704"/>
      <c r="O553" s="361"/>
      <c r="Q553" s="849">
        <f t="shared" si="53"/>
        <v>0</v>
      </c>
      <c r="R553" s="849">
        <f t="shared" si="54"/>
        <v>0</v>
      </c>
    </row>
    <row r="554" spans="2:18" x14ac:dyDescent="0.35">
      <c r="B554" s="229"/>
      <c r="C554" s="301"/>
      <c r="D554" s="301"/>
      <c r="E554" s="449"/>
      <c r="F554" s="301"/>
      <c r="G554" s="302"/>
      <c r="H554" s="170"/>
      <c r="I554" s="170"/>
      <c r="J554" s="817">
        <f t="shared" si="51"/>
        <v>0</v>
      </c>
      <c r="K554" s="588">
        <f t="shared" si="52"/>
        <v>0</v>
      </c>
      <c r="L554" s="644">
        <f>IF(I554&lt;(INDEX(Lookup!$U$2:$U$10,MATCH($D$45,Lookup!$S$2:$S$10,0))),0,365)</f>
        <v>0</v>
      </c>
      <c r="M554" s="588">
        <f t="shared" si="50"/>
        <v>0</v>
      </c>
      <c r="N554" s="704"/>
      <c r="O554" s="361"/>
      <c r="Q554" s="849">
        <f t="shared" si="53"/>
        <v>0</v>
      </c>
      <c r="R554" s="849">
        <f t="shared" si="54"/>
        <v>0</v>
      </c>
    </row>
    <row r="555" spans="2:18" x14ac:dyDescent="0.35">
      <c r="B555" s="229"/>
      <c r="C555" s="301"/>
      <c r="D555" s="301"/>
      <c r="E555" s="449"/>
      <c r="F555" s="301"/>
      <c r="G555" s="302"/>
      <c r="H555" s="170"/>
      <c r="I555" s="170"/>
      <c r="J555" s="817">
        <f t="shared" si="51"/>
        <v>0</v>
      </c>
      <c r="K555" s="588">
        <f t="shared" si="52"/>
        <v>0</v>
      </c>
      <c r="L555" s="644">
        <f>IF(I555&lt;(INDEX(Lookup!$U$2:$U$10,MATCH($D$45,Lookup!$S$2:$S$10,0))),0,365)</f>
        <v>0</v>
      </c>
      <c r="M555" s="588">
        <f t="shared" si="50"/>
        <v>0</v>
      </c>
      <c r="N555" s="704"/>
      <c r="O555" s="361"/>
      <c r="Q555" s="849">
        <f t="shared" si="53"/>
        <v>0</v>
      </c>
      <c r="R555" s="849">
        <f t="shared" si="54"/>
        <v>0</v>
      </c>
    </row>
    <row r="556" spans="2:18" x14ac:dyDescent="0.35">
      <c r="B556" s="229"/>
      <c r="C556" s="301"/>
      <c r="D556" s="301"/>
      <c r="E556" s="449"/>
      <c r="F556" s="301"/>
      <c r="G556" s="302"/>
      <c r="H556" s="170"/>
      <c r="I556" s="170"/>
      <c r="J556" s="817">
        <f t="shared" si="51"/>
        <v>0</v>
      </c>
      <c r="K556" s="588">
        <f t="shared" si="52"/>
        <v>0</v>
      </c>
      <c r="L556" s="644">
        <f>IF(I556&lt;(INDEX(Lookup!$U$2:$U$10,MATCH($D$45,Lookup!$S$2:$S$10,0))),0,365)</f>
        <v>0</v>
      </c>
      <c r="M556" s="588">
        <f t="shared" si="50"/>
        <v>0</v>
      </c>
      <c r="N556" s="704"/>
      <c r="O556" s="361"/>
      <c r="Q556" s="849">
        <f t="shared" si="53"/>
        <v>0</v>
      </c>
      <c r="R556" s="849">
        <f t="shared" si="54"/>
        <v>0</v>
      </c>
    </row>
    <row r="557" spans="2:18" x14ac:dyDescent="0.35">
      <c r="B557" s="229"/>
      <c r="C557" s="301"/>
      <c r="D557" s="301"/>
      <c r="E557" s="449"/>
      <c r="F557" s="301"/>
      <c r="G557" s="302"/>
      <c r="H557" s="170"/>
      <c r="I557" s="170"/>
      <c r="J557" s="817">
        <f t="shared" si="51"/>
        <v>0</v>
      </c>
      <c r="K557" s="588">
        <f t="shared" si="52"/>
        <v>0</v>
      </c>
      <c r="L557" s="644">
        <f>IF(I557&lt;(INDEX(Lookup!$U$2:$U$10,MATCH($D$45,Lookup!$S$2:$S$10,0))),0,365)</f>
        <v>0</v>
      </c>
      <c r="M557" s="588">
        <f t="shared" si="50"/>
        <v>0</v>
      </c>
      <c r="N557" s="704"/>
      <c r="O557" s="361"/>
      <c r="Q557" s="849">
        <f t="shared" si="53"/>
        <v>0</v>
      </c>
      <c r="R557" s="849">
        <f t="shared" si="54"/>
        <v>0</v>
      </c>
    </row>
    <row r="558" spans="2:18" x14ac:dyDescent="0.35">
      <c r="B558" s="229"/>
      <c r="C558" s="301"/>
      <c r="D558" s="301"/>
      <c r="E558" s="449"/>
      <c r="F558" s="301"/>
      <c r="G558" s="302"/>
      <c r="H558" s="170"/>
      <c r="I558" s="170"/>
      <c r="J558" s="817">
        <f t="shared" si="51"/>
        <v>0</v>
      </c>
      <c r="K558" s="588">
        <f t="shared" si="52"/>
        <v>0</v>
      </c>
      <c r="L558" s="644">
        <f>IF(I558&lt;(INDEX(Lookup!$U$2:$U$10,MATCH($D$45,Lookup!$S$2:$S$10,0))),0,365)</f>
        <v>0</v>
      </c>
      <c r="M558" s="588">
        <f t="shared" si="50"/>
        <v>0</v>
      </c>
      <c r="N558" s="704"/>
      <c r="O558" s="361"/>
      <c r="Q558" s="849">
        <f t="shared" si="53"/>
        <v>0</v>
      </c>
      <c r="R558" s="849">
        <f t="shared" si="54"/>
        <v>0</v>
      </c>
    </row>
    <row r="559" spans="2:18" x14ac:dyDescent="0.35">
      <c r="B559" s="229"/>
      <c r="C559" s="301"/>
      <c r="D559" s="301"/>
      <c r="E559" s="449"/>
      <c r="F559" s="301"/>
      <c r="G559" s="302"/>
      <c r="H559" s="170"/>
      <c r="I559" s="170"/>
      <c r="J559" s="817">
        <f t="shared" si="51"/>
        <v>0</v>
      </c>
      <c r="K559" s="588">
        <f t="shared" si="52"/>
        <v>0</v>
      </c>
      <c r="L559" s="644">
        <f>IF(I559&lt;(INDEX(Lookup!$U$2:$U$10,MATCH($D$45,Lookup!$S$2:$S$10,0))),0,365)</f>
        <v>0</v>
      </c>
      <c r="M559" s="588">
        <f t="shared" si="50"/>
        <v>0</v>
      </c>
      <c r="N559" s="704"/>
      <c r="O559" s="361"/>
      <c r="Q559" s="849">
        <f t="shared" si="53"/>
        <v>0</v>
      </c>
      <c r="R559" s="849">
        <f t="shared" si="54"/>
        <v>0</v>
      </c>
    </row>
    <row r="560" spans="2:18" x14ac:dyDescent="0.35">
      <c r="B560" s="229"/>
      <c r="C560" s="301"/>
      <c r="D560" s="301"/>
      <c r="E560" s="449"/>
      <c r="F560" s="301"/>
      <c r="G560" s="302"/>
      <c r="H560" s="170"/>
      <c r="I560" s="170"/>
      <c r="J560" s="817">
        <f t="shared" si="51"/>
        <v>0</v>
      </c>
      <c r="K560" s="588">
        <f t="shared" si="52"/>
        <v>0</v>
      </c>
      <c r="L560" s="644">
        <f>IF(I560&lt;(INDEX(Lookup!$U$2:$U$10,MATCH($D$45,Lookup!$S$2:$S$10,0))),0,365)</f>
        <v>0</v>
      </c>
      <c r="M560" s="588">
        <f t="shared" ref="M560:M623" si="55">IF(O560="x",0,L560*$L$8)</f>
        <v>0</v>
      </c>
      <c r="N560" s="704"/>
      <c r="O560" s="361"/>
      <c r="Q560" s="849">
        <f t="shared" si="53"/>
        <v>0</v>
      </c>
      <c r="R560" s="849">
        <f t="shared" si="54"/>
        <v>0</v>
      </c>
    </row>
    <row r="561" spans="2:18" x14ac:dyDescent="0.35">
      <c r="B561" s="229"/>
      <c r="C561" s="301"/>
      <c r="D561" s="301"/>
      <c r="E561" s="449"/>
      <c r="F561" s="301"/>
      <c r="G561" s="302"/>
      <c r="H561" s="170"/>
      <c r="I561" s="170"/>
      <c r="J561" s="817">
        <f t="shared" ref="J561:J624" si="56">IF(OR(H561&lt;&gt;"",I561&lt;&gt;""),DATEDIF(H561,I561,"d")+1,0)</f>
        <v>0</v>
      </c>
      <c r="K561" s="588">
        <f t="shared" ref="K561:K624" si="57">J561*$L$8</f>
        <v>0</v>
      </c>
      <c r="L561" s="644">
        <f>IF(I561&lt;(INDEX(Lookup!$U$2:$U$10,MATCH($D$45,Lookup!$S$2:$S$10,0))),0,365)</f>
        <v>0</v>
      </c>
      <c r="M561" s="588">
        <f t="shared" si="55"/>
        <v>0</v>
      </c>
      <c r="N561" s="704"/>
      <c r="O561" s="361"/>
      <c r="Q561" s="849">
        <f t="shared" ref="Q561:Q624" si="58">K561*$H$33</f>
        <v>0</v>
      </c>
      <c r="R561" s="849">
        <f t="shared" ref="R561:R624" si="59">M561*$H$42</f>
        <v>0</v>
      </c>
    </row>
    <row r="562" spans="2:18" x14ac:dyDescent="0.35">
      <c r="B562" s="229"/>
      <c r="C562" s="301"/>
      <c r="D562" s="301"/>
      <c r="E562" s="449"/>
      <c r="F562" s="301"/>
      <c r="G562" s="302"/>
      <c r="H562" s="170"/>
      <c r="I562" s="170"/>
      <c r="J562" s="817">
        <f t="shared" si="56"/>
        <v>0</v>
      </c>
      <c r="K562" s="588">
        <f t="shared" si="57"/>
        <v>0</v>
      </c>
      <c r="L562" s="644">
        <f>IF(I562&lt;(INDEX(Lookup!$U$2:$U$10,MATCH($D$45,Lookup!$S$2:$S$10,0))),0,365)</f>
        <v>0</v>
      </c>
      <c r="M562" s="588">
        <f t="shared" si="55"/>
        <v>0</v>
      </c>
      <c r="N562" s="704"/>
      <c r="O562" s="361"/>
      <c r="Q562" s="849">
        <f t="shared" si="58"/>
        <v>0</v>
      </c>
      <c r="R562" s="849">
        <f t="shared" si="59"/>
        <v>0</v>
      </c>
    </row>
    <row r="563" spans="2:18" x14ac:dyDescent="0.35">
      <c r="B563" s="229"/>
      <c r="C563" s="301"/>
      <c r="D563" s="301"/>
      <c r="E563" s="449"/>
      <c r="F563" s="301"/>
      <c r="G563" s="302"/>
      <c r="H563" s="170"/>
      <c r="I563" s="170"/>
      <c r="J563" s="817">
        <f t="shared" si="56"/>
        <v>0</v>
      </c>
      <c r="K563" s="588">
        <f t="shared" si="57"/>
        <v>0</v>
      </c>
      <c r="L563" s="644">
        <f>IF(I563&lt;(INDEX(Lookup!$U$2:$U$10,MATCH($D$45,Lookup!$S$2:$S$10,0))),0,365)</f>
        <v>0</v>
      </c>
      <c r="M563" s="588">
        <f t="shared" si="55"/>
        <v>0</v>
      </c>
      <c r="N563" s="704"/>
      <c r="O563" s="361"/>
      <c r="Q563" s="849">
        <f t="shared" si="58"/>
        <v>0</v>
      </c>
      <c r="R563" s="849">
        <f t="shared" si="59"/>
        <v>0</v>
      </c>
    </row>
    <row r="564" spans="2:18" x14ac:dyDescent="0.35">
      <c r="B564" s="229"/>
      <c r="C564" s="301"/>
      <c r="D564" s="301"/>
      <c r="E564" s="449"/>
      <c r="F564" s="301"/>
      <c r="G564" s="302"/>
      <c r="H564" s="170"/>
      <c r="I564" s="170"/>
      <c r="J564" s="817">
        <f t="shared" si="56"/>
        <v>0</v>
      </c>
      <c r="K564" s="588">
        <f t="shared" si="57"/>
        <v>0</v>
      </c>
      <c r="L564" s="644">
        <f>IF(I564&lt;(INDEX(Lookup!$U$2:$U$10,MATCH($D$45,Lookup!$S$2:$S$10,0))),0,365)</f>
        <v>0</v>
      </c>
      <c r="M564" s="588">
        <f t="shared" si="55"/>
        <v>0</v>
      </c>
      <c r="N564" s="704"/>
      <c r="O564" s="361"/>
      <c r="Q564" s="849">
        <f t="shared" si="58"/>
        <v>0</v>
      </c>
      <c r="R564" s="849">
        <f t="shared" si="59"/>
        <v>0</v>
      </c>
    </row>
    <row r="565" spans="2:18" x14ac:dyDescent="0.35">
      <c r="B565" s="229"/>
      <c r="C565" s="301"/>
      <c r="D565" s="301"/>
      <c r="E565" s="449"/>
      <c r="F565" s="301"/>
      <c r="G565" s="302"/>
      <c r="H565" s="170"/>
      <c r="I565" s="170"/>
      <c r="J565" s="817">
        <f t="shared" si="56"/>
        <v>0</v>
      </c>
      <c r="K565" s="588">
        <f t="shared" si="57"/>
        <v>0</v>
      </c>
      <c r="L565" s="644">
        <f>IF(I565&lt;(INDEX(Lookup!$U$2:$U$10,MATCH($D$45,Lookup!$S$2:$S$10,0))),0,365)</f>
        <v>0</v>
      </c>
      <c r="M565" s="588">
        <f t="shared" si="55"/>
        <v>0</v>
      </c>
      <c r="N565" s="704"/>
      <c r="O565" s="361"/>
      <c r="Q565" s="849">
        <f t="shared" si="58"/>
        <v>0</v>
      </c>
      <c r="R565" s="849">
        <f t="shared" si="59"/>
        <v>0</v>
      </c>
    </row>
    <row r="566" spans="2:18" x14ac:dyDescent="0.35">
      <c r="B566" s="229"/>
      <c r="C566" s="301"/>
      <c r="D566" s="301"/>
      <c r="E566" s="449"/>
      <c r="F566" s="301"/>
      <c r="G566" s="302"/>
      <c r="H566" s="170"/>
      <c r="I566" s="170"/>
      <c r="J566" s="817">
        <f t="shared" si="56"/>
        <v>0</v>
      </c>
      <c r="K566" s="588">
        <f t="shared" si="57"/>
        <v>0</v>
      </c>
      <c r="L566" s="644">
        <f>IF(I566&lt;(INDEX(Lookup!$U$2:$U$10,MATCH($D$45,Lookup!$S$2:$S$10,0))),0,365)</f>
        <v>0</v>
      </c>
      <c r="M566" s="588">
        <f t="shared" si="55"/>
        <v>0</v>
      </c>
      <c r="N566" s="704"/>
      <c r="O566" s="361"/>
      <c r="Q566" s="849">
        <f t="shared" si="58"/>
        <v>0</v>
      </c>
      <c r="R566" s="849">
        <f t="shared" si="59"/>
        <v>0</v>
      </c>
    </row>
    <row r="567" spans="2:18" x14ac:dyDescent="0.35">
      <c r="B567" s="229"/>
      <c r="C567" s="301"/>
      <c r="D567" s="301"/>
      <c r="E567" s="449"/>
      <c r="F567" s="301"/>
      <c r="G567" s="302"/>
      <c r="H567" s="170"/>
      <c r="I567" s="170"/>
      <c r="J567" s="817">
        <f t="shared" si="56"/>
        <v>0</v>
      </c>
      <c r="K567" s="588">
        <f t="shared" si="57"/>
        <v>0</v>
      </c>
      <c r="L567" s="644">
        <f>IF(I567&lt;(INDEX(Lookup!$U$2:$U$10,MATCH($D$45,Lookup!$S$2:$S$10,0))),0,365)</f>
        <v>0</v>
      </c>
      <c r="M567" s="588">
        <f t="shared" si="55"/>
        <v>0</v>
      </c>
      <c r="N567" s="704"/>
      <c r="O567" s="361"/>
      <c r="Q567" s="849">
        <f t="shared" si="58"/>
        <v>0</v>
      </c>
      <c r="R567" s="849">
        <f t="shared" si="59"/>
        <v>0</v>
      </c>
    </row>
    <row r="568" spans="2:18" x14ac:dyDescent="0.35">
      <c r="B568" s="229"/>
      <c r="C568" s="301"/>
      <c r="D568" s="301"/>
      <c r="E568" s="449"/>
      <c r="F568" s="301"/>
      <c r="G568" s="302"/>
      <c r="H568" s="170"/>
      <c r="I568" s="170"/>
      <c r="J568" s="817">
        <f t="shared" si="56"/>
        <v>0</v>
      </c>
      <c r="K568" s="588">
        <f t="shared" si="57"/>
        <v>0</v>
      </c>
      <c r="L568" s="644">
        <f>IF(I568&lt;(INDEX(Lookup!$U$2:$U$10,MATCH($D$45,Lookup!$S$2:$S$10,0))),0,365)</f>
        <v>0</v>
      </c>
      <c r="M568" s="588">
        <f t="shared" si="55"/>
        <v>0</v>
      </c>
      <c r="N568" s="704"/>
      <c r="O568" s="361"/>
      <c r="Q568" s="849">
        <f t="shared" si="58"/>
        <v>0</v>
      </c>
      <c r="R568" s="849">
        <f t="shared" si="59"/>
        <v>0</v>
      </c>
    </row>
    <row r="569" spans="2:18" x14ac:dyDescent="0.35">
      <c r="B569" s="229"/>
      <c r="C569" s="301"/>
      <c r="D569" s="301"/>
      <c r="E569" s="449"/>
      <c r="F569" s="301"/>
      <c r="G569" s="302"/>
      <c r="H569" s="170"/>
      <c r="I569" s="170"/>
      <c r="J569" s="817">
        <f t="shared" si="56"/>
        <v>0</v>
      </c>
      <c r="K569" s="588">
        <f t="shared" si="57"/>
        <v>0</v>
      </c>
      <c r="L569" s="644">
        <f>IF(I569&lt;(INDEX(Lookup!$U$2:$U$10,MATCH($D$45,Lookup!$S$2:$S$10,0))),0,365)</f>
        <v>0</v>
      </c>
      <c r="M569" s="588">
        <f t="shared" si="55"/>
        <v>0</v>
      </c>
      <c r="N569" s="704"/>
      <c r="O569" s="361"/>
      <c r="Q569" s="849">
        <f t="shared" si="58"/>
        <v>0</v>
      </c>
      <c r="R569" s="849">
        <f t="shared" si="59"/>
        <v>0</v>
      </c>
    </row>
    <row r="570" spans="2:18" x14ac:dyDescent="0.35">
      <c r="B570" s="229"/>
      <c r="C570" s="301"/>
      <c r="D570" s="301"/>
      <c r="E570" s="449"/>
      <c r="F570" s="301"/>
      <c r="G570" s="302"/>
      <c r="H570" s="170"/>
      <c r="I570" s="170"/>
      <c r="J570" s="817">
        <f t="shared" si="56"/>
        <v>0</v>
      </c>
      <c r="K570" s="588">
        <f t="shared" si="57"/>
        <v>0</v>
      </c>
      <c r="L570" s="644">
        <f>IF(I570&lt;(INDEX(Lookup!$U$2:$U$10,MATCH($D$45,Lookup!$S$2:$S$10,0))),0,365)</f>
        <v>0</v>
      </c>
      <c r="M570" s="588">
        <f t="shared" si="55"/>
        <v>0</v>
      </c>
      <c r="N570" s="704"/>
      <c r="O570" s="361"/>
      <c r="Q570" s="849">
        <f t="shared" si="58"/>
        <v>0</v>
      </c>
      <c r="R570" s="849">
        <f t="shared" si="59"/>
        <v>0</v>
      </c>
    </row>
    <row r="571" spans="2:18" x14ac:dyDescent="0.35">
      <c r="B571" s="229"/>
      <c r="C571" s="301"/>
      <c r="D571" s="301"/>
      <c r="E571" s="449"/>
      <c r="F571" s="301"/>
      <c r="G571" s="302"/>
      <c r="H571" s="170"/>
      <c r="I571" s="170"/>
      <c r="J571" s="817">
        <f t="shared" si="56"/>
        <v>0</v>
      </c>
      <c r="K571" s="588">
        <f t="shared" si="57"/>
        <v>0</v>
      </c>
      <c r="L571" s="644">
        <f>IF(I571&lt;(INDEX(Lookup!$U$2:$U$10,MATCH($D$45,Lookup!$S$2:$S$10,0))),0,365)</f>
        <v>0</v>
      </c>
      <c r="M571" s="588">
        <f t="shared" si="55"/>
        <v>0</v>
      </c>
      <c r="N571" s="704"/>
      <c r="O571" s="361"/>
      <c r="Q571" s="849">
        <f t="shared" si="58"/>
        <v>0</v>
      </c>
      <c r="R571" s="849">
        <f t="shared" si="59"/>
        <v>0</v>
      </c>
    </row>
    <row r="572" spans="2:18" x14ac:dyDescent="0.35">
      <c r="B572" s="229"/>
      <c r="C572" s="301"/>
      <c r="D572" s="301"/>
      <c r="E572" s="449"/>
      <c r="F572" s="301"/>
      <c r="G572" s="302"/>
      <c r="H572" s="170"/>
      <c r="I572" s="170"/>
      <c r="J572" s="817">
        <f t="shared" si="56"/>
        <v>0</v>
      </c>
      <c r="K572" s="588">
        <f t="shared" si="57"/>
        <v>0</v>
      </c>
      <c r="L572" s="644">
        <f>IF(I572&lt;(INDEX(Lookup!$U$2:$U$10,MATCH($D$45,Lookup!$S$2:$S$10,0))),0,365)</f>
        <v>0</v>
      </c>
      <c r="M572" s="588">
        <f t="shared" si="55"/>
        <v>0</v>
      </c>
      <c r="N572" s="704"/>
      <c r="O572" s="361"/>
      <c r="Q572" s="849">
        <f t="shared" si="58"/>
        <v>0</v>
      </c>
      <c r="R572" s="849">
        <f t="shared" si="59"/>
        <v>0</v>
      </c>
    </row>
    <row r="573" spans="2:18" x14ac:dyDescent="0.35">
      <c r="B573" s="229"/>
      <c r="C573" s="301"/>
      <c r="D573" s="301"/>
      <c r="E573" s="449"/>
      <c r="F573" s="301"/>
      <c r="G573" s="302"/>
      <c r="H573" s="170"/>
      <c r="I573" s="170"/>
      <c r="J573" s="817">
        <f t="shared" si="56"/>
        <v>0</v>
      </c>
      <c r="K573" s="588">
        <f t="shared" si="57"/>
        <v>0</v>
      </c>
      <c r="L573" s="644">
        <f>IF(I573&lt;(INDEX(Lookup!$U$2:$U$10,MATCH($D$45,Lookup!$S$2:$S$10,0))),0,365)</f>
        <v>0</v>
      </c>
      <c r="M573" s="588">
        <f t="shared" si="55"/>
        <v>0</v>
      </c>
      <c r="N573" s="704"/>
      <c r="O573" s="361"/>
      <c r="Q573" s="849">
        <f t="shared" si="58"/>
        <v>0</v>
      </c>
      <c r="R573" s="849">
        <f t="shared" si="59"/>
        <v>0</v>
      </c>
    </row>
    <row r="574" spans="2:18" x14ac:dyDescent="0.35">
      <c r="B574" s="229"/>
      <c r="C574" s="301"/>
      <c r="D574" s="301"/>
      <c r="E574" s="449"/>
      <c r="F574" s="301"/>
      <c r="G574" s="302"/>
      <c r="H574" s="170"/>
      <c r="I574" s="170"/>
      <c r="J574" s="817">
        <f t="shared" si="56"/>
        <v>0</v>
      </c>
      <c r="K574" s="588">
        <f t="shared" si="57"/>
        <v>0</v>
      </c>
      <c r="L574" s="644">
        <f>IF(I574&lt;(INDEX(Lookup!$U$2:$U$10,MATCH($D$45,Lookup!$S$2:$S$10,0))),0,365)</f>
        <v>0</v>
      </c>
      <c r="M574" s="588">
        <f t="shared" si="55"/>
        <v>0</v>
      </c>
      <c r="N574" s="704"/>
      <c r="O574" s="361"/>
      <c r="Q574" s="849">
        <f t="shared" si="58"/>
        <v>0</v>
      </c>
      <c r="R574" s="849">
        <f t="shared" si="59"/>
        <v>0</v>
      </c>
    </row>
    <row r="575" spans="2:18" x14ac:dyDescent="0.35">
      <c r="B575" s="229"/>
      <c r="C575" s="301"/>
      <c r="D575" s="301"/>
      <c r="E575" s="449"/>
      <c r="F575" s="301"/>
      <c r="G575" s="302"/>
      <c r="H575" s="170"/>
      <c r="I575" s="170"/>
      <c r="J575" s="817">
        <f t="shared" si="56"/>
        <v>0</v>
      </c>
      <c r="K575" s="588">
        <f t="shared" si="57"/>
        <v>0</v>
      </c>
      <c r="L575" s="644">
        <f>IF(I575&lt;(INDEX(Lookup!$U$2:$U$10,MATCH($D$45,Lookup!$S$2:$S$10,0))),0,365)</f>
        <v>0</v>
      </c>
      <c r="M575" s="588">
        <f t="shared" si="55"/>
        <v>0</v>
      </c>
      <c r="N575" s="704"/>
      <c r="O575" s="361"/>
      <c r="Q575" s="849">
        <f t="shared" si="58"/>
        <v>0</v>
      </c>
      <c r="R575" s="849">
        <f t="shared" si="59"/>
        <v>0</v>
      </c>
    </row>
    <row r="576" spans="2:18" x14ac:dyDescent="0.35">
      <c r="B576" s="229"/>
      <c r="C576" s="301"/>
      <c r="D576" s="301"/>
      <c r="E576" s="449"/>
      <c r="F576" s="301"/>
      <c r="G576" s="302"/>
      <c r="H576" s="170"/>
      <c r="I576" s="170"/>
      <c r="J576" s="817">
        <f t="shared" si="56"/>
        <v>0</v>
      </c>
      <c r="K576" s="588">
        <f t="shared" si="57"/>
        <v>0</v>
      </c>
      <c r="L576" s="644">
        <f>IF(I576&lt;(INDEX(Lookup!$U$2:$U$10,MATCH($D$45,Lookup!$S$2:$S$10,0))),0,365)</f>
        <v>0</v>
      </c>
      <c r="M576" s="588">
        <f t="shared" si="55"/>
        <v>0</v>
      </c>
      <c r="N576" s="704"/>
      <c r="O576" s="361"/>
      <c r="Q576" s="849">
        <f t="shared" si="58"/>
        <v>0</v>
      </c>
      <c r="R576" s="849">
        <f t="shared" si="59"/>
        <v>0</v>
      </c>
    </row>
    <row r="577" spans="2:18" x14ac:dyDescent="0.35">
      <c r="B577" s="229"/>
      <c r="C577" s="301"/>
      <c r="D577" s="301"/>
      <c r="E577" s="449"/>
      <c r="F577" s="301"/>
      <c r="G577" s="302"/>
      <c r="H577" s="170"/>
      <c r="I577" s="170"/>
      <c r="J577" s="817">
        <f t="shared" si="56"/>
        <v>0</v>
      </c>
      <c r="K577" s="588">
        <f t="shared" si="57"/>
        <v>0</v>
      </c>
      <c r="L577" s="644">
        <f>IF(I577&lt;(INDEX(Lookup!$U$2:$U$10,MATCH($D$45,Lookup!$S$2:$S$10,0))),0,365)</f>
        <v>0</v>
      </c>
      <c r="M577" s="588">
        <f t="shared" si="55"/>
        <v>0</v>
      </c>
      <c r="N577" s="704"/>
      <c r="O577" s="361"/>
      <c r="Q577" s="849">
        <f t="shared" si="58"/>
        <v>0</v>
      </c>
      <c r="R577" s="849">
        <f t="shared" si="59"/>
        <v>0</v>
      </c>
    </row>
    <row r="578" spans="2:18" x14ac:dyDescent="0.35">
      <c r="B578" s="229"/>
      <c r="C578" s="301"/>
      <c r="D578" s="301"/>
      <c r="E578" s="449"/>
      <c r="F578" s="301"/>
      <c r="G578" s="302"/>
      <c r="H578" s="170"/>
      <c r="I578" s="170"/>
      <c r="J578" s="817">
        <f t="shared" si="56"/>
        <v>0</v>
      </c>
      <c r="K578" s="588">
        <f t="shared" si="57"/>
        <v>0</v>
      </c>
      <c r="L578" s="644">
        <f>IF(I578&lt;(INDEX(Lookup!$U$2:$U$10,MATCH($D$45,Lookup!$S$2:$S$10,0))),0,365)</f>
        <v>0</v>
      </c>
      <c r="M578" s="588">
        <f t="shared" si="55"/>
        <v>0</v>
      </c>
      <c r="N578" s="704"/>
      <c r="O578" s="361"/>
      <c r="Q578" s="849">
        <f t="shared" si="58"/>
        <v>0</v>
      </c>
      <c r="R578" s="849">
        <f t="shared" si="59"/>
        <v>0</v>
      </c>
    </row>
    <row r="579" spans="2:18" x14ac:dyDescent="0.35">
      <c r="B579" s="229"/>
      <c r="C579" s="301"/>
      <c r="D579" s="301"/>
      <c r="E579" s="449"/>
      <c r="F579" s="301"/>
      <c r="G579" s="302"/>
      <c r="H579" s="170"/>
      <c r="I579" s="170"/>
      <c r="J579" s="817">
        <f t="shared" si="56"/>
        <v>0</v>
      </c>
      <c r="K579" s="588">
        <f t="shared" si="57"/>
        <v>0</v>
      </c>
      <c r="L579" s="644">
        <f>IF(I579&lt;(INDEX(Lookup!$U$2:$U$10,MATCH($D$45,Lookup!$S$2:$S$10,0))),0,365)</f>
        <v>0</v>
      </c>
      <c r="M579" s="588">
        <f t="shared" si="55"/>
        <v>0</v>
      </c>
      <c r="N579" s="704"/>
      <c r="O579" s="361"/>
      <c r="Q579" s="849">
        <f t="shared" si="58"/>
        <v>0</v>
      </c>
      <c r="R579" s="849">
        <f t="shared" si="59"/>
        <v>0</v>
      </c>
    </row>
    <row r="580" spans="2:18" x14ac:dyDescent="0.35">
      <c r="B580" s="229"/>
      <c r="C580" s="301"/>
      <c r="D580" s="301"/>
      <c r="E580" s="449"/>
      <c r="F580" s="301"/>
      <c r="G580" s="302"/>
      <c r="H580" s="170"/>
      <c r="I580" s="170"/>
      <c r="J580" s="817">
        <f t="shared" si="56"/>
        <v>0</v>
      </c>
      <c r="K580" s="588">
        <f t="shared" si="57"/>
        <v>0</v>
      </c>
      <c r="L580" s="644">
        <f>IF(I580&lt;(INDEX(Lookup!$U$2:$U$10,MATCH($D$45,Lookup!$S$2:$S$10,0))),0,365)</f>
        <v>0</v>
      </c>
      <c r="M580" s="588">
        <f t="shared" si="55"/>
        <v>0</v>
      </c>
      <c r="N580" s="704"/>
      <c r="O580" s="361"/>
      <c r="Q580" s="849">
        <f t="shared" si="58"/>
        <v>0</v>
      </c>
      <c r="R580" s="849">
        <f t="shared" si="59"/>
        <v>0</v>
      </c>
    </row>
    <row r="581" spans="2:18" x14ac:dyDescent="0.35">
      <c r="B581" s="229"/>
      <c r="C581" s="301"/>
      <c r="D581" s="301"/>
      <c r="E581" s="449"/>
      <c r="F581" s="301"/>
      <c r="G581" s="302"/>
      <c r="H581" s="170"/>
      <c r="I581" s="170"/>
      <c r="J581" s="817">
        <f t="shared" si="56"/>
        <v>0</v>
      </c>
      <c r="K581" s="588">
        <f t="shared" si="57"/>
        <v>0</v>
      </c>
      <c r="L581" s="644">
        <f>IF(I581&lt;(INDEX(Lookup!$U$2:$U$10,MATCH($D$45,Lookup!$S$2:$S$10,0))),0,365)</f>
        <v>0</v>
      </c>
      <c r="M581" s="588">
        <f t="shared" si="55"/>
        <v>0</v>
      </c>
      <c r="N581" s="704"/>
      <c r="O581" s="361"/>
      <c r="Q581" s="849">
        <f t="shared" si="58"/>
        <v>0</v>
      </c>
      <c r="R581" s="849">
        <f t="shared" si="59"/>
        <v>0</v>
      </c>
    </row>
    <row r="582" spans="2:18" x14ac:dyDescent="0.35">
      <c r="B582" s="229"/>
      <c r="C582" s="301"/>
      <c r="D582" s="301"/>
      <c r="E582" s="449"/>
      <c r="F582" s="301"/>
      <c r="G582" s="302"/>
      <c r="H582" s="170"/>
      <c r="I582" s="170"/>
      <c r="J582" s="817">
        <f t="shared" si="56"/>
        <v>0</v>
      </c>
      <c r="K582" s="588">
        <f t="shared" si="57"/>
        <v>0</v>
      </c>
      <c r="L582" s="644">
        <f>IF(I582&lt;(INDEX(Lookup!$U$2:$U$10,MATCH($D$45,Lookup!$S$2:$S$10,0))),0,365)</f>
        <v>0</v>
      </c>
      <c r="M582" s="588">
        <f t="shared" si="55"/>
        <v>0</v>
      </c>
      <c r="N582" s="704"/>
      <c r="O582" s="361"/>
      <c r="Q582" s="849">
        <f t="shared" si="58"/>
        <v>0</v>
      </c>
      <c r="R582" s="849">
        <f t="shared" si="59"/>
        <v>0</v>
      </c>
    </row>
    <row r="583" spans="2:18" x14ac:dyDescent="0.35">
      <c r="B583" s="229"/>
      <c r="C583" s="301"/>
      <c r="D583" s="301"/>
      <c r="E583" s="449"/>
      <c r="F583" s="301"/>
      <c r="G583" s="302"/>
      <c r="H583" s="170"/>
      <c r="I583" s="170"/>
      <c r="J583" s="817">
        <f t="shared" si="56"/>
        <v>0</v>
      </c>
      <c r="K583" s="588">
        <f t="shared" si="57"/>
        <v>0</v>
      </c>
      <c r="L583" s="644">
        <f>IF(I583&lt;(INDEX(Lookup!$U$2:$U$10,MATCH($D$45,Lookup!$S$2:$S$10,0))),0,365)</f>
        <v>0</v>
      </c>
      <c r="M583" s="588">
        <f t="shared" si="55"/>
        <v>0</v>
      </c>
      <c r="N583" s="704"/>
      <c r="O583" s="361"/>
      <c r="Q583" s="849">
        <f t="shared" si="58"/>
        <v>0</v>
      </c>
      <c r="R583" s="849">
        <f t="shared" si="59"/>
        <v>0</v>
      </c>
    </row>
    <row r="584" spans="2:18" x14ac:dyDescent="0.35">
      <c r="B584" s="229"/>
      <c r="C584" s="301"/>
      <c r="D584" s="301"/>
      <c r="E584" s="449"/>
      <c r="F584" s="301"/>
      <c r="G584" s="302"/>
      <c r="H584" s="170"/>
      <c r="I584" s="170"/>
      <c r="J584" s="817">
        <f t="shared" si="56"/>
        <v>0</v>
      </c>
      <c r="K584" s="588">
        <f t="shared" si="57"/>
        <v>0</v>
      </c>
      <c r="L584" s="644">
        <f>IF(I584&lt;(INDEX(Lookup!$U$2:$U$10,MATCH($D$45,Lookup!$S$2:$S$10,0))),0,365)</f>
        <v>0</v>
      </c>
      <c r="M584" s="588">
        <f t="shared" si="55"/>
        <v>0</v>
      </c>
      <c r="N584" s="704"/>
      <c r="O584" s="361"/>
      <c r="Q584" s="849">
        <f t="shared" si="58"/>
        <v>0</v>
      </c>
      <c r="R584" s="849">
        <f t="shared" si="59"/>
        <v>0</v>
      </c>
    </row>
    <row r="585" spans="2:18" x14ac:dyDescent="0.35">
      <c r="B585" s="229"/>
      <c r="C585" s="301"/>
      <c r="D585" s="301"/>
      <c r="E585" s="449"/>
      <c r="F585" s="301"/>
      <c r="G585" s="302"/>
      <c r="H585" s="170"/>
      <c r="I585" s="170"/>
      <c r="J585" s="817">
        <f t="shared" si="56"/>
        <v>0</v>
      </c>
      <c r="K585" s="588">
        <f t="shared" si="57"/>
        <v>0</v>
      </c>
      <c r="L585" s="644">
        <f>IF(I585&lt;(INDEX(Lookup!$U$2:$U$10,MATCH($D$45,Lookup!$S$2:$S$10,0))),0,365)</f>
        <v>0</v>
      </c>
      <c r="M585" s="588">
        <f t="shared" si="55"/>
        <v>0</v>
      </c>
      <c r="N585" s="704"/>
      <c r="O585" s="361"/>
      <c r="Q585" s="849">
        <f t="shared" si="58"/>
        <v>0</v>
      </c>
      <c r="R585" s="849">
        <f t="shared" si="59"/>
        <v>0</v>
      </c>
    </row>
    <row r="586" spans="2:18" x14ac:dyDescent="0.35">
      <c r="B586" s="229"/>
      <c r="C586" s="301"/>
      <c r="D586" s="301"/>
      <c r="E586" s="449"/>
      <c r="F586" s="301"/>
      <c r="G586" s="302"/>
      <c r="H586" s="170"/>
      <c r="I586" s="170"/>
      <c r="J586" s="817">
        <f t="shared" si="56"/>
        <v>0</v>
      </c>
      <c r="K586" s="588">
        <f t="shared" si="57"/>
        <v>0</v>
      </c>
      <c r="L586" s="644">
        <f>IF(I586&lt;(INDEX(Lookup!$U$2:$U$10,MATCH($D$45,Lookup!$S$2:$S$10,0))),0,365)</f>
        <v>0</v>
      </c>
      <c r="M586" s="588">
        <f t="shared" si="55"/>
        <v>0</v>
      </c>
      <c r="N586" s="704"/>
      <c r="O586" s="361"/>
      <c r="Q586" s="849">
        <f t="shared" si="58"/>
        <v>0</v>
      </c>
      <c r="R586" s="849">
        <f t="shared" si="59"/>
        <v>0</v>
      </c>
    </row>
    <row r="587" spans="2:18" x14ac:dyDescent="0.35">
      <c r="B587" s="229"/>
      <c r="C587" s="301"/>
      <c r="D587" s="301"/>
      <c r="E587" s="449"/>
      <c r="F587" s="301"/>
      <c r="G587" s="302"/>
      <c r="H587" s="170"/>
      <c r="I587" s="170"/>
      <c r="J587" s="817">
        <f t="shared" si="56"/>
        <v>0</v>
      </c>
      <c r="K587" s="588">
        <f t="shared" si="57"/>
        <v>0</v>
      </c>
      <c r="L587" s="644">
        <f>IF(I587&lt;(INDEX(Lookup!$U$2:$U$10,MATCH($D$45,Lookup!$S$2:$S$10,0))),0,365)</f>
        <v>0</v>
      </c>
      <c r="M587" s="588">
        <f t="shared" si="55"/>
        <v>0</v>
      </c>
      <c r="N587" s="704"/>
      <c r="O587" s="361"/>
      <c r="Q587" s="849">
        <f t="shared" si="58"/>
        <v>0</v>
      </c>
      <c r="R587" s="849">
        <f t="shared" si="59"/>
        <v>0</v>
      </c>
    </row>
    <row r="588" spans="2:18" x14ac:dyDescent="0.35">
      <c r="B588" s="229"/>
      <c r="C588" s="301"/>
      <c r="D588" s="301"/>
      <c r="E588" s="449"/>
      <c r="F588" s="301"/>
      <c r="G588" s="302"/>
      <c r="H588" s="170"/>
      <c r="I588" s="170"/>
      <c r="J588" s="817">
        <f t="shared" si="56"/>
        <v>0</v>
      </c>
      <c r="K588" s="588">
        <f t="shared" si="57"/>
        <v>0</v>
      </c>
      <c r="L588" s="644">
        <f>IF(I588&lt;(INDEX(Lookup!$U$2:$U$10,MATCH($D$45,Lookup!$S$2:$S$10,0))),0,365)</f>
        <v>0</v>
      </c>
      <c r="M588" s="588">
        <f t="shared" si="55"/>
        <v>0</v>
      </c>
      <c r="N588" s="704"/>
      <c r="O588" s="361"/>
      <c r="Q588" s="849">
        <f t="shared" si="58"/>
        <v>0</v>
      </c>
      <c r="R588" s="849">
        <f t="shared" si="59"/>
        <v>0</v>
      </c>
    </row>
    <row r="589" spans="2:18" x14ac:dyDescent="0.35">
      <c r="B589" s="229"/>
      <c r="C589" s="301"/>
      <c r="D589" s="301"/>
      <c r="E589" s="449"/>
      <c r="F589" s="301"/>
      <c r="G589" s="302"/>
      <c r="H589" s="170"/>
      <c r="I589" s="170"/>
      <c r="J589" s="817">
        <f t="shared" si="56"/>
        <v>0</v>
      </c>
      <c r="K589" s="588">
        <f t="shared" si="57"/>
        <v>0</v>
      </c>
      <c r="L589" s="644">
        <f>IF(I589&lt;(INDEX(Lookup!$U$2:$U$10,MATCH($D$45,Lookup!$S$2:$S$10,0))),0,365)</f>
        <v>0</v>
      </c>
      <c r="M589" s="588">
        <f t="shared" si="55"/>
        <v>0</v>
      </c>
      <c r="N589" s="704"/>
      <c r="O589" s="361"/>
      <c r="Q589" s="849">
        <f t="shared" si="58"/>
        <v>0</v>
      </c>
      <c r="R589" s="849">
        <f t="shared" si="59"/>
        <v>0</v>
      </c>
    </row>
    <row r="590" spans="2:18" x14ac:dyDescent="0.35">
      <c r="B590" s="229"/>
      <c r="C590" s="301"/>
      <c r="D590" s="301"/>
      <c r="E590" s="449"/>
      <c r="F590" s="301"/>
      <c r="G590" s="302"/>
      <c r="H590" s="170"/>
      <c r="I590" s="170"/>
      <c r="J590" s="817">
        <f t="shared" si="56"/>
        <v>0</v>
      </c>
      <c r="K590" s="588">
        <f t="shared" si="57"/>
        <v>0</v>
      </c>
      <c r="L590" s="644">
        <f>IF(I590&lt;(INDEX(Lookup!$U$2:$U$10,MATCH($D$45,Lookup!$S$2:$S$10,0))),0,365)</f>
        <v>0</v>
      </c>
      <c r="M590" s="588">
        <f t="shared" si="55"/>
        <v>0</v>
      </c>
      <c r="N590" s="704"/>
      <c r="O590" s="361"/>
      <c r="Q590" s="849">
        <f t="shared" si="58"/>
        <v>0</v>
      </c>
      <c r="R590" s="849">
        <f t="shared" si="59"/>
        <v>0</v>
      </c>
    </row>
    <row r="591" spans="2:18" x14ac:dyDescent="0.35">
      <c r="B591" s="229"/>
      <c r="C591" s="301"/>
      <c r="D591" s="301"/>
      <c r="E591" s="449"/>
      <c r="F591" s="301"/>
      <c r="G591" s="302"/>
      <c r="H591" s="170"/>
      <c r="I591" s="170"/>
      <c r="J591" s="817">
        <f t="shared" si="56"/>
        <v>0</v>
      </c>
      <c r="K591" s="588">
        <f t="shared" si="57"/>
        <v>0</v>
      </c>
      <c r="L591" s="644">
        <f>IF(I591&lt;(INDEX(Lookup!$U$2:$U$10,MATCH($D$45,Lookup!$S$2:$S$10,0))),0,365)</f>
        <v>0</v>
      </c>
      <c r="M591" s="588">
        <f t="shared" si="55"/>
        <v>0</v>
      </c>
      <c r="N591" s="704"/>
      <c r="O591" s="361"/>
      <c r="Q591" s="849">
        <f t="shared" si="58"/>
        <v>0</v>
      </c>
      <c r="R591" s="849">
        <f t="shared" si="59"/>
        <v>0</v>
      </c>
    </row>
    <row r="592" spans="2:18" x14ac:dyDescent="0.35">
      <c r="B592" s="229"/>
      <c r="C592" s="301"/>
      <c r="D592" s="301"/>
      <c r="E592" s="449"/>
      <c r="F592" s="301"/>
      <c r="G592" s="302"/>
      <c r="H592" s="170"/>
      <c r="I592" s="170"/>
      <c r="J592" s="817">
        <f t="shared" si="56"/>
        <v>0</v>
      </c>
      <c r="K592" s="588">
        <f t="shared" si="57"/>
        <v>0</v>
      </c>
      <c r="L592" s="644">
        <f>IF(I592&lt;(INDEX(Lookup!$U$2:$U$10,MATCH($D$45,Lookup!$S$2:$S$10,0))),0,365)</f>
        <v>0</v>
      </c>
      <c r="M592" s="588">
        <f t="shared" si="55"/>
        <v>0</v>
      </c>
      <c r="N592" s="704"/>
      <c r="O592" s="361"/>
      <c r="Q592" s="849">
        <f t="shared" si="58"/>
        <v>0</v>
      </c>
      <c r="R592" s="849">
        <f t="shared" si="59"/>
        <v>0</v>
      </c>
    </row>
    <row r="593" spans="2:18" x14ac:dyDescent="0.35">
      <c r="B593" s="229"/>
      <c r="C593" s="301"/>
      <c r="D593" s="301"/>
      <c r="E593" s="449"/>
      <c r="F593" s="301"/>
      <c r="G593" s="302"/>
      <c r="H593" s="170"/>
      <c r="I593" s="170"/>
      <c r="J593" s="817">
        <f t="shared" si="56"/>
        <v>0</v>
      </c>
      <c r="K593" s="588">
        <f t="shared" si="57"/>
        <v>0</v>
      </c>
      <c r="L593" s="644">
        <f>IF(I593&lt;(INDEX(Lookup!$U$2:$U$10,MATCH($D$45,Lookup!$S$2:$S$10,0))),0,365)</f>
        <v>0</v>
      </c>
      <c r="M593" s="588">
        <f t="shared" si="55"/>
        <v>0</v>
      </c>
      <c r="N593" s="704"/>
      <c r="O593" s="361"/>
      <c r="Q593" s="849">
        <f t="shared" si="58"/>
        <v>0</v>
      </c>
      <c r="R593" s="849">
        <f t="shared" si="59"/>
        <v>0</v>
      </c>
    </row>
    <row r="594" spans="2:18" x14ac:dyDescent="0.35">
      <c r="B594" s="229"/>
      <c r="C594" s="301"/>
      <c r="D594" s="301"/>
      <c r="E594" s="449"/>
      <c r="F594" s="301"/>
      <c r="G594" s="302"/>
      <c r="H594" s="170"/>
      <c r="I594" s="170"/>
      <c r="J594" s="817">
        <f t="shared" si="56"/>
        <v>0</v>
      </c>
      <c r="K594" s="588">
        <f t="shared" si="57"/>
        <v>0</v>
      </c>
      <c r="L594" s="644">
        <f>IF(I594&lt;(INDEX(Lookup!$U$2:$U$10,MATCH($D$45,Lookup!$S$2:$S$10,0))),0,365)</f>
        <v>0</v>
      </c>
      <c r="M594" s="588">
        <f t="shared" si="55"/>
        <v>0</v>
      </c>
      <c r="N594" s="704"/>
      <c r="O594" s="361"/>
      <c r="Q594" s="849">
        <f t="shared" si="58"/>
        <v>0</v>
      </c>
      <c r="R594" s="849">
        <f t="shared" si="59"/>
        <v>0</v>
      </c>
    </row>
    <row r="595" spans="2:18" x14ac:dyDescent="0.35">
      <c r="B595" s="229"/>
      <c r="C595" s="301"/>
      <c r="D595" s="301"/>
      <c r="E595" s="449"/>
      <c r="F595" s="301"/>
      <c r="G595" s="302"/>
      <c r="H595" s="170"/>
      <c r="I595" s="170"/>
      <c r="J595" s="817">
        <f t="shared" si="56"/>
        <v>0</v>
      </c>
      <c r="K595" s="588">
        <f t="shared" si="57"/>
        <v>0</v>
      </c>
      <c r="L595" s="644">
        <f>IF(I595&lt;(INDEX(Lookup!$U$2:$U$10,MATCH($D$45,Lookup!$S$2:$S$10,0))),0,365)</f>
        <v>0</v>
      </c>
      <c r="M595" s="588">
        <f t="shared" si="55"/>
        <v>0</v>
      </c>
      <c r="N595" s="704"/>
      <c r="O595" s="361"/>
      <c r="Q595" s="849">
        <f t="shared" si="58"/>
        <v>0</v>
      </c>
      <c r="R595" s="849">
        <f t="shared" si="59"/>
        <v>0</v>
      </c>
    </row>
    <row r="596" spans="2:18" x14ac:dyDescent="0.35">
      <c r="B596" s="229"/>
      <c r="C596" s="301"/>
      <c r="D596" s="301"/>
      <c r="E596" s="449"/>
      <c r="F596" s="301"/>
      <c r="G596" s="302"/>
      <c r="H596" s="170"/>
      <c r="I596" s="170"/>
      <c r="J596" s="817">
        <f t="shared" si="56"/>
        <v>0</v>
      </c>
      <c r="K596" s="588">
        <f t="shared" si="57"/>
        <v>0</v>
      </c>
      <c r="L596" s="644">
        <f>IF(I596&lt;(INDEX(Lookup!$U$2:$U$10,MATCH($D$45,Lookup!$S$2:$S$10,0))),0,365)</f>
        <v>0</v>
      </c>
      <c r="M596" s="588">
        <f t="shared" si="55"/>
        <v>0</v>
      </c>
      <c r="N596" s="704"/>
      <c r="O596" s="361"/>
      <c r="Q596" s="849">
        <f t="shared" si="58"/>
        <v>0</v>
      </c>
      <c r="R596" s="849">
        <f t="shared" si="59"/>
        <v>0</v>
      </c>
    </row>
    <row r="597" spans="2:18" x14ac:dyDescent="0.35">
      <c r="B597" s="229"/>
      <c r="C597" s="301"/>
      <c r="D597" s="301"/>
      <c r="E597" s="449"/>
      <c r="F597" s="301"/>
      <c r="G597" s="302"/>
      <c r="H597" s="170"/>
      <c r="I597" s="170"/>
      <c r="J597" s="817">
        <f t="shared" si="56"/>
        <v>0</v>
      </c>
      <c r="K597" s="588">
        <f t="shared" si="57"/>
        <v>0</v>
      </c>
      <c r="L597" s="644">
        <f>IF(I597&lt;(INDEX(Lookup!$U$2:$U$10,MATCH($D$45,Lookup!$S$2:$S$10,0))),0,365)</f>
        <v>0</v>
      </c>
      <c r="M597" s="588">
        <f t="shared" si="55"/>
        <v>0</v>
      </c>
      <c r="N597" s="704"/>
      <c r="O597" s="361"/>
      <c r="Q597" s="849">
        <f t="shared" si="58"/>
        <v>0</v>
      </c>
      <c r="R597" s="849">
        <f t="shared" si="59"/>
        <v>0</v>
      </c>
    </row>
    <row r="598" spans="2:18" x14ac:dyDescent="0.35">
      <c r="B598" s="229"/>
      <c r="C598" s="301"/>
      <c r="D598" s="301"/>
      <c r="E598" s="449"/>
      <c r="F598" s="301"/>
      <c r="G598" s="302"/>
      <c r="H598" s="170"/>
      <c r="I598" s="170"/>
      <c r="J598" s="817">
        <f t="shared" si="56"/>
        <v>0</v>
      </c>
      <c r="K598" s="588">
        <f t="shared" si="57"/>
        <v>0</v>
      </c>
      <c r="L598" s="644">
        <f>IF(I598&lt;(INDEX(Lookup!$U$2:$U$10,MATCH($D$45,Lookup!$S$2:$S$10,0))),0,365)</f>
        <v>0</v>
      </c>
      <c r="M598" s="588">
        <f t="shared" si="55"/>
        <v>0</v>
      </c>
      <c r="N598" s="704"/>
      <c r="O598" s="361"/>
      <c r="Q598" s="849">
        <f t="shared" si="58"/>
        <v>0</v>
      </c>
      <c r="R598" s="849">
        <f t="shared" si="59"/>
        <v>0</v>
      </c>
    </row>
    <row r="599" spans="2:18" x14ac:dyDescent="0.35">
      <c r="B599" s="229"/>
      <c r="C599" s="301"/>
      <c r="D599" s="301"/>
      <c r="E599" s="449"/>
      <c r="F599" s="301"/>
      <c r="G599" s="302"/>
      <c r="H599" s="170"/>
      <c r="I599" s="170"/>
      <c r="J599" s="817">
        <f t="shared" si="56"/>
        <v>0</v>
      </c>
      <c r="K599" s="588">
        <f t="shared" si="57"/>
        <v>0</v>
      </c>
      <c r="L599" s="644">
        <f>IF(I599&lt;(INDEX(Lookup!$U$2:$U$10,MATCH($D$45,Lookup!$S$2:$S$10,0))),0,365)</f>
        <v>0</v>
      </c>
      <c r="M599" s="588">
        <f t="shared" si="55"/>
        <v>0</v>
      </c>
      <c r="N599" s="704"/>
      <c r="O599" s="361"/>
      <c r="Q599" s="849">
        <f t="shared" si="58"/>
        <v>0</v>
      </c>
      <c r="R599" s="849">
        <f t="shared" si="59"/>
        <v>0</v>
      </c>
    </row>
    <row r="600" spans="2:18" x14ac:dyDescent="0.35">
      <c r="B600" s="229"/>
      <c r="C600" s="301"/>
      <c r="D600" s="301"/>
      <c r="E600" s="449"/>
      <c r="F600" s="301"/>
      <c r="G600" s="302"/>
      <c r="H600" s="170"/>
      <c r="I600" s="170"/>
      <c r="J600" s="817">
        <f t="shared" si="56"/>
        <v>0</v>
      </c>
      <c r="K600" s="588">
        <f t="shared" si="57"/>
        <v>0</v>
      </c>
      <c r="L600" s="644">
        <f>IF(I600&lt;(INDEX(Lookup!$U$2:$U$10,MATCH($D$45,Lookup!$S$2:$S$10,0))),0,365)</f>
        <v>0</v>
      </c>
      <c r="M600" s="588">
        <f t="shared" si="55"/>
        <v>0</v>
      </c>
      <c r="N600" s="704"/>
      <c r="O600" s="361"/>
      <c r="Q600" s="849">
        <f t="shared" si="58"/>
        <v>0</v>
      </c>
      <c r="R600" s="849">
        <f t="shared" si="59"/>
        <v>0</v>
      </c>
    </row>
    <row r="601" spans="2:18" x14ac:dyDescent="0.35">
      <c r="B601" s="229"/>
      <c r="C601" s="301"/>
      <c r="D601" s="301"/>
      <c r="E601" s="449"/>
      <c r="F601" s="301"/>
      <c r="G601" s="302"/>
      <c r="H601" s="170"/>
      <c r="I601" s="170"/>
      <c r="J601" s="817">
        <f t="shared" si="56"/>
        <v>0</v>
      </c>
      <c r="K601" s="588">
        <f t="shared" si="57"/>
        <v>0</v>
      </c>
      <c r="L601" s="644">
        <f>IF(I601&lt;(INDEX(Lookup!$U$2:$U$10,MATCH($D$45,Lookup!$S$2:$S$10,0))),0,365)</f>
        <v>0</v>
      </c>
      <c r="M601" s="588">
        <f t="shared" si="55"/>
        <v>0</v>
      </c>
      <c r="N601" s="704"/>
      <c r="O601" s="361"/>
      <c r="Q601" s="849">
        <f t="shared" si="58"/>
        <v>0</v>
      </c>
      <c r="R601" s="849">
        <f t="shared" si="59"/>
        <v>0</v>
      </c>
    </row>
    <row r="602" spans="2:18" x14ac:dyDescent="0.35">
      <c r="B602" s="229"/>
      <c r="C602" s="301"/>
      <c r="D602" s="301"/>
      <c r="E602" s="449"/>
      <c r="F602" s="301"/>
      <c r="G602" s="302"/>
      <c r="H602" s="170"/>
      <c r="I602" s="170"/>
      <c r="J602" s="817">
        <f t="shared" si="56"/>
        <v>0</v>
      </c>
      <c r="K602" s="588">
        <f t="shared" si="57"/>
        <v>0</v>
      </c>
      <c r="L602" s="644">
        <f>IF(I602&lt;(INDEX(Lookup!$U$2:$U$10,MATCH($D$45,Lookup!$S$2:$S$10,0))),0,365)</f>
        <v>0</v>
      </c>
      <c r="M602" s="588">
        <f t="shared" si="55"/>
        <v>0</v>
      </c>
      <c r="N602" s="704"/>
      <c r="O602" s="361"/>
      <c r="Q602" s="849">
        <f t="shared" si="58"/>
        <v>0</v>
      </c>
      <c r="R602" s="849">
        <f t="shared" si="59"/>
        <v>0</v>
      </c>
    </row>
    <row r="603" spans="2:18" x14ac:dyDescent="0.35">
      <c r="B603" s="229"/>
      <c r="C603" s="301"/>
      <c r="D603" s="301"/>
      <c r="E603" s="449"/>
      <c r="F603" s="301"/>
      <c r="G603" s="302"/>
      <c r="H603" s="170"/>
      <c r="I603" s="170"/>
      <c r="J603" s="817">
        <f t="shared" si="56"/>
        <v>0</v>
      </c>
      <c r="K603" s="588">
        <f t="shared" si="57"/>
        <v>0</v>
      </c>
      <c r="L603" s="644">
        <f>IF(I603&lt;(INDEX(Lookup!$U$2:$U$10,MATCH($D$45,Lookup!$S$2:$S$10,0))),0,365)</f>
        <v>0</v>
      </c>
      <c r="M603" s="588">
        <f t="shared" si="55"/>
        <v>0</v>
      </c>
      <c r="N603" s="704"/>
      <c r="O603" s="361"/>
      <c r="Q603" s="849">
        <f t="shared" si="58"/>
        <v>0</v>
      </c>
      <c r="R603" s="849">
        <f t="shared" si="59"/>
        <v>0</v>
      </c>
    </row>
    <row r="604" spans="2:18" x14ac:dyDescent="0.35">
      <c r="B604" s="229"/>
      <c r="C604" s="301"/>
      <c r="D604" s="301"/>
      <c r="E604" s="449"/>
      <c r="F604" s="301"/>
      <c r="G604" s="302"/>
      <c r="H604" s="170"/>
      <c r="I604" s="170"/>
      <c r="J604" s="817">
        <f t="shared" si="56"/>
        <v>0</v>
      </c>
      <c r="K604" s="588">
        <f t="shared" si="57"/>
        <v>0</v>
      </c>
      <c r="L604" s="644">
        <f>IF(I604&lt;(INDEX(Lookup!$U$2:$U$10,MATCH($D$45,Lookup!$S$2:$S$10,0))),0,365)</f>
        <v>0</v>
      </c>
      <c r="M604" s="588">
        <f t="shared" si="55"/>
        <v>0</v>
      </c>
      <c r="N604" s="704"/>
      <c r="O604" s="361"/>
      <c r="Q604" s="849">
        <f t="shared" si="58"/>
        <v>0</v>
      </c>
      <c r="R604" s="849">
        <f t="shared" si="59"/>
        <v>0</v>
      </c>
    </row>
    <row r="605" spans="2:18" x14ac:dyDescent="0.35">
      <c r="B605" s="229"/>
      <c r="C605" s="301"/>
      <c r="D605" s="301"/>
      <c r="E605" s="449"/>
      <c r="F605" s="301"/>
      <c r="G605" s="302"/>
      <c r="H605" s="170"/>
      <c r="I605" s="170"/>
      <c r="J605" s="817">
        <f t="shared" si="56"/>
        <v>0</v>
      </c>
      <c r="K605" s="588">
        <f t="shared" si="57"/>
        <v>0</v>
      </c>
      <c r="L605" s="644">
        <f>IF(I605&lt;(INDEX(Lookup!$U$2:$U$10,MATCH($D$45,Lookup!$S$2:$S$10,0))),0,365)</f>
        <v>0</v>
      </c>
      <c r="M605" s="588">
        <f t="shared" si="55"/>
        <v>0</v>
      </c>
      <c r="N605" s="704"/>
      <c r="O605" s="361"/>
      <c r="Q605" s="849">
        <f t="shared" si="58"/>
        <v>0</v>
      </c>
      <c r="R605" s="849">
        <f t="shared" si="59"/>
        <v>0</v>
      </c>
    </row>
    <row r="606" spans="2:18" x14ac:dyDescent="0.35">
      <c r="B606" s="229"/>
      <c r="C606" s="301"/>
      <c r="D606" s="301"/>
      <c r="E606" s="449"/>
      <c r="F606" s="301"/>
      <c r="G606" s="302"/>
      <c r="H606" s="170"/>
      <c r="I606" s="170"/>
      <c r="J606" s="817">
        <f t="shared" si="56"/>
        <v>0</v>
      </c>
      <c r="K606" s="588">
        <f t="shared" si="57"/>
        <v>0</v>
      </c>
      <c r="L606" s="644">
        <f>IF(I606&lt;(INDEX(Lookup!$U$2:$U$10,MATCH($D$45,Lookup!$S$2:$S$10,0))),0,365)</f>
        <v>0</v>
      </c>
      <c r="M606" s="588">
        <f t="shared" si="55"/>
        <v>0</v>
      </c>
      <c r="N606" s="704"/>
      <c r="O606" s="361"/>
      <c r="Q606" s="849">
        <f t="shared" si="58"/>
        <v>0</v>
      </c>
      <c r="R606" s="849">
        <f t="shared" si="59"/>
        <v>0</v>
      </c>
    </row>
    <row r="607" spans="2:18" x14ac:dyDescent="0.35">
      <c r="B607" s="229"/>
      <c r="C607" s="301"/>
      <c r="D607" s="301"/>
      <c r="E607" s="449"/>
      <c r="F607" s="301"/>
      <c r="G607" s="302"/>
      <c r="H607" s="170"/>
      <c r="I607" s="170"/>
      <c r="J607" s="817">
        <f t="shared" si="56"/>
        <v>0</v>
      </c>
      <c r="K607" s="588">
        <f t="shared" si="57"/>
        <v>0</v>
      </c>
      <c r="L607" s="644">
        <f>IF(I607&lt;(INDEX(Lookup!$U$2:$U$10,MATCH($D$45,Lookup!$S$2:$S$10,0))),0,365)</f>
        <v>0</v>
      </c>
      <c r="M607" s="588">
        <f t="shared" si="55"/>
        <v>0</v>
      </c>
      <c r="N607" s="704"/>
      <c r="O607" s="361"/>
      <c r="Q607" s="849">
        <f t="shared" si="58"/>
        <v>0</v>
      </c>
      <c r="R607" s="849">
        <f t="shared" si="59"/>
        <v>0</v>
      </c>
    </row>
    <row r="608" spans="2:18" x14ac:dyDescent="0.35">
      <c r="B608" s="229"/>
      <c r="C608" s="301"/>
      <c r="D608" s="301"/>
      <c r="E608" s="449"/>
      <c r="F608" s="301"/>
      <c r="G608" s="302"/>
      <c r="H608" s="170"/>
      <c r="I608" s="170"/>
      <c r="J608" s="817">
        <f t="shared" si="56"/>
        <v>0</v>
      </c>
      <c r="K608" s="588">
        <f t="shared" si="57"/>
        <v>0</v>
      </c>
      <c r="L608" s="644">
        <f>IF(I608&lt;(INDEX(Lookup!$U$2:$U$10,MATCH($D$45,Lookup!$S$2:$S$10,0))),0,365)</f>
        <v>0</v>
      </c>
      <c r="M608" s="588">
        <f t="shared" si="55"/>
        <v>0</v>
      </c>
      <c r="N608" s="704"/>
      <c r="O608" s="361"/>
      <c r="Q608" s="849">
        <f t="shared" si="58"/>
        <v>0</v>
      </c>
      <c r="R608" s="849">
        <f t="shared" si="59"/>
        <v>0</v>
      </c>
    </row>
    <row r="609" spans="2:18" x14ac:dyDescent="0.35">
      <c r="B609" s="229"/>
      <c r="C609" s="301"/>
      <c r="D609" s="301"/>
      <c r="E609" s="449"/>
      <c r="F609" s="301"/>
      <c r="G609" s="302"/>
      <c r="H609" s="170"/>
      <c r="I609" s="170"/>
      <c r="J609" s="817">
        <f t="shared" si="56"/>
        <v>0</v>
      </c>
      <c r="K609" s="588">
        <f t="shared" si="57"/>
        <v>0</v>
      </c>
      <c r="L609" s="644">
        <f>IF(I609&lt;(INDEX(Lookup!$U$2:$U$10,MATCH($D$45,Lookup!$S$2:$S$10,0))),0,365)</f>
        <v>0</v>
      </c>
      <c r="M609" s="588">
        <f t="shared" si="55"/>
        <v>0</v>
      </c>
      <c r="N609" s="704"/>
      <c r="O609" s="361"/>
      <c r="Q609" s="849">
        <f t="shared" si="58"/>
        <v>0</v>
      </c>
      <c r="R609" s="849">
        <f t="shared" si="59"/>
        <v>0</v>
      </c>
    </row>
    <row r="610" spans="2:18" x14ac:dyDescent="0.35">
      <c r="B610" s="229"/>
      <c r="C610" s="301"/>
      <c r="D610" s="301"/>
      <c r="E610" s="449"/>
      <c r="F610" s="301"/>
      <c r="G610" s="302"/>
      <c r="H610" s="170"/>
      <c r="I610" s="170"/>
      <c r="J610" s="817">
        <f t="shared" si="56"/>
        <v>0</v>
      </c>
      <c r="K610" s="588">
        <f t="shared" si="57"/>
        <v>0</v>
      </c>
      <c r="L610" s="644">
        <f>IF(I610&lt;(INDEX(Lookup!$U$2:$U$10,MATCH($D$45,Lookup!$S$2:$S$10,0))),0,365)</f>
        <v>0</v>
      </c>
      <c r="M610" s="588">
        <f t="shared" si="55"/>
        <v>0</v>
      </c>
      <c r="N610" s="704"/>
      <c r="O610" s="361"/>
      <c r="Q610" s="849">
        <f t="shared" si="58"/>
        <v>0</v>
      </c>
      <c r="R610" s="849">
        <f t="shared" si="59"/>
        <v>0</v>
      </c>
    </row>
    <row r="611" spans="2:18" x14ac:dyDescent="0.35">
      <c r="B611" s="229"/>
      <c r="C611" s="301"/>
      <c r="D611" s="301"/>
      <c r="E611" s="449"/>
      <c r="F611" s="301"/>
      <c r="G611" s="302"/>
      <c r="H611" s="170"/>
      <c r="I611" s="170"/>
      <c r="J611" s="817">
        <f t="shared" si="56"/>
        <v>0</v>
      </c>
      <c r="K611" s="588">
        <f t="shared" si="57"/>
        <v>0</v>
      </c>
      <c r="L611" s="644">
        <f>IF(I611&lt;(INDEX(Lookup!$U$2:$U$10,MATCH($D$45,Lookup!$S$2:$S$10,0))),0,365)</f>
        <v>0</v>
      </c>
      <c r="M611" s="588">
        <f t="shared" si="55"/>
        <v>0</v>
      </c>
      <c r="N611" s="704"/>
      <c r="O611" s="361"/>
      <c r="Q611" s="849">
        <f t="shared" si="58"/>
        <v>0</v>
      </c>
      <c r="R611" s="849">
        <f t="shared" si="59"/>
        <v>0</v>
      </c>
    </row>
    <row r="612" spans="2:18" x14ac:dyDescent="0.35">
      <c r="B612" s="229"/>
      <c r="C612" s="301"/>
      <c r="D612" s="301"/>
      <c r="E612" s="449"/>
      <c r="F612" s="301"/>
      <c r="G612" s="302"/>
      <c r="H612" s="170"/>
      <c r="I612" s="170"/>
      <c r="J612" s="817">
        <f t="shared" si="56"/>
        <v>0</v>
      </c>
      <c r="K612" s="588">
        <f t="shared" si="57"/>
        <v>0</v>
      </c>
      <c r="L612" s="644">
        <f>IF(I612&lt;(INDEX(Lookup!$U$2:$U$10,MATCH($D$45,Lookup!$S$2:$S$10,0))),0,365)</f>
        <v>0</v>
      </c>
      <c r="M612" s="588">
        <f t="shared" si="55"/>
        <v>0</v>
      </c>
      <c r="N612" s="704"/>
      <c r="O612" s="361"/>
      <c r="Q612" s="849">
        <f t="shared" si="58"/>
        <v>0</v>
      </c>
      <c r="R612" s="849">
        <f t="shared" si="59"/>
        <v>0</v>
      </c>
    </row>
    <row r="613" spans="2:18" x14ac:dyDescent="0.35">
      <c r="B613" s="229"/>
      <c r="C613" s="301"/>
      <c r="D613" s="301"/>
      <c r="E613" s="449"/>
      <c r="F613" s="301"/>
      <c r="G613" s="302"/>
      <c r="H613" s="170"/>
      <c r="I613" s="170"/>
      <c r="J613" s="817">
        <f t="shared" si="56"/>
        <v>0</v>
      </c>
      <c r="K613" s="588">
        <f t="shared" si="57"/>
        <v>0</v>
      </c>
      <c r="L613" s="644">
        <f>IF(I613&lt;(INDEX(Lookup!$U$2:$U$10,MATCH($D$45,Lookup!$S$2:$S$10,0))),0,365)</f>
        <v>0</v>
      </c>
      <c r="M613" s="588">
        <f t="shared" si="55"/>
        <v>0</v>
      </c>
      <c r="N613" s="704"/>
      <c r="O613" s="361"/>
      <c r="Q613" s="849">
        <f t="shared" si="58"/>
        <v>0</v>
      </c>
      <c r="R613" s="849">
        <f t="shared" si="59"/>
        <v>0</v>
      </c>
    </row>
    <row r="614" spans="2:18" x14ac:dyDescent="0.35">
      <c r="B614" s="229"/>
      <c r="C614" s="301"/>
      <c r="D614" s="301"/>
      <c r="E614" s="449"/>
      <c r="F614" s="301"/>
      <c r="G614" s="302"/>
      <c r="H614" s="170"/>
      <c r="I614" s="170"/>
      <c r="J614" s="817">
        <f t="shared" si="56"/>
        <v>0</v>
      </c>
      <c r="K614" s="588">
        <f t="shared" si="57"/>
        <v>0</v>
      </c>
      <c r="L614" s="644">
        <f>IF(I614&lt;(INDEX(Lookup!$U$2:$U$10,MATCH($D$45,Lookup!$S$2:$S$10,0))),0,365)</f>
        <v>0</v>
      </c>
      <c r="M614" s="588">
        <f t="shared" si="55"/>
        <v>0</v>
      </c>
      <c r="N614" s="704"/>
      <c r="O614" s="361"/>
      <c r="Q614" s="849">
        <f t="shared" si="58"/>
        <v>0</v>
      </c>
      <c r="R614" s="849">
        <f t="shared" si="59"/>
        <v>0</v>
      </c>
    </row>
    <row r="615" spans="2:18" x14ac:dyDescent="0.35">
      <c r="B615" s="229"/>
      <c r="C615" s="301"/>
      <c r="D615" s="301"/>
      <c r="E615" s="449"/>
      <c r="F615" s="301"/>
      <c r="G615" s="302"/>
      <c r="H615" s="170"/>
      <c r="I615" s="170"/>
      <c r="J615" s="817">
        <f t="shared" si="56"/>
        <v>0</v>
      </c>
      <c r="K615" s="588">
        <f t="shared" si="57"/>
        <v>0</v>
      </c>
      <c r="L615" s="644">
        <f>IF(I615&lt;(INDEX(Lookup!$U$2:$U$10,MATCH($D$45,Lookup!$S$2:$S$10,0))),0,365)</f>
        <v>0</v>
      </c>
      <c r="M615" s="588">
        <f t="shared" si="55"/>
        <v>0</v>
      </c>
      <c r="N615" s="704"/>
      <c r="O615" s="361"/>
      <c r="Q615" s="849">
        <f t="shared" si="58"/>
        <v>0</v>
      </c>
      <c r="R615" s="849">
        <f t="shared" si="59"/>
        <v>0</v>
      </c>
    </row>
    <row r="616" spans="2:18" x14ac:dyDescent="0.35">
      <c r="B616" s="229"/>
      <c r="C616" s="301"/>
      <c r="D616" s="301"/>
      <c r="E616" s="449"/>
      <c r="F616" s="301"/>
      <c r="G616" s="302"/>
      <c r="H616" s="170"/>
      <c r="I616" s="170"/>
      <c r="J616" s="817">
        <f t="shared" si="56"/>
        <v>0</v>
      </c>
      <c r="K616" s="588">
        <f t="shared" si="57"/>
        <v>0</v>
      </c>
      <c r="L616" s="644">
        <f>IF(I616&lt;(INDEX(Lookup!$U$2:$U$10,MATCH($D$45,Lookup!$S$2:$S$10,0))),0,365)</f>
        <v>0</v>
      </c>
      <c r="M616" s="588">
        <f t="shared" si="55"/>
        <v>0</v>
      </c>
      <c r="N616" s="704"/>
      <c r="O616" s="361"/>
      <c r="Q616" s="849">
        <f t="shared" si="58"/>
        <v>0</v>
      </c>
      <c r="R616" s="849">
        <f t="shared" si="59"/>
        <v>0</v>
      </c>
    </row>
    <row r="617" spans="2:18" x14ac:dyDescent="0.35">
      <c r="B617" s="229"/>
      <c r="C617" s="301"/>
      <c r="D617" s="301"/>
      <c r="E617" s="449"/>
      <c r="F617" s="301"/>
      <c r="G617" s="302"/>
      <c r="H617" s="170"/>
      <c r="I617" s="170"/>
      <c r="J617" s="817">
        <f t="shared" si="56"/>
        <v>0</v>
      </c>
      <c r="K617" s="588">
        <f t="shared" si="57"/>
        <v>0</v>
      </c>
      <c r="L617" s="644">
        <f>IF(I617&lt;(INDEX(Lookup!$U$2:$U$10,MATCH($D$45,Lookup!$S$2:$S$10,0))),0,365)</f>
        <v>0</v>
      </c>
      <c r="M617" s="588">
        <f t="shared" si="55"/>
        <v>0</v>
      </c>
      <c r="N617" s="704"/>
      <c r="O617" s="361"/>
      <c r="Q617" s="849">
        <f t="shared" si="58"/>
        <v>0</v>
      </c>
      <c r="R617" s="849">
        <f t="shared" si="59"/>
        <v>0</v>
      </c>
    </row>
    <row r="618" spans="2:18" x14ac:dyDescent="0.35">
      <c r="B618" s="229"/>
      <c r="C618" s="301"/>
      <c r="D618" s="301"/>
      <c r="E618" s="449"/>
      <c r="F618" s="301"/>
      <c r="G618" s="302"/>
      <c r="H618" s="170"/>
      <c r="I618" s="170"/>
      <c r="J618" s="817">
        <f t="shared" si="56"/>
        <v>0</v>
      </c>
      <c r="K618" s="588">
        <f t="shared" si="57"/>
        <v>0</v>
      </c>
      <c r="L618" s="644">
        <f>IF(I618&lt;(INDEX(Lookup!$U$2:$U$10,MATCH($D$45,Lookup!$S$2:$S$10,0))),0,365)</f>
        <v>0</v>
      </c>
      <c r="M618" s="588">
        <f t="shared" si="55"/>
        <v>0</v>
      </c>
      <c r="N618" s="704"/>
      <c r="O618" s="361"/>
      <c r="Q618" s="849">
        <f t="shared" si="58"/>
        <v>0</v>
      </c>
      <c r="R618" s="849">
        <f t="shared" si="59"/>
        <v>0</v>
      </c>
    </row>
    <row r="619" spans="2:18" x14ac:dyDescent="0.35">
      <c r="B619" s="229"/>
      <c r="C619" s="301"/>
      <c r="D619" s="301"/>
      <c r="E619" s="449"/>
      <c r="F619" s="301"/>
      <c r="G619" s="302"/>
      <c r="H619" s="170"/>
      <c r="I619" s="170"/>
      <c r="J619" s="817">
        <f t="shared" si="56"/>
        <v>0</v>
      </c>
      <c r="K619" s="588">
        <f t="shared" si="57"/>
        <v>0</v>
      </c>
      <c r="L619" s="644">
        <f>IF(I619&lt;(INDEX(Lookup!$U$2:$U$10,MATCH($D$45,Lookup!$S$2:$S$10,0))),0,365)</f>
        <v>0</v>
      </c>
      <c r="M619" s="588">
        <f t="shared" si="55"/>
        <v>0</v>
      </c>
      <c r="N619" s="704"/>
      <c r="O619" s="361"/>
      <c r="Q619" s="849">
        <f t="shared" si="58"/>
        <v>0</v>
      </c>
      <c r="R619" s="849">
        <f t="shared" si="59"/>
        <v>0</v>
      </c>
    </row>
    <row r="620" spans="2:18" x14ac:dyDescent="0.35">
      <c r="B620" s="229"/>
      <c r="C620" s="301"/>
      <c r="D620" s="301"/>
      <c r="E620" s="449"/>
      <c r="F620" s="301"/>
      <c r="G620" s="302"/>
      <c r="H620" s="170"/>
      <c r="I620" s="170"/>
      <c r="J620" s="817">
        <f t="shared" si="56"/>
        <v>0</v>
      </c>
      <c r="K620" s="588">
        <f t="shared" si="57"/>
        <v>0</v>
      </c>
      <c r="L620" s="644">
        <f>IF(I620&lt;(INDEX(Lookup!$U$2:$U$10,MATCH($D$45,Lookup!$S$2:$S$10,0))),0,365)</f>
        <v>0</v>
      </c>
      <c r="M620" s="588">
        <f t="shared" si="55"/>
        <v>0</v>
      </c>
      <c r="N620" s="704"/>
      <c r="O620" s="361"/>
      <c r="Q620" s="849">
        <f t="shared" si="58"/>
        <v>0</v>
      </c>
      <c r="R620" s="849">
        <f t="shared" si="59"/>
        <v>0</v>
      </c>
    </row>
    <row r="621" spans="2:18" x14ac:dyDescent="0.35">
      <c r="B621" s="229"/>
      <c r="C621" s="301"/>
      <c r="D621" s="301"/>
      <c r="E621" s="449"/>
      <c r="F621" s="301"/>
      <c r="G621" s="302"/>
      <c r="H621" s="170"/>
      <c r="I621" s="170"/>
      <c r="J621" s="817">
        <f t="shared" si="56"/>
        <v>0</v>
      </c>
      <c r="K621" s="588">
        <f t="shared" si="57"/>
        <v>0</v>
      </c>
      <c r="L621" s="644">
        <f>IF(I621&lt;(INDEX(Lookup!$U$2:$U$10,MATCH($D$45,Lookup!$S$2:$S$10,0))),0,365)</f>
        <v>0</v>
      </c>
      <c r="M621" s="588">
        <f t="shared" si="55"/>
        <v>0</v>
      </c>
      <c r="N621" s="704"/>
      <c r="O621" s="361"/>
      <c r="Q621" s="849">
        <f t="shared" si="58"/>
        <v>0</v>
      </c>
      <c r="R621" s="849">
        <f t="shared" si="59"/>
        <v>0</v>
      </c>
    </row>
    <row r="622" spans="2:18" x14ac:dyDescent="0.35">
      <c r="B622" s="229"/>
      <c r="C622" s="301"/>
      <c r="D622" s="301"/>
      <c r="E622" s="449"/>
      <c r="F622" s="301"/>
      <c r="G622" s="302"/>
      <c r="H622" s="170"/>
      <c r="I622" s="170"/>
      <c r="J622" s="817">
        <f t="shared" si="56"/>
        <v>0</v>
      </c>
      <c r="K622" s="588">
        <f t="shared" si="57"/>
        <v>0</v>
      </c>
      <c r="L622" s="644">
        <f>IF(I622&lt;(INDEX(Lookup!$U$2:$U$10,MATCH($D$45,Lookup!$S$2:$S$10,0))),0,365)</f>
        <v>0</v>
      </c>
      <c r="M622" s="588">
        <f t="shared" si="55"/>
        <v>0</v>
      </c>
      <c r="N622" s="704"/>
      <c r="O622" s="361"/>
      <c r="Q622" s="849">
        <f t="shared" si="58"/>
        <v>0</v>
      </c>
      <c r="R622" s="849">
        <f t="shared" si="59"/>
        <v>0</v>
      </c>
    </row>
    <row r="623" spans="2:18" x14ac:dyDescent="0.35">
      <c r="B623" s="229"/>
      <c r="C623" s="301"/>
      <c r="D623" s="301"/>
      <c r="E623" s="449"/>
      <c r="F623" s="301"/>
      <c r="G623" s="302"/>
      <c r="H623" s="170"/>
      <c r="I623" s="170"/>
      <c r="J623" s="817">
        <f t="shared" si="56"/>
        <v>0</v>
      </c>
      <c r="K623" s="588">
        <f t="shared" si="57"/>
        <v>0</v>
      </c>
      <c r="L623" s="644">
        <f>IF(I623&lt;(INDEX(Lookup!$U$2:$U$10,MATCH($D$45,Lookup!$S$2:$S$10,0))),0,365)</f>
        <v>0</v>
      </c>
      <c r="M623" s="588">
        <f t="shared" si="55"/>
        <v>0</v>
      </c>
      <c r="N623" s="704"/>
      <c r="O623" s="361"/>
      <c r="Q623" s="849">
        <f t="shared" si="58"/>
        <v>0</v>
      </c>
      <c r="R623" s="849">
        <f t="shared" si="59"/>
        <v>0</v>
      </c>
    </row>
    <row r="624" spans="2:18" x14ac:dyDescent="0.35">
      <c r="B624" s="229"/>
      <c r="C624" s="301"/>
      <c r="D624" s="301"/>
      <c r="E624" s="449"/>
      <c r="F624" s="301"/>
      <c r="G624" s="302"/>
      <c r="H624" s="170"/>
      <c r="I624" s="170"/>
      <c r="J624" s="817">
        <f t="shared" si="56"/>
        <v>0</v>
      </c>
      <c r="K624" s="588">
        <f t="shared" si="57"/>
        <v>0</v>
      </c>
      <c r="L624" s="644">
        <f>IF(I624&lt;(INDEX(Lookup!$U$2:$U$10,MATCH($D$45,Lookup!$S$2:$S$10,0))),0,365)</f>
        <v>0</v>
      </c>
      <c r="M624" s="588">
        <f t="shared" ref="M624:M687" si="60">IF(O624="x",0,L624*$L$8)</f>
        <v>0</v>
      </c>
      <c r="N624" s="704"/>
      <c r="O624" s="361"/>
      <c r="Q624" s="849">
        <f t="shared" si="58"/>
        <v>0</v>
      </c>
      <c r="R624" s="849">
        <f t="shared" si="59"/>
        <v>0</v>
      </c>
    </row>
    <row r="625" spans="2:18" x14ac:dyDescent="0.35">
      <c r="B625" s="229"/>
      <c r="C625" s="301"/>
      <c r="D625" s="301"/>
      <c r="E625" s="449"/>
      <c r="F625" s="301"/>
      <c r="G625" s="302"/>
      <c r="H625" s="170"/>
      <c r="I625" s="170"/>
      <c r="J625" s="817">
        <f t="shared" ref="J625:J688" si="61">IF(OR(H625&lt;&gt;"",I625&lt;&gt;""),DATEDIF(H625,I625,"d")+1,0)</f>
        <v>0</v>
      </c>
      <c r="K625" s="588">
        <f t="shared" ref="K625:K688" si="62">J625*$L$8</f>
        <v>0</v>
      </c>
      <c r="L625" s="644">
        <f>IF(I625&lt;(INDEX(Lookup!$U$2:$U$10,MATCH($D$45,Lookup!$S$2:$S$10,0))),0,365)</f>
        <v>0</v>
      </c>
      <c r="M625" s="588">
        <f t="shared" si="60"/>
        <v>0</v>
      </c>
      <c r="N625" s="704"/>
      <c r="O625" s="361"/>
      <c r="Q625" s="849">
        <f t="shared" ref="Q625:Q688" si="63">K625*$H$33</f>
        <v>0</v>
      </c>
      <c r="R625" s="849">
        <f t="shared" ref="R625:R688" si="64">M625*$H$42</f>
        <v>0</v>
      </c>
    </row>
    <row r="626" spans="2:18" x14ac:dyDescent="0.35">
      <c r="B626" s="229"/>
      <c r="C626" s="301"/>
      <c r="D626" s="301"/>
      <c r="E626" s="449"/>
      <c r="F626" s="301"/>
      <c r="G626" s="302"/>
      <c r="H626" s="170"/>
      <c r="I626" s="170"/>
      <c r="J626" s="817">
        <f t="shared" si="61"/>
        <v>0</v>
      </c>
      <c r="K626" s="588">
        <f t="shared" si="62"/>
        <v>0</v>
      </c>
      <c r="L626" s="644">
        <f>IF(I626&lt;(INDEX(Lookup!$U$2:$U$10,MATCH($D$45,Lookup!$S$2:$S$10,0))),0,365)</f>
        <v>0</v>
      </c>
      <c r="M626" s="588">
        <f t="shared" si="60"/>
        <v>0</v>
      </c>
      <c r="N626" s="704"/>
      <c r="O626" s="361"/>
      <c r="Q626" s="849">
        <f t="shared" si="63"/>
        <v>0</v>
      </c>
      <c r="R626" s="849">
        <f t="shared" si="64"/>
        <v>0</v>
      </c>
    </row>
    <row r="627" spans="2:18" x14ac:dyDescent="0.35">
      <c r="B627" s="229"/>
      <c r="C627" s="301"/>
      <c r="D627" s="301"/>
      <c r="E627" s="449"/>
      <c r="F627" s="301"/>
      <c r="G627" s="302"/>
      <c r="H627" s="170"/>
      <c r="I627" s="170"/>
      <c r="J627" s="817">
        <f t="shared" si="61"/>
        <v>0</v>
      </c>
      <c r="K627" s="588">
        <f t="shared" si="62"/>
        <v>0</v>
      </c>
      <c r="L627" s="644">
        <f>IF(I627&lt;(INDEX(Lookup!$U$2:$U$10,MATCH($D$45,Lookup!$S$2:$S$10,0))),0,365)</f>
        <v>0</v>
      </c>
      <c r="M627" s="588">
        <f t="shared" si="60"/>
        <v>0</v>
      </c>
      <c r="N627" s="704"/>
      <c r="O627" s="361"/>
      <c r="Q627" s="849">
        <f t="shared" si="63"/>
        <v>0</v>
      </c>
      <c r="R627" s="849">
        <f t="shared" si="64"/>
        <v>0</v>
      </c>
    </row>
    <row r="628" spans="2:18" x14ac:dyDescent="0.35">
      <c r="B628" s="229"/>
      <c r="C628" s="301"/>
      <c r="D628" s="301"/>
      <c r="E628" s="449"/>
      <c r="F628" s="301"/>
      <c r="G628" s="302"/>
      <c r="H628" s="170"/>
      <c r="I628" s="170"/>
      <c r="J628" s="817">
        <f t="shared" si="61"/>
        <v>0</v>
      </c>
      <c r="K628" s="588">
        <f t="shared" si="62"/>
        <v>0</v>
      </c>
      <c r="L628" s="644">
        <f>IF(I628&lt;(INDEX(Lookup!$U$2:$U$10,MATCH($D$45,Lookup!$S$2:$S$10,0))),0,365)</f>
        <v>0</v>
      </c>
      <c r="M628" s="588">
        <f t="shared" si="60"/>
        <v>0</v>
      </c>
      <c r="N628" s="704"/>
      <c r="O628" s="361"/>
      <c r="Q628" s="849">
        <f t="shared" si="63"/>
        <v>0</v>
      </c>
      <c r="R628" s="849">
        <f t="shared" si="64"/>
        <v>0</v>
      </c>
    </row>
    <row r="629" spans="2:18" x14ac:dyDescent="0.35">
      <c r="B629" s="229"/>
      <c r="C629" s="301"/>
      <c r="D629" s="301"/>
      <c r="E629" s="449"/>
      <c r="F629" s="301"/>
      <c r="G629" s="302"/>
      <c r="H629" s="170"/>
      <c r="I629" s="170"/>
      <c r="J629" s="817">
        <f t="shared" si="61"/>
        <v>0</v>
      </c>
      <c r="K629" s="588">
        <f t="shared" si="62"/>
        <v>0</v>
      </c>
      <c r="L629" s="644">
        <f>IF(I629&lt;(INDEX(Lookup!$U$2:$U$10,MATCH($D$45,Lookup!$S$2:$S$10,0))),0,365)</f>
        <v>0</v>
      </c>
      <c r="M629" s="588">
        <f t="shared" si="60"/>
        <v>0</v>
      </c>
      <c r="N629" s="704"/>
      <c r="O629" s="361"/>
      <c r="Q629" s="849">
        <f t="shared" si="63"/>
        <v>0</v>
      </c>
      <c r="R629" s="849">
        <f t="shared" si="64"/>
        <v>0</v>
      </c>
    </row>
    <row r="630" spans="2:18" x14ac:dyDescent="0.35">
      <c r="B630" s="229"/>
      <c r="C630" s="301"/>
      <c r="D630" s="301"/>
      <c r="E630" s="449"/>
      <c r="F630" s="301"/>
      <c r="G630" s="302"/>
      <c r="H630" s="170"/>
      <c r="I630" s="170"/>
      <c r="J630" s="817">
        <f t="shared" si="61"/>
        <v>0</v>
      </c>
      <c r="K630" s="588">
        <f t="shared" si="62"/>
        <v>0</v>
      </c>
      <c r="L630" s="644">
        <f>IF(I630&lt;(INDEX(Lookup!$U$2:$U$10,MATCH($D$45,Lookup!$S$2:$S$10,0))),0,365)</f>
        <v>0</v>
      </c>
      <c r="M630" s="588">
        <f t="shared" si="60"/>
        <v>0</v>
      </c>
      <c r="N630" s="704"/>
      <c r="O630" s="361"/>
      <c r="Q630" s="849">
        <f t="shared" si="63"/>
        <v>0</v>
      </c>
      <c r="R630" s="849">
        <f t="shared" si="64"/>
        <v>0</v>
      </c>
    </row>
    <row r="631" spans="2:18" x14ac:dyDescent="0.35">
      <c r="B631" s="229"/>
      <c r="C631" s="301"/>
      <c r="D631" s="301"/>
      <c r="E631" s="449"/>
      <c r="F631" s="301"/>
      <c r="G631" s="302"/>
      <c r="H631" s="170"/>
      <c r="I631" s="170"/>
      <c r="J631" s="817">
        <f t="shared" si="61"/>
        <v>0</v>
      </c>
      <c r="K631" s="588">
        <f t="shared" si="62"/>
        <v>0</v>
      </c>
      <c r="L631" s="644">
        <f>IF(I631&lt;(INDEX(Lookup!$U$2:$U$10,MATCH($D$45,Lookup!$S$2:$S$10,0))),0,365)</f>
        <v>0</v>
      </c>
      <c r="M631" s="588">
        <f t="shared" si="60"/>
        <v>0</v>
      </c>
      <c r="N631" s="704"/>
      <c r="O631" s="361"/>
      <c r="Q631" s="849">
        <f t="shared" si="63"/>
        <v>0</v>
      </c>
      <c r="R631" s="849">
        <f t="shared" si="64"/>
        <v>0</v>
      </c>
    </row>
    <row r="632" spans="2:18" x14ac:dyDescent="0.35">
      <c r="B632" s="229"/>
      <c r="C632" s="301"/>
      <c r="D632" s="301"/>
      <c r="E632" s="449"/>
      <c r="F632" s="301"/>
      <c r="G632" s="302"/>
      <c r="H632" s="170"/>
      <c r="I632" s="170"/>
      <c r="J632" s="817">
        <f t="shared" si="61"/>
        <v>0</v>
      </c>
      <c r="K632" s="588">
        <f t="shared" si="62"/>
        <v>0</v>
      </c>
      <c r="L632" s="644">
        <f>IF(I632&lt;(INDEX(Lookup!$U$2:$U$10,MATCH($D$45,Lookup!$S$2:$S$10,0))),0,365)</f>
        <v>0</v>
      </c>
      <c r="M632" s="588">
        <f t="shared" si="60"/>
        <v>0</v>
      </c>
      <c r="N632" s="704"/>
      <c r="O632" s="361"/>
      <c r="Q632" s="849">
        <f t="shared" si="63"/>
        <v>0</v>
      </c>
      <c r="R632" s="849">
        <f t="shared" si="64"/>
        <v>0</v>
      </c>
    </row>
    <row r="633" spans="2:18" x14ac:dyDescent="0.35">
      <c r="B633" s="229"/>
      <c r="C633" s="301"/>
      <c r="D633" s="301"/>
      <c r="E633" s="449"/>
      <c r="F633" s="301"/>
      <c r="G633" s="302"/>
      <c r="H633" s="170"/>
      <c r="I633" s="170"/>
      <c r="J633" s="817">
        <f t="shared" si="61"/>
        <v>0</v>
      </c>
      <c r="K633" s="588">
        <f t="shared" si="62"/>
        <v>0</v>
      </c>
      <c r="L633" s="644">
        <f>IF(I633&lt;(INDEX(Lookup!$U$2:$U$10,MATCH($D$45,Lookup!$S$2:$S$10,0))),0,365)</f>
        <v>0</v>
      </c>
      <c r="M633" s="588">
        <f t="shared" si="60"/>
        <v>0</v>
      </c>
      <c r="N633" s="704"/>
      <c r="O633" s="361"/>
      <c r="Q633" s="849">
        <f t="shared" si="63"/>
        <v>0</v>
      </c>
      <c r="R633" s="849">
        <f t="shared" si="64"/>
        <v>0</v>
      </c>
    </row>
    <row r="634" spans="2:18" x14ac:dyDescent="0.35">
      <c r="B634" s="229"/>
      <c r="C634" s="301"/>
      <c r="D634" s="301"/>
      <c r="E634" s="449"/>
      <c r="F634" s="301"/>
      <c r="G634" s="302"/>
      <c r="H634" s="170"/>
      <c r="I634" s="170"/>
      <c r="J634" s="817">
        <f t="shared" si="61"/>
        <v>0</v>
      </c>
      <c r="K634" s="588">
        <f t="shared" si="62"/>
        <v>0</v>
      </c>
      <c r="L634" s="644">
        <f>IF(I634&lt;(INDEX(Lookup!$U$2:$U$10,MATCH($D$45,Lookup!$S$2:$S$10,0))),0,365)</f>
        <v>0</v>
      </c>
      <c r="M634" s="588">
        <f t="shared" si="60"/>
        <v>0</v>
      </c>
      <c r="N634" s="704"/>
      <c r="O634" s="361"/>
      <c r="Q634" s="849">
        <f t="shared" si="63"/>
        <v>0</v>
      </c>
      <c r="R634" s="849">
        <f t="shared" si="64"/>
        <v>0</v>
      </c>
    </row>
    <row r="635" spans="2:18" x14ac:dyDescent="0.35">
      <c r="B635" s="229"/>
      <c r="C635" s="301"/>
      <c r="D635" s="301"/>
      <c r="E635" s="449"/>
      <c r="F635" s="301"/>
      <c r="G635" s="302"/>
      <c r="H635" s="170"/>
      <c r="I635" s="170"/>
      <c r="J635" s="817">
        <f t="shared" si="61"/>
        <v>0</v>
      </c>
      <c r="K635" s="588">
        <f t="shared" si="62"/>
        <v>0</v>
      </c>
      <c r="L635" s="644">
        <f>IF(I635&lt;(INDEX(Lookup!$U$2:$U$10,MATCH($D$45,Lookup!$S$2:$S$10,0))),0,365)</f>
        <v>0</v>
      </c>
      <c r="M635" s="588">
        <f t="shared" si="60"/>
        <v>0</v>
      </c>
      <c r="N635" s="704"/>
      <c r="O635" s="361"/>
      <c r="Q635" s="849">
        <f t="shared" si="63"/>
        <v>0</v>
      </c>
      <c r="R635" s="849">
        <f t="shared" si="64"/>
        <v>0</v>
      </c>
    </row>
    <row r="636" spans="2:18" x14ac:dyDescent="0.35">
      <c r="B636" s="229"/>
      <c r="C636" s="301"/>
      <c r="D636" s="301"/>
      <c r="E636" s="449"/>
      <c r="F636" s="301"/>
      <c r="G636" s="302"/>
      <c r="H636" s="170"/>
      <c r="I636" s="170"/>
      <c r="J636" s="817">
        <f t="shared" si="61"/>
        <v>0</v>
      </c>
      <c r="K636" s="588">
        <f t="shared" si="62"/>
        <v>0</v>
      </c>
      <c r="L636" s="644">
        <f>IF(I636&lt;(INDEX(Lookup!$U$2:$U$10,MATCH($D$45,Lookup!$S$2:$S$10,0))),0,365)</f>
        <v>0</v>
      </c>
      <c r="M636" s="588">
        <f t="shared" si="60"/>
        <v>0</v>
      </c>
      <c r="N636" s="704"/>
      <c r="O636" s="361"/>
      <c r="Q636" s="849">
        <f t="shared" si="63"/>
        <v>0</v>
      </c>
      <c r="R636" s="849">
        <f t="shared" si="64"/>
        <v>0</v>
      </c>
    </row>
    <row r="637" spans="2:18" x14ac:dyDescent="0.35">
      <c r="B637" s="229"/>
      <c r="C637" s="301"/>
      <c r="D637" s="301"/>
      <c r="E637" s="449"/>
      <c r="F637" s="301"/>
      <c r="G637" s="302"/>
      <c r="H637" s="170"/>
      <c r="I637" s="170"/>
      <c r="J637" s="817">
        <f t="shared" si="61"/>
        <v>0</v>
      </c>
      <c r="K637" s="588">
        <f t="shared" si="62"/>
        <v>0</v>
      </c>
      <c r="L637" s="644">
        <f>IF(I637&lt;(INDEX(Lookup!$U$2:$U$10,MATCH($D$45,Lookup!$S$2:$S$10,0))),0,365)</f>
        <v>0</v>
      </c>
      <c r="M637" s="588">
        <f t="shared" si="60"/>
        <v>0</v>
      </c>
      <c r="N637" s="704"/>
      <c r="O637" s="361"/>
      <c r="Q637" s="849">
        <f t="shared" si="63"/>
        <v>0</v>
      </c>
      <c r="R637" s="849">
        <f t="shared" si="64"/>
        <v>0</v>
      </c>
    </row>
    <row r="638" spans="2:18" x14ac:dyDescent="0.35">
      <c r="B638" s="229"/>
      <c r="C638" s="301"/>
      <c r="D638" s="301"/>
      <c r="E638" s="449"/>
      <c r="F638" s="301"/>
      <c r="G638" s="302"/>
      <c r="H638" s="170"/>
      <c r="I638" s="170"/>
      <c r="J638" s="817">
        <f t="shared" si="61"/>
        <v>0</v>
      </c>
      <c r="K638" s="588">
        <f t="shared" si="62"/>
        <v>0</v>
      </c>
      <c r="L638" s="644">
        <f>IF(I638&lt;(INDEX(Lookup!$U$2:$U$10,MATCH($D$45,Lookup!$S$2:$S$10,0))),0,365)</f>
        <v>0</v>
      </c>
      <c r="M638" s="588">
        <f t="shared" si="60"/>
        <v>0</v>
      </c>
      <c r="N638" s="704"/>
      <c r="O638" s="361"/>
      <c r="Q638" s="849">
        <f t="shared" si="63"/>
        <v>0</v>
      </c>
      <c r="R638" s="849">
        <f t="shared" si="64"/>
        <v>0</v>
      </c>
    </row>
    <row r="639" spans="2:18" x14ac:dyDescent="0.35">
      <c r="B639" s="229"/>
      <c r="C639" s="301"/>
      <c r="D639" s="301"/>
      <c r="E639" s="449"/>
      <c r="F639" s="301"/>
      <c r="G639" s="302"/>
      <c r="H639" s="170"/>
      <c r="I639" s="170"/>
      <c r="J639" s="817">
        <f t="shared" si="61"/>
        <v>0</v>
      </c>
      <c r="K639" s="588">
        <f t="shared" si="62"/>
        <v>0</v>
      </c>
      <c r="L639" s="644">
        <f>IF(I639&lt;(INDEX(Lookup!$U$2:$U$10,MATCH($D$45,Lookup!$S$2:$S$10,0))),0,365)</f>
        <v>0</v>
      </c>
      <c r="M639" s="588">
        <f t="shared" si="60"/>
        <v>0</v>
      </c>
      <c r="N639" s="704"/>
      <c r="O639" s="361"/>
      <c r="Q639" s="849">
        <f t="shared" si="63"/>
        <v>0</v>
      </c>
      <c r="R639" s="849">
        <f t="shared" si="64"/>
        <v>0</v>
      </c>
    </row>
    <row r="640" spans="2:18" x14ac:dyDescent="0.35">
      <c r="B640" s="229"/>
      <c r="C640" s="301"/>
      <c r="D640" s="301"/>
      <c r="E640" s="449"/>
      <c r="F640" s="301"/>
      <c r="G640" s="302"/>
      <c r="H640" s="170"/>
      <c r="I640" s="170"/>
      <c r="J640" s="817">
        <f t="shared" si="61"/>
        <v>0</v>
      </c>
      <c r="K640" s="588">
        <f t="shared" si="62"/>
        <v>0</v>
      </c>
      <c r="L640" s="644">
        <f>IF(I640&lt;(INDEX(Lookup!$U$2:$U$10,MATCH($D$45,Lookup!$S$2:$S$10,0))),0,365)</f>
        <v>0</v>
      </c>
      <c r="M640" s="588">
        <f t="shared" si="60"/>
        <v>0</v>
      </c>
      <c r="N640" s="704"/>
      <c r="O640" s="361"/>
      <c r="Q640" s="849">
        <f t="shared" si="63"/>
        <v>0</v>
      </c>
      <c r="R640" s="849">
        <f t="shared" si="64"/>
        <v>0</v>
      </c>
    </row>
    <row r="641" spans="2:18" x14ac:dyDescent="0.35">
      <c r="B641" s="229"/>
      <c r="C641" s="301"/>
      <c r="D641" s="301"/>
      <c r="E641" s="449"/>
      <c r="F641" s="301"/>
      <c r="G641" s="302"/>
      <c r="H641" s="170"/>
      <c r="I641" s="170"/>
      <c r="J641" s="817">
        <f t="shared" si="61"/>
        <v>0</v>
      </c>
      <c r="K641" s="588">
        <f t="shared" si="62"/>
        <v>0</v>
      </c>
      <c r="L641" s="644">
        <f>IF(I641&lt;(INDEX(Lookup!$U$2:$U$10,MATCH($D$45,Lookup!$S$2:$S$10,0))),0,365)</f>
        <v>0</v>
      </c>
      <c r="M641" s="588">
        <f t="shared" si="60"/>
        <v>0</v>
      </c>
      <c r="N641" s="704"/>
      <c r="O641" s="361"/>
      <c r="Q641" s="849">
        <f t="shared" si="63"/>
        <v>0</v>
      </c>
      <c r="R641" s="849">
        <f t="shared" si="64"/>
        <v>0</v>
      </c>
    </row>
    <row r="642" spans="2:18" x14ac:dyDescent="0.35">
      <c r="B642" s="229"/>
      <c r="C642" s="301"/>
      <c r="D642" s="301"/>
      <c r="E642" s="449"/>
      <c r="F642" s="301"/>
      <c r="G642" s="302"/>
      <c r="H642" s="170"/>
      <c r="I642" s="170"/>
      <c r="J642" s="817">
        <f t="shared" si="61"/>
        <v>0</v>
      </c>
      <c r="K642" s="588">
        <f t="shared" si="62"/>
        <v>0</v>
      </c>
      <c r="L642" s="644">
        <f>IF(I642&lt;(INDEX(Lookup!$U$2:$U$10,MATCH($D$45,Lookup!$S$2:$S$10,0))),0,365)</f>
        <v>0</v>
      </c>
      <c r="M642" s="588">
        <f t="shared" si="60"/>
        <v>0</v>
      </c>
      <c r="N642" s="704"/>
      <c r="O642" s="361"/>
      <c r="Q642" s="849">
        <f t="shared" si="63"/>
        <v>0</v>
      </c>
      <c r="R642" s="849">
        <f t="shared" si="64"/>
        <v>0</v>
      </c>
    </row>
    <row r="643" spans="2:18" x14ac:dyDescent="0.35">
      <c r="B643" s="229"/>
      <c r="C643" s="301"/>
      <c r="D643" s="301"/>
      <c r="E643" s="449"/>
      <c r="F643" s="301"/>
      <c r="G643" s="302"/>
      <c r="H643" s="170"/>
      <c r="I643" s="170"/>
      <c r="J643" s="817">
        <f t="shared" si="61"/>
        <v>0</v>
      </c>
      <c r="K643" s="588">
        <f t="shared" si="62"/>
        <v>0</v>
      </c>
      <c r="L643" s="644">
        <f>IF(I643&lt;(INDEX(Lookup!$U$2:$U$10,MATCH($D$45,Lookup!$S$2:$S$10,0))),0,365)</f>
        <v>0</v>
      </c>
      <c r="M643" s="588">
        <f t="shared" si="60"/>
        <v>0</v>
      </c>
      <c r="N643" s="704"/>
      <c r="O643" s="361"/>
      <c r="Q643" s="849">
        <f t="shared" si="63"/>
        <v>0</v>
      </c>
      <c r="R643" s="849">
        <f t="shared" si="64"/>
        <v>0</v>
      </c>
    </row>
    <row r="644" spans="2:18" x14ac:dyDescent="0.35">
      <c r="B644" s="229"/>
      <c r="C644" s="301"/>
      <c r="D644" s="301"/>
      <c r="E644" s="449"/>
      <c r="F644" s="301"/>
      <c r="G644" s="302"/>
      <c r="H644" s="170"/>
      <c r="I644" s="170"/>
      <c r="J644" s="817">
        <f t="shared" si="61"/>
        <v>0</v>
      </c>
      <c r="K644" s="588">
        <f t="shared" si="62"/>
        <v>0</v>
      </c>
      <c r="L644" s="644">
        <f>IF(I644&lt;(INDEX(Lookup!$U$2:$U$10,MATCH($D$45,Lookup!$S$2:$S$10,0))),0,365)</f>
        <v>0</v>
      </c>
      <c r="M644" s="588">
        <f t="shared" si="60"/>
        <v>0</v>
      </c>
      <c r="N644" s="704"/>
      <c r="O644" s="361"/>
      <c r="Q644" s="849">
        <f t="shared" si="63"/>
        <v>0</v>
      </c>
      <c r="R644" s="849">
        <f t="shared" si="64"/>
        <v>0</v>
      </c>
    </row>
    <row r="645" spans="2:18" x14ac:dyDescent="0.35">
      <c r="B645" s="229"/>
      <c r="C645" s="301"/>
      <c r="D645" s="301"/>
      <c r="E645" s="449"/>
      <c r="F645" s="301"/>
      <c r="G645" s="302"/>
      <c r="H645" s="170"/>
      <c r="I645" s="170"/>
      <c r="J645" s="817">
        <f t="shared" si="61"/>
        <v>0</v>
      </c>
      <c r="K645" s="588">
        <f t="shared" si="62"/>
        <v>0</v>
      </c>
      <c r="L645" s="644">
        <f>IF(I645&lt;(INDEX(Lookup!$U$2:$U$10,MATCH($D$45,Lookup!$S$2:$S$10,0))),0,365)</f>
        <v>0</v>
      </c>
      <c r="M645" s="588">
        <f t="shared" si="60"/>
        <v>0</v>
      </c>
      <c r="N645" s="704"/>
      <c r="O645" s="361"/>
      <c r="Q645" s="849">
        <f t="shared" si="63"/>
        <v>0</v>
      </c>
      <c r="R645" s="849">
        <f t="shared" si="64"/>
        <v>0</v>
      </c>
    </row>
    <row r="646" spans="2:18" x14ac:dyDescent="0.35">
      <c r="B646" s="229"/>
      <c r="C646" s="301"/>
      <c r="D646" s="301"/>
      <c r="E646" s="449"/>
      <c r="F646" s="301"/>
      <c r="G646" s="302"/>
      <c r="H646" s="170"/>
      <c r="I646" s="170"/>
      <c r="J646" s="817">
        <f t="shared" si="61"/>
        <v>0</v>
      </c>
      <c r="K646" s="588">
        <f t="shared" si="62"/>
        <v>0</v>
      </c>
      <c r="L646" s="644">
        <f>IF(I646&lt;(INDEX(Lookup!$U$2:$U$10,MATCH($D$45,Lookup!$S$2:$S$10,0))),0,365)</f>
        <v>0</v>
      </c>
      <c r="M646" s="588">
        <f t="shared" si="60"/>
        <v>0</v>
      </c>
      <c r="N646" s="704"/>
      <c r="O646" s="361"/>
      <c r="Q646" s="849">
        <f t="shared" si="63"/>
        <v>0</v>
      </c>
      <c r="R646" s="849">
        <f t="shared" si="64"/>
        <v>0</v>
      </c>
    </row>
    <row r="647" spans="2:18" x14ac:dyDescent="0.35">
      <c r="B647" s="229"/>
      <c r="C647" s="301"/>
      <c r="D647" s="301"/>
      <c r="E647" s="449"/>
      <c r="F647" s="301"/>
      <c r="G647" s="302"/>
      <c r="H647" s="170"/>
      <c r="I647" s="170"/>
      <c r="J647" s="817">
        <f t="shared" si="61"/>
        <v>0</v>
      </c>
      <c r="K647" s="588">
        <f t="shared" si="62"/>
        <v>0</v>
      </c>
      <c r="L647" s="644">
        <f>IF(I647&lt;(INDEX(Lookup!$U$2:$U$10,MATCH($D$45,Lookup!$S$2:$S$10,0))),0,365)</f>
        <v>0</v>
      </c>
      <c r="M647" s="588">
        <f t="shared" si="60"/>
        <v>0</v>
      </c>
      <c r="N647" s="704"/>
      <c r="O647" s="361"/>
      <c r="Q647" s="849">
        <f t="shared" si="63"/>
        <v>0</v>
      </c>
      <c r="R647" s="849">
        <f t="shared" si="64"/>
        <v>0</v>
      </c>
    </row>
    <row r="648" spans="2:18" x14ac:dyDescent="0.35">
      <c r="B648" s="229"/>
      <c r="C648" s="301"/>
      <c r="D648" s="301"/>
      <c r="E648" s="449"/>
      <c r="F648" s="301"/>
      <c r="G648" s="302"/>
      <c r="H648" s="170"/>
      <c r="I648" s="170"/>
      <c r="J648" s="817">
        <f t="shared" si="61"/>
        <v>0</v>
      </c>
      <c r="K648" s="588">
        <f t="shared" si="62"/>
        <v>0</v>
      </c>
      <c r="L648" s="644">
        <f>IF(I648&lt;(INDEX(Lookup!$U$2:$U$10,MATCH($D$45,Lookup!$S$2:$S$10,0))),0,365)</f>
        <v>0</v>
      </c>
      <c r="M648" s="588">
        <f t="shared" si="60"/>
        <v>0</v>
      </c>
      <c r="N648" s="704"/>
      <c r="O648" s="361"/>
      <c r="Q648" s="849">
        <f t="shared" si="63"/>
        <v>0</v>
      </c>
      <c r="R648" s="849">
        <f t="shared" si="64"/>
        <v>0</v>
      </c>
    </row>
    <row r="649" spans="2:18" x14ac:dyDescent="0.35">
      <c r="B649" s="229"/>
      <c r="C649" s="301"/>
      <c r="D649" s="301"/>
      <c r="E649" s="449"/>
      <c r="F649" s="301"/>
      <c r="G649" s="302"/>
      <c r="H649" s="170"/>
      <c r="I649" s="170"/>
      <c r="J649" s="817">
        <f t="shared" si="61"/>
        <v>0</v>
      </c>
      <c r="K649" s="588">
        <f t="shared" si="62"/>
        <v>0</v>
      </c>
      <c r="L649" s="644">
        <f>IF(I649&lt;(INDEX(Lookup!$U$2:$U$10,MATCH($D$45,Lookup!$S$2:$S$10,0))),0,365)</f>
        <v>0</v>
      </c>
      <c r="M649" s="588">
        <f t="shared" si="60"/>
        <v>0</v>
      </c>
      <c r="N649" s="704"/>
      <c r="O649" s="361"/>
      <c r="Q649" s="849">
        <f t="shared" si="63"/>
        <v>0</v>
      </c>
      <c r="R649" s="849">
        <f t="shared" si="64"/>
        <v>0</v>
      </c>
    </row>
    <row r="650" spans="2:18" x14ac:dyDescent="0.35">
      <c r="B650" s="229"/>
      <c r="C650" s="301"/>
      <c r="D650" s="301"/>
      <c r="E650" s="449"/>
      <c r="F650" s="301"/>
      <c r="G650" s="302"/>
      <c r="H650" s="170"/>
      <c r="I650" s="170"/>
      <c r="J650" s="817">
        <f t="shared" si="61"/>
        <v>0</v>
      </c>
      <c r="K650" s="588">
        <f t="shared" si="62"/>
        <v>0</v>
      </c>
      <c r="L650" s="644">
        <f>IF(I650&lt;(INDEX(Lookup!$U$2:$U$10,MATCH($D$45,Lookup!$S$2:$S$10,0))),0,365)</f>
        <v>0</v>
      </c>
      <c r="M650" s="588">
        <f t="shared" si="60"/>
        <v>0</v>
      </c>
      <c r="N650" s="704"/>
      <c r="O650" s="361"/>
      <c r="Q650" s="849">
        <f t="shared" si="63"/>
        <v>0</v>
      </c>
      <c r="R650" s="849">
        <f t="shared" si="64"/>
        <v>0</v>
      </c>
    </row>
    <row r="651" spans="2:18" x14ac:dyDescent="0.35">
      <c r="B651" s="229"/>
      <c r="C651" s="301"/>
      <c r="D651" s="301"/>
      <c r="E651" s="449"/>
      <c r="F651" s="301"/>
      <c r="G651" s="302"/>
      <c r="H651" s="170"/>
      <c r="I651" s="170"/>
      <c r="J651" s="817">
        <f t="shared" si="61"/>
        <v>0</v>
      </c>
      <c r="K651" s="588">
        <f t="shared" si="62"/>
        <v>0</v>
      </c>
      <c r="L651" s="644">
        <f>IF(I651&lt;(INDEX(Lookup!$U$2:$U$10,MATCH($D$45,Lookup!$S$2:$S$10,0))),0,365)</f>
        <v>0</v>
      </c>
      <c r="M651" s="588">
        <f t="shared" si="60"/>
        <v>0</v>
      </c>
      <c r="N651" s="704"/>
      <c r="O651" s="361"/>
      <c r="Q651" s="849">
        <f t="shared" si="63"/>
        <v>0</v>
      </c>
      <c r="R651" s="849">
        <f t="shared" si="64"/>
        <v>0</v>
      </c>
    </row>
    <row r="652" spans="2:18" x14ac:dyDescent="0.35">
      <c r="B652" s="229"/>
      <c r="C652" s="301"/>
      <c r="D652" s="301"/>
      <c r="E652" s="449"/>
      <c r="F652" s="301"/>
      <c r="G652" s="302"/>
      <c r="H652" s="170"/>
      <c r="I652" s="170"/>
      <c r="J652" s="817">
        <f t="shared" si="61"/>
        <v>0</v>
      </c>
      <c r="K652" s="588">
        <f t="shared" si="62"/>
        <v>0</v>
      </c>
      <c r="L652" s="644">
        <f>IF(I652&lt;(INDEX(Lookup!$U$2:$U$10,MATCH($D$45,Lookup!$S$2:$S$10,0))),0,365)</f>
        <v>0</v>
      </c>
      <c r="M652" s="588">
        <f t="shared" si="60"/>
        <v>0</v>
      </c>
      <c r="N652" s="704"/>
      <c r="O652" s="361"/>
      <c r="Q652" s="849">
        <f t="shared" si="63"/>
        <v>0</v>
      </c>
      <c r="R652" s="849">
        <f t="shared" si="64"/>
        <v>0</v>
      </c>
    </row>
    <row r="653" spans="2:18" x14ac:dyDescent="0.35">
      <c r="B653" s="229"/>
      <c r="C653" s="301"/>
      <c r="D653" s="301"/>
      <c r="E653" s="449"/>
      <c r="F653" s="301"/>
      <c r="G653" s="302"/>
      <c r="H653" s="170"/>
      <c r="I653" s="170"/>
      <c r="J653" s="817">
        <f t="shared" si="61"/>
        <v>0</v>
      </c>
      <c r="K653" s="588">
        <f t="shared" si="62"/>
        <v>0</v>
      </c>
      <c r="L653" s="644">
        <f>IF(I653&lt;(INDEX(Lookup!$U$2:$U$10,MATCH($D$45,Lookup!$S$2:$S$10,0))),0,365)</f>
        <v>0</v>
      </c>
      <c r="M653" s="588">
        <f t="shared" si="60"/>
        <v>0</v>
      </c>
      <c r="N653" s="704"/>
      <c r="O653" s="361"/>
      <c r="Q653" s="849">
        <f t="shared" si="63"/>
        <v>0</v>
      </c>
      <c r="R653" s="849">
        <f t="shared" si="64"/>
        <v>0</v>
      </c>
    </row>
    <row r="654" spans="2:18" x14ac:dyDescent="0.35">
      <c r="B654" s="229"/>
      <c r="C654" s="301"/>
      <c r="D654" s="301"/>
      <c r="E654" s="449"/>
      <c r="F654" s="301"/>
      <c r="G654" s="302"/>
      <c r="H654" s="170"/>
      <c r="I654" s="170"/>
      <c r="J654" s="817">
        <f t="shared" si="61"/>
        <v>0</v>
      </c>
      <c r="K654" s="588">
        <f t="shared" si="62"/>
        <v>0</v>
      </c>
      <c r="L654" s="644">
        <f>IF(I654&lt;(INDEX(Lookup!$U$2:$U$10,MATCH($D$45,Lookup!$S$2:$S$10,0))),0,365)</f>
        <v>0</v>
      </c>
      <c r="M654" s="588">
        <f t="shared" si="60"/>
        <v>0</v>
      </c>
      <c r="N654" s="704"/>
      <c r="O654" s="361"/>
      <c r="Q654" s="849">
        <f t="shared" si="63"/>
        <v>0</v>
      </c>
      <c r="R654" s="849">
        <f t="shared" si="64"/>
        <v>0</v>
      </c>
    </row>
    <row r="655" spans="2:18" x14ac:dyDescent="0.35">
      <c r="B655" s="229"/>
      <c r="C655" s="301"/>
      <c r="D655" s="301"/>
      <c r="E655" s="449"/>
      <c r="F655" s="301"/>
      <c r="G655" s="302"/>
      <c r="H655" s="170"/>
      <c r="I655" s="170"/>
      <c r="J655" s="817">
        <f t="shared" si="61"/>
        <v>0</v>
      </c>
      <c r="K655" s="588">
        <f t="shared" si="62"/>
        <v>0</v>
      </c>
      <c r="L655" s="644">
        <f>IF(I655&lt;(INDEX(Lookup!$U$2:$U$10,MATCH($D$45,Lookup!$S$2:$S$10,0))),0,365)</f>
        <v>0</v>
      </c>
      <c r="M655" s="588">
        <f t="shared" si="60"/>
        <v>0</v>
      </c>
      <c r="N655" s="704"/>
      <c r="O655" s="361"/>
      <c r="Q655" s="849">
        <f t="shared" si="63"/>
        <v>0</v>
      </c>
      <c r="R655" s="849">
        <f t="shared" si="64"/>
        <v>0</v>
      </c>
    </row>
    <row r="656" spans="2:18" x14ac:dyDescent="0.35">
      <c r="B656" s="229"/>
      <c r="C656" s="301"/>
      <c r="D656" s="301"/>
      <c r="E656" s="449"/>
      <c r="F656" s="301"/>
      <c r="G656" s="302"/>
      <c r="H656" s="170"/>
      <c r="I656" s="170"/>
      <c r="J656" s="817">
        <f t="shared" si="61"/>
        <v>0</v>
      </c>
      <c r="K656" s="588">
        <f t="shared" si="62"/>
        <v>0</v>
      </c>
      <c r="L656" s="644">
        <f>IF(I656&lt;(INDEX(Lookup!$U$2:$U$10,MATCH($D$45,Lookup!$S$2:$S$10,0))),0,365)</f>
        <v>0</v>
      </c>
      <c r="M656" s="588">
        <f t="shared" si="60"/>
        <v>0</v>
      </c>
      <c r="N656" s="704"/>
      <c r="O656" s="361"/>
      <c r="Q656" s="849">
        <f t="shared" si="63"/>
        <v>0</v>
      </c>
      <c r="R656" s="849">
        <f t="shared" si="64"/>
        <v>0</v>
      </c>
    </row>
    <row r="657" spans="2:18" x14ac:dyDescent="0.35">
      <c r="B657" s="229"/>
      <c r="C657" s="301"/>
      <c r="D657" s="301"/>
      <c r="E657" s="449"/>
      <c r="F657" s="301"/>
      <c r="G657" s="302"/>
      <c r="H657" s="170"/>
      <c r="I657" s="170"/>
      <c r="J657" s="817">
        <f t="shared" si="61"/>
        <v>0</v>
      </c>
      <c r="K657" s="588">
        <f t="shared" si="62"/>
        <v>0</v>
      </c>
      <c r="L657" s="644">
        <f>IF(I657&lt;(INDEX(Lookup!$U$2:$U$10,MATCH($D$45,Lookup!$S$2:$S$10,0))),0,365)</f>
        <v>0</v>
      </c>
      <c r="M657" s="588">
        <f t="shared" si="60"/>
        <v>0</v>
      </c>
      <c r="N657" s="704"/>
      <c r="O657" s="361"/>
      <c r="Q657" s="849">
        <f t="shared" si="63"/>
        <v>0</v>
      </c>
      <c r="R657" s="849">
        <f t="shared" si="64"/>
        <v>0</v>
      </c>
    </row>
    <row r="658" spans="2:18" x14ac:dyDescent="0.35">
      <c r="B658" s="229"/>
      <c r="C658" s="301"/>
      <c r="D658" s="301"/>
      <c r="E658" s="449"/>
      <c r="F658" s="301"/>
      <c r="G658" s="302"/>
      <c r="H658" s="170"/>
      <c r="I658" s="170"/>
      <c r="J658" s="817">
        <f t="shared" si="61"/>
        <v>0</v>
      </c>
      <c r="K658" s="588">
        <f t="shared" si="62"/>
        <v>0</v>
      </c>
      <c r="L658" s="644">
        <f>IF(I658&lt;(INDEX(Lookup!$U$2:$U$10,MATCH($D$45,Lookup!$S$2:$S$10,0))),0,365)</f>
        <v>0</v>
      </c>
      <c r="M658" s="588">
        <f t="shared" si="60"/>
        <v>0</v>
      </c>
      <c r="N658" s="704"/>
      <c r="O658" s="361"/>
      <c r="Q658" s="849">
        <f t="shared" si="63"/>
        <v>0</v>
      </c>
      <c r="R658" s="849">
        <f t="shared" si="64"/>
        <v>0</v>
      </c>
    </row>
    <row r="659" spans="2:18" x14ac:dyDescent="0.35">
      <c r="B659" s="229"/>
      <c r="C659" s="301"/>
      <c r="D659" s="301"/>
      <c r="E659" s="449"/>
      <c r="F659" s="301"/>
      <c r="G659" s="302"/>
      <c r="H659" s="170"/>
      <c r="I659" s="170"/>
      <c r="J659" s="817">
        <f t="shared" si="61"/>
        <v>0</v>
      </c>
      <c r="K659" s="588">
        <f t="shared" si="62"/>
        <v>0</v>
      </c>
      <c r="L659" s="644">
        <f>IF(I659&lt;(INDEX(Lookup!$U$2:$U$10,MATCH($D$45,Lookup!$S$2:$S$10,0))),0,365)</f>
        <v>0</v>
      </c>
      <c r="M659" s="588">
        <f t="shared" si="60"/>
        <v>0</v>
      </c>
      <c r="N659" s="704"/>
      <c r="O659" s="361"/>
      <c r="Q659" s="849">
        <f t="shared" si="63"/>
        <v>0</v>
      </c>
      <c r="R659" s="849">
        <f t="shared" si="64"/>
        <v>0</v>
      </c>
    </row>
    <row r="660" spans="2:18" x14ac:dyDescent="0.35">
      <c r="B660" s="229"/>
      <c r="C660" s="301"/>
      <c r="D660" s="301"/>
      <c r="E660" s="449"/>
      <c r="F660" s="301"/>
      <c r="G660" s="302"/>
      <c r="H660" s="170"/>
      <c r="I660" s="170"/>
      <c r="J660" s="817">
        <f t="shared" si="61"/>
        <v>0</v>
      </c>
      <c r="K660" s="588">
        <f t="shared" si="62"/>
        <v>0</v>
      </c>
      <c r="L660" s="644">
        <f>IF(I660&lt;(INDEX(Lookup!$U$2:$U$10,MATCH($D$45,Lookup!$S$2:$S$10,0))),0,365)</f>
        <v>0</v>
      </c>
      <c r="M660" s="588">
        <f t="shared" si="60"/>
        <v>0</v>
      </c>
      <c r="N660" s="704"/>
      <c r="O660" s="361"/>
      <c r="Q660" s="849">
        <f t="shared" si="63"/>
        <v>0</v>
      </c>
      <c r="R660" s="849">
        <f t="shared" si="64"/>
        <v>0</v>
      </c>
    </row>
    <row r="661" spans="2:18" x14ac:dyDescent="0.35">
      <c r="B661" s="229"/>
      <c r="C661" s="301"/>
      <c r="D661" s="301"/>
      <c r="E661" s="449"/>
      <c r="F661" s="301"/>
      <c r="G661" s="302"/>
      <c r="H661" s="170"/>
      <c r="I661" s="170"/>
      <c r="J661" s="817">
        <f t="shared" si="61"/>
        <v>0</v>
      </c>
      <c r="K661" s="588">
        <f t="shared" si="62"/>
        <v>0</v>
      </c>
      <c r="L661" s="644">
        <f>IF(I661&lt;(INDEX(Lookup!$U$2:$U$10,MATCH($D$45,Lookup!$S$2:$S$10,0))),0,365)</f>
        <v>0</v>
      </c>
      <c r="M661" s="588">
        <f t="shared" si="60"/>
        <v>0</v>
      </c>
      <c r="N661" s="704"/>
      <c r="O661" s="361"/>
      <c r="Q661" s="849">
        <f t="shared" si="63"/>
        <v>0</v>
      </c>
      <c r="R661" s="849">
        <f t="shared" si="64"/>
        <v>0</v>
      </c>
    </row>
    <row r="662" spans="2:18" x14ac:dyDescent="0.35">
      <c r="B662" s="229"/>
      <c r="C662" s="301"/>
      <c r="D662" s="301"/>
      <c r="E662" s="449"/>
      <c r="F662" s="301"/>
      <c r="G662" s="302"/>
      <c r="H662" s="170"/>
      <c r="I662" s="170"/>
      <c r="J662" s="817">
        <f t="shared" si="61"/>
        <v>0</v>
      </c>
      <c r="K662" s="588">
        <f t="shared" si="62"/>
        <v>0</v>
      </c>
      <c r="L662" s="644">
        <f>IF(I662&lt;(INDEX(Lookup!$U$2:$U$10,MATCH($D$45,Lookup!$S$2:$S$10,0))),0,365)</f>
        <v>0</v>
      </c>
      <c r="M662" s="588">
        <f t="shared" si="60"/>
        <v>0</v>
      </c>
      <c r="N662" s="704"/>
      <c r="O662" s="361"/>
      <c r="Q662" s="849">
        <f t="shared" si="63"/>
        <v>0</v>
      </c>
      <c r="R662" s="849">
        <f t="shared" si="64"/>
        <v>0</v>
      </c>
    </row>
    <row r="663" spans="2:18" x14ac:dyDescent="0.35">
      <c r="B663" s="229"/>
      <c r="C663" s="301"/>
      <c r="D663" s="301"/>
      <c r="E663" s="449"/>
      <c r="F663" s="301"/>
      <c r="G663" s="302"/>
      <c r="H663" s="170"/>
      <c r="I663" s="170"/>
      <c r="J663" s="817">
        <f t="shared" si="61"/>
        <v>0</v>
      </c>
      <c r="K663" s="588">
        <f t="shared" si="62"/>
        <v>0</v>
      </c>
      <c r="L663" s="644">
        <f>IF(I663&lt;(INDEX(Lookup!$U$2:$U$10,MATCH($D$45,Lookup!$S$2:$S$10,0))),0,365)</f>
        <v>0</v>
      </c>
      <c r="M663" s="588">
        <f t="shared" si="60"/>
        <v>0</v>
      </c>
      <c r="N663" s="704"/>
      <c r="O663" s="361"/>
      <c r="Q663" s="849">
        <f t="shared" si="63"/>
        <v>0</v>
      </c>
      <c r="R663" s="849">
        <f t="shared" si="64"/>
        <v>0</v>
      </c>
    </row>
    <row r="664" spans="2:18" x14ac:dyDescent="0.35">
      <c r="B664" s="229"/>
      <c r="C664" s="301"/>
      <c r="D664" s="301"/>
      <c r="E664" s="449"/>
      <c r="F664" s="301"/>
      <c r="G664" s="302"/>
      <c r="H664" s="170"/>
      <c r="I664" s="170"/>
      <c r="J664" s="817">
        <f t="shared" si="61"/>
        <v>0</v>
      </c>
      <c r="K664" s="588">
        <f t="shared" si="62"/>
        <v>0</v>
      </c>
      <c r="L664" s="644">
        <f>IF(I664&lt;(INDEX(Lookup!$U$2:$U$10,MATCH($D$45,Lookup!$S$2:$S$10,0))),0,365)</f>
        <v>0</v>
      </c>
      <c r="M664" s="588">
        <f t="shared" si="60"/>
        <v>0</v>
      </c>
      <c r="N664" s="704"/>
      <c r="O664" s="361"/>
      <c r="Q664" s="849">
        <f t="shared" si="63"/>
        <v>0</v>
      </c>
      <c r="R664" s="849">
        <f t="shared" si="64"/>
        <v>0</v>
      </c>
    </row>
    <row r="665" spans="2:18" x14ac:dyDescent="0.35">
      <c r="B665" s="229"/>
      <c r="C665" s="301"/>
      <c r="D665" s="301"/>
      <c r="E665" s="449"/>
      <c r="F665" s="301"/>
      <c r="G665" s="302"/>
      <c r="H665" s="170"/>
      <c r="I665" s="170"/>
      <c r="J665" s="817">
        <f t="shared" si="61"/>
        <v>0</v>
      </c>
      <c r="K665" s="588">
        <f t="shared" si="62"/>
        <v>0</v>
      </c>
      <c r="L665" s="644">
        <f>IF(I665&lt;(INDEX(Lookup!$U$2:$U$10,MATCH($D$45,Lookup!$S$2:$S$10,0))),0,365)</f>
        <v>0</v>
      </c>
      <c r="M665" s="588">
        <f t="shared" si="60"/>
        <v>0</v>
      </c>
      <c r="N665" s="704"/>
      <c r="O665" s="361"/>
      <c r="Q665" s="849">
        <f t="shared" si="63"/>
        <v>0</v>
      </c>
      <c r="R665" s="849">
        <f t="shared" si="64"/>
        <v>0</v>
      </c>
    </row>
    <row r="666" spans="2:18" x14ac:dyDescent="0.35">
      <c r="B666" s="229"/>
      <c r="C666" s="301"/>
      <c r="D666" s="301"/>
      <c r="E666" s="449"/>
      <c r="F666" s="301"/>
      <c r="G666" s="302"/>
      <c r="H666" s="170"/>
      <c r="I666" s="170"/>
      <c r="J666" s="817">
        <f t="shared" si="61"/>
        <v>0</v>
      </c>
      <c r="K666" s="588">
        <f t="shared" si="62"/>
        <v>0</v>
      </c>
      <c r="L666" s="644">
        <f>IF(I666&lt;(INDEX(Lookup!$U$2:$U$10,MATCH($D$45,Lookup!$S$2:$S$10,0))),0,365)</f>
        <v>0</v>
      </c>
      <c r="M666" s="588">
        <f t="shared" si="60"/>
        <v>0</v>
      </c>
      <c r="N666" s="704"/>
      <c r="O666" s="361"/>
      <c r="Q666" s="849">
        <f t="shared" si="63"/>
        <v>0</v>
      </c>
      <c r="R666" s="849">
        <f t="shared" si="64"/>
        <v>0</v>
      </c>
    </row>
    <row r="667" spans="2:18" x14ac:dyDescent="0.35">
      <c r="B667" s="229"/>
      <c r="C667" s="301"/>
      <c r="D667" s="301"/>
      <c r="E667" s="449"/>
      <c r="F667" s="301"/>
      <c r="G667" s="302"/>
      <c r="H667" s="170"/>
      <c r="I667" s="170"/>
      <c r="J667" s="817">
        <f t="shared" si="61"/>
        <v>0</v>
      </c>
      <c r="K667" s="588">
        <f t="shared" si="62"/>
        <v>0</v>
      </c>
      <c r="L667" s="644">
        <f>IF(I667&lt;(INDEX(Lookup!$U$2:$U$10,MATCH($D$45,Lookup!$S$2:$S$10,0))),0,365)</f>
        <v>0</v>
      </c>
      <c r="M667" s="588">
        <f t="shared" si="60"/>
        <v>0</v>
      </c>
      <c r="N667" s="704"/>
      <c r="O667" s="361"/>
      <c r="Q667" s="849">
        <f t="shared" si="63"/>
        <v>0</v>
      </c>
      <c r="R667" s="849">
        <f t="shared" si="64"/>
        <v>0</v>
      </c>
    </row>
    <row r="668" spans="2:18" x14ac:dyDescent="0.35">
      <c r="B668" s="229"/>
      <c r="C668" s="301"/>
      <c r="D668" s="301"/>
      <c r="E668" s="449"/>
      <c r="F668" s="301"/>
      <c r="G668" s="302"/>
      <c r="H668" s="170"/>
      <c r="I668" s="170"/>
      <c r="J668" s="817">
        <f t="shared" si="61"/>
        <v>0</v>
      </c>
      <c r="K668" s="588">
        <f t="shared" si="62"/>
        <v>0</v>
      </c>
      <c r="L668" s="644">
        <f>IF(I668&lt;(INDEX(Lookup!$U$2:$U$10,MATCH($D$45,Lookup!$S$2:$S$10,0))),0,365)</f>
        <v>0</v>
      </c>
      <c r="M668" s="588">
        <f t="shared" si="60"/>
        <v>0</v>
      </c>
      <c r="N668" s="704"/>
      <c r="O668" s="361"/>
      <c r="Q668" s="849">
        <f t="shared" si="63"/>
        <v>0</v>
      </c>
      <c r="R668" s="849">
        <f t="shared" si="64"/>
        <v>0</v>
      </c>
    </row>
    <row r="669" spans="2:18" x14ac:dyDescent="0.35">
      <c r="B669" s="229"/>
      <c r="C669" s="301"/>
      <c r="D669" s="301"/>
      <c r="E669" s="449"/>
      <c r="F669" s="301"/>
      <c r="G669" s="302"/>
      <c r="H669" s="170"/>
      <c r="I669" s="170"/>
      <c r="J669" s="817">
        <f t="shared" si="61"/>
        <v>0</v>
      </c>
      <c r="K669" s="588">
        <f t="shared" si="62"/>
        <v>0</v>
      </c>
      <c r="L669" s="644">
        <f>IF(I669&lt;(INDEX(Lookup!$U$2:$U$10,MATCH($D$45,Lookup!$S$2:$S$10,0))),0,365)</f>
        <v>0</v>
      </c>
      <c r="M669" s="588">
        <f t="shared" si="60"/>
        <v>0</v>
      </c>
      <c r="N669" s="704"/>
      <c r="O669" s="361"/>
      <c r="Q669" s="849">
        <f t="shared" si="63"/>
        <v>0</v>
      </c>
      <c r="R669" s="849">
        <f t="shared" si="64"/>
        <v>0</v>
      </c>
    </row>
    <row r="670" spans="2:18" x14ac:dyDescent="0.35">
      <c r="B670" s="229"/>
      <c r="C670" s="301"/>
      <c r="D670" s="301"/>
      <c r="E670" s="449"/>
      <c r="F670" s="301"/>
      <c r="G670" s="302"/>
      <c r="H670" s="170"/>
      <c r="I670" s="170"/>
      <c r="J670" s="817">
        <f t="shared" si="61"/>
        <v>0</v>
      </c>
      <c r="K670" s="588">
        <f t="shared" si="62"/>
        <v>0</v>
      </c>
      <c r="L670" s="644">
        <f>IF(I670&lt;(INDEX(Lookup!$U$2:$U$10,MATCH($D$45,Lookup!$S$2:$S$10,0))),0,365)</f>
        <v>0</v>
      </c>
      <c r="M670" s="588">
        <f t="shared" si="60"/>
        <v>0</v>
      </c>
      <c r="N670" s="704"/>
      <c r="O670" s="361"/>
      <c r="Q670" s="849">
        <f t="shared" si="63"/>
        <v>0</v>
      </c>
      <c r="R670" s="849">
        <f t="shared" si="64"/>
        <v>0</v>
      </c>
    </row>
    <row r="671" spans="2:18" x14ac:dyDescent="0.35">
      <c r="B671" s="229"/>
      <c r="C671" s="301"/>
      <c r="D671" s="301"/>
      <c r="E671" s="449"/>
      <c r="F671" s="301"/>
      <c r="G671" s="302"/>
      <c r="H671" s="170"/>
      <c r="I671" s="170"/>
      <c r="J671" s="817">
        <f t="shared" si="61"/>
        <v>0</v>
      </c>
      <c r="K671" s="588">
        <f t="shared" si="62"/>
        <v>0</v>
      </c>
      <c r="L671" s="644">
        <f>IF(I671&lt;(INDEX(Lookup!$U$2:$U$10,MATCH($D$45,Lookup!$S$2:$S$10,0))),0,365)</f>
        <v>0</v>
      </c>
      <c r="M671" s="588">
        <f t="shared" si="60"/>
        <v>0</v>
      </c>
      <c r="N671" s="704"/>
      <c r="O671" s="361"/>
      <c r="Q671" s="849">
        <f t="shared" si="63"/>
        <v>0</v>
      </c>
      <c r="R671" s="849">
        <f t="shared" si="64"/>
        <v>0</v>
      </c>
    </row>
    <row r="672" spans="2:18" x14ac:dyDescent="0.35">
      <c r="B672" s="229"/>
      <c r="C672" s="301"/>
      <c r="D672" s="301"/>
      <c r="E672" s="449"/>
      <c r="F672" s="301"/>
      <c r="G672" s="302"/>
      <c r="H672" s="170"/>
      <c r="I672" s="170"/>
      <c r="J672" s="817">
        <f t="shared" si="61"/>
        <v>0</v>
      </c>
      <c r="K672" s="588">
        <f t="shared" si="62"/>
        <v>0</v>
      </c>
      <c r="L672" s="644">
        <f>IF(I672&lt;(INDEX(Lookup!$U$2:$U$10,MATCH($D$45,Lookup!$S$2:$S$10,0))),0,365)</f>
        <v>0</v>
      </c>
      <c r="M672" s="588">
        <f t="shared" si="60"/>
        <v>0</v>
      </c>
      <c r="N672" s="704"/>
      <c r="O672" s="361"/>
      <c r="Q672" s="849">
        <f t="shared" si="63"/>
        <v>0</v>
      </c>
      <c r="R672" s="849">
        <f t="shared" si="64"/>
        <v>0</v>
      </c>
    </row>
    <row r="673" spans="2:18" x14ac:dyDescent="0.35">
      <c r="B673" s="229"/>
      <c r="C673" s="301"/>
      <c r="D673" s="301"/>
      <c r="E673" s="449"/>
      <c r="F673" s="301"/>
      <c r="G673" s="302"/>
      <c r="H673" s="170"/>
      <c r="I673" s="170"/>
      <c r="J673" s="817">
        <f t="shared" si="61"/>
        <v>0</v>
      </c>
      <c r="K673" s="588">
        <f t="shared" si="62"/>
        <v>0</v>
      </c>
      <c r="L673" s="644">
        <f>IF(I673&lt;(INDEX(Lookup!$U$2:$U$10,MATCH($D$45,Lookup!$S$2:$S$10,0))),0,365)</f>
        <v>0</v>
      </c>
      <c r="M673" s="588">
        <f t="shared" si="60"/>
        <v>0</v>
      </c>
      <c r="N673" s="704"/>
      <c r="O673" s="361"/>
      <c r="Q673" s="849">
        <f t="shared" si="63"/>
        <v>0</v>
      </c>
      <c r="R673" s="849">
        <f t="shared" si="64"/>
        <v>0</v>
      </c>
    </row>
    <row r="674" spans="2:18" x14ac:dyDescent="0.35">
      <c r="B674" s="229"/>
      <c r="C674" s="301"/>
      <c r="D674" s="301"/>
      <c r="E674" s="449"/>
      <c r="F674" s="301"/>
      <c r="G674" s="302"/>
      <c r="H674" s="170"/>
      <c r="I674" s="170"/>
      <c r="J674" s="817">
        <f t="shared" si="61"/>
        <v>0</v>
      </c>
      <c r="K674" s="588">
        <f t="shared" si="62"/>
        <v>0</v>
      </c>
      <c r="L674" s="644">
        <f>IF(I674&lt;(INDEX(Lookup!$U$2:$U$10,MATCH($D$45,Lookup!$S$2:$S$10,0))),0,365)</f>
        <v>0</v>
      </c>
      <c r="M674" s="588">
        <f t="shared" si="60"/>
        <v>0</v>
      </c>
      <c r="N674" s="704"/>
      <c r="O674" s="361"/>
      <c r="Q674" s="849">
        <f t="shared" si="63"/>
        <v>0</v>
      </c>
      <c r="R674" s="849">
        <f t="shared" si="64"/>
        <v>0</v>
      </c>
    </row>
    <row r="675" spans="2:18" x14ac:dyDescent="0.35">
      <c r="B675" s="229"/>
      <c r="C675" s="301"/>
      <c r="D675" s="301"/>
      <c r="E675" s="449"/>
      <c r="F675" s="301"/>
      <c r="G675" s="302"/>
      <c r="H675" s="170"/>
      <c r="I675" s="170"/>
      <c r="J675" s="817">
        <f t="shared" si="61"/>
        <v>0</v>
      </c>
      <c r="K675" s="588">
        <f t="shared" si="62"/>
        <v>0</v>
      </c>
      <c r="L675" s="644">
        <f>IF(I675&lt;(INDEX(Lookup!$U$2:$U$10,MATCH($D$45,Lookup!$S$2:$S$10,0))),0,365)</f>
        <v>0</v>
      </c>
      <c r="M675" s="588">
        <f t="shared" si="60"/>
        <v>0</v>
      </c>
      <c r="N675" s="704"/>
      <c r="O675" s="361"/>
      <c r="Q675" s="849">
        <f t="shared" si="63"/>
        <v>0</v>
      </c>
      <c r="R675" s="849">
        <f t="shared" si="64"/>
        <v>0</v>
      </c>
    </row>
    <row r="676" spans="2:18" x14ac:dyDescent="0.35">
      <c r="B676" s="229"/>
      <c r="C676" s="301"/>
      <c r="D676" s="301"/>
      <c r="E676" s="449"/>
      <c r="F676" s="301"/>
      <c r="G676" s="302"/>
      <c r="H676" s="170"/>
      <c r="I676" s="170"/>
      <c r="J676" s="817">
        <f t="shared" si="61"/>
        <v>0</v>
      </c>
      <c r="K676" s="588">
        <f t="shared" si="62"/>
        <v>0</v>
      </c>
      <c r="L676" s="644">
        <f>IF(I676&lt;(INDEX(Lookup!$U$2:$U$10,MATCH($D$45,Lookup!$S$2:$S$10,0))),0,365)</f>
        <v>0</v>
      </c>
      <c r="M676" s="588">
        <f t="shared" si="60"/>
        <v>0</v>
      </c>
      <c r="N676" s="704"/>
      <c r="O676" s="361"/>
      <c r="Q676" s="849">
        <f t="shared" si="63"/>
        <v>0</v>
      </c>
      <c r="R676" s="849">
        <f t="shared" si="64"/>
        <v>0</v>
      </c>
    </row>
    <row r="677" spans="2:18" x14ac:dyDescent="0.35">
      <c r="B677" s="229"/>
      <c r="C677" s="301"/>
      <c r="D677" s="301"/>
      <c r="E677" s="449"/>
      <c r="F677" s="301"/>
      <c r="G677" s="302"/>
      <c r="H677" s="170"/>
      <c r="I677" s="170"/>
      <c r="J677" s="817">
        <f t="shared" si="61"/>
        <v>0</v>
      </c>
      <c r="K677" s="588">
        <f t="shared" si="62"/>
        <v>0</v>
      </c>
      <c r="L677" s="644">
        <f>IF(I677&lt;(INDEX(Lookup!$U$2:$U$10,MATCH($D$45,Lookup!$S$2:$S$10,0))),0,365)</f>
        <v>0</v>
      </c>
      <c r="M677" s="588">
        <f t="shared" si="60"/>
        <v>0</v>
      </c>
      <c r="N677" s="704"/>
      <c r="O677" s="361"/>
      <c r="Q677" s="849">
        <f t="shared" si="63"/>
        <v>0</v>
      </c>
      <c r="R677" s="849">
        <f t="shared" si="64"/>
        <v>0</v>
      </c>
    </row>
    <row r="678" spans="2:18" x14ac:dyDescent="0.35">
      <c r="B678" s="229"/>
      <c r="C678" s="301"/>
      <c r="D678" s="301"/>
      <c r="E678" s="449"/>
      <c r="F678" s="301"/>
      <c r="G678" s="302"/>
      <c r="H678" s="170"/>
      <c r="I678" s="170"/>
      <c r="J678" s="817">
        <f t="shared" si="61"/>
        <v>0</v>
      </c>
      <c r="K678" s="588">
        <f t="shared" si="62"/>
        <v>0</v>
      </c>
      <c r="L678" s="644">
        <f>IF(I678&lt;(INDEX(Lookup!$U$2:$U$10,MATCH($D$45,Lookup!$S$2:$S$10,0))),0,365)</f>
        <v>0</v>
      </c>
      <c r="M678" s="588">
        <f t="shared" si="60"/>
        <v>0</v>
      </c>
      <c r="N678" s="704"/>
      <c r="O678" s="361"/>
      <c r="Q678" s="849">
        <f t="shared" si="63"/>
        <v>0</v>
      </c>
      <c r="R678" s="849">
        <f t="shared" si="64"/>
        <v>0</v>
      </c>
    </row>
    <row r="679" spans="2:18" x14ac:dyDescent="0.35">
      <c r="B679" s="229"/>
      <c r="C679" s="301"/>
      <c r="D679" s="301"/>
      <c r="E679" s="449"/>
      <c r="F679" s="301"/>
      <c r="G679" s="302"/>
      <c r="H679" s="170"/>
      <c r="I679" s="170"/>
      <c r="J679" s="817">
        <f t="shared" si="61"/>
        <v>0</v>
      </c>
      <c r="K679" s="588">
        <f t="shared" si="62"/>
        <v>0</v>
      </c>
      <c r="L679" s="644">
        <f>IF(I679&lt;(INDEX(Lookup!$U$2:$U$10,MATCH($D$45,Lookup!$S$2:$S$10,0))),0,365)</f>
        <v>0</v>
      </c>
      <c r="M679" s="588">
        <f t="shared" si="60"/>
        <v>0</v>
      </c>
      <c r="N679" s="704"/>
      <c r="O679" s="361"/>
      <c r="Q679" s="849">
        <f t="shared" si="63"/>
        <v>0</v>
      </c>
      <c r="R679" s="849">
        <f t="shared" si="64"/>
        <v>0</v>
      </c>
    </row>
    <row r="680" spans="2:18" x14ac:dyDescent="0.35">
      <c r="B680" s="229"/>
      <c r="C680" s="301"/>
      <c r="D680" s="301"/>
      <c r="E680" s="449"/>
      <c r="F680" s="301"/>
      <c r="G680" s="302"/>
      <c r="H680" s="170"/>
      <c r="I680" s="170"/>
      <c r="J680" s="817">
        <f t="shared" si="61"/>
        <v>0</v>
      </c>
      <c r="K680" s="588">
        <f t="shared" si="62"/>
        <v>0</v>
      </c>
      <c r="L680" s="644">
        <f>IF(I680&lt;(INDEX(Lookup!$U$2:$U$10,MATCH($D$45,Lookup!$S$2:$S$10,0))),0,365)</f>
        <v>0</v>
      </c>
      <c r="M680" s="588">
        <f t="shared" si="60"/>
        <v>0</v>
      </c>
      <c r="N680" s="704"/>
      <c r="O680" s="361"/>
      <c r="Q680" s="849">
        <f t="shared" si="63"/>
        <v>0</v>
      </c>
      <c r="R680" s="849">
        <f t="shared" si="64"/>
        <v>0</v>
      </c>
    </row>
    <row r="681" spans="2:18" x14ac:dyDescent="0.35">
      <c r="B681" s="229"/>
      <c r="C681" s="301"/>
      <c r="D681" s="301"/>
      <c r="E681" s="449"/>
      <c r="F681" s="301"/>
      <c r="G681" s="302"/>
      <c r="H681" s="170"/>
      <c r="I681" s="170"/>
      <c r="J681" s="817">
        <f t="shared" si="61"/>
        <v>0</v>
      </c>
      <c r="K681" s="588">
        <f t="shared" si="62"/>
        <v>0</v>
      </c>
      <c r="L681" s="644">
        <f>IF(I681&lt;(INDEX(Lookup!$U$2:$U$10,MATCH($D$45,Lookup!$S$2:$S$10,0))),0,365)</f>
        <v>0</v>
      </c>
      <c r="M681" s="588">
        <f t="shared" si="60"/>
        <v>0</v>
      </c>
      <c r="N681" s="704"/>
      <c r="O681" s="361"/>
      <c r="Q681" s="849">
        <f t="shared" si="63"/>
        <v>0</v>
      </c>
      <c r="R681" s="849">
        <f t="shared" si="64"/>
        <v>0</v>
      </c>
    </row>
    <row r="682" spans="2:18" x14ac:dyDescent="0.35">
      <c r="B682" s="229"/>
      <c r="C682" s="301"/>
      <c r="D682" s="301"/>
      <c r="E682" s="449"/>
      <c r="F682" s="301"/>
      <c r="G682" s="302"/>
      <c r="H682" s="170"/>
      <c r="I682" s="170"/>
      <c r="J682" s="817">
        <f t="shared" si="61"/>
        <v>0</v>
      </c>
      <c r="K682" s="588">
        <f t="shared" si="62"/>
        <v>0</v>
      </c>
      <c r="L682" s="644">
        <f>IF(I682&lt;(INDEX(Lookup!$U$2:$U$10,MATCH($D$45,Lookup!$S$2:$S$10,0))),0,365)</f>
        <v>0</v>
      </c>
      <c r="M682" s="588">
        <f t="shared" si="60"/>
        <v>0</v>
      </c>
      <c r="N682" s="704"/>
      <c r="O682" s="361"/>
      <c r="Q682" s="849">
        <f t="shared" si="63"/>
        <v>0</v>
      </c>
      <c r="R682" s="849">
        <f t="shared" si="64"/>
        <v>0</v>
      </c>
    </row>
    <row r="683" spans="2:18" x14ac:dyDescent="0.35">
      <c r="B683" s="229"/>
      <c r="C683" s="301"/>
      <c r="D683" s="301"/>
      <c r="E683" s="449"/>
      <c r="F683" s="301"/>
      <c r="G683" s="302"/>
      <c r="H683" s="170"/>
      <c r="I683" s="170"/>
      <c r="J683" s="817">
        <f t="shared" si="61"/>
        <v>0</v>
      </c>
      <c r="K683" s="588">
        <f t="shared" si="62"/>
        <v>0</v>
      </c>
      <c r="L683" s="644">
        <f>IF(I683&lt;(INDEX(Lookup!$U$2:$U$10,MATCH($D$45,Lookup!$S$2:$S$10,0))),0,365)</f>
        <v>0</v>
      </c>
      <c r="M683" s="588">
        <f t="shared" si="60"/>
        <v>0</v>
      </c>
      <c r="N683" s="704"/>
      <c r="O683" s="361"/>
      <c r="Q683" s="849">
        <f t="shared" si="63"/>
        <v>0</v>
      </c>
      <c r="R683" s="849">
        <f t="shared" si="64"/>
        <v>0</v>
      </c>
    </row>
    <row r="684" spans="2:18" x14ac:dyDescent="0.35">
      <c r="B684" s="229"/>
      <c r="C684" s="301"/>
      <c r="D684" s="301"/>
      <c r="E684" s="449"/>
      <c r="F684" s="301"/>
      <c r="G684" s="302"/>
      <c r="H684" s="170"/>
      <c r="I684" s="170"/>
      <c r="J684" s="817">
        <f t="shared" si="61"/>
        <v>0</v>
      </c>
      <c r="K684" s="588">
        <f t="shared" si="62"/>
        <v>0</v>
      </c>
      <c r="L684" s="644">
        <f>IF(I684&lt;(INDEX(Lookup!$U$2:$U$10,MATCH($D$45,Lookup!$S$2:$S$10,0))),0,365)</f>
        <v>0</v>
      </c>
      <c r="M684" s="588">
        <f t="shared" si="60"/>
        <v>0</v>
      </c>
      <c r="N684" s="704"/>
      <c r="O684" s="361"/>
      <c r="Q684" s="849">
        <f t="shared" si="63"/>
        <v>0</v>
      </c>
      <c r="R684" s="849">
        <f t="shared" si="64"/>
        <v>0</v>
      </c>
    </row>
    <row r="685" spans="2:18" x14ac:dyDescent="0.35">
      <c r="B685" s="229"/>
      <c r="C685" s="301"/>
      <c r="D685" s="301"/>
      <c r="E685" s="449"/>
      <c r="F685" s="301"/>
      <c r="G685" s="302"/>
      <c r="H685" s="170"/>
      <c r="I685" s="170"/>
      <c r="J685" s="817">
        <f t="shared" si="61"/>
        <v>0</v>
      </c>
      <c r="K685" s="588">
        <f t="shared" si="62"/>
        <v>0</v>
      </c>
      <c r="L685" s="644">
        <f>IF(I685&lt;(INDEX(Lookup!$U$2:$U$10,MATCH($D$45,Lookup!$S$2:$S$10,0))),0,365)</f>
        <v>0</v>
      </c>
      <c r="M685" s="588">
        <f t="shared" si="60"/>
        <v>0</v>
      </c>
      <c r="N685" s="704"/>
      <c r="O685" s="361"/>
      <c r="Q685" s="849">
        <f t="shared" si="63"/>
        <v>0</v>
      </c>
      <c r="R685" s="849">
        <f t="shared" si="64"/>
        <v>0</v>
      </c>
    </row>
    <row r="686" spans="2:18" x14ac:dyDescent="0.35">
      <c r="B686" s="229"/>
      <c r="C686" s="301"/>
      <c r="D686" s="301"/>
      <c r="E686" s="449"/>
      <c r="F686" s="301"/>
      <c r="G686" s="302"/>
      <c r="H686" s="170"/>
      <c r="I686" s="170"/>
      <c r="J686" s="817">
        <f t="shared" si="61"/>
        <v>0</v>
      </c>
      <c r="K686" s="588">
        <f t="shared" si="62"/>
        <v>0</v>
      </c>
      <c r="L686" s="644">
        <f>IF(I686&lt;(INDEX(Lookup!$U$2:$U$10,MATCH($D$45,Lookup!$S$2:$S$10,0))),0,365)</f>
        <v>0</v>
      </c>
      <c r="M686" s="588">
        <f t="shared" si="60"/>
        <v>0</v>
      </c>
      <c r="N686" s="704"/>
      <c r="O686" s="361"/>
      <c r="Q686" s="849">
        <f t="shared" si="63"/>
        <v>0</v>
      </c>
      <c r="R686" s="849">
        <f t="shared" si="64"/>
        <v>0</v>
      </c>
    </row>
    <row r="687" spans="2:18" x14ac:dyDescent="0.35">
      <c r="B687" s="229"/>
      <c r="C687" s="301"/>
      <c r="D687" s="301"/>
      <c r="E687" s="449"/>
      <c r="F687" s="301"/>
      <c r="G687" s="302"/>
      <c r="H687" s="170"/>
      <c r="I687" s="170"/>
      <c r="J687" s="817">
        <f t="shared" si="61"/>
        <v>0</v>
      </c>
      <c r="K687" s="588">
        <f t="shared" si="62"/>
        <v>0</v>
      </c>
      <c r="L687" s="644">
        <f>IF(I687&lt;(INDEX(Lookup!$U$2:$U$10,MATCH($D$45,Lookup!$S$2:$S$10,0))),0,365)</f>
        <v>0</v>
      </c>
      <c r="M687" s="588">
        <f t="shared" si="60"/>
        <v>0</v>
      </c>
      <c r="N687" s="704"/>
      <c r="O687" s="361"/>
      <c r="Q687" s="849">
        <f t="shared" si="63"/>
        <v>0</v>
      </c>
      <c r="R687" s="849">
        <f t="shared" si="64"/>
        <v>0</v>
      </c>
    </row>
    <row r="688" spans="2:18" x14ac:dyDescent="0.35">
      <c r="B688" s="229"/>
      <c r="C688" s="301"/>
      <c r="D688" s="301"/>
      <c r="E688" s="449"/>
      <c r="F688" s="301"/>
      <c r="G688" s="302"/>
      <c r="H688" s="170"/>
      <c r="I688" s="170"/>
      <c r="J688" s="817">
        <f t="shared" si="61"/>
        <v>0</v>
      </c>
      <c r="K688" s="588">
        <f t="shared" si="62"/>
        <v>0</v>
      </c>
      <c r="L688" s="644">
        <f>IF(I688&lt;(INDEX(Lookup!$U$2:$U$10,MATCH($D$45,Lookup!$S$2:$S$10,0))),0,365)</f>
        <v>0</v>
      </c>
      <c r="M688" s="588">
        <f t="shared" ref="M688:M751" si="65">IF(O688="x",0,L688*$L$8)</f>
        <v>0</v>
      </c>
      <c r="N688" s="704"/>
      <c r="O688" s="361"/>
      <c r="Q688" s="849">
        <f t="shared" si="63"/>
        <v>0</v>
      </c>
      <c r="R688" s="849">
        <f t="shared" si="64"/>
        <v>0</v>
      </c>
    </row>
    <row r="689" spans="2:18" x14ac:dyDescent="0.35">
      <c r="B689" s="229"/>
      <c r="C689" s="301"/>
      <c r="D689" s="301"/>
      <c r="E689" s="449"/>
      <c r="F689" s="301"/>
      <c r="G689" s="302"/>
      <c r="H689" s="170"/>
      <c r="I689" s="170"/>
      <c r="J689" s="817">
        <f t="shared" ref="J689:J752" si="66">IF(OR(H689&lt;&gt;"",I689&lt;&gt;""),DATEDIF(H689,I689,"d")+1,0)</f>
        <v>0</v>
      </c>
      <c r="K689" s="588">
        <f t="shared" ref="K689:K752" si="67">J689*$L$8</f>
        <v>0</v>
      </c>
      <c r="L689" s="644">
        <f>IF(I689&lt;(INDEX(Lookup!$U$2:$U$10,MATCH($D$45,Lookup!$S$2:$S$10,0))),0,365)</f>
        <v>0</v>
      </c>
      <c r="M689" s="588">
        <f t="shared" si="65"/>
        <v>0</v>
      </c>
      <c r="N689" s="704"/>
      <c r="O689" s="361"/>
      <c r="Q689" s="849">
        <f t="shared" ref="Q689:Q752" si="68">K689*$H$33</f>
        <v>0</v>
      </c>
      <c r="R689" s="849">
        <f t="shared" ref="R689:R752" si="69">M689*$H$42</f>
        <v>0</v>
      </c>
    </row>
    <row r="690" spans="2:18" x14ac:dyDescent="0.35">
      <c r="B690" s="229"/>
      <c r="C690" s="301"/>
      <c r="D690" s="301"/>
      <c r="E690" s="449"/>
      <c r="F690" s="301"/>
      <c r="G690" s="302"/>
      <c r="H690" s="170"/>
      <c r="I690" s="170"/>
      <c r="J690" s="817">
        <f t="shared" si="66"/>
        <v>0</v>
      </c>
      <c r="K690" s="588">
        <f t="shared" si="67"/>
        <v>0</v>
      </c>
      <c r="L690" s="644">
        <f>IF(I690&lt;(INDEX(Lookup!$U$2:$U$10,MATCH($D$45,Lookup!$S$2:$S$10,0))),0,365)</f>
        <v>0</v>
      </c>
      <c r="M690" s="588">
        <f t="shared" si="65"/>
        <v>0</v>
      </c>
      <c r="N690" s="704"/>
      <c r="O690" s="361"/>
      <c r="Q690" s="849">
        <f t="shared" si="68"/>
        <v>0</v>
      </c>
      <c r="R690" s="849">
        <f t="shared" si="69"/>
        <v>0</v>
      </c>
    </row>
    <row r="691" spans="2:18" x14ac:dyDescent="0.35">
      <c r="B691" s="229"/>
      <c r="C691" s="301"/>
      <c r="D691" s="301"/>
      <c r="E691" s="449"/>
      <c r="F691" s="301"/>
      <c r="G691" s="302"/>
      <c r="H691" s="170"/>
      <c r="I691" s="170"/>
      <c r="J691" s="817">
        <f t="shared" si="66"/>
        <v>0</v>
      </c>
      <c r="K691" s="588">
        <f t="shared" si="67"/>
        <v>0</v>
      </c>
      <c r="L691" s="644">
        <f>IF(I691&lt;(INDEX(Lookup!$U$2:$U$10,MATCH($D$45,Lookup!$S$2:$S$10,0))),0,365)</f>
        <v>0</v>
      </c>
      <c r="M691" s="588">
        <f t="shared" si="65"/>
        <v>0</v>
      </c>
      <c r="N691" s="704"/>
      <c r="O691" s="361"/>
      <c r="Q691" s="849">
        <f t="shared" si="68"/>
        <v>0</v>
      </c>
      <c r="R691" s="849">
        <f t="shared" si="69"/>
        <v>0</v>
      </c>
    </row>
    <row r="692" spans="2:18" x14ac:dyDescent="0.35">
      <c r="B692" s="229"/>
      <c r="C692" s="301"/>
      <c r="D692" s="301"/>
      <c r="E692" s="449"/>
      <c r="F692" s="301"/>
      <c r="G692" s="302"/>
      <c r="H692" s="170"/>
      <c r="I692" s="170"/>
      <c r="J692" s="817">
        <f t="shared" si="66"/>
        <v>0</v>
      </c>
      <c r="K692" s="588">
        <f t="shared" si="67"/>
        <v>0</v>
      </c>
      <c r="L692" s="644">
        <f>IF(I692&lt;(INDEX(Lookup!$U$2:$U$10,MATCH($D$45,Lookup!$S$2:$S$10,0))),0,365)</f>
        <v>0</v>
      </c>
      <c r="M692" s="588">
        <f t="shared" si="65"/>
        <v>0</v>
      </c>
      <c r="N692" s="704"/>
      <c r="O692" s="361"/>
      <c r="Q692" s="849">
        <f t="shared" si="68"/>
        <v>0</v>
      </c>
      <c r="R692" s="849">
        <f t="shared" si="69"/>
        <v>0</v>
      </c>
    </row>
    <row r="693" spans="2:18" x14ac:dyDescent="0.35">
      <c r="B693" s="229"/>
      <c r="C693" s="301"/>
      <c r="D693" s="301"/>
      <c r="E693" s="449"/>
      <c r="F693" s="301"/>
      <c r="G693" s="302"/>
      <c r="H693" s="170"/>
      <c r="I693" s="170"/>
      <c r="J693" s="817">
        <f t="shared" si="66"/>
        <v>0</v>
      </c>
      <c r="K693" s="588">
        <f t="shared" si="67"/>
        <v>0</v>
      </c>
      <c r="L693" s="644">
        <f>IF(I693&lt;(INDEX(Lookup!$U$2:$U$10,MATCH($D$45,Lookup!$S$2:$S$10,0))),0,365)</f>
        <v>0</v>
      </c>
      <c r="M693" s="588">
        <f t="shared" si="65"/>
        <v>0</v>
      </c>
      <c r="N693" s="704"/>
      <c r="O693" s="361"/>
      <c r="Q693" s="849">
        <f t="shared" si="68"/>
        <v>0</v>
      </c>
      <c r="R693" s="849">
        <f t="shared" si="69"/>
        <v>0</v>
      </c>
    </row>
    <row r="694" spans="2:18" x14ac:dyDescent="0.35">
      <c r="B694" s="229"/>
      <c r="C694" s="301"/>
      <c r="D694" s="301"/>
      <c r="E694" s="449"/>
      <c r="F694" s="301"/>
      <c r="G694" s="302"/>
      <c r="H694" s="170"/>
      <c r="I694" s="170"/>
      <c r="J694" s="817">
        <f t="shared" si="66"/>
        <v>0</v>
      </c>
      <c r="K694" s="588">
        <f t="shared" si="67"/>
        <v>0</v>
      </c>
      <c r="L694" s="644">
        <f>IF(I694&lt;(INDEX(Lookup!$U$2:$U$10,MATCH($D$45,Lookup!$S$2:$S$10,0))),0,365)</f>
        <v>0</v>
      </c>
      <c r="M694" s="588">
        <f t="shared" si="65"/>
        <v>0</v>
      </c>
      <c r="N694" s="704"/>
      <c r="O694" s="361"/>
      <c r="Q694" s="849">
        <f t="shared" si="68"/>
        <v>0</v>
      </c>
      <c r="R694" s="849">
        <f t="shared" si="69"/>
        <v>0</v>
      </c>
    </row>
    <row r="695" spans="2:18" x14ac:dyDescent="0.35">
      <c r="B695" s="229"/>
      <c r="C695" s="301"/>
      <c r="D695" s="301"/>
      <c r="E695" s="449"/>
      <c r="F695" s="301"/>
      <c r="G695" s="302"/>
      <c r="H695" s="170"/>
      <c r="I695" s="170"/>
      <c r="J695" s="817">
        <f t="shared" si="66"/>
        <v>0</v>
      </c>
      <c r="K695" s="588">
        <f t="shared" si="67"/>
        <v>0</v>
      </c>
      <c r="L695" s="644">
        <f>IF(I695&lt;(INDEX(Lookup!$U$2:$U$10,MATCH($D$45,Lookup!$S$2:$S$10,0))),0,365)</f>
        <v>0</v>
      </c>
      <c r="M695" s="588">
        <f t="shared" si="65"/>
        <v>0</v>
      </c>
      <c r="N695" s="704"/>
      <c r="O695" s="361"/>
      <c r="Q695" s="849">
        <f t="shared" si="68"/>
        <v>0</v>
      </c>
      <c r="R695" s="849">
        <f t="shared" si="69"/>
        <v>0</v>
      </c>
    </row>
    <row r="696" spans="2:18" x14ac:dyDescent="0.35">
      <c r="B696" s="229"/>
      <c r="C696" s="301"/>
      <c r="D696" s="301"/>
      <c r="E696" s="449"/>
      <c r="F696" s="301"/>
      <c r="G696" s="302"/>
      <c r="H696" s="170"/>
      <c r="I696" s="170"/>
      <c r="J696" s="817">
        <f t="shared" si="66"/>
        <v>0</v>
      </c>
      <c r="K696" s="588">
        <f t="shared" si="67"/>
        <v>0</v>
      </c>
      <c r="L696" s="644">
        <f>IF(I696&lt;(INDEX(Lookup!$U$2:$U$10,MATCH($D$45,Lookup!$S$2:$S$10,0))),0,365)</f>
        <v>0</v>
      </c>
      <c r="M696" s="588">
        <f t="shared" si="65"/>
        <v>0</v>
      </c>
      <c r="N696" s="704"/>
      <c r="O696" s="361"/>
      <c r="Q696" s="849">
        <f t="shared" si="68"/>
        <v>0</v>
      </c>
      <c r="R696" s="849">
        <f t="shared" si="69"/>
        <v>0</v>
      </c>
    </row>
    <row r="697" spans="2:18" x14ac:dyDescent="0.35">
      <c r="B697" s="229"/>
      <c r="C697" s="301"/>
      <c r="D697" s="301"/>
      <c r="E697" s="449"/>
      <c r="F697" s="301"/>
      <c r="G697" s="302"/>
      <c r="H697" s="170"/>
      <c r="I697" s="170"/>
      <c r="J697" s="817">
        <f t="shared" si="66"/>
        <v>0</v>
      </c>
      <c r="K697" s="588">
        <f t="shared" si="67"/>
        <v>0</v>
      </c>
      <c r="L697" s="644">
        <f>IF(I697&lt;(INDEX(Lookup!$U$2:$U$10,MATCH($D$45,Lookup!$S$2:$S$10,0))),0,365)</f>
        <v>0</v>
      </c>
      <c r="M697" s="588">
        <f t="shared" si="65"/>
        <v>0</v>
      </c>
      <c r="N697" s="704"/>
      <c r="O697" s="361"/>
      <c r="Q697" s="849">
        <f t="shared" si="68"/>
        <v>0</v>
      </c>
      <c r="R697" s="849">
        <f t="shared" si="69"/>
        <v>0</v>
      </c>
    </row>
    <row r="698" spans="2:18" x14ac:dyDescent="0.35">
      <c r="B698" s="229"/>
      <c r="C698" s="301"/>
      <c r="D698" s="301"/>
      <c r="E698" s="449"/>
      <c r="F698" s="301"/>
      <c r="G698" s="302"/>
      <c r="H698" s="170"/>
      <c r="I698" s="170"/>
      <c r="J698" s="817">
        <f t="shared" si="66"/>
        <v>0</v>
      </c>
      <c r="K698" s="588">
        <f t="shared" si="67"/>
        <v>0</v>
      </c>
      <c r="L698" s="644">
        <f>IF(I698&lt;(INDEX(Lookup!$U$2:$U$10,MATCH($D$45,Lookup!$S$2:$S$10,0))),0,365)</f>
        <v>0</v>
      </c>
      <c r="M698" s="588">
        <f t="shared" si="65"/>
        <v>0</v>
      </c>
      <c r="N698" s="704"/>
      <c r="O698" s="361"/>
      <c r="Q698" s="849">
        <f t="shared" si="68"/>
        <v>0</v>
      </c>
      <c r="R698" s="849">
        <f t="shared" si="69"/>
        <v>0</v>
      </c>
    </row>
    <row r="699" spans="2:18" x14ac:dyDescent="0.35">
      <c r="B699" s="229"/>
      <c r="C699" s="301"/>
      <c r="D699" s="301"/>
      <c r="E699" s="449"/>
      <c r="F699" s="301"/>
      <c r="G699" s="302"/>
      <c r="H699" s="170"/>
      <c r="I699" s="170"/>
      <c r="J699" s="817">
        <f t="shared" si="66"/>
        <v>0</v>
      </c>
      <c r="K699" s="588">
        <f t="shared" si="67"/>
        <v>0</v>
      </c>
      <c r="L699" s="644">
        <f>IF(I699&lt;(INDEX(Lookup!$U$2:$U$10,MATCH($D$45,Lookup!$S$2:$S$10,0))),0,365)</f>
        <v>0</v>
      </c>
      <c r="M699" s="588">
        <f t="shared" si="65"/>
        <v>0</v>
      </c>
      <c r="N699" s="704"/>
      <c r="O699" s="361"/>
      <c r="Q699" s="849">
        <f t="shared" si="68"/>
        <v>0</v>
      </c>
      <c r="R699" s="849">
        <f t="shared" si="69"/>
        <v>0</v>
      </c>
    </row>
    <row r="700" spans="2:18" x14ac:dyDescent="0.35">
      <c r="B700" s="229"/>
      <c r="C700" s="301"/>
      <c r="D700" s="301"/>
      <c r="E700" s="449"/>
      <c r="F700" s="301"/>
      <c r="G700" s="302"/>
      <c r="H700" s="170"/>
      <c r="I700" s="170"/>
      <c r="J700" s="817">
        <f t="shared" si="66"/>
        <v>0</v>
      </c>
      <c r="K700" s="588">
        <f t="shared" si="67"/>
        <v>0</v>
      </c>
      <c r="L700" s="644">
        <f>IF(I700&lt;(INDEX(Lookup!$U$2:$U$10,MATCH($D$45,Lookup!$S$2:$S$10,0))),0,365)</f>
        <v>0</v>
      </c>
      <c r="M700" s="588">
        <f t="shared" si="65"/>
        <v>0</v>
      </c>
      <c r="N700" s="704"/>
      <c r="O700" s="361"/>
      <c r="Q700" s="849">
        <f t="shared" si="68"/>
        <v>0</v>
      </c>
      <c r="R700" s="849">
        <f t="shared" si="69"/>
        <v>0</v>
      </c>
    </row>
    <row r="701" spans="2:18" x14ac:dyDescent="0.35">
      <c r="B701" s="229"/>
      <c r="C701" s="301"/>
      <c r="D701" s="301"/>
      <c r="E701" s="449"/>
      <c r="F701" s="301"/>
      <c r="G701" s="302"/>
      <c r="H701" s="170"/>
      <c r="I701" s="170"/>
      <c r="J701" s="817">
        <f t="shared" si="66"/>
        <v>0</v>
      </c>
      <c r="K701" s="588">
        <f t="shared" si="67"/>
        <v>0</v>
      </c>
      <c r="L701" s="644">
        <f>IF(I701&lt;(INDEX(Lookup!$U$2:$U$10,MATCH($D$45,Lookup!$S$2:$S$10,0))),0,365)</f>
        <v>0</v>
      </c>
      <c r="M701" s="588">
        <f t="shared" si="65"/>
        <v>0</v>
      </c>
      <c r="N701" s="704"/>
      <c r="O701" s="361"/>
      <c r="Q701" s="849">
        <f t="shared" si="68"/>
        <v>0</v>
      </c>
      <c r="R701" s="849">
        <f t="shared" si="69"/>
        <v>0</v>
      </c>
    </row>
    <row r="702" spans="2:18" x14ac:dyDescent="0.35">
      <c r="B702" s="229"/>
      <c r="C702" s="301"/>
      <c r="D702" s="301"/>
      <c r="E702" s="449"/>
      <c r="F702" s="301"/>
      <c r="G702" s="302"/>
      <c r="H702" s="170"/>
      <c r="I702" s="170"/>
      <c r="J702" s="817">
        <f t="shared" si="66"/>
        <v>0</v>
      </c>
      <c r="K702" s="588">
        <f t="shared" si="67"/>
        <v>0</v>
      </c>
      <c r="L702" s="644">
        <f>IF(I702&lt;(INDEX(Lookup!$U$2:$U$10,MATCH($D$45,Lookup!$S$2:$S$10,0))),0,365)</f>
        <v>0</v>
      </c>
      <c r="M702" s="588">
        <f t="shared" si="65"/>
        <v>0</v>
      </c>
      <c r="N702" s="704"/>
      <c r="O702" s="361"/>
      <c r="Q702" s="849">
        <f t="shared" si="68"/>
        <v>0</v>
      </c>
      <c r="R702" s="849">
        <f t="shared" si="69"/>
        <v>0</v>
      </c>
    </row>
    <row r="703" spans="2:18" x14ac:dyDescent="0.35">
      <c r="B703" s="229"/>
      <c r="C703" s="301"/>
      <c r="D703" s="301"/>
      <c r="E703" s="449"/>
      <c r="F703" s="301"/>
      <c r="G703" s="302"/>
      <c r="H703" s="170"/>
      <c r="I703" s="170"/>
      <c r="J703" s="817">
        <f t="shared" si="66"/>
        <v>0</v>
      </c>
      <c r="K703" s="588">
        <f t="shared" si="67"/>
        <v>0</v>
      </c>
      <c r="L703" s="644">
        <f>IF(I703&lt;(INDEX(Lookup!$U$2:$U$10,MATCH($D$45,Lookup!$S$2:$S$10,0))),0,365)</f>
        <v>0</v>
      </c>
      <c r="M703" s="588">
        <f t="shared" si="65"/>
        <v>0</v>
      </c>
      <c r="N703" s="704"/>
      <c r="O703" s="361"/>
      <c r="Q703" s="849">
        <f t="shared" si="68"/>
        <v>0</v>
      </c>
      <c r="R703" s="849">
        <f t="shared" si="69"/>
        <v>0</v>
      </c>
    </row>
    <row r="704" spans="2:18" x14ac:dyDescent="0.35">
      <c r="B704" s="229"/>
      <c r="C704" s="301"/>
      <c r="D704" s="301"/>
      <c r="E704" s="449"/>
      <c r="F704" s="301"/>
      <c r="G704" s="302"/>
      <c r="H704" s="170"/>
      <c r="I704" s="170"/>
      <c r="J704" s="817">
        <f t="shared" si="66"/>
        <v>0</v>
      </c>
      <c r="K704" s="588">
        <f t="shared" si="67"/>
        <v>0</v>
      </c>
      <c r="L704" s="644">
        <f>IF(I704&lt;(INDEX(Lookup!$U$2:$U$10,MATCH($D$45,Lookup!$S$2:$S$10,0))),0,365)</f>
        <v>0</v>
      </c>
      <c r="M704" s="588">
        <f t="shared" si="65"/>
        <v>0</v>
      </c>
      <c r="N704" s="704"/>
      <c r="O704" s="361"/>
      <c r="Q704" s="849">
        <f t="shared" si="68"/>
        <v>0</v>
      </c>
      <c r="R704" s="849">
        <f t="shared" si="69"/>
        <v>0</v>
      </c>
    </row>
    <row r="705" spans="2:18" x14ac:dyDescent="0.35">
      <c r="B705" s="229"/>
      <c r="C705" s="301"/>
      <c r="D705" s="301"/>
      <c r="E705" s="449"/>
      <c r="F705" s="301"/>
      <c r="G705" s="302"/>
      <c r="H705" s="170"/>
      <c r="I705" s="170"/>
      <c r="J705" s="817">
        <f t="shared" si="66"/>
        <v>0</v>
      </c>
      <c r="K705" s="588">
        <f t="shared" si="67"/>
        <v>0</v>
      </c>
      <c r="L705" s="644">
        <f>IF(I705&lt;(INDEX(Lookup!$U$2:$U$10,MATCH($D$45,Lookup!$S$2:$S$10,0))),0,365)</f>
        <v>0</v>
      </c>
      <c r="M705" s="588">
        <f t="shared" si="65"/>
        <v>0</v>
      </c>
      <c r="N705" s="704"/>
      <c r="O705" s="361"/>
      <c r="Q705" s="849">
        <f t="shared" si="68"/>
        <v>0</v>
      </c>
      <c r="R705" s="849">
        <f t="shared" si="69"/>
        <v>0</v>
      </c>
    </row>
    <row r="706" spans="2:18" x14ac:dyDescent="0.35">
      <c r="B706" s="229"/>
      <c r="C706" s="301"/>
      <c r="D706" s="301"/>
      <c r="E706" s="449"/>
      <c r="F706" s="301"/>
      <c r="G706" s="302"/>
      <c r="H706" s="170"/>
      <c r="I706" s="170"/>
      <c r="J706" s="817">
        <f t="shared" si="66"/>
        <v>0</v>
      </c>
      <c r="K706" s="588">
        <f t="shared" si="67"/>
        <v>0</v>
      </c>
      <c r="L706" s="644">
        <f>IF(I706&lt;(INDEX(Lookup!$U$2:$U$10,MATCH($D$45,Lookup!$S$2:$S$10,0))),0,365)</f>
        <v>0</v>
      </c>
      <c r="M706" s="588">
        <f t="shared" si="65"/>
        <v>0</v>
      </c>
      <c r="N706" s="704"/>
      <c r="O706" s="361"/>
      <c r="Q706" s="849">
        <f t="shared" si="68"/>
        <v>0</v>
      </c>
      <c r="R706" s="849">
        <f t="shared" si="69"/>
        <v>0</v>
      </c>
    </row>
    <row r="707" spans="2:18" x14ac:dyDescent="0.35">
      <c r="B707" s="229"/>
      <c r="C707" s="301"/>
      <c r="D707" s="301"/>
      <c r="E707" s="449"/>
      <c r="F707" s="301"/>
      <c r="G707" s="302"/>
      <c r="H707" s="170"/>
      <c r="I707" s="170"/>
      <c r="J707" s="817">
        <f t="shared" si="66"/>
        <v>0</v>
      </c>
      <c r="K707" s="588">
        <f t="shared" si="67"/>
        <v>0</v>
      </c>
      <c r="L707" s="644">
        <f>IF(I707&lt;(INDEX(Lookup!$U$2:$U$10,MATCH($D$45,Lookup!$S$2:$S$10,0))),0,365)</f>
        <v>0</v>
      </c>
      <c r="M707" s="588">
        <f t="shared" si="65"/>
        <v>0</v>
      </c>
      <c r="N707" s="704"/>
      <c r="O707" s="361"/>
      <c r="Q707" s="849">
        <f t="shared" si="68"/>
        <v>0</v>
      </c>
      <c r="R707" s="849">
        <f t="shared" si="69"/>
        <v>0</v>
      </c>
    </row>
    <row r="708" spans="2:18" x14ac:dyDescent="0.35">
      <c r="B708" s="229"/>
      <c r="C708" s="301"/>
      <c r="D708" s="301"/>
      <c r="E708" s="449"/>
      <c r="F708" s="301"/>
      <c r="G708" s="302"/>
      <c r="H708" s="170"/>
      <c r="I708" s="170"/>
      <c r="J708" s="817">
        <f t="shared" si="66"/>
        <v>0</v>
      </c>
      <c r="K708" s="588">
        <f t="shared" si="67"/>
        <v>0</v>
      </c>
      <c r="L708" s="644">
        <f>IF(I708&lt;(INDEX(Lookup!$U$2:$U$10,MATCH($D$45,Lookup!$S$2:$S$10,0))),0,365)</f>
        <v>0</v>
      </c>
      <c r="M708" s="588">
        <f t="shared" si="65"/>
        <v>0</v>
      </c>
      <c r="N708" s="704"/>
      <c r="O708" s="361"/>
      <c r="Q708" s="849">
        <f t="shared" si="68"/>
        <v>0</v>
      </c>
      <c r="R708" s="849">
        <f t="shared" si="69"/>
        <v>0</v>
      </c>
    </row>
    <row r="709" spans="2:18" x14ac:dyDescent="0.35">
      <c r="B709" s="229"/>
      <c r="C709" s="301"/>
      <c r="D709" s="301"/>
      <c r="E709" s="449"/>
      <c r="F709" s="301"/>
      <c r="G709" s="302"/>
      <c r="H709" s="170"/>
      <c r="I709" s="170"/>
      <c r="J709" s="817">
        <f t="shared" si="66"/>
        <v>0</v>
      </c>
      <c r="K709" s="588">
        <f t="shared" si="67"/>
        <v>0</v>
      </c>
      <c r="L709" s="644">
        <f>IF(I709&lt;(INDEX(Lookup!$U$2:$U$10,MATCH($D$45,Lookup!$S$2:$S$10,0))),0,365)</f>
        <v>0</v>
      </c>
      <c r="M709" s="588">
        <f t="shared" si="65"/>
        <v>0</v>
      </c>
      <c r="N709" s="704"/>
      <c r="O709" s="361"/>
      <c r="Q709" s="849">
        <f t="shared" si="68"/>
        <v>0</v>
      </c>
      <c r="R709" s="849">
        <f t="shared" si="69"/>
        <v>0</v>
      </c>
    </row>
    <row r="710" spans="2:18" x14ac:dyDescent="0.35">
      <c r="B710" s="229"/>
      <c r="C710" s="301"/>
      <c r="D710" s="301"/>
      <c r="E710" s="449"/>
      <c r="F710" s="301"/>
      <c r="G710" s="302"/>
      <c r="H710" s="170"/>
      <c r="I710" s="170"/>
      <c r="J710" s="817">
        <f t="shared" si="66"/>
        <v>0</v>
      </c>
      <c r="K710" s="588">
        <f t="shared" si="67"/>
        <v>0</v>
      </c>
      <c r="L710" s="644">
        <f>IF(I710&lt;(INDEX(Lookup!$U$2:$U$10,MATCH($D$45,Lookup!$S$2:$S$10,0))),0,365)</f>
        <v>0</v>
      </c>
      <c r="M710" s="588">
        <f t="shared" si="65"/>
        <v>0</v>
      </c>
      <c r="N710" s="704"/>
      <c r="O710" s="361"/>
      <c r="Q710" s="849">
        <f t="shared" si="68"/>
        <v>0</v>
      </c>
      <c r="R710" s="849">
        <f t="shared" si="69"/>
        <v>0</v>
      </c>
    </row>
    <row r="711" spans="2:18" x14ac:dyDescent="0.35">
      <c r="B711" s="229"/>
      <c r="C711" s="301"/>
      <c r="D711" s="301"/>
      <c r="E711" s="449"/>
      <c r="F711" s="301"/>
      <c r="G711" s="302"/>
      <c r="H711" s="170"/>
      <c r="I711" s="170"/>
      <c r="J711" s="817">
        <f t="shared" si="66"/>
        <v>0</v>
      </c>
      <c r="K711" s="588">
        <f t="shared" si="67"/>
        <v>0</v>
      </c>
      <c r="L711" s="644">
        <f>IF(I711&lt;(INDEX(Lookup!$U$2:$U$10,MATCH($D$45,Lookup!$S$2:$S$10,0))),0,365)</f>
        <v>0</v>
      </c>
      <c r="M711" s="588">
        <f t="shared" si="65"/>
        <v>0</v>
      </c>
      <c r="N711" s="704"/>
      <c r="O711" s="361"/>
      <c r="Q711" s="849">
        <f t="shared" si="68"/>
        <v>0</v>
      </c>
      <c r="R711" s="849">
        <f t="shared" si="69"/>
        <v>0</v>
      </c>
    </row>
    <row r="712" spans="2:18" x14ac:dyDescent="0.35">
      <c r="B712" s="229"/>
      <c r="C712" s="301"/>
      <c r="D712" s="301"/>
      <c r="E712" s="449"/>
      <c r="F712" s="301"/>
      <c r="G712" s="302"/>
      <c r="H712" s="170"/>
      <c r="I712" s="170"/>
      <c r="J712" s="817">
        <f t="shared" si="66"/>
        <v>0</v>
      </c>
      <c r="K712" s="588">
        <f t="shared" si="67"/>
        <v>0</v>
      </c>
      <c r="L712" s="644">
        <f>IF(I712&lt;(INDEX(Lookup!$U$2:$U$10,MATCH($D$45,Lookup!$S$2:$S$10,0))),0,365)</f>
        <v>0</v>
      </c>
      <c r="M712" s="588">
        <f t="shared" si="65"/>
        <v>0</v>
      </c>
      <c r="N712" s="704"/>
      <c r="O712" s="361"/>
      <c r="Q712" s="849">
        <f t="shared" si="68"/>
        <v>0</v>
      </c>
      <c r="R712" s="849">
        <f t="shared" si="69"/>
        <v>0</v>
      </c>
    </row>
    <row r="713" spans="2:18" x14ac:dyDescent="0.35">
      <c r="B713" s="229"/>
      <c r="C713" s="301"/>
      <c r="D713" s="301"/>
      <c r="E713" s="449"/>
      <c r="F713" s="301"/>
      <c r="G713" s="302"/>
      <c r="H713" s="170"/>
      <c r="I713" s="170"/>
      <c r="J713" s="817">
        <f t="shared" si="66"/>
        <v>0</v>
      </c>
      <c r="K713" s="588">
        <f t="shared" si="67"/>
        <v>0</v>
      </c>
      <c r="L713" s="644">
        <f>IF(I713&lt;(INDEX(Lookup!$U$2:$U$10,MATCH($D$45,Lookup!$S$2:$S$10,0))),0,365)</f>
        <v>0</v>
      </c>
      <c r="M713" s="588">
        <f t="shared" si="65"/>
        <v>0</v>
      </c>
      <c r="N713" s="704"/>
      <c r="O713" s="361"/>
      <c r="Q713" s="849">
        <f t="shared" si="68"/>
        <v>0</v>
      </c>
      <c r="R713" s="849">
        <f t="shared" si="69"/>
        <v>0</v>
      </c>
    </row>
    <row r="714" spans="2:18" x14ac:dyDescent="0.35">
      <c r="B714" s="229"/>
      <c r="C714" s="301"/>
      <c r="D714" s="301"/>
      <c r="E714" s="449"/>
      <c r="F714" s="301"/>
      <c r="G714" s="302"/>
      <c r="H714" s="170"/>
      <c r="I714" s="170"/>
      <c r="J714" s="817">
        <f t="shared" si="66"/>
        <v>0</v>
      </c>
      <c r="K714" s="588">
        <f t="shared" si="67"/>
        <v>0</v>
      </c>
      <c r="L714" s="644">
        <f>IF(I714&lt;(INDEX(Lookup!$U$2:$U$10,MATCH($D$45,Lookup!$S$2:$S$10,0))),0,365)</f>
        <v>0</v>
      </c>
      <c r="M714" s="588">
        <f t="shared" si="65"/>
        <v>0</v>
      </c>
      <c r="N714" s="704"/>
      <c r="O714" s="361"/>
      <c r="Q714" s="849">
        <f t="shared" si="68"/>
        <v>0</v>
      </c>
      <c r="R714" s="849">
        <f t="shared" si="69"/>
        <v>0</v>
      </c>
    </row>
    <row r="715" spans="2:18" x14ac:dyDescent="0.35">
      <c r="B715" s="229"/>
      <c r="C715" s="301"/>
      <c r="D715" s="301"/>
      <c r="E715" s="449"/>
      <c r="F715" s="301"/>
      <c r="G715" s="302"/>
      <c r="H715" s="170"/>
      <c r="I715" s="170"/>
      <c r="J715" s="817">
        <f t="shared" si="66"/>
        <v>0</v>
      </c>
      <c r="K715" s="588">
        <f t="shared" si="67"/>
        <v>0</v>
      </c>
      <c r="L715" s="644">
        <f>IF(I715&lt;(INDEX(Lookup!$U$2:$U$10,MATCH($D$45,Lookup!$S$2:$S$10,0))),0,365)</f>
        <v>0</v>
      </c>
      <c r="M715" s="588">
        <f t="shared" si="65"/>
        <v>0</v>
      </c>
      <c r="N715" s="704"/>
      <c r="O715" s="361"/>
      <c r="Q715" s="849">
        <f t="shared" si="68"/>
        <v>0</v>
      </c>
      <c r="R715" s="849">
        <f t="shared" si="69"/>
        <v>0</v>
      </c>
    </row>
    <row r="716" spans="2:18" x14ac:dyDescent="0.35">
      <c r="B716" s="229"/>
      <c r="C716" s="301"/>
      <c r="D716" s="301"/>
      <c r="E716" s="449"/>
      <c r="F716" s="301"/>
      <c r="G716" s="302"/>
      <c r="H716" s="170"/>
      <c r="I716" s="170"/>
      <c r="J716" s="817">
        <f t="shared" si="66"/>
        <v>0</v>
      </c>
      <c r="K716" s="588">
        <f t="shared" si="67"/>
        <v>0</v>
      </c>
      <c r="L716" s="644">
        <f>IF(I716&lt;(INDEX(Lookup!$U$2:$U$10,MATCH($D$45,Lookup!$S$2:$S$10,0))),0,365)</f>
        <v>0</v>
      </c>
      <c r="M716" s="588">
        <f t="shared" si="65"/>
        <v>0</v>
      </c>
      <c r="N716" s="704"/>
      <c r="O716" s="361"/>
      <c r="Q716" s="849">
        <f t="shared" si="68"/>
        <v>0</v>
      </c>
      <c r="R716" s="849">
        <f t="shared" si="69"/>
        <v>0</v>
      </c>
    </row>
    <row r="717" spans="2:18" x14ac:dyDescent="0.35">
      <c r="B717" s="229"/>
      <c r="C717" s="301"/>
      <c r="D717" s="301"/>
      <c r="E717" s="449"/>
      <c r="F717" s="301"/>
      <c r="G717" s="302"/>
      <c r="H717" s="170"/>
      <c r="I717" s="170"/>
      <c r="J717" s="817">
        <f t="shared" si="66"/>
        <v>0</v>
      </c>
      <c r="K717" s="588">
        <f t="shared" si="67"/>
        <v>0</v>
      </c>
      <c r="L717" s="644">
        <f>IF(I717&lt;(INDEX(Lookup!$U$2:$U$10,MATCH($D$45,Lookup!$S$2:$S$10,0))),0,365)</f>
        <v>0</v>
      </c>
      <c r="M717" s="588">
        <f t="shared" si="65"/>
        <v>0</v>
      </c>
      <c r="N717" s="704"/>
      <c r="O717" s="361"/>
      <c r="Q717" s="849">
        <f t="shared" si="68"/>
        <v>0</v>
      </c>
      <c r="R717" s="849">
        <f t="shared" si="69"/>
        <v>0</v>
      </c>
    </row>
    <row r="718" spans="2:18" x14ac:dyDescent="0.35">
      <c r="B718" s="229"/>
      <c r="C718" s="301"/>
      <c r="D718" s="301"/>
      <c r="E718" s="449"/>
      <c r="F718" s="301"/>
      <c r="G718" s="302"/>
      <c r="H718" s="170"/>
      <c r="I718" s="170"/>
      <c r="J718" s="817">
        <f t="shared" si="66"/>
        <v>0</v>
      </c>
      <c r="K718" s="588">
        <f t="shared" si="67"/>
        <v>0</v>
      </c>
      <c r="L718" s="644">
        <f>IF(I718&lt;(INDEX(Lookup!$U$2:$U$10,MATCH($D$45,Lookup!$S$2:$S$10,0))),0,365)</f>
        <v>0</v>
      </c>
      <c r="M718" s="588">
        <f t="shared" si="65"/>
        <v>0</v>
      </c>
      <c r="N718" s="704"/>
      <c r="O718" s="361"/>
      <c r="Q718" s="849">
        <f t="shared" si="68"/>
        <v>0</v>
      </c>
      <c r="R718" s="849">
        <f t="shared" si="69"/>
        <v>0</v>
      </c>
    </row>
    <row r="719" spans="2:18" x14ac:dyDescent="0.35">
      <c r="B719" s="229"/>
      <c r="C719" s="301"/>
      <c r="D719" s="301"/>
      <c r="E719" s="449"/>
      <c r="F719" s="301"/>
      <c r="G719" s="302"/>
      <c r="H719" s="170"/>
      <c r="I719" s="170"/>
      <c r="J719" s="817">
        <f t="shared" si="66"/>
        <v>0</v>
      </c>
      <c r="K719" s="588">
        <f t="shared" si="67"/>
        <v>0</v>
      </c>
      <c r="L719" s="644">
        <f>IF(I719&lt;(INDEX(Lookup!$U$2:$U$10,MATCH($D$45,Lookup!$S$2:$S$10,0))),0,365)</f>
        <v>0</v>
      </c>
      <c r="M719" s="588">
        <f t="shared" si="65"/>
        <v>0</v>
      </c>
      <c r="N719" s="704"/>
      <c r="O719" s="361"/>
      <c r="Q719" s="849">
        <f t="shared" si="68"/>
        <v>0</v>
      </c>
      <c r="R719" s="849">
        <f t="shared" si="69"/>
        <v>0</v>
      </c>
    </row>
    <row r="720" spans="2:18" x14ac:dyDescent="0.35">
      <c r="B720" s="229"/>
      <c r="C720" s="301"/>
      <c r="D720" s="301"/>
      <c r="E720" s="449"/>
      <c r="F720" s="301"/>
      <c r="G720" s="302"/>
      <c r="H720" s="170"/>
      <c r="I720" s="170"/>
      <c r="J720" s="817">
        <f t="shared" si="66"/>
        <v>0</v>
      </c>
      <c r="K720" s="588">
        <f t="shared" si="67"/>
        <v>0</v>
      </c>
      <c r="L720" s="644">
        <f>IF(I720&lt;(INDEX(Lookup!$U$2:$U$10,MATCH($D$45,Lookup!$S$2:$S$10,0))),0,365)</f>
        <v>0</v>
      </c>
      <c r="M720" s="588">
        <f t="shared" si="65"/>
        <v>0</v>
      </c>
      <c r="N720" s="704"/>
      <c r="O720" s="361"/>
      <c r="Q720" s="849">
        <f t="shared" si="68"/>
        <v>0</v>
      </c>
      <c r="R720" s="849">
        <f t="shared" si="69"/>
        <v>0</v>
      </c>
    </row>
    <row r="721" spans="2:18" x14ac:dyDescent="0.35">
      <c r="B721" s="229"/>
      <c r="C721" s="301"/>
      <c r="D721" s="301"/>
      <c r="E721" s="449"/>
      <c r="F721" s="301"/>
      <c r="G721" s="302"/>
      <c r="H721" s="170"/>
      <c r="I721" s="170"/>
      <c r="J721" s="817">
        <f t="shared" si="66"/>
        <v>0</v>
      </c>
      <c r="K721" s="588">
        <f t="shared" si="67"/>
        <v>0</v>
      </c>
      <c r="L721" s="644">
        <f>IF(I721&lt;(INDEX(Lookup!$U$2:$U$10,MATCH($D$45,Lookup!$S$2:$S$10,0))),0,365)</f>
        <v>0</v>
      </c>
      <c r="M721" s="588">
        <f t="shared" si="65"/>
        <v>0</v>
      </c>
      <c r="N721" s="704"/>
      <c r="O721" s="361"/>
      <c r="Q721" s="849">
        <f t="shared" si="68"/>
        <v>0</v>
      </c>
      <c r="R721" s="849">
        <f t="shared" si="69"/>
        <v>0</v>
      </c>
    </row>
    <row r="722" spans="2:18" x14ac:dyDescent="0.35">
      <c r="B722" s="229"/>
      <c r="C722" s="301"/>
      <c r="D722" s="301"/>
      <c r="E722" s="449"/>
      <c r="F722" s="301"/>
      <c r="G722" s="302"/>
      <c r="H722" s="170"/>
      <c r="I722" s="170"/>
      <c r="J722" s="817">
        <f t="shared" si="66"/>
        <v>0</v>
      </c>
      <c r="K722" s="588">
        <f t="shared" si="67"/>
        <v>0</v>
      </c>
      <c r="L722" s="644">
        <f>IF(I722&lt;(INDEX(Lookup!$U$2:$U$10,MATCH($D$45,Lookup!$S$2:$S$10,0))),0,365)</f>
        <v>0</v>
      </c>
      <c r="M722" s="588">
        <f t="shared" si="65"/>
        <v>0</v>
      </c>
      <c r="N722" s="704"/>
      <c r="O722" s="361"/>
      <c r="Q722" s="849">
        <f t="shared" si="68"/>
        <v>0</v>
      </c>
      <c r="R722" s="849">
        <f t="shared" si="69"/>
        <v>0</v>
      </c>
    </row>
    <row r="723" spans="2:18" x14ac:dyDescent="0.35">
      <c r="B723" s="229"/>
      <c r="C723" s="301"/>
      <c r="D723" s="301"/>
      <c r="E723" s="449"/>
      <c r="F723" s="301"/>
      <c r="G723" s="302"/>
      <c r="H723" s="170"/>
      <c r="I723" s="170"/>
      <c r="J723" s="817">
        <f t="shared" si="66"/>
        <v>0</v>
      </c>
      <c r="K723" s="588">
        <f t="shared" si="67"/>
        <v>0</v>
      </c>
      <c r="L723" s="644">
        <f>IF(I723&lt;(INDEX(Lookup!$U$2:$U$10,MATCH($D$45,Lookup!$S$2:$S$10,0))),0,365)</f>
        <v>0</v>
      </c>
      <c r="M723" s="588">
        <f t="shared" si="65"/>
        <v>0</v>
      </c>
      <c r="N723" s="704"/>
      <c r="O723" s="361"/>
      <c r="Q723" s="849">
        <f t="shared" si="68"/>
        <v>0</v>
      </c>
      <c r="R723" s="849">
        <f t="shared" si="69"/>
        <v>0</v>
      </c>
    </row>
    <row r="724" spans="2:18" x14ac:dyDescent="0.35">
      <c r="B724" s="229"/>
      <c r="C724" s="301"/>
      <c r="D724" s="301"/>
      <c r="E724" s="449"/>
      <c r="F724" s="301"/>
      <c r="G724" s="302"/>
      <c r="H724" s="170"/>
      <c r="I724" s="170"/>
      <c r="J724" s="817">
        <f t="shared" si="66"/>
        <v>0</v>
      </c>
      <c r="K724" s="588">
        <f t="shared" si="67"/>
        <v>0</v>
      </c>
      <c r="L724" s="644">
        <f>IF(I724&lt;(INDEX(Lookup!$U$2:$U$10,MATCH($D$45,Lookup!$S$2:$S$10,0))),0,365)</f>
        <v>0</v>
      </c>
      <c r="M724" s="588">
        <f t="shared" si="65"/>
        <v>0</v>
      </c>
      <c r="N724" s="704"/>
      <c r="O724" s="361"/>
      <c r="Q724" s="849">
        <f t="shared" si="68"/>
        <v>0</v>
      </c>
      <c r="R724" s="849">
        <f t="shared" si="69"/>
        <v>0</v>
      </c>
    </row>
    <row r="725" spans="2:18" x14ac:dyDescent="0.35">
      <c r="B725" s="229"/>
      <c r="C725" s="301"/>
      <c r="D725" s="301"/>
      <c r="E725" s="449"/>
      <c r="F725" s="301"/>
      <c r="G725" s="302"/>
      <c r="H725" s="170"/>
      <c r="I725" s="170"/>
      <c r="J725" s="817">
        <f t="shared" si="66"/>
        <v>0</v>
      </c>
      <c r="K725" s="588">
        <f t="shared" si="67"/>
        <v>0</v>
      </c>
      <c r="L725" s="644">
        <f>IF(I725&lt;(INDEX(Lookup!$U$2:$U$10,MATCH($D$45,Lookup!$S$2:$S$10,0))),0,365)</f>
        <v>0</v>
      </c>
      <c r="M725" s="588">
        <f t="shared" si="65"/>
        <v>0</v>
      </c>
      <c r="N725" s="704"/>
      <c r="O725" s="361"/>
      <c r="Q725" s="849">
        <f t="shared" si="68"/>
        <v>0</v>
      </c>
      <c r="R725" s="849">
        <f t="shared" si="69"/>
        <v>0</v>
      </c>
    </row>
    <row r="726" spans="2:18" x14ac:dyDescent="0.35">
      <c r="B726" s="229"/>
      <c r="C726" s="301"/>
      <c r="D726" s="301"/>
      <c r="E726" s="449"/>
      <c r="F726" s="301"/>
      <c r="G726" s="302"/>
      <c r="H726" s="170"/>
      <c r="I726" s="170"/>
      <c r="J726" s="817">
        <f t="shared" si="66"/>
        <v>0</v>
      </c>
      <c r="K726" s="588">
        <f t="shared" si="67"/>
        <v>0</v>
      </c>
      <c r="L726" s="644">
        <f>IF(I726&lt;(INDEX(Lookup!$U$2:$U$10,MATCH($D$45,Lookup!$S$2:$S$10,0))),0,365)</f>
        <v>0</v>
      </c>
      <c r="M726" s="588">
        <f t="shared" si="65"/>
        <v>0</v>
      </c>
      <c r="N726" s="704"/>
      <c r="O726" s="361"/>
      <c r="Q726" s="849">
        <f t="shared" si="68"/>
        <v>0</v>
      </c>
      <c r="R726" s="849">
        <f t="shared" si="69"/>
        <v>0</v>
      </c>
    </row>
    <row r="727" spans="2:18" x14ac:dyDescent="0.35">
      <c r="B727" s="229"/>
      <c r="C727" s="301"/>
      <c r="D727" s="301"/>
      <c r="E727" s="449"/>
      <c r="F727" s="301"/>
      <c r="G727" s="302"/>
      <c r="H727" s="170"/>
      <c r="I727" s="170"/>
      <c r="J727" s="817">
        <f t="shared" si="66"/>
        <v>0</v>
      </c>
      <c r="K727" s="588">
        <f t="shared" si="67"/>
        <v>0</v>
      </c>
      <c r="L727" s="644">
        <f>IF(I727&lt;(INDEX(Lookup!$U$2:$U$10,MATCH($D$45,Lookup!$S$2:$S$10,0))),0,365)</f>
        <v>0</v>
      </c>
      <c r="M727" s="588">
        <f t="shared" si="65"/>
        <v>0</v>
      </c>
      <c r="N727" s="704"/>
      <c r="O727" s="361"/>
      <c r="Q727" s="849">
        <f t="shared" si="68"/>
        <v>0</v>
      </c>
      <c r="R727" s="849">
        <f t="shared" si="69"/>
        <v>0</v>
      </c>
    </row>
    <row r="728" spans="2:18" x14ac:dyDescent="0.35">
      <c r="B728" s="229"/>
      <c r="C728" s="301"/>
      <c r="D728" s="301"/>
      <c r="E728" s="449"/>
      <c r="F728" s="301"/>
      <c r="G728" s="302"/>
      <c r="H728" s="170"/>
      <c r="I728" s="170"/>
      <c r="J728" s="817">
        <f t="shared" si="66"/>
        <v>0</v>
      </c>
      <c r="K728" s="588">
        <f t="shared" si="67"/>
        <v>0</v>
      </c>
      <c r="L728" s="644">
        <f>IF(I728&lt;(INDEX(Lookup!$U$2:$U$10,MATCH($D$45,Lookup!$S$2:$S$10,0))),0,365)</f>
        <v>0</v>
      </c>
      <c r="M728" s="588">
        <f t="shared" si="65"/>
        <v>0</v>
      </c>
      <c r="N728" s="704"/>
      <c r="O728" s="361"/>
      <c r="Q728" s="849">
        <f t="shared" si="68"/>
        <v>0</v>
      </c>
      <c r="R728" s="849">
        <f t="shared" si="69"/>
        <v>0</v>
      </c>
    </row>
    <row r="729" spans="2:18" x14ac:dyDescent="0.35">
      <c r="B729" s="229"/>
      <c r="C729" s="301"/>
      <c r="D729" s="301"/>
      <c r="E729" s="449"/>
      <c r="F729" s="301"/>
      <c r="G729" s="302"/>
      <c r="H729" s="170"/>
      <c r="I729" s="170"/>
      <c r="J729" s="817">
        <f t="shared" si="66"/>
        <v>0</v>
      </c>
      <c r="K729" s="588">
        <f t="shared" si="67"/>
        <v>0</v>
      </c>
      <c r="L729" s="644">
        <f>IF(I729&lt;(INDEX(Lookup!$U$2:$U$10,MATCH($D$45,Lookup!$S$2:$S$10,0))),0,365)</f>
        <v>0</v>
      </c>
      <c r="M729" s="588">
        <f t="shared" si="65"/>
        <v>0</v>
      </c>
      <c r="N729" s="704"/>
      <c r="O729" s="361"/>
      <c r="Q729" s="849">
        <f t="shared" si="68"/>
        <v>0</v>
      </c>
      <c r="R729" s="849">
        <f t="shared" si="69"/>
        <v>0</v>
      </c>
    </row>
    <row r="730" spans="2:18" x14ac:dyDescent="0.35">
      <c r="B730" s="229"/>
      <c r="C730" s="301"/>
      <c r="D730" s="301"/>
      <c r="E730" s="449"/>
      <c r="F730" s="301"/>
      <c r="G730" s="302"/>
      <c r="H730" s="170"/>
      <c r="I730" s="170"/>
      <c r="J730" s="817">
        <f t="shared" si="66"/>
        <v>0</v>
      </c>
      <c r="K730" s="588">
        <f t="shared" si="67"/>
        <v>0</v>
      </c>
      <c r="L730" s="644">
        <f>IF(I730&lt;(INDEX(Lookup!$U$2:$U$10,MATCH($D$45,Lookup!$S$2:$S$10,0))),0,365)</f>
        <v>0</v>
      </c>
      <c r="M730" s="588">
        <f t="shared" si="65"/>
        <v>0</v>
      </c>
      <c r="N730" s="704"/>
      <c r="O730" s="361"/>
      <c r="Q730" s="849">
        <f t="shared" si="68"/>
        <v>0</v>
      </c>
      <c r="R730" s="849">
        <f t="shared" si="69"/>
        <v>0</v>
      </c>
    </row>
    <row r="731" spans="2:18" x14ac:dyDescent="0.35">
      <c r="B731" s="229"/>
      <c r="C731" s="301"/>
      <c r="D731" s="301"/>
      <c r="E731" s="449"/>
      <c r="F731" s="301"/>
      <c r="G731" s="302"/>
      <c r="H731" s="170"/>
      <c r="I731" s="170"/>
      <c r="J731" s="817">
        <f t="shared" si="66"/>
        <v>0</v>
      </c>
      <c r="K731" s="588">
        <f t="shared" si="67"/>
        <v>0</v>
      </c>
      <c r="L731" s="644">
        <f>IF(I731&lt;(INDEX(Lookup!$U$2:$U$10,MATCH($D$45,Lookup!$S$2:$S$10,0))),0,365)</f>
        <v>0</v>
      </c>
      <c r="M731" s="588">
        <f t="shared" si="65"/>
        <v>0</v>
      </c>
      <c r="N731" s="704"/>
      <c r="O731" s="361"/>
      <c r="Q731" s="849">
        <f t="shared" si="68"/>
        <v>0</v>
      </c>
      <c r="R731" s="849">
        <f t="shared" si="69"/>
        <v>0</v>
      </c>
    </row>
    <row r="732" spans="2:18" x14ac:dyDescent="0.35">
      <c r="B732" s="229"/>
      <c r="C732" s="301"/>
      <c r="D732" s="301"/>
      <c r="E732" s="449"/>
      <c r="F732" s="301"/>
      <c r="G732" s="302"/>
      <c r="H732" s="170"/>
      <c r="I732" s="170"/>
      <c r="J732" s="817">
        <f t="shared" si="66"/>
        <v>0</v>
      </c>
      <c r="K732" s="588">
        <f t="shared" si="67"/>
        <v>0</v>
      </c>
      <c r="L732" s="644">
        <f>IF(I732&lt;(INDEX(Lookup!$U$2:$U$10,MATCH($D$45,Lookup!$S$2:$S$10,0))),0,365)</f>
        <v>0</v>
      </c>
      <c r="M732" s="588">
        <f t="shared" si="65"/>
        <v>0</v>
      </c>
      <c r="N732" s="704"/>
      <c r="O732" s="361"/>
      <c r="Q732" s="849">
        <f t="shared" si="68"/>
        <v>0</v>
      </c>
      <c r="R732" s="849">
        <f t="shared" si="69"/>
        <v>0</v>
      </c>
    </row>
    <row r="733" spans="2:18" x14ac:dyDescent="0.35">
      <c r="B733" s="229"/>
      <c r="C733" s="301"/>
      <c r="D733" s="301"/>
      <c r="E733" s="449"/>
      <c r="F733" s="301"/>
      <c r="G733" s="302"/>
      <c r="H733" s="170"/>
      <c r="I733" s="170"/>
      <c r="J733" s="817">
        <f t="shared" si="66"/>
        <v>0</v>
      </c>
      <c r="K733" s="588">
        <f t="shared" si="67"/>
        <v>0</v>
      </c>
      <c r="L733" s="644">
        <f>IF(I733&lt;(INDEX(Lookup!$U$2:$U$10,MATCH($D$45,Lookup!$S$2:$S$10,0))),0,365)</f>
        <v>0</v>
      </c>
      <c r="M733" s="588">
        <f t="shared" si="65"/>
        <v>0</v>
      </c>
      <c r="N733" s="704"/>
      <c r="O733" s="361"/>
      <c r="Q733" s="849">
        <f t="shared" si="68"/>
        <v>0</v>
      </c>
      <c r="R733" s="849">
        <f t="shared" si="69"/>
        <v>0</v>
      </c>
    </row>
    <row r="734" spans="2:18" x14ac:dyDescent="0.35">
      <c r="B734" s="229"/>
      <c r="C734" s="301"/>
      <c r="D734" s="301"/>
      <c r="E734" s="449"/>
      <c r="F734" s="301"/>
      <c r="G734" s="302"/>
      <c r="H734" s="170"/>
      <c r="I734" s="170"/>
      <c r="J734" s="817">
        <f t="shared" si="66"/>
        <v>0</v>
      </c>
      <c r="K734" s="588">
        <f t="shared" si="67"/>
        <v>0</v>
      </c>
      <c r="L734" s="644">
        <f>IF(I734&lt;(INDEX(Lookup!$U$2:$U$10,MATCH($D$45,Lookup!$S$2:$S$10,0))),0,365)</f>
        <v>0</v>
      </c>
      <c r="M734" s="588">
        <f t="shared" si="65"/>
        <v>0</v>
      </c>
      <c r="N734" s="704"/>
      <c r="O734" s="361"/>
      <c r="Q734" s="849">
        <f t="shared" si="68"/>
        <v>0</v>
      </c>
      <c r="R734" s="849">
        <f t="shared" si="69"/>
        <v>0</v>
      </c>
    </row>
    <row r="735" spans="2:18" x14ac:dyDescent="0.35">
      <c r="B735" s="229"/>
      <c r="C735" s="301"/>
      <c r="D735" s="301"/>
      <c r="E735" s="449"/>
      <c r="F735" s="301"/>
      <c r="G735" s="302"/>
      <c r="H735" s="170"/>
      <c r="I735" s="170"/>
      <c r="J735" s="817">
        <f t="shared" si="66"/>
        <v>0</v>
      </c>
      <c r="K735" s="588">
        <f t="shared" si="67"/>
        <v>0</v>
      </c>
      <c r="L735" s="644">
        <f>IF(I735&lt;(INDEX(Lookup!$U$2:$U$10,MATCH($D$45,Lookup!$S$2:$S$10,0))),0,365)</f>
        <v>0</v>
      </c>
      <c r="M735" s="588">
        <f t="shared" si="65"/>
        <v>0</v>
      </c>
      <c r="N735" s="704"/>
      <c r="O735" s="361"/>
      <c r="Q735" s="849">
        <f t="shared" si="68"/>
        <v>0</v>
      </c>
      <c r="R735" s="849">
        <f t="shared" si="69"/>
        <v>0</v>
      </c>
    </row>
    <row r="736" spans="2:18" x14ac:dyDescent="0.35">
      <c r="B736" s="229"/>
      <c r="C736" s="301"/>
      <c r="D736" s="301"/>
      <c r="E736" s="449"/>
      <c r="F736" s="301"/>
      <c r="G736" s="302"/>
      <c r="H736" s="170"/>
      <c r="I736" s="170"/>
      <c r="J736" s="817">
        <f t="shared" si="66"/>
        <v>0</v>
      </c>
      <c r="K736" s="588">
        <f t="shared" si="67"/>
        <v>0</v>
      </c>
      <c r="L736" s="644">
        <f>IF(I736&lt;(INDEX(Lookup!$U$2:$U$10,MATCH($D$45,Lookup!$S$2:$S$10,0))),0,365)</f>
        <v>0</v>
      </c>
      <c r="M736" s="588">
        <f t="shared" si="65"/>
        <v>0</v>
      </c>
      <c r="N736" s="704"/>
      <c r="O736" s="361"/>
      <c r="Q736" s="849">
        <f t="shared" si="68"/>
        <v>0</v>
      </c>
      <c r="R736" s="849">
        <f t="shared" si="69"/>
        <v>0</v>
      </c>
    </row>
    <row r="737" spans="2:18" x14ac:dyDescent="0.35">
      <c r="B737" s="229"/>
      <c r="C737" s="301"/>
      <c r="D737" s="301"/>
      <c r="E737" s="449"/>
      <c r="F737" s="301"/>
      <c r="G737" s="302"/>
      <c r="H737" s="170"/>
      <c r="I737" s="170"/>
      <c r="J737" s="817">
        <f t="shared" si="66"/>
        <v>0</v>
      </c>
      <c r="K737" s="588">
        <f t="shared" si="67"/>
        <v>0</v>
      </c>
      <c r="L737" s="644">
        <f>IF(I737&lt;(INDEX(Lookup!$U$2:$U$10,MATCH($D$45,Lookup!$S$2:$S$10,0))),0,365)</f>
        <v>0</v>
      </c>
      <c r="M737" s="588">
        <f t="shared" si="65"/>
        <v>0</v>
      </c>
      <c r="N737" s="704"/>
      <c r="O737" s="361"/>
      <c r="Q737" s="849">
        <f t="shared" si="68"/>
        <v>0</v>
      </c>
      <c r="R737" s="849">
        <f t="shared" si="69"/>
        <v>0</v>
      </c>
    </row>
    <row r="738" spans="2:18" x14ac:dyDescent="0.35">
      <c r="B738" s="229"/>
      <c r="C738" s="301"/>
      <c r="D738" s="301"/>
      <c r="E738" s="449"/>
      <c r="F738" s="301"/>
      <c r="G738" s="302"/>
      <c r="H738" s="170"/>
      <c r="I738" s="170"/>
      <c r="J738" s="817">
        <f t="shared" si="66"/>
        <v>0</v>
      </c>
      <c r="K738" s="588">
        <f t="shared" si="67"/>
        <v>0</v>
      </c>
      <c r="L738" s="644">
        <f>IF(I738&lt;(INDEX(Lookup!$U$2:$U$10,MATCH($D$45,Lookup!$S$2:$S$10,0))),0,365)</f>
        <v>0</v>
      </c>
      <c r="M738" s="588">
        <f t="shared" si="65"/>
        <v>0</v>
      </c>
      <c r="N738" s="704"/>
      <c r="O738" s="361"/>
      <c r="Q738" s="849">
        <f t="shared" si="68"/>
        <v>0</v>
      </c>
      <c r="R738" s="849">
        <f t="shared" si="69"/>
        <v>0</v>
      </c>
    </row>
    <row r="739" spans="2:18" x14ac:dyDescent="0.35">
      <c r="B739" s="229"/>
      <c r="C739" s="301"/>
      <c r="D739" s="301"/>
      <c r="E739" s="449"/>
      <c r="F739" s="301"/>
      <c r="G739" s="302"/>
      <c r="H739" s="170"/>
      <c r="I739" s="170"/>
      <c r="J739" s="817">
        <f t="shared" si="66"/>
        <v>0</v>
      </c>
      <c r="K739" s="588">
        <f t="shared" si="67"/>
        <v>0</v>
      </c>
      <c r="L739" s="644">
        <f>IF(I739&lt;(INDEX(Lookup!$U$2:$U$10,MATCH($D$45,Lookup!$S$2:$S$10,0))),0,365)</f>
        <v>0</v>
      </c>
      <c r="M739" s="588">
        <f t="shared" si="65"/>
        <v>0</v>
      </c>
      <c r="N739" s="704"/>
      <c r="O739" s="361"/>
      <c r="Q739" s="849">
        <f t="shared" si="68"/>
        <v>0</v>
      </c>
      <c r="R739" s="849">
        <f t="shared" si="69"/>
        <v>0</v>
      </c>
    </row>
    <row r="740" spans="2:18" x14ac:dyDescent="0.35">
      <c r="B740" s="229"/>
      <c r="C740" s="301"/>
      <c r="D740" s="301"/>
      <c r="E740" s="449"/>
      <c r="F740" s="301"/>
      <c r="G740" s="302"/>
      <c r="H740" s="170"/>
      <c r="I740" s="170"/>
      <c r="J740" s="817">
        <f t="shared" si="66"/>
        <v>0</v>
      </c>
      <c r="K740" s="588">
        <f t="shared" si="67"/>
        <v>0</v>
      </c>
      <c r="L740" s="644">
        <f>IF(I740&lt;(INDEX(Lookup!$U$2:$U$10,MATCH($D$45,Lookup!$S$2:$S$10,0))),0,365)</f>
        <v>0</v>
      </c>
      <c r="M740" s="588">
        <f t="shared" si="65"/>
        <v>0</v>
      </c>
      <c r="N740" s="704"/>
      <c r="O740" s="361"/>
      <c r="Q740" s="849">
        <f t="shared" si="68"/>
        <v>0</v>
      </c>
      <c r="R740" s="849">
        <f t="shared" si="69"/>
        <v>0</v>
      </c>
    </row>
    <row r="741" spans="2:18" x14ac:dyDescent="0.35">
      <c r="B741" s="229"/>
      <c r="C741" s="301"/>
      <c r="D741" s="301"/>
      <c r="E741" s="449"/>
      <c r="F741" s="301"/>
      <c r="G741" s="302"/>
      <c r="H741" s="170"/>
      <c r="I741" s="170"/>
      <c r="J741" s="817">
        <f t="shared" si="66"/>
        <v>0</v>
      </c>
      <c r="K741" s="588">
        <f t="shared" si="67"/>
        <v>0</v>
      </c>
      <c r="L741" s="644">
        <f>IF(I741&lt;(INDEX(Lookup!$U$2:$U$10,MATCH($D$45,Lookup!$S$2:$S$10,0))),0,365)</f>
        <v>0</v>
      </c>
      <c r="M741" s="588">
        <f t="shared" si="65"/>
        <v>0</v>
      </c>
      <c r="N741" s="704"/>
      <c r="O741" s="361"/>
      <c r="Q741" s="849">
        <f t="shared" si="68"/>
        <v>0</v>
      </c>
      <c r="R741" s="849">
        <f t="shared" si="69"/>
        <v>0</v>
      </c>
    </row>
    <row r="742" spans="2:18" x14ac:dyDescent="0.35">
      <c r="B742" s="229"/>
      <c r="C742" s="301"/>
      <c r="D742" s="301"/>
      <c r="E742" s="449"/>
      <c r="F742" s="301"/>
      <c r="G742" s="302"/>
      <c r="H742" s="170"/>
      <c r="I742" s="170"/>
      <c r="J742" s="817">
        <f t="shared" si="66"/>
        <v>0</v>
      </c>
      <c r="K742" s="588">
        <f t="shared" si="67"/>
        <v>0</v>
      </c>
      <c r="L742" s="644">
        <f>IF(I742&lt;(INDEX(Lookup!$U$2:$U$10,MATCH($D$45,Lookup!$S$2:$S$10,0))),0,365)</f>
        <v>0</v>
      </c>
      <c r="M742" s="588">
        <f t="shared" si="65"/>
        <v>0</v>
      </c>
      <c r="N742" s="704"/>
      <c r="O742" s="361"/>
      <c r="Q742" s="849">
        <f t="shared" si="68"/>
        <v>0</v>
      </c>
      <c r="R742" s="849">
        <f t="shared" si="69"/>
        <v>0</v>
      </c>
    </row>
    <row r="743" spans="2:18" x14ac:dyDescent="0.35">
      <c r="B743" s="229"/>
      <c r="C743" s="301"/>
      <c r="D743" s="301"/>
      <c r="E743" s="449"/>
      <c r="F743" s="301"/>
      <c r="G743" s="302"/>
      <c r="H743" s="170"/>
      <c r="I743" s="170"/>
      <c r="J743" s="817">
        <f t="shared" si="66"/>
        <v>0</v>
      </c>
      <c r="K743" s="588">
        <f t="shared" si="67"/>
        <v>0</v>
      </c>
      <c r="L743" s="644">
        <f>IF(I743&lt;(INDEX(Lookup!$U$2:$U$10,MATCH($D$45,Lookup!$S$2:$S$10,0))),0,365)</f>
        <v>0</v>
      </c>
      <c r="M743" s="588">
        <f t="shared" si="65"/>
        <v>0</v>
      </c>
      <c r="N743" s="704"/>
      <c r="O743" s="361"/>
      <c r="Q743" s="849">
        <f t="shared" si="68"/>
        <v>0</v>
      </c>
      <c r="R743" s="849">
        <f t="shared" si="69"/>
        <v>0</v>
      </c>
    </row>
    <row r="744" spans="2:18" x14ac:dyDescent="0.35">
      <c r="B744" s="229"/>
      <c r="C744" s="301"/>
      <c r="D744" s="301"/>
      <c r="E744" s="449"/>
      <c r="F744" s="301"/>
      <c r="G744" s="302"/>
      <c r="H744" s="170"/>
      <c r="I744" s="170"/>
      <c r="J744" s="817">
        <f t="shared" si="66"/>
        <v>0</v>
      </c>
      <c r="K744" s="588">
        <f t="shared" si="67"/>
        <v>0</v>
      </c>
      <c r="L744" s="644">
        <f>IF(I744&lt;(INDEX(Lookup!$U$2:$U$10,MATCH($D$45,Lookup!$S$2:$S$10,0))),0,365)</f>
        <v>0</v>
      </c>
      <c r="M744" s="588">
        <f t="shared" si="65"/>
        <v>0</v>
      </c>
      <c r="N744" s="704"/>
      <c r="O744" s="361"/>
      <c r="Q744" s="849">
        <f t="shared" si="68"/>
        <v>0</v>
      </c>
      <c r="R744" s="849">
        <f t="shared" si="69"/>
        <v>0</v>
      </c>
    </row>
    <row r="745" spans="2:18" x14ac:dyDescent="0.35">
      <c r="B745" s="229"/>
      <c r="C745" s="301"/>
      <c r="D745" s="301"/>
      <c r="E745" s="449"/>
      <c r="F745" s="301"/>
      <c r="G745" s="302"/>
      <c r="H745" s="170"/>
      <c r="I745" s="170"/>
      <c r="J745" s="817">
        <f t="shared" si="66"/>
        <v>0</v>
      </c>
      <c r="K745" s="588">
        <f t="shared" si="67"/>
        <v>0</v>
      </c>
      <c r="L745" s="644">
        <f>IF(I745&lt;(INDEX(Lookup!$U$2:$U$10,MATCH($D$45,Lookup!$S$2:$S$10,0))),0,365)</f>
        <v>0</v>
      </c>
      <c r="M745" s="588">
        <f t="shared" si="65"/>
        <v>0</v>
      </c>
      <c r="N745" s="704"/>
      <c r="O745" s="361"/>
      <c r="Q745" s="849">
        <f t="shared" si="68"/>
        <v>0</v>
      </c>
      <c r="R745" s="849">
        <f t="shared" si="69"/>
        <v>0</v>
      </c>
    </row>
    <row r="746" spans="2:18" x14ac:dyDescent="0.35">
      <c r="B746" s="229"/>
      <c r="C746" s="301"/>
      <c r="D746" s="301"/>
      <c r="E746" s="449"/>
      <c r="F746" s="301"/>
      <c r="G746" s="302"/>
      <c r="H746" s="170"/>
      <c r="I746" s="170"/>
      <c r="J746" s="817">
        <f t="shared" si="66"/>
        <v>0</v>
      </c>
      <c r="K746" s="588">
        <f t="shared" si="67"/>
        <v>0</v>
      </c>
      <c r="L746" s="644">
        <f>IF(I746&lt;(INDEX(Lookup!$U$2:$U$10,MATCH($D$45,Lookup!$S$2:$S$10,0))),0,365)</f>
        <v>0</v>
      </c>
      <c r="M746" s="588">
        <f t="shared" si="65"/>
        <v>0</v>
      </c>
      <c r="N746" s="704"/>
      <c r="O746" s="361"/>
      <c r="Q746" s="849">
        <f t="shared" si="68"/>
        <v>0</v>
      </c>
      <c r="R746" s="849">
        <f t="shared" si="69"/>
        <v>0</v>
      </c>
    </row>
    <row r="747" spans="2:18" x14ac:dyDescent="0.35">
      <c r="B747" s="229"/>
      <c r="C747" s="301"/>
      <c r="D747" s="301"/>
      <c r="E747" s="449"/>
      <c r="F747" s="301"/>
      <c r="G747" s="302"/>
      <c r="H747" s="170"/>
      <c r="I747" s="170"/>
      <c r="J747" s="817">
        <f t="shared" si="66"/>
        <v>0</v>
      </c>
      <c r="K747" s="588">
        <f t="shared" si="67"/>
        <v>0</v>
      </c>
      <c r="L747" s="644">
        <f>IF(I747&lt;(INDEX(Lookup!$U$2:$U$10,MATCH($D$45,Lookup!$S$2:$S$10,0))),0,365)</f>
        <v>0</v>
      </c>
      <c r="M747" s="588">
        <f t="shared" si="65"/>
        <v>0</v>
      </c>
      <c r="N747" s="704"/>
      <c r="O747" s="361"/>
      <c r="Q747" s="849">
        <f t="shared" si="68"/>
        <v>0</v>
      </c>
      <c r="R747" s="849">
        <f t="shared" si="69"/>
        <v>0</v>
      </c>
    </row>
    <row r="748" spans="2:18" x14ac:dyDescent="0.35">
      <c r="B748" s="229"/>
      <c r="C748" s="301"/>
      <c r="D748" s="301"/>
      <c r="E748" s="449"/>
      <c r="F748" s="301"/>
      <c r="G748" s="302"/>
      <c r="H748" s="170"/>
      <c r="I748" s="170"/>
      <c r="J748" s="817">
        <f t="shared" si="66"/>
        <v>0</v>
      </c>
      <c r="K748" s="588">
        <f t="shared" si="67"/>
        <v>0</v>
      </c>
      <c r="L748" s="644">
        <f>IF(I748&lt;(INDEX(Lookup!$U$2:$U$10,MATCH($D$45,Lookup!$S$2:$S$10,0))),0,365)</f>
        <v>0</v>
      </c>
      <c r="M748" s="588">
        <f t="shared" si="65"/>
        <v>0</v>
      </c>
      <c r="N748" s="704"/>
      <c r="O748" s="361"/>
      <c r="Q748" s="849">
        <f t="shared" si="68"/>
        <v>0</v>
      </c>
      <c r="R748" s="849">
        <f t="shared" si="69"/>
        <v>0</v>
      </c>
    </row>
    <row r="749" spans="2:18" x14ac:dyDescent="0.35">
      <c r="B749" s="229"/>
      <c r="C749" s="301"/>
      <c r="D749" s="301"/>
      <c r="E749" s="449"/>
      <c r="F749" s="301"/>
      <c r="G749" s="302"/>
      <c r="H749" s="170"/>
      <c r="I749" s="170"/>
      <c r="J749" s="817">
        <f t="shared" si="66"/>
        <v>0</v>
      </c>
      <c r="K749" s="588">
        <f t="shared" si="67"/>
        <v>0</v>
      </c>
      <c r="L749" s="644">
        <f>IF(I749&lt;(INDEX(Lookup!$U$2:$U$10,MATCH($D$45,Lookup!$S$2:$S$10,0))),0,365)</f>
        <v>0</v>
      </c>
      <c r="M749" s="588">
        <f t="shared" si="65"/>
        <v>0</v>
      </c>
      <c r="N749" s="704"/>
      <c r="O749" s="361"/>
      <c r="Q749" s="849">
        <f t="shared" si="68"/>
        <v>0</v>
      </c>
      <c r="R749" s="849">
        <f t="shared" si="69"/>
        <v>0</v>
      </c>
    </row>
    <row r="750" spans="2:18" x14ac:dyDescent="0.35">
      <c r="B750" s="229"/>
      <c r="C750" s="301"/>
      <c r="D750" s="301"/>
      <c r="E750" s="449"/>
      <c r="F750" s="301"/>
      <c r="G750" s="302"/>
      <c r="H750" s="170"/>
      <c r="I750" s="170"/>
      <c r="J750" s="817">
        <f t="shared" si="66"/>
        <v>0</v>
      </c>
      <c r="K750" s="588">
        <f t="shared" si="67"/>
        <v>0</v>
      </c>
      <c r="L750" s="644">
        <f>IF(I750&lt;(INDEX(Lookup!$U$2:$U$10,MATCH($D$45,Lookup!$S$2:$S$10,0))),0,365)</f>
        <v>0</v>
      </c>
      <c r="M750" s="588">
        <f t="shared" si="65"/>
        <v>0</v>
      </c>
      <c r="N750" s="704"/>
      <c r="O750" s="361"/>
      <c r="Q750" s="849">
        <f t="shared" si="68"/>
        <v>0</v>
      </c>
      <c r="R750" s="849">
        <f t="shared" si="69"/>
        <v>0</v>
      </c>
    </row>
    <row r="751" spans="2:18" x14ac:dyDescent="0.35">
      <c r="B751" s="229"/>
      <c r="C751" s="301"/>
      <c r="D751" s="301"/>
      <c r="E751" s="449"/>
      <c r="F751" s="301"/>
      <c r="G751" s="302"/>
      <c r="H751" s="170"/>
      <c r="I751" s="170"/>
      <c r="J751" s="817">
        <f t="shared" si="66"/>
        <v>0</v>
      </c>
      <c r="K751" s="588">
        <f t="shared" si="67"/>
        <v>0</v>
      </c>
      <c r="L751" s="644">
        <f>IF(I751&lt;(INDEX(Lookup!$U$2:$U$10,MATCH($D$45,Lookup!$S$2:$S$10,0))),0,365)</f>
        <v>0</v>
      </c>
      <c r="M751" s="588">
        <f t="shared" si="65"/>
        <v>0</v>
      </c>
      <c r="N751" s="704"/>
      <c r="O751" s="361"/>
      <c r="Q751" s="849">
        <f t="shared" si="68"/>
        <v>0</v>
      </c>
      <c r="R751" s="849">
        <f t="shared" si="69"/>
        <v>0</v>
      </c>
    </row>
    <row r="752" spans="2:18" x14ac:dyDescent="0.35">
      <c r="B752" s="229"/>
      <c r="C752" s="301"/>
      <c r="D752" s="301"/>
      <c r="E752" s="449"/>
      <c r="F752" s="301"/>
      <c r="G752" s="302"/>
      <c r="H752" s="170"/>
      <c r="I752" s="170"/>
      <c r="J752" s="817">
        <f t="shared" si="66"/>
        <v>0</v>
      </c>
      <c r="K752" s="588">
        <f t="shared" si="67"/>
        <v>0</v>
      </c>
      <c r="L752" s="644">
        <f>IF(I752&lt;(INDEX(Lookup!$U$2:$U$10,MATCH($D$45,Lookup!$S$2:$S$10,0))),0,365)</f>
        <v>0</v>
      </c>
      <c r="M752" s="588">
        <f t="shared" ref="M752:M815" si="70">IF(O752="x",0,L752*$L$8)</f>
        <v>0</v>
      </c>
      <c r="N752" s="704"/>
      <c r="O752" s="361"/>
      <c r="Q752" s="849">
        <f t="shared" si="68"/>
        <v>0</v>
      </c>
      <c r="R752" s="849">
        <f t="shared" si="69"/>
        <v>0</v>
      </c>
    </row>
    <row r="753" spans="2:18" x14ac:dyDescent="0.35">
      <c r="B753" s="229"/>
      <c r="C753" s="301"/>
      <c r="D753" s="301"/>
      <c r="E753" s="449"/>
      <c r="F753" s="301"/>
      <c r="G753" s="302"/>
      <c r="H753" s="170"/>
      <c r="I753" s="170"/>
      <c r="J753" s="817">
        <f t="shared" ref="J753:J816" si="71">IF(OR(H753&lt;&gt;"",I753&lt;&gt;""),DATEDIF(H753,I753,"d")+1,0)</f>
        <v>0</v>
      </c>
      <c r="K753" s="588">
        <f t="shared" ref="K753:K816" si="72">J753*$L$8</f>
        <v>0</v>
      </c>
      <c r="L753" s="644">
        <f>IF(I753&lt;(INDEX(Lookup!$U$2:$U$10,MATCH($D$45,Lookup!$S$2:$S$10,0))),0,365)</f>
        <v>0</v>
      </c>
      <c r="M753" s="588">
        <f t="shared" si="70"/>
        <v>0</v>
      </c>
      <c r="N753" s="704"/>
      <c r="O753" s="361"/>
      <c r="Q753" s="849">
        <f t="shared" ref="Q753:Q816" si="73">K753*$H$33</f>
        <v>0</v>
      </c>
      <c r="R753" s="849">
        <f t="shared" ref="R753:R816" si="74">M753*$H$42</f>
        <v>0</v>
      </c>
    </row>
    <row r="754" spans="2:18" x14ac:dyDescent="0.35">
      <c r="B754" s="229"/>
      <c r="C754" s="301"/>
      <c r="D754" s="301"/>
      <c r="E754" s="449"/>
      <c r="F754" s="301"/>
      <c r="G754" s="302"/>
      <c r="H754" s="170"/>
      <c r="I754" s="170"/>
      <c r="J754" s="817">
        <f t="shared" si="71"/>
        <v>0</v>
      </c>
      <c r="K754" s="588">
        <f t="shared" si="72"/>
        <v>0</v>
      </c>
      <c r="L754" s="644">
        <f>IF(I754&lt;(INDEX(Lookup!$U$2:$U$10,MATCH($D$45,Lookup!$S$2:$S$10,0))),0,365)</f>
        <v>0</v>
      </c>
      <c r="M754" s="588">
        <f t="shared" si="70"/>
        <v>0</v>
      </c>
      <c r="N754" s="704"/>
      <c r="O754" s="361"/>
      <c r="Q754" s="849">
        <f t="shared" si="73"/>
        <v>0</v>
      </c>
      <c r="R754" s="849">
        <f t="shared" si="74"/>
        <v>0</v>
      </c>
    </row>
    <row r="755" spans="2:18" x14ac:dyDescent="0.35">
      <c r="B755" s="229"/>
      <c r="C755" s="301"/>
      <c r="D755" s="301"/>
      <c r="E755" s="449"/>
      <c r="F755" s="301"/>
      <c r="G755" s="302"/>
      <c r="H755" s="170"/>
      <c r="I755" s="170"/>
      <c r="J755" s="817">
        <f t="shared" si="71"/>
        <v>0</v>
      </c>
      <c r="K755" s="588">
        <f t="shared" si="72"/>
        <v>0</v>
      </c>
      <c r="L755" s="644">
        <f>IF(I755&lt;(INDEX(Lookup!$U$2:$U$10,MATCH($D$45,Lookup!$S$2:$S$10,0))),0,365)</f>
        <v>0</v>
      </c>
      <c r="M755" s="588">
        <f t="shared" si="70"/>
        <v>0</v>
      </c>
      <c r="N755" s="704"/>
      <c r="O755" s="361"/>
      <c r="Q755" s="849">
        <f t="shared" si="73"/>
        <v>0</v>
      </c>
      <c r="R755" s="849">
        <f t="shared" si="74"/>
        <v>0</v>
      </c>
    </row>
    <row r="756" spans="2:18" x14ac:dyDescent="0.35">
      <c r="B756" s="229"/>
      <c r="C756" s="301"/>
      <c r="D756" s="301"/>
      <c r="E756" s="449"/>
      <c r="F756" s="301"/>
      <c r="G756" s="302"/>
      <c r="H756" s="170"/>
      <c r="I756" s="170"/>
      <c r="J756" s="817">
        <f t="shared" si="71"/>
        <v>0</v>
      </c>
      <c r="K756" s="588">
        <f t="shared" si="72"/>
        <v>0</v>
      </c>
      <c r="L756" s="644">
        <f>IF(I756&lt;(INDEX(Lookup!$U$2:$U$10,MATCH($D$45,Lookup!$S$2:$S$10,0))),0,365)</f>
        <v>0</v>
      </c>
      <c r="M756" s="588">
        <f t="shared" si="70"/>
        <v>0</v>
      </c>
      <c r="N756" s="704"/>
      <c r="O756" s="361"/>
      <c r="Q756" s="849">
        <f t="shared" si="73"/>
        <v>0</v>
      </c>
      <c r="R756" s="849">
        <f t="shared" si="74"/>
        <v>0</v>
      </c>
    </row>
    <row r="757" spans="2:18" x14ac:dyDescent="0.35">
      <c r="B757" s="229"/>
      <c r="C757" s="301"/>
      <c r="D757" s="301"/>
      <c r="E757" s="449"/>
      <c r="F757" s="301"/>
      <c r="G757" s="302"/>
      <c r="H757" s="170"/>
      <c r="I757" s="170"/>
      <c r="J757" s="817">
        <f t="shared" si="71"/>
        <v>0</v>
      </c>
      <c r="K757" s="588">
        <f t="shared" si="72"/>
        <v>0</v>
      </c>
      <c r="L757" s="644">
        <f>IF(I757&lt;(INDEX(Lookup!$U$2:$U$10,MATCH($D$45,Lookup!$S$2:$S$10,0))),0,365)</f>
        <v>0</v>
      </c>
      <c r="M757" s="588">
        <f t="shared" si="70"/>
        <v>0</v>
      </c>
      <c r="N757" s="704"/>
      <c r="O757" s="361"/>
      <c r="Q757" s="849">
        <f t="shared" si="73"/>
        <v>0</v>
      </c>
      <c r="R757" s="849">
        <f t="shared" si="74"/>
        <v>0</v>
      </c>
    </row>
    <row r="758" spans="2:18" x14ac:dyDescent="0.35">
      <c r="B758" s="229"/>
      <c r="C758" s="301"/>
      <c r="D758" s="301"/>
      <c r="E758" s="449"/>
      <c r="F758" s="301"/>
      <c r="G758" s="302"/>
      <c r="H758" s="170"/>
      <c r="I758" s="170"/>
      <c r="J758" s="817">
        <f t="shared" si="71"/>
        <v>0</v>
      </c>
      <c r="K758" s="588">
        <f t="shared" si="72"/>
        <v>0</v>
      </c>
      <c r="L758" s="644">
        <f>IF(I758&lt;(INDEX(Lookup!$U$2:$U$10,MATCH($D$45,Lookup!$S$2:$S$10,0))),0,365)</f>
        <v>0</v>
      </c>
      <c r="M758" s="588">
        <f t="shared" si="70"/>
        <v>0</v>
      </c>
      <c r="N758" s="704"/>
      <c r="O758" s="361"/>
      <c r="Q758" s="849">
        <f t="shared" si="73"/>
        <v>0</v>
      </c>
      <c r="R758" s="849">
        <f t="shared" si="74"/>
        <v>0</v>
      </c>
    </row>
    <row r="759" spans="2:18" x14ac:dyDescent="0.35">
      <c r="B759" s="229"/>
      <c r="C759" s="301"/>
      <c r="D759" s="301"/>
      <c r="E759" s="449"/>
      <c r="F759" s="301"/>
      <c r="G759" s="302"/>
      <c r="H759" s="170"/>
      <c r="I759" s="170"/>
      <c r="J759" s="817">
        <f t="shared" si="71"/>
        <v>0</v>
      </c>
      <c r="K759" s="588">
        <f t="shared" si="72"/>
        <v>0</v>
      </c>
      <c r="L759" s="644">
        <f>IF(I759&lt;(INDEX(Lookup!$U$2:$U$10,MATCH($D$45,Lookup!$S$2:$S$10,0))),0,365)</f>
        <v>0</v>
      </c>
      <c r="M759" s="588">
        <f t="shared" si="70"/>
        <v>0</v>
      </c>
      <c r="N759" s="704"/>
      <c r="O759" s="361"/>
      <c r="Q759" s="849">
        <f t="shared" si="73"/>
        <v>0</v>
      </c>
      <c r="R759" s="849">
        <f t="shared" si="74"/>
        <v>0</v>
      </c>
    </row>
    <row r="760" spans="2:18" x14ac:dyDescent="0.35">
      <c r="B760" s="229"/>
      <c r="C760" s="301"/>
      <c r="D760" s="301"/>
      <c r="E760" s="449"/>
      <c r="F760" s="301"/>
      <c r="G760" s="302"/>
      <c r="H760" s="170"/>
      <c r="I760" s="170"/>
      <c r="J760" s="817">
        <f t="shared" si="71"/>
        <v>0</v>
      </c>
      <c r="K760" s="588">
        <f t="shared" si="72"/>
        <v>0</v>
      </c>
      <c r="L760" s="644">
        <f>IF(I760&lt;(INDEX(Lookup!$U$2:$U$10,MATCH($D$45,Lookup!$S$2:$S$10,0))),0,365)</f>
        <v>0</v>
      </c>
      <c r="M760" s="588">
        <f t="shared" si="70"/>
        <v>0</v>
      </c>
      <c r="N760" s="704"/>
      <c r="O760" s="361"/>
      <c r="Q760" s="849">
        <f t="shared" si="73"/>
        <v>0</v>
      </c>
      <c r="R760" s="849">
        <f t="shared" si="74"/>
        <v>0</v>
      </c>
    </row>
    <row r="761" spans="2:18" x14ac:dyDescent="0.35">
      <c r="B761" s="229"/>
      <c r="C761" s="301"/>
      <c r="D761" s="301"/>
      <c r="E761" s="449"/>
      <c r="F761" s="301"/>
      <c r="G761" s="302"/>
      <c r="H761" s="170"/>
      <c r="I761" s="170"/>
      <c r="J761" s="817">
        <f t="shared" si="71"/>
        <v>0</v>
      </c>
      <c r="K761" s="588">
        <f t="shared" si="72"/>
        <v>0</v>
      </c>
      <c r="L761" s="644">
        <f>IF(I761&lt;(INDEX(Lookup!$U$2:$U$10,MATCH($D$45,Lookup!$S$2:$S$10,0))),0,365)</f>
        <v>0</v>
      </c>
      <c r="M761" s="588">
        <f t="shared" si="70"/>
        <v>0</v>
      </c>
      <c r="N761" s="704"/>
      <c r="O761" s="361"/>
      <c r="Q761" s="849">
        <f t="shared" si="73"/>
        <v>0</v>
      </c>
      <c r="R761" s="849">
        <f t="shared" si="74"/>
        <v>0</v>
      </c>
    </row>
    <row r="762" spans="2:18" x14ac:dyDescent="0.35">
      <c r="B762" s="229"/>
      <c r="C762" s="301"/>
      <c r="D762" s="301"/>
      <c r="E762" s="449"/>
      <c r="F762" s="301"/>
      <c r="G762" s="302"/>
      <c r="H762" s="170"/>
      <c r="I762" s="170"/>
      <c r="J762" s="817">
        <f t="shared" si="71"/>
        <v>0</v>
      </c>
      <c r="K762" s="588">
        <f t="shared" si="72"/>
        <v>0</v>
      </c>
      <c r="L762" s="644">
        <f>IF(I762&lt;(INDEX(Lookup!$U$2:$U$10,MATCH($D$45,Lookup!$S$2:$S$10,0))),0,365)</f>
        <v>0</v>
      </c>
      <c r="M762" s="588">
        <f t="shared" si="70"/>
        <v>0</v>
      </c>
      <c r="N762" s="704"/>
      <c r="O762" s="361"/>
      <c r="Q762" s="849">
        <f t="shared" si="73"/>
        <v>0</v>
      </c>
      <c r="R762" s="849">
        <f t="shared" si="74"/>
        <v>0</v>
      </c>
    </row>
    <row r="763" spans="2:18" x14ac:dyDescent="0.35">
      <c r="B763" s="229"/>
      <c r="C763" s="301"/>
      <c r="D763" s="301"/>
      <c r="E763" s="449"/>
      <c r="F763" s="301"/>
      <c r="G763" s="302"/>
      <c r="H763" s="170"/>
      <c r="I763" s="170"/>
      <c r="J763" s="817">
        <f t="shared" si="71"/>
        <v>0</v>
      </c>
      <c r="K763" s="588">
        <f t="shared" si="72"/>
        <v>0</v>
      </c>
      <c r="L763" s="644">
        <f>IF(I763&lt;(INDEX(Lookup!$U$2:$U$10,MATCH($D$45,Lookup!$S$2:$S$10,0))),0,365)</f>
        <v>0</v>
      </c>
      <c r="M763" s="588">
        <f t="shared" si="70"/>
        <v>0</v>
      </c>
      <c r="N763" s="704"/>
      <c r="O763" s="361"/>
      <c r="Q763" s="849">
        <f t="shared" si="73"/>
        <v>0</v>
      </c>
      <c r="R763" s="849">
        <f t="shared" si="74"/>
        <v>0</v>
      </c>
    </row>
    <row r="764" spans="2:18" x14ac:dyDescent="0.35">
      <c r="B764" s="229"/>
      <c r="C764" s="301"/>
      <c r="D764" s="301"/>
      <c r="E764" s="449"/>
      <c r="F764" s="301"/>
      <c r="G764" s="302"/>
      <c r="H764" s="170"/>
      <c r="I764" s="170"/>
      <c r="J764" s="817">
        <f t="shared" si="71"/>
        <v>0</v>
      </c>
      <c r="K764" s="588">
        <f t="shared" si="72"/>
        <v>0</v>
      </c>
      <c r="L764" s="644">
        <f>IF(I764&lt;(INDEX(Lookup!$U$2:$U$10,MATCH($D$45,Lookup!$S$2:$S$10,0))),0,365)</f>
        <v>0</v>
      </c>
      <c r="M764" s="588">
        <f t="shared" si="70"/>
        <v>0</v>
      </c>
      <c r="N764" s="704"/>
      <c r="O764" s="361"/>
      <c r="Q764" s="849">
        <f t="shared" si="73"/>
        <v>0</v>
      </c>
      <c r="R764" s="849">
        <f t="shared" si="74"/>
        <v>0</v>
      </c>
    </row>
    <row r="765" spans="2:18" x14ac:dyDescent="0.35">
      <c r="B765" s="229"/>
      <c r="C765" s="301"/>
      <c r="D765" s="301"/>
      <c r="E765" s="449"/>
      <c r="F765" s="301"/>
      <c r="G765" s="302"/>
      <c r="H765" s="170"/>
      <c r="I765" s="170"/>
      <c r="J765" s="817">
        <f t="shared" si="71"/>
        <v>0</v>
      </c>
      <c r="K765" s="588">
        <f t="shared" si="72"/>
        <v>0</v>
      </c>
      <c r="L765" s="644">
        <f>IF(I765&lt;(INDEX(Lookup!$U$2:$U$10,MATCH($D$45,Lookup!$S$2:$S$10,0))),0,365)</f>
        <v>0</v>
      </c>
      <c r="M765" s="588">
        <f t="shared" si="70"/>
        <v>0</v>
      </c>
      <c r="N765" s="704"/>
      <c r="O765" s="361"/>
      <c r="Q765" s="849">
        <f t="shared" si="73"/>
        <v>0</v>
      </c>
      <c r="R765" s="849">
        <f t="shared" si="74"/>
        <v>0</v>
      </c>
    </row>
    <row r="766" spans="2:18" x14ac:dyDescent="0.35">
      <c r="B766" s="229"/>
      <c r="C766" s="301"/>
      <c r="D766" s="301"/>
      <c r="E766" s="449"/>
      <c r="F766" s="301"/>
      <c r="G766" s="302"/>
      <c r="H766" s="170"/>
      <c r="I766" s="170"/>
      <c r="J766" s="817">
        <f t="shared" si="71"/>
        <v>0</v>
      </c>
      <c r="K766" s="588">
        <f t="shared" si="72"/>
        <v>0</v>
      </c>
      <c r="L766" s="644">
        <f>IF(I766&lt;(INDEX(Lookup!$U$2:$U$10,MATCH($D$45,Lookup!$S$2:$S$10,0))),0,365)</f>
        <v>0</v>
      </c>
      <c r="M766" s="588">
        <f t="shared" si="70"/>
        <v>0</v>
      </c>
      <c r="N766" s="704"/>
      <c r="O766" s="361"/>
      <c r="Q766" s="849">
        <f t="shared" si="73"/>
        <v>0</v>
      </c>
      <c r="R766" s="849">
        <f t="shared" si="74"/>
        <v>0</v>
      </c>
    </row>
    <row r="767" spans="2:18" x14ac:dyDescent="0.35">
      <c r="B767" s="229"/>
      <c r="C767" s="301"/>
      <c r="D767" s="301"/>
      <c r="E767" s="449"/>
      <c r="F767" s="301"/>
      <c r="G767" s="302"/>
      <c r="H767" s="170"/>
      <c r="I767" s="170"/>
      <c r="J767" s="817">
        <f t="shared" si="71"/>
        <v>0</v>
      </c>
      <c r="K767" s="588">
        <f t="shared" si="72"/>
        <v>0</v>
      </c>
      <c r="L767" s="644">
        <f>IF(I767&lt;(INDEX(Lookup!$U$2:$U$10,MATCH($D$45,Lookup!$S$2:$S$10,0))),0,365)</f>
        <v>0</v>
      </c>
      <c r="M767" s="588">
        <f t="shared" si="70"/>
        <v>0</v>
      </c>
      <c r="N767" s="704"/>
      <c r="O767" s="361"/>
      <c r="Q767" s="849">
        <f t="shared" si="73"/>
        <v>0</v>
      </c>
      <c r="R767" s="849">
        <f t="shared" si="74"/>
        <v>0</v>
      </c>
    </row>
    <row r="768" spans="2:18" x14ac:dyDescent="0.35">
      <c r="B768" s="229"/>
      <c r="C768" s="301"/>
      <c r="D768" s="301"/>
      <c r="E768" s="449"/>
      <c r="F768" s="301"/>
      <c r="G768" s="302"/>
      <c r="H768" s="170"/>
      <c r="I768" s="170"/>
      <c r="J768" s="817">
        <f t="shared" si="71"/>
        <v>0</v>
      </c>
      <c r="K768" s="588">
        <f t="shared" si="72"/>
        <v>0</v>
      </c>
      <c r="L768" s="644">
        <f>IF(I768&lt;(INDEX(Lookup!$U$2:$U$10,MATCH($D$45,Lookup!$S$2:$S$10,0))),0,365)</f>
        <v>0</v>
      </c>
      <c r="M768" s="588">
        <f t="shared" si="70"/>
        <v>0</v>
      </c>
      <c r="N768" s="704"/>
      <c r="O768" s="361"/>
      <c r="Q768" s="849">
        <f t="shared" si="73"/>
        <v>0</v>
      </c>
      <c r="R768" s="849">
        <f t="shared" si="74"/>
        <v>0</v>
      </c>
    </row>
    <row r="769" spans="2:18" x14ac:dyDescent="0.35">
      <c r="B769" s="229"/>
      <c r="C769" s="301"/>
      <c r="D769" s="301"/>
      <c r="E769" s="449"/>
      <c r="F769" s="301"/>
      <c r="G769" s="302"/>
      <c r="H769" s="170"/>
      <c r="I769" s="170"/>
      <c r="J769" s="817">
        <f t="shared" si="71"/>
        <v>0</v>
      </c>
      <c r="K769" s="588">
        <f t="shared" si="72"/>
        <v>0</v>
      </c>
      <c r="L769" s="644">
        <f>IF(I769&lt;(INDEX(Lookup!$U$2:$U$10,MATCH($D$45,Lookup!$S$2:$S$10,0))),0,365)</f>
        <v>0</v>
      </c>
      <c r="M769" s="588">
        <f t="shared" si="70"/>
        <v>0</v>
      </c>
      <c r="N769" s="704"/>
      <c r="O769" s="361"/>
      <c r="Q769" s="849">
        <f t="shared" si="73"/>
        <v>0</v>
      </c>
      <c r="R769" s="849">
        <f t="shared" si="74"/>
        <v>0</v>
      </c>
    </row>
    <row r="770" spans="2:18" x14ac:dyDescent="0.35">
      <c r="B770" s="229"/>
      <c r="C770" s="301"/>
      <c r="D770" s="301"/>
      <c r="E770" s="449"/>
      <c r="F770" s="301"/>
      <c r="G770" s="302"/>
      <c r="H770" s="170"/>
      <c r="I770" s="170"/>
      <c r="J770" s="817">
        <f t="shared" si="71"/>
        <v>0</v>
      </c>
      <c r="K770" s="588">
        <f t="shared" si="72"/>
        <v>0</v>
      </c>
      <c r="L770" s="644">
        <f>IF(I770&lt;(INDEX(Lookup!$U$2:$U$10,MATCH($D$45,Lookup!$S$2:$S$10,0))),0,365)</f>
        <v>0</v>
      </c>
      <c r="M770" s="588">
        <f t="shared" si="70"/>
        <v>0</v>
      </c>
      <c r="N770" s="704"/>
      <c r="O770" s="361"/>
      <c r="Q770" s="849">
        <f t="shared" si="73"/>
        <v>0</v>
      </c>
      <c r="R770" s="849">
        <f t="shared" si="74"/>
        <v>0</v>
      </c>
    </row>
    <row r="771" spans="2:18" x14ac:dyDescent="0.35">
      <c r="B771" s="229"/>
      <c r="C771" s="301"/>
      <c r="D771" s="301"/>
      <c r="E771" s="449"/>
      <c r="F771" s="301"/>
      <c r="G771" s="302"/>
      <c r="H771" s="170"/>
      <c r="I771" s="170"/>
      <c r="J771" s="817">
        <f t="shared" si="71"/>
        <v>0</v>
      </c>
      <c r="K771" s="588">
        <f t="shared" si="72"/>
        <v>0</v>
      </c>
      <c r="L771" s="644">
        <f>IF(I771&lt;(INDEX(Lookup!$U$2:$U$10,MATCH($D$45,Lookup!$S$2:$S$10,0))),0,365)</f>
        <v>0</v>
      </c>
      <c r="M771" s="588">
        <f t="shared" si="70"/>
        <v>0</v>
      </c>
      <c r="N771" s="704"/>
      <c r="O771" s="361"/>
      <c r="Q771" s="849">
        <f t="shared" si="73"/>
        <v>0</v>
      </c>
      <c r="R771" s="849">
        <f t="shared" si="74"/>
        <v>0</v>
      </c>
    </row>
    <row r="772" spans="2:18" x14ac:dyDescent="0.35">
      <c r="B772" s="229"/>
      <c r="C772" s="301"/>
      <c r="D772" s="301"/>
      <c r="E772" s="449"/>
      <c r="F772" s="301"/>
      <c r="G772" s="302"/>
      <c r="H772" s="170"/>
      <c r="I772" s="170"/>
      <c r="J772" s="817">
        <f t="shared" si="71"/>
        <v>0</v>
      </c>
      <c r="K772" s="588">
        <f t="shared" si="72"/>
        <v>0</v>
      </c>
      <c r="L772" s="644">
        <f>IF(I772&lt;(INDEX(Lookup!$U$2:$U$10,MATCH($D$45,Lookup!$S$2:$S$10,0))),0,365)</f>
        <v>0</v>
      </c>
      <c r="M772" s="588">
        <f t="shared" si="70"/>
        <v>0</v>
      </c>
      <c r="N772" s="704"/>
      <c r="O772" s="361"/>
      <c r="Q772" s="849">
        <f t="shared" si="73"/>
        <v>0</v>
      </c>
      <c r="R772" s="849">
        <f t="shared" si="74"/>
        <v>0</v>
      </c>
    </row>
    <row r="773" spans="2:18" x14ac:dyDescent="0.35">
      <c r="B773" s="229"/>
      <c r="C773" s="301"/>
      <c r="D773" s="301"/>
      <c r="E773" s="449"/>
      <c r="F773" s="301"/>
      <c r="G773" s="302"/>
      <c r="H773" s="170"/>
      <c r="I773" s="170"/>
      <c r="J773" s="817">
        <f t="shared" si="71"/>
        <v>0</v>
      </c>
      <c r="K773" s="588">
        <f t="shared" si="72"/>
        <v>0</v>
      </c>
      <c r="L773" s="644">
        <f>IF(I773&lt;(INDEX(Lookup!$U$2:$U$10,MATCH($D$45,Lookup!$S$2:$S$10,0))),0,365)</f>
        <v>0</v>
      </c>
      <c r="M773" s="588">
        <f t="shared" si="70"/>
        <v>0</v>
      </c>
      <c r="N773" s="704"/>
      <c r="O773" s="361"/>
      <c r="Q773" s="849">
        <f t="shared" si="73"/>
        <v>0</v>
      </c>
      <c r="R773" s="849">
        <f t="shared" si="74"/>
        <v>0</v>
      </c>
    </row>
    <row r="774" spans="2:18" x14ac:dyDescent="0.35">
      <c r="B774" s="229"/>
      <c r="C774" s="301"/>
      <c r="D774" s="301"/>
      <c r="E774" s="449"/>
      <c r="F774" s="301"/>
      <c r="G774" s="302"/>
      <c r="H774" s="170"/>
      <c r="I774" s="170"/>
      <c r="J774" s="817">
        <f t="shared" si="71"/>
        <v>0</v>
      </c>
      <c r="K774" s="588">
        <f t="shared" si="72"/>
        <v>0</v>
      </c>
      <c r="L774" s="644">
        <f>IF(I774&lt;(INDEX(Lookup!$U$2:$U$10,MATCH($D$45,Lookup!$S$2:$S$10,0))),0,365)</f>
        <v>0</v>
      </c>
      <c r="M774" s="588">
        <f t="shared" si="70"/>
        <v>0</v>
      </c>
      <c r="N774" s="704"/>
      <c r="O774" s="361"/>
      <c r="Q774" s="849">
        <f t="shared" si="73"/>
        <v>0</v>
      </c>
      <c r="R774" s="849">
        <f t="shared" si="74"/>
        <v>0</v>
      </c>
    </row>
    <row r="775" spans="2:18" x14ac:dyDescent="0.35">
      <c r="B775" s="229"/>
      <c r="C775" s="301"/>
      <c r="D775" s="301"/>
      <c r="E775" s="449"/>
      <c r="F775" s="301"/>
      <c r="G775" s="302"/>
      <c r="H775" s="170"/>
      <c r="I775" s="170"/>
      <c r="J775" s="817">
        <f t="shared" si="71"/>
        <v>0</v>
      </c>
      <c r="K775" s="588">
        <f t="shared" si="72"/>
        <v>0</v>
      </c>
      <c r="L775" s="644">
        <f>IF(I775&lt;(INDEX(Lookup!$U$2:$U$10,MATCH($D$45,Lookup!$S$2:$S$10,0))),0,365)</f>
        <v>0</v>
      </c>
      <c r="M775" s="588">
        <f t="shared" si="70"/>
        <v>0</v>
      </c>
      <c r="N775" s="704"/>
      <c r="O775" s="361"/>
      <c r="Q775" s="849">
        <f t="shared" si="73"/>
        <v>0</v>
      </c>
      <c r="R775" s="849">
        <f t="shared" si="74"/>
        <v>0</v>
      </c>
    </row>
    <row r="776" spans="2:18" x14ac:dyDescent="0.35">
      <c r="B776" s="229"/>
      <c r="C776" s="301"/>
      <c r="D776" s="301"/>
      <c r="E776" s="449"/>
      <c r="F776" s="301"/>
      <c r="G776" s="302"/>
      <c r="H776" s="170"/>
      <c r="I776" s="170"/>
      <c r="J776" s="817">
        <f t="shared" si="71"/>
        <v>0</v>
      </c>
      <c r="K776" s="588">
        <f t="shared" si="72"/>
        <v>0</v>
      </c>
      <c r="L776" s="644">
        <f>IF(I776&lt;(INDEX(Lookup!$U$2:$U$10,MATCH($D$45,Lookup!$S$2:$S$10,0))),0,365)</f>
        <v>0</v>
      </c>
      <c r="M776" s="588">
        <f t="shared" si="70"/>
        <v>0</v>
      </c>
      <c r="N776" s="704"/>
      <c r="O776" s="361"/>
      <c r="Q776" s="849">
        <f t="shared" si="73"/>
        <v>0</v>
      </c>
      <c r="R776" s="849">
        <f t="shared" si="74"/>
        <v>0</v>
      </c>
    </row>
    <row r="777" spans="2:18" x14ac:dyDescent="0.35">
      <c r="B777" s="229"/>
      <c r="C777" s="301"/>
      <c r="D777" s="301"/>
      <c r="E777" s="449"/>
      <c r="F777" s="301"/>
      <c r="G777" s="302"/>
      <c r="H777" s="170"/>
      <c r="I777" s="170"/>
      <c r="J777" s="817">
        <f t="shared" si="71"/>
        <v>0</v>
      </c>
      <c r="K777" s="588">
        <f t="shared" si="72"/>
        <v>0</v>
      </c>
      <c r="L777" s="644">
        <f>IF(I777&lt;(INDEX(Lookup!$U$2:$U$10,MATCH($D$45,Lookup!$S$2:$S$10,0))),0,365)</f>
        <v>0</v>
      </c>
      <c r="M777" s="588">
        <f t="shared" si="70"/>
        <v>0</v>
      </c>
      <c r="N777" s="704"/>
      <c r="O777" s="361"/>
      <c r="Q777" s="849">
        <f t="shared" si="73"/>
        <v>0</v>
      </c>
      <c r="R777" s="849">
        <f t="shared" si="74"/>
        <v>0</v>
      </c>
    </row>
    <row r="778" spans="2:18" x14ac:dyDescent="0.35">
      <c r="B778" s="229"/>
      <c r="C778" s="301"/>
      <c r="D778" s="301"/>
      <c r="E778" s="449"/>
      <c r="F778" s="301"/>
      <c r="G778" s="302"/>
      <c r="H778" s="170"/>
      <c r="I778" s="170"/>
      <c r="J778" s="817">
        <f t="shared" si="71"/>
        <v>0</v>
      </c>
      <c r="K778" s="588">
        <f t="shared" si="72"/>
        <v>0</v>
      </c>
      <c r="L778" s="644">
        <f>IF(I778&lt;(INDEX(Lookup!$U$2:$U$10,MATCH($D$45,Lookup!$S$2:$S$10,0))),0,365)</f>
        <v>0</v>
      </c>
      <c r="M778" s="588">
        <f t="shared" si="70"/>
        <v>0</v>
      </c>
      <c r="N778" s="704"/>
      <c r="O778" s="361"/>
      <c r="Q778" s="849">
        <f t="shared" si="73"/>
        <v>0</v>
      </c>
      <c r="R778" s="849">
        <f t="shared" si="74"/>
        <v>0</v>
      </c>
    </row>
    <row r="779" spans="2:18" x14ac:dyDescent="0.35">
      <c r="B779" s="229"/>
      <c r="C779" s="301"/>
      <c r="D779" s="301"/>
      <c r="E779" s="449"/>
      <c r="F779" s="301"/>
      <c r="G779" s="302"/>
      <c r="H779" s="170"/>
      <c r="I779" s="170"/>
      <c r="J779" s="817">
        <f t="shared" si="71"/>
        <v>0</v>
      </c>
      <c r="K779" s="588">
        <f t="shared" si="72"/>
        <v>0</v>
      </c>
      <c r="L779" s="644">
        <f>IF(I779&lt;(INDEX(Lookup!$U$2:$U$10,MATCH($D$45,Lookup!$S$2:$S$10,0))),0,365)</f>
        <v>0</v>
      </c>
      <c r="M779" s="588">
        <f t="shared" si="70"/>
        <v>0</v>
      </c>
      <c r="N779" s="704"/>
      <c r="O779" s="361"/>
      <c r="Q779" s="849">
        <f t="shared" si="73"/>
        <v>0</v>
      </c>
      <c r="R779" s="849">
        <f t="shared" si="74"/>
        <v>0</v>
      </c>
    </row>
    <row r="780" spans="2:18" x14ac:dyDescent="0.35">
      <c r="B780" s="229"/>
      <c r="C780" s="301"/>
      <c r="D780" s="301"/>
      <c r="E780" s="449"/>
      <c r="F780" s="301"/>
      <c r="G780" s="302"/>
      <c r="H780" s="170"/>
      <c r="I780" s="170"/>
      <c r="J780" s="817">
        <f t="shared" si="71"/>
        <v>0</v>
      </c>
      <c r="K780" s="588">
        <f t="shared" si="72"/>
        <v>0</v>
      </c>
      <c r="L780" s="644">
        <f>IF(I780&lt;(INDEX(Lookup!$U$2:$U$10,MATCH($D$45,Lookup!$S$2:$S$10,0))),0,365)</f>
        <v>0</v>
      </c>
      <c r="M780" s="588">
        <f t="shared" si="70"/>
        <v>0</v>
      </c>
      <c r="N780" s="704"/>
      <c r="O780" s="361"/>
      <c r="Q780" s="849">
        <f t="shared" si="73"/>
        <v>0</v>
      </c>
      <c r="R780" s="849">
        <f t="shared" si="74"/>
        <v>0</v>
      </c>
    </row>
    <row r="781" spans="2:18" x14ac:dyDescent="0.35">
      <c r="B781" s="229"/>
      <c r="C781" s="301"/>
      <c r="D781" s="301"/>
      <c r="E781" s="449"/>
      <c r="F781" s="301"/>
      <c r="G781" s="302"/>
      <c r="H781" s="170"/>
      <c r="I781" s="170"/>
      <c r="J781" s="817">
        <f t="shared" si="71"/>
        <v>0</v>
      </c>
      <c r="K781" s="588">
        <f t="shared" si="72"/>
        <v>0</v>
      </c>
      <c r="L781" s="644">
        <f>IF(I781&lt;(INDEX(Lookup!$U$2:$U$10,MATCH($D$45,Lookup!$S$2:$S$10,0))),0,365)</f>
        <v>0</v>
      </c>
      <c r="M781" s="588">
        <f t="shared" si="70"/>
        <v>0</v>
      </c>
      <c r="N781" s="704"/>
      <c r="O781" s="361"/>
      <c r="Q781" s="849">
        <f t="shared" si="73"/>
        <v>0</v>
      </c>
      <c r="R781" s="849">
        <f t="shared" si="74"/>
        <v>0</v>
      </c>
    </row>
    <row r="782" spans="2:18" x14ac:dyDescent="0.35">
      <c r="B782" s="229"/>
      <c r="C782" s="301"/>
      <c r="D782" s="301"/>
      <c r="E782" s="449"/>
      <c r="F782" s="301"/>
      <c r="G782" s="302"/>
      <c r="H782" s="170"/>
      <c r="I782" s="170"/>
      <c r="J782" s="817">
        <f t="shared" si="71"/>
        <v>0</v>
      </c>
      <c r="K782" s="588">
        <f t="shared" si="72"/>
        <v>0</v>
      </c>
      <c r="L782" s="644">
        <f>IF(I782&lt;(INDEX(Lookup!$U$2:$U$10,MATCH($D$45,Lookup!$S$2:$S$10,0))),0,365)</f>
        <v>0</v>
      </c>
      <c r="M782" s="588">
        <f t="shared" si="70"/>
        <v>0</v>
      </c>
      <c r="N782" s="704"/>
      <c r="O782" s="361"/>
      <c r="Q782" s="849">
        <f t="shared" si="73"/>
        <v>0</v>
      </c>
      <c r="R782" s="849">
        <f t="shared" si="74"/>
        <v>0</v>
      </c>
    </row>
    <row r="783" spans="2:18" x14ac:dyDescent="0.35">
      <c r="B783" s="229"/>
      <c r="C783" s="301"/>
      <c r="D783" s="301"/>
      <c r="E783" s="449"/>
      <c r="F783" s="301"/>
      <c r="G783" s="302"/>
      <c r="H783" s="170"/>
      <c r="I783" s="170"/>
      <c r="J783" s="817">
        <f t="shared" si="71"/>
        <v>0</v>
      </c>
      <c r="K783" s="588">
        <f t="shared" si="72"/>
        <v>0</v>
      </c>
      <c r="L783" s="644">
        <f>IF(I783&lt;(INDEX(Lookup!$U$2:$U$10,MATCH($D$45,Lookup!$S$2:$S$10,0))),0,365)</f>
        <v>0</v>
      </c>
      <c r="M783" s="588">
        <f t="shared" si="70"/>
        <v>0</v>
      </c>
      <c r="N783" s="704"/>
      <c r="O783" s="361"/>
      <c r="Q783" s="849">
        <f t="shared" si="73"/>
        <v>0</v>
      </c>
      <c r="R783" s="849">
        <f t="shared" si="74"/>
        <v>0</v>
      </c>
    </row>
    <row r="784" spans="2:18" x14ac:dyDescent="0.35">
      <c r="B784" s="229"/>
      <c r="C784" s="301"/>
      <c r="D784" s="301"/>
      <c r="E784" s="449"/>
      <c r="F784" s="301"/>
      <c r="G784" s="302"/>
      <c r="H784" s="170"/>
      <c r="I784" s="170"/>
      <c r="J784" s="817">
        <f t="shared" si="71"/>
        <v>0</v>
      </c>
      <c r="K784" s="588">
        <f t="shared" si="72"/>
        <v>0</v>
      </c>
      <c r="L784" s="644">
        <f>IF(I784&lt;(INDEX(Lookup!$U$2:$U$10,MATCH($D$45,Lookup!$S$2:$S$10,0))),0,365)</f>
        <v>0</v>
      </c>
      <c r="M784" s="588">
        <f t="shared" si="70"/>
        <v>0</v>
      </c>
      <c r="N784" s="704"/>
      <c r="O784" s="361"/>
      <c r="Q784" s="849">
        <f t="shared" si="73"/>
        <v>0</v>
      </c>
      <c r="R784" s="849">
        <f t="shared" si="74"/>
        <v>0</v>
      </c>
    </row>
    <row r="785" spans="2:18" x14ac:dyDescent="0.35">
      <c r="B785" s="229"/>
      <c r="C785" s="301"/>
      <c r="D785" s="301"/>
      <c r="E785" s="449"/>
      <c r="F785" s="301"/>
      <c r="G785" s="302"/>
      <c r="H785" s="170"/>
      <c r="I785" s="170"/>
      <c r="J785" s="817">
        <f t="shared" si="71"/>
        <v>0</v>
      </c>
      <c r="K785" s="588">
        <f t="shared" si="72"/>
        <v>0</v>
      </c>
      <c r="L785" s="644">
        <f>IF(I785&lt;(INDEX(Lookup!$U$2:$U$10,MATCH($D$45,Lookup!$S$2:$S$10,0))),0,365)</f>
        <v>0</v>
      </c>
      <c r="M785" s="588">
        <f t="shared" si="70"/>
        <v>0</v>
      </c>
      <c r="N785" s="704"/>
      <c r="O785" s="361"/>
      <c r="Q785" s="849">
        <f t="shared" si="73"/>
        <v>0</v>
      </c>
      <c r="R785" s="849">
        <f t="shared" si="74"/>
        <v>0</v>
      </c>
    </row>
    <row r="786" spans="2:18" x14ac:dyDescent="0.35">
      <c r="B786" s="229"/>
      <c r="C786" s="301"/>
      <c r="D786" s="301"/>
      <c r="E786" s="449"/>
      <c r="F786" s="301"/>
      <c r="G786" s="302"/>
      <c r="H786" s="170"/>
      <c r="I786" s="170"/>
      <c r="J786" s="817">
        <f t="shared" si="71"/>
        <v>0</v>
      </c>
      <c r="K786" s="588">
        <f t="shared" si="72"/>
        <v>0</v>
      </c>
      <c r="L786" s="644">
        <f>IF(I786&lt;(INDEX(Lookup!$U$2:$U$10,MATCH($D$45,Lookup!$S$2:$S$10,0))),0,365)</f>
        <v>0</v>
      </c>
      <c r="M786" s="588">
        <f t="shared" si="70"/>
        <v>0</v>
      </c>
      <c r="N786" s="704"/>
      <c r="O786" s="361"/>
      <c r="Q786" s="849">
        <f t="shared" si="73"/>
        <v>0</v>
      </c>
      <c r="R786" s="849">
        <f t="shared" si="74"/>
        <v>0</v>
      </c>
    </row>
    <row r="787" spans="2:18" x14ac:dyDescent="0.35">
      <c r="B787" s="229"/>
      <c r="C787" s="301"/>
      <c r="D787" s="301"/>
      <c r="E787" s="449"/>
      <c r="F787" s="301"/>
      <c r="G787" s="302"/>
      <c r="H787" s="170"/>
      <c r="I787" s="170"/>
      <c r="J787" s="817">
        <f t="shared" si="71"/>
        <v>0</v>
      </c>
      <c r="K787" s="588">
        <f t="shared" si="72"/>
        <v>0</v>
      </c>
      <c r="L787" s="644">
        <f>IF(I787&lt;(INDEX(Lookup!$U$2:$U$10,MATCH($D$45,Lookup!$S$2:$S$10,0))),0,365)</f>
        <v>0</v>
      </c>
      <c r="M787" s="588">
        <f t="shared" si="70"/>
        <v>0</v>
      </c>
      <c r="N787" s="704"/>
      <c r="O787" s="361"/>
      <c r="Q787" s="849">
        <f t="shared" si="73"/>
        <v>0</v>
      </c>
      <c r="R787" s="849">
        <f t="shared" si="74"/>
        <v>0</v>
      </c>
    </row>
    <row r="788" spans="2:18" x14ac:dyDescent="0.35">
      <c r="B788" s="229"/>
      <c r="C788" s="301"/>
      <c r="D788" s="301"/>
      <c r="E788" s="449"/>
      <c r="F788" s="301"/>
      <c r="G788" s="302"/>
      <c r="H788" s="170"/>
      <c r="I788" s="170"/>
      <c r="J788" s="817">
        <f t="shared" si="71"/>
        <v>0</v>
      </c>
      <c r="K788" s="588">
        <f t="shared" si="72"/>
        <v>0</v>
      </c>
      <c r="L788" s="644">
        <f>IF(I788&lt;(INDEX(Lookup!$U$2:$U$10,MATCH($D$45,Lookup!$S$2:$S$10,0))),0,365)</f>
        <v>0</v>
      </c>
      <c r="M788" s="588">
        <f t="shared" si="70"/>
        <v>0</v>
      </c>
      <c r="N788" s="704"/>
      <c r="O788" s="361"/>
      <c r="Q788" s="849">
        <f t="shared" si="73"/>
        <v>0</v>
      </c>
      <c r="R788" s="849">
        <f t="shared" si="74"/>
        <v>0</v>
      </c>
    </row>
    <row r="789" spans="2:18" x14ac:dyDescent="0.35">
      <c r="B789" s="229"/>
      <c r="C789" s="301"/>
      <c r="D789" s="301"/>
      <c r="E789" s="449"/>
      <c r="F789" s="301"/>
      <c r="G789" s="302"/>
      <c r="H789" s="170"/>
      <c r="I789" s="170"/>
      <c r="J789" s="817">
        <f t="shared" si="71"/>
        <v>0</v>
      </c>
      <c r="K789" s="588">
        <f t="shared" si="72"/>
        <v>0</v>
      </c>
      <c r="L789" s="644">
        <f>IF(I789&lt;(INDEX(Lookup!$U$2:$U$10,MATCH($D$45,Lookup!$S$2:$S$10,0))),0,365)</f>
        <v>0</v>
      </c>
      <c r="M789" s="588">
        <f t="shared" si="70"/>
        <v>0</v>
      </c>
      <c r="N789" s="704"/>
      <c r="O789" s="361"/>
      <c r="Q789" s="849">
        <f t="shared" si="73"/>
        <v>0</v>
      </c>
      <c r="R789" s="849">
        <f t="shared" si="74"/>
        <v>0</v>
      </c>
    </row>
    <row r="790" spans="2:18" x14ac:dyDescent="0.35">
      <c r="B790" s="229"/>
      <c r="C790" s="301"/>
      <c r="D790" s="301"/>
      <c r="E790" s="449"/>
      <c r="F790" s="301"/>
      <c r="G790" s="302"/>
      <c r="H790" s="170"/>
      <c r="I790" s="170"/>
      <c r="J790" s="817">
        <f t="shared" si="71"/>
        <v>0</v>
      </c>
      <c r="K790" s="588">
        <f t="shared" si="72"/>
        <v>0</v>
      </c>
      <c r="L790" s="644">
        <f>IF(I790&lt;(INDEX(Lookup!$U$2:$U$10,MATCH($D$45,Lookup!$S$2:$S$10,0))),0,365)</f>
        <v>0</v>
      </c>
      <c r="M790" s="588">
        <f t="shared" si="70"/>
        <v>0</v>
      </c>
      <c r="N790" s="704"/>
      <c r="O790" s="361"/>
      <c r="Q790" s="849">
        <f t="shared" si="73"/>
        <v>0</v>
      </c>
      <c r="R790" s="849">
        <f t="shared" si="74"/>
        <v>0</v>
      </c>
    </row>
    <row r="791" spans="2:18" x14ac:dyDescent="0.35">
      <c r="B791" s="229"/>
      <c r="C791" s="301"/>
      <c r="D791" s="301"/>
      <c r="E791" s="449"/>
      <c r="F791" s="301"/>
      <c r="G791" s="302"/>
      <c r="H791" s="170"/>
      <c r="I791" s="170"/>
      <c r="J791" s="817">
        <f t="shared" si="71"/>
        <v>0</v>
      </c>
      <c r="K791" s="588">
        <f t="shared" si="72"/>
        <v>0</v>
      </c>
      <c r="L791" s="644">
        <f>IF(I791&lt;(INDEX(Lookup!$U$2:$U$10,MATCH($D$45,Lookup!$S$2:$S$10,0))),0,365)</f>
        <v>0</v>
      </c>
      <c r="M791" s="588">
        <f t="shared" si="70"/>
        <v>0</v>
      </c>
      <c r="N791" s="704"/>
      <c r="O791" s="361"/>
      <c r="Q791" s="849">
        <f t="shared" si="73"/>
        <v>0</v>
      </c>
      <c r="R791" s="849">
        <f t="shared" si="74"/>
        <v>0</v>
      </c>
    </row>
    <row r="792" spans="2:18" x14ac:dyDescent="0.35">
      <c r="B792" s="229"/>
      <c r="C792" s="301"/>
      <c r="D792" s="301"/>
      <c r="E792" s="449"/>
      <c r="F792" s="301"/>
      <c r="G792" s="302"/>
      <c r="H792" s="170"/>
      <c r="I792" s="170"/>
      <c r="J792" s="817">
        <f t="shared" si="71"/>
        <v>0</v>
      </c>
      <c r="K792" s="588">
        <f t="shared" si="72"/>
        <v>0</v>
      </c>
      <c r="L792" s="644">
        <f>IF(I792&lt;(INDEX(Lookup!$U$2:$U$10,MATCH($D$45,Lookup!$S$2:$S$10,0))),0,365)</f>
        <v>0</v>
      </c>
      <c r="M792" s="588">
        <f t="shared" si="70"/>
        <v>0</v>
      </c>
      <c r="N792" s="704"/>
      <c r="O792" s="361"/>
      <c r="Q792" s="849">
        <f t="shared" si="73"/>
        <v>0</v>
      </c>
      <c r="R792" s="849">
        <f t="shared" si="74"/>
        <v>0</v>
      </c>
    </row>
    <row r="793" spans="2:18" x14ac:dyDescent="0.35">
      <c r="B793" s="229"/>
      <c r="C793" s="301"/>
      <c r="D793" s="301"/>
      <c r="E793" s="449"/>
      <c r="F793" s="301"/>
      <c r="G793" s="302"/>
      <c r="H793" s="170"/>
      <c r="I793" s="170"/>
      <c r="J793" s="817">
        <f t="shared" si="71"/>
        <v>0</v>
      </c>
      <c r="K793" s="588">
        <f t="shared" si="72"/>
        <v>0</v>
      </c>
      <c r="L793" s="644">
        <f>IF(I793&lt;(INDEX(Lookup!$U$2:$U$10,MATCH($D$45,Lookup!$S$2:$S$10,0))),0,365)</f>
        <v>0</v>
      </c>
      <c r="M793" s="588">
        <f t="shared" si="70"/>
        <v>0</v>
      </c>
      <c r="N793" s="704"/>
      <c r="O793" s="361"/>
      <c r="Q793" s="849">
        <f t="shared" si="73"/>
        <v>0</v>
      </c>
      <c r="R793" s="849">
        <f t="shared" si="74"/>
        <v>0</v>
      </c>
    </row>
    <row r="794" spans="2:18" x14ac:dyDescent="0.35">
      <c r="B794" s="229"/>
      <c r="C794" s="301"/>
      <c r="D794" s="301"/>
      <c r="E794" s="449"/>
      <c r="F794" s="301"/>
      <c r="G794" s="302"/>
      <c r="H794" s="170"/>
      <c r="I794" s="170"/>
      <c r="J794" s="817">
        <f t="shared" si="71"/>
        <v>0</v>
      </c>
      <c r="K794" s="588">
        <f t="shared" si="72"/>
        <v>0</v>
      </c>
      <c r="L794" s="644">
        <f>IF(I794&lt;(INDEX(Lookup!$U$2:$U$10,MATCH($D$45,Lookup!$S$2:$S$10,0))),0,365)</f>
        <v>0</v>
      </c>
      <c r="M794" s="588">
        <f t="shared" si="70"/>
        <v>0</v>
      </c>
      <c r="N794" s="704"/>
      <c r="O794" s="361"/>
      <c r="Q794" s="849">
        <f t="shared" si="73"/>
        <v>0</v>
      </c>
      <c r="R794" s="849">
        <f t="shared" si="74"/>
        <v>0</v>
      </c>
    </row>
    <row r="795" spans="2:18" x14ac:dyDescent="0.35">
      <c r="B795" s="229"/>
      <c r="C795" s="301"/>
      <c r="D795" s="301"/>
      <c r="E795" s="449"/>
      <c r="F795" s="301"/>
      <c r="G795" s="302"/>
      <c r="H795" s="170"/>
      <c r="I795" s="170"/>
      <c r="J795" s="817">
        <f t="shared" si="71"/>
        <v>0</v>
      </c>
      <c r="K795" s="588">
        <f t="shared" si="72"/>
        <v>0</v>
      </c>
      <c r="L795" s="644">
        <f>IF(I795&lt;(INDEX(Lookup!$U$2:$U$10,MATCH($D$45,Lookup!$S$2:$S$10,0))),0,365)</f>
        <v>0</v>
      </c>
      <c r="M795" s="588">
        <f t="shared" si="70"/>
        <v>0</v>
      </c>
      <c r="N795" s="704"/>
      <c r="O795" s="361"/>
      <c r="Q795" s="849">
        <f t="shared" si="73"/>
        <v>0</v>
      </c>
      <c r="R795" s="849">
        <f t="shared" si="74"/>
        <v>0</v>
      </c>
    </row>
    <row r="796" spans="2:18" x14ac:dyDescent="0.35">
      <c r="B796" s="229"/>
      <c r="C796" s="301"/>
      <c r="D796" s="301"/>
      <c r="E796" s="449"/>
      <c r="F796" s="301"/>
      <c r="G796" s="302"/>
      <c r="H796" s="170"/>
      <c r="I796" s="170"/>
      <c r="J796" s="817">
        <f t="shared" si="71"/>
        <v>0</v>
      </c>
      <c r="K796" s="588">
        <f t="shared" si="72"/>
        <v>0</v>
      </c>
      <c r="L796" s="644">
        <f>IF(I796&lt;(INDEX(Lookup!$U$2:$U$10,MATCH($D$45,Lookup!$S$2:$S$10,0))),0,365)</f>
        <v>0</v>
      </c>
      <c r="M796" s="588">
        <f t="shared" si="70"/>
        <v>0</v>
      </c>
      <c r="N796" s="704"/>
      <c r="O796" s="361"/>
      <c r="Q796" s="849">
        <f t="shared" si="73"/>
        <v>0</v>
      </c>
      <c r="R796" s="849">
        <f t="shared" si="74"/>
        <v>0</v>
      </c>
    </row>
    <row r="797" spans="2:18" x14ac:dyDescent="0.35">
      <c r="B797" s="229"/>
      <c r="C797" s="301"/>
      <c r="D797" s="301"/>
      <c r="E797" s="449"/>
      <c r="F797" s="301"/>
      <c r="G797" s="302"/>
      <c r="H797" s="170"/>
      <c r="I797" s="170"/>
      <c r="J797" s="817">
        <f t="shared" si="71"/>
        <v>0</v>
      </c>
      <c r="K797" s="588">
        <f t="shared" si="72"/>
        <v>0</v>
      </c>
      <c r="L797" s="644">
        <f>IF(I797&lt;(INDEX(Lookup!$U$2:$U$10,MATCH($D$45,Lookup!$S$2:$S$10,0))),0,365)</f>
        <v>0</v>
      </c>
      <c r="M797" s="588">
        <f t="shared" si="70"/>
        <v>0</v>
      </c>
      <c r="N797" s="704"/>
      <c r="O797" s="361"/>
      <c r="Q797" s="849">
        <f t="shared" si="73"/>
        <v>0</v>
      </c>
      <c r="R797" s="849">
        <f t="shared" si="74"/>
        <v>0</v>
      </c>
    </row>
    <row r="798" spans="2:18" x14ac:dyDescent="0.35">
      <c r="B798" s="229"/>
      <c r="C798" s="301"/>
      <c r="D798" s="301"/>
      <c r="E798" s="449"/>
      <c r="F798" s="301"/>
      <c r="G798" s="302"/>
      <c r="H798" s="170"/>
      <c r="I798" s="170"/>
      <c r="J798" s="817">
        <f t="shared" si="71"/>
        <v>0</v>
      </c>
      <c r="K798" s="588">
        <f t="shared" si="72"/>
        <v>0</v>
      </c>
      <c r="L798" s="644">
        <f>IF(I798&lt;(INDEX(Lookup!$U$2:$U$10,MATCH($D$45,Lookup!$S$2:$S$10,0))),0,365)</f>
        <v>0</v>
      </c>
      <c r="M798" s="588">
        <f t="shared" si="70"/>
        <v>0</v>
      </c>
      <c r="N798" s="704"/>
      <c r="O798" s="361"/>
      <c r="Q798" s="849">
        <f t="shared" si="73"/>
        <v>0</v>
      </c>
      <c r="R798" s="849">
        <f t="shared" si="74"/>
        <v>0</v>
      </c>
    </row>
    <row r="799" spans="2:18" x14ac:dyDescent="0.35">
      <c r="B799" s="229"/>
      <c r="C799" s="301"/>
      <c r="D799" s="301"/>
      <c r="E799" s="449"/>
      <c r="F799" s="301"/>
      <c r="G799" s="302"/>
      <c r="H799" s="170"/>
      <c r="I799" s="170"/>
      <c r="J799" s="817">
        <f t="shared" si="71"/>
        <v>0</v>
      </c>
      <c r="K799" s="588">
        <f t="shared" si="72"/>
        <v>0</v>
      </c>
      <c r="L799" s="644">
        <f>IF(I799&lt;(INDEX(Lookup!$U$2:$U$10,MATCH($D$45,Lookup!$S$2:$S$10,0))),0,365)</f>
        <v>0</v>
      </c>
      <c r="M799" s="588">
        <f t="shared" si="70"/>
        <v>0</v>
      </c>
      <c r="N799" s="704"/>
      <c r="O799" s="361"/>
      <c r="Q799" s="849">
        <f t="shared" si="73"/>
        <v>0</v>
      </c>
      <c r="R799" s="849">
        <f t="shared" si="74"/>
        <v>0</v>
      </c>
    </row>
    <row r="800" spans="2:18" x14ac:dyDescent="0.35">
      <c r="B800" s="229"/>
      <c r="C800" s="301"/>
      <c r="D800" s="301"/>
      <c r="E800" s="449"/>
      <c r="F800" s="301"/>
      <c r="G800" s="302"/>
      <c r="H800" s="170"/>
      <c r="I800" s="170"/>
      <c r="J800" s="817">
        <f t="shared" si="71"/>
        <v>0</v>
      </c>
      <c r="K800" s="588">
        <f t="shared" si="72"/>
        <v>0</v>
      </c>
      <c r="L800" s="644">
        <f>IF(I800&lt;(INDEX(Lookup!$U$2:$U$10,MATCH($D$45,Lookup!$S$2:$S$10,0))),0,365)</f>
        <v>0</v>
      </c>
      <c r="M800" s="588">
        <f t="shared" si="70"/>
        <v>0</v>
      </c>
      <c r="N800" s="704"/>
      <c r="O800" s="361"/>
      <c r="Q800" s="849">
        <f t="shared" si="73"/>
        <v>0</v>
      </c>
      <c r="R800" s="849">
        <f t="shared" si="74"/>
        <v>0</v>
      </c>
    </row>
    <row r="801" spans="2:18" x14ac:dyDescent="0.35">
      <c r="B801" s="229"/>
      <c r="C801" s="301"/>
      <c r="D801" s="301"/>
      <c r="E801" s="449"/>
      <c r="F801" s="301"/>
      <c r="G801" s="302"/>
      <c r="H801" s="170"/>
      <c r="I801" s="170"/>
      <c r="J801" s="817">
        <f t="shared" si="71"/>
        <v>0</v>
      </c>
      <c r="K801" s="588">
        <f t="shared" si="72"/>
        <v>0</v>
      </c>
      <c r="L801" s="644">
        <f>IF(I801&lt;(INDEX(Lookup!$U$2:$U$10,MATCH($D$45,Lookup!$S$2:$S$10,0))),0,365)</f>
        <v>0</v>
      </c>
      <c r="M801" s="588">
        <f t="shared" si="70"/>
        <v>0</v>
      </c>
      <c r="N801" s="704"/>
      <c r="O801" s="361"/>
      <c r="Q801" s="849">
        <f t="shared" si="73"/>
        <v>0</v>
      </c>
      <c r="R801" s="849">
        <f t="shared" si="74"/>
        <v>0</v>
      </c>
    </row>
    <row r="802" spans="2:18" x14ac:dyDescent="0.35">
      <c r="B802" s="229"/>
      <c r="C802" s="301"/>
      <c r="D802" s="301"/>
      <c r="E802" s="449"/>
      <c r="F802" s="301"/>
      <c r="G802" s="302"/>
      <c r="H802" s="170"/>
      <c r="I802" s="170"/>
      <c r="J802" s="817">
        <f t="shared" si="71"/>
        <v>0</v>
      </c>
      <c r="K802" s="588">
        <f t="shared" si="72"/>
        <v>0</v>
      </c>
      <c r="L802" s="644">
        <f>IF(I802&lt;(INDEX(Lookup!$U$2:$U$10,MATCH($D$45,Lookup!$S$2:$S$10,0))),0,365)</f>
        <v>0</v>
      </c>
      <c r="M802" s="588">
        <f t="shared" si="70"/>
        <v>0</v>
      </c>
      <c r="N802" s="704"/>
      <c r="O802" s="361"/>
      <c r="Q802" s="849">
        <f t="shared" si="73"/>
        <v>0</v>
      </c>
      <c r="R802" s="849">
        <f t="shared" si="74"/>
        <v>0</v>
      </c>
    </row>
    <row r="803" spans="2:18" x14ac:dyDescent="0.35">
      <c r="B803" s="229"/>
      <c r="C803" s="301"/>
      <c r="D803" s="301"/>
      <c r="E803" s="449"/>
      <c r="F803" s="301"/>
      <c r="G803" s="302"/>
      <c r="H803" s="170"/>
      <c r="I803" s="170"/>
      <c r="J803" s="817">
        <f t="shared" si="71"/>
        <v>0</v>
      </c>
      <c r="K803" s="588">
        <f t="shared" si="72"/>
        <v>0</v>
      </c>
      <c r="L803" s="644">
        <f>IF(I803&lt;(INDEX(Lookup!$U$2:$U$10,MATCH($D$45,Lookup!$S$2:$S$10,0))),0,365)</f>
        <v>0</v>
      </c>
      <c r="M803" s="588">
        <f t="shared" si="70"/>
        <v>0</v>
      </c>
      <c r="N803" s="704"/>
      <c r="O803" s="361"/>
      <c r="Q803" s="849">
        <f t="shared" si="73"/>
        <v>0</v>
      </c>
      <c r="R803" s="849">
        <f t="shared" si="74"/>
        <v>0</v>
      </c>
    </row>
    <row r="804" spans="2:18" x14ac:dyDescent="0.35">
      <c r="B804" s="229"/>
      <c r="C804" s="301"/>
      <c r="D804" s="301"/>
      <c r="E804" s="449"/>
      <c r="F804" s="301"/>
      <c r="G804" s="302"/>
      <c r="H804" s="170"/>
      <c r="I804" s="170"/>
      <c r="J804" s="817">
        <f t="shared" si="71"/>
        <v>0</v>
      </c>
      <c r="K804" s="588">
        <f t="shared" si="72"/>
        <v>0</v>
      </c>
      <c r="L804" s="644">
        <f>IF(I804&lt;(INDEX(Lookup!$U$2:$U$10,MATCH($D$45,Lookup!$S$2:$S$10,0))),0,365)</f>
        <v>0</v>
      </c>
      <c r="M804" s="588">
        <f t="shared" si="70"/>
        <v>0</v>
      </c>
      <c r="N804" s="704"/>
      <c r="O804" s="361"/>
      <c r="Q804" s="849">
        <f t="shared" si="73"/>
        <v>0</v>
      </c>
      <c r="R804" s="849">
        <f t="shared" si="74"/>
        <v>0</v>
      </c>
    </row>
    <row r="805" spans="2:18" x14ac:dyDescent="0.35">
      <c r="B805" s="229"/>
      <c r="C805" s="301"/>
      <c r="D805" s="301"/>
      <c r="E805" s="449"/>
      <c r="F805" s="301"/>
      <c r="G805" s="302"/>
      <c r="H805" s="170"/>
      <c r="I805" s="170"/>
      <c r="J805" s="817">
        <f t="shared" si="71"/>
        <v>0</v>
      </c>
      <c r="K805" s="588">
        <f t="shared" si="72"/>
        <v>0</v>
      </c>
      <c r="L805" s="644">
        <f>IF(I805&lt;(INDEX(Lookup!$U$2:$U$10,MATCH($D$45,Lookup!$S$2:$S$10,0))),0,365)</f>
        <v>0</v>
      </c>
      <c r="M805" s="588">
        <f t="shared" si="70"/>
        <v>0</v>
      </c>
      <c r="N805" s="704"/>
      <c r="O805" s="361"/>
      <c r="Q805" s="849">
        <f t="shared" si="73"/>
        <v>0</v>
      </c>
      <c r="R805" s="849">
        <f t="shared" si="74"/>
        <v>0</v>
      </c>
    </row>
    <row r="806" spans="2:18" x14ac:dyDescent="0.35">
      <c r="B806" s="229"/>
      <c r="C806" s="301"/>
      <c r="D806" s="301"/>
      <c r="E806" s="449"/>
      <c r="F806" s="301"/>
      <c r="G806" s="302"/>
      <c r="H806" s="170"/>
      <c r="I806" s="170"/>
      <c r="J806" s="817">
        <f t="shared" si="71"/>
        <v>0</v>
      </c>
      <c r="K806" s="588">
        <f t="shared" si="72"/>
        <v>0</v>
      </c>
      <c r="L806" s="644">
        <f>IF(I806&lt;(INDEX(Lookup!$U$2:$U$10,MATCH($D$45,Lookup!$S$2:$S$10,0))),0,365)</f>
        <v>0</v>
      </c>
      <c r="M806" s="588">
        <f t="shared" si="70"/>
        <v>0</v>
      </c>
      <c r="N806" s="704"/>
      <c r="O806" s="361"/>
      <c r="Q806" s="849">
        <f t="shared" si="73"/>
        <v>0</v>
      </c>
      <c r="R806" s="849">
        <f t="shared" si="74"/>
        <v>0</v>
      </c>
    </row>
    <row r="807" spans="2:18" x14ac:dyDescent="0.35">
      <c r="B807" s="229"/>
      <c r="C807" s="301"/>
      <c r="D807" s="301"/>
      <c r="E807" s="449"/>
      <c r="F807" s="301"/>
      <c r="G807" s="302"/>
      <c r="H807" s="170"/>
      <c r="I807" s="170"/>
      <c r="J807" s="817">
        <f t="shared" si="71"/>
        <v>0</v>
      </c>
      <c r="K807" s="588">
        <f t="shared" si="72"/>
        <v>0</v>
      </c>
      <c r="L807" s="644">
        <f>IF(I807&lt;(INDEX(Lookup!$U$2:$U$10,MATCH($D$45,Lookup!$S$2:$S$10,0))),0,365)</f>
        <v>0</v>
      </c>
      <c r="M807" s="588">
        <f t="shared" si="70"/>
        <v>0</v>
      </c>
      <c r="N807" s="704"/>
      <c r="O807" s="361"/>
      <c r="Q807" s="849">
        <f t="shared" si="73"/>
        <v>0</v>
      </c>
      <c r="R807" s="849">
        <f t="shared" si="74"/>
        <v>0</v>
      </c>
    </row>
    <row r="808" spans="2:18" x14ac:dyDescent="0.35">
      <c r="B808" s="229"/>
      <c r="C808" s="301"/>
      <c r="D808" s="301"/>
      <c r="E808" s="449"/>
      <c r="F808" s="301"/>
      <c r="G808" s="302"/>
      <c r="H808" s="170"/>
      <c r="I808" s="170"/>
      <c r="J808" s="817">
        <f t="shared" si="71"/>
        <v>0</v>
      </c>
      <c r="K808" s="588">
        <f t="shared" si="72"/>
        <v>0</v>
      </c>
      <c r="L808" s="644">
        <f>IF(I808&lt;(INDEX(Lookup!$U$2:$U$10,MATCH($D$45,Lookup!$S$2:$S$10,0))),0,365)</f>
        <v>0</v>
      </c>
      <c r="M808" s="588">
        <f t="shared" si="70"/>
        <v>0</v>
      </c>
      <c r="N808" s="704"/>
      <c r="O808" s="361"/>
      <c r="Q808" s="849">
        <f t="shared" si="73"/>
        <v>0</v>
      </c>
      <c r="R808" s="849">
        <f t="shared" si="74"/>
        <v>0</v>
      </c>
    </row>
    <row r="809" spans="2:18" x14ac:dyDescent="0.35">
      <c r="B809" s="229"/>
      <c r="C809" s="301"/>
      <c r="D809" s="301"/>
      <c r="E809" s="449"/>
      <c r="F809" s="301"/>
      <c r="G809" s="302"/>
      <c r="H809" s="170"/>
      <c r="I809" s="170"/>
      <c r="J809" s="817">
        <f t="shared" si="71"/>
        <v>0</v>
      </c>
      <c r="K809" s="588">
        <f t="shared" si="72"/>
        <v>0</v>
      </c>
      <c r="L809" s="644">
        <f>IF(I809&lt;(INDEX(Lookup!$U$2:$U$10,MATCH($D$45,Lookup!$S$2:$S$10,0))),0,365)</f>
        <v>0</v>
      </c>
      <c r="M809" s="588">
        <f t="shared" si="70"/>
        <v>0</v>
      </c>
      <c r="N809" s="704"/>
      <c r="O809" s="361"/>
      <c r="Q809" s="849">
        <f t="shared" si="73"/>
        <v>0</v>
      </c>
      <c r="R809" s="849">
        <f t="shared" si="74"/>
        <v>0</v>
      </c>
    </row>
    <row r="810" spans="2:18" x14ac:dyDescent="0.35">
      <c r="B810" s="229"/>
      <c r="C810" s="301"/>
      <c r="D810" s="301"/>
      <c r="E810" s="449"/>
      <c r="F810" s="301"/>
      <c r="G810" s="302"/>
      <c r="H810" s="170"/>
      <c r="I810" s="170"/>
      <c r="J810" s="817">
        <f t="shared" si="71"/>
        <v>0</v>
      </c>
      <c r="K810" s="588">
        <f t="shared" si="72"/>
        <v>0</v>
      </c>
      <c r="L810" s="644">
        <f>IF(I810&lt;(INDEX(Lookup!$U$2:$U$10,MATCH($D$45,Lookup!$S$2:$S$10,0))),0,365)</f>
        <v>0</v>
      </c>
      <c r="M810" s="588">
        <f t="shared" si="70"/>
        <v>0</v>
      </c>
      <c r="N810" s="704"/>
      <c r="O810" s="361"/>
      <c r="Q810" s="849">
        <f t="shared" si="73"/>
        <v>0</v>
      </c>
      <c r="R810" s="849">
        <f t="shared" si="74"/>
        <v>0</v>
      </c>
    </row>
    <row r="811" spans="2:18" x14ac:dyDescent="0.35">
      <c r="B811" s="229"/>
      <c r="C811" s="301"/>
      <c r="D811" s="301"/>
      <c r="E811" s="449"/>
      <c r="F811" s="301"/>
      <c r="G811" s="302"/>
      <c r="H811" s="170"/>
      <c r="I811" s="170"/>
      <c r="J811" s="817">
        <f t="shared" si="71"/>
        <v>0</v>
      </c>
      <c r="K811" s="588">
        <f t="shared" si="72"/>
        <v>0</v>
      </c>
      <c r="L811" s="644">
        <f>IF(I811&lt;(INDEX(Lookup!$U$2:$U$10,MATCH($D$45,Lookup!$S$2:$S$10,0))),0,365)</f>
        <v>0</v>
      </c>
      <c r="M811" s="588">
        <f t="shared" si="70"/>
        <v>0</v>
      </c>
      <c r="N811" s="704"/>
      <c r="O811" s="361"/>
      <c r="Q811" s="849">
        <f t="shared" si="73"/>
        <v>0</v>
      </c>
      <c r="R811" s="849">
        <f t="shared" si="74"/>
        <v>0</v>
      </c>
    </row>
    <row r="812" spans="2:18" x14ac:dyDescent="0.35">
      <c r="B812" s="229"/>
      <c r="C812" s="301"/>
      <c r="D812" s="301"/>
      <c r="E812" s="449"/>
      <c r="F812" s="301"/>
      <c r="G812" s="302"/>
      <c r="H812" s="170"/>
      <c r="I812" s="170"/>
      <c r="J812" s="817">
        <f t="shared" si="71"/>
        <v>0</v>
      </c>
      <c r="K812" s="588">
        <f t="shared" si="72"/>
        <v>0</v>
      </c>
      <c r="L812" s="644">
        <f>IF(I812&lt;(INDEX(Lookup!$U$2:$U$10,MATCH($D$45,Lookup!$S$2:$S$10,0))),0,365)</f>
        <v>0</v>
      </c>
      <c r="M812" s="588">
        <f t="shared" si="70"/>
        <v>0</v>
      </c>
      <c r="N812" s="704"/>
      <c r="O812" s="361"/>
      <c r="Q812" s="849">
        <f t="shared" si="73"/>
        <v>0</v>
      </c>
      <c r="R812" s="849">
        <f t="shared" si="74"/>
        <v>0</v>
      </c>
    </row>
    <row r="813" spans="2:18" x14ac:dyDescent="0.35">
      <c r="B813" s="229"/>
      <c r="C813" s="301"/>
      <c r="D813" s="301"/>
      <c r="E813" s="449"/>
      <c r="F813" s="301"/>
      <c r="G813" s="302"/>
      <c r="H813" s="170"/>
      <c r="I813" s="170"/>
      <c r="J813" s="817">
        <f t="shared" si="71"/>
        <v>0</v>
      </c>
      <c r="K813" s="588">
        <f t="shared" si="72"/>
        <v>0</v>
      </c>
      <c r="L813" s="644">
        <f>IF(I813&lt;(INDEX(Lookup!$U$2:$U$10,MATCH($D$45,Lookup!$S$2:$S$10,0))),0,365)</f>
        <v>0</v>
      </c>
      <c r="M813" s="588">
        <f t="shared" si="70"/>
        <v>0</v>
      </c>
      <c r="N813" s="704"/>
      <c r="O813" s="361"/>
      <c r="Q813" s="849">
        <f t="shared" si="73"/>
        <v>0</v>
      </c>
      <c r="R813" s="849">
        <f t="shared" si="74"/>
        <v>0</v>
      </c>
    </row>
    <row r="814" spans="2:18" x14ac:dyDescent="0.35">
      <c r="B814" s="229"/>
      <c r="C814" s="301"/>
      <c r="D814" s="301"/>
      <c r="E814" s="449"/>
      <c r="F814" s="301"/>
      <c r="G814" s="302"/>
      <c r="H814" s="170"/>
      <c r="I814" s="170"/>
      <c r="J814" s="817">
        <f t="shared" si="71"/>
        <v>0</v>
      </c>
      <c r="K814" s="588">
        <f t="shared" si="72"/>
        <v>0</v>
      </c>
      <c r="L814" s="644">
        <f>IF(I814&lt;(INDEX(Lookup!$U$2:$U$10,MATCH($D$45,Lookup!$S$2:$S$10,0))),0,365)</f>
        <v>0</v>
      </c>
      <c r="M814" s="588">
        <f t="shared" si="70"/>
        <v>0</v>
      </c>
      <c r="N814" s="704"/>
      <c r="O814" s="361"/>
      <c r="Q814" s="849">
        <f t="shared" si="73"/>
        <v>0</v>
      </c>
      <c r="R814" s="849">
        <f t="shared" si="74"/>
        <v>0</v>
      </c>
    </row>
    <row r="815" spans="2:18" x14ac:dyDescent="0.35">
      <c r="B815" s="229"/>
      <c r="C815" s="301"/>
      <c r="D815" s="301"/>
      <c r="E815" s="449"/>
      <c r="F815" s="301"/>
      <c r="G815" s="302"/>
      <c r="H815" s="170"/>
      <c r="I815" s="170"/>
      <c r="J815" s="817">
        <f t="shared" si="71"/>
        <v>0</v>
      </c>
      <c r="K815" s="588">
        <f t="shared" si="72"/>
        <v>0</v>
      </c>
      <c r="L815" s="644">
        <f>IF(I815&lt;(INDEX(Lookup!$U$2:$U$10,MATCH($D$45,Lookup!$S$2:$S$10,0))),0,365)</f>
        <v>0</v>
      </c>
      <c r="M815" s="588">
        <f t="shared" si="70"/>
        <v>0</v>
      </c>
      <c r="N815" s="704"/>
      <c r="O815" s="361"/>
      <c r="Q815" s="849">
        <f t="shared" si="73"/>
        <v>0</v>
      </c>
      <c r="R815" s="849">
        <f t="shared" si="74"/>
        <v>0</v>
      </c>
    </row>
    <row r="816" spans="2:18" x14ac:dyDescent="0.35">
      <c r="B816" s="229"/>
      <c r="C816" s="301"/>
      <c r="D816" s="301"/>
      <c r="E816" s="449"/>
      <c r="F816" s="301"/>
      <c r="G816" s="302"/>
      <c r="H816" s="170"/>
      <c r="I816" s="170"/>
      <c r="J816" s="817">
        <f t="shared" si="71"/>
        <v>0</v>
      </c>
      <c r="K816" s="588">
        <f t="shared" si="72"/>
        <v>0</v>
      </c>
      <c r="L816" s="644">
        <f>IF(I816&lt;(INDEX(Lookup!$U$2:$U$10,MATCH($D$45,Lookup!$S$2:$S$10,0))),0,365)</f>
        <v>0</v>
      </c>
      <c r="M816" s="588">
        <f t="shared" ref="M816:M879" si="75">IF(O816="x",0,L816*$L$8)</f>
        <v>0</v>
      </c>
      <c r="N816" s="704"/>
      <c r="O816" s="361"/>
      <c r="Q816" s="849">
        <f t="shared" si="73"/>
        <v>0</v>
      </c>
      <c r="R816" s="849">
        <f t="shared" si="74"/>
        <v>0</v>
      </c>
    </row>
    <row r="817" spans="2:18" x14ac:dyDescent="0.35">
      <c r="B817" s="229"/>
      <c r="C817" s="301"/>
      <c r="D817" s="301"/>
      <c r="E817" s="449"/>
      <c r="F817" s="301"/>
      <c r="G817" s="302"/>
      <c r="H817" s="170"/>
      <c r="I817" s="170"/>
      <c r="J817" s="817">
        <f t="shared" ref="J817:J880" si="76">IF(OR(H817&lt;&gt;"",I817&lt;&gt;""),DATEDIF(H817,I817,"d")+1,0)</f>
        <v>0</v>
      </c>
      <c r="K817" s="588">
        <f t="shared" ref="K817:K880" si="77">J817*$L$8</f>
        <v>0</v>
      </c>
      <c r="L817" s="644">
        <f>IF(I817&lt;(INDEX(Lookup!$U$2:$U$10,MATCH($D$45,Lookup!$S$2:$S$10,0))),0,365)</f>
        <v>0</v>
      </c>
      <c r="M817" s="588">
        <f t="shared" si="75"/>
        <v>0</v>
      </c>
      <c r="N817" s="704"/>
      <c r="O817" s="361"/>
      <c r="Q817" s="849">
        <f t="shared" ref="Q817:Q880" si="78">K817*$H$33</f>
        <v>0</v>
      </c>
      <c r="R817" s="849">
        <f t="shared" ref="R817:R880" si="79">M817*$H$42</f>
        <v>0</v>
      </c>
    </row>
    <row r="818" spans="2:18" x14ac:dyDescent="0.35">
      <c r="B818" s="229"/>
      <c r="C818" s="301"/>
      <c r="D818" s="301"/>
      <c r="E818" s="449"/>
      <c r="F818" s="301"/>
      <c r="G818" s="302"/>
      <c r="H818" s="170"/>
      <c r="I818" s="170"/>
      <c r="J818" s="817">
        <f t="shared" si="76"/>
        <v>0</v>
      </c>
      <c r="K818" s="588">
        <f t="shared" si="77"/>
        <v>0</v>
      </c>
      <c r="L818" s="644">
        <f>IF(I818&lt;(INDEX(Lookup!$U$2:$U$10,MATCH($D$45,Lookup!$S$2:$S$10,0))),0,365)</f>
        <v>0</v>
      </c>
      <c r="M818" s="588">
        <f t="shared" si="75"/>
        <v>0</v>
      </c>
      <c r="N818" s="704"/>
      <c r="O818" s="361"/>
      <c r="Q818" s="849">
        <f t="shared" si="78"/>
        <v>0</v>
      </c>
      <c r="R818" s="849">
        <f t="shared" si="79"/>
        <v>0</v>
      </c>
    </row>
    <row r="819" spans="2:18" x14ac:dyDescent="0.35">
      <c r="B819" s="229"/>
      <c r="C819" s="301"/>
      <c r="D819" s="301"/>
      <c r="E819" s="449"/>
      <c r="F819" s="301"/>
      <c r="G819" s="302"/>
      <c r="H819" s="170"/>
      <c r="I819" s="170"/>
      <c r="J819" s="817">
        <f t="shared" si="76"/>
        <v>0</v>
      </c>
      <c r="K819" s="588">
        <f t="shared" si="77"/>
        <v>0</v>
      </c>
      <c r="L819" s="644">
        <f>IF(I819&lt;(INDEX(Lookup!$U$2:$U$10,MATCH($D$45,Lookup!$S$2:$S$10,0))),0,365)</f>
        <v>0</v>
      </c>
      <c r="M819" s="588">
        <f t="shared" si="75"/>
        <v>0</v>
      </c>
      <c r="N819" s="704"/>
      <c r="O819" s="361"/>
      <c r="Q819" s="849">
        <f t="shared" si="78"/>
        <v>0</v>
      </c>
      <c r="R819" s="849">
        <f t="shared" si="79"/>
        <v>0</v>
      </c>
    </row>
    <row r="820" spans="2:18" x14ac:dyDescent="0.35">
      <c r="B820" s="229"/>
      <c r="C820" s="301"/>
      <c r="D820" s="301"/>
      <c r="E820" s="449"/>
      <c r="F820" s="301"/>
      <c r="G820" s="302"/>
      <c r="H820" s="170"/>
      <c r="I820" s="170"/>
      <c r="J820" s="817">
        <f t="shared" si="76"/>
        <v>0</v>
      </c>
      <c r="K820" s="588">
        <f t="shared" si="77"/>
        <v>0</v>
      </c>
      <c r="L820" s="644">
        <f>IF(I820&lt;(INDEX(Lookup!$U$2:$U$10,MATCH($D$45,Lookup!$S$2:$S$10,0))),0,365)</f>
        <v>0</v>
      </c>
      <c r="M820" s="588">
        <f t="shared" si="75"/>
        <v>0</v>
      </c>
      <c r="N820" s="704"/>
      <c r="O820" s="361"/>
      <c r="Q820" s="849">
        <f t="shared" si="78"/>
        <v>0</v>
      </c>
      <c r="R820" s="849">
        <f t="shared" si="79"/>
        <v>0</v>
      </c>
    </row>
    <row r="821" spans="2:18" x14ac:dyDescent="0.35">
      <c r="B821" s="229"/>
      <c r="C821" s="301"/>
      <c r="D821" s="301"/>
      <c r="E821" s="449"/>
      <c r="F821" s="301"/>
      <c r="G821" s="302"/>
      <c r="H821" s="170"/>
      <c r="I821" s="170"/>
      <c r="J821" s="817">
        <f t="shared" si="76"/>
        <v>0</v>
      </c>
      <c r="K821" s="588">
        <f t="shared" si="77"/>
        <v>0</v>
      </c>
      <c r="L821" s="644">
        <f>IF(I821&lt;(INDEX(Lookup!$U$2:$U$10,MATCH($D$45,Lookup!$S$2:$S$10,0))),0,365)</f>
        <v>0</v>
      </c>
      <c r="M821" s="588">
        <f t="shared" si="75"/>
        <v>0</v>
      </c>
      <c r="N821" s="704"/>
      <c r="O821" s="361"/>
      <c r="Q821" s="849">
        <f t="shared" si="78"/>
        <v>0</v>
      </c>
      <c r="R821" s="849">
        <f t="shared" si="79"/>
        <v>0</v>
      </c>
    </row>
    <row r="822" spans="2:18" x14ac:dyDescent="0.35">
      <c r="B822" s="229"/>
      <c r="C822" s="301"/>
      <c r="D822" s="301"/>
      <c r="E822" s="449"/>
      <c r="F822" s="301"/>
      <c r="G822" s="302"/>
      <c r="H822" s="170"/>
      <c r="I822" s="170"/>
      <c r="J822" s="817">
        <f t="shared" si="76"/>
        <v>0</v>
      </c>
      <c r="K822" s="588">
        <f t="shared" si="77"/>
        <v>0</v>
      </c>
      <c r="L822" s="644">
        <f>IF(I822&lt;(INDEX(Lookup!$U$2:$U$10,MATCH($D$45,Lookup!$S$2:$S$10,0))),0,365)</f>
        <v>0</v>
      </c>
      <c r="M822" s="588">
        <f t="shared" si="75"/>
        <v>0</v>
      </c>
      <c r="N822" s="704"/>
      <c r="O822" s="361"/>
      <c r="Q822" s="849">
        <f t="shared" si="78"/>
        <v>0</v>
      </c>
      <c r="R822" s="849">
        <f t="shared" si="79"/>
        <v>0</v>
      </c>
    </row>
    <row r="823" spans="2:18" x14ac:dyDescent="0.35">
      <c r="B823" s="229"/>
      <c r="C823" s="301"/>
      <c r="D823" s="301"/>
      <c r="E823" s="449"/>
      <c r="F823" s="301"/>
      <c r="G823" s="302"/>
      <c r="H823" s="170"/>
      <c r="I823" s="170"/>
      <c r="J823" s="817">
        <f t="shared" si="76"/>
        <v>0</v>
      </c>
      <c r="K823" s="588">
        <f t="shared" si="77"/>
        <v>0</v>
      </c>
      <c r="L823" s="644">
        <f>IF(I823&lt;(INDEX(Lookup!$U$2:$U$10,MATCH($D$45,Lookup!$S$2:$S$10,0))),0,365)</f>
        <v>0</v>
      </c>
      <c r="M823" s="588">
        <f t="shared" si="75"/>
        <v>0</v>
      </c>
      <c r="N823" s="704"/>
      <c r="O823" s="361"/>
      <c r="Q823" s="849">
        <f t="shared" si="78"/>
        <v>0</v>
      </c>
      <c r="R823" s="849">
        <f t="shared" si="79"/>
        <v>0</v>
      </c>
    </row>
    <row r="824" spans="2:18" x14ac:dyDescent="0.35">
      <c r="B824" s="229"/>
      <c r="C824" s="301"/>
      <c r="D824" s="301"/>
      <c r="E824" s="449"/>
      <c r="F824" s="301"/>
      <c r="G824" s="302"/>
      <c r="H824" s="170"/>
      <c r="I824" s="170"/>
      <c r="J824" s="817">
        <f t="shared" si="76"/>
        <v>0</v>
      </c>
      <c r="K824" s="588">
        <f t="shared" si="77"/>
        <v>0</v>
      </c>
      <c r="L824" s="644">
        <f>IF(I824&lt;(INDEX(Lookup!$U$2:$U$10,MATCH($D$45,Lookup!$S$2:$S$10,0))),0,365)</f>
        <v>0</v>
      </c>
      <c r="M824" s="588">
        <f t="shared" si="75"/>
        <v>0</v>
      </c>
      <c r="N824" s="704"/>
      <c r="O824" s="361"/>
      <c r="Q824" s="849">
        <f t="shared" si="78"/>
        <v>0</v>
      </c>
      <c r="R824" s="849">
        <f t="shared" si="79"/>
        <v>0</v>
      </c>
    </row>
    <row r="825" spans="2:18" x14ac:dyDescent="0.35">
      <c r="B825" s="229"/>
      <c r="C825" s="301"/>
      <c r="D825" s="301"/>
      <c r="E825" s="449"/>
      <c r="F825" s="301"/>
      <c r="G825" s="302"/>
      <c r="H825" s="170"/>
      <c r="I825" s="170"/>
      <c r="J825" s="817">
        <f t="shared" si="76"/>
        <v>0</v>
      </c>
      <c r="K825" s="588">
        <f t="shared" si="77"/>
        <v>0</v>
      </c>
      <c r="L825" s="644">
        <f>IF(I825&lt;(INDEX(Lookup!$U$2:$U$10,MATCH($D$45,Lookup!$S$2:$S$10,0))),0,365)</f>
        <v>0</v>
      </c>
      <c r="M825" s="588">
        <f t="shared" si="75"/>
        <v>0</v>
      </c>
      <c r="N825" s="704"/>
      <c r="O825" s="361"/>
      <c r="Q825" s="849">
        <f t="shared" si="78"/>
        <v>0</v>
      </c>
      <c r="R825" s="849">
        <f t="shared" si="79"/>
        <v>0</v>
      </c>
    </row>
    <row r="826" spans="2:18" x14ac:dyDescent="0.35">
      <c r="B826" s="229"/>
      <c r="C826" s="301"/>
      <c r="D826" s="301"/>
      <c r="E826" s="449"/>
      <c r="F826" s="301"/>
      <c r="G826" s="302"/>
      <c r="H826" s="170"/>
      <c r="I826" s="170"/>
      <c r="J826" s="817">
        <f t="shared" si="76"/>
        <v>0</v>
      </c>
      <c r="K826" s="588">
        <f t="shared" si="77"/>
        <v>0</v>
      </c>
      <c r="L826" s="644">
        <f>IF(I826&lt;(INDEX(Lookup!$U$2:$U$10,MATCH($D$45,Lookup!$S$2:$S$10,0))),0,365)</f>
        <v>0</v>
      </c>
      <c r="M826" s="588">
        <f t="shared" si="75"/>
        <v>0</v>
      </c>
      <c r="N826" s="704"/>
      <c r="O826" s="361"/>
      <c r="Q826" s="849">
        <f t="shared" si="78"/>
        <v>0</v>
      </c>
      <c r="R826" s="849">
        <f t="shared" si="79"/>
        <v>0</v>
      </c>
    </row>
    <row r="827" spans="2:18" x14ac:dyDescent="0.35">
      <c r="B827" s="229"/>
      <c r="C827" s="301"/>
      <c r="D827" s="301"/>
      <c r="E827" s="449"/>
      <c r="F827" s="301"/>
      <c r="G827" s="302"/>
      <c r="H827" s="170"/>
      <c r="I827" s="170"/>
      <c r="J827" s="817">
        <f t="shared" si="76"/>
        <v>0</v>
      </c>
      <c r="K827" s="588">
        <f t="shared" si="77"/>
        <v>0</v>
      </c>
      <c r="L827" s="644">
        <f>IF(I827&lt;(INDEX(Lookup!$U$2:$U$10,MATCH($D$45,Lookup!$S$2:$S$10,0))),0,365)</f>
        <v>0</v>
      </c>
      <c r="M827" s="588">
        <f t="shared" si="75"/>
        <v>0</v>
      </c>
      <c r="N827" s="704"/>
      <c r="O827" s="361"/>
      <c r="Q827" s="849">
        <f t="shared" si="78"/>
        <v>0</v>
      </c>
      <c r="R827" s="849">
        <f t="shared" si="79"/>
        <v>0</v>
      </c>
    </row>
    <row r="828" spans="2:18" x14ac:dyDescent="0.35">
      <c r="B828" s="229"/>
      <c r="C828" s="301"/>
      <c r="D828" s="301"/>
      <c r="E828" s="449"/>
      <c r="F828" s="301"/>
      <c r="G828" s="302"/>
      <c r="H828" s="170"/>
      <c r="I828" s="170"/>
      <c r="J828" s="817">
        <f t="shared" si="76"/>
        <v>0</v>
      </c>
      <c r="K828" s="588">
        <f t="shared" si="77"/>
        <v>0</v>
      </c>
      <c r="L828" s="644">
        <f>IF(I828&lt;(INDEX(Lookup!$U$2:$U$10,MATCH($D$45,Lookup!$S$2:$S$10,0))),0,365)</f>
        <v>0</v>
      </c>
      <c r="M828" s="588">
        <f t="shared" si="75"/>
        <v>0</v>
      </c>
      <c r="N828" s="704"/>
      <c r="O828" s="361"/>
      <c r="Q828" s="849">
        <f t="shared" si="78"/>
        <v>0</v>
      </c>
      <c r="R828" s="849">
        <f t="shared" si="79"/>
        <v>0</v>
      </c>
    </row>
    <row r="829" spans="2:18" x14ac:dyDescent="0.35">
      <c r="B829" s="229"/>
      <c r="C829" s="301"/>
      <c r="D829" s="301"/>
      <c r="E829" s="449"/>
      <c r="F829" s="301"/>
      <c r="G829" s="302"/>
      <c r="H829" s="170"/>
      <c r="I829" s="170"/>
      <c r="J829" s="817">
        <f t="shared" si="76"/>
        <v>0</v>
      </c>
      <c r="K829" s="588">
        <f t="shared" si="77"/>
        <v>0</v>
      </c>
      <c r="L829" s="644">
        <f>IF(I829&lt;(INDEX(Lookup!$U$2:$U$10,MATCH($D$45,Lookup!$S$2:$S$10,0))),0,365)</f>
        <v>0</v>
      </c>
      <c r="M829" s="588">
        <f t="shared" si="75"/>
        <v>0</v>
      </c>
      <c r="N829" s="704"/>
      <c r="O829" s="361"/>
      <c r="Q829" s="849">
        <f t="shared" si="78"/>
        <v>0</v>
      </c>
      <c r="R829" s="849">
        <f t="shared" si="79"/>
        <v>0</v>
      </c>
    </row>
    <row r="830" spans="2:18" x14ac:dyDescent="0.35">
      <c r="B830" s="229"/>
      <c r="C830" s="301"/>
      <c r="D830" s="301"/>
      <c r="E830" s="449"/>
      <c r="F830" s="301"/>
      <c r="G830" s="302"/>
      <c r="H830" s="170"/>
      <c r="I830" s="170"/>
      <c r="J830" s="817">
        <f t="shared" si="76"/>
        <v>0</v>
      </c>
      <c r="K830" s="588">
        <f t="shared" si="77"/>
        <v>0</v>
      </c>
      <c r="L830" s="644">
        <f>IF(I830&lt;(INDEX(Lookup!$U$2:$U$10,MATCH($D$45,Lookup!$S$2:$S$10,0))),0,365)</f>
        <v>0</v>
      </c>
      <c r="M830" s="588">
        <f t="shared" si="75"/>
        <v>0</v>
      </c>
      <c r="N830" s="704"/>
      <c r="O830" s="361"/>
      <c r="Q830" s="849">
        <f t="shared" si="78"/>
        <v>0</v>
      </c>
      <c r="R830" s="849">
        <f t="shared" si="79"/>
        <v>0</v>
      </c>
    </row>
    <row r="831" spans="2:18" x14ac:dyDescent="0.35">
      <c r="B831" s="229"/>
      <c r="C831" s="301"/>
      <c r="D831" s="301"/>
      <c r="E831" s="449"/>
      <c r="F831" s="301"/>
      <c r="G831" s="302"/>
      <c r="H831" s="170"/>
      <c r="I831" s="170"/>
      <c r="J831" s="817">
        <f t="shared" si="76"/>
        <v>0</v>
      </c>
      <c r="K831" s="588">
        <f t="shared" si="77"/>
        <v>0</v>
      </c>
      <c r="L831" s="644">
        <f>IF(I831&lt;(INDEX(Lookup!$U$2:$U$10,MATCH($D$45,Lookup!$S$2:$S$10,0))),0,365)</f>
        <v>0</v>
      </c>
      <c r="M831" s="588">
        <f t="shared" si="75"/>
        <v>0</v>
      </c>
      <c r="N831" s="704"/>
      <c r="O831" s="361"/>
      <c r="Q831" s="849">
        <f t="shared" si="78"/>
        <v>0</v>
      </c>
      <c r="R831" s="849">
        <f t="shared" si="79"/>
        <v>0</v>
      </c>
    </row>
    <row r="832" spans="2:18" x14ac:dyDescent="0.35">
      <c r="B832" s="229"/>
      <c r="C832" s="301"/>
      <c r="D832" s="301"/>
      <c r="E832" s="449"/>
      <c r="F832" s="301"/>
      <c r="G832" s="302"/>
      <c r="H832" s="170"/>
      <c r="I832" s="170"/>
      <c r="J832" s="817">
        <f t="shared" si="76"/>
        <v>0</v>
      </c>
      <c r="K832" s="588">
        <f t="shared" si="77"/>
        <v>0</v>
      </c>
      <c r="L832" s="644">
        <f>IF(I832&lt;(INDEX(Lookup!$U$2:$U$10,MATCH($D$45,Lookup!$S$2:$S$10,0))),0,365)</f>
        <v>0</v>
      </c>
      <c r="M832" s="588">
        <f t="shared" si="75"/>
        <v>0</v>
      </c>
      <c r="N832" s="704"/>
      <c r="O832" s="361"/>
      <c r="Q832" s="849">
        <f t="shared" si="78"/>
        <v>0</v>
      </c>
      <c r="R832" s="849">
        <f t="shared" si="79"/>
        <v>0</v>
      </c>
    </row>
    <row r="833" spans="2:18" x14ac:dyDescent="0.35">
      <c r="B833" s="229"/>
      <c r="C833" s="301"/>
      <c r="D833" s="301"/>
      <c r="E833" s="449"/>
      <c r="F833" s="301"/>
      <c r="G833" s="302"/>
      <c r="H833" s="170"/>
      <c r="I833" s="170"/>
      <c r="J833" s="817">
        <f t="shared" si="76"/>
        <v>0</v>
      </c>
      <c r="K833" s="588">
        <f t="shared" si="77"/>
        <v>0</v>
      </c>
      <c r="L833" s="644">
        <f>IF(I833&lt;(INDEX(Lookup!$U$2:$U$10,MATCH($D$45,Lookup!$S$2:$S$10,0))),0,365)</f>
        <v>0</v>
      </c>
      <c r="M833" s="588">
        <f t="shared" si="75"/>
        <v>0</v>
      </c>
      <c r="N833" s="704"/>
      <c r="O833" s="361"/>
      <c r="Q833" s="849">
        <f t="shared" si="78"/>
        <v>0</v>
      </c>
      <c r="R833" s="849">
        <f t="shared" si="79"/>
        <v>0</v>
      </c>
    </row>
    <row r="834" spans="2:18" x14ac:dyDescent="0.35">
      <c r="B834" s="229"/>
      <c r="C834" s="301"/>
      <c r="D834" s="301"/>
      <c r="E834" s="449"/>
      <c r="F834" s="301"/>
      <c r="G834" s="302"/>
      <c r="H834" s="170"/>
      <c r="I834" s="170"/>
      <c r="J834" s="817">
        <f t="shared" si="76"/>
        <v>0</v>
      </c>
      <c r="K834" s="588">
        <f t="shared" si="77"/>
        <v>0</v>
      </c>
      <c r="L834" s="644">
        <f>IF(I834&lt;(INDEX(Lookup!$U$2:$U$10,MATCH($D$45,Lookup!$S$2:$S$10,0))),0,365)</f>
        <v>0</v>
      </c>
      <c r="M834" s="588">
        <f t="shared" si="75"/>
        <v>0</v>
      </c>
      <c r="N834" s="704"/>
      <c r="O834" s="361"/>
      <c r="Q834" s="849">
        <f t="shared" si="78"/>
        <v>0</v>
      </c>
      <c r="R834" s="849">
        <f t="shared" si="79"/>
        <v>0</v>
      </c>
    </row>
    <row r="835" spans="2:18" x14ac:dyDescent="0.35">
      <c r="B835" s="229"/>
      <c r="C835" s="301"/>
      <c r="D835" s="301"/>
      <c r="E835" s="449"/>
      <c r="F835" s="301"/>
      <c r="G835" s="302"/>
      <c r="H835" s="170"/>
      <c r="I835" s="170"/>
      <c r="J835" s="817">
        <f t="shared" si="76"/>
        <v>0</v>
      </c>
      <c r="K835" s="588">
        <f t="shared" si="77"/>
        <v>0</v>
      </c>
      <c r="L835" s="644">
        <f>IF(I835&lt;(INDEX(Lookup!$U$2:$U$10,MATCH($D$45,Lookup!$S$2:$S$10,0))),0,365)</f>
        <v>0</v>
      </c>
      <c r="M835" s="588">
        <f t="shared" si="75"/>
        <v>0</v>
      </c>
      <c r="N835" s="704"/>
      <c r="O835" s="361"/>
      <c r="Q835" s="849">
        <f t="shared" si="78"/>
        <v>0</v>
      </c>
      <c r="R835" s="849">
        <f t="shared" si="79"/>
        <v>0</v>
      </c>
    </row>
    <row r="836" spans="2:18" x14ac:dyDescent="0.35">
      <c r="B836" s="229"/>
      <c r="C836" s="301"/>
      <c r="D836" s="301"/>
      <c r="E836" s="449"/>
      <c r="F836" s="301"/>
      <c r="G836" s="302"/>
      <c r="H836" s="170"/>
      <c r="I836" s="170"/>
      <c r="J836" s="817">
        <f t="shared" si="76"/>
        <v>0</v>
      </c>
      <c r="K836" s="588">
        <f t="shared" si="77"/>
        <v>0</v>
      </c>
      <c r="L836" s="644">
        <f>IF(I836&lt;(INDEX(Lookup!$U$2:$U$10,MATCH($D$45,Lookup!$S$2:$S$10,0))),0,365)</f>
        <v>0</v>
      </c>
      <c r="M836" s="588">
        <f t="shared" si="75"/>
        <v>0</v>
      </c>
      <c r="N836" s="704"/>
      <c r="O836" s="361"/>
      <c r="Q836" s="849">
        <f t="shared" si="78"/>
        <v>0</v>
      </c>
      <c r="R836" s="849">
        <f t="shared" si="79"/>
        <v>0</v>
      </c>
    </row>
    <row r="837" spans="2:18" x14ac:dyDescent="0.35">
      <c r="B837" s="229"/>
      <c r="C837" s="301"/>
      <c r="D837" s="301"/>
      <c r="E837" s="449"/>
      <c r="F837" s="301"/>
      <c r="G837" s="302"/>
      <c r="H837" s="170"/>
      <c r="I837" s="170"/>
      <c r="J837" s="817">
        <f t="shared" si="76"/>
        <v>0</v>
      </c>
      <c r="K837" s="588">
        <f t="shared" si="77"/>
        <v>0</v>
      </c>
      <c r="L837" s="644">
        <f>IF(I837&lt;(INDEX(Lookup!$U$2:$U$10,MATCH($D$45,Lookup!$S$2:$S$10,0))),0,365)</f>
        <v>0</v>
      </c>
      <c r="M837" s="588">
        <f t="shared" si="75"/>
        <v>0</v>
      </c>
      <c r="N837" s="704"/>
      <c r="O837" s="361"/>
      <c r="Q837" s="849">
        <f t="shared" si="78"/>
        <v>0</v>
      </c>
      <c r="R837" s="849">
        <f t="shared" si="79"/>
        <v>0</v>
      </c>
    </row>
    <row r="838" spans="2:18" x14ac:dyDescent="0.35">
      <c r="B838" s="229"/>
      <c r="C838" s="301"/>
      <c r="D838" s="301"/>
      <c r="E838" s="449"/>
      <c r="F838" s="301"/>
      <c r="G838" s="302"/>
      <c r="H838" s="170"/>
      <c r="I838" s="170"/>
      <c r="J838" s="817">
        <f t="shared" si="76"/>
        <v>0</v>
      </c>
      <c r="K838" s="588">
        <f t="shared" si="77"/>
        <v>0</v>
      </c>
      <c r="L838" s="644">
        <f>IF(I838&lt;(INDEX(Lookup!$U$2:$U$10,MATCH($D$45,Lookup!$S$2:$S$10,0))),0,365)</f>
        <v>0</v>
      </c>
      <c r="M838" s="588">
        <f t="shared" si="75"/>
        <v>0</v>
      </c>
      <c r="N838" s="704"/>
      <c r="O838" s="361"/>
      <c r="Q838" s="849">
        <f t="shared" si="78"/>
        <v>0</v>
      </c>
      <c r="R838" s="849">
        <f t="shared" si="79"/>
        <v>0</v>
      </c>
    </row>
    <row r="839" spans="2:18" x14ac:dyDescent="0.35">
      <c r="B839" s="229"/>
      <c r="C839" s="301"/>
      <c r="D839" s="301"/>
      <c r="E839" s="449"/>
      <c r="F839" s="301"/>
      <c r="G839" s="302"/>
      <c r="H839" s="170"/>
      <c r="I839" s="170"/>
      <c r="J839" s="817">
        <f t="shared" si="76"/>
        <v>0</v>
      </c>
      <c r="K839" s="588">
        <f t="shared" si="77"/>
        <v>0</v>
      </c>
      <c r="L839" s="644">
        <f>IF(I839&lt;(INDEX(Lookup!$U$2:$U$10,MATCH($D$45,Lookup!$S$2:$S$10,0))),0,365)</f>
        <v>0</v>
      </c>
      <c r="M839" s="588">
        <f t="shared" si="75"/>
        <v>0</v>
      </c>
      <c r="N839" s="704"/>
      <c r="O839" s="361"/>
      <c r="Q839" s="849">
        <f t="shared" si="78"/>
        <v>0</v>
      </c>
      <c r="R839" s="849">
        <f t="shared" si="79"/>
        <v>0</v>
      </c>
    </row>
    <row r="840" spans="2:18" x14ac:dyDescent="0.35">
      <c r="B840" s="229"/>
      <c r="C840" s="301"/>
      <c r="D840" s="301"/>
      <c r="E840" s="449"/>
      <c r="F840" s="301"/>
      <c r="G840" s="302"/>
      <c r="H840" s="170"/>
      <c r="I840" s="170"/>
      <c r="J840" s="817">
        <f t="shared" si="76"/>
        <v>0</v>
      </c>
      <c r="K840" s="588">
        <f t="shared" si="77"/>
        <v>0</v>
      </c>
      <c r="L840" s="644">
        <f>IF(I840&lt;(INDEX(Lookup!$U$2:$U$10,MATCH($D$45,Lookup!$S$2:$S$10,0))),0,365)</f>
        <v>0</v>
      </c>
      <c r="M840" s="588">
        <f t="shared" si="75"/>
        <v>0</v>
      </c>
      <c r="N840" s="704"/>
      <c r="O840" s="361"/>
      <c r="Q840" s="849">
        <f t="shared" si="78"/>
        <v>0</v>
      </c>
      <c r="R840" s="849">
        <f t="shared" si="79"/>
        <v>0</v>
      </c>
    </row>
    <row r="841" spans="2:18" x14ac:dyDescent="0.35">
      <c r="B841" s="229"/>
      <c r="C841" s="301"/>
      <c r="D841" s="301"/>
      <c r="E841" s="449"/>
      <c r="F841" s="301"/>
      <c r="G841" s="302"/>
      <c r="H841" s="170"/>
      <c r="I841" s="170"/>
      <c r="J841" s="817">
        <f t="shared" si="76"/>
        <v>0</v>
      </c>
      <c r="K841" s="588">
        <f t="shared" si="77"/>
        <v>0</v>
      </c>
      <c r="L841" s="644">
        <f>IF(I841&lt;(INDEX(Lookup!$U$2:$U$10,MATCH($D$45,Lookup!$S$2:$S$10,0))),0,365)</f>
        <v>0</v>
      </c>
      <c r="M841" s="588">
        <f t="shared" si="75"/>
        <v>0</v>
      </c>
      <c r="N841" s="704"/>
      <c r="O841" s="361"/>
      <c r="Q841" s="849">
        <f t="shared" si="78"/>
        <v>0</v>
      </c>
      <c r="R841" s="849">
        <f t="shared" si="79"/>
        <v>0</v>
      </c>
    </row>
    <row r="842" spans="2:18" x14ac:dyDescent="0.35">
      <c r="B842" s="229"/>
      <c r="C842" s="301"/>
      <c r="D842" s="301"/>
      <c r="E842" s="449"/>
      <c r="F842" s="301"/>
      <c r="G842" s="302"/>
      <c r="H842" s="170"/>
      <c r="I842" s="170"/>
      <c r="J842" s="817">
        <f t="shared" si="76"/>
        <v>0</v>
      </c>
      <c r="K842" s="588">
        <f t="shared" si="77"/>
        <v>0</v>
      </c>
      <c r="L842" s="644">
        <f>IF(I842&lt;(INDEX(Lookup!$U$2:$U$10,MATCH($D$45,Lookup!$S$2:$S$10,0))),0,365)</f>
        <v>0</v>
      </c>
      <c r="M842" s="588">
        <f t="shared" si="75"/>
        <v>0</v>
      </c>
      <c r="N842" s="704"/>
      <c r="O842" s="361"/>
      <c r="Q842" s="849">
        <f t="shared" si="78"/>
        <v>0</v>
      </c>
      <c r="R842" s="849">
        <f t="shared" si="79"/>
        <v>0</v>
      </c>
    </row>
    <row r="843" spans="2:18" x14ac:dyDescent="0.35">
      <c r="B843" s="229"/>
      <c r="C843" s="301"/>
      <c r="D843" s="301"/>
      <c r="E843" s="449"/>
      <c r="F843" s="301"/>
      <c r="G843" s="302"/>
      <c r="H843" s="170"/>
      <c r="I843" s="170"/>
      <c r="J843" s="817">
        <f t="shared" si="76"/>
        <v>0</v>
      </c>
      <c r="K843" s="588">
        <f t="shared" si="77"/>
        <v>0</v>
      </c>
      <c r="L843" s="644">
        <f>IF(I843&lt;(INDEX(Lookup!$U$2:$U$10,MATCH($D$45,Lookup!$S$2:$S$10,0))),0,365)</f>
        <v>0</v>
      </c>
      <c r="M843" s="588">
        <f t="shared" si="75"/>
        <v>0</v>
      </c>
      <c r="N843" s="704"/>
      <c r="O843" s="361"/>
      <c r="Q843" s="849">
        <f t="shared" si="78"/>
        <v>0</v>
      </c>
      <c r="R843" s="849">
        <f t="shared" si="79"/>
        <v>0</v>
      </c>
    </row>
    <row r="844" spans="2:18" x14ac:dyDescent="0.35">
      <c r="B844" s="229"/>
      <c r="C844" s="301"/>
      <c r="D844" s="301"/>
      <c r="E844" s="449"/>
      <c r="F844" s="301"/>
      <c r="G844" s="302"/>
      <c r="H844" s="170"/>
      <c r="I844" s="170"/>
      <c r="J844" s="817">
        <f t="shared" si="76"/>
        <v>0</v>
      </c>
      <c r="K844" s="588">
        <f t="shared" si="77"/>
        <v>0</v>
      </c>
      <c r="L844" s="644">
        <f>IF(I844&lt;(INDEX(Lookup!$U$2:$U$10,MATCH($D$45,Lookup!$S$2:$S$10,0))),0,365)</f>
        <v>0</v>
      </c>
      <c r="M844" s="588">
        <f t="shared" si="75"/>
        <v>0</v>
      </c>
      <c r="N844" s="704"/>
      <c r="O844" s="361"/>
      <c r="Q844" s="849">
        <f t="shared" si="78"/>
        <v>0</v>
      </c>
      <c r="R844" s="849">
        <f t="shared" si="79"/>
        <v>0</v>
      </c>
    </row>
    <row r="845" spans="2:18" x14ac:dyDescent="0.35">
      <c r="B845" s="229"/>
      <c r="C845" s="301"/>
      <c r="D845" s="301"/>
      <c r="E845" s="449"/>
      <c r="F845" s="301"/>
      <c r="G845" s="302"/>
      <c r="H845" s="170"/>
      <c r="I845" s="170"/>
      <c r="J845" s="817">
        <f t="shared" si="76"/>
        <v>0</v>
      </c>
      <c r="K845" s="588">
        <f t="shared" si="77"/>
        <v>0</v>
      </c>
      <c r="L845" s="644">
        <f>IF(I845&lt;(INDEX(Lookup!$U$2:$U$10,MATCH($D$45,Lookup!$S$2:$S$10,0))),0,365)</f>
        <v>0</v>
      </c>
      <c r="M845" s="588">
        <f t="shared" si="75"/>
        <v>0</v>
      </c>
      <c r="N845" s="704"/>
      <c r="O845" s="361"/>
      <c r="Q845" s="849">
        <f t="shared" si="78"/>
        <v>0</v>
      </c>
      <c r="R845" s="849">
        <f t="shared" si="79"/>
        <v>0</v>
      </c>
    </row>
    <row r="846" spans="2:18" x14ac:dyDescent="0.35">
      <c r="B846" s="229"/>
      <c r="C846" s="301"/>
      <c r="D846" s="301"/>
      <c r="E846" s="449"/>
      <c r="F846" s="301"/>
      <c r="G846" s="302"/>
      <c r="H846" s="170"/>
      <c r="I846" s="170"/>
      <c r="J846" s="817">
        <f t="shared" si="76"/>
        <v>0</v>
      </c>
      <c r="K846" s="588">
        <f t="shared" si="77"/>
        <v>0</v>
      </c>
      <c r="L846" s="644">
        <f>IF(I846&lt;(INDEX(Lookup!$U$2:$U$10,MATCH($D$45,Lookup!$S$2:$S$10,0))),0,365)</f>
        <v>0</v>
      </c>
      <c r="M846" s="588">
        <f t="shared" si="75"/>
        <v>0</v>
      </c>
      <c r="N846" s="704"/>
      <c r="O846" s="361"/>
      <c r="Q846" s="849">
        <f t="shared" si="78"/>
        <v>0</v>
      </c>
      <c r="R846" s="849">
        <f t="shared" si="79"/>
        <v>0</v>
      </c>
    </row>
    <row r="847" spans="2:18" x14ac:dyDescent="0.35">
      <c r="B847" s="229"/>
      <c r="C847" s="301"/>
      <c r="D847" s="301"/>
      <c r="E847" s="449"/>
      <c r="F847" s="301"/>
      <c r="G847" s="302"/>
      <c r="H847" s="170"/>
      <c r="I847" s="170"/>
      <c r="J847" s="817">
        <f t="shared" si="76"/>
        <v>0</v>
      </c>
      <c r="K847" s="588">
        <f t="shared" si="77"/>
        <v>0</v>
      </c>
      <c r="L847" s="644">
        <f>IF(I847&lt;(INDEX(Lookup!$U$2:$U$10,MATCH($D$45,Lookup!$S$2:$S$10,0))),0,365)</f>
        <v>0</v>
      </c>
      <c r="M847" s="588">
        <f t="shared" si="75"/>
        <v>0</v>
      </c>
      <c r="N847" s="704"/>
      <c r="O847" s="361"/>
      <c r="Q847" s="849">
        <f t="shared" si="78"/>
        <v>0</v>
      </c>
      <c r="R847" s="849">
        <f t="shared" si="79"/>
        <v>0</v>
      </c>
    </row>
    <row r="848" spans="2:18" x14ac:dyDescent="0.35">
      <c r="B848" s="229"/>
      <c r="C848" s="301"/>
      <c r="D848" s="301"/>
      <c r="E848" s="449"/>
      <c r="F848" s="301"/>
      <c r="G848" s="302"/>
      <c r="H848" s="170"/>
      <c r="I848" s="170"/>
      <c r="J848" s="817">
        <f t="shared" si="76"/>
        <v>0</v>
      </c>
      <c r="K848" s="588">
        <f t="shared" si="77"/>
        <v>0</v>
      </c>
      <c r="L848" s="644">
        <f>IF(I848&lt;(INDEX(Lookup!$U$2:$U$10,MATCH($D$45,Lookup!$S$2:$S$10,0))),0,365)</f>
        <v>0</v>
      </c>
      <c r="M848" s="588">
        <f t="shared" si="75"/>
        <v>0</v>
      </c>
      <c r="N848" s="704"/>
      <c r="O848" s="361"/>
      <c r="Q848" s="849">
        <f t="shared" si="78"/>
        <v>0</v>
      </c>
      <c r="R848" s="849">
        <f t="shared" si="79"/>
        <v>0</v>
      </c>
    </row>
    <row r="849" spans="2:18" x14ac:dyDescent="0.35">
      <c r="B849" s="229"/>
      <c r="C849" s="301"/>
      <c r="D849" s="301"/>
      <c r="E849" s="449"/>
      <c r="F849" s="301"/>
      <c r="G849" s="302"/>
      <c r="H849" s="170"/>
      <c r="I849" s="170"/>
      <c r="J849" s="817">
        <f t="shared" si="76"/>
        <v>0</v>
      </c>
      <c r="K849" s="588">
        <f t="shared" si="77"/>
        <v>0</v>
      </c>
      <c r="L849" s="644">
        <f>IF(I849&lt;(INDEX(Lookup!$U$2:$U$10,MATCH($D$45,Lookup!$S$2:$S$10,0))),0,365)</f>
        <v>0</v>
      </c>
      <c r="M849" s="588">
        <f t="shared" si="75"/>
        <v>0</v>
      </c>
      <c r="N849" s="704"/>
      <c r="O849" s="361"/>
      <c r="Q849" s="849">
        <f t="shared" si="78"/>
        <v>0</v>
      </c>
      <c r="R849" s="849">
        <f t="shared" si="79"/>
        <v>0</v>
      </c>
    </row>
    <row r="850" spans="2:18" x14ac:dyDescent="0.35">
      <c r="B850" s="229"/>
      <c r="C850" s="301"/>
      <c r="D850" s="301"/>
      <c r="E850" s="449"/>
      <c r="F850" s="301"/>
      <c r="G850" s="302"/>
      <c r="H850" s="170"/>
      <c r="I850" s="170"/>
      <c r="J850" s="817">
        <f t="shared" si="76"/>
        <v>0</v>
      </c>
      <c r="K850" s="588">
        <f t="shared" si="77"/>
        <v>0</v>
      </c>
      <c r="L850" s="644">
        <f>IF(I850&lt;(INDEX(Lookup!$U$2:$U$10,MATCH($D$45,Lookup!$S$2:$S$10,0))),0,365)</f>
        <v>0</v>
      </c>
      <c r="M850" s="588">
        <f t="shared" si="75"/>
        <v>0</v>
      </c>
      <c r="N850" s="704"/>
      <c r="O850" s="361"/>
      <c r="Q850" s="849">
        <f t="shared" si="78"/>
        <v>0</v>
      </c>
      <c r="R850" s="849">
        <f t="shared" si="79"/>
        <v>0</v>
      </c>
    </row>
    <row r="851" spans="2:18" x14ac:dyDescent="0.35">
      <c r="B851" s="229"/>
      <c r="C851" s="301"/>
      <c r="D851" s="301"/>
      <c r="E851" s="449"/>
      <c r="F851" s="301"/>
      <c r="G851" s="302"/>
      <c r="H851" s="170"/>
      <c r="I851" s="170"/>
      <c r="J851" s="817">
        <f t="shared" si="76"/>
        <v>0</v>
      </c>
      <c r="K851" s="588">
        <f t="shared" si="77"/>
        <v>0</v>
      </c>
      <c r="L851" s="644">
        <f>IF(I851&lt;(INDEX(Lookup!$U$2:$U$10,MATCH($D$45,Lookup!$S$2:$S$10,0))),0,365)</f>
        <v>0</v>
      </c>
      <c r="M851" s="588">
        <f t="shared" si="75"/>
        <v>0</v>
      </c>
      <c r="N851" s="704"/>
      <c r="O851" s="361"/>
      <c r="Q851" s="849">
        <f t="shared" si="78"/>
        <v>0</v>
      </c>
      <c r="R851" s="849">
        <f t="shared" si="79"/>
        <v>0</v>
      </c>
    </row>
    <row r="852" spans="2:18" x14ac:dyDescent="0.35">
      <c r="B852" s="229"/>
      <c r="C852" s="301"/>
      <c r="D852" s="301"/>
      <c r="E852" s="449"/>
      <c r="F852" s="301"/>
      <c r="G852" s="302"/>
      <c r="H852" s="170"/>
      <c r="I852" s="170"/>
      <c r="J852" s="817">
        <f t="shared" si="76"/>
        <v>0</v>
      </c>
      <c r="K852" s="588">
        <f t="shared" si="77"/>
        <v>0</v>
      </c>
      <c r="L852" s="644">
        <f>IF(I852&lt;(INDEX(Lookup!$U$2:$U$10,MATCH($D$45,Lookup!$S$2:$S$10,0))),0,365)</f>
        <v>0</v>
      </c>
      <c r="M852" s="588">
        <f t="shared" si="75"/>
        <v>0</v>
      </c>
      <c r="N852" s="704"/>
      <c r="O852" s="361"/>
      <c r="Q852" s="849">
        <f t="shared" si="78"/>
        <v>0</v>
      </c>
      <c r="R852" s="849">
        <f t="shared" si="79"/>
        <v>0</v>
      </c>
    </row>
    <row r="853" spans="2:18" x14ac:dyDescent="0.35">
      <c r="B853" s="229"/>
      <c r="C853" s="301"/>
      <c r="D853" s="301"/>
      <c r="E853" s="449"/>
      <c r="F853" s="301"/>
      <c r="G853" s="302"/>
      <c r="H853" s="170"/>
      <c r="I853" s="170"/>
      <c r="J853" s="817">
        <f t="shared" si="76"/>
        <v>0</v>
      </c>
      <c r="K853" s="588">
        <f t="shared" si="77"/>
        <v>0</v>
      </c>
      <c r="L853" s="644">
        <f>IF(I853&lt;(INDEX(Lookup!$U$2:$U$10,MATCH($D$45,Lookup!$S$2:$S$10,0))),0,365)</f>
        <v>0</v>
      </c>
      <c r="M853" s="588">
        <f t="shared" si="75"/>
        <v>0</v>
      </c>
      <c r="N853" s="704"/>
      <c r="O853" s="361"/>
      <c r="Q853" s="849">
        <f t="shared" si="78"/>
        <v>0</v>
      </c>
      <c r="R853" s="849">
        <f t="shared" si="79"/>
        <v>0</v>
      </c>
    </row>
    <row r="854" spans="2:18" x14ac:dyDescent="0.35">
      <c r="B854" s="229"/>
      <c r="C854" s="301"/>
      <c r="D854" s="301"/>
      <c r="E854" s="449"/>
      <c r="F854" s="301"/>
      <c r="G854" s="302"/>
      <c r="H854" s="170"/>
      <c r="I854" s="170"/>
      <c r="J854" s="817">
        <f t="shared" si="76"/>
        <v>0</v>
      </c>
      <c r="K854" s="588">
        <f t="shared" si="77"/>
        <v>0</v>
      </c>
      <c r="L854" s="644">
        <f>IF(I854&lt;(INDEX(Lookup!$U$2:$U$10,MATCH($D$45,Lookup!$S$2:$S$10,0))),0,365)</f>
        <v>0</v>
      </c>
      <c r="M854" s="588">
        <f t="shared" si="75"/>
        <v>0</v>
      </c>
      <c r="N854" s="704"/>
      <c r="O854" s="361"/>
      <c r="Q854" s="849">
        <f t="shared" si="78"/>
        <v>0</v>
      </c>
      <c r="R854" s="849">
        <f t="shared" si="79"/>
        <v>0</v>
      </c>
    </row>
    <row r="855" spans="2:18" x14ac:dyDescent="0.35">
      <c r="B855" s="229"/>
      <c r="C855" s="301"/>
      <c r="D855" s="301"/>
      <c r="E855" s="449"/>
      <c r="F855" s="301"/>
      <c r="G855" s="302"/>
      <c r="H855" s="170"/>
      <c r="I855" s="170"/>
      <c r="J855" s="817">
        <f t="shared" si="76"/>
        <v>0</v>
      </c>
      <c r="K855" s="588">
        <f t="shared" si="77"/>
        <v>0</v>
      </c>
      <c r="L855" s="644">
        <f>IF(I855&lt;(INDEX(Lookup!$U$2:$U$10,MATCH($D$45,Lookup!$S$2:$S$10,0))),0,365)</f>
        <v>0</v>
      </c>
      <c r="M855" s="588">
        <f t="shared" si="75"/>
        <v>0</v>
      </c>
      <c r="N855" s="704"/>
      <c r="O855" s="361"/>
      <c r="Q855" s="849">
        <f t="shared" si="78"/>
        <v>0</v>
      </c>
      <c r="R855" s="849">
        <f t="shared" si="79"/>
        <v>0</v>
      </c>
    </row>
    <row r="856" spans="2:18" x14ac:dyDescent="0.35">
      <c r="B856" s="229"/>
      <c r="C856" s="301"/>
      <c r="D856" s="301"/>
      <c r="E856" s="449"/>
      <c r="F856" s="301"/>
      <c r="G856" s="302"/>
      <c r="H856" s="170"/>
      <c r="I856" s="170"/>
      <c r="J856" s="817">
        <f t="shared" si="76"/>
        <v>0</v>
      </c>
      <c r="K856" s="588">
        <f t="shared" si="77"/>
        <v>0</v>
      </c>
      <c r="L856" s="644">
        <f>IF(I856&lt;(INDEX(Lookup!$U$2:$U$10,MATCH($D$45,Lookup!$S$2:$S$10,0))),0,365)</f>
        <v>0</v>
      </c>
      <c r="M856" s="588">
        <f t="shared" si="75"/>
        <v>0</v>
      </c>
      <c r="N856" s="704"/>
      <c r="O856" s="361"/>
      <c r="Q856" s="849">
        <f t="shared" si="78"/>
        <v>0</v>
      </c>
      <c r="R856" s="849">
        <f t="shared" si="79"/>
        <v>0</v>
      </c>
    </row>
    <row r="857" spans="2:18" x14ac:dyDescent="0.35">
      <c r="B857" s="229"/>
      <c r="C857" s="301"/>
      <c r="D857" s="301"/>
      <c r="E857" s="449"/>
      <c r="F857" s="301"/>
      <c r="G857" s="302"/>
      <c r="H857" s="170"/>
      <c r="I857" s="170"/>
      <c r="J857" s="817">
        <f t="shared" si="76"/>
        <v>0</v>
      </c>
      <c r="K857" s="588">
        <f t="shared" si="77"/>
        <v>0</v>
      </c>
      <c r="L857" s="644">
        <f>IF(I857&lt;(INDEX(Lookup!$U$2:$U$10,MATCH($D$45,Lookup!$S$2:$S$10,0))),0,365)</f>
        <v>0</v>
      </c>
      <c r="M857" s="588">
        <f t="shared" si="75"/>
        <v>0</v>
      </c>
      <c r="N857" s="704"/>
      <c r="O857" s="361"/>
      <c r="Q857" s="849">
        <f t="shared" si="78"/>
        <v>0</v>
      </c>
      <c r="R857" s="849">
        <f t="shared" si="79"/>
        <v>0</v>
      </c>
    </row>
    <row r="858" spans="2:18" x14ac:dyDescent="0.35">
      <c r="B858" s="229"/>
      <c r="C858" s="301"/>
      <c r="D858" s="301"/>
      <c r="E858" s="449"/>
      <c r="F858" s="301"/>
      <c r="G858" s="302"/>
      <c r="H858" s="170"/>
      <c r="I858" s="170"/>
      <c r="J858" s="817">
        <f t="shared" si="76"/>
        <v>0</v>
      </c>
      <c r="K858" s="588">
        <f t="shared" si="77"/>
        <v>0</v>
      </c>
      <c r="L858" s="644">
        <f>IF(I858&lt;(INDEX(Lookup!$U$2:$U$10,MATCH($D$45,Lookup!$S$2:$S$10,0))),0,365)</f>
        <v>0</v>
      </c>
      <c r="M858" s="588">
        <f t="shared" si="75"/>
        <v>0</v>
      </c>
      <c r="N858" s="704"/>
      <c r="O858" s="361"/>
      <c r="Q858" s="849">
        <f t="shared" si="78"/>
        <v>0</v>
      </c>
      <c r="R858" s="849">
        <f t="shared" si="79"/>
        <v>0</v>
      </c>
    </row>
    <row r="859" spans="2:18" x14ac:dyDescent="0.35">
      <c r="B859" s="229"/>
      <c r="C859" s="301"/>
      <c r="D859" s="301"/>
      <c r="E859" s="449"/>
      <c r="F859" s="301"/>
      <c r="G859" s="302"/>
      <c r="H859" s="170"/>
      <c r="I859" s="170"/>
      <c r="J859" s="817">
        <f t="shared" si="76"/>
        <v>0</v>
      </c>
      <c r="K859" s="588">
        <f t="shared" si="77"/>
        <v>0</v>
      </c>
      <c r="L859" s="644">
        <f>IF(I859&lt;(INDEX(Lookup!$U$2:$U$10,MATCH($D$45,Lookup!$S$2:$S$10,0))),0,365)</f>
        <v>0</v>
      </c>
      <c r="M859" s="588">
        <f t="shared" si="75"/>
        <v>0</v>
      </c>
      <c r="N859" s="704"/>
      <c r="O859" s="361"/>
      <c r="Q859" s="849">
        <f t="shared" si="78"/>
        <v>0</v>
      </c>
      <c r="R859" s="849">
        <f t="shared" si="79"/>
        <v>0</v>
      </c>
    </row>
    <row r="860" spans="2:18" x14ac:dyDescent="0.35">
      <c r="B860" s="229"/>
      <c r="C860" s="301"/>
      <c r="D860" s="301"/>
      <c r="E860" s="449"/>
      <c r="F860" s="301"/>
      <c r="G860" s="302"/>
      <c r="H860" s="170"/>
      <c r="I860" s="170"/>
      <c r="J860" s="817">
        <f t="shared" si="76"/>
        <v>0</v>
      </c>
      <c r="K860" s="588">
        <f t="shared" si="77"/>
        <v>0</v>
      </c>
      <c r="L860" s="644">
        <f>IF(I860&lt;(INDEX(Lookup!$U$2:$U$10,MATCH($D$45,Lookup!$S$2:$S$10,0))),0,365)</f>
        <v>0</v>
      </c>
      <c r="M860" s="588">
        <f t="shared" si="75"/>
        <v>0</v>
      </c>
      <c r="N860" s="704"/>
      <c r="O860" s="361"/>
      <c r="Q860" s="849">
        <f t="shared" si="78"/>
        <v>0</v>
      </c>
      <c r="R860" s="849">
        <f t="shared" si="79"/>
        <v>0</v>
      </c>
    </row>
    <row r="861" spans="2:18" x14ac:dyDescent="0.35">
      <c r="B861" s="229"/>
      <c r="C861" s="301"/>
      <c r="D861" s="301"/>
      <c r="E861" s="449"/>
      <c r="F861" s="301"/>
      <c r="G861" s="302"/>
      <c r="H861" s="170"/>
      <c r="I861" s="170"/>
      <c r="J861" s="817">
        <f t="shared" si="76"/>
        <v>0</v>
      </c>
      <c r="K861" s="588">
        <f t="shared" si="77"/>
        <v>0</v>
      </c>
      <c r="L861" s="644">
        <f>IF(I861&lt;(INDEX(Lookup!$U$2:$U$10,MATCH($D$45,Lookup!$S$2:$S$10,0))),0,365)</f>
        <v>0</v>
      </c>
      <c r="M861" s="588">
        <f t="shared" si="75"/>
        <v>0</v>
      </c>
      <c r="N861" s="704"/>
      <c r="O861" s="361"/>
      <c r="Q861" s="849">
        <f t="shared" si="78"/>
        <v>0</v>
      </c>
      <c r="R861" s="849">
        <f t="shared" si="79"/>
        <v>0</v>
      </c>
    </row>
    <row r="862" spans="2:18" x14ac:dyDescent="0.35">
      <c r="B862" s="229"/>
      <c r="C862" s="301"/>
      <c r="D862" s="301"/>
      <c r="E862" s="449"/>
      <c r="F862" s="301"/>
      <c r="G862" s="302"/>
      <c r="H862" s="170"/>
      <c r="I862" s="170"/>
      <c r="J862" s="817">
        <f t="shared" si="76"/>
        <v>0</v>
      </c>
      <c r="K862" s="588">
        <f t="shared" si="77"/>
        <v>0</v>
      </c>
      <c r="L862" s="644">
        <f>IF(I862&lt;(INDEX(Lookup!$U$2:$U$10,MATCH($D$45,Lookup!$S$2:$S$10,0))),0,365)</f>
        <v>0</v>
      </c>
      <c r="M862" s="588">
        <f t="shared" si="75"/>
        <v>0</v>
      </c>
      <c r="N862" s="704"/>
      <c r="O862" s="361"/>
      <c r="Q862" s="849">
        <f t="shared" si="78"/>
        <v>0</v>
      </c>
      <c r="R862" s="849">
        <f t="shared" si="79"/>
        <v>0</v>
      </c>
    </row>
    <row r="863" spans="2:18" x14ac:dyDescent="0.35">
      <c r="B863" s="229"/>
      <c r="C863" s="301"/>
      <c r="D863" s="301"/>
      <c r="E863" s="449"/>
      <c r="F863" s="301"/>
      <c r="G863" s="302"/>
      <c r="H863" s="170"/>
      <c r="I863" s="170"/>
      <c r="J863" s="817">
        <f t="shared" si="76"/>
        <v>0</v>
      </c>
      <c r="K863" s="588">
        <f t="shared" si="77"/>
        <v>0</v>
      </c>
      <c r="L863" s="644">
        <f>IF(I863&lt;(INDEX(Lookup!$U$2:$U$10,MATCH($D$45,Lookup!$S$2:$S$10,0))),0,365)</f>
        <v>0</v>
      </c>
      <c r="M863" s="588">
        <f t="shared" si="75"/>
        <v>0</v>
      </c>
      <c r="N863" s="704"/>
      <c r="O863" s="361"/>
      <c r="Q863" s="849">
        <f t="shared" si="78"/>
        <v>0</v>
      </c>
      <c r="R863" s="849">
        <f t="shared" si="79"/>
        <v>0</v>
      </c>
    </row>
    <row r="864" spans="2:18" x14ac:dyDescent="0.35">
      <c r="B864" s="229"/>
      <c r="C864" s="301"/>
      <c r="D864" s="301"/>
      <c r="E864" s="449"/>
      <c r="F864" s="301"/>
      <c r="G864" s="302"/>
      <c r="H864" s="170"/>
      <c r="I864" s="170"/>
      <c r="J864" s="817">
        <f t="shared" si="76"/>
        <v>0</v>
      </c>
      <c r="K864" s="588">
        <f t="shared" si="77"/>
        <v>0</v>
      </c>
      <c r="L864" s="644">
        <f>IF(I864&lt;(INDEX(Lookup!$U$2:$U$10,MATCH($D$45,Lookup!$S$2:$S$10,0))),0,365)</f>
        <v>0</v>
      </c>
      <c r="M864" s="588">
        <f t="shared" si="75"/>
        <v>0</v>
      </c>
      <c r="N864" s="704"/>
      <c r="O864" s="361"/>
      <c r="Q864" s="849">
        <f t="shared" si="78"/>
        <v>0</v>
      </c>
      <c r="R864" s="849">
        <f t="shared" si="79"/>
        <v>0</v>
      </c>
    </row>
    <row r="865" spans="2:18" x14ac:dyDescent="0.35">
      <c r="B865" s="229"/>
      <c r="C865" s="301"/>
      <c r="D865" s="301"/>
      <c r="E865" s="449"/>
      <c r="F865" s="301"/>
      <c r="G865" s="302"/>
      <c r="H865" s="170"/>
      <c r="I865" s="170"/>
      <c r="J865" s="817">
        <f t="shared" si="76"/>
        <v>0</v>
      </c>
      <c r="K865" s="588">
        <f t="shared" si="77"/>
        <v>0</v>
      </c>
      <c r="L865" s="644">
        <f>IF(I865&lt;(INDEX(Lookup!$U$2:$U$10,MATCH($D$45,Lookup!$S$2:$S$10,0))),0,365)</f>
        <v>0</v>
      </c>
      <c r="M865" s="588">
        <f t="shared" si="75"/>
        <v>0</v>
      </c>
      <c r="N865" s="704"/>
      <c r="O865" s="361"/>
      <c r="Q865" s="849">
        <f t="shared" si="78"/>
        <v>0</v>
      </c>
      <c r="R865" s="849">
        <f t="shared" si="79"/>
        <v>0</v>
      </c>
    </row>
    <row r="866" spans="2:18" x14ac:dyDescent="0.35">
      <c r="B866" s="229"/>
      <c r="C866" s="301"/>
      <c r="D866" s="301"/>
      <c r="E866" s="449"/>
      <c r="F866" s="301"/>
      <c r="G866" s="302"/>
      <c r="H866" s="170"/>
      <c r="I866" s="170"/>
      <c r="J866" s="817">
        <f t="shared" si="76"/>
        <v>0</v>
      </c>
      <c r="K866" s="588">
        <f t="shared" si="77"/>
        <v>0</v>
      </c>
      <c r="L866" s="644">
        <f>IF(I866&lt;(INDEX(Lookup!$U$2:$U$10,MATCH($D$45,Lookup!$S$2:$S$10,0))),0,365)</f>
        <v>0</v>
      </c>
      <c r="M866" s="588">
        <f t="shared" si="75"/>
        <v>0</v>
      </c>
      <c r="N866" s="704"/>
      <c r="O866" s="361"/>
      <c r="Q866" s="849">
        <f t="shared" si="78"/>
        <v>0</v>
      </c>
      <c r="R866" s="849">
        <f t="shared" si="79"/>
        <v>0</v>
      </c>
    </row>
    <row r="867" spans="2:18" x14ac:dyDescent="0.35">
      <c r="B867" s="229"/>
      <c r="C867" s="301"/>
      <c r="D867" s="301"/>
      <c r="E867" s="449"/>
      <c r="F867" s="301"/>
      <c r="G867" s="302"/>
      <c r="H867" s="170"/>
      <c r="I867" s="170"/>
      <c r="J867" s="817">
        <f t="shared" si="76"/>
        <v>0</v>
      </c>
      <c r="K867" s="588">
        <f t="shared" si="77"/>
        <v>0</v>
      </c>
      <c r="L867" s="644">
        <f>IF(I867&lt;(INDEX(Lookup!$U$2:$U$10,MATCH($D$45,Lookup!$S$2:$S$10,0))),0,365)</f>
        <v>0</v>
      </c>
      <c r="M867" s="588">
        <f t="shared" si="75"/>
        <v>0</v>
      </c>
      <c r="N867" s="704"/>
      <c r="O867" s="361"/>
      <c r="Q867" s="849">
        <f t="shared" si="78"/>
        <v>0</v>
      </c>
      <c r="R867" s="849">
        <f t="shared" si="79"/>
        <v>0</v>
      </c>
    </row>
    <row r="868" spans="2:18" x14ac:dyDescent="0.35">
      <c r="B868" s="229"/>
      <c r="C868" s="301"/>
      <c r="D868" s="301"/>
      <c r="E868" s="449"/>
      <c r="F868" s="301"/>
      <c r="G868" s="302"/>
      <c r="H868" s="170"/>
      <c r="I868" s="170"/>
      <c r="J868" s="817">
        <f t="shared" si="76"/>
        <v>0</v>
      </c>
      <c r="K868" s="588">
        <f t="shared" si="77"/>
        <v>0</v>
      </c>
      <c r="L868" s="644">
        <f>IF(I868&lt;(INDEX(Lookup!$U$2:$U$10,MATCH($D$45,Lookup!$S$2:$S$10,0))),0,365)</f>
        <v>0</v>
      </c>
      <c r="M868" s="588">
        <f t="shared" si="75"/>
        <v>0</v>
      </c>
      <c r="N868" s="704"/>
      <c r="O868" s="361"/>
      <c r="Q868" s="849">
        <f t="shared" si="78"/>
        <v>0</v>
      </c>
      <c r="R868" s="849">
        <f t="shared" si="79"/>
        <v>0</v>
      </c>
    </row>
    <row r="869" spans="2:18" x14ac:dyDescent="0.35">
      <c r="B869" s="229"/>
      <c r="C869" s="301"/>
      <c r="D869" s="301"/>
      <c r="E869" s="449"/>
      <c r="F869" s="301"/>
      <c r="G869" s="302"/>
      <c r="H869" s="170"/>
      <c r="I869" s="170"/>
      <c r="J869" s="817">
        <f t="shared" si="76"/>
        <v>0</v>
      </c>
      <c r="K869" s="588">
        <f t="shared" si="77"/>
        <v>0</v>
      </c>
      <c r="L869" s="644">
        <f>IF(I869&lt;(INDEX(Lookup!$U$2:$U$10,MATCH($D$45,Lookup!$S$2:$S$10,0))),0,365)</f>
        <v>0</v>
      </c>
      <c r="M869" s="588">
        <f t="shared" si="75"/>
        <v>0</v>
      </c>
      <c r="N869" s="704"/>
      <c r="O869" s="361"/>
      <c r="Q869" s="849">
        <f t="shared" si="78"/>
        <v>0</v>
      </c>
      <c r="R869" s="849">
        <f t="shared" si="79"/>
        <v>0</v>
      </c>
    </row>
    <row r="870" spans="2:18" x14ac:dyDescent="0.35">
      <c r="B870" s="229"/>
      <c r="C870" s="301"/>
      <c r="D870" s="301"/>
      <c r="E870" s="449"/>
      <c r="F870" s="301"/>
      <c r="G870" s="302"/>
      <c r="H870" s="170"/>
      <c r="I870" s="170"/>
      <c r="J870" s="817">
        <f t="shared" si="76"/>
        <v>0</v>
      </c>
      <c r="K870" s="588">
        <f t="shared" si="77"/>
        <v>0</v>
      </c>
      <c r="L870" s="644">
        <f>IF(I870&lt;(INDEX(Lookup!$U$2:$U$10,MATCH($D$45,Lookup!$S$2:$S$10,0))),0,365)</f>
        <v>0</v>
      </c>
      <c r="M870" s="588">
        <f t="shared" si="75"/>
        <v>0</v>
      </c>
      <c r="N870" s="704"/>
      <c r="O870" s="361"/>
      <c r="Q870" s="849">
        <f t="shared" si="78"/>
        <v>0</v>
      </c>
      <c r="R870" s="849">
        <f t="shared" si="79"/>
        <v>0</v>
      </c>
    </row>
    <row r="871" spans="2:18" x14ac:dyDescent="0.35">
      <c r="B871" s="229"/>
      <c r="C871" s="301"/>
      <c r="D871" s="301"/>
      <c r="E871" s="449"/>
      <c r="F871" s="301"/>
      <c r="G871" s="302"/>
      <c r="H871" s="170"/>
      <c r="I871" s="170"/>
      <c r="J871" s="817">
        <f t="shared" si="76"/>
        <v>0</v>
      </c>
      <c r="K871" s="588">
        <f t="shared" si="77"/>
        <v>0</v>
      </c>
      <c r="L871" s="644">
        <f>IF(I871&lt;(INDEX(Lookup!$U$2:$U$10,MATCH($D$45,Lookup!$S$2:$S$10,0))),0,365)</f>
        <v>0</v>
      </c>
      <c r="M871" s="588">
        <f t="shared" si="75"/>
        <v>0</v>
      </c>
      <c r="N871" s="704"/>
      <c r="O871" s="361"/>
      <c r="Q871" s="849">
        <f t="shared" si="78"/>
        <v>0</v>
      </c>
      <c r="R871" s="849">
        <f t="shared" si="79"/>
        <v>0</v>
      </c>
    </row>
    <row r="872" spans="2:18" x14ac:dyDescent="0.35">
      <c r="B872" s="229"/>
      <c r="C872" s="301"/>
      <c r="D872" s="301"/>
      <c r="E872" s="449"/>
      <c r="F872" s="301"/>
      <c r="G872" s="302"/>
      <c r="H872" s="170"/>
      <c r="I872" s="170"/>
      <c r="J872" s="817">
        <f t="shared" si="76"/>
        <v>0</v>
      </c>
      <c r="K872" s="588">
        <f t="shared" si="77"/>
        <v>0</v>
      </c>
      <c r="L872" s="644">
        <f>IF(I872&lt;(INDEX(Lookup!$U$2:$U$10,MATCH($D$45,Lookup!$S$2:$S$10,0))),0,365)</f>
        <v>0</v>
      </c>
      <c r="M872" s="588">
        <f t="shared" si="75"/>
        <v>0</v>
      </c>
      <c r="N872" s="704"/>
      <c r="O872" s="361"/>
      <c r="Q872" s="849">
        <f t="shared" si="78"/>
        <v>0</v>
      </c>
      <c r="R872" s="849">
        <f t="shared" si="79"/>
        <v>0</v>
      </c>
    </row>
    <row r="873" spans="2:18" x14ac:dyDescent="0.35">
      <c r="B873" s="229"/>
      <c r="C873" s="301"/>
      <c r="D873" s="301"/>
      <c r="E873" s="449"/>
      <c r="F873" s="301"/>
      <c r="G873" s="302"/>
      <c r="H873" s="170"/>
      <c r="I873" s="170"/>
      <c r="J873" s="817">
        <f t="shared" si="76"/>
        <v>0</v>
      </c>
      <c r="K873" s="588">
        <f t="shared" si="77"/>
        <v>0</v>
      </c>
      <c r="L873" s="644">
        <f>IF(I873&lt;(INDEX(Lookup!$U$2:$U$10,MATCH($D$45,Lookup!$S$2:$S$10,0))),0,365)</f>
        <v>0</v>
      </c>
      <c r="M873" s="588">
        <f t="shared" si="75"/>
        <v>0</v>
      </c>
      <c r="N873" s="704"/>
      <c r="O873" s="361"/>
      <c r="Q873" s="849">
        <f t="shared" si="78"/>
        <v>0</v>
      </c>
      <c r="R873" s="849">
        <f t="shared" si="79"/>
        <v>0</v>
      </c>
    </row>
    <row r="874" spans="2:18" x14ac:dyDescent="0.35">
      <c r="B874" s="229"/>
      <c r="C874" s="301"/>
      <c r="D874" s="301"/>
      <c r="E874" s="449"/>
      <c r="F874" s="301"/>
      <c r="G874" s="302"/>
      <c r="H874" s="170"/>
      <c r="I874" s="170"/>
      <c r="J874" s="817">
        <f t="shared" si="76"/>
        <v>0</v>
      </c>
      <c r="K874" s="588">
        <f t="shared" si="77"/>
        <v>0</v>
      </c>
      <c r="L874" s="644">
        <f>IF(I874&lt;(INDEX(Lookup!$U$2:$U$10,MATCH($D$45,Lookup!$S$2:$S$10,0))),0,365)</f>
        <v>0</v>
      </c>
      <c r="M874" s="588">
        <f t="shared" si="75"/>
        <v>0</v>
      </c>
      <c r="N874" s="704"/>
      <c r="O874" s="361"/>
      <c r="Q874" s="849">
        <f t="shared" si="78"/>
        <v>0</v>
      </c>
      <c r="R874" s="849">
        <f t="shared" si="79"/>
        <v>0</v>
      </c>
    </row>
    <row r="875" spans="2:18" x14ac:dyDescent="0.35">
      <c r="B875" s="229"/>
      <c r="C875" s="301"/>
      <c r="D875" s="301"/>
      <c r="E875" s="449"/>
      <c r="F875" s="301"/>
      <c r="G875" s="302"/>
      <c r="H875" s="170"/>
      <c r="I875" s="170"/>
      <c r="J875" s="817">
        <f t="shared" si="76"/>
        <v>0</v>
      </c>
      <c r="K875" s="588">
        <f t="shared" si="77"/>
        <v>0</v>
      </c>
      <c r="L875" s="644">
        <f>IF(I875&lt;(INDEX(Lookup!$U$2:$U$10,MATCH($D$45,Lookup!$S$2:$S$10,0))),0,365)</f>
        <v>0</v>
      </c>
      <c r="M875" s="588">
        <f t="shared" si="75"/>
        <v>0</v>
      </c>
      <c r="N875" s="704"/>
      <c r="O875" s="361"/>
      <c r="Q875" s="849">
        <f t="shared" si="78"/>
        <v>0</v>
      </c>
      <c r="R875" s="849">
        <f t="shared" si="79"/>
        <v>0</v>
      </c>
    </row>
    <row r="876" spans="2:18" x14ac:dyDescent="0.35">
      <c r="B876" s="229"/>
      <c r="C876" s="301"/>
      <c r="D876" s="301"/>
      <c r="E876" s="449"/>
      <c r="F876" s="301"/>
      <c r="G876" s="302"/>
      <c r="H876" s="170"/>
      <c r="I876" s="170"/>
      <c r="J876" s="817">
        <f t="shared" si="76"/>
        <v>0</v>
      </c>
      <c r="K876" s="588">
        <f t="shared" si="77"/>
        <v>0</v>
      </c>
      <c r="L876" s="644">
        <f>IF(I876&lt;(INDEX(Lookup!$U$2:$U$10,MATCH($D$45,Lookup!$S$2:$S$10,0))),0,365)</f>
        <v>0</v>
      </c>
      <c r="M876" s="588">
        <f t="shared" si="75"/>
        <v>0</v>
      </c>
      <c r="N876" s="704"/>
      <c r="O876" s="361"/>
      <c r="Q876" s="849">
        <f t="shared" si="78"/>
        <v>0</v>
      </c>
      <c r="R876" s="849">
        <f t="shared" si="79"/>
        <v>0</v>
      </c>
    </row>
    <row r="877" spans="2:18" x14ac:dyDescent="0.35">
      <c r="B877" s="229"/>
      <c r="C877" s="301"/>
      <c r="D877" s="301"/>
      <c r="E877" s="449"/>
      <c r="F877" s="301"/>
      <c r="G877" s="302"/>
      <c r="H877" s="170"/>
      <c r="I877" s="170"/>
      <c r="J877" s="817">
        <f t="shared" si="76"/>
        <v>0</v>
      </c>
      <c r="K877" s="588">
        <f t="shared" si="77"/>
        <v>0</v>
      </c>
      <c r="L877" s="644">
        <f>IF(I877&lt;(INDEX(Lookup!$U$2:$U$10,MATCH($D$45,Lookup!$S$2:$S$10,0))),0,365)</f>
        <v>0</v>
      </c>
      <c r="M877" s="588">
        <f t="shared" si="75"/>
        <v>0</v>
      </c>
      <c r="N877" s="704"/>
      <c r="O877" s="361"/>
      <c r="Q877" s="849">
        <f t="shared" si="78"/>
        <v>0</v>
      </c>
      <c r="R877" s="849">
        <f t="shared" si="79"/>
        <v>0</v>
      </c>
    </row>
    <row r="878" spans="2:18" x14ac:dyDescent="0.35">
      <c r="B878" s="229"/>
      <c r="C878" s="301"/>
      <c r="D878" s="301"/>
      <c r="E878" s="449"/>
      <c r="F878" s="301"/>
      <c r="G878" s="302"/>
      <c r="H878" s="170"/>
      <c r="I878" s="170"/>
      <c r="J878" s="817">
        <f t="shared" si="76"/>
        <v>0</v>
      </c>
      <c r="K878" s="588">
        <f t="shared" si="77"/>
        <v>0</v>
      </c>
      <c r="L878" s="644">
        <f>IF(I878&lt;(INDEX(Lookup!$U$2:$U$10,MATCH($D$45,Lookup!$S$2:$S$10,0))),0,365)</f>
        <v>0</v>
      </c>
      <c r="M878" s="588">
        <f t="shared" si="75"/>
        <v>0</v>
      </c>
      <c r="N878" s="704"/>
      <c r="O878" s="361"/>
      <c r="Q878" s="849">
        <f t="shared" si="78"/>
        <v>0</v>
      </c>
      <c r="R878" s="849">
        <f t="shared" si="79"/>
        <v>0</v>
      </c>
    </row>
    <row r="879" spans="2:18" x14ac:dyDescent="0.35">
      <c r="B879" s="229"/>
      <c r="C879" s="301"/>
      <c r="D879" s="301"/>
      <c r="E879" s="449"/>
      <c r="F879" s="301"/>
      <c r="G879" s="302"/>
      <c r="H879" s="170"/>
      <c r="I879" s="170"/>
      <c r="J879" s="817">
        <f t="shared" si="76"/>
        <v>0</v>
      </c>
      <c r="K879" s="588">
        <f t="shared" si="77"/>
        <v>0</v>
      </c>
      <c r="L879" s="644">
        <f>IF(I879&lt;(INDEX(Lookup!$U$2:$U$10,MATCH($D$45,Lookup!$S$2:$S$10,0))),0,365)</f>
        <v>0</v>
      </c>
      <c r="M879" s="588">
        <f t="shared" si="75"/>
        <v>0</v>
      </c>
      <c r="N879" s="704"/>
      <c r="O879" s="361"/>
      <c r="Q879" s="849">
        <f t="shared" si="78"/>
        <v>0</v>
      </c>
      <c r="R879" s="849">
        <f t="shared" si="79"/>
        <v>0</v>
      </c>
    </row>
    <row r="880" spans="2:18" x14ac:dyDescent="0.35">
      <c r="B880" s="229"/>
      <c r="C880" s="301"/>
      <c r="D880" s="301"/>
      <c r="E880" s="449"/>
      <c r="F880" s="301"/>
      <c r="G880" s="302"/>
      <c r="H880" s="170"/>
      <c r="I880" s="170"/>
      <c r="J880" s="817">
        <f t="shared" si="76"/>
        <v>0</v>
      </c>
      <c r="K880" s="588">
        <f t="shared" si="77"/>
        <v>0</v>
      </c>
      <c r="L880" s="644">
        <f>IF(I880&lt;(INDEX(Lookup!$U$2:$U$10,MATCH($D$45,Lookup!$S$2:$S$10,0))),0,365)</f>
        <v>0</v>
      </c>
      <c r="M880" s="588">
        <f t="shared" ref="M880:M943" si="80">IF(O880="x",0,L880*$L$8)</f>
        <v>0</v>
      </c>
      <c r="N880" s="704"/>
      <c r="O880" s="361"/>
      <c r="Q880" s="849">
        <f t="shared" si="78"/>
        <v>0</v>
      </c>
      <c r="R880" s="849">
        <f t="shared" si="79"/>
        <v>0</v>
      </c>
    </row>
    <row r="881" spans="2:18" x14ac:dyDescent="0.35">
      <c r="B881" s="229"/>
      <c r="C881" s="301"/>
      <c r="D881" s="301"/>
      <c r="E881" s="449"/>
      <c r="F881" s="301"/>
      <c r="G881" s="302"/>
      <c r="H881" s="170"/>
      <c r="I881" s="170"/>
      <c r="J881" s="817">
        <f t="shared" ref="J881:J944" si="81">IF(OR(H881&lt;&gt;"",I881&lt;&gt;""),DATEDIF(H881,I881,"d")+1,0)</f>
        <v>0</v>
      </c>
      <c r="K881" s="588">
        <f t="shared" ref="K881:K944" si="82">J881*$L$8</f>
        <v>0</v>
      </c>
      <c r="L881" s="644">
        <f>IF(I881&lt;(INDEX(Lookup!$U$2:$U$10,MATCH($D$45,Lookup!$S$2:$S$10,0))),0,365)</f>
        <v>0</v>
      </c>
      <c r="M881" s="588">
        <f t="shared" si="80"/>
        <v>0</v>
      </c>
      <c r="N881" s="704"/>
      <c r="O881" s="361"/>
      <c r="Q881" s="849">
        <f t="shared" ref="Q881:Q944" si="83">K881*$H$33</f>
        <v>0</v>
      </c>
      <c r="R881" s="849">
        <f t="shared" ref="R881:R944" si="84">M881*$H$42</f>
        <v>0</v>
      </c>
    </row>
    <row r="882" spans="2:18" x14ac:dyDescent="0.35">
      <c r="B882" s="229"/>
      <c r="C882" s="301"/>
      <c r="D882" s="301"/>
      <c r="E882" s="449"/>
      <c r="F882" s="301"/>
      <c r="G882" s="302"/>
      <c r="H882" s="170"/>
      <c r="I882" s="170"/>
      <c r="J882" s="817">
        <f t="shared" si="81"/>
        <v>0</v>
      </c>
      <c r="K882" s="588">
        <f t="shared" si="82"/>
        <v>0</v>
      </c>
      <c r="L882" s="644">
        <f>IF(I882&lt;(INDEX(Lookup!$U$2:$U$10,MATCH($D$45,Lookup!$S$2:$S$10,0))),0,365)</f>
        <v>0</v>
      </c>
      <c r="M882" s="588">
        <f t="shared" si="80"/>
        <v>0</v>
      </c>
      <c r="N882" s="704"/>
      <c r="O882" s="361"/>
      <c r="Q882" s="849">
        <f t="shared" si="83"/>
        <v>0</v>
      </c>
      <c r="R882" s="849">
        <f t="shared" si="84"/>
        <v>0</v>
      </c>
    </row>
    <row r="883" spans="2:18" x14ac:dyDescent="0.35">
      <c r="B883" s="229"/>
      <c r="C883" s="301"/>
      <c r="D883" s="301"/>
      <c r="E883" s="449"/>
      <c r="F883" s="301"/>
      <c r="G883" s="302"/>
      <c r="H883" s="170"/>
      <c r="I883" s="170"/>
      <c r="J883" s="817">
        <f t="shared" si="81"/>
        <v>0</v>
      </c>
      <c r="K883" s="588">
        <f t="shared" si="82"/>
        <v>0</v>
      </c>
      <c r="L883" s="644">
        <f>IF(I883&lt;(INDEX(Lookup!$U$2:$U$10,MATCH($D$45,Lookup!$S$2:$S$10,0))),0,365)</f>
        <v>0</v>
      </c>
      <c r="M883" s="588">
        <f t="shared" si="80"/>
        <v>0</v>
      </c>
      <c r="N883" s="704"/>
      <c r="O883" s="361"/>
      <c r="Q883" s="849">
        <f t="shared" si="83"/>
        <v>0</v>
      </c>
      <c r="R883" s="849">
        <f t="shared" si="84"/>
        <v>0</v>
      </c>
    </row>
    <row r="884" spans="2:18" x14ac:dyDescent="0.35">
      <c r="B884" s="229"/>
      <c r="C884" s="301"/>
      <c r="D884" s="301"/>
      <c r="E884" s="449"/>
      <c r="F884" s="301"/>
      <c r="G884" s="302"/>
      <c r="H884" s="170"/>
      <c r="I884" s="170"/>
      <c r="J884" s="817">
        <f t="shared" si="81"/>
        <v>0</v>
      </c>
      <c r="K884" s="588">
        <f t="shared" si="82"/>
        <v>0</v>
      </c>
      <c r="L884" s="644">
        <f>IF(I884&lt;(INDEX(Lookup!$U$2:$U$10,MATCH($D$45,Lookup!$S$2:$S$10,0))),0,365)</f>
        <v>0</v>
      </c>
      <c r="M884" s="588">
        <f t="shared" si="80"/>
        <v>0</v>
      </c>
      <c r="N884" s="704"/>
      <c r="O884" s="361"/>
      <c r="Q884" s="849">
        <f t="shared" si="83"/>
        <v>0</v>
      </c>
      <c r="R884" s="849">
        <f t="shared" si="84"/>
        <v>0</v>
      </c>
    </row>
    <row r="885" spans="2:18" x14ac:dyDescent="0.35">
      <c r="B885" s="229"/>
      <c r="C885" s="301"/>
      <c r="D885" s="301"/>
      <c r="E885" s="449"/>
      <c r="F885" s="301"/>
      <c r="G885" s="302"/>
      <c r="H885" s="170"/>
      <c r="I885" s="170"/>
      <c r="J885" s="817">
        <f t="shared" si="81"/>
        <v>0</v>
      </c>
      <c r="K885" s="588">
        <f t="shared" si="82"/>
        <v>0</v>
      </c>
      <c r="L885" s="644">
        <f>IF(I885&lt;(INDEX(Lookup!$U$2:$U$10,MATCH($D$45,Lookup!$S$2:$S$10,0))),0,365)</f>
        <v>0</v>
      </c>
      <c r="M885" s="588">
        <f t="shared" si="80"/>
        <v>0</v>
      </c>
      <c r="N885" s="704"/>
      <c r="O885" s="361"/>
      <c r="Q885" s="849">
        <f t="shared" si="83"/>
        <v>0</v>
      </c>
      <c r="R885" s="849">
        <f t="shared" si="84"/>
        <v>0</v>
      </c>
    </row>
    <row r="886" spans="2:18" x14ac:dyDescent="0.35">
      <c r="B886" s="229"/>
      <c r="C886" s="301"/>
      <c r="D886" s="301"/>
      <c r="E886" s="449"/>
      <c r="F886" s="301"/>
      <c r="G886" s="302"/>
      <c r="H886" s="170"/>
      <c r="I886" s="170"/>
      <c r="J886" s="817">
        <f t="shared" si="81"/>
        <v>0</v>
      </c>
      <c r="K886" s="588">
        <f t="shared" si="82"/>
        <v>0</v>
      </c>
      <c r="L886" s="644">
        <f>IF(I886&lt;(INDEX(Lookup!$U$2:$U$10,MATCH($D$45,Lookup!$S$2:$S$10,0))),0,365)</f>
        <v>0</v>
      </c>
      <c r="M886" s="588">
        <f t="shared" si="80"/>
        <v>0</v>
      </c>
      <c r="N886" s="704"/>
      <c r="O886" s="361"/>
      <c r="Q886" s="849">
        <f t="shared" si="83"/>
        <v>0</v>
      </c>
      <c r="R886" s="849">
        <f t="shared" si="84"/>
        <v>0</v>
      </c>
    </row>
    <row r="887" spans="2:18" x14ac:dyDescent="0.35">
      <c r="B887" s="229"/>
      <c r="C887" s="301"/>
      <c r="D887" s="301"/>
      <c r="E887" s="449"/>
      <c r="F887" s="301"/>
      <c r="G887" s="302"/>
      <c r="H887" s="170"/>
      <c r="I887" s="170"/>
      <c r="J887" s="817">
        <f t="shared" si="81"/>
        <v>0</v>
      </c>
      <c r="K887" s="588">
        <f t="shared" si="82"/>
        <v>0</v>
      </c>
      <c r="L887" s="644">
        <f>IF(I887&lt;(INDEX(Lookup!$U$2:$U$10,MATCH($D$45,Lookup!$S$2:$S$10,0))),0,365)</f>
        <v>0</v>
      </c>
      <c r="M887" s="588">
        <f t="shared" si="80"/>
        <v>0</v>
      </c>
      <c r="N887" s="704"/>
      <c r="O887" s="361"/>
      <c r="Q887" s="849">
        <f t="shared" si="83"/>
        <v>0</v>
      </c>
      <c r="R887" s="849">
        <f t="shared" si="84"/>
        <v>0</v>
      </c>
    </row>
    <row r="888" spans="2:18" x14ac:dyDescent="0.35">
      <c r="B888" s="229"/>
      <c r="C888" s="301"/>
      <c r="D888" s="301"/>
      <c r="E888" s="449"/>
      <c r="F888" s="301"/>
      <c r="G888" s="302"/>
      <c r="H888" s="170"/>
      <c r="I888" s="170"/>
      <c r="J888" s="817">
        <f t="shared" si="81"/>
        <v>0</v>
      </c>
      <c r="K888" s="588">
        <f t="shared" si="82"/>
        <v>0</v>
      </c>
      <c r="L888" s="644">
        <f>IF(I888&lt;(INDEX(Lookup!$U$2:$U$10,MATCH($D$45,Lookup!$S$2:$S$10,0))),0,365)</f>
        <v>0</v>
      </c>
      <c r="M888" s="588">
        <f t="shared" si="80"/>
        <v>0</v>
      </c>
      <c r="N888" s="704"/>
      <c r="O888" s="361"/>
      <c r="Q888" s="849">
        <f t="shared" si="83"/>
        <v>0</v>
      </c>
      <c r="R888" s="849">
        <f t="shared" si="84"/>
        <v>0</v>
      </c>
    </row>
    <row r="889" spans="2:18" x14ac:dyDescent="0.35">
      <c r="B889" s="229"/>
      <c r="C889" s="301"/>
      <c r="D889" s="301"/>
      <c r="E889" s="449"/>
      <c r="F889" s="301"/>
      <c r="G889" s="302"/>
      <c r="H889" s="170"/>
      <c r="I889" s="170"/>
      <c r="J889" s="817">
        <f t="shared" si="81"/>
        <v>0</v>
      </c>
      <c r="K889" s="588">
        <f t="shared" si="82"/>
        <v>0</v>
      </c>
      <c r="L889" s="644">
        <f>IF(I889&lt;(INDEX(Lookup!$U$2:$U$10,MATCH($D$45,Lookup!$S$2:$S$10,0))),0,365)</f>
        <v>0</v>
      </c>
      <c r="M889" s="588">
        <f t="shared" si="80"/>
        <v>0</v>
      </c>
      <c r="N889" s="704"/>
      <c r="O889" s="361"/>
      <c r="Q889" s="849">
        <f t="shared" si="83"/>
        <v>0</v>
      </c>
      <c r="R889" s="849">
        <f t="shared" si="84"/>
        <v>0</v>
      </c>
    </row>
    <row r="890" spans="2:18" x14ac:dyDescent="0.35">
      <c r="B890" s="229"/>
      <c r="C890" s="301"/>
      <c r="D890" s="301"/>
      <c r="E890" s="449"/>
      <c r="F890" s="301"/>
      <c r="G890" s="302"/>
      <c r="H890" s="170"/>
      <c r="I890" s="170"/>
      <c r="J890" s="817">
        <f t="shared" si="81"/>
        <v>0</v>
      </c>
      <c r="K890" s="588">
        <f t="shared" si="82"/>
        <v>0</v>
      </c>
      <c r="L890" s="644">
        <f>IF(I890&lt;(INDEX(Lookup!$U$2:$U$10,MATCH($D$45,Lookup!$S$2:$S$10,0))),0,365)</f>
        <v>0</v>
      </c>
      <c r="M890" s="588">
        <f t="shared" si="80"/>
        <v>0</v>
      </c>
      <c r="N890" s="704"/>
      <c r="O890" s="361"/>
      <c r="Q890" s="849">
        <f t="shared" si="83"/>
        <v>0</v>
      </c>
      <c r="R890" s="849">
        <f t="shared" si="84"/>
        <v>0</v>
      </c>
    </row>
    <row r="891" spans="2:18" x14ac:dyDescent="0.35">
      <c r="B891" s="229"/>
      <c r="C891" s="301"/>
      <c r="D891" s="301"/>
      <c r="E891" s="449"/>
      <c r="F891" s="301"/>
      <c r="G891" s="302"/>
      <c r="H891" s="170"/>
      <c r="I891" s="170"/>
      <c r="J891" s="817">
        <f t="shared" si="81"/>
        <v>0</v>
      </c>
      <c r="K891" s="588">
        <f t="shared" si="82"/>
        <v>0</v>
      </c>
      <c r="L891" s="644">
        <f>IF(I891&lt;(INDEX(Lookup!$U$2:$U$10,MATCH($D$45,Lookup!$S$2:$S$10,0))),0,365)</f>
        <v>0</v>
      </c>
      <c r="M891" s="588">
        <f t="shared" si="80"/>
        <v>0</v>
      </c>
      <c r="N891" s="704"/>
      <c r="O891" s="361"/>
      <c r="Q891" s="849">
        <f t="shared" si="83"/>
        <v>0</v>
      </c>
      <c r="R891" s="849">
        <f t="shared" si="84"/>
        <v>0</v>
      </c>
    </row>
    <row r="892" spans="2:18" x14ac:dyDescent="0.35">
      <c r="B892" s="229"/>
      <c r="C892" s="301"/>
      <c r="D892" s="301"/>
      <c r="E892" s="449"/>
      <c r="F892" s="301"/>
      <c r="G892" s="302"/>
      <c r="H892" s="170"/>
      <c r="I892" s="170"/>
      <c r="J892" s="817">
        <f t="shared" si="81"/>
        <v>0</v>
      </c>
      <c r="K892" s="588">
        <f t="shared" si="82"/>
        <v>0</v>
      </c>
      <c r="L892" s="644">
        <f>IF(I892&lt;(INDEX(Lookup!$U$2:$U$10,MATCH($D$45,Lookup!$S$2:$S$10,0))),0,365)</f>
        <v>0</v>
      </c>
      <c r="M892" s="588">
        <f t="shared" si="80"/>
        <v>0</v>
      </c>
      <c r="N892" s="704"/>
      <c r="O892" s="361"/>
      <c r="Q892" s="849">
        <f t="shared" si="83"/>
        <v>0</v>
      </c>
      <c r="R892" s="849">
        <f t="shared" si="84"/>
        <v>0</v>
      </c>
    </row>
    <row r="893" spans="2:18" x14ac:dyDescent="0.35">
      <c r="B893" s="229"/>
      <c r="C893" s="301"/>
      <c r="D893" s="301"/>
      <c r="E893" s="449"/>
      <c r="F893" s="301"/>
      <c r="G893" s="302"/>
      <c r="H893" s="170"/>
      <c r="I893" s="170"/>
      <c r="J893" s="817">
        <f t="shared" si="81"/>
        <v>0</v>
      </c>
      <c r="K893" s="588">
        <f t="shared" si="82"/>
        <v>0</v>
      </c>
      <c r="L893" s="644">
        <f>IF(I893&lt;(INDEX(Lookup!$U$2:$U$10,MATCH($D$45,Lookup!$S$2:$S$10,0))),0,365)</f>
        <v>0</v>
      </c>
      <c r="M893" s="588">
        <f t="shared" si="80"/>
        <v>0</v>
      </c>
      <c r="N893" s="704"/>
      <c r="O893" s="361"/>
      <c r="Q893" s="849">
        <f t="shared" si="83"/>
        <v>0</v>
      </c>
      <c r="R893" s="849">
        <f t="shared" si="84"/>
        <v>0</v>
      </c>
    </row>
    <row r="894" spans="2:18" x14ac:dyDescent="0.35">
      <c r="B894" s="229"/>
      <c r="C894" s="301"/>
      <c r="D894" s="301"/>
      <c r="E894" s="449"/>
      <c r="F894" s="301"/>
      <c r="G894" s="302"/>
      <c r="H894" s="170"/>
      <c r="I894" s="170"/>
      <c r="J894" s="817">
        <f t="shared" si="81"/>
        <v>0</v>
      </c>
      <c r="K894" s="588">
        <f t="shared" si="82"/>
        <v>0</v>
      </c>
      <c r="L894" s="644">
        <f>IF(I894&lt;(INDEX(Lookup!$U$2:$U$10,MATCH($D$45,Lookup!$S$2:$S$10,0))),0,365)</f>
        <v>0</v>
      </c>
      <c r="M894" s="588">
        <f t="shared" si="80"/>
        <v>0</v>
      </c>
      <c r="N894" s="704"/>
      <c r="O894" s="361"/>
      <c r="Q894" s="849">
        <f t="shared" si="83"/>
        <v>0</v>
      </c>
      <c r="R894" s="849">
        <f t="shared" si="84"/>
        <v>0</v>
      </c>
    </row>
    <row r="895" spans="2:18" x14ac:dyDescent="0.35">
      <c r="B895" s="229"/>
      <c r="C895" s="301"/>
      <c r="D895" s="301"/>
      <c r="E895" s="449"/>
      <c r="F895" s="301"/>
      <c r="G895" s="302"/>
      <c r="H895" s="170"/>
      <c r="I895" s="170"/>
      <c r="J895" s="817">
        <f t="shared" si="81"/>
        <v>0</v>
      </c>
      <c r="K895" s="588">
        <f t="shared" si="82"/>
        <v>0</v>
      </c>
      <c r="L895" s="644">
        <f>IF(I895&lt;(INDEX(Lookup!$U$2:$U$10,MATCH($D$45,Lookup!$S$2:$S$10,0))),0,365)</f>
        <v>0</v>
      </c>
      <c r="M895" s="588">
        <f t="shared" si="80"/>
        <v>0</v>
      </c>
      <c r="N895" s="704"/>
      <c r="O895" s="361"/>
      <c r="Q895" s="849">
        <f t="shared" si="83"/>
        <v>0</v>
      </c>
      <c r="R895" s="849">
        <f t="shared" si="84"/>
        <v>0</v>
      </c>
    </row>
    <row r="896" spans="2:18" x14ac:dyDescent="0.35">
      <c r="B896" s="229"/>
      <c r="C896" s="301"/>
      <c r="D896" s="301"/>
      <c r="E896" s="449"/>
      <c r="F896" s="301"/>
      <c r="G896" s="302"/>
      <c r="H896" s="170"/>
      <c r="I896" s="170"/>
      <c r="J896" s="817">
        <f t="shared" si="81"/>
        <v>0</v>
      </c>
      <c r="K896" s="588">
        <f t="shared" si="82"/>
        <v>0</v>
      </c>
      <c r="L896" s="644">
        <f>IF(I896&lt;(INDEX(Lookup!$U$2:$U$10,MATCH($D$45,Lookup!$S$2:$S$10,0))),0,365)</f>
        <v>0</v>
      </c>
      <c r="M896" s="588">
        <f t="shared" si="80"/>
        <v>0</v>
      </c>
      <c r="N896" s="704"/>
      <c r="O896" s="361"/>
      <c r="Q896" s="849">
        <f t="shared" si="83"/>
        <v>0</v>
      </c>
      <c r="R896" s="849">
        <f t="shared" si="84"/>
        <v>0</v>
      </c>
    </row>
    <row r="897" spans="2:18" x14ac:dyDescent="0.35">
      <c r="B897" s="229"/>
      <c r="C897" s="301"/>
      <c r="D897" s="301"/>
      <c r="E897" s="449"/>
      <c r="F897" s="301"/>
      <c r="G897" s="302"/>
      <c r="H897" s="170"/>
      <c r="I897" s="170"/>
      <c r="J897" s="817">
        <f t="shared" si="81"/>
        <v>0</v>
      </c>
      <c r="K897" s="588">
        <f t="shared" si="82"/>
        <v>0</v>
      </c>
      <c r="L897" s="644">
        <f>IF(I897&lt;(INDEX(Lookup!$U$2:$U$10,MATCH($D$45,Lookup!$S$2:$S$10,0))),0,365)</f>
        <v>0</v>
      </c>
      <c r="M897" s="588">
        <f t="shared" si="80"/>
        <v>0</v>
      </c>
      <c r="N897" s="704"/>
      <c r="O897" s="361"/>
      <c r="Q897" s="849">
        <f t="shared" si="83"/>
        <v>0</v>
      </c>
      <c r="R897" s="849">
        <f t="shared" si="84"/>
        <v>0</v>
      </c>
    </row>
    <row r="898" spans="2:18" x14ac:dyDescent="0.35">
      <c r="B898" s="229"/>
      <c r="C898" s="301"/>
      <c r="D898" s="301"/>
      <c r="E898" s="449"/>
      <c r="F898" s="301"/>
      <c r="G898" s="302"/>
      <c r="H898" s="170"/>
      <c r="I898" s="170"/>
      <c r="J898" s="817">
        <f t="shared" si="81"/>
        <v>0</v>
      </c>
      <c r="K898" s="588">
        <f t="shared" si="82"/>
        <v>0</v>
      </c>
      <c r="L898" s="644">
        <f>IF(I898&lt;(INDEX(Lookup!$U$2:$U$10,MATCH($D$45,Lookup!$S$2:$S$10,0))),0,365)</f>
        <v>0</v>
      </c>
      <c r="M898" s="588">
        <f t="shared" si="80"/>
        <v>0</v>
      </c>
      <c r="N898" s="704"/>
      <c r="O898" s="361"/>
      <c r="Q898" s="849">
        <f t="shared" si="83"/>
        <v>0</v>
      </c>
      <c r="R898" s="849">
        <f t="shared" si="84"/>
        <v>0</v>
      </c>
    </row>
    <row r="899" spans="2:18" x14ac:dyDescent="0.35">
      <c r="B899" s="229"/>
      <c r="C899" s="301"/>
      <c r="D899" s="301"/>
      <c r="E899" s="449"/>
      <c r="F899" s="301"/>
      <c r="G899" s="302"/>
      <c r="H899" s="170"/>
      <c r="I899" s="170"/>
      <c r="J899" s="817">
        <f t="shared" si="81"/>
        <v>0</v>
      </c>
      <c r="K899" s="588">
        <f t="shared" si="82"/>
        <v>0</v>
      </c>
      <c r="L899" s="644">
        <f>IF(I899&lt;(INDEX(Lookup!$U$2:$U$10,MATCH($D$45,Lookup!$S$2:$S$10,0))),0,365)</f>
        <v>0</v>
      </c>
      <c r="M899" s="588">
        <f t="shared" si="80"/>
        <v>0</v>
      </c>
      <c r="N899" s="704"/>
      <c r="O899" s="361"/>
      <c r="Q899" s="849">
        <f t="shared" si="83"/>
        <v>0</v>
      </c>
      <c r="R899" s="849">
        <f t="shared" si="84"/>
        <v>0</v>
      </c>
    </row>
    <row r="900" spans="2:18" x14ac:dyDescent="0.35">
      <c r="B900" s="229"/>
      <c r="C900" s="301"/>
      <c r="D900" s="301"/>
      <c r="E900" s="449"/>
      <c r="F900" s="301"/>
      <c r="G900" s="302"/>
      <c r="H900" s="170"/>
      <c r="I900" s="170"/>
      <c r="J900" s="817">
        <f t="shared" si="81"/>
        <v>0</v>
      </c>
      <c r="K900" s="588">
        <f t="shared" si="82"/>
        <v>0</v>
      </c>
      <c r="L900" s="644">
        <f>IF(I900&lt;(INDEX(Lookup!$U$2:$U$10,MATCH($D$45,Lookup!$S$2:$S$10,0))),0,365)</f>
        <v>0</v>
      </c>
      <c r="M900" s="588">
        <f t="shared" si="80"/>
        <v>0</v>
      </c>
      <c r="N900" s="704"/>
      <c r="O900" s="361"/>
      <c r="Q900" s="849">
        <f t="shared" si="83"/>
        <v>0</v>
      </c>
      <c r="R900" s="849">
        <f t="shared" si="84"/>
        <v>0</v>
      </c>
    </row>
    <row r="901" spans="2:18" x14ac:dyDescent="0.35">
      <c r="B901" s="229"/>
      <c r="C901" s="301"/>
      <c r="D901" s="301"/>
      <c r="E901" s="449"/>
      <c r="F901" s="301"/>
      <c r="G901" s="302"/>
      <c r="H901" s="170"/>
      <c r="I901" s="170"/>
      <c r="J901" s="817">
        <f t="shared" si="81"/>
        <v>0</v>
      </c>
      <c r="K901" s="588">
        <f t="shared" si="82"/>
        <v>0</v>
      </c>
      <c r="L901" s="644">
        <f>IF(I901&lt;(INDEX(Lookup!$U$2:$U$10,MATCH($D$45,Lookup!$S$2:$S$10,0))),0,365)</f>
        <v>0</v>
      </c>
      <c r="M901" s="588">
        <f t="shared" si="80"/>
        <v>0</v>
      </c>
      <c r="N901" s="704"/>
      <c r="O901" s="361"/>
      <c r="Q901" s="849">
        <f t="shared" si="83"/>
        <v>0</v>
      </c>
      <c r="R901" s="849">
        <f t="shared" si="84"/>
        <v>0</v>
      </c>
    </row>
    <row r="902" spans="2:18" x14ac:dyDescent="0.35">
      <c r="B902" s="229"/>
      <c r="C902" s="301"/>
      <c r="D902" s="301"/>
      <c r="E902" s="449"/>
      <c r="F902" s="301"/>
      <c r="G902" s="302"/>
      <c r="H902" s="170"/>
      <c r="I902" s="170"/>
      <c r="J902" s="817">
        <f t="shared" si="81"/>
        <v>0</v>
      </c>
      <c r="K902" s="588">
        <f t="shared" si="82"/>
        <v>0</v>
      </c>
      <c r="L902" s="644">
        <f>IF(I902&lt;(INDEX(Lookup!$U$2:$U$10,MATCH($D$45,Lookup!$S$2:$S$10,0))),0,365)</f>
        <v>0</v>
      </c>
      <c r="M902" s="588">
        <f t="shared" si="80"/>
        <v>0</v>
      </c>
      <c r="N902" s="704"/>
      <c r="O902" s="361"/>
      <c r="Q902" s="849">
        <f t="shared" si="83"/>
        <v>0</v>
      </c>
      <c r="R902" s="849">
        <f t="shared" si="84"/>
        <v>0</v>
      </c>
    </row>
    <row r="903" spans="2:18" x14ac:dyDescent="0.35">
      <c r="B903" s="229"/>
      <c r="C903" s="301"/>
      <c r="D903" s="301"/>
      <c r="E903" s="449"/>
      <c r="F903" s="301"/>
      <c r="G903" s="302"/>
      <c r="H903" s="170"/>
      <c r="I903" s="170"/>
      <c r="J903" s="817">
        <f t="shared" si="81"/>
        <v>0</v>
      </c>
      <c r="K903" s="588">
        <f t="shared" si="82"/>
        <v>0</v>
      </c>
      <c r="L903" s="644">
        <f>IF(I903&lt;(INDEX(Lookup!$U$2:$U$10,MATCH($D$45,Lookup!$S$2:$S$10,0))),0,365)</f>
        <v>0</v>
      </c>
      <c r="M903" s="588">
        <f t="shared" si="80"/>
        <v>0</v>
      </c>
      <c r="N903" s="704"/>
      <c r="O903" s="361"/>
      <c r="Q903" s="849">
        <f t="shared" si="83"/>
        <v>0</v>
      </c>
      <c r="R903" s="849">
        <f t="shared" si="84"/>
        <v>0</v>
      </c>
    </row>
    <row r="904" spans="2:18" x14ac:dyDescent="0.35">
      <c r="B904" s="229"/>
      <c r="C904" s="301"/>
      <c r="D904" s="301"/>
      <c r="E904" s="449"/>
      <c r="F904" s="301"/>
      <c r="G904" s="302"/>
      <c r="H904" s="170"/>
      <c r="I904" s="170"/>
      <c r="J904" s="817">
        <f t="shared" si="81"/>
        <v>0</v>
      </c>
      <c r="K904" s="588">
        <f t="shared" si="82"/>
        <v>0</v>
      </c>
      <c r="L904" s="644">
        <f>IF(I904&lt;(INDEX(Lookup!$U$2:$U$10,MATCH($D$45,Lookup!$S$2:$S$10,0))),0,365)</f>
        <v>0</v>
      </c>
      <c r="M904" s="588">
        <f t="shared" si="80"/>
        <v>0</v>
      </c>
      <c r="N904" s="704"/>
      <c r="O904" s="361"/>
      <c r="Q904" s="849">
        <f t="shared" si="83"/>
        <v>0</v>
      </c>
      <c r="R904" s="849">
        <f t="shared" si="84"/>
        <v>0</v>
      </c>
    </row>
    <row r="905" spans="2:18" x14ac:dyDescent="0.35">
      <c r="B905" s="229"/>
      <c r="C905" s="301"/>
      <c r="D905" s="301"/>
      <c r="E905" s="449"/>
      <c r="F905" s="301"/>
      <c r="G905" s="302"/>
      <c r="H905" s="170"/>
      <c r="I905" s="170"/>
      <c r="J905" s="817">
        <f t="shared" si="81"/>
        <v>0</v>
      </c>
      <c r="K905" s="588">
        <f t="shared" si="82"/>
        <v>0</v>
      </c>
      <c r="L905" s="644">
        <f>IF(I905&lt;(INDEX(Lookup!$U$2:$U$10,MATCH($D$45,Lookup!$S$2:$S$10,0))),0,365)</f>
        <v>0</v>
      </c>
      <c r="M905" s="588">
        <f t="shared" si="80"/>
        <v>0</v>
      </c>
      <c r="N905" s="704"/>
      <c r="O905" s="361"/>
      <c r="Q905" s="849">
        <f t="shared" si="83"/>
        <v>0</v>
      </c>
      <c r="R905" s="849">
        <f t="shared" si="84"/>
        <v>0</v>
      </c>
    </row>
    <row r="906" spans="2:18" x14ac:dyDescent="0.35">
      <c r="B906" s="229"/>
      <c r="C906" s="301"/>
      <c r="D906" s="301"/>
      <c r="E906" s="449"/>
      <c r="F906" s="301"/>
      <c r="G906" s="302"/>
      <c r="H906" s="170"/>
      <c r="I906" s="170"/>
      <c r="J906" s="817">
        <f t="shared" si="81"/>
        <v>0</v>
      </c>
      <c r="K906" s="588">
        <f t="shared" si="82"/>
        <v>0</v>
      </c>
      <c r="L906" s="644">
        <f>IF(I906&lt;(INDEX(Lookup!$U$2:$U$10,MATCH($D$45,Lookup!$S$2:$S$10,0))),0,365)</f>
        <v>0</v>
      </c>
      <c r="M906" s="588">
        <f t="shared" si="80"/>
        <v>0</v>
      </c>
      <c r="N906" s="704"/>
      <c r="O906" s="361"/>
      <c r="Q906" s="849">
        <f t="shared" si="83"/>
        <v>0</v>
      </c>
      <c r="R906" s="849">
        <f t="shared" si="84"/>
        <v>0</v>
      </c>
    </row>
    <row r="907" spans="2:18" x14ac:dyDescent="0.35">
      <c r="B907" s="229"/>
      <c r="C907" s="301"/>
      <c r="D907" s="301"/>
      <c r="E907" s="449"/>
      <c r="F907" s="301"/>
      <c r="G907" s="302"/>
      <c r="H907" s="170"/>
      <c r="I907" s="170"/>
      <c r="J907" s="817">
        <f t="shared" si="81"/>
        <v>0</v>
      </c>
      <c r="K907" s="588">
        <f t="shared" si="82"/>
        <v>0</v>
      </c>
      <c r="L907" s="644">
        <f>IF(I907&lt;(INDEX(Lookup!$U$2:$U$10,MATCH($D$45,Lookup!$S$2:$S$10,0))),0,365)</f>
        <v>0</v>
      </c>
      <c r="M907" s="588">
        <f t="shared" si="80"/>
        <v>0</v>
      </c>
      <c r="N907" s="704"/>
      <c r="O907" s="361"/>
      <c r="Q907" s="849">
        <f t="shared" si="83"/>
        <v>0</v>
      </c>
      <c r="R907" s="849">
        <f t="shared" si="84"/>
        <v>0</v>
      </c>
    </row>
    <row r="908" spans="2:18" x14ac:dyDescent="0.35">
      <c r="B908" s="229"/>
      <c r="C908" s="301"/>
      <c r="D908" s="301"/>
      <c r="E908" s="449"/>
      <c r="F908" s="301"/>
      <c r="G908" s="302"/>
      <c r="H908" s="170"/>
      <c r="I908" s="170"/>
      <c r="J908" s="817">
        <f t="shared" si="81"/>
        <v>0</v>
      </c>
      <c r="K908" s="588">
        <f t="shared" si="82"/>
        <v>0</v>
      </c>
      <c r="L908" s="644">
        <f>IF(I908&lt;(INDEX(Lookup!$U$2:$U$10,MATCH($D$45,Lookup!$S$2:$S$10,0))),0,365)</f>
        <v>0</v>
      </c>
      <c r="M908" s="588">
        <f t="shared" si="80"/>
        <v>0</v>
      </c>
      <c r="N908" s="704"/>
      <c r="O908" s="361"/>
      <c r="Q908" s="849">
        <f t="shared" si="83"/>
        <v>0</v>
      </c>
      <c r="R908" s="849">
        <f t="shared" si="84"/>
        <v>0</v>
      </c>
    </row>
    <row r="909" spans="2:18" x14ac:dyDescent="0.35">
      <c r="B909" s="229"/>
      <c r="C909" s="301"/>
      <c r="D909" s="301"/>
      <c r="E909" s="449"/>
      <c r="F909" s="301"/>
      <c r="G909" s="302"/>
      <c r="H909" s="170"/>
      <c r="I909" s="170"/>
      <c r="J909" s="817">
        <f t="shared" si="81"/>
        <v>0</v>
      </c>
      <c r="K909" s="588">
        <f t="shared" si="82"/>
        <v>0</v>
      </c>
      <c r="L909" s="644">
        <f>IF(I909&lt;(INDEX(Lookup!$U$2:$U$10,MATCH($D$45,Lookup!$S$2:$S$10,0))),0,365)</f>
        <v>0</v>
      </c>
      <c r="M909" s="588">
        <f t="shared" si="80"/>
        <v>0</v>
      </c>
      <c r="N909" s="704"/>
      <c r="O909" s="361"/>
      <c r="Q909" s="849">
        <f t="shared" si="83"/>
        <v>0</v>
      </c>
      <c r="R909" s="849">
        <f t="shared" si="84"/>
        <v>0</v>
      </c>
    </row>
    <row r="910" spans="2:18" x14ac:dyDescent="0.35">
      <c r="B910" s="229"/>
      <c r="C910" s="301"/>
      <c r="D910" s="301"/>
      <c r="E910" s="449"/>
      <c r="F910" s="301"/>
      <c r="G910" s="302"/>
      <c r="H910" s="170"/>
      <c r="I910" s="170"/>
      <c r="J910" s="817">
        <f t="shared" si="81"/>
        <v>0</v>
      </c>
      <c r="K910" s="588">
        <f t="shared" si="82"/>
        <v>0</v>
      </c>
      <c r="L910" s="644">
        <f>IF(I910&lt;(INDEX(Lookup!$U$2:$U$10,MATCH($D$45,Lookup!$S$2:$S$10,0))),0,365)</f>
        <v>0</v>
      </c>
      <c r="M910" s="588">
        <f t="shared" si="80"/>
        <v>0</v>
      </c>
      <c r="N910" s="704"/>
      <c r="O910" s="361"/>
      <c r="Q910" s="849">
        <f t="shared" si="83"/>
        <v>0</v>
      </c>
      <c r="R910" s="849">
        <f t="shared" si="84"/>
        <v>0</v>
      </c>
    </row>
    <row r="911" spans="2:18" x14ac:dyDescent="0.35">
      <c r="B911" s="229"/>
      <c r="C911" s="301"/>
      <c r="D911" s="301"/>
      <c r="E911" s="449"/>
      <c r="F911" s="301"/>
      <c r="G911" s="302"/>
      <c r="H911" s="170"/>
      <c r="I911" s="170"/>
      <c r="J911" s="817">
        <f t="shared" si="81"/>
        <v>0</v>
      </c>
      <c r="K911" s="588">
        <f t="shared" si="82"/>
        <v>0</v>
      </c>
      <c r="L911" s="644">
        <f>IF(I911&lt;(INDEX(Lookup!$U$2:$U$10,MATCH($D$45,Lookup!$S$2:$S$10,0))),0,365)</f>
        <v>0</v>
      </c>
      <c r="M911" s="588">
        <f t="shared" si="80"/>
        <v>0</v>
      </c>
      <c r="N911" s="704"/>
      <c r="O911" s="361"/>
      <c r="Q911" s="849">
        <f t="shared" si="83"/>
        <v>0</v>
      </c>
      <c r="R911" s="849">
        <f t="shared" si="84"/>
        <v>0</v>
      </c>
    </row>
    <row r="912" spans="2:18" x14ac:dyDescent="0.35">
      <c r="B912" s="229"/>
      <c r="C912" s="301"/>
      <c r="D912" s="301"/>
      <c r="E912" s="449"/>
      <c r="F912" s="301"/>
      <c r="G912" s="302"/>
      <c r="H912" s="170"/>
      <c r="I912" s="170"/>
      <c r="J912" s="817">
        <f t="shared" si="81"/>
        <v>0</v>
      </c>
      <c r="K912" s="588">
        <f t="shared" si="82"/>
        <v>0</v>
      </c>
      <c r="L912" s="644">
        <f>IF(I912&lt;(INDEX(Lookup!$U$2:$U$10,MATCH($D$45,Lookup!$S$2:$S$10,0))),0,365)</f>
        <v>0</v>
      </c>
      <c r="M912" s="588">
        <f t="shared" si="80"/>
        <v>0</v>
      </c>
      <c r="N912" s="704"/>
      <c r="O912" s="361"/>
      <c r="Q912" s="849">
        <f t="shared" si="83"/>
        <v>0</v>
      </c>
      <c r="R912" s="849">
        <f t="shared" si="84"/>
        <v>0</v>
      </c>
    </row>
    <row r="913" spans="2:18" x14ac:dyDescent="0.35">
      <c r="B913" s="229"/>
      <c r="C913" s="301"/>
      <c r="D913" s="301"/>
      <c r="E913" s="449"/>
      <c r="F913" s="301"/>
      <c r="G913" s="302"/>
      <c r="H913" s="170"/>
      <c r="I913" s="170"/>
      <c r="J913" s="817">
        <f t="shared" si="81"/>
        <v>0</v>
      </c>
      <c r="K913" s="588">
        <f t="shared" si="82"/>
        <v>0</v>
      </c>
      <c r="L913" s="644">
        <f>IF(I913&lt;(INDEX(Lookup!$U$2:$U$10,MATCH($D$45,Lookup!$S$2:$S$10,0))),0,365)</f>
        <v>0</v>
      </c>
      <c r="M913" s="588">
        <f t="shared" si="80"/>
        <v>0</v>
      </c>
      <c r="N913" s="704"/>
      <c r="O913" s="361"/>
      <c r="Q913" s="849">
        <f t="shared" si="83"/>
        <v>0</v>
      </c>
      <c r="R913" s="849">
        <f t="shared" si="84"/>
        <v>0</v>
      </c>
    </row>
    <row r="914" spans="2:18" x14ac:dyDescent="0.35">
      <c r="B914" s="229"/>
      <c r="C914" s="301"/>
      <c r="D914" s="301"/>
      <c r="E914" s="449"/>
      <c r="F914" s="301"/>
      <c r="G914" s="302"/>
      <c r="H914" s="170"/>
      <c r="I914" s="170"/>
      <c r="J914" s="817">
        <f t="shared" si="81"/>
        <v>0</v>
      </c>
      <c r="K914" s="588">
        <f t="shared" si="82"/>
        <v>0</v>
      </c>
      <c r="L914" s="644">
        <f>IF(I914&lt;(INDEX(Lookup!$U$2:$U$10,MATCH($D$45,Lookup!$S$2:$S$10,0))),0,365)</f>
        <v>0</v>
      </c>
      <c r="M914" s="588">
        <f t="shared" si="80"/>
        <v>0</v>
      </c>
      <c r="N914" s="704"/>
      <c r="O914" s="361"/>
      <c r="Q914" s="849">
        <f t="shared" si="83"/>
        <v>0</v>
      </c>
      <c r="R914" s="849">
        <f t="shared" si="84"/>
        <v>0</v>
      </c>
    </row>
    <row r="915" spans="2:18" x14ac:dyDescent="0.35">
      <c r="B915" s="229"/>
      <c r="C915" s="301"/>
      <c r="D915" s="301"/>
      <c r="E915" s="449"/>
      <c r="F915" s="301"/>
      <c r="G915" s="302"/>
      <c r="H915" s="170"/>
      <c r="I915" s="170"/>
      <c r="J915" s="817">
        <f t="shared" si="81"/>
        <v>0</v>
      </c>
      <c r="K915" s="588">
        <f t="shared" si="82"/>
        <v>0</v>
      </c>
      <c r="L915" s="644">
        <f>IF(I915&lt;(INDEX(Lookup!$U$2:$U$10,MATCH($D$45,Lookup!$S$2:$S$10,0))),0,365)</f>
        <v>0</v>
      </c>
      <c r="M915" s="588">
        <f t="shared" si="80"/>
        <v>0</v>
      </c>
      <c r="N915" s="704"/>
      <c r="O915" s="361"/>
      <c r="Q915" s="849">
        <f t="shared" si="83"/>
        <v>0</v>
      </c>
      <c r="R915" s="849">
        <f t="shared" si="84"/>
        <v>0</v>
      </c>
    </row>
    <row r="916" spans="2:18" x14ac:dyDescent="0.35">
      <c r="B916" s="229"/>
      <c r="C916" s="301"/>
      <c r="D916" s="301"/>
      <c r="E916" s="449"/>
      <c r="F916" s="301"/>
      <c r="G916" s="302"/>
      <c r="H916" s="170"/>
      <c r="I916" s="170"/>
      <c r="J916" s="817">
        <f t="shared" si="81"/>
        <v>0</v>
      </c>
      <c r="K916" s="588">
        <f t="shared" si="82"/>
        <v>0</v>
      </c>
      <c r="L916" s="644">
        <f>IF(I916&lt;(INDEX(Lookup!$U$2:$U$10,MATCH($D$45,Lookup!$S$2:$S$10,0))),0,365)</f>
        <v>0</v>
      </c>
      <c r="M916" s="588">
        <f t="shared" si="80"/>
        <v>0</v>
      </c>
      <c r="N916" s="704"/>
      <c r="O916" s="361"/>
      <c r="Q916" s="849">
        <f t="shared" si="83"/>
        <v>0</v>
      </c>
      <c r="R916" s="849">
        <f t="shared" si="84"/>
        <v>0</v>
      </c>
    </row>
    <row r="917" spans="2:18" x14ac:dyDescent="0.35">
      <c r="B917" s="229"/>
      <c r="C917" s="301"/>
      <c r="D917" s="301"/>
      <c r="E917" s="449"/>
      <c r="F917" s="301"/>
      <c r="G917" s="302"/>
      <c r="H917" s="170"/>
      <c r="I917" s="170"/>
      <c r="J917" s="817">
        <f t="shared" si="81"/>
        <v>0</v>
      </c>
      <c r="K917" s="588">
        <f t="shared" si="82"/>
        <v>0</v>
      </c>
      <c r="L917" s="644">
        <f>IF(I917&lt;(INDEX(Lookup!$U$2:$U$10,MATCH($D$45,Lookup!$S$2:$S$10,0))),0,365)</f>
        <v>0</v>
      </c>
      <c r="M917" s="588">
        <f t="shared" si="80"/>
        <v>0</v>
      </c>
      <c r="N917" s="704"/>
      <c r="O917" s="361"/>
      <c r="Q917" s="849">
        <f t="shared" si="83"/>
        <v>0</v>
      </c>
      <c r="R917" s="849">
        <f t="shared" si="84"/>
        <v>0</v>
      </c>
    </row>
    <row r="918" spans="2:18" x14ac:dyDescent="0.35">
      <c r="B918" s="229"/>
      <c r="C918" s="301"/>
      <c r="D918" s="301"/>
      <c r="E918" s="449"/>
      <c r="F918" s="301"/>
      <c r="G918" s="302"/>
      <c r="H918" s="170"/>
      <c r="I918" s="170"/>
      <c r="J918" s="817">
        <f t="shared" si="81"/>
        <v>0</v>
      </c>
      <c r="K918" s="588">
        <f t="shared" si="82"/>
        <v>0</v>
      </c>
      <c r="L918" s="644">
        <f>IF(I918&lt;(INDEX(Lookup!$U$2:$U$10,MATCH($D$45,Lookup!$S$2:$S$10,0))),0,365)</f>
        <v>0</v>
      </c>
      <c r="M918" s="588">
        <f t="shared" si="80"/>
        <v>0</v>
      </c>
      <c r="N918" s="704"/>
      <c r="O918" s="361"/>
      <c r="Q918" s="849">
        <f t="shared" si="83"/>
        <v>0</v>
      </c>
      <c r="R918" s="849">
        <f t="shared" si="84"/>
        <v>0</v>
      </c>
    </row>
    <row r="919" spans="2:18" x14ac:dyDescent="0.35">
      <c r="B919" s="229"/>
      <c r="C919" s="301"/>
      <c r="D919" s="301"/>
      <c r="E919" s="449"/>
      <c r="F919" s="301"/>
      <c r="G919" s="302"/>
      <c r="H919" s="170"/>
      <c r="I919" s="170"/>
      <c r="J919" s="817">
        <f t="shared" si="81"/>
        <v>0</v>
      </c>
      <c r="K919" s="588">
        <f t="shared" si="82"/>
        <v>0</v>
      </c>
      <c r="L919" s="644">
        <f>IF(I919&lt;(INDEX(Lookup!$U$2:$U$10,MATCH($D$45,Lookup!$S$2:$S$10,0))),0,365)</f>
        <v>0</v>
      </c>
      <c r="M919" s="588">
        <f t="shared" si="80"/>
        <v>0</v>
      </c>
      <c r="N919" s="704"/>
      <c r="O919" s="361"/>
      <c r="Q919" s="849">
        <f t="shared" si="83"/>
        <v>0</v>
      </c>
      <c r="R919" s="849">
        <f t="shared" si="84"/>
        <v>0</v>
      </c>
    </row>
    <row r="920" spans="2:18" x14ac:dyDescent="0.35">
      <c r="B920" s="229"/>
      <c r="C920" s="301"/>
      <c r="D920" s="301"/>
      <c r="E920" s="449"/>
      <c r="F920" s="301"/>
      <c r="G920" s="302"/>
      <c r="H920" s="170"/>
      <c r="I920" s="170"/>
      <c r="J920" s="817">
        <f t="shared" si="81"/>
        <v>0</v>
      </c>
      <c r="K920" s="588">
        <f t="shared" si="82"/>
        <v>0</v>
      </c>
      <c r="L920" s="644">
        <f>IF(I920&lt;(INDEX(Lookup!$U$2:$U$10,MATCH($D$45,Lookup!$S$2:$S$10,0))),0,365)</f>
        <v>0</v>
      </c>
      <c r="M920" s="588">
        <f t="shared" si="80"/>
        <v>0</v>
      </c>
      <c r="N920" s="704"/>
      <c r="O920" s="361"/>
      <c r="Q920" s="849">
        <f t="shared" si="83"/>
        <v>0</v>
      </c>
      <c r="R920" s="849">
        <f t="shared" si="84"/>
        <v>0</v>
      </c>
    </row>
    <row r="921" spans="2:18" x14ac:dyDescent="0.35">
      <c r="B921" s="229"/>
      <c r="C921" s="301"/>
      <c r="D921" s="301"/>
      <c r="E921" s="449"/>
      <c r="F921" s="301"/>
      <c r="G921" s="302"/>
      <c r="H921" s="170"/>
      <c r="I921" s="170"/>
      <c r="J921" s="817">
        <f t="shared" si="81"/>
        <v>0</v>
      </c>
      <c r="K921" s="588">
        <f t="shared" si="82"/>
        <v>0</v>
      </c>
      <c r="L921" s="644">
        <f>IF(I921&lt;(INDEX(Lookup!$U$2:$U$10,MATCH($D$45,Lookup!$S$2:$S$10,0))),0,365)</f>
        <v>0</v>
      </c>
      <c r="M921" s="588">
        <f t="shared" si="80"/>
        <v>0</v>
      </c>
      <c r="N921" s="704"/>
      <c r="O921" s="361"/>
      <c r="Q921" s="849">
        <f t="shared" si="83"/>
        <v>0</v>
      </c>
      <c r="R921" s="849">
        <f t="shared" si="84"/>
        <v>0</v>
      </c>
    </row>
    <row r="922" spans="2:18" x14ac:dyDescent="0.35">
      <c r="B922" s="229"/>
      <c r="C922" s="301"/>
      <c r="D922" s="301"/>
      <c r="E922" s="449"/>
      <c r="F922" s="301"/>
      <c r="G922" s="302"/>
      <c r="H922" s="170"/>
      <c r="I922" s="170"/>
      <c r="J922" s="817">
        <f t="shared" si="81"/>
        <v>0</v>
      </c>
      <c r="K922" s="588">
        <f t="shared" si="82"/>
        <v>0</v>
      </c>
      <c r="L922" s="644">
        <f>IF(I922&lt;(INDEX(Lookup!$U$2:$U$10,MATCH($D$45,Lookup!$S$2:$S$10,0))),0,365)</f>
        <v>0</v>
      </c>
      <c r="M922" s="588">
        <f t="shared" si="80"/>
        <v>0</v>
      </c>
      <c r="N922" s="704"/>
      <c r="O922" s="361"/>
      <c r="Q922" s="849">
        <f t="shared" si="83"/>
        <v>0</v>
      </c>
      <c r="R922" s="849">
        <f t="shared" si="84"/>
        <v>0</v>
      </c>
    </row>
    <row r="923" spans="2:18" x14ac:dyDescent="0.35">
      <c r="B923" s="229"/>
      <c r="C923" s="301"/>
      <c r="D923" s="301"/>
      <c r="E923" s="449"/>
      <c r="F923" s="301"/>
      <c r="G923" s="302"/>
      <c r="H923" s="170"/>
      <c r="I923" s="170"/>
      <c r="J923" s="817">
        <f t="shared" si="81"/>
        <v>0</v>
      </c>
      <c r="K923" s="588">
        <f t="shared" si="82"/>
        <v>0</v>
      </c>
      <c r="L923" s="644">
        <f>IF(I923&lt;(INDEX(Lookup!$U$2:$U$10,MATCH($D$45,Lookup!$S$2:$S$10,0))),0,365)</f>
        <v>0</v>
      </c>
      <c r="M923" s="588">
        <f t="shared" si="80"/>
        <v>0</v>
      </c>
      <c r="N923" s="704"/>
      <c r="O923" s="361"/>
      <c r="Q923" s="849">
        <f t="shared" si="83"/>
        <v>0</v>
      </c>
      <c r="R923" s="849">
        <f t="shared" si="84"/>
        <v>0</v>
      </c>
    </row>
    <row r="924" spans="2:18" x14ac:dyDescent="0.35">
      <c r="B924" s="229"/>
      <c r="C924" s="301"/>
      <c r="D924" s="301"/>
      <c r="E924" s="449"/>
      <c r="F924" s="301"/>
      <c r="G924" s="302"/>
      <c r="H924" s="170"/>
      <c r="I924" s="170"/>
      <c r="J924" s="817">
        <f t="shared" si="81"/>
        <v>0</v>
      </c>
      <c r="K924" s="588">
        <f t="shared" si="82"/>
        <v>0</v>
      </c>
      <c r="L924" s="644">
        <f>IF(I924&lt;(INDEX(Lookup!$U$2:$U$10,MATCH($D$45,Lookup!$S$2:$S$10,0))),0,365)</f>
        <v>0</v>
      </c>
      <c r="M924" s="588">
        <f t="shared" si="80"/>
        <v>0</v>
      </c>
      <c r="N924" s="704"/>
      <c r="O924" s="361"/>
      <c r="Q924" s="849">
        <f t="shared" si="83"/>
        <v>0</v>
      </c>
      <c r="R924" s="849">
        <f t="shared" si="84"/>
        <v>0</v>
      </c>
    </row>
    <row r="925" spans="2:18" x14ac:dyDescent="0.35">
      <c r="B925" s="229"/>
      <c r="C925" s="301"/>
      <c r="D925" s="301"/>
      <c r="E925" s="449"/>
      <c r="F925" s="301"/>
      <c r="G925" s="302"/>
      <c r="H925" s="170"/>
      <c r="I925" s="170"/>
      <c r="J925" s="817">
        <f t="shared" si="81"/>
        <v>0</v>
      </c>
      <c r="K925" s="588">
        <f t="shared" si="82"/>
        <v>0</v>
      </c>
      <c r="L925" s="644">
        <f>IF(I925&lt;(INDEX(Lookup!$U$2:$U$10,MATCH($D$45,Lookup!$S$2:$S$10,0))),0,365)</f>
        <v>0</v>
      </c>
      <c r="M925" s="588">
        <f t="shared" si="80"/>
        <v>0</v>
      </c>
      <c r="N925" s="704"/>
      <c r="O925" s="361"/>
      <c r="Q925" s="849">
        <f t="shared" si="83"/>
        <v>0</v>
      </c>
      <c r="R925" s="849">
        <f t="shared" si="84"/>
        <v>0</v>
      </c>
    </row>
    <row r="926" spans="2:18" x14ac:dyDescent="0.35">
      <c r="B926" s="229"/>
      <c r="C926" s="301"/>
      <c r="D926" s="301"/>
      <c r="E926" s="449"/>
      <c r="F926" s="301"/>
      <c r="G926" s="302"/>
      <c r="H926" s="170"/>
      <c r="I926" s="170"/>
      <c r="J926" s="817">
        <f t="shared" si="81"/>
        <v>0</v>
      </c>
      <c r="K926" s="588">
        <f t="shared" si="82"/>
        <v>0</v>
      </c>
      <c r="L926" s="644">
        <f>IF(I926&lt;(INDEX(Lookup!$U$2:$U$10,MATCH($D$45,Lookup!$S$2:$S$10,0))),0,365)</f>
        <v>0</v>
      </c>
      <c r="M926" s="588">
        <f t="shared" si="80"/>
        <v>0</v>
      </c>
      <c r="N926" s="704"/>
      <c r="O926" s="361"/>
      <c r="Q926" s="849">
        <f t="shared" si="83"/>
        <v>0</v>
      </c>
      <c r="R926" s="849">
        <f t="shared" si="84"/>
        <v>0</v>
      </c>
    </row>
    <row r="927" spans="2:18" x14ac:dyDescent="0.35">
      <c r="B927" s="229"/>
      <c r="C927" s="301"/>
      <c r="D927" s="301"/>
      <c r="E927" s="449"/>
      <c r="F927" s="301"/>
      <c r="G927" s="302"/>
      <c r="H927" s="170"/>
      <c r="I927" s="170"/>
      <c r="J927" s="817">
        <f t="shared" si="81"/>
        <v>0</v>
      </c>
      <c r="K927" s="588">
        <f t="shared" si="82"/>
        <v>0</v>
      </c>
      <c r="L927" s="644">
        <f>IF(I927&lt;(INDEX(Lookup!$U$2:$U$10,MATCH($D$45,Lookup!$S$2:$S$10,0))),0,365)</f>
        <v>0</v>
      </c>
      <c r="M927" s="588">
        <f t="shared" si="80"/>
        <v>0</v>
      </c>
      <c r="N927" s="704"/>
      <c r="O927" s="361"/>
      <c r="Q927" s="849">
        <f t="shared" si="83"/>
        <v>0</v>
      </c>
      <c r="R927" s="849">
        <f t="shared" si="84"/>
        <v>0</v>
      </c>
    </row>
    <row r="928" spans="2:18" x14ac:dyDescent="0.35">
      <c r="B928" s="229"/>
      <c r="C928" s="301"/>
      <c r="D928" s="301"/>
      <c r="E928" s="449"/>
      <c r="F928" s="301"/>
      <c r="G928" s="302"/>
      <c r="H928" s="170"/>
      <c r="I928" s="170"/>
      <c r="J928" s="817">
        <f t="shared" si="81"/>
        <v>0</v>
      </c>
      <c r="K928" s="588">
        <f t="shared" si="82"/>
        <v>0</v>
      </c>
      <c r="L928" s="644">
        <f>IF(I928&lt;(INDEX(Lookup!$U$2:$U$10,MATCH($D$45,Lookup!$S$2:$S$10,0))),0,365)</f>
        <v>0</v>
      </c>
      <c r="M928" s="588">
        <f t="shared" si="80"/>
        <v>0</v>
      </c>
      <c r="N928" s="704"/>
      <c r="O928" s="361"/>
      <c r="Q928" s="849">
        <f t="shared" si="83"/>
        <v>0</v>
      </c>
      <c r="R928" s="849">
        <f t="shared" si="84"/>
        <v>0</v>
      </c>
    </row>
    <row r="929" spans="2:18" x14ac:dyDescent="0.35">
      <c r="B929" s="229"/>
      <c r="C929" s="301"/>
      <c r="D929" s="301"/>
      <c r="E929" s="449"/>
      <c r="F929" s="301"/>
      <c r="G929" s="302"/>
      <c r="H929" s="170"/>
      <c r="I929" s="170"/>
      <c r="J929" s="817">
        <f t="shared" si="81"/>
        <v>0</v>
      </c>
      <c r="K929" s="588">
        <f t="shared" si="82"/>
        <v>0</v>
      </c>
      <c r="L929" s="644">
        <f>IF(I929&lt;(INDEX(Lookup!$U$2:$U$10,MATCH($D$45,Lookup!$S$2:$S$10,0))),0,365)</f>
        <v>0</v>
      </c>
      <c r="M929" s="588">
        <f t="shared" si="80"/>
        <v>0</v>
      </c>
      <c r="N929" s="704"/>
      <c r="O929" s="361"/>
      <c r="Q929" s="849">
        <f t="shared" si="83"/>
        <v>0</v>
      </c>
      <c r="R929" s="849">
        <f t="shared" si="84"/>
        <v>0</v>
      </c>
    </row>
    <row r="930" spans="2:18" x14ac:dyDescent="0.35">
      <c r="B930" s="229"/>
      <c r="C930" s="301"/>
      <c r="D930" s="301"/>
      <c r="E930" s="449"/>
      <c r="F930" s="301"/>
      <c r="G930" s="302"/>
      <c r="H930" s="170"/>
      <c r="I930" s="170"/>
      <c r="J930" s="817">
        <f t="shared" si="81"/>
        <v>0</v>
      </c>
      <c r="K930" s="588">
        <f t="shared" si="82"/>
        <v>0</v>
      </c>
      <c r="L930" s="644">
        <f>IF(I930&lt;(INDEX(Lookup!$U$2:$U$10,MATCH($D$45,Lookup!$S$2:$S$10,0))),0,365)</f>
        <v>0</v>
      </c>
      <c r="M930" s="588">
        <f t="shared" si="80"/>
        <v>0</v>
      </c>
      <c r="N930" s="704"/>
      <c r="O930" s="361"/>
      <c r="Q930" s="849">
        <f t="shared" si="83"/>
        <v>0</v>
      </c>
      <c r="R930" s="849">
        <f t="shared" si="84"/>
        <v>0</v>
      </c>
    </row>
    <row r="931" spans="2:18" x14ac:dyDescent="0.35">
      <c r="B931" s="229"/>
      <c r="C931" s="301"/>
      <c r="D931" s="301"/>
      <c r="E931" s="449"/>
      <c r="F931" s="301"/>
      <c r="G931" s="302"/>
      <c r="H931" s="170"/>
      <c r="I931" s="170"/>
      <c r="J931" s="817">
        <f t="shared" si="81"/>
        <v>0</v>
      </c>
      <c r="K931" s="588">
        <f t="shared" si="82"/>
        <v>0</v>
      </c>
      <c r="L931" s="644">
        <f>IF(I931&lt;(INDEX(Lookup!$U$2:$U$10,MATCH($D$45,Lookup!$S$2:$S$10,0))),0,365)</f>
        <v>0</v>
      </c>
      <c r="M931" s="588">
        <f t="shared" si="80"/>
        <v>0</v>
      </c>
      <c r="N931" s="704"/>
      <c r="O931" s="361"/>
      <c r="Q931" s="849">
        <f t="shared" si="83"/>
        <v>0</v>
      </c>
      <c r="R931" s="849">
        <f t="shared" si="84"/>
        <v>0</v>
      </c>
    </row>
    <row r="932" spans="2:18" x14ac:dyDescent="0.35">
      <c r="B932" s="229"/>
      <c r="C932" s="301"/>
      <c r="D932" s="301"/>
      <c r="E932" s="449"/>
      <c r="F932" s="301"/>
      <c r="G932" s="302"/>
      <c r="H932" s="170"/>
      <c r="I932" s="170"/>
      <c r="J932" s="817">
        <f t="shared" si="81"/>
        <v>0</v>
      </c>
      <c r="K932" s="588">
        <f t="shared" si="82"/>
        <v>0</v>
      </c>
      <c r="L932" s="644">
        <f>IF(I932&lt;(INDEX(Lookup!$U$2:$U$10,MATCH($D$45,Lookup!$S$2:$S$10,0))),0,365)</f>
        <v>0</v>
      </c>
      <c r="M932" s="588">
        <f t="shared" si="80"/>
        <v>0</v>
      </c>
      <c r="N932" s="704"/>
      <c r="O932" s="361"/>
      <c r="Q932" s="849">
        <f t="shared" si="83"/>
        <v>0</v>
      </c>
      <c r="R932" s="849">
        <f t="shared" si="84"/>
        <v>0</v>
      </c>
    </row>
    <row r="933" spans="2:18" x14ac:dyDescent="0.35">
      <c r="B933" s="229"/>
      <c r="C933" s="301"/>
      <c r="D933" s="301"/>
      <c r="E933" s="449"/>
      <c r="F933" s="301"/>
      <c r="G933" s="302"/>
      <c r="H933" s="170"/>
      <c r="I933" s="170"/>
      <c r="J933" s="817">
        <f t="shared" si="81"/>
        <v>0</v>
      </c>
      <c r="K933" s="588">
        <f t="shared" si="82"/>
        <v>0</v>
      </c>
      <c r="L933" s="644">
        <f>IF(I933&lt;(INDEX(Lookup!$U$2:$U$10,MATCH($D$45,Lookup!$S$2:$S$10,0))),0,365)</f>
        <v>0</v>
      </c>
      <c r="M933" s="588">
        <f t="shared" si="80"/>
        <v>0</v>
      </c>
      <c r="N933" s="704"/>
      <c r="O933" s="361"/>
      <c r="Q933" s="849">
        <f t="shared" si="83"/>
        <v>0</v>
      </c>
      <c r="R933" s="849">
        <f t="shared" si="84"/>
        <v>0</v>
      </c>
    </row>
    <row r="934" spans="2:18" x14ac:dyDescent="0.35">
      <c r="B934" s="229"/>
      <c r="C934" s="301"/>
      <c r="D934" s="301"/>
      <c r="E934" s="449"/>
      <c r="F934" s="301"/>
      <c r="G934" s="302"/>
      <c r="H934" s="170"/>
      <c r="I934" s="170"/>
      <c r="J934" s="817">
        <f t="shared" si="81"/>
        <v>0</v>
      </c>
      <c r="K934" s="588">
        <f t="shared" si="82"/>
        <v>0</v>
      </c>
      <c r="L934" s="644">
        <f>IF(I934&lt;(INDEX(Lookup!$U$2:$U$10,MATCH($D$45,Lookup!$S$2:$S$10,0))),0,365)</f>
        <v>0</v>
      </c>
      <c r="M934" s="588">
        <f t="shared" si="80"/>
        <v>0</v>
      </c>
      <c r="N934" s="704"/>
      <c r="O934" s="361"/>
      <c r="Q934" s="849">
        <f t="shared" si="83"/>
        <v>0</v>
      </c>
      <c r="R934" s="849">
        <f t="shared" si="84"/>
        <v>0</v>
      </c>
    </row>
    <row r="935" spans="2:18" x14ac:dyDescent="0.35">
      <c r="B935" s="229"/>
      <c r="C935" s="301"/>
      <c r="D935" s="301"/>
      <c r="E935" s="449"/>
      <c r="F935" s="301"/>
      <c r="G935" s="302"/>
      <c r="H935" s="170"/>
      <c r="I935" s="170"/>
      <c r="J935" s="817">
        <f t="shared" si="81"/>
        <v>0</v>
      </c>
      <c r="K935" s="588">
        <f t="shared" si="82"/>
        <v>0</v>
      </c>
      <c r="L935" s="644">
        <f>IF(I935&lt;(INDEX(Lookup!$U$2:$U$10,MATCH($D$45,Lookup!$S$2:$S$10,0))),0,365)</f>
        <v>0</v>
      </c>
      <c r="M935" s="588">
        <f t="shared" si="80"/>
        <v>0</v>
      </c>
      <c r="N935" s="704"/>
      <c r="O935" s="361"/>
      <c r="Q935" s="849">
        <f t="shared" si="83"/>
        <v>0</v>
      </c>
      <c r="R935" s="849">
        <f t="shared" si="84"/>
        <v>0</v>
      </c>
    </row>
    <row r="936" spans="2:18" x14ac:dyDescent="0.35">
      <c r="B936" s="229"/>
      <c r="C936" s="301"/>
      <c r="D936" s="301"/>
      <c r="E936" s="449"/>
      <c r="F936" s="301"/>
      <c r="G936" s="302"/>
      <c r="H936" s="170"/>
      <c r="I936" s="170"/>
      <c r="J936" s="817">
        <f t="shared" si="81"/>
        <v>0</v>
      </c>
      <c r="K936" s="588">
        <f t="shared" si="82"/>
        <v>0</v>
      </c>
      <c r="L936" s="644">
        <f>IF(I936&lt;(INDEX(Lookup!$U$2:$U$10,MATCH($D$45,Lookup!$S$2:$S$10,0))),0,365)</f>
        <v>0</v>
      </c>
      <c r="M936" s="588">
        <f t="shared" si="80"/>
        <v>0</v>
      </c>
      <c r="N936" s="704"/>
      <c r="O936" s="361"/>
      <c r="Q936" s="849">
        <f t="shared" si="83"/>
        <v>0</v>
      </c>
      <c r="R936" s="849">
        <f t="shared" si="84"/>
        <v>0</v>
      </c>
    </row>
    <row r="937" spans="2:18" x14ac:dyDescent="0.35">
      <c r="B937" s="229"/>
      <c r="C937" s="301"/>
      <c r="D937" s="301"/>
      <c r="E937" s="449"/>
      <c r="F937" s="301"/>
      <c r="G937" s="302"/>
      <c r="H937" s="170"/>
      <c r="I937" s="170"/>
      <c r="J937" s="817">
        <f t="shared" si="81"/>
        <v>0</v>
      </c>
      <c r="K937" s="588">
        <f t="shared" si="82"/>
        <v>0</v>
      </c>
      <c r="L937" s="644">
        <f>IF(I937&lt;(INDEX(Lookup!$U$2:$U$10,MATCH($D$45,Lookup!$S$2:$S$10,0))),0,365)</f>
        <v>0</v>
      </c>
      <c r="M937" s="588">
        <f t="shared" si="80"/>
        <v>0</v>
      </c>
      <c r="N937" s="704"/>
      <c r="O937" s="361"/>
      <c r="Q937" s="849">
        <f t="shared" si="83"/>
        <v>0</v>
      </c>
      <c r="R937" s="849">
        <f t="shared" si="84"/>
        <v>0</v>
      </c>
    </row>
    <row r="938" spans="2:18" x14ac:dyDescent="0.35">
      <c r="B938" s="229"/>
      <c r="C938" s="301"/>
      <c r="D938" s="301"/>
      <c r="E938" s="449"/>
      <c r="F938" s="301"/>
      <c r="G938" s="302"/>
      <c r="H938" s="170"/>
      <c r="I938" s="170"/>
      <c r="J938" s="817">
        <f t="shared" si="81"/>
        <v>0</v>
      </c>
      <c r="K938" s="588">
        <f t="shared" si="82"/>
        <v>0</v>
      </c>
      <c r="L938" s="644">
        <f>IF(I938&lt;(INDEX(Lookup!$U$2:$U$10,MATCH($D$45,Lookup!$S$2:$S$10,0))),0,365)</f>
        <v>0</v>
      </c>
      <c r="M938" s="588">
        <f t="shared" si="80"/>
        <v>0</v>
      </c>
      <c r="N938" s="704"/>
      <c r="O938" s="361"/>
      <c r="Q938" s="849">
        <f t="shared" si="83"/>
        <v>0</v>
      </c>
      <c r="R938" s="849">
        <f t="shared" si="84"/>
        <v>0</v>
      </c>
    </row>
    <row r="939" spans="2:18" x14ac:dyDescent="0.35">
      <c r="B939" s="229"/>
      <c r="C939" s="301"/>
      <c r="D939" s="301"/>
      <c r="E939" s="449"/>
      <c r="F939" s="301"/>
      <c r="G939" s="302"/>
      <c r="H939" s="170"/>
      <c r="I939" s="170"/>
      <c r="J939" s="817">
        <f t="shared" si="81"/>
        <v>0</v>
      </c>
      <c r="K939" s="588">
        <f t="shared" si="82"/>
        <v>0</v>
      </c>
      <c r="L939" s="644">
        <f>IF(I939&lt;(INDEX(Lookup!$U$2:$U$10,MATCH($D$45,Lookup!$S$2:$S$10,0))),0,365)</f>
        <v>0</v>
      </c>
      <c r="M939" s="588">
        <f t="shared" si="80"/>
        <v>0</v>
      </c>
      <c r="N939" s="704"/>
      <c r="O939" s="361"/>
      <c r="Q939" s="849">
        <f t="shared" si="83"/>
        <v>0</v>
      </c>
      <c r="R939" s="849">
        <f t="shared" si="84"/>
        <v>0</v>
      </c>
    </row>
    <row r="940" spans="2:18" x14ac:dyDescent="0.35">
      <c r="B940" s="229"/>
      <c r="C940" s="301"/>
      <c r="D940" s="301"/>
      <c r="E940" s="449"/>
      <c r="F940" s="301"/>
      <c r="G940" s="302"/>
      <c r="H940" s="170"/>
      <c r="I940" s="170"/>
      <c r="J940" s="817">
        <f t="shared" si="81"/>
        <v>0</v>
      </c>
      <c r="K940" s="588">
        <f t="shared" si="82"/>
        <v>0</v>
      </c>
      <c r="L940" s="644">
        <f>IF(I940&lt;(INDEX(Lookup!$U$2:$U$10,MATCH($D$45,Lookup!$S$2:$S$10,0))),0,365)</f>
        <v>0</v>
      </c>
      <c r="M940" s="588">
        <f t="shared" si="80"/>
        <v>0</v>
      </c>
      <c r="N940" s="704"/>
      <c r="O940" s="361"/>
      <c r="Q940" s="849">
        <f t="shared" si="83"/>
        <v>0</v>
      </c>
      <c r="R940" s="849">
        <f t="shared" si="84"/>
        <v>0</v>
      </c>
    </row>
    <row r="941" spans="2:18" x14ac:dyDescent="0.35">
      <c r="B941" s="229"/>
      <c r="C941" s="301"/>
      <c r="D941" s="301"/>
      <c r="E941" s="449"/>
      <c r="F941" s="301"/>
      <c r="G941" s="302"/>
      <c r="H941" s="170"/>
      <c r="I941" s="170"/>
      <c r="J941" s="817">
        <f t="shared" si="81"/>
        <v>0</v>
      </c>
      <c r="K941" s="588">
        <f t="shared" si="82"/>
        <v>0</v>
      </c>
      <c r="L941" s="644">
        <f>IF(I941&lt;(INDEX(Lookup!$U$2:$U$10,MATCH($D$45,Lookup!$S$2:$S$10,0))),0,365)</f>
        <v>0</v>
      </c>
      <c r="M941" s="588">
        <f t="shared" si="80"/>
        <v>0</v>
      </c>
      <c r="N941" s="704"/>
      <c r="O941" s="361"/>
      <c r="Q941" s="849">
        <f t="shared" si="83"/>
        <v>0</v>
      </c>
      <c r="R941" s="849">
        <f t="shared" si="84"/>
        <v>0</v>
      </c>
    </row>
    <row r="942" spans="2:18" x14ac:dyDescent="0.35">
      <c r="B942" s="229"/>
      <c r="C942" s="301"/>
      <c r="D942" s="301"/>
      <c r="E942" s="449"/>
      <c r="F942" s="301"/>
      <c r="G942" s="302"/>
      <c r="H942" s="170"/>
      <c r="I942" s="170"/>
      <c r="J942" s="817">
        <f t="shared" si="81"/>
        <v>0</v>
      </c>
      <c r="K942" s="588">
        <f t="shared" si="82"/>
        <v>0</v>
      </c>
      <c r="L942" s="644">
        <f>IF(I942&lt;(INDEX(Lookup!$U$2:$U$10,MATCH($D$45,Lookup!$S$2:$S$10,0))),0,365)</f>
        <v>0</v>
      </c>
      <c r="M942" s="588">
        <f t="shared" si="80"/>
        <v>0</v>
      </c>
      <c r="N942" s="704"/>
      <c r="O942" s="361"/>
      <c r="Q942" s="849">
        <f t="shared" si="83"/>
        <v>0</v>
      </c>
      <c r="R942" s="849">
        <f t="shared" si="84"/>
        <v>0</v>
      </c>
    </row>
    <row r="943" spans="2:18" x14ac:dyDescent="0.35">
      <c r="B943" s="229"/>
      <c r="C943" s="301"/>
      <c r="D943" s="301"/>
      <c r="E943" s="449"/>
      <c r="F943" s="301"/>
      <c r="G943" s="302"/>
      <c r="H943" s="170"/>
      <c r="I943" s="170"/>
      <c r="J943" s="817">
        <f t="shared" si="81"/>
        <v>0</v>
      </c>
      <c r="K943" s="588">
        <f t="shared" si="82"/>
        <v>0</v>
      </c>
      <c r="L943" s="644">
        <f>IF(I943&lt;(INDEX(Lookup!$U$2:$U$10,MATCH($D$45,Lookup!$S$2:$S$10,0))),0,365)</f>
        <v>0</v>
      </c>
      <c r="M943" s="588">
        <f t="shared" si="80"/>
        <v>0</v>
      </c>
      <c r="N943" s="704"/>
      <c r="O943" s="361"/>
      <c r="Q943" s="849">
        <f t="shared" si="83"/>
        <v>0</v>
      </c>
      <c r="R943" s="849">
        <f t="shared" si="84"/>
        <v>0</v>
      </c>
    </row>
    <row r="944" spans="2:18" x14ac:dyDescent="0.35">
      <c r="B944" s="229"/>
      <c r="C944" s="301"/>
      <c r="D944" s="301"/>
      <c r="E944" s="449"/>
      <c r="F944" s="301"/>
      <c r="G944" s="302"/>
      <c r="H944" s="170"/>
      <c r="I944" s="170"/>
      <c r="J944" s="817">
        <f t="shared" si="81"/>
        <v>0</v>
      </c>
      <c r="K944" s="588">
        <f t="shared" si="82"/>
        <v>0</v>
      </c>
      <c r="L944" s="644">
        <f>IF(I944&lt;(INDEX(Lookup!$U$2:$U$10,MATCH($D$45,Lookup!$S$2:$S$10,0))),0,365)</f>
        <v>0</v>
      </c>
      <c r="M944" s="588">
        <f t="shared" ref="M944:M1007" si="85">IF(O944="x",0,L944*$L$8)</f>
        <v>0</v>
      </c>
      <c r="N944" s="704"/>
      <c r="O944" s="361"/>
      <c r="Q944" s="849">
        <f t="shared" si="83"/>
        <v>0</v>
      </c>
      <c r="R944" s="849">
        <f t="shared" si="84"/>
        <v>0</v>
      </c>
    </row>
    <row r="945" spans="2:18" x14ac:dyDescent="0.35">
      <c r="B945" s="229"/>
      <c r="C945" s="301"/>
      <c r="D945" s="301"/>
      <c r="E945" s="449"/>
      <c r="F945" s="301"/>
      <c r="G945" s="302"/>
      <c r="H945" s="170"/>
      <c r="I945" s="170"/>
      <c r="J945" s="817">
        <f t="shared" ref="J945:J1008" si="86">IF(OR(H945&lt;&gt;"",I945&lt;&gt;""),DATEDIF(H945,I945,"d")+1,0)</f>
        <v>0</v>
      </c>
      <c r="K945" s="588">
        <f t="shared" ref="K945:K1008" si="87">J945*$L$8</f>
        <v>0</v>
      </c>
      <c r="L945" s="644">
        <f>IF(I945&lt;(INDEX(Lookup!$U$2:$U$10,MATCH($D$45,Lookup!$S$2:$S$10,0))),0,365)</f>
        <v>0</v>
      </c>
      <c r="M945" s="588">
        <f t="shared" si="85"/>
        <v>0</v>
      </c>
      <c r="N945" s="704"/>
      <c r="O945" s="361"/>
      <c r="Q945" s="849">
        <f t="shared" ref="Q945:Q1008" si="88">K945*$H$33</f>
        <v>0</v>
      </c>
      <c r="R945" s="849">
        <f t="shared" ref="R945:R1008" si="89">M945*$H$42</f>
        <v>0</v>
      </c>
    </row>
    <row r="946" spans="2:18" x14ac:dyDescent="0.35">
      <c r="B946" s="229"/>
      <c r="C946" s="301"/>
      <c r="D946" s="301"/>
      <c r="E946" s="449"/>
      <c r="F946" s="301"/>
      <c r="G946" s="302"/>
      <c r="H946" s="170"/>
      <c r="I946" s="170"/>
      <c r="J946" s="817">
        <f t="shared" si="86"/>
        <v>0</v>
      </c>
      <c r="K946" s="588">
        <f t="shared" si="87"/>
        <v>0</v>
      </c>
      <c r="L946" s="644">
        <f>IF(I946&lt;(INDEX(Lookup!$U$2:$U$10,MATCH($D$45,Lookup!$S$2:$S$10,0))),0,365)</f>
        <v>0</v>
      </c>
      <c r="M946" s="588">
        <f t="shared" si="85"/>
        <v>0</v>
      </c>
      <c r="N946" s="704"/>
      <c r="O946" s="361"/>
      <c r="Q946" s="849">
        <f t="shared" si="88"/>
        <v>0</v>
      </c>
      <c r="R946" s="849">
        <f t="shared" si="89"/>
        <v>0</v>
      </c>
    </row>
    <row r="947" spans="2:18" x14ac:dyDescent="0.35">
      <c r="B947" s="229"/>
      <c r="C947" s="301"/>
      <c r="D947" s="301"/>
      <c r="E947" s="449"/>
      <c r="F947" s="301"/>
      <c r="G947" s="302"/>
      <c r="H947" s="170"/>
      <c r="I947" s="170"/>
      <c r="J947" s="817">
        <f t="shared" si="86"/>
        <v>0</v>
      </c>
      <c r="K947" s="588">
        <f t="shared" si="87"/>
        <v>0</v>
      </c>
      <c r="L947" s="644">
        <f>IF(I947&lt;(INDEX(Lookup!$U$2:$U$10,MATCH($D$45,Lookup!$S$2:$S$10,0))),0,365)</f>
        <v>0</v>
      </c>
      <c r="M947" s="588">
        <f t="shared" si="85"/>
        <v>0</v>
      </c>
      <c r="N947" s="704"/>
      <c r="O947" s="361"/>
      <c r="Q947" s="849">
        <f t="shared" si="88"/>
        <v>0</v>
      </c>
      <c r="R947" s="849">
        <f t="shared" si="89"/>
        <v>0</v>
      </c>
    </row>
    <row r="948" spans="2:18" x14ac:dyDescent="0.35">
      <c r="B948" s="229"/>
      <c r="C948" s="301"/>
      <c r="D948" s="301"/>
      <c r="E948" s="449"/>
      <c r="F948" s="301"/>
      <c r="G948" s="302"/>
      <c r="H948" s="170"/>
      <c r="I948" s="170"/>
      <c r="J948" s="817">
        <f t="shared" si="86"/>
        <v>0</v>
      </c>
      <c r="K948" s="588">
        <f t="shared" si="87"/>
        <v>0</v>
      </c>
      <c r="L948" s="644">
        <f>IF(I948&lt;(INDEX(Lookup!$U$2:$U$10,MATCH($D$45,Lookup!$S$2:$S$10,0))),0,365)</f>
        <v>0</v>
      </c>
      <c r="M948" s="588">
        <f t="shared" si="85"/>
        <v>0</v>
      </c>
      <c r="N948" s="704"/>
      <c r="O948" s="361"/>
      <c r="Q948" s="849">
        <f t="shared" si="88"/>
        <v>0</v>
      </c>
      <c r="R948" s="849">
        <f t="shared" si="89"/>
        <v>0</v>
      </c>
    </row>
    <row r="949" spans="2:18" x14ac:dyDescent="0.35">
      <c r="B949" s="229"/>
      <c r="C949" s="301"/>
      <c r="D949" s="301"/>
      <c r="E949" s="449"/>
      <c r="F949" s="301"/>
      <c r="G949" s="302"/>
      <c r="H949" s="170"/>
      <c r="I949" s="170"/>
      <c r="J949" s="817">
        <f t="shared" si="86"/>
        <v>0</v>
      </c>
      <c r="K949" s="588">
        <f t="shared" si="87"/>
        <v>0</v>
      </c>
      <c r="L949" s="644">
        <f>IF(I949&lt;(INDEX(Lookup!$U$2:$U$10,MATCH($D$45,Lookup!$S$2:$S$10,0))),0,365)</f>
        <v>0</v>
      </c>
      <c r="M949" s="588">
        <f t="shared" si="85"/>
        <v>0</v>
      </c>
      <c r="N949" s="704"/>
      <c r="O949" s="361"/>
      <c r="Q949" s="849">
        <f t="shared" si="88"/>
        <v>0</v>
      </c>
      <c r="R949" s="849">
        <f t="shared" si="89"/>
        <v>0</v>
      </c>
    </row>
    <row r="950" spans="2:18" x14ac:dyDescent="0.35">
      <c r="B950" s="229"/>
      <c r="C950" s="301"/>
      <c r="D950" s="301"/>
      <c r="E950" s="449"/>
      <c r="F950" s="301"/>
      <c r="G950" s="302"/>
      <c r="H950" s="170"/>
      <c r="I950" s="170"/>
      <c r="J950" s="817">
        <f t="shared" si="86"/>
        <v>0</v>
      </c>
      <c r="K950" s="588">
        <f t="shared" si="87"/>
        <v>0</v>
      </c>
      <c r="L950" s="644">
        <f>IF(I950&lt;(INDEX(Lookup!$U$2:$U$10,MATCH($D$45,Lookup!$S$2:$S$10,0))),0,365)</f>
        <v>0</v>
      </c>
      <c r="M950" s="588">
        <f t="shared" si="85"/>
        <v>0</v>
      </c>
      <c r="N950" s="704"/>
      <c r="O950" s="361"/>
      <c r="Q950" s="849">
        <f t="shared" si="88"/>
        <v>0</v>
      </c>
      <c r="R950" s="849">
        <f t="shared" si="89"/>
        <v>0</v>
      </c>
    </row>
    <row r="951" spans="2:18" x14ac:dyDescent="0.35">
      <c r="B951" s="229"/>
      <c r="C951" s="301"/>
      <c r="D951" s="301"/>
      <c r="E951" s="449"/>
      <c r="F951" s="301"/>
      <c r="G951" s="302"/>
      <c r="H951" s="170"/>
      <c r="I951" s="170"/>
      <c r="J951" s="817">
        <f t="shared" si="86"/>
        <v>0</v>
      </c>
      <c r="K951" s="588">
        <f t="shared" si="87"/>
        <v>0</v>
      </c>
      <c r="L951" s="644">
        <f>IF(I951&lt;(INDEX(Lookup!$U$2:$U$10,MATCH($D$45,Lookup!$S$2:$S$10,0))),0,365)</f>
        <v>0</v>
      </c>
      <c r="M951" s="588">
        <f t="shared" si="85"/>
        <v>0</v>
      </c>
      <c r="N951" s="704"/>
      <c r="O951" s="361"/>
      <c r="Q951" s="849">
        <f t="shared" si="88"/>
        <v>0</v>
      </c>
      <c r="R951" s="849">
        <f t="shared" si="89"/>
        <v>0</v>
      </c>
    </row>
    <row r="952" spans="2:18" x14ac:dyDescent="0.35">
      <c r="B952" s="229"/>
      <c r="C952" s="301"/>
      <c r="D952" s="301"/>
      <c r="E952" s="449"/>
      <c r="F952" s="301"/>
      <c r="G952" s="302"/>
      <c r="H952" s="170"/>
      <c r="I952" s="170"/>
      <c r="J952" s="817">
        <f t="shared" si="86"/>
        <v>0</v>
      </c>
      <c r="K952" s="588">
        <f t="shared" si="87"/>
        <v>0</v>
      </c>
      <c r="L952" s="644">
        <f>IF(I952&lt;(INDEX(Lookup!$U$2:$U$10,MATCH($D$45,Lookup!$S$2:$S$10,0))),0,365)</f>
        <v>0</v>
      </c>
      <c r="M952" s="588">
        <f t="shared" si="85"/>
        <v>0</v>
      </c>
      <c r="N952" s="704"/>
      <c r="O952" s="361"/>
      <c r="Q952" s="849">
        <f t="shared" si="88"/>
        <v>0</v>
      </c>
      <c r="R952" s="849">
        <f t="shared" si="89"/>
        <v>0</v>
      </c>
    </row>
    <row r="953" spans="2:18" x14ac:dyDescent="0.35">
      <c r="B953" s="229"/>
      <c r="C953" s="301"/>
      <c r="D953" s="301"/>
      <c r="E953" s="449"/>
      <c r="F953" s="301"/>
      <c r="G953" s="302"/>
      <c r="H953" s="170"/>
      <c r="I953" s="170"/>
      <c r="J953" s="817">
        <f t="shared" si="86"/>
        <v>0</v>
      </c>
      <c r="K953" s="588">
        <f t="shared" si="87"/>
        <v>0</v>
      </c>
      <c r="L953" s="644">
        <f>IF(I953&lt;(INDEX(Lookup!$U$2:$U$10,MATCH($D$45,Lookup!$S$2:$S$10,0))),0,365)</f>
        <v>0</v>
      </c>
      <c r="M953" s="588">
        <f t="shared" si="85"/>
        <v>0</v>
      </c>
      <c r="N953" s="704"/>
      <c r="O953" s="361"/>
      <c r="Q953" s="849">
        <f t="shared" si="88"/>
        <v>0</v>
      </c>
      <c r="R953" s="849">
        <f t="shared" si="89"/>
        <v>0</v>
      </c>
    </row>
    <row r="954" spans="2:18" x14ac:dyDescent="0.35">
      <c r="B954" s="229"/>
      <c r="C954" s="301"/>
      <c r="D954" s="301"/>
      <c r="E954" s="449"/>
      <c r="F954" s="301"/>
      <c r="G954" s="302"/>
      <c r="H954" s="170"/>
      <c r="I954" s="170"/>
      <c r="J954" s="817">
        <f t="shared" si="86"/>
        <v>0</v>
      </c>
      <c r="K954" s="588">
        <f t="shared" si="87"/>
        <v>0</v>
      </c>
      <c r="L954" s="644">
        <f>IF(I954&lt;(INDEX(Lookup!$U$2:$U$10,MATCH($D$45,Lookup!$S$2:$S$10,0))),0,365)</f>
        <v>0</v>
      </c>
      <c r="M954" s="588">
        <f t="shared" si="85"/>
        <v>0</v>
      </c>
      <c r="N954" s="704"/>
      <c r="O954" s="361"/>
      <c r="Q954" s="849">
        <f t="shared" si="88"/>
        <v>0</v>
      </c>
      <c r="R954" s="849">
        <f t="shared" si="89"/>
        <v>0</v>
      </c>
    </row>
    <row r="955" spans="2:18" x14ac:dyDescent="0.35">
      <c r="B955" s="229"/>
      <c r="C955" s="301"/>
      <c r="D955" s="301"/>
      <c r="E955" s="449"/>
      <c r="F955" s="301"/>
      <c r="G955" s="302"/>
      <c r="H955" s="170"/>
      <c r="I955" s="170"/>
      <c r="J955" s="817">
        <f t="shared" si="86"/>
        <v>0</v>
      </c>
      <c r="K955" s="588">
        <f t="shared" si="87"/>
        <v>0</v>
      </c>
      <c r="L955" s="644">
        <f>IF(I955&lt;(INDEX(Lookup!$U$2:$U$10,MATCH($D$45,Lookup!$S$2:$S$10,0))),0,365)</f>
        <v>0</v>
      </c>
      <c r="M955" s="588">
        <f t="shared" si="85"/>
        <v>0</v>
      </c>
      <c r="N955" s="704"/>
      <c r="O955" s="361"/>
      <c r="Q955" s="849">
        <f t="shared" si="88"/>
        <v>0</v>
      </c>
      <c r="R955" s="849">
        <f t="shared" si="89"/>
        <v>0</v>
      </c>
    </row>
    <row r="956" spans="2:18" x14ac:dyDescent="0.35">
      <c r="B956" s="229"/>
      <c r="C956" s="301"/>
      <c r="D956" s="301"/>
      <c r="E956" s="449"/>
      <c r="F956" s="301"/>
      <c r="G956" s="302"/>
      <c r="H956" s="170"/>
      <c r="I956" s="170"/>
      <c r="J956" s="817">
        <f t="shared" si="86"/>
        <v>0</v>
      </c>
      <c r="K956" s="588">
        <f t="shared" si="87"/>
        <v>0</v>
      </c>
      <c r="L956" s="644">
        <f>IF(I956&lt;(INDEX(Lookup!$U$2:$U$10,MATCH($D$45,Lookup!$S$2:$S$10,0))),0,365)</f>
        <v>0</v>
      </c>
      <c r="M956" s="588">
        <f t="shared" si="85"/>
        <v>0</v>
      </c>
      <c r="N956" s="704"/>
      <c r="O956" s="361"/>
      <c r="Q956" s="849">
        <f t="shared" si="88"/>
        <v>0</v>
      </c>
      <c r="R956" s="849">
        <f t="shared" si="89"/>
        <v>0</v>
      </c>
    </row>
    <row r="957" spans="2:18" x14ac:dyDescent="0.35">
      <c r="B957" s="229"/>
      <c r="C957" s="301"/>
      <c r="D957" s="301"/>
      <c r="E957" s="449"/>
      <c r="F957" s="301"/>
      <c r="G957" s="302"/>
      <c r="H957" s="170"/>
      <c r="I957" s="170"/>
      <c r="J957" s="817">
        <f t="shared" si="86"/>
        <v>0</v>
      </c>
      <c r="K957" s="588">
        <f t="shared" si="87"/>
        <v>0</v>
      </c>
      <c r="L957" s="644">
        <f>IF(I957&lt;(INDEX(Lookup!$U$2:$U$10,MATCH($D$45,Lookup!$S$2:$S$10,0))),0,365)</f>
        <v>0</v>
      </c>
      <c r="M957" s="588">
        <f t="shared" si="85"/>
        <v>0</v>
      </c>
      <c r="N957" s="704"/>
      <c r="O957" s="361"/>
      <c r="Q957" s="849">
        <f t="shared" si="88"/>
        <v>0</v>
      </c>
      <c r="R957" s="849">
        <f t="shared" si="89"/>
        <v>0</v>
      </c>
    </row>
    <row r="958" spans="2:18" x14ac:dyDescent="0.35">
      <c r="B958" s="229"/>
      <c r="C958" s="301"/>
      <c r="D958" s="301"/>
      <c r="E958" s="449"/>
      <c r="F958" s="301"/>
      <c r="G958" s="302"/>
      <c r="H958" s="170"/>
      <c r="I958" s="170"/>
      <c r="J958" s="817">
        <f t="shared" si="86"/>
        <v>0</v>
      </c>
      <c r="K958" s="588">
        <f t="shared" si="87"/>
        <v>0</v>
      </c>
      <c r="L958" s="644">
        <f>IF(I958&lt;(INDEX(Lookup!$U$2:$U$10,MATCH($D$45,Lookup!$S$2:$S$10,0))),0,365)</f>
        <v>0</v>
      </c>
      <c r="M958" s="588">
        <f t="shared" si="85"/>
        <v>0</v>
      </c>
      <c r="N958" s="704"/>
      <c r="O958" s="361"/>
      <c r="Q958" s="849">
        <f t="shared" si="88"/>
        <v>0</v>
      </c>
      <c r="R958" s="849">
        <f t="shared" si="89"/>
        <v>0</v>
      </c>
    </row>
    <row r="959" spans="2:18" x14ac:dyDescent="0.35">
      <c r="B959" s="229"/>
      <c r="C959" s="301"/>
      <c r="D959" s="301"/>
      <c r="E959" s="449"/>
      <c r="F959" s="301"/>
      <c r="G959" s="302"/>
      <c r="H959" s="170"/>
      <c r="I959" s="170"/>
      <c r="J959" s="817">
        <f t="shared" si="86"/>
        <v>0</v>
      </c>
      <c r="K959" s="588">
        <f t="shared" si="87"/>
        <v>0</v>
      </c>
      <c r="L959" s="644">
        <f>IF(I959&lt;(INDEX(Lookup!$U$2:$U$10,MATCH($D$45,Lookup!$S$2:$S$10,0))),0,365)</f>
        <v>0</v>
      </c>
      <c r="M959" s="588">
        <f t="shared" si="85"/>
        <v>0</v>
      </c>
      <c r="N959" s="704"/>
      <c r="O959" s="361"/>
      <c r="Q959" s="849">
        <f t="shared" si="88"/>
        <v>0</v>
      </c>
      <c r="R959" s="849">
        <f t="shared" si="89"/>
        <v>0</v>
      </c>
    </row>
    <row r="960" spans="2:18" x14ac:dyDescent="0.35">
      <c r="B960" s="229"/>
      <c r="C960" s="301"/>
      <c r="D960" s="301"/>
      <c r="E960" s="449"/>
      <c r="F960" s="301"/>
      <c r="G960" s="302"/>
      <c r="H960" s="170"/>
      <c r="I960" s="170"/>
      <c r="J960" s="817">
        <f t="shared" si="86"/>
        <v>0</v>
      </c>
      <c r="K960" s="588">
        <f t="shared" si="87"/>
        <v>0</v>
      </c>
      <c r="L960" s="644">
        <f>IF(I960&lt;(INDEX(Lookup!$U$2:$U$10,MATCH($D$45,Lookup!$S$2:$S$10,0))),0,365)</f>
        <v>0</v>
      </c>
      <c r="M960" s="588">
        <f t="shared" si="85"/>
        <v>0</v>
      </c>
      <c r="N960" s="704"/>
      <c r="O960" s="361"/>
      <c r="Q960" s="849">
        <f t="shared" si="88"/>
        <v>0</v>
      </c>
      <c r="R960" s="849">
        <f t="shared" si="89"/>
        <v>0</v>
      </c>
    </row>
    <row r="961" spans="2:18" x14ac:dyDescent="0.35">
      <c r="B961" s="229"/>
      <c r="C961" s="301"/>
      <c r="D961" s="301"/>
      <c r="E961" s="449"/>
      <c r="F961" s="301"/>
      <c r="G961" s="302"/>
      <c r="H961" s="170"/>
      <c r="I961" s="170"/>
      <c r="J961" s="817">
        <f t="shared" si="86"/>
        <v>0</v>
      </c>
      <c r="K961" s="588">
        <f t="shared" si="87"/>
        <v>0</v>
      </c>
      <c r="L961" s="644">
        <f>IF(I961&lt;(INDEX(Lookup!$U$2:$U$10,MATCH($D$45,Lookup!$S$2:$S$10,0))),0,365)</f>
        <v>0</v>
      </c>
      <c r="M961" s="588">
        <f t="shared" si="85"/>
        <v>0</v>
      </c>
      <c r="N961" s="704"/>
      <c r="O961" s="361"/>
      <c r="Q961" s="849">
        <f t="shared" si="88"/>
        <v>0</v>
      </c>
      <c r="R961" s="849">
        <f t="shared" si="89"/>
        <v>0</v>
      </c>
    </row>
    <row r="962" spans="2:18" x14ac:dyDescent="0.35">
      <c r="B962" s="229"/>
      <c r="C962" s="301"/>
      <c r="D962" s="301"/>
      <c r="E962" s="449"/>
      <c r="F962" s="301"/>
      <c r="G962" s="302"/>
      <c r="H962" s="170"/>
      <c r="I962" s="170"/>
      <c r="J962" s="817">
        <f t="shared" si="86"/>
        <v>0</v>
      </c>
      <c r="K962" s="588">
        <f t="shared" si="87"/>
        <v>0</v>
      </c>
      <c r="L962" s="644">
        <f>IF(I962&lt;(INDEX(Lookup!$U$2:$U$10,MATCH($D$45,Lookup!$S$2:$S$10,0))),0,365)</f>
        <v>0</v>
      </c>
      <c r="M962" s="588">
        <f t="shared" si="85"/>
        <v>0</v>
      </c>
      <c r="N962" s="704"/>
      <c r="O962" s="361"/>
      <c r="Q962" s="849">
        <f t="shared" si="88"/>
        <v>0</v>
      </c>
      <c r="R962" s="849">
        <f t="shared" si="89"/>
        <v>0</v>
      </c>
    </row>
    <row r="963" spans="2:18" x14ac:dyDescent="0.35">
      <c r="B963" s="229"/>
      <c r="C963" s="301"/>
      <c r="D963" s="301"/>
      <c r="E963" s="449"/>
      <c r="F963" s="301"/>
      <c r="G963" s="302"/>
      <c r="H963" s="170"/>
      <c r="I963" s="170"/>
      <c r="J963" s="817">
        <f t="shared" si="86"/>
        <v>0</v>
      </c>
      <c r="K963" s="588">
        <f t="shared" si="87"/>
        <v>0</v>
      </c>
      <c r="L963" s="644">
        <f>IF(I963&lt;(INDEX(Lookup!$U$2:$U$10,MATCH($D$45,Lookup!$S$2:$S$10,0))),0,365)</f>
        <v>0</v>
      </c>
      <c r="M963" s="588">
        <f t="shared" si="85"/>
        <v>0</v>
      </c>
      <c r="N963" s="704"/>
      <c r="O963" s="361"/>
      <c r="Q963" s="849">
        <f t="shared" si="88"/>
        <v>0</v>
      </c>
      <c r="R963" s="849">
        <f t="shared" si="89"/>
        <v>0</v>
      </c>
    </row>
    <row r="964" spans="2:18" x14ac:dyDescent="0.35">
      <c r="B964" s="229"/>
      <c r="C964" s="301"/>
      <c r="D964" s="301"/>
      <c r="E964" s="449"/>
      <c r="F964" s="301"/>
      <c r="G964" s="302"/>
      <c r="H964" s="170"/>
      <c r="I964" s="170"/>
      <c r="J964" s="817">
        <f t="shared" si="86"/>
        <v>0</v>
      </c>
      <c r="K964" s="588">
        <f t="shared" si="87"/>
        <v>0</v>
      </c>
      <c r="L964" s="644">
        <f>IF(I964&lt;(INDEX(Lookup!$U$2:$U$10,MATCH($D$45,Lookup!$S$2:$S$10,0))),0,365)</f>
        <v>0</v>
      </c>
      <c r="M964" s="588">
        <f t="shared" si="85"/>
        <v>0</v>
      </c>
      <c r="N964" s="704"/>
      <c r="O964" s="361"/>
      <c r="Q964" s="849">
        <f t="shared" si="88"/>
        <v>0</v>
      </c>
      <c r="R964" s="849">
        <f t="shared" si="89"/>
        <v>0</v>
      </c>
    </row>
    <row r="965" spans="2:18" x14ac:dyDescent="0.35">
      <c r="B965" s="229"/>
      <c r="C965" s="301"/>
      <c r="D965" s="301"/>
      <c r="E965" s="449"/>
      <c r="F965" s="301"/>
      <c r="G965" s="302"/>
      <c r="H965" s="170"/>
      <c r="I965" s="170"/>
      <c r="J965" s="817">
        <f t="shared" si="86"/>
        <v>0</v>
      </c>
      <c r="K965" s="588">
        <f t="shared" si="87"/>
        <v>0</v>
      </c>
      <c r="L965" s="644">
        <f>IF(I965&lt;(INDEX(Lookup!$U$2:$U$10,MATCH($D$45,Lookup!$S$2:$S$10,0))),0,365)</f>
        <v>0</v>
      </c>
      <c r="M965" s="588">
        <f t="shared" si="85"/>
        <v>0</v>
      </c>
      <c r="N965" s="704"/>
      <c r="O965" s="361"/>
      <c r="Q965" s="849">
        <f t="shared" si="88"/>
        <v>0</v>
      </c>
      <c r="R965" s="849">
        <f t="shared" si="89"/>
        <v>0</v>
      </c>
    </row>
    <row r="966" spans="2:18" x14ac:dyDescent="0.35">
      <c r="B966" s="229"/>
      <c r="C966" s="301"/>
      <c r="D966" s="301"/>
      <c r="E966" s="449"/>
      <c r="F966" s="301"/>
      <c r="G966" s="302"/>
      <c r="H966" s="170"/>
      <c r="I966" s="170"/>
      <c r="J966" s="817">
        <f t="shared" si="86"/>
        <v>0</v>
      </c>
      <c r="K966" s="588">
        <f t="shared" si="87"/>
        <v>0</v>
      </c>
      <c r="L966" s="644">
        <f>IF(I966&lt;(INDEX(Lookup!$U$2:$U$10,MATCH($D$45,Lookup!$S$2:$S$10,0))),0,365)</f>
        <v>0</v>
      </c>
      <c r="M966" s="588">
        <f t="shared" si="85"/>
        <v>0</v>
      </c>
      <c r="N966" s="704"/>
      <c r="O966" s="361"/>
      <c r="Q966" s="849">
        <f t="shared" si="88"/>
        <v>0</v>
      </c>
      <c r="R966" s="849">
        <f t="shared" si="89"/>
        <v>0</v>
      </c>
    </row>
    <row r="967" spans="2:18" x14ac:dyDescent="0.35">
      <c r="B967" s="229"/>
      <c r="C967" s="301"/>
      <c r="D967" s="301"/>
      <c r="E967" s="449"/>
      <c r="F967" s="301"/>
      <c r="G967" s="302"/>
      <c r="H967" s="170"/>
      <c r="I967" s="170"/>
      <c r="J967" s="817">
        <f t="shared" si="86"/>
        <v>0</v>
      </c>
      <c r="K967" s="588">
        <f t="shared" si="87"/>
        <v>0</v>
      </c>
      <c r="L967" s="644">
        <f>IF(I967&lt;(INDEX(Lookup!$U$2:$U$10,MATCH($D$45,Lookup!$S$2:$S$10,0))),0,365)</f>
        <v>0</v>
      </c>
      <c r="M967" s="588">
        <f t="shared" si="85"/>
        <v>0</v>
      </c>
      <c r="N967" s="704"/>
      <c r="O967" s="361"/>
      <c r="Q967" s="849">
        <f t="shared" si="88"/>
        <v>0</v>
      </c>
      <c r="R967" s="849">
        <f t="shared" si="89"/>
        <v>0</v>
      </c>
    </row>
    <row r="968" spans="2:18" x14ac:dyDescent="0.35">
      <c r="B968" s="229"/>
      <c r="C968" s="301"/>
      <c r="D968" s="301"/>
      <c r="E968" s="449"/>
      <c r="F968" s="301"/>
      <c r="G968" s="302"/>
      <c r="H968" s="170"/>
      <c r="I968" s="170"/>
      <c r="J968" s="817">
        <f t="shared" si="86"/>
        <v>0</v>
      </c>
      <c r="K968" s="588">
        <f t="shared" si="87"/>
        <v>0</v>
      </c>
      <c r="L968" s="644">
        <f>IF(I968&lt;(INDEX(Lookup!$U$2:$U$10,MATCH($D$45,Lookup!$S$2:$S$10,0))),0,365)</f>
        <v>0</v>
      </c>
      <c r="M968" s="588">
        <f t="shared" si="85"/>
        <v>0</v>
      </c>
      <c r="N968" s="704"/>
      <c r="O968" s="361"/>
      <c r="Q968" s="849">
        <f t="shared" si="88"/>
        <v>0</v>
      </c>
      <c r="R968" s="849">
        <f t="shared" si="89"/>
        <v>0</v>
      </c>
    </row>
    <row r="969" spans="2:18" x14ac:dyDescent="0.35">
      <c r="B969" s="229"/>
      <c r="C969" s="301"/>
      <c r="D969" s="301"/>
      <c r="E969" s="449"/>
      <c r="F969" s="301"/>
      <c r="G969" s="302"/>
      <c r="H969" s="170"/>
      <c r="I969" s="170"/>
      <c r="J969" s="817">
        <f t="shared" si="86"/>
        <v>0</v>
      </c>
      <c r="K969" s="588">
        <f t="shared" si="87"/>
        <v>0</v>
      </c>
      <c r="L969" s="644">
        <f>IF(I969&lt;(INDEX(Lookup!$U$2:$U$10,MATCH($D$45,Lookup!$S$2:$S$10,0))),0,365)</f>
        <v>0</v>
      </c>
      <c r="M969" s="588">
        <f t="shared" si="85"/>
        <v>0</v>
      </c>
      <c r="N969" s="704"/>
      <c r="O969" s="361"/>
      <c r="Q969" s="849">
        <f t="shared" si="88"/>
        <v>0</v>
      </c>
      <c r="R969" s="849">
        <f t="shared" si="89"/>
        <v>0</v>
      </c>
    </row>
    <row r="970" spans="2:18" x14ac:dyDescent="0.35">
      <c r="B970" s="229"/>
      <c r="C970" s="301"/>
      <c r="D970" s="301"/>
      <c r="E970" s="449"/>
      <c r="F970" s="301"/>
      <c r="G970" s="302"/>
      <c r="H970" s="170"/>
      <c r="I970" s="170"/>
      <c r="J970" s="817">
        <f t="shared" si="86"/>
        <v>0</v>
      </c>
      <c r="K970" s="588">
        <f t="shared" si="87"/>
        <v>0</v>
      </c>
      <c r="L970" s="644">
        <f>IF(I970&lt;(INDEX(Lookup!$U$2:$U$10,MATCH($D$45,Lookup!$S$2:$S$10,0))),0,365)</f>
        <v>0</v>
      </c>
      <c r="M970" s="588">
        <f t="shared" si="85"/>
        <v>0</v>
      </c>
      <c r="N970" s="704"/>
      <c r="O970" s="361"/>
      <c r="Q970" s="849">
        <f t="shared" si="88"/>
        <v>0</v>
      </c>
      <c r="R970" s="849">
        <f t="shared" si="89"/>
        <v>0</v>
      </c>
    </row>
    <row r="971" spans="2:18" x14ac:dyDescent="0.35">
      <c r="B971" s="229"/>
      <c r="C971" s="301"/>
      <c r="D971" s="301"/>
      <c r="E971" s="449"/>
      <c r="F971" s="301"/>
      <c r="G971" s="302"/>
      <c r="H971" s="170"/>
      <c r="I971" s="170"/>
      <c r="J971" s="817">
        <f t="shared" si="86"/>
        <v>0</v>
      </c>
      <c r="K971" s="588">
        <f t="shared" si="87"/>
        <v>0</v>
      </c>
      <c r="L971" s="644">
        <f>IF(I971&lt;(INDEX(Lookup!$U$2:$U$10,MATCH($D$45,Lookup!$S$2:$S$10,0))),0,365)</f>
        <v>0</v>
      </c>
      <c r="M971" s="588">
        <f t="shared" si="85"/>
        <v>0</v>
      </c>
      <c r="N971" s="704"/>
      <c r="O971" s="361"/>
      <c r="Q971" s="849">
        <f t="shared" si="88"/>
        <v>0</v>
      </c>
      <c r="R971" s="849">
        <f t="shared" si="89"/>
        <v>0</v>
      </c>
    </row>
    <row r="972" spans="2:18" x14ac:dyDescent="0.35">
      <c r="B972" s="229"/>
      <c r="C972" s="301"/>
      <c r="D972" s="301"/>
      <c r="E972" s="449"/>
      <c r="F972" s="301"/>
      <c r="G972" s="302"/>
      <c r="H972" s="170"/>
      <c r="I972" s="170"/>
      <c r="J972" s="817">
        <f t="shared" si="86"/>
        <v>0</v>
      </c>
      <c r="K972" s="588">
        <f t="shared" si="87"/>
        <v>0</v>
      </c>
      <c r="L972" s="644">
        <f>IF(I972&lt;(INDEX(Lookup!$U$2:$U$10,MATCH($D$45,Lookup!$S$2:$S$10,0))),0,365)</f>
        <v>0</v>
      </c>
      <c r="M972" s="588">
        <f t="shared" si="85"/>
        <v>0</v>
      </c>
      <c r="N972" s="704"/>
      <c r="O972" s="361"/>
      <c r="Q972" s="849">
        <f t="shared" si="88"/>
        <v>0</v>
      </c>
      <c r="R972" s="849">
        <f t="shared" si="89"/>
        <v>0</v>
      </c>
    </row>
    <row r="973" spans="2:18" x14ac:dyDescent="0.35">
      <c r="B973" s="229"/>
      <c r="C973" s="301"/>
      <c r="D973" s="301"/>
      <c r="E973" s="449"/>
      <c r="F973" s="301"/>
      <c r="G973" s="302"/>
      <c r="H973" s="170"/>
      <c r="I973" s="170"/>
      <c r="J973" s="817">
        <f t="shared" si="86"/>
        <v>0</v>
      </c>
      <c r="K973" s="588">
        <f t="shared" si="87"/>
        <v>0</v>
      </c>
      <c r="L973" s="644">
        <f>IF(I973&lt;(INDEX(Lookup!$U$2:$U$10,MATCH($D$45,Lookup!$S$2:$S$10,0))),0,365)</f>
        <v>0</v>
      </c>
      <c r="M973" s="588">
        <f t="shared" si="85"/>
        <v>0</v>
      </c>
      <c r="N973" s="704"/>
      <c r="O973" s="361"/>
      <c r="Q973" s="849">
        <f t="shared" si="88"/>
        <v>0</v>
      </c>
      <c r="R973" s="849">
        <f t="shared" si="89"/>
        <v>0</v>
      </c>
    </row>
    <row r="974" spans="2:18" x14ac:dyDescent="0.35">
      <c r="B974" s="229"/>
      <c r="C974" s="301"/>
      <c r="D974" s="301"/>
      <c r="E974" s="449"/>
      <c r="F974" s="301"/>
      <c r="G974" s="302"/>
      <c r="H974" s="170"/>
      <c r="I974" s="170"/>
      <c r="J974" s="817">
        <f t="shared" si="86"/>
        <v>0</v>
      </c>
      <c r="K974" s="588">
        <f t="shared" si="87"/>
        <v>0</v>
      </c>
      <c r="L974" s="644">
        <f>IF(I974&lt;(INDEX(Lookup!$U$2:$U$10,MATCH($D$45,Lookup!$S$2:$S$10,0))),0,365)</f>
        <v>0</v>
      </c>
      <c r="M974" s="588">
        <f t="shared" si="85"/>
        <v>0</v>
      </c>
      <c r="N974" s="704"/>
      <c r="O974" s="361"/>
      <c r="Q974" s="849">
        <f t="shared" si="88"/>
        <v>0</v>
      </c>
      <c r="R974" s="849">
        <f t="shared" si="89"/>
        <v>0</v>
      </c>
    </row>
    <row r="975" spans="2:18" x14ac:dyDescent="0.35">
      <c r="B975" s="229"/>
      <c r="C975" s="301"/>
      <c r="D975" s="301"/>
      <c r="E975" s="449"/>
      <c r="F975" s="301"/>
      <c r="G975" s="302"/>
      <c r="H975" s="170"/>
      <c r="I975" s="170"/>
      <c r="J975" s="817">
        <f t="shared" si="86"/>
        <v>0</v>
      </c>
      <c r="K975" s="588">
        <f t="shared" si="87"/>
        <v>0</v>
      </c>
      <c r="L975" s="644">
        <f>IF(I975&lt;(INDEX(Lookup!$U$2:$U$10,MATCH($D$45,Lookup!$S$2:$S$10,0))),0,365)</f>
        <v>0</v>
      </c>
      <c r="M975" s="588">
        <f t="shared" si="85"/>
        <v>0</v>
      </c>
      <c r="N975" s="704"/>
      <c r="O975" s="361"/>
      <c r="Q975" s="849">
        <f t="shared" si="88"/>
        <v>0</v>
      </c>
      <c r="R975" s="849">
        <f t="shared" si="89"/>
        <v>0</v>
      </c>
    </row>
    <row r="976" spans="2:18" x14ac:dyDescent="0.35">
      <c r="B976" s="229"/>
      <c r="C976" s="301"/>
      <c r="D976" s="301"/>
      <c r="E976" s="449"/>
      <c r="F976" s="301"/>
      <c r="G976" s="302"/>
      <c r="H976" s="170"/>
      <c r="I976" s="170"/>
      <c r="J976" s="817">
        <f t="shared" si="86"/>
        <v>0</v>
      </c>
      <c r="K976" s="588">
        <f t="shared" si="87"/>
        <v>0</v>
      </c>
      <c r="L976" s="644">
        <f>IF(I976&lt;(INDEX(Lookup!$U$2:$U$10,MATCH($D$45,Lookup!$S$2:$S$10,0))),0,365)</f>
        <v>0</v>
      </c>
      <c r="M976" s="588">
        <f t="shared" si="85"/>
        <v>0</v>
      </c>
      <c r="N976" s="704"/>
      <c r="O976" s="361"/>
      <c r="Q976" s="849">
        <f t="shared" si="88"/>
        <v>0</v>
      </c>
      <c r="R976" s="849">
        <f t="shared" si="89"/>
        <v>0</v>
      </c>
    </row>
    <row r="977" spans="2:18" x14ac:dyDescent="0.35">
      <c r="B977" s="229"/>
      <c r="C977" s="301"/>
      <c r="D977" s="301"/>
      <c r="E977" s="449"/>
      <c r="F977" s="301"/>
      <c r="G977" s="302"/>
      <c r="H977" s="170"/>
      <c r="I977" s="170"/>
      <c r="J977" s="817">
        <f t="shared" si="86"/>
        <v>0</v>
      </c>
      <c r="K977" s="588">
        <f t="shared" si="87"/>
        <v>0</v>
      </c>
      <c r="L977" s="644">
        <f>IF(I977&lt;(INDEX(Lookup!$U$2:$U$10,MATCH($D$45,Lookup!$S$2:$S$10,0))),0,365)</f>
        <v>0</v>
      </c>
      <c r="M977" s="588">
        <f t="shared" si="85"/>
        <v>0</v>
      </c>
      <c r="N977" s="704"/>
      <c r="O977" s="361"/>
      <c r="Q977" s="849">
        <f t="shared" si="88"/>
        <v>0</v>
      </c>
      <c r="R977" s="849">
        <f t="shared" si="89"/>
        <v>0</v>
      </c>
    </row>
    <row r="978" spans="2:18" x14ac:dyDescent="0.35">
      <c r="B978" s="229"/>
      <c r="C978" s="301"/>
      <c r="D978" s="301"/>
      <c r="E978" s="449"/>
      <c r="F978" s="301"/>
      <c r="G978" s="302"/>
      <c r="H978" s="170"/>
      <c r="I978" s="170"/>
      <c r="J978" s="817">
        <f t="shared" si="86"/>
        <v>0</v>
      </c>
      <c r="K978" s="588">
        <f t="shared" si="87"/>
        <v>0</v>
      </c>
      <c r="L978" s="644">
        <f>IF(I978&lt;(INDEX(Lookup!$U$2:$U$10,MATCH($D$45,Lookup!$S$2:$S$10,0))),0,365)</f>
        <v>0</v>
      </c>
      <c r="M978" s="588">
        <f t="shared" si="85"/>
        <v>0</v>
      </c>
      <c r="N978" s="704"/>
      <c r="O978" s="361"/>
      <c r="Q978" s="849">
        <f t="shared" si="88"/>
        <v>0</v>
      </c>
      <c r="R978" s="849">
        <f t="shared" si="89"/>
        <v>0</v>
      </c>
    </row>
    <row r="979" spans="2:18" x14ac:dyDescent="0.35">
      <c r="B979" s="229"/>
      <c r="C979" s="301"/>
      <c r="D979" s="301"/>
      <c r="E979" s="449"/>
      <c r="F979" s="301"/>
      <c r="G979" s="302"/>
      <c r="H979" s="170"/>
      <c r="I979" s="170"/>
      <c r="J979" s="817">
        <f t="shared" si="86"/>
        <v>0</v>
      </c>
      <c r="K979" s="588">
        <f t="shared" si="87"/>
        <v>0</v>
      </c>
      <c r="L979" s="644">
        <f>IF(I979&lt;(INDEX(Lookup!$U$2:$U$10,MATCH($D$45,Lookup!$S$2:$S$10,0))),0,365)</f>
        <v>0</v>
      </c>
      <c r="M979" s="588">
        <f t="shared" si="85"/>
        <v>0</v>
      </c>
      <c r="N979" s="704"/>
      <c r="O979" s="361"/>
      <c r="Q979" s="849">
        <f t="shared" si="88"/>
        <v>0</v>
      </c>
      <c r="R979" s="849">
        <f t="shared" si="89"/>
        <v>0</v>
      </c>
    </row>
    <row r="980" spans="2:18" x14ac:dyDescent="0.35">
      <c r="B980" s="229"/>
      <c r="C980" s="301"/>
      <c r="D980" s="301"/>
      <c r="E980" s="449"/>
      <c r="F980" s="301"/>
      <c r="G980" s="302"/>
      <c r="H980" s="170"/>
      <c r="I980" s="170"/>
      <c r="J980" s="817">
        <f t="shared" si="86"/>
        <v>0</v>
      </c>
      <c r="K980" s="588">
        <f t="shared" si="87"/>
        <v>0</v>
      </c>
      <c r="L980" s="644">
        <f>IF(I980&lt;(INDEX(Lookup!$U$2:$U$10,MATCH($D$45,Lookup!$S$2:$S$10,0))),0,365)</f>
        <v>0</v>
      </c>
      <c r="M980" s="588">
        <f t="shared" si="85"/>
        <v>0</v>
      </c>
      <c r="N980" s="704"/>
      <c r="O980" s="361"/>
      <c r="Q980" s="849">
        <f t="shared" si="88"/>
        <v>0</v>
      </c>
      <c r="R980" s="849">
        <f t="shared" si="89"/>
        <v>0</v>
      </c>
    </row>
    <row r="981" spans="2:18" x14ac:dyDescent="0.35">
      <c r="B981" s="229"/>
      <c r="C981" s="301"/>
      <c r="D981" s="301"/>
      <c r="E981" s="449"/>
      <c r="F981" s="301"/>
      <c r="G981" s="302"/>
      <c r="H981" s="170"/>
      <c r="I981" s="170"/>
      <c r="J981" s="817">
        <f t="shared" si="86"/>
        <v>0</v>
      </c>
      <c r="K981" s="588">
        <f t="shared" si="87"/>
        <v>0</v>
      </c>
      <c r="L981" s="644">
        <f>IF(I981&lt;(INDEX(Lookup!$U$2:$U$10,MATCH($D$45,Lookup!$S$2:$S$10,0))),0,365)</f>
        <v>0</v>
      </c>
      <c r="M981" s="588">
        <f t="shared" si="85"/>
        <v>0</v>
      </c>
      <c r="N981" s="704"/>
      <c r="O981" s="361"/>
      <c r="Q981" s="849">
        <f t="shared" si="88"/>
        <v>0</v>
      </c>
      <c r="R981" s="849">
        <f t="shared" si="89"/>
        <v>0</v>
      </c>
    </row>
    <row r="982" spans="2:18" x14ac:dyDescent="0.35">
      <c r="B982" s="229"/>
      <c r="C982" s="301"/>
      <c r="D982" s="301"/>
      <c r="E982" s="449"/>
      <c r="F982" s="301"/>
      <c r="G982" s="302"/>
      <c r="H982" s="170"/>
      <c r="I982" s="170"/>
      <c r="J982" s="817">
        <f t="shared" si="86"/>
        <v>0</v>
      </c>
      <c r="K982" s="588">
        <f t="shared" si="87"/>
        <v>0</v>
      </c>
      <c r="L982" s="644">
        <f>IF(I982&lt;(INDEX(Lookup!$U$2:$U$10,MATCH($D$45,Lookup!$S$2:$S$10,0))),0,365)</f>
        <v>0</v>
      </c>
      <c r="M982" s="588">
        <f t="shared" si="85"/>
        <v>0</v>
      </c>
      <c r="N982" s="704"/>
      <c r="O982" s="361"/>
      <c r="Q982" s="849">
        <f t="shared" si="88"/>
        <v>0</v>
      </c>
      <c r="R982" s="849">
        <f t="shared" si="89"/>
        <v>0</v>
      </c>
    </row>
    <row r="983" spans="2:18" x14ac:dyDescent="0.35">
      <c r="B983" s="229"/>
      <c r="C983" s="301"/>
      <c r="D983" s="301"/>
      <c r="E983" s="449"/>
      <c r="F983" s="301"/>
      <c r="G983" s="302"/>
      <c r="H983" s="170"/>
      <c r="I983" s="170"/>
      <c r="J983" s="817">
        <f t="shared" si="86"/>
        <v>0</v>
      </c>
      <c r="K983" s="588">
        <f t="shared" si="87"/>
        <v>0</v>
      </c>
      <c r="L983" s="644">
        <f>IF(I983&lt;(INDEX(Lookup!$U$2:$U$10,MATCH($D$45,Lookup!$S$2:$S$10,0))),0,365)</f>
        <v>0</v>
      </c>
      <c r="M983" s="588">
        <f t="shared" si="85"/>
        <v>0</v>
      </c>
      <c r="N983" s="704"/>
      <c r="O983" s="361"/>
      <c r="Q983" s="849">
        <f t="shared" si="88"/>
        <v>0</v>
      </c>
      <c r="R983" s="849">
        <f t="shared" si="89"/>
        <v>0</v>
      </c>
    </row>
    <row r="984" spans="2:18" x14ac:dyDescent="0.35">
      <c r="B984" s="229"/>
      <c r="C984" s="301"/>
      <c r="D984" s="301"/>
      <c r="E984" s="449"/>
      <c r="F984" s="301"/>
      <c r="G984" s="302"/>
      <c r="H984" s="170"/>
      <c r="I984" s="170"/>
      <c r="J984" s="817">
        <f t="shared" si="86"/>
        <v>0</v>
      </c>
      <c r="K984" s="588">
        <f t="shared" si="87"/>
        <v>0</v>
      </c>
      <c r="L984" s="644">
        <f>IF(I984&lt;(INDEX(Lookup!$U$2:$U$10,MATCH($D$45,Lookup!$S$2:$S$10,0))),0,365)</f>
        <v>0</v>
      </c>
      <c r="M984" s="588">
        <f t="shared" si="85"/>
        <v>0</v>
      </c>
      <c r="N984" s="704"/>
      <c r="O984" s="361"/>
      <c r="Q984" s="849">
        <f t="shared" si="88"/>
        <v>0</v>
      </c>
      <c r="R984" s="849">
        <f t="shared" si="89"/>
        <v>0</v>
      </c>
    </row>
    <row r="985" spans="2:18" x14ac:dyDescent="0.35">
      <c r="B985" s="229"/>
      <c r="C985" s="301"/>
      <c r="D985" s="301"/>
      <c r="E985" s="449"/>
      <c r="F985" s="301"/>
      <c r="G985" s="302"/>
      <c r="H985" s="170"/>
      <c r="I985" s="170"/>
      <c r="J985" s="817">
        <f t="shared" si="86"/>
        <v>0</v>
      </c>
      <c r="K985" s="588">
        <f t="shared" si="87"/>
        <v>0</v>
      </c>
      <c r="L985" s="644">
        <f>IF(I985&lt;(INDEX(Lookup!$U$2:$U$10,MATCH($D$45,Lookup!$S$2:$S$10,0))),0,365)</f>
        <v>0</v>
      </c>
      <c r="M985" s="588">
        <f t="shared" si="85"/>
        <v>0</v>
      </c>
      <c r="N985" s="704"/>
      <c r="O985" s="361"/>
      <c r="Q985" s="849">
        <f t="shared" si="88"/>
        <v>0</v>
      </c>
      <c r="R985" s="849">
        <f t="shared" si="89"/>
        <v>0</v>
      </c>
    </row>
    <row r="986" spans="2:18" x14ac:dyDescent="0.35">
      <c r="B986" s="229"/>
      <c r="C986" s="301"/>
      <c r="D986" s="301"/>
      <c r="E986" s="449"/>
      <c r="F986" s="301"/>
      <c r="G986" s="302"/>
      <c r="H986" s="170"/>
      <c r="I986" s="170"/>
      <c r="J986" s="817">
        <f t="shared" si="86"/>
        <v>0</v>
      </c>
      <c r="K986" s="588">
        <f t="shared" si="87"/>
        <v>0</v>
      </c>
      <c r="L986" s="644">
        <f>IF(I986&lt;(INDEX(Lookup!$U$2:$U$10,MATCH($D$45,Lookup!$S$2:$S$10,0))),0,365)</f>
        <v>0</v>
      </c>
      <c r="M986" s="588">
        <f t="shared" si="85"/>
        <v>0</v>
      </c>
      <c r="N986" s="704"/>
      <c r="O986" s="361"/>
      <c r="Q986" s="849">
        <f t="shared" si="88"/>
        <v>0</v>
      </c>
      <c r="R986" s="849">
        <f t="shared" si="89"/>
        <v>0</v>
      </c>
    </row>
    <row r="987" spans="2:18" x14ac:dyDescent="0.35">
      <c r="B987" s="229"/>
      <c r="C987" s="301"/>
      <c r="D987" s="301"/>
      <c r="E987" s="449"/>
      <c r="F987" s="301"/>
      <c r="G987" s="302"/>
      <c r="H987" s="170"/>
      <c r="I987" s="170"/>
      <c r="J987" s="817">
        <f t="shared" si="86"/>
        <v>0</v>
      </c>
      <c r="K987" s="588">
        <f t="shared" si="87"/>
        <v>0</v>
      </c>
      <c r="L987" s="644">
        <f>IF(I987&lt;(INDEX(Lookup!$U$2:$U$10,MATCH($D$45,Lookup!$S$2:$S$10,0))),0,365)</f>
        <v>0</v>
      </c>
      <c r="M987" s="588">
        <f t="shared" si="85"/>
        <v>0</v>
      </c>
      <c r="N987" s="704"/>
      <c r="O987" s="361"/>
      <c r="Q987" s="849">
        <f t="shared" si="88"/>
        <v>0</v>
      </c>
      <c r="R987" s="849">
        <f t="shared" si="89"/>
        <v>0</v>
      </c>
    </row>
    <row r="988" spans="2:18" x14ac:dyDescent="0.35">
      <c r="B988" s="229"/>
      <c r="C988" s="301"/>
      <c r="D988" s="301"/>
      <c r="E988" s="449"/>
      <c r="F988" s="301"/>
      <c r="G988" s="302"/>
      <c r="H988" s="170"/>
      <c r="I988" s="170"/>
      <c r="J988" s="817">
        <f t="shared" si="86"/>
        <v>0</v>
      </c>
      <c r="K988" s="588">
        <f t="shared" si="87"/>
        <v>0</v>
      </c>
      <c r="L988" s="644">
        <f>IF(I988&lt;(INDEX(Lookup!$U$2:$U$10,MATCH($D$45,Lookup!$S$2:$S$10,0))),0,365)</f>
        <v>0</v>
      </c>
      <c r="M988" s="588">
        <f t="shared" si="85"/>
        <v>0</v>
      </c>
      <c r="N988" s="704"/>
      <c r="O988" s="361"/>
      <c r="Q988" s="849">
        <f t="shared" si="88"/>
        <v>0</v>
      </c>
      <c r="R988" s="849">
        <f t="shared" si="89"/>
        <v>0</v>
      </c>
    </row>
    <row r="989" spans="2:18" x14ac:dyDescent="0.35">
      <c r="B989" s="229"/>
      <c r="C989" s="301"/>
      <c r="D989" s="301"/>
      <c r="E989" s="449"/>
      <c r="F989" s="301"/>
      <c r="G989" s="302"/>
      <c r="H989" s="170"/>
      <c r="I989" s="170"/>
      <c r="J989" s="817">
        <f t="shared" si="86"/>
        <v>0</v>
      </c>
      <c r="K989" s="588">
        <f t="shared" si="87"/>
        <v>0</v>
      </c>
      <c r="L989" s="644">
        <f>IF(I989&lt;(INDEX(Lookup!$U$2:$U$10,MATCH($D$45,Lookup!$S$2:$S$10,0))),0,365)</f>
        <v>0</v>
      </c>
      <c r="M989" s="588">
        <f t="shared" si="85"/>
        <v>0</v>
      </c>
      <c r="N989" s="704"/>
      <c r="O989" s="361"/>
      <c r="Q989" s="849">
        <f t="shared" si="88"/>
        <v>0</v>
      </c>
      <c r="R989" s="849">
        <f t="shared" si="89"/>
        <v>0</v>
      </c>
    </row>
    <row r="990" spans="2:18" x14ac:dyDescent="0.35">
      <c r="B990" s="229"/>
      <c r="C990" s="301"/>
      <c r="D990" s="301"/>
      <c r="E990" s="449"/>
      <c r="F990" s="301"/>
      <c r="G990" s="302"/>
      <c r="H990" s="170"/>
      <c r="I990" s="170"/>
      <c r="J990" s="817">
        <f t="shared" si="86"/>
        <v>0</v>
      </c>
      <c r="K990" s="588">
        <f t="shared" si="87"/>
        <v>0</v>
      </c>
      <c r="L990" s="644">
        <f>IF(I990&lt;(INDEX(Lookup!$U$2:$U$10,MATCH($D$45,Lookup!$S$2:$S$10,0))),0,365)</f>
        <v>0</v>
      </c>
      <c r="M990" s="588">
        <f t="shared" si="85"/>
        <v>0</v>
      </c>
      <c r="N990" s="704"/>
      <c r="O990" s="361"/>
      <c r="Q990" s="849">
        <f t="shared" si="88"/>
        <v>0</v>
      </c>
      <c r="R990" s="849">
        <f t="shared" si="89"/>
        <v>0</v>
      </c>
    </row>
    <row r="991" spans="2:18" x14ac:dyDescent="0.35">
      <c r="B991" s="229"/>
      <c r="C991" s="301"/>
      <c r="D991" s="301"/>
      <c r="E991" s="449"/>
      <c r="F991" s="301"/>
      <c r="G991" s="302"/>
      <c r="H991" s="170"/>
      <c r="I991" s="170"/>
      <c r="J991" s="817">
        <f t="shared" si="86"/>
        <v>0</v>
      </c>
      <c r="K991" s="588">
        <f t="shared" si="87"/>
        <v>0</v>
      </c>
      <c r="L991" s="644">
        <f>IF(I991&lt;(INDEX(Lookup!$U$2:$U$10,MATCH($D$45,Lookup!$S$2:$S$10,0))),0,365)</f>
        <v>0</v>
      </c>
      <c r="M991" s="588">
        <f t="shared" si="85"/>
        <v>0</v>
      </c>
      <c r="N991" s="704"/>
      <c r="O991" s="361"/>
      <c r="Q991" s="849">
        <f t="shared" si="88"/>
        <v>0</v>
      </c>
      <c r="R991" s="849">
        <f t="shared" si="89"/>
        <v>0</v>
      </c>
    </row>
    <row r="992" spans="2:18" x14ac:dyDescent="0.35">
      <c r="B992" s="229"/>
      <c r="C992" s="301"/>
      <c r="D992" s="301"/>
      <c r="E992" s="449"/>
      <c r="F992" s="301"/>
      <c r="G992" s="302"/>
      <c r="H992" s="170"/>
      <c r="I992" s="170"/>
      <c r="J992" s="817">
        <f t="shared" si="86"/>
        <v>0</v>
      </c>
      <c r="K992" s="588">
        <f t="shared" si="87"/>
        <v>0</v>
      </c>
      <c r="L992" s="644">
        <f>IF(I992&lt;(INDEX(Lookup!$U$2:$U$10,MATCH($D$45,Lookup!$S$2:$S$10,0))),0,365)</f>
        <v>0</v>
      </c>
      <c r="M992" s="588">
        <f t="shared" si="85"/>
        <v>0</v>
      </c>
      <c r="N992" s="704"/>
      <c r="O992" s="361"/>
      <c r="Q992" s="849">
        <f t="shared" si="88"/>
        <v>0</v>
      </c>
      <c r="R992" s="849">
        <f t="shared" si="89"/>
        <v>0</v>
      </c>
    </row>
    <row r="993" spans="2:18" x14ac:dyDescent="0.35">
      <c r="B993" s="229"/>
      <c r="C993" s="301"/>
      <c r="D993" s="301"/>
      <c r="E993" s="449"/>
      <c r="F993" s="301"/>
      <c r="G993" s="302"/>
      <c r="H993" s="170"/>
      <c r="I993" s="170"/>
      <c r="J993" s="817">
        <f t="shared" si="86"/>
        <v>0</v>
      </c>
      <c r="K993" s="588">
        <f t="shared" si="87"/>
        <v>0</v>
      </c>
      <c r="L993" s="644">
        <f>IF(I993&lt;(INDEX(Lookup!$U$2:$U$10,MATCH($D$45,Lookup!$S$2:$S$10,0))),0,365)</f>
        <v>0</v>
      </c>
      <c r="M993" s="588">
        <f t="shared" si="85"/>
        <v>0</v>
      </c>
      <c r="N993" s="704"/>
      <c r="O993" s="361"/>
      <c r="Q993" s="849">
        <f t="shared" si="88"/>
        <v>0</v>
      </c>
      <c r="R993" s="849">
        <f t="shared" si="89"/>
        <v>0</v>
      </c>
    </row>
    <row r="994" spans="2:18" x14ac:dyDescent="0.35">
      <c r="B994" s="229"/>
      <c r="C994" s="301"/>
      <c r="D994" s="301"/>
      <c r="E994" s="449"/>
      <c r="F994" s="301"/>
      <c r="G994" s="302"/>
      <c r="H994" s="170"/>
      <c r="I994" s="170"/>
      <c r="J994" s="817">
        <f t="shared" si="86"/>
        <v>0</v>
      </c>
      <c r="K994" s="588">
        <f t="shared" si="87"/>
        <v>0</v>
      </c>
      <c r="L994" s="644">
        <f>IF(I994&lt;(INDEX(Lookup!$U$2:$U$10,MATCH($D$45,Lookup!$S$2:$S$10,0))),0,365)</f>
        <v>0</v>
      </c>
      <c r="M994" s="588">
        <f t="shared" si="85"/>
        <v>0</v>
      </c>
      <c r="N994" s="704"/>
      <c r="O994" s="361"/>
      <c r="Q994" s="849">
        <f t="shared" si="88"/>
        <v>0</v>
      </c>
      <c r="R994" s="849">
        <f t="shared" si="89"/>
        <v>0</v>
      </c>
    </row>
    <row r="995" spans="2:18" x14ac:dyDescent="0.35">
      <c r="B995" s="229"/>
      <c r="C995" s="301"/>
      <c r="D995" s="301"/>
      <c r="E995" s="449"/>
      <c r="F995" s="301"/>
      <c r="G995" s="302"/>
      <c r="H995" s="170"/>
      <c r="I995" s="170"/>
      <c r="J995" s="817">
        <f t="shared" si="86"/>
        <v>0</v>
      </c>
      <c r="K995" s="588">
        <f t="shared" si="87"/>
        <v>0</v>
      </c>
      <c r="L995" s="644">
        <f>IF(I995&lt;(INDEX(Lookup!$U$2:$U$10,MATCH($D$45,Lookup!$S$2:$S$10,0))),0,365)</f>
        <v>0</v>
      </c>
      <c r="M995" s="588">
        <f t="shared" si="85"/>
        <v>0</v>
      </c>
      <c r="N995" s="704"/>
      <c r="O995" s="361"/>
      <c r="Q995" s="849">
        <f t="shared" si="88"/>
        <v>0</v>
      </c>
      <c r="R995" s="849">
        <f t="shared" si="89"/>
        <v>0</v>
      </c>
    </row>
    <row r="996" spans="2:18" x14ac:dyDescent="0.35">
      <c r="B996" s="229"/>
      <c r="C996" s="301"/>
      <c r="D996" s="301"/>
      <c r="E996" s="449"/>
      <c r="F996" s="301"/>
      <c r="G996" s="302"/>
      <c r="H996" s="170"/>
      <c r="I996" s="170"/>
      <c r="J996" s="817">
        <f t="shared" si="86"/>
        <v>0</v>
      </c>
      <c r="K996" s="588">
        <f t="shared" si="87"/>
        <v>0</v>
      </c>
      <c r="L996" s="644">
        <f>IF(I996&lt;(INDEX(Lookup!$U$2:$U$10,MATCH($D$45,Lookup!$S$2:$S$10,0))),0,365)</f>
        <v>0</v>
      </c>
      <c r="M996" s="588">
        <f t="shared" si="85"/>
        <v>0</v>
      </c>
      <c r="N996" s="704"/>
      <c r="O996" s="361"/>
      <c r="Q996" s="849">
        <f t="shared" si="88"/>
        <v>0</v>
      </c>
      <c r="R996" s="849">
        <f t="shared" si="89"/>
        <v>0</v>
      </c>
    </row>
    <row r="997" spans="2:18" x14ac:dyDescent="0.35">
      <c r="B997" s="229"/>
      <c r="C997" s="301"/>
      <c r="D997" s="301"/>
      <c r="E997" s="449"/>
      <c r="F997" s="301"/>
      <c r="G997" s="302"/>
      <c r="H997" s="170"/>
      <c r="I997" s="170"/>
      <c r="J997" s="817">
        <f t="shared" si="86"/>
        <v>0</v>
      </c>
      <c r="K997" s="588">
        <f t="shared" si="87"/>
        <v>0</v>
      </c>
      <c r="L997" s="644">
        <f>IF(I997&lt;(INDEX(Lookup!$U$2:$U$10,MATCH($D$45,Lookup!$S$2:$S$10,0))),0,365)</f>
        <v>0</v>
      </c>
      <c r="M997" s="588">
        <f t="shared" si="85"/>
        <v>0</v>
      </c>
      <c r="N997" s="704"/>
      <c r="O997" s="361"/>
      <c r="Q997" s="849">
        <f t="shared" si="88"/>
        <v>0</v>
      </c>
      <c r="R997" s="849">
        <f t="shared" si="89"/>
        <v>0</v>
      </c>
    </row>
    <row r="998" spans="2:18" x14ac:dyDescent="0.35">
      <c r="B998" s="229"/>
      <c r="C998" s="301"/>
      <c r="D998" s="301"/>
      <c r="E998" s="449"/>
      <c r="F998" s="301"/>
      <c r="G998" s="302"/>
      <c r="H998" s="170"/>
      <c r="I998" s="170"/>
      <c r="J998" s="817">
        <f t="shared" si="86"/>
        <v>0</v>
      </c>
      <c r="K998" s="588">
        <f t="shared" si="87"/>
        <v>0</v>
      </c>
      <c r="L998" s="644">
        <f>IF(I998&lt;(INDEX(Lookup!$U$2:$U$10,MATCH($D$45,Lookup!$S$2:$S$10,0))),0,365)</f>
        <v>0</v>
      </c>
      <c r="M998" s="588">
        <f t="shared" si="85"/>
        <v>0</v>
      </c>
      <c r="N998" s="704"/>
      <c r="O998" s="361"/>
      <c r="Q998" s="849">
        <f t="shared" si="88"/>
        <v>0</v>
      </c>
      <c r="R998" s="849">
        <f t="shared" si="89"/>
        <v>0</v>
      </c>
    </row>
    <row r="999" spans="2:18" x14ac:dyDescent="0.35">
      <c r="B999" s="229"/>
      <c r="C999" s="301"/>
      <c r="D999" s="301"/>
      <c r="E999" s="449"/>
      <c r="F999" s="301"/>
      <c r="G999" s="302"/>
      <c r="H999" s="170"/>
      <c r="I999" s="170"/>
      <c r="J999" s="817">
        <f t="shared" si="86"/>
        <v>0</v>
      </c>
      <c r="K999" s="588">
        <f t="shared" si="87"/>
        <v>0</v>
      </c>
      <c r="L999" s="644">
        <f>IF(I999&lt;(INDEX(Lookup!$U$2:$U$10,MATCH($D$45,Lookup!$S$2:$S$10,0))),0,365)</f>
        <v>0</v>
      </c>
      <c r="M999" s="588">
        <f t="shared" si="85"/>
        <v>0</v>
      </c>
      <c r="N999" s="704"/>
      <c r="O999" s="361"/>
      <c r="Q999" s="849">
        <f t="shared" si="88"/>
        <v>0</v>
      </c>
      <c r="R999" s="849">
        <f t="shared" si="89"/>
        <v>0</v>
      </c>
    </row>
    <row r="1000" spans="2:18" x14ac:dyDescent="0.35">
      <c r="B1000" s="229"/>
      <c r="C1000" s="301"/>
      <c r="D1000" s="301"/>
      <c r="E1000" s="449"/>
      <c r="F1000" s="301"/>
      <c r="G1000" s="302"/>
      <c r="H1000" s="170"/>
      <c r="I1000" s="170"/>
      <c r="J1000" s="817">
        <f t="shared" si="86"/>
        <v>0</v>
      </c>
      <c r="K1000" s="588">
        <f t="shared" si="87"/>
        <v>0</v>
      </c>
      <c r="L1000" s="644">
        <f>IF(I1000&lt;(INDEX(Lookup!$U$2:$U$10,MATCH($D$45,Lookup!$S$2:$S$10,0))),0,365)</f>
        <v>0</v>
      </c>
      <c r="M1000" s="588">
        <f t="shared" si="85"/>
        <v>0</v>
      </c>
      <c r="N1000" s="704"/>
      <c r="O1000" s="361"/>
      <c r="Q1000" s="849">
        <f t="shared" si="88"/>
        <v>0</v>
      </c>
      <c r="R1000" s="849">
        <f t="shared" si="89"/>
        <v>0</v>
      </c>
    </row>
    <row r="1001" spans="2:18" x14ac:dyDescent="0.35">
      <c r="B1001" s="229"/>
      <c r="C1001" s="301"/>
      <c r="D1001" s="301"/>
      <c r="E1001" s="449"/>
      <c r="F1001" s="301"/>
      <c r="G1001" s="302"/>
      <c r="H1001" s="170"/>
      <c r="I1001" s="170"/>
      <c r="J1001" s="817">
        <f t="shared" si="86"/>
        <v>0</v>
      </c>
      <c r="K1001" s="588">
        <f t="shared" si="87"/>
        <v>0</v>
      </c>
      <c r="L1001" s="644">
        <f>IF(I1001&lt;(INDEX(Lookup!$U$2:$U$10,MATCH($D$45,Lookup!$S$2:$S$10,0))),0,365)</f>
        <v>0</v>
      </c>
      <c r="M1001" s="588">
        <f t="shared" si="85"/>
        <v>0</v>
      </c>
      <c r="N1001" s="704"/>
      <c r="O1001" s="361"/>
      <c r="Q1001" s="849">
        <f t="shared" si="88"/>
        <v>0</v>
      </c>
      <c r="R1001" s="849">
        <f t="shared" si="89"/>
        <v>0</v>
      </c>
    </row>
    <row r="1002" spans="2:18" x14ac:dyDescent="0.35">
      <c r="B1002" s="229"/>
      <c r="C1002" s="301"/>
      <c r="D1002" s="301"/>
      <c r="E1002" s="449"/>
      <c r="F1002" s="301"/>
      <c r="G1002" s="302"/>
      <c r="H1002" s="170"/>
      <c r="I1002" s="170"/>
      <c r="J1002" s="817">
        <f t="shared" si="86"/>
        <v>0</v>
      </c>
      <c r="K1002" s="588">
        <f t="shared" si="87"/>
        <v>0</v>
      </c>
      <c r="L1002" s="644">
        <f>IF(I1002&lt;(INDEX(Lookup!$U$2:$U$10,MATCH($D$45,Lookup!$S$2:$S$10,0))),0,365)</f>
        <v>0</v>
      </c>
      <c r="M1002" s="588">
        <f t="shared" si="85"/>
        <v>0</v>
      </c>
      <c r="N1002" s="704"/>
      <c r="O1002" s="361"/>
      <c r="Q1002" s="849">
        <f t="shared" si="88"/>
        <v>0</v>
      </c>
      <c r="R1002" s="849">
        <f t="shared" si="89"/>
        <v>0</v>
      </c>
    </row>
    <row r="1003" spans="2:18" x14ac:dyDescent="0.35">
      <c r="B1003" s="229"/>
      <c r="C1003" s="301"/>
      <c r="D1003" s="301"/>
      <c r="E1003" s="449"/>
      <c r="F1003" s="301"/>
      <c r="G1003" s="302"/>
      <c r="H1003" s="170"/>
      <c r="I1003" s="170"/>
      <c r="J1003" s="817">
        <f t="shared" si="86"/>
        <v>0</v>
      </c>
      <c r="K1003" s="588">
        <f t="shared" si="87"/>
        <v>0</v>
      </c>
      <c r="L1003" s="644">
        <f>IF(I1003&lt;(INDEX(Lookup!$U$2:$U$10,MATCH($D$45,Lookup!$S$2:$S$10,0))),0,365)</f>
        <v>0</v>
      </c>
      <c r="M1003" s="588">
        <f t="shared" si="85"/>
        <v>0</v>
      </c>
      <c r="N1003" s="704"/>
      <c r="O1003" s="361"/>
      <c r="Q1003" s="849">
        <f t="shared" si="88"/>
        <v>0</v>
      </c>
      <c r="R1003" s="849">
        <f t="shared" si="89"/>
        <v>0</v>
      </c>
    </row>
    <row r="1004" spans="2:18" x14ac:dyDescent="0.35">
      <c r="B1004" s="229"/>
      <c r="C1004" s="301"/>
      <c r="D1004" s="301"/>
      <c r="E1004" s="449"/>
      <c r="F1004" s="301"/>
      <c r="G1004" s="302"/>
      <c r="H1004" s="170"/>
      <c r="I1004" s="170"/>
      <c r="J1004" s="817">
        <f t="shared" si="86"/>
        <v>0</v>
      </c>
      <c r="K1004" s="588">
        <f t="shared" si="87"/>
        <v>0</v>
      </c>
      <c r="L1004" s="644">
        <f>IF(I1004&lt;(INDEX(Lookup!$U$2:$U$10,MATCH($D$45,Lookup!$S$2:$S$10,0))),0,365)</f>
        <v>0</v>
      </c>
      <c r="M1004" s="588">
        <f t="shared" si="85"/>
        <v>0</v>
      </c>
      <c r="N1004" s="704"/>
      <c r="O1004" s="361"/>
      <c r="Q1004" s="849">
        <f t="shared" si="88"/>
        <v>0</v>
      </c>
      <c r="R1004" s="849">
        <f t="shared" si="89"/>
        <v>0</v>
      </c>
    </row>
    <row r="1005" spans="2:18" x14ac:dyDescent="0.35">
      <c r="B1005" s="229"/>
      <c r="C1005" s="301"/>
      <c r="D1005" s="301"/>
      <c r="E1005" s="449"/>
      <c r="F1005" s="301"/>
      <c r="G1005" s="302"/>
      <c r="H1005" s="170"/>
      <c r="I1005" s="170"/>
      <c r="J1005" s="817">
        <f t="shared" si="86"/>
        <v>0</v>
      </c>
      <c r="K1005" s="588">
        <f t="shared" si="87"/>
        <v>0</v>
      </c>
      <c r="L1005" s="644">
        <f>IF(I1005&lt;(INDEX(Lookup!$U$2:$U$10,MATCH($D$45,Lookup!$S$2:$S$10,0))),0,365)</f>
        <v>0</v>
      </c>
      <c r="M1005" s="588">
        <f t="shared" si="85"/>
        <v>0</v>
      </c>
      <c r="N1005" s="704"/>
      <c r="O1005" s="361"/>
      <c r="Q1005" s="849">
        <f t="shared" si="88"/>
        <v>0</v>
      </c>
      <c r="R1005" s="849">
        <f t="shared" si="89"/>
        <v>0</v>
      </c>
    </row>
    <row r="1006" spans="2:18" x14ac:dyDescent="0.35">
      <c r="B1006" s="229"/>
      <c r="C1006" s="301"/>
      <c r="D1006" s="301"/>
      <c r="E1006" s="449"/>
      <c r="F1006" s="301"/>
      <c r="G1006" s="302"/>
      <c r="H1006" s="170"/>
      <c r="I1006" s="170"/>
      <c r="J1006" s="817">
        <f t="shared" si="86"/>
        <v>0</v>
      </c>
      <c r="K1006" s="588">
        <f t="shared" si="87"/>
        <v>0</v>
      </c>
      <c r="L1006" s="644">
        <f>IF(I1006&lt;(INDEX(Lookup!$U$2:$U$10,MATCH($D$45,Lookup!$S$2:$S$10,0))),0,365)</f>
        <v>0</v>
      </c>
      <c r="M1006" s="588">
        <f t="shared" si="85"/>
        <v>0</v>
      </c>
      <c r="N1006" s="704"/>
      <c r="O1006" s="361"/>
      <c r="Q1006" s="849">
        <f t="shared" si="88"/>
        <v>0</v>
      </c>
      <c r="R1006" s="849">
        <f t="shared" si="89"/>
        <v>0</v>
      </c>
    </row>
    <row r="1007" spans="2:18" x14ac:dyDescent="0.35">
      <c r="B1007" s="229"/>
      <c r="C1007" s="301"/>
      <c r="D1007" s="301"/>
      <c r="E1007" s="449"/>
      <c r="F1007" s="301"/>
      <c r="G1007" s="302"/>
      <c r="H1007" s="170"/>
      <c r="I1007" s="170"/>
      <c r="J1007" s="817">
        <f t="shared" si="86"/>
        <v>0</v>
      </c>
      <c r="K1007" s="588">
        <f t="shared" si="87"/>
        <v>0</v>
      </c>
      <c r="L1007" s="644">
        <f>IF(I1007&lt;(INDEX(Lookup!$U$2:$U$10,MATCH($D$45,Lookup!$S$2:$S$10,0))),0,365)</f>
        <v>0</v>
      </c>
      <c r="M1007" s="588">
        <f t="shared" si="85"/>
        <v>0</v>
      </c>
      <c r="N1007" s="704"/>
      <c r="O1007" s="361"/>
      <c r="Q1007" s="849">
        <f t="shared" si="88"/>
        <v>0</v>
      </c>
      <c r="R1007" s="849">
        <f t="shared" si="89"/>
        <v>0</v>
      </c>
    </row>
    <row r="1008" spans="2:18" x14ac:dyDescent="0.35">
      <c r="B1008" s="229"/>
      <c r="C1008" s="301"/>
      <c r="D1008" s="301"/>
      <c r="E1008" s="449"/>
      <c r="F1008" s="301"/>
      <c r="G1008" s="302"/>
      <c r="H1008" s="170"/>
      <c r="I1008" s="170"/>
      <c r="J1008" s="817">
        <f t="shared" si="86"/>
        <v>0</v>
      </c>
      <c r="K1008" s="588">
        <f t="shared" si="87"/>
        <v>0</v>
      </c>
      <c r="L1008" s="644">
        <f>IF(I1008&lt;(INDEX(Lookup!$U$2:$U$10,MATCH($D$45,Lookup!$S$2:$S$10,0))),0,365)</f>
        <v>0</v>
      </c>
      <c r="M1008" s="588">
        <f t="shared" ref="M1008:M1071" si="90">IF(O1008="x",0,L1008*$L$8)</f>
        <v>0</v>
      </c>
      <c r="N1008" s="704"/>
      <c r="O1008" s="361"/>
      <c r="Q1008" s="849">
        <f t="shared" si="88"/>
        <v>0</v>
      </c>
      <c r="R1008" s="849">
        <f t="shared" si="89"/>
        <v>0</v>
      </c>
    </row>
    <row r="1009" spans="2:18" x14ac:dyDescent="0.35">
      <c r="B1009" s="229"/>
      <c r="C1009" s="301"/>
      <c r="D1009" s="301"/>
      <c r="E1009" s="449"/>
      <c r="F1009" s="301"/>
      <c r="G1009" s="302"/>
      <c r="H1009" s="170"/>
      <c r="I1009" s="170"/>
      <c r="J1009" s="817">
        <f t="shared" ref="J1009:J1072" si="91">IF(OR(H1009&lt;&gt;"",I1009&lt;&gt;""),DATEDIF(H1009,I1009,"d")+1,0)</f>
        <v>0</v>
      </c>
      <c r="K1009" s="588">
        <f t="shared" ref="K1009:K1072" si="92">J1009*$L$8</f>
        <v>0</v>
      </c>
      <c r="L1009" s="644">
        <f>IF(I1009&lt;(INDEX(Lookup!$U$2:$U$10,MATCH($D$45,Lookup!$S$2:$S$10,0))),0,365)</f>
        <v>0</v>
      </c>
      <c r="M1009" s="588">
        <f t="shared" si="90"/>
        <v>0</v>
      </c>
      <c r="N1009" s="704"/>
      <c r="O1009" s="361"/>
      <c r="Q1009" s="849">
        <f t="shared" ref="Q1009:Q1072" si="93">K1009*$H$33</f>
        <v>0</v>
      </c>
      <c r="R1009" s="849">
        <f t="shared" ref="R1009:R1072" si="94">M1009*$H$42</f>
        <v>0</v>
      </c>
    </row>
    <row r="1010" spans="2:18" x14ac:dyDescent="0.35">
      <c r="B1010" s="229"/>
      <c r="C1010" s="301"/>
      <c r="D1010" s="301"/>
      <c r="E1010" s="449"/>
      <c r="F1010" s="301"/>
      <c r="G1010" s="302"/>
      <c r="H1010" s="170"/>
      <c r="I1010" s="170"/>
      <c r="J1010" s="817">
        <f t="shared" si="91"/>
        <v>0</v>
      </c>
      <c r="K1010" s="588">
        <f t="shared" si="92"/>
        <v>0</v>
      </c>
      <c r="L1010" s="644">
        <f>IF(I1010&lt;(INDEX(Lookup!$U$2:$U$10,MATCH($D$45,Lookup!$S$2:$S$10,0))),0,365)</f>
        <v>0</v>
      </c>
      <c r="M1010" s="588">
        <f t="shared" si="90"/>
        <v>0</v>
      </c>
      <c r="N1010" s="704"/>
      <c r="O1010" s="361"/>
      <c r="Q1010" s="849">
        <f t="shared" si="93"/>
        <v>0</v>
      </c>
      <c r="R1010" s="849">
        <f t="shared" si="94"/>
        <v>0</v>
      </c>
    </row>
    <row r="1011" spans="2:18" x14ac:dyDescent="0.35">
      <c r="B1011" s="229"/>
      <c r="C1011" s="301"/>
      <c r="D1011" s="301"/>
      <c r="E1011" s="449"/>
      <c r="F1011" s="301"/>
      <c r="G1011" s="302"/>
      <c r="H1011" s="170"/>
      <c r="I1011" s="170"/>
      <c r="J1011" s="817">
        <f t="shared" si="91"/>
        <v>0</v>
      </c>
      <c r="K1011" s="588">
        <f t="shared" si="92"/>
        <v>0</v>
      </c>
      <c r="L1011" s="644">
        <f>IF(I1011&lt;(INDEX(Lookup!$U$2:$U$10,MATCH($D$45,Lookup!$S$2:$S$10,0))),0,365)</f>
        <v>0</v>
      </c>
      <c r="M1011" s="588">
        <f t="shared" si="90"/>
        <v>0</v>
      </c>
      <c r="N1011" s="704"/>
      <c r="O1011" s="361"/>
      <c r="Q1011" s="849">
        <f t="shared" si="93"/>
        <v>0</v>
      </c>
      <c r="R1011" s="849">
        <f t="shared" si="94"/>
        <v>0</v>
      </c>
    </row>
    <row r="1012" spans="2:18" x14ac:dyDescent="0.35">
      <c r="B1012" s="229"/>
      <c r="C1012" s="301"/>
      <c r="D1012" s="301"/>
      <c r="E1012" s="449"/>
      <c r="F1012" s="301"/>
      <c r="G1012" s="302"/>
      <c r="H1012" s="170"/>
      <c r="I1012" s="170"/>
      <c r="J1012" s="817">
        <f t="shared" si="91"/>
        <v>0</v>
      </c>
      <c r="K1012" s="588">
        <f t="shared" si="92"/>
        <v>0</v>
      </c>
      <c r="L1012" s="644">
        <f>IF(I1012&lt;(INDEX(Lookup!$U$2:$U$10,MATCH($D$45,Lookup!$S$2:$S$10,0))),0,365)</f>
        <v>0</v>
      </c>
      <c r="M1012" s="588">
        <f t="shared" si="90"/>
        <v>0</v>
      </c>
      <c r="N1012" s="704"/>
      <c r="O1012" s="361"/>
      <c r="Q1012" s="849">
        <f t="shared" si="93"/>
        <v>0</v>
      </c>
      <c r="R1012" s="849">
        <f t="shared" si="94"/>
        <v>0</v>
      </c>
    </row>
    <row r="1013" spans="2:18" x14ac:dyDescent="0.35">
      <c r="B1013" s="229"/>
      <c r="C1013" s="301"/>
      <c r="D1013" s="301"/>
      <c r="E1013" s="449"/>
      <c r="F1013" s="301"/>
      <c r="G1013" s="302"/>
      <c r="H1013" s="170"/>
      <c r="I1013" s="170"/>
      <c r="J1013" s="817">
        <f t="shared" si="91"/>
        <v>0</v>
      </c>
      <c r="K1013" s="588">
        <f t="shared" si="92"/>
        <v>0</v>
      </c>
      <c r="L1013" s="644">
        <f>IF(I1013&lt;(INDEX(Lookup!$U$2:$U$10,MATCH($D$45,Lookup!$S$2:$S$10,0))),0,365)</f>
        <v>0</v>
      </c>
      <c r="M1013" s="588">
        <f t="shared" si="90"/>
        <v>0</v>
      </c>
      <c r="N1013" s="704"/>
      <c r="O1013" s="361"/>
      <c r="Q1013" s="849">
        <f t="shared" si="93"/>
        <v>0</v>
      </c>
      <c r="R1013" s="849">
        <f t="shared" si="94"/>
        <v>0</v>
      </c>
    </row>
    <row r="1014" spans="2:18" x14ac:dyDescent="0.35">
      <c r="B1014" s="229"/>
      <c r="C1014" s="301"/>
      <c r="D1014" s="301"/>
      <c r="E1014" s="449"/>
      <c r="F1014" s="301"/>
      <c r="G1014" s="302"/>
      <c r="H1014" s="170"/>
      <c r="I1014" s="170"/>
      <c r="J1014" s="817">
        <f t="shared" si="91"/>
        <v>0</v>
      </c>
      <c r="K1014" s="588">
        <f t="shared" si="92"/>
        <v>0</v>
      </c>
      <c r="L1014" s="644">
        <f>IF(I1014&lt;(INDEX(Lookup!$U$2:$U$10,MATCH($D$45,Lookup!$S$2:$S$10,0))),0,365)</f>
        <v>0</v>
      </c>
      <c r="M1014" s="588">
        <f t="shared" si="90"/>
        <v>0</v>
      </c>
      <c r="N1014" s="704"/>
      <c r="O1014" s="361"/>
      <c r="Q1014" s="849">
        <f t="shared" si="93"/>
        <v>0</v>
      </c>
      <c r="R1014" s="849">
        <f t="shared" si="94"/>
        <v>0</v>
      </c>
    </row>
    <row r="1015" spans="2:18" x14ac:dyDescent="0.35">
      <c r="B1015" s="229"/>
      <c r="C1015" s="301"/>
      <c r="D1015" s="301"/>
      <c r="E1015" s="449"/>
      <c r="F1015" s="301"/>
      <c r="G1015" s="302"/>
      <c r="H1015" s="170"/>
      <c r="I1015" s="170"/>
      <c r="J1015" s="817">
        <f t="shared" si="91"/>
        <v>0</v>
      </c>
      <c r="K1015" s="588">
        <f t="shared" si="92"/>
        <v>0</v>
      </c>
      <c r="L1015" s="644">
        <f>IF(I1015&lt;(INDEX(Lookup!$U$2:$U$10,MATCH($D$45,Lookup!$S$2:$S$10,0))),0,365)</f>
        <v>0</v>
      </c>
      <c r="M1015" s="588">
        <f t="shared" si="90"/>
        <v>0</v>
      </c>
      <c r="N1015" s="704"/>
      <c r="O1015" s="361"/>
      <c r="Q1015" s="849">
        <f t="shared" si="93"/>
        <v>0</v>
      </c>
      <c r="R1015" s="849">
        <f t="shared" si="94"/>
        <v>0</v>
      </c>
    </row>
    <row r="1016" spans="2:18" x14ac:dyDescent="0.35">
      <c r="B1016" s="229"/>
      <c r="C1016" s="301"/>
      <c r="D1016" s="301"/>
      <c r="E1016" s="449"/>
      <c r="F1016" s="301"/>
      <c r="G1016" s="302"/>
      <c r="H1016" s="170"/>
      <c r="I1016" s="170"/>
      <c r="J1016" s="817">
        <f t="shared" si="91"/>
        <v>0</v>
      </c>
      <c r="K1016" s="588">
        <f t="shared" si="92"/>
        <v>0</v>
      </c>
      <c r="L1016" s="644">
        <f>IF(I1016&lt;(INDEX(Lookup!$U$2:$U$10,MATCH($D$45,Lookup!$S$2:$S$10,0))),0,365)</f>
        <v>0</v>
      </c>
      <c r="M1016" s="588">
        <f t="shared" si="90"/>
        <v>0</v>
      </c>
      <c r="N1016" s="704"/>
      <c r="O1016" s="361"/>
      <c r="Q1016" s="849">
        <f t="shared" si="93"/>
        <v>0</v>
      </c>
      <c r="R1016" s="849">
        <f t="shared" si="94"/>
        <v>0</v>
      </c>
    </row>
    <row r="1017" spans="2:18" x14ac:dyDescent="0.35">
      <c r="B1017" s="229"/>
      <c r="C1017" s="301"/>
      <c r="D1017" s="301"/>
      <c r="E1017" s="449"/>
      <c r="F1017" s="301"/>
      <c r="G1017" s="302"/>
      <c r="H1017" s="170"/>
      <c r="I1017" s="170"/>
      <c r="J1017" s="817">
        <f t="shared" si="91"/>
        <v>0</v>
      </c>
      <c r="K1017" s="588">
        <f t="shared" si="92"/>
        <v>0</v>
      </c>
      <c r="L1017" s="644">
        <f>IF(I1017&lt;(INDEX(Lookup!$U$2:$U$10,MATCH($D$45,Lookup!$S$2:$S$10,0))),0,365)</f>
        <v>0</v>
      </c>
      <c r="M1017" s="588">
        <f t="shared" si="90"/>
        <v>0</v>
      </c>
      <c r="N1017" s="704"/>
      <c r="O1017" s="361"/>
      <c r="Q1017" s="849">
        <f t="shared" si="93"/>
        <v>0</v>
      </c>
      <c r="R1017" s="849">
        <f t="shared" si="94"/>
        <v>0</v>
      </c>
    </row>
    <row r="1018" spans="2:18" x14ac:dyDescent="0.35">
      <c r="B1018" s="229"/>
      <c r="C1018" s="301"/>
      <c r="D1018" s="301"/>
      <c r="E1018" s="449"/>
      <c r="F1018" s="301"/>
      <c r="G1018" s="302"/>
      <c r="H1018" s="170"/>
      <c r="I1018" s="170"/>
      <c r="J1018" s="817">
        <f t="shared" si="91"/>
        <v>0</v>
      </c>
      <c r="K1018" s="588">
        <f t="shared" si="92"/>
        <v>0</v>
      </c>
      <c r="L1018" s="644">
        <f>IF(I1018&lt;(INDEX(Lookup!$U$2:$U$10,MATCH($D$45,Lookup!$S$2:$S$10,0))),0,365)</f>
        <v>0</v>
      </c>
      <c r="M1018" s="588">
        <f t="shared" si="90"/>
        <v>0</v>
      </c>
      <c r="N1018" s="704"/>
      <c r="O1018" s="361"/>
      <c r="Q1018" s="849">
        <f t="shared" si="93"/>
        <v>0</v>
      </c>
      <c r="R1018" s="849">
        <f t="shared" si="94"/>
        <v>0</v>
      </c>
    </row>
    <row r="1019" spans="2:18" x14ac:dyDescent="0.35">
      <c r="B1019" s="229"/>
      <c r="C1019" s="301"/>
      <c r="D1019" s="301"/>
      <c r="E1019" s="449"/>
      <c r="F1019" s="301"/>
      <c r="G1019" s="302"/>
      <c r="H1019" s="170"/>
      <c r="I1019" s="170"/>
      <c r="J1019" s="817">
        <f t="shared" si="91"/>
        <v>0</v>
      </c>
      <c r="K1019" s="588">
        <f t="shared" si="92"/>
        <v>0</v>
      </c>
      <c r="L1019" s="644">
        <f>IF(I1019&lt;(INDEX(Lookup!$U$2:$U$10,MATCH($D$45,Lookup!$S$2:$S$10,0))),0,365)</f>
        <v>0</v>
      </c>
      <c r="M1019" s="588">
        <f t="shared" si="90"/>
        <v>0</v>
      </c>
      <c r="N1019" s="704"/>
      <c r="O1019" s="361"/>
      <c r="Q1019" s="849">
        <f t="shared" si="93"/>
        <v>0</v>
      </c>
      <c r="R1019" s="849">
        <f t="shared" si="94"/>
        <v>0</v>
      </c>
    </row>
    <row r="1020" spans="2:18" x14ac:dyDescent="0.35">
      <c r="B1020" s="229"/>
      <c r="C1020" s="301"/>
      <c r="D1020" s="301"/>
      <c r="E1020" s="449"/>
      <c r="F1020" s="301"/>
      <c r="G1020" s="302"/>
      <c r="H1020" s="170"/>
      <c r="I1020" s="170"/>
      <c r="J1020" s="817">
        <f t="shared" si="91"/>
        <v>0</v>
      </c>
      <c r="K1020" s="588">
        <f t="shared" si="92"/>
        <v>0</v>
      </c>
      <c r="L1020" s="644">
        <f>IF(I1020&lt;(INDEX(Lookup!$U$2:$U$10,MATCH($D$45,Lookup!$S$2:$S$10,0))),0,365)</f>
        <v>0</v>
      </c>
      <c r="M1020" s="588">
        <f t="shared" si="90"/>
        <v>0</v>
      </c>
      <c r="N1020" s="704"/>
      <c r="O1020" s="361"/>
      <c r="Q1020" s="849">
        <f t="shared" si="93"/>
        <v>0</v>
      </c>
      <c r="R1020" s="849">
        <f t="shared" si="94"/>
        <v>0</v>
      </c>
    </row>
    <row r="1021" spans="2:18" x14ac:dyDescent="0.35">
      <c r="B1021" s="229"/>
      <c r="C1021" s="301"/>
      <c r="D1021" s="301"/>
      <c r="E1021" s="449"/>
      <c r="F1021" s="301"/>
      <c r="G1021" s="302"/>
      <c r="H1021" s="170"/>
      <c r="I1021" s="170"/>
      <c r="J1021" s="817">
        <f t="shared" si="91"/>
        <v>0</v>
      </c>
      <c r="K1021" s="588">
        <f t="shared" si="92"/>
        <v>0</v>
      </c>
      <c r="L1021" s="644">
        <f>IF(I1021&lt;(INDEX(Lookup!$U$2:$U$10,MATCH($D$45,Lookup!$S$2:$S$10,0))),0,365)</f>
        <v>0</v>
      </c>
      <c r="M1021" s="588">
        <f t="shared" si="90"/>
        <v>0</v>
      </c>
      <c r="N1021" s="704"/>
      <c r="O1021" s="361"/>
      <c r="Q1021" s="849">
        <f t="shared" si="93"/>
        <v>0</v>
      </c>
      <c r="R1021" s="849">
        <f t="shared" si="94"/>
        <v>0</v>
      </c>
    </row>
    <row r="1022" spans="2:18" x14ac:dyDescent="0.35">
      <c r="B1022" s="229"/>
      <c r="C1022" s="301"/>
      <c r="D1022" s="301"/>
      <c r="E1022" s="449"/>
      <c r="F1022" s="301"/>
      <c r="G1022" s="302"/>
      <c r="H1022" s="170"/>
      <c r="I1022" s="170"/>
      <c r="J1022" s="817">
        <f t="shared" si="91"/>
        <v>0</v>
      </c>
      <c r="K1022" s="588">
        <f t="shared" si="92"/>
        <v>0</v>
      </c>
      <c r="L1022" s="644">
        <f>IF(I1022&lt;(INDEX(Lookup!$U$2:$U$10,MATCH($D$45,Lookup!$S$2:$S$10,0))),0,365)</f>
        <v>0</v>
      </c>
      <c r="M1022" s="588">
        <f t="shared" si="90"/>
        <v>0</v>
      </c>
      <c r="N1022" s="704"/>
      <c r="O1022" s="361"/>
      <c r="Q1022" s="849">
        <f t="shared" si="93"/>
        <v>0</v>
      </c>
      <c r="R1022" s="849">
        <f t="shared" si="94"/>
        <v>0</v>
      </c>
    </row>
    <row r="1023" spans="2:18" x14ac:dyDescent="0.35">
      <c r="B1023" s="229"/>
      <c r="C1023" s="301"/>
      <c r="D1023" s="301"/>
      <c r="E1023" s="449"/>
      <c r="F1023" s="301"/>
      <c r="G1023" s="302"/>
      <c r="H1023" s="170"/>
      <c r="I1023" s="170"/>
      <c r="J1023" s="817">
        <f t="shared" si="91"/>
        <v>0</v>
      </c>
      <c r="K1023" s="588">
        <f t="shared" si="92"/>
        <v>0</v>
      </c>
      <c r="L1023" s="644">
        <f>IF(I1023&lt;(INDEX(Lookup!$U$2:$U$10,MATCH($D$45,Lookup!$S$2:$S$10,0))),0,365)</f>
        <v>0</v>
      </c>
      <c r="M1023" s="588">
        <f t="shared" si="90"/>
        <v>0</v>
      </c>
      <c r="N1023" s="704"/>
      <c r="O1023" s="361"/>
      <c r="Q1023" s="849">
        <f t="shared" si="93"/>
        <v>0</v>
      </c>
      <c r="R1023" s="849">
        <f t="shared" si="94"/>
        <v>0</v>
      </c>
    </row>
    <row r="1024" spans="2:18" x14ac:dyDescent="0.35">
      <c r="B1024" s="229"/>
      <c r="C1024" s="301"/>
      <c r="D1024" s="301"/>
      <c r="E1024" s="449"/>
      <c r="F1024" s="301"/>
      <c r="G1024" s="302"/>
      <c r="H1024" s="170"/>
      <c r="I1024" s="170"/>
      <c r="J1024" s="817">
        <f t="shared" si="91"/>
        <v>0</v>
      </c>
      <c r="K1024" s="588">
        <f t="shared" si="92"/>
        <v>0</v>
      </c>
      <c r="L1024" s="644">
        <f>IF(I1024&lt;(INDEX(Lookup!$U$2:$U$10,MATCH($D$45,Lookup!$S$2:$S$10,0))),0,365)</f>
        <v>0</v>
      </c>
      <c r="M1024" s="588">
        <f t="shared" si="90"/>
        <v>0</v>
      </c>
      <c r="N1024" s="704"/>
      <c r="O1024" s="361"/>
      <c r="Q1024" s="849">
        <f t="shared" si="93"/>
        <v>0</v>
      </c>
      <c r="R1024" s="849">
        <f t="shared" si="94"/>
        <v>0</v>
      </c>
    </row>
    <row r="1025" spans="2:18" x14ac:dyDescent="0.35">
      <c r="B1025" s="229"/>
      <c r="C1025" s="301"/>
      <c r="D1025" s="301"/>
      <c r="E1025" s="449"/>
      <c r="F1025" s="301"/>
      <c r="G1025" s="302"/>
      <c r="H1025" s="170"/>
      <c r="I1025" s="170"/>
      <c r="J1025" s="817">
        <f t="shared" si="91"/>
        <v>0</v>
      </c>
      <c r="K1025" s="588">
        <f t="shared" si="92"/>
        <v>0</v>
      </c>
      <c r="L1025" s="644">
        <f>IF(I1025&lt;(INDEX(Lookup!$U$2:$U$10,MATCH($D$45,Lookup!$S$2:$S$10,0))),0,365)</f>
        <v>0</v>
      </c>
      <c r="M1025" s="588">
        <f t="shared" si="90"/>
        <v>0</v>
      </c>
      <c r="N1025" s="704"/>
      <c r="O1025" s="361"/>
      <c r="Q1025" s="849">
        <f t="shared" si="93"/>
        <v>0</v>
      </c>
      <c r="R1025" s="849">
        <f t="shared" si="94"/>
        <v>0</v>
      </c>
    </row>
    <row r="1026" spans="2:18" x14ac:dyDescent="0.35">
      <c r="B1026" s="229"/>
      <c r="C1026" s="301"/>
      <c r="D1026" s="301"/>
      <c r="E1026" s="449"/>
      <c r="F1026" s="301"/>
      <c r="G1026" s="302"/>
      <c r="H1026" s="170"/>
      <c r="I1026" s="170"/>
      <c r="J1026" s="817">
        <f t="shared" si="91"/>
        <v>0</v>
      </c>
      <c r="K1026" s="588">
        <f t="shared" si="92"/>
        <v>0</v>
      </c>
      <c r="L1026" s="644">
        <f>IF(I1026&lt;(INDEX(Lookup!$U$2:$U$10,MATCH($D$45,Lookup!$S$2:$S$10,0))),0,365)</f>
        <v>0</v>
      </c>
      <c r="M1026" s="588">
        <f t="shared" si="90"/>
        <v>0</v>
      </c>
      <c r="N1026" s="704"/>
      <c r="O1026" s="361"/>
      <c r="Q1026" s="849">
        <f t="shared" si="93"/>
        <v>0</v>
      </c>
      <c r="R1026" s="849">
        <f t="shared" si="94"/>
        <v>0</v>
      </c>
    </row>
    <row r="1027" spans="2:18" x14ac:dyDescent="0.35">
      <c r="B1027" s="229"/>
      <c r="C1027" s="301"/>
      <c r="D1027" s="301"/>
      <c r="E1027" s="449"/>
      <c r="F1027" s="301"/>
      <c r="G1027" s="302"/>
      <c r="H1027" s="170"/>
      <c r="I1027" s="170"/>
      <c r="J1027" s="817">
        <f t="shared" si="91"/>
        <v>0</v>
      </c>
      <c r="K1027" s="588">
        <f t="shared" si="92"/>
        <v>0</v>
      </c>
      <c r="L1027" s="644">
        <f>IF(I1027&lt;(INDEX(Lookup!$U$2:$U$10,MATCH($D$45,Lookup!$S$2:$S$10,0))),0,365)</f>
        <v>0</v>
      </c>
      <c r="M1027" s="588">
        <f t="shared" si="90"/>
        <v>0</v>
      </c>
      <c r="N1027" s="704"/>
      <c r="O1027" s="361"/>
      <c r="Q1027" s="849">
        <f t="shared" si="93"/>
        <v>0</v>
      </c>
      <c r="R1027" s="849">
        <f t="shared" si="94"/>
        <v>0</v>
      </c>
    </row>
    <row r="1028" spans="2:18" x14ac:dyDescent="0.35">
      <c r="B1028" s="229"/>
      <c r="C1028" s="301"/>
      <c r="D1028" s="301"/>
      <c r="E1028" s="449"/>
      <c r="F1028" s="301"/>
      <c r="G1028" s="302"/>
      <c r="H1028" s="170"/>
      <c r="I1028" s="170"/>
      <c r="J1028" s="817">
        <f t="shared" si="91"/>
        <v>0</v>
      </c>
      <c r="K1028" s="588">
        <f t="shared" si="92"/>
        <v>0</v>
      </c>
      <c r="L1028" s="644">
        <f>IF(I1028&lt;(INDEX(Lookup!$U$2:$U$10,MATCH($D$45,Lookup!$S$2:$S$10,0))),0,365)</f>
        <v>0</v>
      </c>
      <c r="M1028" s="588">
        <f t="shared" si="90"/>
        <v>0</v>
      </c>
      <c r="N1028" s="704"/>
      <c r="O1028" s="361"/>
      <c r="Q1028" s="849">
        <f t="shared" si="93"/>
        <v>0</v>
      </c>
      <c r="R1028" s="849">
        <f t="shared" si="94"/>
        <v>0</v>
      </c>
    </row>
    <row r="1029" spans="2:18" x14ac:dyDescent="0.35">
      <c r="B1029" s="229"/>
      <c r="C1029" s="301"/>
      <c r="D1029" s="301"/>
      <c r="E1029" s="449"/>
      <c r="F1029" s="301"/>
      <c r="G1029" s="302"/>
      <c r="H1029" s="170"/>
      <c r="I1029" s="170"/>
      <c r="J1029" s="817">
        <f t="shared" si="91"/>
        <v>0</v>
      </c>
      <c r="K1029" s="588">
        <f t="shared" si="92"/>
        <v>0</v>
      </c>
      <c r="L1029" s="644">
        <f>IF(I1029&lt;(INDEX(Lookup!$U$2:$U$10,MATCH($D$45,Lookup!$S$2:$S$10,0))),0,365)</f>
        <v>0</v>
      </c>
      <c r="M1029" s="588">
        <f t="shared" si="90"/>
        <v>0</v>
      </c>
      <c r="N1029" s="704"/>
      <c r="O1029" s="361"/>
      <c r="Q1029" s="849">
        <f t="shared" si="93"/>
        <v>0</v>
      </c>
      <c r="R1029" s="849">
        <f t="shared" si="94"/>
        <v>0</v>
      </c>
    </row>
    <row r="1030" spans="2:18" x14ac:dyDescent="0.35">
      <c r="B1030" s="229"/>
      <c r="C1030" s="301"/>
      <c r="D1030" s="301"/>
      <c r="E1030" s="449"/>
      <c r="F1030" s="301"/>
      <c r="G1030" s="302"/>
      <c r="H1030" s="170"/>
      <c r="I1030" s="170"/>
      <c r="J1030" s="817">
        <f t="shared" si="91"/>
        <v>0</v>
      </c>
      <c r="K1030" s="588">
        <f t="shared" si="92"/>
        <v>0</v>
      </c>
      <c r="L1030" s="644">
        <f>IF(I1030&lt;(INDEX(Lookup!$U$2:$U$10,MATCH($D$45,Lookup!$S$2:$S$10,0))),0,365)</f>
        <v>0</v>
      </c>
      <c r="M1030" s="588">
        <f t="shared" si="90"/>
        <v>0</v>
      </c>
      <c r="N1030" s="704"/>
      <c r="O1030" s="361"/>
      <c r="Q1030" s="849">
        <f t="shared" si="93"/>
        <v>0</v>
      </c>
      <c r="R1030" s="849">
        <f t="shared" si="94"/>
        <v>0</v>
      </c>
    </row>
    <row r="1031" spans="2:18" x14ac:dyDescent="0.35">
      <c r="B1031" s="229"/>
      <c r="C1031" s="301"/>
      <c r="D1031" s="301"/>
      <c r="E1031" s="449"/>
      <c r="F1031" s="301"/>
      <c r="G1031" s="302"/>
      <c r="H1031" s="170"/>
      <c r="I1031" s="170"/>
      <c r="J1031" s="817">
        <f t="shared" si="91"/>
        <v>0</v>
      </c>
      <c r="K1031" s="588">
        <f t="shared" si="92"/>
        <v>0</v>
      </c>
      <c r="L1031" s="644">
        <f>IF(I1031&lt;(INDEX(Lookup!$U$2:$U$10,MATCH($D$45,Lookup!$S$2:$S$10,0))),0,365)</f>
        <v>0</v>
      </c>
      <c r="M1031" s="588">
        <f t="shared" si="90"/>
        <v>0</v>
      </c>
      <c r="N1031" s="704"/>
      <c r="O1031" s="361"/>
      <c r="Q1031" s="849">
        <f t="shared" si="93"/>
        <v>0</v>
      </c>
      <c r="R1031" s="849">
        <f t="shared" si="94"/>
        <v>0</v>
      </c>
    </row>
    <row r="1032" spans="2:18" x14ac:dyDescent="0.35">
      <c r="B1032" s="229"/>
      <c r="C1032" s="301"/>
      <c r="D1032" s="301"/>
      <c r="E1032" s="449"/>
      <c r="F1032" s="301"/>
      <c r="G1032" s="302"/>
      <c r="H1032" s="170"/>
      <c r="I1032" s="170"/>
      <c r="J1032" s="817">
        <f t="shared" si="91"/>
        <v>0</v>
      </c>
      <c r="K1032" s="588">
        <f t="shared" si="92"/>
        <v>0</v>
      </c>
      <c r="L1032" s="644">
        <f>IF(I1032&lt;(INDEX(Lookup!$U$2:$U$10,MATCH($D$45,Lookup!$S$2:$S$10,0))),0,365)</f>
        <v>0</v>
      </c>
      <c r="M1032" s="588">
        <f t="shared" si="90"/>
        <v>0</v>
      </c>
      <c r="N1032" s="704"/>
      <c r="O1032" s="361"/>
      <c r="Q1032" s="849">
        <f t="shared" si="93"/>
        <v>0</v>
      </c>
      <c r="R1032" s="849">
        <f t="shared" si="94"/>
        <v>0</v>
      </c>
    </row>
    <row r="1033" spans="2:18" x14ac:dyDescent="0.35">
      <c r="B1033" s="229"/>
      <c r="C1033" s="301"/>
      <c r="D1033" s="301"/>
      <c r="E1033" s="449"/>
      <c r="F1033" s="301"/>
      <c r="G1033" s="302"/>
      <c r="H1033" s="170"/>
      <c r="I1033" s="170"/>
      <c r="J1033" s="817">
        <f t="shared" si="91"/>
        <v>0</v>
      </c>
      <c r="K1033" s="588">
        <f t="shared" si="92"/>
        <v>0</v>
      </c>
      <c r="L1033" s="644">
        <f>IF(I1033&lt;(INDEX(Lookup!$U$2:$U$10,MATCH($D$45,Lookup!$S$2:$S$10,0))),0,365)</f>
        <v>0</v>
      </c>
      <c r="M1033" s="588">
        <f t="shared" si="90"/>
        <v>0</v>
      </c>
      <c r="N1033" s="704"/>
      <c r="O1033" s="361"/>
      <c r="Q1033" s="849">
        <f t="shared" si="93"/>
        <v>0</v>
      </c>
      <c r="R1033" s="849">
        <f t="shared" si="94"/>
        <v>0</v>
      </c>
    </row>
    <row r="1034" spans="2:18" x14ac:dyDescent="0.35">
      <c r="B1034" s="229"/>
      <c r="C1034" s="301"/>
      <c r="D1034" s="301"/>
      <c r="E1034" s="449"/>
      <c r="F1034" s="301"/>
      <c r="G1034" s="302"/>
      <c r="H1034" s="170"/>
      <c r="I1034" s="170"/>
      <c r="J1034" s="817">
        <f t="shared" si="91"/>
        <v>0</v>
      </c>
      <c r="K1034" s="588">
        <f t="shared" si="92"/>
        <v>0</v>
      </c>
      <c r="L1034" s="644">
        <f>IF(I1034&lt;(INDEX(Lookup!$U$2:$U$10,MATCH($D$45,Lookup!$S$2:$S$10,0))),0,365)</f>
        <v>0</v>
      </c>
      <c r="M1034" s="588">
        <f t="shared" si="90"/>
        <v>0</v>
      </c>
      <c r="N1034" s="704"/>
      <c r="O1034" s="361"/>
      <c r="Q1034" s="849">
        <f t="shared" si="93"/>
        <v>0</v>
      </c>
      <c r="R1034" s="849">
        <f t="shared" si="94"/>
        <v>0</v>
      </c>
    </row>
    <row r="1035" spans="2:18" x14ac:dyDescent="0.35">
      <c r="B1035" s="229"/>
      <c r="C1035" s="301"/>
      <c r="D1035" s="301"/>
      <c r="E1035" s="449"/>
      <c r="F1035" s="301"/>
      <c r="G1035" s="302"/>
      <c r="H1035" s="170"/>
      <c r="I1035" s="170"/>
      <c r="J1035" s="817">
        <f t="shared" si="91"/>
        <v>0</v>
      </c>
      <c r="K1035" s="588">
        <f t="shared" si="92"/>
        <v>0</v>
      </c>
      <c r="L1035" s="644">
        <f>IF(I1035&lt;(INDEX(Lookup!$U$2:$U$10,MATCH($D$45,Lookup!$S$2:$S$10,0))),0,365)</f>
        <v>0</v>
      </c>
      <c r="M1035" s="588">
        <f t="shared" si="90"/>
        <v>0</v>
      </c>
      <c r="N1035" s="704"/>
      <c r="O1035" s="361"/>
      <c r="Q1035" s="849">
        <f t="shared" si="93"/>
        <v>0</v>
      </c>
      <c r="R1035" s="849">
        <f t="shared" si="94"/>
        <v>0</v>
      </c>
    </row>
    <row r="1036" spans="2:18" x14ac:dyDescent="0.35">
      <c r="B1036" s="229"/>
      <c r="C1036" s="301"/>
      <c r="D1036" s="301"/>
      <c r="E1036" s="449"/>
      <c r="F1036" s="301"/>
      <c r="G1036" s="302"/>
      <c r="H1036" s="170"/>
      <c r="I1036" s="170"/>
      <c r="J1036" s="817">
        <f t="shared" si="91"/>
        <v>0</v>
      </c>
      <c r="K1036" s="588">
        <f t="shared" si="92"/>
        <v>0</v>
      </c>
      <c r="L1036" s="644">
        <f>IF(I1036&lt;(INDEX(Lookup!$U$2:$U$10,MATCH($D$45,Lookup!$S$2:$S$10,0))),0,365)</f>
        <v>0</v>
      </c>
      <c r="M1036" s="588">
        <f t="shared" si="90"/>
        <v>0</v>
      </c>
      <c r="N1036" s="704"/>
      <c r="O1036" s="361"/>
      <c r="Q1036" s="849">
        <f t="shared" si="93"/>
        <v>0</v>
      </c>
      <c r="R1036" s="849">
        <f t="shared" si="94"/>
        <v>0</v>
      </c>
    </row>
    <row r="1037" spans="2:18" x14ac:dyDescent="0.35">
      <c r="B1037" s="229"/>
      <c r="C1037" s="301"/>
      <c r="D1037" s="301"/>
      <c r="E1037" s="449"/>
      <c r="F1037" s="301"/>
      <c r="G1037" s="302"/>
      <c r="H1037" s="170"/>
      <c r="I1037" s="170"/>
      <c r="J1037" s="817">
        <f t="shared" si="91"/>
        <v>0</v>
      </c>
      <c r="K1037" s="588">
        <f t="shared" si="92"/>
        <v>0</v>
      </c>
      <c r="L1037" s="644">
        <f>IF(I1037&lt;(INDEX(Lookup!$U$2:$U$10,MATCH($D$45,Lookup!$S$2:$S$10,0))),0,365)</f>
        <v>0</v>
      </c>
      <c r="M1037" s="588">
        <f t="shared" si="90"/>
        <v>0</v>
      </c>
      <c r="N1037" s="704"/>
      <c r="O1037" s="361"/>
      <c r="Q1037" s="849">
        <f t="shared" si="93"/>
        <v>0</v>
      </c>
      <c r="R1037" s="849">
        <f t="shared" si="94"/>
        <v>0</v>
      </c>
    </row>
    <row r="1038" spans="2:18" x14ac:dyDescent="0.35">
      <c r="B1038" s="229"/>
      <c r="C1038" s="301"/>
      <c r="D1038" s="301"/>
      <c r="E1038" s="449"/>
      <c r="F1038" s="301"/>
      <c r="G1038" s="302"/>
      <c r="H1038" s="170"/>
      <c r="I1038" s="170"/>
      <c r="J1038" s="817">
        <f t="shared" si="91"/>
        <v>0</v>
      </c>
      <c r="K1038" s="588">
        <f t="shared" si="92"/>
        <v>0</v>
      </c>
      <c r="L1038" s="644">
        <f>IF(I1038&lt;(INDEX(Lookup!$U$2:$U$10,MATCH($D$45,Lookup!$S$2:$S$10,0))),0,365)</f>
        <v>0</v>
      </c>
      <c r="M1038" s="588">
        <f t="shared" si="90"/>
        <v>0</v>
      </c>
      <c r="N1038" s="704"/>
      <c r="O1038" s="361"/>
      <c r="Q1038" s="849">
        <f t="shared" si="93"/>
        <v>0</v>
      </c>
      <c r="R1038" s="849">
        <f t="shared" si="94"/>
        <v>0</v>
      </c>
    </row>
    <row r="1039" spans="2:18" x14ac:dyDescent="0.35">
      <c r="B1039" s="229"/>
      <c r="C1039" s="301"/>
      <c r="D1039" s="301"/>
      <c r="E1039" s="449"/>
      <c r="F1039" s="301"/>
      <c r="G1039" s="302"/>
      <c r="H1039" s="170"/>
      <c r="I1039" s="170"/>
      <c r="J1039" s="817">
        <f t="shared" si="91"/>
        <v>0</v>
      </c>
      <c r="K1039" s="588">
        <f t="shared" si="92"/>
        <v>0</v>
      </c>
      <c r="L1039" s="644">
        <f>IF(I1039&lt;(INDEX(Lookup!$U$2:$U$10,MATCH($D$45,Lookup!$S$2:$S$10,0))),0,365)</f>
        <v>0</v>
      </c>
      <c r="M1039" s="588">
        <f t="shared" si="90"/>
        <v>0</v>
      </c>
      <c r="N1039" s="704"/>
      <c r="O1039" s="361"/>
      <c r="Q1039" s="849">
        <f t="shared" si="93"/>
        <v>0</v>
      </c>
      <c r="R1039" s="849">
        <f t="shared" si="94"/>
        <v>0</v>
      </c>
    </row>
    <row r="1040" spans="2:18" x14ac:dyDescent="0.35">
      <c r="B1040" s="229"/>
      <c r="C1040" s="301"/>
      <c r="D1040" s="301"/>
      <c r="E1040" s="449"/>
      <c r="F1040" s="301"/>
      <c r="G1040" s="302"/>
      <c r="H1040" s="170"/>
      <c r="I1040" s="170"/>
      <c r="J1040" s="817">
        <f t="shared" si="91"/>
        <v>0</v>
      </c>
      <c r="K1040" s="588">
        <f t="shared" si="92"/>
        <v>0</v>
      </c>
      <c r="L1040" s="644">
        <f>IF(I1040&lt;(INDEX(Lookup!$U$2:$U$10,MATCH($D$45,Lookup!$S$2:$S$10,0))),0,365)</f>
        <v>0</v>
      </c>
      <c r="M1040" s="588">
        <f t="shared" si="90"/>
        <v>0</v>
      </c>
      <c r="N1040" s="704"/>
      <c r="O1040" s="361"/>
      <c r="Q1040" s="849">
        <f t="shared" si="93"/>
        <v>0</v>
      </c>
      <c r="R1040" s="849">
        <f t="shared" si="94"/>
        <v>0</v>
      </c>
    </row>
    <row r="1041" spans="2:18" x14ac:dyDescent="0.35">
      <c r="B1041" s="229"/>
      <c r="C1041" s="301"/>
      <c r="D1041" s="301"/>
      <c r="E1041" s="449"/>
      <c r="F1041" s="301"/>
      <c r="G1041" s="302"/>
      <c r="H1041" s="170"/>
      <c r="I1041" s="170"/>
      <c r="J1041" s="817">
        <f t="shared" si="91"/>
        <v>0</v>
      </c>
      <c r="K1041" s="588">
        <f t="shared" si="92"/>
        <v>0</v>
      </c>
      <c r="L1041" s="644">
        <f>IF(I1041&lt;(INDEX(Lookup!$U$2:$U$10,MATCH($D$45,Lookup!$S$2:$S$10,0))),0,365)</f>
        <v>0</v>
      </c>
      <c r="M1041" s="588">
        <f t="shared" si="90"/>
        <v>0</v>
      </c>
      <c r="N1041" s="704"/>
      <c r="O1041" s="361"/>
      <c r="Q1041" s="849">
        <f t="shared" si="93"/>
        <v>0</v>
      </c>
      <c r="R1041" s="849">
        <f t="shared" si="94"/>
        <v>0</v>
      </c>
    </row>
    <row r="1042" spans="2:18" x14ac:dyDescent="0.35">
      <c r="B1042" s="229"/>
      <c r="C1042" s="301"/>
      <c r="D1042" s="301"/>
      <c r="E1042" s="449"/>
      <c r="F1042" s="301"/>
      <c r="G1042" s="302"/>
      <c r="H1042" s="170"/>
      <c r="I1042" s="170"/>
      <c r="J1042" s="817">
        <f t="shared" si="91"/>
        <v>0</v>
      </c>
      <c r="K1042" s="588">
        <f t="shared" si="92"/>
        <v>0</v>
      </c>
      <c r="L1042" s="644">
        <f>IF(I1042&lt;(INDEX(Lookup!$U$2:$U$10,MATCH($D$45,Lookup!$S$2:$S$10,0))),0,365)</f>
        <v>0</v>
      </c>
      <c r="M1042" s="588">
        <f t="shared" si="90"/>
        <v>0</v>
      </c>
      <c r="N1042" s="704"/>
      <c r="O1042" s="361"/>
      <c r="Q1042" s="849">
        <f t="shared" si="93"/>
        <v>0</v>
      </c>
      <c r="R1042" s="849">
        <f t="shared" si="94"/>
        <v>0</v>
      </c>
    </row>
    <row r="1043" spans="2:18" x14ac:dyDescent="0.35">
      <c r="B1043" s="229"/>
      <c r="C1043" s="301"/>
      <c r="D1043" s="301"/>
      <c r="E1043" s="449"/>
      <c r="F1043" s="301"/>
      <c r="G1043" s="302"/>
      <c r="H1043" s="170"/>
      <c r="I1043" s="170"/>
      <c r="J1043" s="817">
        <f t="shared" si="91"/>
        <v>0</v>
      </c>
      <c r="K1043" s="588">
        <f t="shared" si="92"/>
        <v>0</v>
      </c>
      <c r="L1043" s="644">
        <f>IF(I1043&lt;(INDEX(Lookup!$U$2:$U$10,MATCH($D$45,Lookup!$S$2:$S$10,0))),0,365)</f>
        <v>0</v>
      </c>
      <c r="M1043" s="588">
        <f t="shared" si="90"/>
        <v>0</v>
      </c>
      <c r="N1043" s="704"/>
      <c r="O1043" s="361"/>
      <c r="Q1043" s="849">
        <f t="shared" si="93"/>
        <v>0</v>
      </c>
      <c r="R1043" s="849">
        <f t="shared" si="94"/>
        <v>0</v>
      </c>
    </row>
    <row r="1044" spans="2:18" x14ac:dyDescent="0.35">
      <c r="B1044" s="229"/>
      <c r="C1044" s="301"/>
      <c r="D1044" s="301"/>
      <c r="E1044" s="449"/>
      <c r="F1044" s="301"/>
      <c r="G1044" s="302"/>
      <c r="H1044" s="170"/>
      <c r="I1044" s="170"/>
      <c r="J1044" s="817">
        <f t="shared" si="91"/>
        <v>0</v>
      </c>
      <c r="K1044" s="588">
        <f t="shared" si="92"/>
        <v>0</v>
      </c>
      <c r="L1044" s="644">
        <f>IF(I1044&lt;(INDEX(Lookup!$U$2:$U$10,MATCH($D$45,Lookup!$S$2:$S$10,0))),0,365)</f>
        <v>0</v>
      </c>
      <c r="M1044" s="588">
        <f t="shared" si="90"/>
        <v>0</v>
      </c>
      <c r="N1044" s="704"/>
      <c r="O1044" s="361"/>
      <c r="Q1044" s="849">
        <f t="shared" si="93"/>
        <v>0</v>
      </c>
      <c r="R1044" s="849">
        <f t="shared" si="94"/>
        <v>0</v>
      </c>
    </row>
    <row r="1045" spans="2:18" x14ac:dyDescent="0.35">
      <c r="B1045" s="229"/>
      <c r="C1045" s="301"/>
      <c r="D1045" s="301"/>
      <c r="E1045" s="449"/>
      <c r="F1045" s="301"/>
      <c r="G1045" s="302"/>
      <c r="H1045" s="170"/>
      <c r="I1045" s="170"/>
      <c r="J1045" s="817">
        <f t="shared" si="91"/>
        <v>0</v>
      </c>
      <c r="K1045" s="588">
        <f t="shared" si="92"/>
        <v>0</v>
      </c>
      <c r="L1045" s="644">
        <f>IF(I1045&lt;(INDEX(Lookup!$U$2:$U$10,MATCH($D$45,Lookup!$S$2:$S$10,0))),0,365)</f>
        <v>0</v>
      </c>
      <c r="M1045" s="588">
        <f t="shared" si="90"/>
        <v>0</v>
      </c>
      <c r="N1045" s="704"/>
      <c r="O1045" s="361"/>
      <c r="Q1045" s="849">
        <f t="shared" si="93"/>
        <v>0</v>
      </c>
      <c r="R1045" s="849">
        <f t="shared" si="94"/>
        <v>0</v>
      </c>
    </row>
    <row r="1046" spans="2:18" x14ac:dyDescent="0.35">
      <c r="B1046" s="229"/>
      <c r="C1046" s="301"/>
      <c r="D1046" s="301"/>
      <c r="E1046" s="449"/>
      <c r="F1046" s="301"/>
      <c r="G1046" s="302"/>
      <c r="H1046" s="170"/>
      <c r="I1046" s="170"/>
      <c r="J1046" s="817">
        <f t="shared" si="91"/>
        <v>0</v>
      </c>
      <c r="K1046" s="588">
        <f t="shared" si="92"/>
        <v>0</v>
      </c>
      <c r="L1046" s="644">
        <f>IF(I1046&lt;(INDEX(Lookup!$U$2:$U$10,MATCH($D$45,Lookup!$S$2:$S$10,0))),0,365)</f>
        <v>0</v>
      </c>
      <c r="M1046" s="588">
        <f t="shared" si="90"/>
        <v>0</v>
      </c>
      <c r="N1046" s="704"/>
      <c r="O1046" s="361"/>
      <c r="Q1046" s="849">
        <f t="shared" si="93"/>
        <v>0</v>
      </c>
      <c r="R1046" s="849">
        <f t="shared" si="94"/>
        <v>0</v>
      </c>
    </row>
    <row r="1047" spans="2:18" x14ac:dyDescent="0.35">
      <c r="B1047" s="229"/>
      <c r="C1047" s="301"/>
      <c r="D1047" s="301"/>
      <c r="E1047" s="449"/>
      <c r="F1047" s="301"/>
      <c r="G1047" s="302"/>
      <c r="H1047" s="170"/>
      <c r="I1047" s="170"/>
      <c r="J1047" s="817">
        <f t="shared" si="91"/>
        <v>0</v>
      </c>
      <c r="K1047" s="588">
        <f t="shared" si="92"/>
        <v>0</v>
      </c>
      <c r="L1047" s="644">
        <f>IF(I1047&lt;(INDEX(Lookup!$U$2:$U$10,MATCH($D$45,Lookup!$S$2:$S$10,0))),0,365)</f>
        <v>0</v>
      </c>
      <c r="M1047" s="588">
        <f t="shared" si="90"/>
        <v>0</v>
      </c>
      <c r="N1047" s="704"/>
      <c r="O1047" s="361"/>
      <c r="Q1047" s="849">
        <f t="shared" si="93"/>
        <v>0</v>
      </c>
      <c r="R1047" s="849">
        <f t="shared" si="94"/>
        <v>0</v>
      </c>
    </row>
    <row r="1048" spans="2:18" x14ac:dyDescent="0.35">
      <c r="B1048" s="229"/>
      <c r="C1048" s="301"/>
      <c r="D1048" s="301"/>
      <c r="E1048" s="449"/>
      <c r="F1048" s="301"/>
      <c r="G1048" s="302"/>
      <c r="H1048" s="170"/>
      <c r="I1048" s="170"/>
      <c r="J1048" s="817">
        <f t="shared" si="91"/>
        <v>0</v>
      </c>
      <c r="K1048" s="588">
        <f t="shared" si="92"/>
        <v>0</v>
      </c>
      <c r="L1048" s="644">
        <f>IF(I1048&lt;(INDEX(Lookup!$U$2:$U$10,MATCH($D$45,Lookup!$S$2:$S$10,0))),0,365)</f>
        <v>0</v>
      </c>
      <c r="M1048" s="588">
        <f t="shared" si="90"/>
        <v>0</v>
      </c>
      <c r="N1048" s="704"/>
      <c r="O1048" s="361"/>
      <c r="Q1048" s="849">
        <f t="shared" si="93"/>
        <v>0</v>
      </c>
      <c r="R1048" s="849">
        <f t="shared" si="94"/>
        <v>0</v>
      </c>
    </row>
    <row r="1049" spans="2:18" x14ac:dyDescent="0.35">
      <c r="B1049" s="229"/>
      <c r="C1049" s="301"/>
      <c r="D1049" s="301"/>
      <c r="E1049" s="449"/>
      <c r="F1049" s="301"/>
      <c r="G1049" s="302"/>
      <c r="H1049" s="170"/>
      <c r="I1049" s="170"/>
      <c r="J1049" s="817">
        <f t="shared" si="91"/>
        <v>0</v>
      </c>
      <c r="K1049" s="588">
        <f t="shared" si="92"/>
        <v>0</v>
      </c>
      <c r="L1049" s="644">
        <f>IF(I1049&lt;(INDEX(Lookup!$U$2:$U$10,MATCH($D$45,Lookup!$S$2:$S$10,0))),0,365)</f>
        <v>0</v>
      </c>
      <c r="M1049" s="588">
        <f t="shared" si="90"/>
        <v>0</v>
      </c>
      <c r="N1049" s="704"/>
      <c r="O1049" s="361"/>
      <c r="Q1049" s="849">
        <f t="shared" si="93"/>
        <v>0</v>
      </c>
      <c r="R1049" s="849">
        <f t="shared" si="94"/>
        <v>0</v>
      </c>
    </row>
    <row r="1050" spans="2:18" x14ac:dyDescent="0.35">
      <c r="B1050" s="229"/>
      <c r="C1050" s="301"/>
      <c r="D1050" s="301"/>
      <c r="E1050" s="449"/>
      <c r="F1050" s="301"/>
      <c r="G1050" s="302"/>
      <c r="H1050" s="170"/>
      <c r="I1050" s="170"/>
      <c r="J1050" s="817">
        <f t="shared" si="91"/>
        <v>0</v>
      </c>
      <c r="K1050" s="588">
        <f t="shared" si="92"/>
        <v>0</v>
      </c>
      <c r="L1050" s="644">
        <f>IF(I1050&lt;(INDEX(Lookup!$U$2:$U$10,MATCH($D$45,Lookup!$S$2:$S$10,0))),0,365)</f>
        <v>0</v>
      </c>
      <c r="M1050" s="588">
        <f t="shared" si="90"/>
        <v>0</v>
      </c>
      <c r="N1050" s="704"/>
      <c r="O1050" s="361"/>
      <c r="Q1050" s="849">
        <f t="shared" si="93"/>
        <v>0</v>
      </c>
      <c r="R1050" s="849">
        <f t="shared" si="94"/>
        <v>0</v>
      </c>
    </row>
    <row r="1051" spans="2:18" x14ac:dyDescent="0.35">
      <c r="B1051" s="229"/>
      <c r="C1051" s="301"/>
      <c r="D1051" s="301"/>
      <c r="E1051" s="449"/>
      <c r="F1051" s="301"/>
      <c r="G1051" s="302"/>
      <c r="H1051" s="170"/>
      <c r="I1051" s="170"/>
      <c r="J1051" s="817">
        <f t="shared" si="91"/>
        <v>0</v>
      </c>
      <c r="K1051" s="588">
        <f t="shared" si="92"/>
        <v>0</v>
      </c>
      <c r="L1051" s="644">
        <f>IF(I1051&lt;(INDEX(Lookup!$U$2:$U$10,MATCH($D$45,Lookup!$S$2:$S$10,0))),0,365)</f>
        <v>0</v>
      </c>
      <c r="M1051" s="588">
        <f t="shared" si="90"/>
        <v>0</v>
      </c>
      <c r="N1051" s="704"/>
      <c r="O1051" s="361"/>
      <c r="Q1051" s="849">
        <f t="shared" si="93"/>
        <v>0</v>
      </c>
      <c r="R1051" s="849">
        <f t="shared" si="94"/>
        <v>0</v>
      </c>
    </row>
    <row r="1052" spans="2:18" x14ac:dyDescent="0.35">
      <c r="B1052" s="229"/>
      <c r="C1052" s="301"/>
      <c r="D1052" s="301"/>
      <c r="E1052" s="449"/>
      <c r="F1052" s="301"/>
      <c r="G1052" s="302"/>
      <c r="H1052" s="170"/>
      <c r="I1052" s="170"/>
      <c r="J1052" s="817">
        <f t="shared" si="91"/>
        <v>0</v>
      </c>
      <c r="K1052" s="588">
        <f t="shared" si="92"/>
        <v>0</v>
      </c>
      <c r="L1052" s="644">
        <f>IF(I1052&lt;(INDEX(Lookup!$U$2:$U$10,MATCH($D$45,Lookup!$S$2:$S$10,0))),0,365)</f>
        <v>0</v>
      </c>
      <c r="M1052" s="588">
        <f t="shared" si="90"/>
        <v>0</v>
      </c>
      <c r="N1052" s="704"/>
      <c r="O1052" s="361"/>
      <c r="Q1052" s="849">
        <f t="shared" si="93"/>
        <v>0</v>
      </c>
      <c r="R1052" s="849">
        <f t="shared" si="94"/>
        <v>0</v>
      </c>
    </row>
    <row r="1053" spans="2:18" x14ac:dyDescent="0.35">
      <c r="B1053" s="229"/>
      <c r="C1053" s="301"/>
      <c r="D1053" s="301"/>
      <c r="E1053" s="449"/>
      <c r="F1053" s="301"/>
      <c r="G1053" s="302"/>
      <c r="H1053" s="170"/>
      <c r="I1053" s="170"/>
      <c r="J1053" s="817">
        <f t="shared" si="91"/>
        <v>0</v>
      </c>
      <c r="K1053" s="588">
        <f t="shared" si="92"/>
        <v>0</v>
      </c>
      <c r="L1053" s="644">
        <f>IF(I1053&lt;(INDEX(Lookup!$U$2:$U$10,MATCH($D$45,Lookup!$S$2:$S$10,0))),0,365)</f>
        <v>0</v>
      </c>
      <c r="M1053" s="588">
        <f t="shared" si="90"/>
        <v>0</v>
      </c>
      <c r="N1053" s="704"/>
      <c r="O1053" s="361"/>
      <c r="Q1053" s="849">
        <f t="shared" si="93"/>
        <v>0</v>
      </c>
      <c r="R1053" s="849">
        <f t="shared" si="94"/>
        <v>0</v>
      </c>
    </row>
    <row r="1054" spans="2:18" x14ac:dyDescent="0.35">
      <c r="B1054" s="229"/>
      <c r="C1054" s="301"/>
      <c r="D1054" s="301"/>
      <c r="E1054" s="449"/>
      <c r="F1054" s="301"/>
      <c r="G1054" s="302"/>
      <c r="H1054" s="170"/>
      <c r="I1054" s="170"/>
      <c r="J1054" s="817">
        <f t="shared" si="91"/>
        <v>0</v>
      </c>
      <c r="K1054" s="588">
        <f t="shared" si="92"/>
        <v>0</v>
      </c>
      <c r="L1054" s="644">
        <f>IF(I1054&lt;(INDEX(Lookup!$U$2:$U$10,MATCH($D$45,Lookup!$S$2:$S$10,0))),0,365)</f>
        <v>0</v>
      </c>
      <c r="M1054" s="588">
        <f t="shared" si="90"/>
        <v>0</v>
      </c>
      <c r="N1054" s="704"/>
      <c r="O1054" s="361"/>
      <c r="Q1054" s="849">
        <f t="shared" si="93"/>
        <v>0</v>
      </c>
      <c r="R1054" s="849">
        <f t="shared" si="94"/>
        <v>0</v>
      </c>
    </row>
    <row r="1055" spans="2:18" x14ac:dyDescent="0.35">
      <c r="B1055" s="229"/>
      <c r="C1055" s="301"/>
      <c r="D1055" s="301"/>
      <c r="E1055" s="449"/>
      <c r="F1055" s="301"/>
      <c r="G1055" s="302"/>
      <c r="H1055" s="170"/>
      <c r="I1055" s="170"/>
      <c r="J1055" s="817">
        <f t="shared" si="91"/>
        <v>0</v>
      </c>
      <c r="K1055" s="588">
        <f t="shared" si="92"/>
        <v>0</v>
      </c>
      <c r="L1055" s="644">
        <f>IF(I1055&lt;(INDEX(Lookup!$U$2:$U$10,MATCH($D$45,Lookup!$S$2:$S$10,0))),0,365)</f>
        <v>0</v>
      </c>
      <c r="M1055" s="588">
        <f t="shared" si="90"/>
        <v>0</v>
      </c>
      <c r="N1055" s="704"/>
      <c r="O1055" s="361"/>
      <c r="Q1055" s="849">
        <f t="shared" si="93"/>
        <v>0</v>
      </c>
      <c r="R1055" s="849">
        <f t="shared" si="94"/>
        <v>0</v>
      </c>
    </row>
    <row r="1056" spans="2:18" x14ac:dyDescent="0.35">
      <c r="B1056" s="229"/>
      <c r="C1056" s="301"/>
      <c r="D1056" s="301"/>
      <c r="E1056" s="449"/>
      <c r="F1056" s="301"/>
      <c r="G1056" s="302"/>
      <c r="H1056" s="170"/>
      <c r="I1056" s="170"/>
      <c r="J1056" s="817">
        <f t="shared" si="91"/>
        <v>0</v>
      </c>
      <c r="K1056" s="588">
        <f t="shared" si="92"/>
        <v>0</v>
      </c>
      <c r="L1056" s="644">
        <f>IF(I1056&lt;(INDEX(Lookup!$U$2:$U$10,MATCH($D$45,Lookup!$S$2:$S$10,0))),0,365)</f>
        <v>0</v>
      </c>
      <c r="M1056" s="588">
        <f t="shared" si="90"/>
        <v>0</v>
      </c>
      <c r="N1056" s="704"/>
      <c r="O1056" s="361"/>
      <c r="Q1056" s="849">
        <f t="shared" si="93"/>
        <v>0</v>
      </c>
      <c r="R1056" s="849">
        <f t="shared" si="94"/>
        <v>0</v>
      </c>
    </row>
    <row r="1057" spans="2:18" x14ac:dyDescent="0.35">
      <c r="B1057" s="229"/>
      <c r="C1057" s="301"/>
      <c r="D1057" s="301"/>
      <c r="E1057" s="449"/>
      <c r="F1057" s="301"/>
      <c r="G1057" s="302"/>
      <c r="H1057" s="170"/>
      <c r="I1057" s="170"/>
      <c r="J1057" s="817">
        <f t="shared" si="91"/>
        <v>0</v>
      </c>
      <c r="K1057" s="588">
        <f t="shared" si="92"/>
        <v>0</v>
      </c>
      <c r="L1057" s="644">
        <f>IF(I1057&lt;(INDEX(Lookup!$U$2:$U$10,MATCH($D$45,Lookup!$S$2:$S$10,0))),0,365)</f>
        <v>0</v>
      </c>
      <c r="M1057" s="588">
        <f t="shared" si="90"/>
        <v>0</v>
      </c>
      <c r="N1057" s="704"/>
      <c r="O1057" s="361"/>
      <c r="Q1057" s="849">
        <f t="shared" si="93"/>
        <v>0</v>
      </c>
      <c r="R1057" s="849">
        <f t="shared" si="94"/>
        <v>0</v>
      </c>
    </row>
    <row r="1058" spans="2:18" x14ac:dyDescent="0.35">
      <c r="B1058" s="229"/>
      <c r="C1058" s="301"/>
      <c r="D1058" s="301"/>
      <c r="E1058" s="449"/>
      <c r="F1058" s="301"/>
      <c r="G1058" s="302"/>
      <c r="H1058" s="170"/>
      <c r="I1058" s="170"/>
      <c r="J1058" s="817">
        <f t="shared" si="91"/>
        <v>0</v>
      </c>
      <c r="K1058" s="588">
        <f t="shared" si="92"/>
        <v>0</v>
      </c>
      <c r="L1058" s="644">
        <f>IF(I1058&lt;(INDEX(Lookup!$U$2:$U$10,MATCH($D$45,Lookup!$S$2:$S$10,0))),0,365)</f>
        <v>0</v>
      </c>
      <c r="M1058" s="588">
        <f t="shared" si="90"/>
        <v>0</v>
      </c>
      <c r="N1058" s="704"/>
      <c r="O1058" s="361"/>
      <c r="Q1058" s="849">
        <f t="shared" si="93"/>
        <v>0</v>
      </c>
      <c r="R1058" s="849">
        <f t="shared" si="94"/>
        <v>0</v>
      </c>
    </row>
    <row r="1059" spans="2:18" x14ac:dyDescent="0.35">
      <c r="B1059" s="229"/>
      <c r="C1059" s="301"/>
      <c r="D1059" s="301"/>
      <c r="E1059" s="449"/>
      <c r="F1059" s="301"/>
      <c r="G1059" s="302"/>
      <c r="H1059" s="170"/>
      <c r="I1059" s="170"/>
      <c r="J1059" s="817">
        <f t="shared" si="91"/>
        <v>0</v>
      </c>
      <c r="K1059" s="588">
        <f t="shared" si="92"/>
        <v>0</v>
      </c>
      <c r="L1059" s="644">
        <f>IF(I1059&lt;(INDEX(Lookup!$U$2:$U$10,MATCH($D$45,Lookup!$S$2:$S$10,0))),0,365)</f>
        <v>0</v>
      </c>
      <c r="M1059" s="588">
        <f t="shared" si="90"/>
        <v>0</v>
      </c>
      <c r="N1059" s="704"/>
      <c r="O1059" s="361"/>
      <c r="Q1059" s="849">
        <f t="shared" si="93"/>
        <v>0</v>
      </c>
      <c r="R1059" s="849">
        <f t="shared" si="94"/>
        <v>0</v>
      </c>
    </row>
    <row r="1060" spans="2:18" x14ac:dyDescent="0.35">
      <c r="B1060" s="229"/>
      <c r="C1060" s="301"/>
      <c r="D1060" s="301"/>
      <c r="E1060" s="449"/>
      <c r="F1060" s="301"/>
      <c r="G1060" s="302"/>
      <c r="H1060" s="170"/>
      <c r="I1060" s="170"/>
      <c r="J1060" s="817">
        <f t="shared" si="91"/>
        <v>0</v>
      </c>
      <c r="K1060" s="588">
        <f t="shared" si="92"/>
        <v>0</v>
      </c>
      <c r="L1060" s="644">
        <f>IF(I1060&lt;(INDEX(Lookup!$U$2:$U$10,MATCH($D$45,Lookup!$S$2:$S$10,0))),0,365)</f>
        <v>0</v>
      </c>
      <c r="M1060" s="588">
        <f t="shared" si="90"/>
        <v>0</v>
      </c>
      <c r="N1060" s="704"/>
      <c r="O1060" s="361"/>
      <c r="Q1060" s="849">
        <f t="shared" si="93"/>
        <v>0</v>
      </c>
      <c r="R1060" s="849">
        <f t="shared" si="94"/>
        <v>0</v>
      </c>
    </row>
    <row r="1061" spans="2:18" x14ac:dyDescent="0.35">
      <c r="B1061" s="229"/>
      <c r="C1061" s="301"/>
      <c r="D1061" s="301"/>
      <c r="E1061" s="449"/>
      <c r="F1061" s="301"/>
      <c r="G1061" s="302"/>
      <c r="H1061" s="170"/>
      <c r="I1061" s="170"/>
      <c r="J1061" s="817">
        <f t="shared" si="91"/>
        <v>0</v>
      </c>
      <c r="K1061" s="588">
        <f t="shared" si="92"/>
        <v>0</v>
      </c>
      <c r="L1061" s="644">
        <f>IF(I1061&lt;(INDEX(Lookup!$U$2:$U$10,MATCH($D$45,Lookup!$S$2:$S$10,0))),0,365)</f>
        <v>0</v>
      </c>
      <c r="M1061" s="588">
        <f t="shared" si="90"/>
        <v>0</v>
      </c>
      <c r="N1061" s="704"/>
      <c r="O1061" s="361"/>
      <c r="Q1061" s="849">
        <f t="shared" si="93"/>
        <v>0</v>
      </c>
      <c r="R1061" s="849">
        <f t="shared" si="94"/>
        <v>0</v>
      </c>
    </row>
    <row r="1062" spans="2:18" x14ac:dyDescent="0.35">
      <c r="B1062" s="229"/>
      <c r="C1062" s="301"/>
      <c r="D1062" s="301"/>
      <c r="E1062" s="449"/>
      <c r="F1062" s="301"/>
      <c r="G1062" s="302"/>
      <c r="H1062" s="170"/>
      <c r="I1062" s="170"/>
      <c r="J1062" s="817">
        <f t="shared" si="91"/>
        <v>0</v>
      </c>
      <c r="K1062" s="588">
        <f t="shared" si="92"/>
        <v>0</v>
      </c>
      <c r="L1062" s="644">
        <f>IF(I1062&lt;(INDEX(Lookup!$U$2:$U$10,MATCH($D$45,Lookup!$S$2:$S$10,0))),0,365)</f>
        <v>0</v>
      </c>
      <c r="M1062" s="588">
        <f t="shared" si="90"/>
        <v>0</v>
      </c>
      <c r="N1062" s="704"/>
      <c r="O1062" s="361"/>
      <c r="Q1062" s="849">
        <f t="shared" si="93"/>
        <v>0</v>
      </c>
      <c r="R1062" s="849">
        <f t="shared" si="94"/>
        <v>0</v>
      </c>
    </row>
    <row r="1063" spans="2:18" x14ac:dyDescent="0.35">
      <c r="B1063" s="229"/>
      <c r="C1063" s="301"/>
      <c r="D1063" s="301"/>
      <c r="E1063" s="449"/>
      <c r="F1063" s="301"/>
      <c r="G1063" s="302"/>
      <c r="H1063" s="170"/>
      <c r="I1063" s="170"/>
      <c r="J1063" s="817">
        <f t="shared" si="91"/>
        <v>0</v>
      </c>
      <c r="K1063" s="588">
        <f t="shared" si="92"/>
        <v>0</v>
      </c>
      <c r="L1063" s="644">
        <f>IF(I1063&lt;(INDEX(Lookup!$U$2:$U$10,MATCH($D$45,Lookup!$S$2:$S$10,0))),0,365)</f>
        <v>0</v>
      </c>
      <c r="M1063" s="588">
        <f t="shared" si="90"/>
        <v>0</v>
      </c>
      <c r="N1063" s="704"/>
      <c r="O1063" s="361"/>
      <c r="Q1063" s="849">
        <f t="shared" si="93"/>
        <v>0</v>
      </c>
      <c r="R1063" s="849">
        <f t="shared" si="94"/>
        <v>0</v>
      </c>
    </row>
    <row r="1064" spans="2:18" x14ac:dyDescent="0.35">
      <c r="B1064" s="229"/>
      <c r="C1064" s="301"/>
      <c r="D1064" s="301"/>
      <c r="E1064" s="449"/>
      <c r="F1064" s="301"/>
      <c r="G1064" s="302"/>
      <c r="H1064" s="170"/>
      <c r="I1064" s="170"/>
      <c r="J1064" s="817">
        <f t="shared" si="91"/>
        <v>0</v>
      </c>
      <c r="K1064" s="588">
        <f t="shared" si="92"/>
        <v>0</v>
      </c>
      <c r="L1064" s="644">
        <f>IF(I1064&lt;(INDEX(Lookup!$U$2:$U$10,MATCH($D$45,Lookup!$S$2:$S$10,0))),0,365)</f>
        <v>0</v>
      </c>
      <c r="M1064" s="588">
        <f t="shared" si="90"/>
        <v>0</v>
      </c>
      <c r="N1064" s="704"/>
      <c r="O1064" s="361"/>
      <c r="Q1064" s="849">
        <f t="shared" si="93"/>
        <v>0</v>
      </c>
      <c r="R1064" s="849">
        <f t="shared" si="94"/>
        <v>0</v>
      </c>
    </row>
    <row r="1065" spans="2:18" x14ac:dyDescent="0.35">
      <c r="B1065" s="229"/>
      <c r="C1065" s="301"/>
      <c r="D1065" s="301"/>
      <c r="E1065" s="449"/>
      <c r="F1065" s="301"/>
      <c r="G1065" s="302"/>
      <c r="H1065" s="170"/>
      <c r="I1065" s="170"/>
      <c r="J1065" s="817">
        <f t="shared" si="91"/>
        <v>0</v>
      </c>
      <c r="K1065" s="588">
        <f t="shared" si="92"/>
        <v>0</v>
      </c>
      <c r="L1065" s="644">
        <f>IF(I1065&lt;(INDEX(Lookup!$U$2:$U$10,MATCH($D$45,Lookup!$S$2:$S$10,0))),0,365)</f>
        <v>0</v>
      </c>
      <c r="M1065" s="588">
        <f t="shared" si="90"/>
        <v>0</v>
      </c>
      <c r="N1065" s="704"/>
      <c r="O1065" s="361"/>
      <c r="Q1065" s="849">
        <f t="shared" si="93"/>
        <v>0</v>
      </c>
      <c r="R1065" s="849">
        <f t="shared" si="94"/>
        <v>0</v>
      </c>
    </row>
    <row r="1066" spans="2:18" x14ac:dyDescent="0.35">
      <c r="B1066" s="229"/>
      <c r="C1066" s="301"/>
      <c r="D1066" s="301"/>
      <c r="E1066" s="449"/>
      <c r="F1066" s="301"/>
      <c r="G1066" s="302"/>
      <c r="H1066" s="170"/>
      <c r="I1066" s="170"/>
      <c r="J1066" s="817">
        <f t="shared" si="91"/>
        <v>0</v>
      </c>
      <c r="K1066" s="588">
        <f t="shared" si="92"/>
        <v>0</v>
      </c>
      <c r="L1066" s="644">
        <f>IF(I1066&lt;(INDEX(Lookup!$U$2:$U$10,MATCH($D$45,Lookup!$S$2:$S$10,0))),0,365)</f>
        <v>0</v>
      </c>
      <c r="M1066" s="588">
        <f t="shared" si="90"/>
        <v>0</v>
      </c>
      <c r="N1066" s="704"/>
      <c r="O1066" s="361"/>
      <c r="Q1066" s="849">
        <f t="shared" si="93"/>
        <v>0</v>
      </c>
      <c r="R1066" s="849">
        <f t="shared" si="94"/>
        <v>0</v>
      </c>
    </row>
    <row r="1067" spans="2:18" x14ac:dyDescent="0.35">
      <c r="B1067" s="229"/>
      <c r="C1067" s="301"/>
      <c r="D1067" s="301"/>
      <c r="E1067" s="449"/>
      <c r="F1067" s="301"/>
      <c r="G1067" s="302"/>
      <c r="H1067" s="170"/>
      <c r="I1067" s="170"/>
      <c r="J1067" s="817">
        <f t="shared" si="91"/>
        <v>0</v>
      </c>
      <c r="K1067" s="588">
        <f t="shared" si="92"/>
        <v>0</v>
      </c>
      <c r="L1067" s="644">
        <f>IF(I1067&lt;(INDEX(Lookup!$U$2:$U$10,MATCH($D$45,Lookup!$S$2:$S$10,0))),0,365)</f>
        <v>0</v>
      </c>
      <c r="M1067" s="588">
        <f t="shared" si="90"/>
        <v>0</v>
      </c>
      <c r="N1067" s="704"/>
      <c r="O1067" s="361"/>
      <c r="Q1067" s="849">
        <f t="shared" si="93"/>
        <v>0</v>
      </c>
      <c r="R1067" s="849">
        <f t="shared" si="94"/>
        <v>0</v>
      </c>
    </row>
    <row r="1068" spans="2:18" x14ac:dyDescent="0.35">
      <c r="B1068" s="229"/>
      <c r="C1068" s="301"/>
      <c r="D1068" s="301"/>
      <c r="E1068" s="449"/>
      <c r="F1068" s="301"/>
      <c r="G1068" s="302"/>
      <c r="H1068" s="170"/>
      <c r="I1068" s="170"/>
      <c r="J1068" s="817">
        <f t="shared" si="91"/>
        <v>0</v>
      </c>
      <c r="K1068" s="588">
        <f t="shared" si="92"/>
        <v>0</v>
      </c>
      <c r="L1068" s="644">
        <f>IF(I1068&lt;(INDEX(Lookup!$U$2:$U$10,MATCH($D$45,Lookup!$S$2:$S$10,0))),0,365)</f>
        <v>0</v>
      </c>
      <c r="M1068" s="588">
        <f t="shared" si="90"/>
        <v>0</v>
      </c>
      <c r="N1068" s="704"/>
      <c r="O1068" s="361"/>
      <c r="Q1068" s="849">
        <f t="shared" si="93"/>
        <v>0</v>
      </c>
      <c r="R1068" s="849">
        <f t="shared" si="94"/>
        <v>0</v>
      </c>
    </row>
    <row r="1069" spans="2:18" x14ac:dyDescent="0.35">
      <c r="B1069" s="229"/>
      <c r="C1069" s="301"/>
      <c r="D1069" s="301"/>
      <c r="E1069" s="449"/>
      <c r="F1069" s="301"/>
      <c r="G1069" s="302"/>
      <c r="H1069" s="170"/>
      <c r="I1069" s="170"/>
      <c r="J1069" s="817">
        <f t="shared" si="91"/>
        <v>0</v>
      </c>
      <c r="K1069" s="588">
        <f t="shared" si="92"/>
        <v>0</v>
      </c>
      <c r="L1069" s="644">
        <f>IF(I1069&lt;(INDEX(Lookup!$U$2:$U$10,MATCH($D$45,Lookup!$S$2:$S$10,0))),0,365)</f>
        <v>0</v>
      </c>
      <c r="M1069" s="588">
        <f t="shared" si="90"/>
        <v>0</v>
      </c>
      <c r="N1069" s="704"/>
      <c r="O1069" s="361"/>
      <c r="Q1069" s="849">
        <f t="shared" si="93"/>
        <v>0</v>
      </c>
      <c r="R1069" s="849">
        <f t="shared" si="94"/>
        <v>0</v>
      </c>
    </row>
    <row r="1070" spans="2:18" x14ac:dyDescent="0.35">
      <c r="B1070" s="229"/>
      <c r="C1070" s="301"/>
      <c r="D1070" s="301"/>
      <c r="E1070" s="449"/>
      <c r="F1070" s="301"/>
      <c r="G1070" s="302"/>
      <c r="H1070" s="170"/>
      <c r="I1070" s="170"/>
      <c r="J1070" s="817">
        <f t="shared" si="91"/>
        <v>0</v>
      </c>
      <c r="K1070" s="588">
        <f t="shared" si="92"/>
        <v>0</v>
      </c>
      <c r="L1070" s="644">
        <f>IF(I1070&lt;(INDEX(Lookup!$U$2:$U$10,MATCH($D$45,Lookup!$S$2:$S$10,0))),0,365)</f>
        <v>0</v>
      </c>
      <c r="M1070" s="588">
        <f t="shared" si="90"/>
        <v>0</v>
      </c>
      <c r="N1070" s="704"/>
      <c r="O1070" s="361"/>
      <c r="Q1070" s="849">
        <f t="shared" si="93"/>
        <v>0</v>
      </c>
      <c r="R1070" s="849">
        <f t="shared" si="94"/>
        <v>0</v>
      </c>
    </row>
    <row r="1071" spans="2:18" x14ac:dyDescent="0.35">
      <c r="B1071" s="229"/>
      <c r="C1071" s="301"/>
      <c r="D1071" s="301"/>
      <c r="E1071" s="449"/>
      <c r="F1071" s="301"/>
      <c r="G1071" s="302"/>
      <c r="H1071" s="170"/>
      <c r="I1071" s="170"/>
      <c r="J1071" s="817">
        <f t="shared" si="91"/>
        <v>0</v>
      </c>
      <c r="K1071" s="588">
        <f t="shared" si="92"/>
        <v>0</v>
      </c>
      <c r="L1071" s="644">
        <f>IF(I1071&lt;(INDEX(Lookup!$U$2:$U$10,MATCH($D$45,Lookup!$S$2:$S$10,0))),0,365)</f>
        <v>0</v>
      </c>
      <c r="M1071" s="588">
        <f t="shared" si="90"/>
        <v>0</v>
      </c>
      <c r="N1071" s="704"/>
      <c r="O1071" s="361"/>
      <c r="Q1071" s="849">
        <f t="shared" si="93"/>
        <v>0</v>
      </c>
      <c r="R1071" s="849">
        <f t="shared" si="94"/>
        <v>0</v>
      </c>
    </row>
    <row r="1072" spans="2:18" x14ac:dyDescent="0.35">
      <c r="B1072" s="229"/>
      <c r="C1072" s="301"/>
      <c r="D1072" s="301"/>
      <c r="E1072" s="449"/>
      <c r="F1072" s="301"/>
      <c r="G1072" s="302"/>
      <c r="H1072" s="170"/>
      <c r="I1072" s="170"/>
      <c r="J1072" s="817">
        <f t="shared" si="91"/>
        <v>0</v>
      </c>
      <c r="K1072" s="588">
        <f t="shared" si="92"/>
        <v>0</v>
      </c>
      <c r="L1072" s="644">
        <f>IF(I1072&lt;(INDEX(Lookup!$U$2:$U$10,MATCH($D$45,Lookup!$S$2:$S$10,0))),0,365)</f>
        <v>0</v>
      </c>
      <c r="M1072" s="588">
        <f t="shared" ref="M1072:M1135" si="95">IF(O1072="x",0,L1072*$L$8)</f>
        <v>0</v>
      </c>
      <c r="N1072" s="704"/>
      <c r="O1072" s="361"/>
      <c r="Q1072" s="849">
        <f t="shared" si="93"/>
        <v>0</v>
      </c>
      <c r="R1072" s="849">
        <f t="shared" si="94"/>
        <v>0</v>
      </c>
    </row>
    <row r="1073" spans="2:18" x14ac:dyDescent="0.35">
      <c r="B1073" s="229"/>
      <c r="C1073" s="301"/>
      <c r="D1073" s="301"/>
      <c r="E1073" s="449"/>
      <c r="F1073" s="301"/>
      <c r="G1073" s="302"/>
      <c r="H1073" s="170"/>
      <c r="I1073" s="170"/>
      <c r="J1073" s="817">
        <f t="shared" ref="J1073:J1136" si="96">IF(OR(H1073&lt;&gt;"",I1073&lt;&gt;""),DATEDIF(H1073,I1073,"d")+1,0)</f>
        <v>0</v>
      </c>
      <c r="K1073" s="588">
        <f t="shared" ref="K1073:K1136" si="97">J1073*$L$8</f>
        <v>0</v>
      </c>
      <c r="L1073" s="644">
        <f>IF(I1073&lt;(INDEX(Lookup!$U$2:$U$10,MATCH($D$45,Lookup!$S$2:$S$10,0))),0,365)</f>
        <v>0</v>
      </c>
      <c r="M1073" s="588">
        <f t="shared" si="95"/>
        <v>0</v>
      </c>
      <c r="N1073" s="704"/>
      <c r="O1073" s="361"/>
      <c r="Q1073" s="849">
        <f t="shared" ref="Q1073:Q1136" si="98">K1073*$H$33</f>
        <v>0</v>
      </c>
      <c r="R1073" s="849">
        <f t="shared" ref="R1073:R1136" si="99">M1073*$H$42</f>
        <v>0</v>
      </c>
    </row>
    <row r="1074" spans="2:18" x14ac:dyDescent="0.35">
      <c r="B1074" s="229"/>
      <c r="C1074" s="301"/>
      <c r="D1074" s="301"/>
      <c r="E1074" s="449"/>
      <c r="F1074" s="301"/>
      <c r="G1074" s="302"/>
      <c r="H1074" s="170"/>
      <c r="I1074" s="170"/>
      <c r="J1074" s="817">
        <f t="shared" si="96"/>
        <v>0</v>
      </c>
      <c r="K1074" s="588">
        <f t="shared" si="97"/>
        <v>0</v>
      </c>
      <c r="L1074" s="644">
        <f>IF(I1074&lt;(INDEX(Lookup!$U$2:$U$10,MATCH($D$45,Lookup!$S$2:$S$10,0))),0,365)</f>
        <v>0</v>
      </c>
      <c r="M1074" s="588">
        <f t="shared" si="95"/>
        <v>0</v>
      </c>
      <c r="N1074" s="704"/>
      <c r="O1074" s="361"/>
      <c r="Q1074" s="849">
        <f t="shared" si="98"/>
        <v>0</v>
      </c>
      <c r="R1074" s="849">
        <f t="shared" si="99"/>
        <v>0</v>
      </c>
    </row>
    <row r="1075" spans="2:18" x14ac:dyDescent="0.35">
      <c r="B1075" s="229"/>
      <c r="C1075" s="301"/>
      <c r="D1075" s="301"/>
      <c r="E1075" s="449"/>
      <c r="F1075" s="301"/>
      <c r="G1075" s="302"/>
      <c r="H1075" s="170"/>
      <c r="I1075" s="170"/>
      <c r="J1075" s="817">
        <f t="shared" si="96"/>
        <v>0</v>
      </c>
      <c r="K1075" s="588">
        <f t="shared" si="97"/>
        <v>0</v>
      </c>
      <c r="L1075" s="644">
        <f>IF(I1075&lt;(INDEX(Lookup!$U$2:$U$10,MATCH($D$45,Lookup!$S$2:$S$10,0))),0,365)</f>
        <v>0</v>
      </c>
      <c r="M1075" s="588">
        <f t="shared" si="95"/>
        <v>0</v>
      </c>
      <c r="N1075" s="704"/>
      <c r="O1075" s="361"/>
      <c r="Q1075" s="849">
        <f t="shared" si="98"/>
        <v>0</v>
      </c>
      <c r="R1075" s="849">
        <f t="shared" si="99"/>
        <v>0</v>
      </c>
    </row>
    <row r="1076" spans="2:18" x14ac:dyDescent="0.35">
      <c r="B1076" s="229"/>
      <c r="C1076" s="301"/>
      <c r="D1076" s="301"/>
      <c r="E1076" s="449"/>
      <c r="F1076" s="301"/>
      <c r="G1076" s="302"/>
      <c r="H1076" s="170"/>
      <c r="I1076" s="170"/>
      <c r="J1076" s="817">
        <f t="shared" si="96"/>
        <v>0</v>
      </c>
      <c r="K1076" s="588">
        <f t="shared" si="97"/>
        <v>0</v>
      </c>
      <c r="L1076" s="644">
        <f>IF(I1076&lt;(INDEX(Lookup!$U$2:$U$10,MATCH($D$45,Lookup!$S$2:$S$10,0))),0,365)</f>
        <v>0</v>
      </c>
      <c r="M1076" s="588">
        <f t="shared" si="95"/>
        <v>0</v>
      </c>
      <c r="N1076" s="704"/>
      <c r="O1076" s="361"/>
      <c r="Q1076" s="849">
        <f t="shared" si="98"/>
        <v>0</v>
      </c>
      <c r="R1076" s="849">
        <f t="shared" si="99"/>
        <v>0</v>
      </c>
    </row>
    <row r="1077" spans="2:18" x14ac:dyDescent="0.35">
      <c r="B1077" s="229"/>
      <c r="C1077" s="301"/>
      <c r="D1077" s="301"/>
      <c r="E1077" s="449"/>
      <c r="F1077" s="301"/>
      <c r="G1077" s="302"/>
      <c r="H1077" s="170"/>
      <c r="I1077" s="170"/>
      <c r="J1077" s="817">
        <f t="shared" si="96"/>
        <v>0</v>
      </c>
      <c r="K1077" s="588">
        <f t="shared" si="97"/>
        <v>0</v>
      </c>
      <c r="L1077" s="644">
        <f>IF(I1077&lt;(INDEX(Lookup!$U$2:$U$10,MATCH($D$45,Lookup!$S$2:$S$10,0))),0,365)</f>
        <v>0</v>
      </c>
      <c r="M1077" s="588">
        <f t="shared" si="95"/>
        <v>0</v>
      </c>
      <c r="N1077" s="704"/>
      <c r="O1077" s="361"/>
      <c r="Q1077" s="849">
        <f t="shared" si="98"/>
        <v>0</v>
      </c>
      <c r="R1077" s="849">
        <f t="shared" si="99"/>
        <v>0</v>
      </c>
    </row>
    <row r="1078" spans="2:18" x14ac:dyDescent="0.35">
      <c r="B1078" s="229"/>
      <c r="C1078" s="301"/>
      <c r="D1078" s="301"/>
      <c r="E1078" s="449"/>
      <c r="F1078" s="301"/>
      <c r="G1078" s="302"/>
      <c r="H1078" s="170"/>
      <c r="I1078" s="170"/>
      <c r="J1078" s="817">
        <f t="shared" si="96"/>
        <v>0</v>
      </c>
      <c r="K1078" s="588">
        <f t="shared" si="97"/>
        <v>0</v>
      </c>
      <c r="L1078" s="644">
        <f>IF(I1078&lt;(INDEX(Lookup!$U$2:$U$10,MATCH($D$45,Lookup!$S$2:$S$10,0))),0,365)</f>
        <v>0</v>
      </c>
      <c r="M1078" s="588">
        <f t="shared" si="95"/>
        <v>0</v>
      </c>
      <c r="N1078" s="704"/>
      <c r="O1078" s="361"/>
      <c r="Q1078" s="849">
        <f t="shared" si="98"/>
        <v>0</v>
      </c>
      <c r="R1078" s="849">
        <f t="shared" si="99"/>
        <v>0</v>
      </c>
    </row>
    <row r="1079" spans="2:18" x14ac:dyDescent="0.35">
      <c r="B1079" s="229"/>
      <c r="C1079" s="301"/>
      <c r="D1079" s="301"/>
      <c r="E1079" s="449"/>
      <c r="F1079" s="301"/>
      <c r="G1079" s="302"/>
      <c r="H1079" s="170"/>
      <c r="I1079" s="170"/>
      <c r="J1079" s="817">
        <f t="shared" si="96"/>
        <v>0</v>
      </c>
      <c r="K1079" s="588">
        <f t="shared" si="97"/>
        <v>0</v>
      </c>
      <c r="L1079" s="644">
        <f>IF(I1079&lt;(INDEX(Lookup!$U$2:$U$10,MATCH($D$45,Lookup!$S$2:$S$10,0))),0,365)</f>
        <v>0</v>
      </c>
      <c r="M1079" s="588">
        <f t="shared" si="95"/>
        <v>0</v>
      </c>
      <c r="N1079" s="704"/>
      <c r="O1079" s="361"/>
      <c r="Q1079" s="849">
        <f t="shared" si="98"/>
        <v>0</v>
      </c>
      <c r="R1079" s="849">
        <f t="shared" si="99"/>
        <v>0</v>
      </c>
    </row>
    <row r="1080" spans="2:18" x14ac:dyDescent="0.35">
      <c r="B1080" s="229"/>
      <c r="C1080" s="301"/>
      <c r="D1080" s="301"/>
      <c r="E1080" s="449"/>
      <c r="F1080" s="301"/>
      <c r="G1080" s="302"/>
      <c r="H1080" s="170"/>
      <c r="I1080" s="170"/>
      <c r="J1080" s="817">
        <f t="shared" si="96"/>
        <v>0</v>
      </c>
      <c r="K1080" s="588">
        <f t="shared" si="97"/>
        <v>0</v>
      </c>
      <c r="L1080" s="644">
        <f>IF(I1080&lt;(INDEX(Lookup!$U$2:$U$10,MATCH($D$45,Lookup!$S$2:$S$10,0))),0,365)</f>
        <v>0</v>
      </c>
      <c r="M1080" s="588">
        <f t="shared" si="95"/>
        <v>0</v>
      </c>
      <c r="N1080" s="704"/>
      <c r="O1080" s="361"/>
      <c r="Q1080" s="849">
        <f t="shared" si="98"/>
        <v>0</v>
      </c>
      <c r="R1080" s="849">
        <f t="shared" si="99"/>
        <v>0</v>
      </c>
    </row>
    <row r="1081" spans="2:18" x14ac:dyDescent="0.35">
      <c r="B1081" s="229"/>
      <c r="C1081" s="301"/>
      <c r="D1081" s="301"/>
      <c r="E1081" s="449"/>
      <c r="F1081" s="301"/>
      <c r="G1081" s="302"/>
      <c r="H1081" s="170"/>
      <c r="I1081" s="170"/>
      <c r="J1081" s="817">
        <f t="shared" si="96"/>
        <v>0</v>
      </c>
      <c r="K1081" s="588">
        <f t="shared" si="97"/>
        <v>0</v>
      </c>
      <c r="L1081" s="644">
        <f>IF(I1081&lt;(INDEX(Lookup!$U$2:$U$10,MATCH($D$45,Lookup!$S$2:$S$10,0))),0,365)</f>
        <v>0</v>
      </c>
      <c r="M1081" s="588">
        <f t="shared" si="95"/>
        <v>0</v>
      </c>
      <c r="N1081" s="704"/>
      <c r="O1081" s="361"/>
      <c r="Q1081" s="849">
        <f t="shared" si="98"/>
        <v>0</v>
      </c>
      <c r="R1081" s="849">
        <f t="shared" si="99"/>
        <v>0</v>
      </c>
    </row>
    <row r="1082" spans="2:18" x14ac:dyDescent="0.35">
      <c r="B1082" s="229"/>
      <c r="C1082" s="301"/>
      <c r="D1082" s="301"/>
      <c r="E1082" s="449"/>
      <c r="F1082" s="301"/>
      <c r="G1082" s="302"/>
      <c r="H1082" s="170"/>
      <c r="I1082" s="170"/>
      <c r="J1082" s="817">
        <f t="shared" si="96"/>
        <v>0</v>
      </c>
      <c r="K1082" s="588">
        <f t="shared" si="97"/>
        <v>0</v>
      </c>
      <c r="L1082" s="644">
        <f>IF(I1082&lt;(INDEX(Lookup!$U$2:$U$10,MATCH($D$45,Lookup!$S$2:$S$10,0))),0,365)</f>
        <v>0</v>
      </c>
      <c r="M1082" s="588">
        <f t="shared" si="95"/>
        <v>0</v>
      </c>
      <c r="N1082" s="704"/>
      <c r="O1082" s="361"/>
      <c r="Q1082" s="849">
        <f t="shared" si="98"/>
        <v>0</v>
      </c>
      <c r="R1082" s="849">
        <f t="shared" si="99"/>
        <v>0</v>
      </c>
    </row>
    <row r="1083" spans="2:18" x14ac:dyDescent="0.35">
      <c r="B1083" s="229"/>
      <c r="C1083" s="301"/>
      <c r="D1083" s="301"/>
      <c r="E1083" s="449"/>
      <c r="F1083" s="301"/>
      <c r="G1083" s="302"/>
      <c r="H1083" s="170"/>
      <c r="I1083" s="170"/>
      <c r="J1083" s="817">
        <f t="shared" si="96"/>
        <v>0</v>
      </c>
      <c r="K1083" s="588">
        <f t="shared" si="97"/>
        <v>0</v>
      </c>
      <c r="L1083" s="644">
        <f>IF(I1083&lt;(INDEX(Lookup!$U$2:$U$10,MATCH($D$45,Lookup!$S$2:$S$10,0))),0,365)</f>
        <v>0</v>
      </c>
      <c r="M1083" s="588">
        <f t="shared" si="95"/>
        <v>0</v>
      </c>
      <c r="N1083" s="704"/>
      <c r="O1083" s="361"/>
      <c r="Q1083" s="849">
        <f t="shared" si="98"/>
        <v>0</v>
      </c>
      <c r="R1083" s="849">
        <f t="shared" si="99"/>
        <v>0</v>
      </c>
    </row>
    <row r="1084" spans="2:18" x14ac:dyDescent="0.35">
      <c r="B1084" s="229"/>
      <c r="C1084" s="301"/>
      <c r="D1084" s="301"/>
      <c r="E1084" s="449"/>
      <c r="F1084" s="301"/>
      <c r="G1084" s="302"/>
      <c r="H1084" s="170"/>
      <c r="I1084" s="170"/>
      <c r="J1084" s="817">
        <f t="shared" si="96"/>
        <v>0</v>
      </c>
      <c r="K1084" s="588">
        <f t="shared" si="97"/>
        <v>0</v>
      </c>
      <c r="L1084" s="644">
        <f>IF(I1084&lt;(INDEX(Lookup!$U$2:$U$10,MATCH($D$45,Lookup!$S$2:$S$10,0))),0,365)</f>
        <v>0</v>
      </c>
      <c r="M1084" s="588">
        <f t="shared" si="95"/>
        <v>0</v>
      </c>
      <c r="N1084" s="704"/>
      <c r="O1084" s="361"/>
      <c r="Q1084" s="849">
        <f t="shared" si="98"/>
        <v>0</v>
      </c>
      <c r="R1084" s="849">
        <f t="shared" si="99"/>
        <v>0</v>
      </c>
    </row>
    <row r="1085" spans="2:18" x14ac:dyDescent="0.35">
      <c r="B1085" s="229"/>
      <c r="C1085" s="301"/>
      <c r="D1085" s="301"/>
      <c r="E1085" s="449"/>
      <c r="F1085" s="301"/>
      <c r="G1085" s="302"/>
      <c r="H1085" s="170"/>
      <c r="I1085" s="170"/>
      <c r="J1085" s="817">
        <f t="shared" si="96"/>
        <v>0</v>
      </c>
      <c r="K1085" s="588">
        <f t="shared" si="97"/>
        <v>0</v>
      </c>
      <c r="L1085" s="644">
        <f>IF(I1085&lt;(INDEX(Lookup!$U$2:$U$10,MATCH($D$45,Lookup!$S$2:$S$10,0))),0,365)</f>
        <v>0</v>
      </c>
      <c r="M1085" s="588">
        <f t="shared" si="95"/>
        <v>0</v>
      </c>
      <c r="N1085" s="704"/>
      <c r="O1085" s="361"/>
      <c r="Q1085" s="849">
        <f t="shared" si="98"/>
        <v>0</v>
      </c>
      <c r="R1085" s="849">
        <f t="shared" si="99"/>
        <v>0</v>
      </c>
    </row>
    <row r="1086" spans="2:18" x14ac:dyDescent="0.35">
      <c r="B1086" s="229"/>
      <c r="C1086" s="301"/>
      <c r="D1086" s="301"/>
      <c r="E1086" s="449"/>
      <c r="F1086" s="301"/>
      <c r="G1086" s="302"/>
      <c r="H1086" s="170"/>
      <c r="I1086" s="170"/>
      <c r="J1086" s="817">
        <f t="shared" si="96"/>
        <v>0</v>
      </c>
      <c r="K1086" s="588">
        <f t="shared" si="97"/>
        <v>0</v>
      </c>
      <c r="L1086" s="644">
        <f>IF(I1086&lt;(INDEX(Lookup!$U$2:$U$10,MATCH($D$45,Lookup!$S$2:$S$10,0))),0,365)</f>
        <v>0</v>
      </c>
      <c r="M1086" s="588">
        <f t="shared" si="95"/>
        <v>0</v>
      </c>
      <c r="N1086" s="704"/>
      <c r="O1086" s="361"/>
      <c r="Q1086" s="849">
        <f t="shared" si="98"/>
        <v>0</v>
      </c>
      <c r="R1086" s="849">
        <f t="shared" si="99"/>
        <v>0</v>
      </c>
    </row>
    <row r="1087" spans="2:18" x14ac:dyDescent="0.35">
      <c r="B1087" s="229"/>
      <c r="C1087" s="301"/>
      <c r="D1087" s="301"/>
      <c r="E1087" s="449"/>
      <c r="F1087" s="301"/>
      <c r="G1087" s="302"/>
      <c r="H1087" s="170"/>
      <c r="I1087" s="170"/>
      <c r="J1087" s="817">
        <f t="shared" si="96"/>
        <v>0</v>
      </c>
      <c r="K1087" s="588">
        <f t="shared" si="97"/>
        <v>0</v>
      </c>
      <c r="L1087" s="644">
        <f>IF(I1087&lt;(INDEX(Lookup!$U$2:$U$10,MATCH($D$45,Lookup!$S$2:$S$10,0))),0,365)</f>
        <v>0</v>
      </c>
      <c r="M1087" s="588">
        <f t="shared" si="95"/>
        <v>0</v>
      </c>
      <c r="N1087" s="704"/>
      <c r="O1087" s="361"/>
      <c r="Q1087" s="849">
        <f t="shared" si="98"/>
        <v>0</v>
      </c>
      <c r="R1087" s="849">
        <f t="shared" si="99"/>
        <v>0</v>
      </c>
    </row>
    <row r="1088" spans="2:18" x14ac:dyDescent="0.35">
      <c r="B1088" s="229"/>
      <c r="C1088" s="301"/>
      <c r="D1088" s="301"/>
      <c r="E1088" s="449"/>
      <c r="F1088" s="301"/>
      <c r="G1088" s="302"/>
      <c r="H1088" s="170"/>
      <c r="I1088" s="170"/>
      <c r="J1088" s="817">
        <f t="shared" si="96"/>
        <v>0</v>
      </c>
      <c r="K1088" s="588">
        <f t="shared" si="97"/>
        <v>0</v>
      </c>
      <c r="L1088" s="644">
        <f>IF(I1088&lt;(INDEX(Lookup!$U$2:$U$10,MATCH($D$45,Lookup!$S$2:$S$10,0))),0,365)</f>
        <v>0</v>
      </c>
      <c r="M1088" s="588">
        <f t="shared" si="95"/>
        <v>0</v>
      </c>
      <c r="N1088" s="704"/>
      <c r="O1088" s="361"/>
      <c r="Q1088" s="849">
        <f t="shared" si="98"/>
        <v>0</v>
      </c>
      <c r="R1088" s="849">
        <f t="shared" si="99"/>
        <v>0</v>
      </c>
    </row>
    <row r="1089" spans="2:18" x14ac:dyDescent="0.35">
      <c r="B1089" s="229"/>
      <c r="C1089" s="301"/>
      <c r="D1089" s="301"/>
      <c r="E1089" s="449"/>
      <c r="F1089" s="301"/>
      <c r="G1089" s="302"/>
      <c r="H1089" s="170"/>
      <c r="I1089" s="170"/>
      <c r="J1089" s="817">
        <f t="shared" si="96"/>
        <v>0</v>
      </c>
      <c r="K1089" s="588">
        <f t="shared" si="97"/>
        <v>0</v>
      </c>
      <c r="L1089" s="644">
        <f>IF(I1089&lt;(INDEX(Lookup!$U$2:$U$10,MATCH($D$45,Lookup!$S$2:$S$10,0))),0,365)</f>
        <v>0</v>
      </c>
      <c r="M1089" s="588">
        <f t="shared" si="95"/>
        <v>0</v>
      </c>
      <c r="N1089" s="704"/>
      <c r="O1089" s="361"/>
      <c r="Q1089" s="849">
        <f t="shared" si="98"/>
        <v>0</v>
      </c>
      <c r="R1089" s="849">
        <f t="shared" si="99"/>
        <v>0</v>
      </c>
    </row>
    <row r="1090" spans="2:18" x14ac:dyDescent="0.35">
      <c r="B1090" s="229"/>
      <c r="C1090" s="301"/>
      <c r="D1090" s="301"/>
      <c r="E1090" s="449"/>
      <c r="F1090" s="301"/>
      <c r="G1090" s="302"/>
      <c r="H1090" s="170"/>
      <c r="I1090" s="170"/>
      <c r="J1090" s="817">
        <f t="shared" si="96"/>
        <v>0</v>
      </c>
      <c r="K1090" s="588">
        <f t="shared" si="97"/>
        <v>0</v>
      </c>
      <c r="L1090" s="644">
        <f>IF(I1090&lt;(INDEX(Lookup!$U$2:$U$10,MATCH($D$45,Lookup!$S$2:$S$10,0))),0,365)</f>
        <v>0</v>
      </c>
      <c r="M1090" s="588">
        <f t="shared" si="95"/>
        <v>0</v>
      </c>
      <c r="N1090" s="704"/>
      <c r="O1090" s="361"/>
      <c r="Q1090" s="849">
        <f t="shared" si="98"/>
        <v>0</v>
      </c>
      <c r="R1090" s="849">
        <f t="shared" si="99"/>
        <v>0</v>
      </c>
    </row>
    <row r="1091" spans="2:18" x14ac:dyDescent="0.35">
      <c r="B1091" s="229"/>
      <c r="C1091" s="301"/>
      <c r="D1091" s="301"/>
      <c r="E1091" s="449"/>
      <c r="F1091" s="301"/>
      <c r="G1091" s="302"/>
      <c r="H1091" s="170"/>
      <c r="I1091" s="170"/>
      <c r="J1091" s="817">
        <f t="shared" si="96"/>
        <v>0</v>
      </c>
      <c r="K1091" s="588">
        <f t="shared" si="97"/>
        <v>0</v>
      </c>
      <c r="L1091" s="644">
        <f>IF(I1091&lt;(INDEX(Lookup!$U$2:$U$10,MATCH($D$45,Lookup!$S$2:$S$10,0))),0,365)</f>
        <v>0</v>
      </c>
      <c r="M1091" s="588">
        <f t="shared" si="95"/>
        <v>0</v>
      </c>
      <c r="N1091" s="704"/>
      <c r="O1091" s="361"/>
      <c r="Q1091" s="849">
        <f t="shared" si="98"/>
        <v>0</v>
      </c>
      <c r="R1091" s="849">
        <f t="shared" si="99"/>
        <v>0</v>
      </c>
    </row>
    <row r="1092" spans="2:18" x14ac:dyDescent="0.35">
      <c r="B1092" s="229"/>
      <c r="C1092" s="301"/>
      <c r="D1092" s="301"/>
      <c r="E1092" s="449"/>
      <c r="F1092" s="301"/>
      <c r="G1092" s="302"/>
      <c r="H1092" s="170"/>
      <c r="I1092" s="170"/>
      <c r="J1092" s="817">
        <f t="shared" si="96"/>
        <v>0</v>
      </c>
      <c r="K1092" s="588">
        <f t="shared" si="97"/>
        <v>0</v>
      </c>
      <c r="L1092" s="644">
        <f>IF(I1092&lt;(INDEX(Lookup!$U$2:$U$10,MATCH($D$45,Lookup!$S$2:$S$10,0))),0,365)</f>
        <v>0</v>
      </c>
      <c r="M1092" s="588">
        <f t="shared" si="95"/>
        <v>0</v>
      </c>
      <c r="N1092" s="704"/>
      <c r="O1092" s="361"/>
      <c r="Q1092" s="849">
        <f t="shared" si="98"/>
        <v>0</v>
      </c>
      <c r="R1092" s="849">
        <f t="shared" si="99"/>
        <v>0</v>
      </c>
    </row>
    <row r="1093" spans="2:18" x14ac:dyDescent="0.35">
      <c r="B1093" s="229"/>
      <c r="C1093" s="301"/>
      <c r="D1093" s="301"/>
      <c r="E1093" s="449"/>
      <c r="F1093" s="301"/>
      <c r="G1093" s="302"/>
      <c r="H1093" s="170"/>
      <c r="I1093" s="170"/>
      <c r="J1093" s="817">
        <f t="shared" si="96"/>
        <v>0</v>
      </c>
      <c r="K1093" s="588">
        <f t="shared" si="97"/>
        <v>0</v>
      </c>
      <c r="L1093" s="644">
        <f>IF(I1093&lt;(INDEX(Lookup!$U$2:$U$10,MATCH($D$45,Lookup!$S$2:$S$10,0))),0,365)</f>
        <v>0</v>
      </c>
      <c r="M1093" s="588">
        <f t="shared" si="95"/>
        <v>0</v>
      </c>
      <c r="N1093" s="704"/>
      <c r="O1093" s="361"/>
      <c r="Q1093" s="849">
        <f t="shared" si="98"/>
        <v>0</v>
      </c>
      <c r="R1093" s="849">
        <f t="shared" si="99"/>
        <v>0</v>
      </c>
    </row>
    <row r="1094" spans="2:18" x14ac:dyDescent="0.35">
      <c r="B1094" s="229"/>
      <c r="C1094" s="301"/>
      <c r="D1094" s="301"/>
      <c r="E1094" s="449"/>
      <c r="F1094" s="301"/>
      <c r="G1094" s="302"/>
      <c r="H1094" s="170"/>
      <c r="I1094" s="170"/>
      <c r="J1094" s="817">
        <f t="shared" si="96"/>
        <v>0</v>
      </c>
      <c r="K1094" s="588">
        <f t="shared" si="97"/>
        <v>0</v>
      </c>
      <c r="L1094" s="644">
        <f>IF(I1094&lt;(INDEX(Lookup!$U$2:$U$10,MATCH($D$45,Lookup!$S$2:$S$10,0))),0,365)</f>
        <v>0</v>
      </c>
      <c r="M1094" s="588">
        <f t="shared" si="95"/>
        <v>0</v>
      </c>
      <c r="N1094" s="704"/>
      <c r="O1094" s="361"/>
      <c r="Q1094" s="849">
        <f t="shared" si="98"/>
        <v>0</v>
      </c>
      <c r="R1094" s="849">
        <f t="shared" si="99"/>
        <v>0</v>
      </c>
    </row>
    <row r="1095" spans="2:18" x14ac:dyDescent="0.35">
      <c r="B1095" s="229"/>
      <c r="C1095" s="301"/>
      <c r="D1095" s="301"/>
      <c r="E1095" s="449"/>
      <c r="F1095" s="301"/>
      <c r="G1095" s="302"/>
      <c r="H1095" s="170"/>
      <c r="I1095" s="170"/>
      <c r="J1095" s="817">
        <f t="shared" si="96"/>
        <v>0</v>
      </c>
      <c r="K1095" s="588">
        <f t="shared" si="97"/>
        <v>0</v>
      </c>
      <c r="L1095" s="644">
        <f>IF(I1095&lt;(INDEX(Lookup!$U$2:$U$10,MATCH($D$45,Lookup!$S$2:$S$10,0))),0,365)</f>
        <v>0</v>
      </c>
      <c r="M1095" s="588">
        <f t="shared" si="95"/>
        <v>0</v>
      </c>
      <c r="N1095" s="704"/>
      <c r="O1095" s="361"/>
      <c r="Q1095" s="849">
        <f t="shared" si="98"/>
        <v>0</v>
      </c>
      <c r="R1095" s="849">
        <f t="shared" si="99"/>
        <v>0</v>
      </c>
    </row>
    <row r="1096" spans="2:18" x14ac:dyDescent="0.35">
      <c r="B1096" s="229"/>
      <c r="C1096" s="301"/>
      <c r="D1096" s="301"/>
      <c r="E1096" s="449"/>
      <c r="F1096" s="301"/>
      <c r="G1096" s="302"/>
      <c r="H1096" s="170"/>
      <c r="I1096" s="170"/>
      <c r="J1096" s="817">
        <f t="shared" si="96"/>
        <v>0</v>
      </c>
      <c r="K1096" s="588">
        <f t="shared" si="97"/>
        <v>0</v>
      </c>
      <c r="L1096" s="644">
        <f>IF(I1096&lt;(INDEX(Lookup!$U$2:$U$10,MATCH($D$45,Lookup!$S$2:$S$10,0))),0,365)</f>
        <v>0</v>
      </c>
      <c r="M1096" s="588">
        <f t="shared" si="95"/>
        <v>0</v>
      </c>
      <c r="N1096" s="704"/>
      <c r="O1096" s="361"/>
      <c r="Q1096" s="849">
        <f t="shared" si="98"/>
        <v>0</v>
      </c>
      <c r="R1096" s="849">
        <f t="shared" si="99"/>
        <v>0</v>
      </c>
    </row>
    <row r="1097" spans="2:18" x14ac:dyDescent="0.35">
      <c r="B1097" s="229"/>
      <c r="C1097" s="301"/>
      <c r="D1097" s="301"/>
      <c r="E1097" s="449"/>
      <c r="F1097" s="301"/>
      <c r="G1097" s="302"/>
      <c r="H1097" s="170"/>
      <c r="I1097" s="170"/>
      <c r="J1097" s="817">
        <f t="shared" si="96"/>
        <v>0</v>
      </c>
      <c r="K1097" s="588">
        <f t="shared" si="97"/>
        <v>0</v>
      </c>
      <c r="L1097" s="644">
        <f>IF(I1097&lt;(INDEX(Lookup!$U$2:$U$10,MATCH($D$45,Lookup!$S$2:$S$10,0))),0,365)</f>
        <v>0</v>
      </c>
      <c r="M1097" s="588">
        <f t="shared" si="95"/>
        <v>0</v>
      </c>
      <c r="N1097" s="704"/>
      <c r="O1097" s="361"/>
      <c r="Q1097" s="849">
        <f t="shared" si="98"/>
        <v>0</v>
      </c>
      <c r="R1097" s="849">
        <f t="shared" si="99"/>
        <v>0</v>
      </c>
    </row>
    <row r="1098" spans="2:18" x14ac:dyDescent="0.35">
      <c r="B1098" s="229"/>
      <c r="C1098" s="301"/>
      <c r="D1098" s="301"/>
      <c r="E1098" s="449"/>
      <c r="F1098" s="301"/>
      <c r="G1098" s="302"/>
      <c r="H1098" s="170"/>
      <c r="I1098" s="170"/>
      <c r="J1098" s="817">
        <f t="shared" si="96"/>
        <v>0</v>
      </c>
      <c r="K1098" s="588">
        <f t="shared" si="97"/>
        <v>0</v>
      </c>
      <c r="L1098" s="644">
        <f>IF(I1098&lt;(INDEX(Lookup!$U$2:$U$10,MATCH($D$45,Lookup!$S$2:$S$10,0))),0,365)</f>
        <v>0</v>
      </c>
      <c r="M1098" s="588">
        <f t="shared" si="95"/>
        <v>0</v>
      </c>
      <c r="N1098" s="704"/>
      <c r="O1098" s="361"/>
      <c r="Q1098" s="849">
        <f t="shared" si="98"/>
        <v>0</v>
      </c>
      <c r="R1098" s="849">
        <f t="shared" si="99"/>
        <v>0</v>
      </c>
    </row>
    <row r="1099" spans="2:18" x14ac:dyDescent="0.35">
      <c r="B1099" s="229"/>
      <c r="C1099" s="301"/>
      <c r="D1099" s="301"/>
      <c r="E1099" s="449"/>
      <c r="F1099" s="301"/>
      <c r="G1099" s="302"/>
      <c r="H1099" s="170"/>
      <c r="I1099" s="170"/>
      <c r="J1099" s="817">
        <f t="shared" si="96"/>
        <v>0</v>
      </c>
      <c r="K1099" s="588">
        <f t="shared" si="97"/>
        <v>0</v>
      </c>
      <c r="L1099" s="644">
        <f>IF(I1099&lt;(INDEX(Lookup!$U$2:$U$10,MATCH($D$45,Lookup!$S$2:$S$10,0))),0,365)</f>
        <v>0</v>
      </c>
      <c r="M1099" s="588">
        <f t="shared" si="95"/>
        <v>0</v>
      </c>
      <c r="N1099" s="704"/>
      <c r="O1099" s="361"/>
      <c r="Q1099" s="849">
        <f t="shared" si="98"/>
        <v>0</v>
      </c>
      <c r="R1099" s="849">
        <f t="shared" si="99"/>
        <v>0</v>
      </c>
    </row>
    <row r="1100" spans="2:18" x14ac:dyDescent="0.35">
      <c r="B1100" s="229"/>
      <c r="C1100" s="301"/>
      <c r="D1100" s="301"/>
      <c r="E1100" s="449"/>
      <c r="F1100" s="301"/>
      <c r="G1100" s="302"/>
      <c r="H1100" s="170"/>
      <c r="I1100" s="170"/>
      <c r="J1100" s="817">
        <f t="shared" si="96"/>
        <v>0</v>
      </c>
      <c r="K1100" s="588">
        <f t="shared" si="97"/>
        <v>0</v>
      </c>
      <c r="L1100" s="644">
        <f>IF(I1100&lt;(INDEX(Lookup!$U$2:$U$10,MATCH($D$45,Lookup!$S$2:$S$10,0))),0,365)</f>
        <v>0</v>
      </c>
      <c r="M1100" s="588">
        <f t="shared" si="95"/>
        <v>0</v>
      </c>
      <c r="N1100" s="704"/>
      <c r="O1100" s="361"/>
      <c r="Q1100" s="849">
        <f t="shared" si="98"/>
        <v>0</v>
      </c>
      <c r="R1100" s="849">
        <f t="shared" si="99"/>
        <v>0</v>
      </c>
    </row>
    <row r="1101" spans="2:18" x14ac:dyDescent="0.35">
      <c r="B1101" s="229"/>
      <c r="C1101" s="301"/>
      <c r="D1101" s="301"/>
      <c r="E1101" s="449"/>
      <c r="F1101" s="301"/>
      <c r="G1101" s="302"/>
      <c r="H1101" s="170"/>
      <c r="I1101" s="170"/>
      <c r="J1101" s="817">
        <f t="shared" si="96"/>
        <v>0</v>
      </c>
      <c r="K1101" s="588">
        <f t="shared" si="97"/>
        <v>0</v>
      </c>
      <c r="L1101" s="644">
        <f>IF(I1101&lt;(INDEX(Lookup!$U$2:$U$10,MATCH($D$45,Lookup!$S$2:$S$10,0))),0,365)</f>
        <v>0</v>
      </c>
      <c r="M1101" s="588">
        <f t="shared" si="95"/>
        <v>0</v>
      </c>
      <c r="N1101" s="704"/>
      <c r="O1101" s="361"/>
      <c r="Q1101" s="849">
        <f t="shared" si="98"/>
        <v>0</v>
      </c>
      <c r="R1101" s="849">
        <f t="shared" si="99"/>
        <v>0</v>
      </c>
    </row>
    <row r="1102" spans="2:18" x14ac:dyDescent="0.35">
      <c r="B1102" s="229"/>
      <c r="C1102" s="301"/>
      <c r="D1102" s="301"/>
      <c r="E1102" s="449"/>
      <c r="F1102" s="301"/>
      <c r="G1102" s="302"/>
      <c r="H1102" s="170"/>
      <c r="I1102" s="170"/>
      <c r="J1102" s="817">
        <f t="shared" si="96"/>
        <v>0</v>
      </c>
      <c r="K1102" s="588">
        <f t="shared" si="97"/>
        <v>0</v>
      </c>
      <c r="L1102" s="644">
        <f>IF(I1102&lt;(INDEX(Lookup!$U$2:$U$10,MATCH($D$45,Lookup!$S$2:$S$10,0))),0,365)</f>
        <v>0</v>
      </c>
      <c r="M1102" s="588">
        <f t="shared" si="95"/>
        <v>0</v>
      </c>
      <c r="N1102" s="704"/>
      <c r="O1102" s="361"/>
      <c r="Q1102" s="849">
        <f t="shared" si="98"/>
        <v>0</v>
      </c>
      <c r="R1102" s="849">
        <f t="shared" si="99"/>
        <v>0</v>
      </c>
    </row>
    <row r="1103" spans="2:18" x14ac:dyDescent="0.35">
      <c r="B1103" s="229"/>
      <c r="C1103" s="301"/>
      <c r="D1103" s="301"/>
      <c r="E1103" s="449"/>
      <c r="F1103" s="301"/>
      <c r="G1103" s="302"/>
      <c r="H1103" s="170"/>
      <c r="I1103" s="170"/>
      <c r="J1103" s="817">
        <f t="shared" si="96"/>
        <v>0</v>
      </c>
      <c r="K1103" s="588">
        <f t="shared" si="97"/>
        <v>0</v>
      </c>
      <c r="L1103" s="644">
        <f>IF(I1103&lt;(INDEX(Lookup!$U$2:$U$10,MATCH($D$45,Lookup!$S$2:$S$10,0))),0,365)</f>
        <v>0</v>
      </c>
      <c r="M1103" s="588">
        <f t="shared" si="95"/>
        <v>0</v>
      </c>
      <c r="N1103" s="704"/>
      <c r="O1103" s="361"/>
      <c r="Q1103" s="849">
        <f t="shared" si="98"/>
        <v>0</v>
      </c>
      <c r="R1103" s="849">
        <f t="shared" si="99"/>
        <v>0</v>
      </c>
    </row>
    <row r="1104" spans="2:18" x14ac:dyDescent="0.35">
      <c r="B1104" s="229"/>
      <c r="C1104" s="301"/>
      <c r="D1104" s="301"/>
      <c r="E1104" s="449"/>
      <c r="F1104" s="301"/>
      <c r="G1104" s="302"/>
      <c r="H1104" s="170"/>
      <c r="I1104" s="170"/>
      <c r="J1104" s="817">
        <f t="shared" si="96"/>
        <v>0</v>
      </c>
      <c r="K1104" s="588">
        <f t="shared" si="97"/>
        <v>0</v>
      </c>
      <c r="L1104" s="644">
        <f>IF(I1104&lt;(INDEX(Lookup!$U$2:$U$10,MATCH($D$45,Lookup!$S$2:$S$10,0))),0,365)</f>
        <v>0</v>
      </c>
      <c r="M1104" s="588">
        <f t="shared" si="95"/>
        <v>0</v>
      </c>
      <c r="N1104" s="704"/>
      <c r="O1104" s="361"/>
      <c r="Q1104" s="849">
        <f t="shared" si="98"/>
        <v>0</v>
      </c>
      <c r="R1104" s="849">
        <f t="shared" si="99"/>
        <v>0</v>
      </c>
    </row>
    <row r="1105" spans="2:18" x14ac:dyDescent="0.35">
      <c r="B1105" s="229"/>
      <c r="C1105" s="301"/>
      <c r="D1105" s="301"/>
      <c r="E1105" s="449"/>
      <c r="F1105" s="301"/>
      <c r="G1105" s="302"/>
      <c r="H1105" s="170"/>
      <c r="I1105" s="170"/>
      <c r="J1105" s="817">
        <f t="shared" si="96"/>
        <v>0</v>
      </c>
      <c r="K1105" s="588">
        <f t="shared" si="97"/>
        <v>0</v>
      </c>
      <c r="L1105" s="644">
        <f>IF(I1105&lt;(INDEX(Lookup!$U$2:$U$10,MATCH($D$45,Lookup!$S$2:$S$10,0))),0,365)</f>
        <v>0</v>
      </c>
      <c r="M1105" s="588">
        <f t="shared" si="95"/>
        <v>0</v>
      </c>
      <c r="N1105" s="704"/>
      <c r="O1105" s="361"/>
      <c r="Q1105" s="849">
        <f t="shared" si="98"/>
        <v>0</v>
      </c>
      <c r="R1105" s="849">
        <f t="shared" si="99"/>
        <v>0</v>
      </c>
    </row>
    <row r="1106" spans="2:18" x14ac:dyDescent="0.35">
      <c r="B1106" s="229"/>
      <c r="C1106" s="301"/>
      <c r="D1106" s="301"/>
      <c r="E1106" s="449"/>
      <c r="F1106" s="301"/>
      <c r="G1106" s="302"/>
      <c r="H1106" s="170"/>
      <c r="I1106" s="170"/>
      <c r="J1106" s="817">
        <f t="shared" si="96"/>
        <v>0</v>
      </c>
      <c r="K1106" s="588">
        <f t="shared" si="97"/>
        <v>0</v>
      </c>
      <c r="L1106" s="644">
        <f>IF(I1106&lt;(INDEX(Lookup!$U$2:$U$10,MATCH($D$45,Lookup!$S$2:$S$10,0))),0,365)</f>
        <v>0</v>
      </c>
      <c r="M1106" s="588">
        <f t="shared" si="95"/>
        <v>0</v>
      </c>
      <c r="N1106" s="704"/>
      <c r="O1106" s="361"/>
      <c r="Q1106" s="849">
        <f t="shared" si="98"/>
        <v>0</v>
      </c>
      <c r="R1106" s="849">
        <f t="shared" si="99"/>
        <v>0</v>
      </c>
    </row>
    <row r="1107" spans="2:18" x14ac:dyDescent="0.35">
      <c r="B1107" s="229"/>
      <c r="C1107" s="301"/>
      <c r="D1107" s="301"/>
      <c r="E1107" s="449"/>
      <c r="F1107" s="301"/>
      <c r="G1107" s="302"/>
      <c r="H1107" s="170"/>
      <c r="I1107" s="170"/>
      <c r="J1107" s="817">
        <f t="shared" si="96"/>
        <v>0</v>
      </c>
      <c r="K1107" s="588">
        <f t="shared" si="97"/>
        <v>0</v>
      </c>
      <c r="L1107" s="644">
        <f>IF(I1107&lt;(INDEX(Lookup!$U$2:$U$10,MATCH($D$45,Lookup!$S$2:$S$10,0))),0,365)</f>
        <v>0</v>
      </c>
      <c r="M1107" s="588">
        <f t="shared" si="95"/>
        <v>0</v>
      </c>
      <c r="N1107" s="704"/>
      <c r="O1107" s="361"/>
      <c r="Q1107" s="849">
        <f t="shared" si="98"/>
        <v>0</v>
      </c>
      <c r="R1107" s="849">
        <f t="shared" si="99"/>
        <v>0</v>
      </c>
    </row>
    <row r="1108" spans="2:18" x14ac:dyDescent="0.35">
      <c r="B1108" s="229"/>
      <c r="C1108" s="301"/>
      <c r="D1108" s="301"/>
      <c r="E1108" s="449"/>
      <c r="F1108" s="301"/>
      <c r="G1108" s="302"/>
      <c r="H1108" s="170"/>
      <c r="I1108" s="170"/>
      <c r="J1108" s="817">
        <f t="shared" si="96"/>
        <v>0</v>
      </c>
      <c r="K1108" s="588">
        <f t="shared" si="97"/>
        <v>0</v>
      </c>
      <c r="L1108" s="644">
        <f>IF(I1108&lt;(INDEX(Lookup!$U$2:$U$10,MATCH($D$45,Lookup!$S$2:$S$10,0))),0,365)</f>
        <v>0</v>
      </c>
      <c r="M1108" s="588">
        <f t="shared" si="95"/>
        <v>0</v>
      </c>
      <c r="N1108" s="704"/>
      <c r="O1108" s="361"/>
      <c r="Q1108" s="849">
        <f t="shared" si="98"/>
        <v>0</v>
      </c>
      <c r="R1108" s="849">
        <f t="shared" si="99"/>
        <v>0</v>
      </c>
    </row>
    <row r="1109" spans="2:18" x14ac:dyDescent="0.35">
      <c r="B1109" s="229"/>
      <c r="C1109" s="301"/>
      <c r="D1109" s="301"/>
      <c r="E1109" s="449"/>
      <c r="F1109" s="301"/>
      <c r="G1109" s="302"/>
      <c r="H1109" s="170"/>
      <c r="I1109" s="170"/>
      <c r="J1109" s="817">
        <f t="shared" si="96"/>
        <v>0</v>
      </c>
      <c r="K1109" s="588">
        <f t="shared" si="97"/>
        <v>0</v>
      </c>
      <c r="L1109" s="644">
        <f>IF(I1109&lt;(INDEX(Lookup!$U$2:$U$10,MATCH($D$45,Lookup!$S$2:$S$10,0))),0,365)</f>
        <v>0</v>
      </c>
      <c r="M1109" s="588">
        <f t="shared" si="95"/>
        <v>0</v>
      </c>
      <c r="N1109" s="704"/>
      <c r="O1109" s="361"/>
      <c r="Q1109" s="849">
        <f t="shared" si="98"/>
        <v>0</v>
      </c>
      <c r="R1109" s="849">
        <f t="shared" si="99"/>
        <v>0</v>
      </c>
    </row>
    <row r="1110" spans="2:18" x14ac:dyDescent="0.35">
      <c r="B1110" s="229"/>
      <c r="C1110" s="301"/>
      <c r="D1110" s="301"/>
      <c r="E1110" s="449"/>
      <c r="F1110" s="301"/>
      <c r="G1110" s="302"/>
      <c r="H1110" s="170"/>
      <c r="I1110" s="170"/>
      <c r="J1110" s="817">
        <f t="shared" si="96"/>
        <v>0</v>
      </c>
      <c r="K1110" s="588">
        <f t="shared" si="97"/>
        <v>0</v>
      </c>
      <c r="L1110" s="644">
        <f>IF(I1110&lt;(INDEX(Lookup!$U$2:$U$10,MATCH($D$45,Lookup!$S$2:$S$10,0))),0,365)</f>
        <v>0</v>
      </c>
      <c r="M1110" s="588">
        <f t="shared" si="95"/>
        <v>0</v>
      </c>
      <c r="N1110" s="704"/>
      <c r="O1110" s="361"/>
      <c r="Q1110" s="849">
        <f t="shared" si="98"/>
        <v>0</v>
      </c>
      <c r="R1110" s="849">
        <f t="shared" si="99"/>
        <v>0</v>
      </c>
    </row>
    <row r="1111" spans="2:18" x14ac:dyDescent="0.35">
      <c r="B1111" s="229"/>
      <c r="C1111" s="301"/>
      <c r="D1111" s="301"/>
      <c r="E1111" s="449"/>
      <c r="F1111" s="301"/>
      <c r="G1111" s="302"/>
      <c r="H1111" s="170"/>
      <c r="I1111" s="170"/>
      <c r="J1111" s="817">
        <f t="shared" si="96"/>
        <v>0</v>
      </c>
      <c r="K1111" s="588">
        <f t="shared" si="97"/>
        <v>0</v>
      </c>
      <c r="L1111" s="644">
        <f>IF(I1111&lt;(INDEX(Lookup!$U$2:$U$10,MATCH($D$45,Lookup!$S$2:$S$10,0))),0,365)</f>
        <v>0</v>
      </c>
      <c r="M1111" s="588">
        <f t="shared" si="95"/>
        <v>0</v>
      </c>
      <c r="N1111" s="704"/>
      <c r="O1111" s="361"/>
      <c r="Q1111" s="849">
        <f t="shared" si="98"/>
        <v>0</v>
      </c>
      <c r="R1111" s="849">
        <f t="shared" si="99"/>
        <v>0</v>
      </c>
    </row>
    <row r="1112" spans="2:18" x14ac:dyDescent="0.35">
      <c r="B1112" s="229"/>
      <c r="C1112" s="301"/>
      <c r="D1112" s="301"/>
      <c r="E1112" s="449"/>
      <c r="F1112" s="301"/>
      <c r="G1112" s="302"/>
      <c r="H1112" s="170"/>
      <c r="I1112" s="170"/>
      <c r="J1112" s="817">
        <f t="shared" si="96"/>
        <v>0</v>
      </c>
      <c r="K1112" s="588">
        <f t="shared" si="97"/>
        <v>0</v>
      </c>
      <c r="L1112" s="644">
        <f>IF(I1112&lt;(INDEX(Lookup!$U$2:$U$10,MATCH($D$45,Lookup!$S$2:$S$10,0))),0,365)</f>
        <v>0</v>
      </c>
      <c r="M1112" s="588">
        <f t="shared" si="95"/>
        <v>0</v>
      </c>
      <c r="N1112" s="704"/>
      <c r="O1112" s="361"/>
      <c r="Q1112" s="849">
        <f t="shared" si="98"/>
        <v>0</v>
      </c>
      <c r="R1112" s="849">
        <f t="shared" si="99"/>
        <v>0</v>
      </c>
    </row>
    <row r="1113" spans="2:18" x14ac:dyDescent="0.35">
      <c r="B1113" s="229"/>
      <c r="C1113" s="301"/>
      <c r="D1113" s="301"/>
      <c r="E1113" s="449"/>
      <c r="F1113" s="301"/>
      <c r="G1113" s="302"/>
      <c r="H1113" s="170"/>
      <c r="I1113" s="170"/>
      <c r="J1113" s="817">
        <f t="shared" si="96"/>
        <v>0</v>
      </c>
      <c r="K1113" s="588">
        <f t="shared" si="97"/>
        <v>0</v>
      </c>
      <c r="L1113" s="644">
        <f>IF(I1113&lt;(INDEX(Lookup!$U$2:$U$10,MATCH($D$45,Lookup!$S$2:$S$10,0))),0,365)</f>
        <v>0</v>
      </c>
      <c r="M1113" s="588">
        <f t="shared" si="95"/>
        <v>0</v>
      </c>
      <c r="N1113" s="704"/>
      <c r="O1113" s="361"/>
      <c r="Q1113" s="849">
        <f t="shared" si="98"/>
        <v>0</v>
      </c>
      <c r="R1113" s="849">
        <f t="shared" si="99"/>
        <v>0</v>
      </c>
    </row>
    <row r="1114" spans="2:18" x14ac:dyDescent="0.35">
      <c r="B1114" s="229"/>
      <c r="C1114" s="301"/>
      <c r="D1114" s="301"/>
      <c r="E1114" s="449"/>
      <c r="F1114" s="301"/>
      <c r="G1114" s="302"/>
      <c r="H1114" s="170"/>
      <c r="I1114" s="170"/>
      <c r="J1114" s="817">
        <f t="shared" si="96"/>
        <v>0</v>
      </c>
      <c r="K1114" s="588">
        <f t="shared" si="97"/>
        <v>0</v>
      </c>
      <c r="L1114" s="644">
        <f>IF(I1114&lt;(INDEX(Lookup!$U$2:$U$10,MATCH($D$45,Lookup!$S$2:$S$10,0))),0,365)</f>
        <v>0</v>
      </c>
      <c r="M1114" s="588">
        <f t="shared" si="95"/>
        <v>0</v>
      </c>
      <c r="N1114" s="704"/>
      <c r="O1114" s="361"/>
      <c r="Q1114" s="849">
        <f t="shared" si="98"/>
        <v>0</v>
      </c>
      <c r="R1114" s="849">
        <f t="shared" si="99"/>
        <v>0</v>
      </c>
    </row>
    <row r="1115" spans="2:18" x14ac:dyDescent="0.35">
      <c r="B1115" s="229"/>
      <c r="C1115" s="301"/>
      <c r="D1115" s="301"/>
      <c r="E1115" s="449"/>
      <c r="F1115" s="301"/>
      <c r="G1115" s="302"/>
      <c r="H1115" s="170"/>
      <c r="I1115" s="170"/>
      <c r="J1115" s="817">
        <f t="shared" si="96"/>
        <v>0</v>
      </c>
      <c r="K1115" s="588">
        <f t="shared" si="97"/>
        <v>0</v>
      </c>
      <c r="L1115" s="644">
        <f>IF(I1115&lt;(INDEX(Lookup!$U$2:$U$10,MATCH($D$45,Lookup!$S$2:$S$10,0))),0,365)</f>
        <v>0</v>
      </c>
      <c r="M1115" s="588">
        <f t="shared" si="95"/>
        <v>0</v>
      </c>
      <c r="N1115" s="704"/>
      <c r="O1115" s="361"/>
      <c r="Q1115" s="849">
        <f t="shared" si="98"/>
        <v>0</v>
      </c>
      <c r="R1115" s="849">
        <f t="shared" si="99"/>
        <v>0</v>
      </c>
    </row>
    <row r="1116" spans="2:18" x14ac:dyDescent="0.35">
      <c r="B1116" s="229"/>
      <c r="C1116" s="301"/>
      <c r="D1116" s="301"/>
      <c r="E1116" s="449"/>
      <c r="F1116" s="301"/>
      <c r="G1116" s="302"/>
      <c r="H1116" s="170"/>
      <c r="I1116" s="170"/>
      <c r="J1116" s="817">
        <f t="shared" si="96"/>
        <v>0</v>
      </c>
      <c r="K1116" s="588">
        <f t="shared" si="97"/>
        <v>0</v>
      </c>
      <c r="L1116" s="644">
        <f>IF(I1116&lt;(INDEX(Lookup!$U$2:$U$10,MATCH($D$45,Lookup!$S$2:$S$10,0))),0,365)</f>
        <v>0</v>
      </c>
      <c r="M1116" s="588">
        <f t="shared" si="95"/>
        <v>0</v>
      </c>
      <c r="N1116" s="704"/>
      <c r="O1116" s="361"/>
      <c r="Q1116" s="849">
        <f t="shared" si="98"/>
        <v>0</v>
      </c>
      <c r="R1116" s="849">
        <f t="shared" si="99"/>
        <v>0</v>
      </c>
    </row>
    <row r="1117" spans="2:18" x14ac:dyDescent="0.35">
      <c r="B1117" s="229"/>
      <c r="C1117" s="301"/>
      <c r="D1117" s="301"/>
      <c r="E1117" s="449"/>
      <c r="F1117" s="301"/>
      <c r="G1117" s="302"/>
      <c r="H1117" s="170"/>
      <c r="I1117" s="170"/>
      <c r="J1117" s="817">
        <f t="shared" si="96"/>
        <v>0</v>
      </c>
      <c r="K1117" s="588">
        <f t="shared" si="97"/>
        <v>0</v>
      </c>
      <c r="L1117" s="644">
        <f>IF(I1117&lt;(INDEX(Lookup!$U$2:$U$10,MATCH($D$45,Lookup!$S$2:$S$10,0))),0,365)</f>
        <v>0</v>
      </c>
      <c r="M1117" s="588">
        <f t="shared" si="95"/>
        <v>0</v>
      </c>
      <c r="N1117" s="704"/>
      <c r="O1117" s="361"/>
      <c r="Q1117" s="849">
        <f t="shared" si="98"/>
        <v>0</v>
      </c>
      <c r="R1117" s="849">
        <f t="shared" si="99"/>
        <v>0</v>
      </c>
    </row>
    <row r="1118" spans="2:18" x14ac:dyDescent="0.35">
      <c r="B1118" s="229"/>
      <c r="C1118" s="301"/>
      <c r="D1118" s="301"/>
      <c r="E1118" s="449"/>
      <c r="F1118" s="301"/>
      <c r="G1118" s="302"/>
      <c r="H1118" s="170"/>
      <c r="I1118" s="170"/>
      <c r="J1118" s="817">
        <f t="shared" si="96"/>
        <v>0</v>
      </c>
      <c r="K1118" s="588">
        <f t="shared" si="97"/>
        <v>0</v>
      </c>
      <c r="L1118" s="644">
        <f>IF(I1118&lt;(INDEX(Lookup!$U$2:$U$10,MATCH($D$45,Lookup!$S$2:$S$10,0))),0,365)</f>
        <v>0</v>
      </c>
      <c r="M1118" s="588">
        <f t="shared" si="95"/>
        <v>0</v>
      </c>
      <c r="N1118" s="704"/>
      <c r="O1118" s="361"/>
      <c r="Q1118" s="849">
        <f t="shared" si="98"/>
        <v>0</v>
      </c>
      <c r="R1118" s="849">
        <f t="shared" si="99"/>
        <v>0</v>
      </c>
    </row>
    <row r="1119" spans="2:18" x14ac:dyDescent="0.35">
      <c r="B1119" s="229"/>
      <c r="C1119" s="301"/>
      <c r="D1119" s="301"/>
      <c r="E1119" s="449"/>
      <c r="F1119" s="301"/>
      <c r="G1119" s="302"/>
      <c r="H1119" s="170"/>
      <c r="I1119" s="170"/>
      <c r="J1119" s="817">
        <f t="shared" si="96"/>
        <v>0</v>
      </c>
      <c r="K1119" s="588">
        <f t="shared" si="97"/>
        <v>0</v>
      </c>
      <c r="L1119" s="644">
        <f>IF(I1119&lt;(INDEX(Lookup!$U$2:$U$10,MATCH($D$45,Lookup!$S$2:$S$10,0))),0,365)</f>
        <v>0</v>
      </c>
      <c r="M1119" s="588">
        <f t="shared" si="95"/>
        <v>0</v>
      </c>
      <c r="N1119" s="704"/>
      <c r="O1119" s="361"/>
      <c r="Q1119" s="849">
        <f t="shared" si="98"/>
        <v>0</v>
      </c>
      <c r="R1119" s="849">
        <f t="shared" si="99"/>
        <v>0</v>
      </c>
    </row>
    <row r="1120" spans="2:18" x14ac:dyDescent="0.35">
      <c r="B1120" s="229"/>
      <c r="C1120" s="301"/>
      <c r="D1120" s="301"/>
      <c r="E1120" s="449"/>
      <c r="F1120" s="301"/>
      <c r="G1120" s="302"/>
      <c r="H1120" s="170"/>
      <c r="I1120" s="170"/>
      <c r="J1120" s="817">
        <f t="shared" si="96"/>
        <v>0</v>
      </c>
      <c r="K1120" s="588">
        <f t="shared" si="97"/>
        <v>0</v>
      </c>
      <c r="L1120" s="644">
        <f>IF(I1120&lt;(INDEX(Lookup!$U$2:$U$10,MATCH($D$45,Lookup!$S$2:$S$10,0))),0,365)</f>
        <v>0</v>
      </c>
      <c r="M1120" s="588">
        <f t="shared" si="95"/>
        <v>0</v>
      </c>
      <c r="N1120" s="704"/>
      <c r="O1120" s="361"/>
      <c r="Q1120" s="849">
        <f t="shared" si="98"/>
        <v>0</v>
      </c>
      <c r="R1120" s="849">
        <f t="shared" si="99"/>
        <v>0</v>
      </c>
    </row>
    <row r="1121" spans="2:18" x14ac:dyDescent="0.35">
      <c r="B1121" s="229"/>
      <c r="C1121" s="301"/>
      <c r="D1121" s="301"/>
      <c r="E1121" s="449"/>
      <c r="F1121" s="301"/>
      <c r="G1121" s="302"/>
      <c r="H1121" s="170"/>
      <c r="I1121" s="170"/>
      <c r="J1121" s="817">
        <f t="shared" si="96"/>
        <v>0</v>
      </c>
      <c r="K1121" s="588">
        <f t="shared" si="97"/>
        <v>0</v>
      </c>
      <c r="L1121" s="644">
        <f>IF(I1121&lt;(INDEX(Lookup!$U$2:$U$10,MATCH($D$45,Lookup!$S$2:$S$10,0))),0,365)</f>
        <v>0</v>
      </c>
      <c r="M1121" s="588">
        <f t="shared" si="95"/>
        <v>0</v>
      </c>
      <c r="N1121" s="704"/>
      <c r="O1121" s="361"/>
      <c r="Q1121" s="849">
        <f t="shared" si="98"/>
        <v>0</v>
      </c>
      <c r="R1121" s="849">
        <f t="shared" si="99"/>
        <v>0</v>
      </c>
    </row>
    <row r="1122" spans="2:18" x14ac:dyDescent="0.35">
      <c r="B1122" s="229"/>
      <c r="C1122" s="301"/>
      <c r="D1122" s="301"/>
      <c r="E1122" s="449"/>
      <c r="F1122" s="301"/>
      <c r="G1122" s="302"/>
      <c r="H1122" s="170"/>
      <c r="I1122" s="170"/>
      <c r="J1122" s="817">
        <f t="shared" si="96"/>
        <v>0</v>
      </c>
      <c r="K1122" s="588">
        <f t="shared" si="97"/>
        <v>0</v>
      </c>
      <c r="L1122" s="644">
        <f>IF(I1122&lt;(INDEX(Lookup!$U$2:$U$10,MATCH($D$45,Lookup!$S$2:$S$10,0))),0,365)</f>
        <v>0</v>
      </c>
      <c r="M1122" s="588">
        <f t="shared" si="95"/>
        <v>0</v>
      </c>
      <c r="N1122" s="704"/>
      <c r="O1122" s="361"/>
      <c r="Q1122" s="849">
        <f t="shared" si="98"/>
        <v>0</v>
      </c>
      <c r="R1122" s="849">
        <f t="shared" si="99"/>
        <v>0</v>
      </c>
    </row>
    <row r="1123" spans="2:18" x14ac:dyDescent="0.35">
      <c r="B1123" s="229"/>
      <c r="C1123" s="301"/>
      <c r="D1123" s="301"/>
      <c r="E1123" s="449"/>
      <c r="F1123" s="301"/>
      <c r="G1123" s="302"/>
      <c r="H1123" s="170"/>
      <c r="I1123" s="170"/>
      <c r="J1123" s="817">
        <f t="shared" si="96"/>
        <v>0</v>
      </c>
      <c r="K1123" s="588">
        <f t="shared" si="97"/>
        <v>0</v>
      </c>
      <c r="L1123" s="644">
        <f>IF(I1123&lt;(INDEX(Lookup!$U$2:$U$10,MATCH($D$45,Lookup!$S$2:$S$10,0))),0,365)</f>
        <v>0</v>
      </c>
      <c r="M1123" s="588">
        <f t="shared" si="95"/>
        <v>0</v>
      </c>
      <c r="N1123" s="704"/>
      <c r="O1123" s="361"/>
      <c r="Q1123" s="849">
        <f t="shared" si="98"/>
        <v>0</v>
      </c>
      <c r="R1123" s="849">
        <f t="shared" si="99"/>
        <v>0</v>
      </c>
    </row>
    <row r="1124" spans="2:18" x14ac:dyDescent="0.35">
      <c r="B1124" s="229"/>
      <c r="C1124" s="301"/>
      <c r="D1124" s="301"/>
      <c r="E1124" s="449"/>
      <c r="F1124" s="301"/>
      <c r="G1124" s="302"/>
      <c r="H1124" s="170"/>
      <c r="I1124" s="170"/>
      <c r="J1124" s="817">
        <f t="shared" si="96"/>
        <v>0</v>
      </c>
      <c r="K1124" s="588">
        <f t="shared" si="97"/>
        <v>0</v>
      </c>
      <c r="L1124" s="644">
        <f>IF(I1124&lt;(INDEX(Lookup!$U$2:$U$10,MATCH($D$45,Lookup!$S$2:$S$10,0))),0,365)</f>
        <v>0</v>
      </c>
      <c r="M1124" s="588">
        <f t="shared" si="95"/>
        <v>0</v>
      </c>
      <c r="N1124" s="704"/>
      <c r="O1124" s="361"/>
      <c r="Q1124" s="849">
        <f t="shared" si="98"/>
        <v>0</v>
      </c>
      <c r="R1124" s="849">
        <f t="shared" si="99"/>
        <v>0</v>
      </c>
    </row>
    <row r="1125" spans="2:18" x14ac:dyDescent="0.35">
      <c r="B1125" s="229"/>
      <c r="C1125" s="301"/>
      <c r="D1125" s="301"/>
      <c r="E1125" s="449"/>
      <c r="F1125" s="301"/>
      <c r="G1125" s="302"/>
      <c r="H1125" s="170"/>
      <c r="I1125" s="170"/>
      <c r="J1125" s="817">
        <f t="shared" si="96"/>
        <v>0</v>
      </c>
      <c r="K1125" s="588">
        <f t="shared" si="97"/>
        <v>0</v>
      </c>
      <c r="L1125" s="644">
        <f>IF(I1125&lt;(INDEX(Lookup!$U$2:$U$10,MATCH($D$45,Lookup!$S$2:$S$10,0))),0,365)</f>
        <v>0</v>
      </c>
      <c r="M1125" s="588">
        <f t="shared" si="95"/>
        <v>0</v>
      </c>
      <c r="N1125" s="704"/>
      <c r="O1125" s="361"/>
      <c r="Q1125" s="849">
        <f t="shared" si="98"/>
        <v>0</v>
      </c>
      <c r="R1125" s="849">
        <f t="shared" si="99"/>
        <v>0</v>
      </c>
    </row>
    <row r="1126" spans="2:18" x14ac:dyDescent="0.35">
      <c r="B1126" s="229"/>
      <c r="C1126" s="301"/>
      <c r="D1126" s="301"/>
      <c r="E1126" s="449"/>
      <c r="F1126" s="301"/>
      <c r="G1126" s="302"/>
      <c r="H1126" s="170"/>
      <c r="I1126" s="170"/>
      <c r="J1126" s="817">
        <f t="shared" si="96"/>
        <v>0</v>
      </c>
      <c r="K1126" s="588">
        <f t="shared" si="97"/>
        <v>0</v>
      </c>
      <c r="L1126" s="644">
        <f>IF(I1126&lt;(INDEX(Lookup!$U$2:$U$10,MATCH($D$45,Lookup!$S$2:$S$10,0))),0,365)</f>
        <v>0</v>
      </c>
      <c r="M1126" s="588">
        <f t="shared" si="95"/>
        <v>0</v>
      </c>
      <c r="N1126" s="704"/>
      <c r="O1126" s="361"/>
      <c r="Q1126" s="849">
        <f t="shared" si="98"/>
        <v>0</v>
      </c>
      <c r="R1126" s="849">
        <f t="shared" si="99"/>
        <v>0</v>
      </c>
    </row>
    <row r="1127" spans="2:18" x14ac:dyDescent="0.35">
      <c r="B1127" s="229"/>
      <c r="C1127" s="301"/>
      <c r="D1127" s="301"/>
      <c r="E1127" s="449"/>
      <c r="F1127" s="301"/>
      <c r="G1127" s="302"/>
      <c r="H1127" s="170"/>
      <c r="I1127" s="170"/>
      <c r="J1127" s="817">
        <f t="shared" si="96"/>
        <v>0</v>
      </c>
      <c r="K1127" s="588">
        <f t="shared" si="97"/>
        <v>0</v>
      </c>
      <c r="L1127" s="644">
        <f>IF(I1127&lt;(INDEX(Lookup!$U$2:$U$10,MATCH($D$45,Lookup!$S$2:$S$10,0))),0,365)</f>
        <v>0</v>
      </c>
      <c r="M1127" s="588">
        <f t="shared" si="95"/>
        <v>0</v>
      </c>
      <c r="N1127" s="704"/>
      <c r="O1127" s="361"/>
      <c r="Q1127" s="849">
        <f t="shared" si="98"/>
        <v>0</v>
      </c>
      <c r="R1127" s="849">
        <f t="shared" si="99"/>
        <v>0</v>
      </c>
    </row>
    <row r="1128" spans="2:18" x14ac:dyDescent="0.35">
      <c r="B1128" s="229"/>
      <c r="C1128" s="301"/>
      <c r="D1128" s="301"/>
      <c r="E1128" s="449"/>
      <c r="F1128" s="301"/>
      <c r="G1128" s="302"/>
      <c r="H1128" s="170"/>
      <c r="I1128" s="170"/>
      <c r="J1128" s="817">
        <f t="shared" si="96"/>
        <v>0</v>
      </c>
      <c r="K1128" s="588">
        <f t="shared" si="97"/>
        <v>0</v>
      </c>
      <c r="L1128" s="644">
        <f>IF(I1128&lt;(INDEX(Lookup!$U$2:$U$10,MATCH($D$45,Lookup!$S$2:$S$10,0))),0,365)</f>
        <v>0</v>
      </c>
      <c r="M1128" s="588">
        <f t="shared" si="95"/>
        <v>0</v>
      </c>
      <c r="N1128" s="704"/>
      <c r="O1128" s="361"/>
      <c r="Q1128" s="849">
        <f t="shared" si="98"/>
        <v>0</v>
      </c>
      <c r="R1128" s="849">
        <f t="shared" si="99"/>
        <v>0</v>
      </c>
    </row>
    <row r="1129" spans="2:18" x14ac:dyDescent="0.35">
      <c r="B1129" s="229"/>
      <c r="C1129" s="301"/>
      <c r="D1129" s="301"/>
      <c r="E1129" s="449"/>
      <c r="F1129" s="301"/>
      <c r="G1129" s="302"/>
      <c r="H1129" s="170"/>
      <c r="I1129" s="170"/>
      <c r="J1129" s="817">
        <f t="shared" si="96"/>
        <v>0</v>
      </c>
      <c r="K1129" s="588">
        <f t="shared" si="97"/>
        <v>0</v>
      </c>
      <c r="L1129" s="644">
        <f>IF(I1129&lt;(INDEX(Lookup!$U$2:$U$10,MATCH($D$45,Lookup!$S$2:$S$10,0))),0,365)</f>
        <v>0</v>
      </c>
      <c r="M1129" s="588">
        <f t="shared" si="95"/>
        <v>0</v>
      </c>
      <c r="N1129" s="704"/>
      <c r="O1129" s="361"/>
      <c r="Q1129" s="849">
        <f t="shared" si="98"/>
        <v>0</v>
      </c>
      <c r="R1129" s="849">
        <f t="shared" si="99"/>
        <v>0</v>
      </c>
    </row>
    <row r="1130" spans="2:18" x14ac:dyDescent="0.35">
      <c r="B1130" s="229"/>
      <c r="C1130" s="301"/>
      <c r="D1130" s="301"/>
      <c r="E1130" s="449"/>
      <c r="F1130" s="301"/>
      <c r="G1130" s="302"/>
      <c r="H1130" s="170"/>
      <c r="I1130" s="170"/>
      <c r="J1130" s="817">
        <f t="shared" si="96"/>
        <v>0</v>
      </c>
      <c r="K1130" s="588">
        <f t="shared" si="97"/>
        <v>0</v>
      </c>
      <c r="L1130" s="644">
        <f>IF(I1130&lt;(INDEX(Lookup!$U$2:$U$10,MATCH($D$45,Lookup!$S$2:$S$10,0))),0,365)</f>
        <v>0</v>
      </c>
      <c r="M1130" s="588">
        <f t="shared" si="95"/>
        <v>0</v>
      </c>
      <c r="N1130" s="704"/>
      <c r="O1130" s="361"/>
      <c r="Q1130" s="849">
        <f t="shared" si="98"/>
        <v>0</v>
      </c>
      <c r="R1130" s="849">
        <f t="shared" si="99"/>
        <v>0</v>
      </c>
    </row>
    <row r="1131" spans="2:18" x14ac:dyDescent="0.35">
      <c r="B1131" s="229"/>
      <c r="C1131" s="301"/>
      <c r="D1131" s="301"/>
      <c r="E1131" s="449"/>
      <c r="F1131" s="301"/>
      <c r="G1131" s="302"/>
      <c r="H1131" s="170"/>
      <c r="I1131" s="170"/>
      <c r="J1131" s="817">
        <f t="shared" si="96"/>
        <v>0</v>
      </c>
      <c r="K1131" s="588">
        <f t="shared" si="97"/>
        <v>0</v>
      </c>
      <c r="L1131" s="644">
        <f>IF(I1131&lt;(INDEX(Lookup!$U$2:$U$10,MATCH($D$45,Lookup!$S$2:$S$10,0))),0,365)</f>
        <v>0</v>
      </c>
      <c r="M1131" s="588">
        <f t="shared" si="95"/>
        <v>0</v>
      </c>
      <c r="N1131" s="704"/>
      <c r="O1131" s="361"/>
      <c r="Q1131" s="849">
        <f t="shared" si="98"/>
        <v>0</v>
      </c>
      <c r="R1131" s="849">
        <f t="shared" si="99"/>
        <v>0</v>
      </c>
    </row>
    <row r="1132" spans="2:18" x14ac:dyDescent="0.35">
      <c r="B1132" s="229"/>
      <c r="C1132" s="301"/>
      <c r="D1132" s="301"/>
      <c r="E1132" s="449"/>
      <c r="F1132" s="301"/>
      <c r="G1132" s="302"/>
      <c r="H1132" s="170"/>
      <c r="I1132" s="170"/>
      <c r="J1132" s="817">
        <f t="shared" si="96"/>
        <v>0</v>
      </c>
      <c r="K1132" s="588">
        <f t="shared" si="97"/>
        <v>0</v>
      </c>
      <c r="L1132" s="644">
        <f>IF(I1132&lt;(INDEX(Lookup!$U$2:$U$10,MATCH($D$45,Lookup!$S$2:$S$10,0))),0,365)</f>
        <v>0</v>
      </c>
      <c r="M1132" s="588">
        <f t="shared" si="95"/>
        <v>0</v>
      </c>
      <c r="N1132" s="704"/>
      <c r="O1132" s="361"/>
      <c r="Q1132" s="849">
        <f t="shared" si="98"/>
        <v>0</v>
      </c>
      <c r="R1132" s="849">
        <f t="shared" si="99"/>
        <v>0</v>
      </c>
    </row>
    <row r="1133" spans="2:18" x14ac:dyDescent="0.35">
      <c r="B1133" s="229"/>
      <c r="C1133" s="301"/>
      <c r="D1133" s="301"/>
      <c r="E1133" s="449"/>
      <c r="F1133" s="301"/>
      <c r="G1133" s="302"/>
      <c r="H1133" s="170"/>
      <c r="I1133" s="170"/>
      <c r="J1133" s="817">
        <f t="shared" si="96"/>
        <v>0</v>
      </c>
      <c r="K1133" s="588">
        <f t="shared" si="97"/>
        <v>0</v>
      </c>
      <c r="L1133" s="644">
        <f>IF(I1133&lt;(INDEX(Lookup!$U$2:$U$10,MATCH($D$45,Lookup!$S$2:$S$10,0))),0,365)</f>
        <v>0</v>
      </c>
      <c r="M1133" s="588">
        <f t="shared" si="95"/>
        <v>0</v>
      </c>
      <c r="N1133" s="704"/>
      <c r="O1133" s="361"/>
      <c r="Q1133" s="849">
        <f t="shared" si="98"/>
        <v>0</v>
      </c>
      <c r="R1133" s="849">
        <f t="shared" si="99"/>
        <v>0</v>
      </c>
    </row>
    <row r="1134" spans="2:18" x14ac:dyDescent="0.35">
      <c r="B1134" s="229"/>
      <c r="C1134" s="301"/>
      <c r="D1134" s="301"/>
      <c r="E1134" s="449"/>
      <c r="F1134" s="301"/>
      <c r="G1134" s="302"/>
      <c r="H1134" s="170"/>
      <c r="I1134" s="170"/>
      <c r="J1134" s="817">
        <f t="shared" si="96"/>
        <v>0</v>
      </c>
      <c r="K1134" s="588">
        <f t="shared" si="97"/>
        <v>0</v>
      </c>
      <c r="L1134" s="644">
        <f>IF(I1134&lt;(INDEX(Lookup!$U$2:$U$10,MATCH($D$45,Lookup!$S$2:$S$10,0))),0,365)</f>
        <v>0</v>
      </c>
      <c r="M1134" s="588">
        <f t="shared" si="95"/>
        <v>0</v>
      </c>
      <c r="N1134" s="704"/>
      <c r="O1134" s="361"/>
      <c r="Q1134" s="849">
        <f t="shared" si="98"/>
        <v>0</v>
      </c>
      <c r="R1134" s="849">
        <f t="shared" si="99"/>
        <v>0</v>
      </c>
    </row>
    <row r="1135" spans="2:18" x14ac:dyDescent="0.35">
      <c r="B1135" s="229"/>
      <c r="C1135" s="301"/>
      <c r="D1135" s="301"/>
      <c r="E1135" s="449"/>
      <c r="F1135" s="301"/>
      <c r="G1135" s="302"/>
      <c r="H1135" s="170"/>
      <c r="I1135" s="170"/>
      <c r="J1135" s="817">
        <f t="shared" si="96"/>
        <v>0</v>
      </c>
      <c r="K1135" s="588">
        <f t="shared" si="97"/>
        <v>0</v>
      </c>
      <c r="L1135" s="644">
        <f>IF(I1135&lt;(INDEX(Lookup!$U$2:$U$10,MATCH($D$45,Lookup!$S$2:$S$10,0))),0,365)</f>
        <v>0</v>
      </c>
      <c r="M1135" s="588">
        <f t="shared" si="95"/>
        <v>0</v>
      </c>
      <c r="N1135" s="704"/>
      <c r="O1135" s="361"/>
      <c r="Q1135" s="849">
        <f t="shared" si="98"/>
        <v>0</v>
      </c>
      <c r="R1135" s="849">
        <f t="shared" si="99"/>
        <v>0</v>
      </c>
    </row>
    <row r="1136" spans="2:18" x14ac:dyDescent="0.35">
      <c r="B1136" s="229"/>
      <c r="C1136" s="301"/>
      <c r="D1136" s="301"/>
      <c r="E1136" s="449"/>
      <c r="F1136" s="301"/>
      <c r="G1136" s="302"/>
      <c r="H1136" s="170"/>
      <c r="I1136" s="170"/>
      <c r="J1136" s="817">
        <f t="shared" si="96"/>
        <v>0</v>
      </c>
      <c r="K1136" s="588">
        <f t="shared" si="97"/>
        <v>0</v>
      </c>
      <c r="L1136" s="644">
        <f>IF(I1136&lt;(INDEX(Lookup!$U$2:$U$10,MATCH($D$45,Lookup!$S$2:$S$10,0))),0,365)</f>
        <v>0</v>
      </c>
      <c r="M1136" s="588">
        <f t="shared" ref="M1136:M1199" si="100">IF(O1136="x",0,L1136*$L$8)</f>
        <v>0</v>
      </c>
      <c r="N1136" s="704"/>
      <c r="O1136" s="361"/>
      <c r="Q1136" s="849">
        <f t="shared" si="98"/>
        <v>0</v>
      </c>
      <c r="R1136" s="849">
        <f t="shared" si="99"/>
        <v>0</v>
      </c>
    </row>
    <row r="1137" spans="2:18" x14ac:dyDescent="0.35">
      <c r="B1137" s="229"/>
      <c r="C1137" s="301"/>
      <c r="D1137" s="301"/>
      <c r="E1137" s="449"/>
      <c r="F1137" s="301"/>
      <c r="G1137" s="302"/>
      <c r="H1137" s="170"/>
      <c r="I1137" s="170"/>
      <c r="J1137" s="817">
        <f t="shared" ref="J1137:J1200" si="101">IF(OR(H1137&lt;&gt;"",I1137&lt;&gt;""),DATEDIF(H1137,I1137,"d")+1,0)</f>
        <v>0</v>
      </c>
      <c r="K1137" s="588">
        <f t="shared" ref="K1137:K1200" si="102">J1137*$L$8</f>
        <v>0</v>
      </c>
      <c r="L1137" s="644">
        <f>IF(I1137&lt;(INDEX(Lookup!$U$2:$U$10,MATCH($D$45,Lookup!$S$2:$S$10,0))),0,365)</f>
        <v>0</v>
      </c>
      <c r="M1137" s="588">
        <f t="shared" si="100"/>
        <v>0</v>
      </c>
      <c r="N1137" s="704"/>
      <c r="O1137" s="361"/>
      <c r="Q1137" s="849">
        <f t="shared" ref="Q1137:Q1200" si="103">K1137*$H$33</f>
        <v>0</v>
      </c>
      <c r="R1137" s="849">
        <f t="shared" ref="R1137:R1200" si="104">M1137*$H$42</f>
        <v>0</v>
      </c>
    </row>
    <row r="1138" spans="2:18" x14ac:dyDescent="0.35">
      <c r="B1138" s="229"/>
      <c r="C1138" s="301"/>
      <c r="D1138" s="301"/>
      <c r="E1138" s="449"/>
      <c r="F1138" s="301"/>
      <c r="G1138" s="302"/>
      <c r="H1138" s="170"/>
      <c r="I1138" s="170"/>
      <c r="J1138" s="817">
        <f t="shared" si="101"/>
        <v>0</v>
      </c>
      <c r="K1138" s="588">
        <f t="shared" si="102"/>
        <v>0</v>
      </c>
      <c r="L1138" s="644">
        <f>IF(I1138&lt;(INDEX(Lookup!$U$2:$U$10,MATCH($D$45,Lookup!$S$2:$S$10,0))),0,365)</f>
        <v>0</v>
      </c>
      <c r="M1138" s="588">
        <f t="shared" si="100"/>
        <v>0</v>
      </c>
      <c r="N1138" s="704"/>
      <c r="O1138" s="361"/>
      <c r="Q1138" s="849">
        <f t="shared" si="103"/>
        <v>0</v>
      </c>
      <c r="R1138" s="849">
        <f t="shared" si="104"/>
        <v>0</v>
      </c>
    </row>
    <row r="1139" spans="2:18" x14ac:dyDescent="0.35">
      <c r="B1139" s="229"/>
      <c r="C1139" s="301"/>
      <c r="D1139" s="301"/>
      <c r="E1139" s="449"/>
      <c r="F1139" s="301"/>
      <c r="G1139" s="302"/>
      <c r="H1139" s="170"/>
      <c r="I1139" s="170"/>
      <c r="J1139" s="817">
        <f t="shared" si="101"/>
        <v>0</v>
      </c>
      <c r="K1139" s="588">
        <f t="shared" si="102"/>
        <v>0</v>
      </c>
      <c r="L1139" s="644">
        <f>IF(I1139&lt;(INDEX(Lookup!$U$2:$U$10,MATCH($D$45,Lookup!$S$2:$S$10,0))),0,365)</f>
        <v>0</v>
      </c>
      <c r="M1139" s="588">
        <f t="shared" si="100"/>
        <v>0</v>
      </c>
      <c r="N1139" s="704"/>
      <c r="O1139" s="361"/>
      <c r="Q1139" s="849">
        <f t="shared" si="103"/>
        <v>0</v>
      </c>
      <c r="R1139" s="849">
        <f t="shared" si="104"/>
        <v>0</v>
      </c>
    </row>
    <row r="1140" spans="2:18" x14ac:dyDescent="0.35">
      <c r="B1140" s="229"/>
      <c r="C1140" s="301"/>
      <c r="D1140" s="301"/>
      <c r="E1140" s="449"/>
      <c r="F1140" s="301"/>
      <c r="G1140" s="302"/>
      <c r="H1140" s="170"/>
      <c r="I1140" s="170"/>
      <c r="J1140" s="817">
        <f t="shared" si="101"/>
        <v>0</v>
      </c>
      <c r="K1140" s="588">
        <f t="shared" si="102"/>
        <v>0</v>
      </c>
      <c r="L1140" s="644">
        <f>IF(I1140&lt;(INDEX(Lookup!$U$2:$U$10,MATCH($D$45,Lookup!$S$2:$S$10,0))),0,365)</f>
        <v>0</v>
      </c>
      <c r="M1140" s="588">
        <f t="shared" si="100"/>
        <v>0</v>
      </c>
      <c r="N1140" s="704"/>
      <c r="O1140" s="361"/>
      <c r="Q1140" s="849">
        <f t="shared" si="103"/>
        <v>0</v>
      </c>
      <c r="R1140" s="849">
        <f t="shared" si="104"/>
        <v>0</v>
      </c>
    </row>
    <row r="1141" spans="2:18" x14ac:dyDescent="0.35">
      <c r="B1141" s="229"/>
      <c r="C1141" s="301"/>
      <c r="D1141" s="301"/>
      <c r="E1141" s="449"/>
      <c r="F1141" s="301"/>
      <c r="G1141" s="302"/>
      <c r="H1141" s="170"/>
      <c r="I1141" s="170"/>
      <c r="J1141" s="817">
        <f t="shared" si="101"/>
        <v>0</v>
      </c>
      <c r="K1141" s="588">
        <f t="shared" si="102"/>
        <v>0</v>
      </c>
      <c r="L1141" s="644">
        <f>IF(I1141&lt;(INDEX(Lookup!$U$2:$U$10,MATCH($D$45,Lookup!$S$2:$S$10,0))),0,365)</f>
        <v>0</v>
      </c>
      <c r="M1141" s="588">
        <f t="shared" si="100"/>
        <v>0</v>
      </c>
      <c r="N1141" s="704"/>
      <c r="O1141" s="361"/>
      <c r="Q1141" s="849">
        <f t="shared" si="103"/>
        <v>0</v>
      </c>
      <c r="R1141" s="849">
        <f t="shared" si="104"/>
        <v>0</v>
      </c>
    </row>
    <row r="1142" spans="2:18" x14ac:dyDescent="0.35">
      <c r="B1142" s="229"/>
      <c r="C1142" s="301"/>
      <c r="D1142" s="301"/>
      <c r="E1142" s="449"/>
      <c r="F1142" s="301"/>
      <c r="G1142" s="302"/>
      <c r="H1142" s="170"/>
      <c r="I1142" s="170"/>
      <c r="J1142" s="817">
        <f t="shared" si="101"/>
        <v>0</v>
      </c>
      <c r="K1142" s="588">
        <f t="shared" si="102"/>
        <v>0</v>
      </c>
      <c r="L1142" s="644">
        <f>IF(I1142&lt;(INDEX(Lookup!$U$2:$U$10,MATCH($D$45,Lookup!$S$2:$S$10,0))),0,365)</f>
        <v>0</v>
      </c>
      <c r="M1142" s="588">
        <f t="shared" si="100"/>
        <v>0</v>
      </c>
      <c r="N1142" s="704"/>
      <c r="O1142" s="361"/>
      <c r="Q1142" s="849">
        <f t="shared" si="103"/>
        <v>0</v>
      </c>
      <c r="R1142" s="849">
        <f t="shared" si="104"/>
        <v>0</v>
      </c>
    </row>
    <row r="1143" spans="2:18" x14ac:dyDescent="0.35">
      <c r="B1143" s="229"/>
      <c r="C1143" s="301"/>
      <c r="D1143" s="301"/>
      <c r="E1143" s="449"/>
      <c r="F1143" s="301"/>
      <c r="G1143" s="302"/>
      <c r="H1143" s="170"/>
      <c r="I1143" s="170"/>
      <c r="J1143" s="817">
        <f t="shared" si="101"/>
        <v>0</v>
      </c>
      <c r="K1143" s="588">
        <f t="shared" si="102"/>
        <v>0</v>
      </c>
      <c r="L1143" s="644">
        <f>IF(I1143&lt;(INDEX(Lookup!$U$2:$U$10,MATCH($D$45,Lookup!$S$2:$S$10,0))),0,365)</f>
        <v>0</v>
      </c>
      <c r="M1143" s="588">
        <f t="shared" si="100"/>
        <v>0</v>
      </c>
      <c r="N1143" s="704"/>
      <c r="O1143" s="361"/>
      <c r="Q1143" s="849">
        <f t="shared" si="103"/>
        <v>0</v>
      </c>
      <c r="R1143" s="849">
        <f t="shared" si="104"/>
        <v>0</v>
      </c>
    </row>
    <row r="1144" spans="2:18" x14ac:dyDescent="0.35">
      <c r="B1144" s="229"/>
      <c r="C1144" s="301"/>
      <c r="D1144" s="301"/>
      <c r="E1144" s="449"/>
      <c r="F1144" s="301"/>
      <c r="G1144" s="302"/>
      <c r="H1144" s="170"/>
      <c r="I1144" s="170"/>
      <c r="J1144" s="817">
        <f t="shared" si="101"/>
        <v>0</v>
      </c>
      <c r="K1144" s="588">
        <f t="shared" si="102"/>
        <v>0</v>
      </c>
      <c r="L1144" s="644">
        <f>IF(I1144&lt;(INDEX(Lookup!$U$2:$U$10,MATCH($D$45,Lookup!$S$2:$S$10,0))),0,365)</f>
        <v>0</v>
      </c>
      <c r="M1144" s="588">
        <f t="shared" si="100"/>
        <v>0</v>
      </c>
      <c r="N1144" s="704"/>
      <c r="O1144" s="361"/>
      <c r="Q1144" s="849">
        <f t="shared" si="103"/>
        <v>0</v>
      </c>
      <c r="R1144" s="849">
        <f t="shared" si="104"/>
        <v>0</v>
      </c>
    </row>
    <row r="1145" spans="2:18" x14ac:dyDescent="0.35">
      <c r="B1145" s="229"/>
      <c r="C1145" s="301"/>
      <c r="D1145" s="301"/>
      <c r="E1145" s="449"/>
      <c r="F1145" s="301"/>
      <c r="G1145" s="302"/>
      <c r="H1145" s="170"/>
      <c r="I1145" s="170"/>
      <c r="J1145" s="817">
        <f t="shared" si="101"/>
        <v>0</v>
      </c>
      <c r="K1145" s="588">
        <f t="shared" si="102"/>
        <v>0</v>
      </c>
      <c r="L1145" s="644">
        <f>IF(I1145&lt;(INDEX(Lookup!$U$2:$U$10,MATCH($D$45,Lookup!$S$2:$S$10,0))),0,365)</f>
        <v>0</v>
      </c>
      <c r="M1145" s="588">
        <f t="shared" si="100"/>
        <v>0</v>
      </c>
      <c r="N1145" s="704"/>
      <c r="O1145" s="361"/>
      <c r="Q1145" s="849">
        <f t="shared" si="103"/>
        <v>0</v>
      </c>
      <c r="R1145" s="849">
        <f t="shared" si="104"/>
        <v>0</v>
      </c>
    </row>
    <row r="1146" spans="2:18" x14ac:dyDescent="0.35">
      <c r="B1146" s="229"/>
      <c r="C1146" s="301"/>
      <c r="D1146" s="301"/>
      <c r="E1146" s="449"/>
      <c r="F1146" s="301"/>
      <c r="G1146" s="302"/>
      <c r="H1146" s="170"/>
      <c r="I1146" s="170"/>
      <c r="J1146" s="817">
        <f t="shared" si="101"/>
        <v>0</v>
      </c>
      <c r="K1146" s="588">
        <f t="shared" si="102"/>
        <v>0</v>
      </c>
      <c r="L1146" s="644">
        <f>IF(I1146&lt;(INDEX(Lookup!$U$2:$U$10,MATCH($D$45,Lookup!$S$2:$S$10,0))),0,365)</f>
        <v>0</v>
      </c>
      <c r="M1146" s="588">
        <f t="shared" si="100"/>
        <v>0</v>
      </c>
      <c r="N1146" s="704"/>
      <c r="O1146" s="361"/>
      <c r="Q1146" s="849">
        <f t="shared" si="103"/>
        <v>0</v>
      </c>
      <c r="R1146" s="849">
        <f t="shared" si="104"/>
        <v>0</v>
      </c>
    </row>
    <row r="1147" spans="2:18" x14ac:dyDescent="0.35">
      <c r="B1147" s="229"/>
      <c r="C1147" s="301"/>
      <c r="D1147" s="301"/>
      <c r="E1147" s="449"/>
      <c r="F1147" s="301"/>
      <c r="G1147" s="302"/>
      <c r="H1147" s="170"/>
      <c r="I1147" s="170"/>
      <c r="J1147" s="817">
        <f t="shared" si="101"/>
        <v>0</v>
      </c>
      <c r="K1147" s="588">
        <f t="shared" si="102"/>
        <v>0</v>
      </c>
      <c r="L1147" s="644">
        <f>IF(I1147&lt;(INDEX(Lookup!$U$2:$U$10,MATCH($D$45,Lookup!$S$2:$S$10,0))),0,365)</f>
        <v>0</v>
      </c>
      <c r="M1147" s="588">
        <f t="shared" si="100"/>
        <v>0</v>
      </c>
      <c r="N1147" s="704"/>
      <c r="O1147" s="361"/>
      <c r="Q1147" s="849">
        <f t="shared" si="103"/>
        <v>0</v>
      </c>
      <c r="R1147" s="849">
        <f t="shared" si="104"/>
        <v>0</v>
      </c>
    </row>
    <row r="1148" spans="2:18" x14ac:dyDescent="0.35">
      <c r="B1148" s="229"/>
      <c r="C1148" s="301"/>
      <c r="D1148" s="301"/>
      <c r="E1148" s="449"/>
      <c r="F1148" s="301"/>
      <c r="G1148" s="302"/>
      <c r="H1148" s="170"/>
      <c r="I1148" s="170"/>
      <c r="J1148" s="817">
        <f t="shared" si="101"/>
        <v>0</v>
      </c>
      <c r="K1148" s="588">
        <f t="shared" si="102"/>
        <v>0</v>
      </c>
      <c r="L1148" s="644">
        <f>IF(I1148&lt;(INDEX(Lookup!$U$2:$U$10,MATCH($D$45,Lookup!$S$2:$S$10,0))),0,365)</f>
        <v>0</v>
      </c>
      <c r="M1148" s="588">
        <f t="shared" si="100"/>
        <v>0</v>
      </c>
      <c r="N1148" s="704"/>
      <c r="O1148" s="361"/>
      <c r="Q1148" s="849">
        <f t="shared" si="103"/>
        <v>0</v>
      </c>
      <c r="R1148" s="849">
        <f t="shared" si="104"/>
        <v>0</v>
      </c>
    </row>
    <row r="1149" spans="2:18" x14ac:dyDescent="0.35">
      <c r="B1149" s="229"/>
      <c r="C1149" s="301"/>
      <c r="D1149" s="301"/>
      <c r="E1149" s="449"/>
      <c r="F1149" s="301"/>
      <c r="G1149" s="302"/>
      <c r="H1149" s="170"/>
      <c r="I1149" s="170"/>
      <c r="J1149" s="817">
        <f t="shared" si="101"/>
        <v>0</v>
      </c>
      <c r="K1149" s="588">
        <f t="shared" si="102"/>
        <v>0</v>
      </c>
      <c r="L1149" s="644">
        <f>IF(I1149&lt;(INDEX(Lookup!$U$2:$U$10,MATCH($D$45,Lookup!$S$2:$S$10,0))),0,365)</f>
        <v>0</v>
      </c>
      <c r="M1149" s="588">
        <f t="shared" si="100"/>
        <v>0</v>
      </c>
      <c r="N1149" s="704"/>
      <c r="O1149" s="361"/>
      <c r="Q1149" s="849">
        <f t="shared" si="103"/>
        <v>0</v>
      </c>
      <c r="R1149" s="849">
        <f t="shared" si="104"/>
        <v>0</v>
      </c>
    </row>
    <row r="1150" spans="2:18" x14ac:dyDescent="0.35">
      <c r="B1150" s="229"/>
      <c r="C1150" s="301"/>
      <c r="D1150" s="301"/>
      <c r="E1150" s="449"/>
      <c r="F1150" s="301"/>
      <c r="G1150" s="302"/>
      <c r="H1150" s="170"/>
      <c r="I1150" s="170"/>
      <c r="J1150" s="817">
        <f t="shared" si="101"/>
        <v>0</v>
      </c>
      <c r="K1150" s="588">
        <f t="shared" si="102"/>
        <v>0</v>
      </c>
      <c r="L1150" s="644">
        <f>IF(I1150&lt;(INDEX(Lookup!$U$2:$U$10,MATCH($D$45,Lookup!$S$2:$S$10,0))),0,365)</f>
        <v>0</v>
      </c>
      <c r="M1150" s="588">
        <f t="shared" si="100"/>
        <v>0</v>
      </c>
      <c r="N1150" s="704"/>
      <c r="O1150" s="361"/>
      <c r="Q1150" s="849">
        <f t="shared" si="103"/>
        <v>0</v>
      </c>
      <c r="R1150" s="849">
        <f t="shared" si="104"/>
        <v>0</v>
      </c>
    </row>
    <row r="1151" spans="2:18" x14ac:dyDescent="0.35">
      <c r="B1151" s="229"/>
      <c r="C1151" s="301"/>
      <c r="D1151" s="301"/>
      <c r="E1151" s="449"/>
      <c r="F1151" s="301"/>
      <c r="G1151" s="302"/>
      <c r="H1151" s="170"/>
      <c r="I1151" s="170"/>
      <c r="J1151" s="817">
        <f t="shared" si="101"/>
        <v>0</v>
      </c>
      <c r="K1151" s="588">
        <f t="shared" si="102"/>
        <v>0</v>
      </c>
      <c r="L1151" s="644">
        <f>IF(I1151&lt;(INDEX(Lookup!$U$2:$U$10,MATCH($D$45,Lookup!$S$2:$S$10,0))),0,365)</f>
        <v>0</v>
      </c>
      <c r="M1151" s="588">
        <f t="shared" si="100"/>
        <v>0</v>
      </c>
      <c r="N1151" s="704"/>
      <c r="O1151" s="361"/>
      <c r="Q1151" s="849">
        <f t="shared" si="103"/>
        <v>0</v>
      </c>
      <c r="R1151" s="849">
        <f t="shared" si="104"/>
        <v>0</v>
      </c>
    </row>
    <row r="1152" spans="2:18" x14ac:dyDescent="0.35">
      <c r="B1152" s="229"/>
      <c r="C1152" s="301"/>
      <c r="D1152" s="301"/>
      <c r="E1152" s="449"/>
      <c r="F1152" s="301"/>
      <c r="G1152" s="302"/>
      <c r="H1152" s="170"/>
      <c r="I1152" s="170"/>
      <c r="J1152" s="817">
        <f t="shared" si="101"/>
        <v>0</v>
      </c>
      <c r="K1152" s="588">
        <f t="shared" si="102"/>
        <v>0</v>
      </c>
      <c r="L1152" s="644">
        <f>IF(I1152&lt;(INDEX(Lookup!$U$2:$U$10,MATCH($D$45,Lookup!$S$2:$S$10,0))),0,365)</f>
        <v>0</v>
      </c>
      <c r="M1152" s="588">
        <f t="shared" si="100"/>
        <v>0</v>
      </c>
      <c r="N1152" s="704"/>
      <c r="O1152" s="361"/>
      <c r="Q1152" s="849">
        <f t="shared" si="103"/>
        <v>0</v>
      </c>
      <c r="R1152" s="849">
        <f t="shared" si="104"/>
        <v>0</v>
      </c>
    </row>
    <row r="1153" spans="2:18" x14ac:dyDescent="0.35">
      <c r="B1153" s="229"/>
      <c r="C1153" s="301"/>
      <c r="D1153" s="301"/>
      <c r="E1153" s="449"/>
      <c r="F1153" s="301"/>
      <c r="G1153" s="302"/>
      <c r="H1153" s="170"/>
      <c r="I1153" s="170"/>
      <c r="J1153" s="817">
        <f t="shared" si="101"/>
        <v>0</v>
      </c>
      <c r="K1153" s="588">
        <f t="shared" si="102"/>
        <v>0</v>
      </c>
      <c r="L1153" s="644">
        <f>IF(I1153&lt;(INDEX(Lookup!$U$2:$U$10,MATCH($D$45,Lookup!$S$2:$S$10,0))),0,365)</f>
        <v>0</v>
      </c>
      <c r="M1153" s="588">
        <f t="shared" si="100"/>
        <v>0</v>
      </c>
      <c r="N1153" s="704"/>
      <c r="O1153" s="361"/>
      <c r="Q1153" s="849">
        <f t="shared" si="103"/>
        <v>0</v>
      </c>
      <c r="R1153" s="849">
        <f t="shared" si="104"/>
        <v>0</v>
      </c>
    </row>
    <row r="1154" spans="2:18" x14ac:dyDescent="0.35">
      <c r="B1154" s="229"/>
      <c r="C1154" s="301"/>
      <c r="D1154" s="301"/>
      <c r="E1154" s="449"/>
      <c r="F1154" s="301"/>
      <c r="G1154" s="302"/>
      <c r="H1154" s="170"/>
      <c r="I1154" s="170"/>
      <c r="J1154" s="817">
        <f t="shared" si="101"/>
        <v>0</v>
      </c>
      <c r="K1154" s="588">
        <f t="shared" si="102"/>
        <v>0</v>
      </c>
      <c r="L1154" s="644">
        <f>IF(I1154&lt;(INDEX(Lookup!$U$2:$U$10,MATCH($D$45,Lookup!$S$2:$S$10,0))),0,365)</f>
        <v>0</v>
      </c>
      <c r="M1154" s="588">
        <f t="shared" si="100"/>
        <v>0</v>
      </c>
      <c r="N1154" s="704"/>
      <c r="O1154" s="361"/>
      <c r="Q1154" s="849">
        <f t="shared" si="103"/>
        <v>0</v>
      </c>
      <c r="R1154" s="849">
        <f t="shared" si="104"/>
        <v>0</v>
      </c>
    </row>
    <row r="1155" spans="2:18" x14ac:dyDescent="0.35">
      <c r="B1155" s="229"/>
      <c r="C1155" s="301"/>
      <c r="D1155" s="301"/>
      <c r="E1155" s="449"/>
      <c r="F1155" s="301"/>
      <c r="G1155" s="302"/>
      <c r="H1155" s="170"/>
      <c r="I1155" s="170"/>
      <c r="J1155" s="817">
        <f t="shared" si="101"/>
        <v>0</v>
      </c>
      <c r="K1155" s="588">
        <f t="shared" si="102"/>
        <v>0</v>
      </c>
      <c r="L1155" s="644">
        <f>IF(I1155&lt;(INDEX(Lookup!$U$2:$U$10,MATCH($D$45,Lookup!$S$2:$S$10,0))),0,365)</f>
        <v>0</v>
      </c>
      <c r="M1155" s="588">
        <f t="shared" si="100"/>
        <v>0</v>
      </c>
      <c r="N1155" s="704"/>
      <c r="O1155" s="361"/>
      <c r="Q1155" s="849">
        <f t="shared" si="103"/>
        <v>0</v>
      </c>
      <c r="R1155" s="849">
        <f t="shared" si="104"/>
        <v>0</v>
      </c>
    </row>
    <row r="1156" spans="2:18" x14ac:dyDescent="0.35">
      <c r="B1156" s="229"/>
      <c r="C1156" s="301"/>
      <c r="D1156" s="301"/>
      <c r="E1156" s="449"/>
      <c r="F1156" s="301"/>
      <c r="G1156" s="302"/>
      <c r="H1156" s="170"/>
      <c r="I1156" s="170"/>
      <c r="J1156" s="817">
        <f t="shared" si="101"/>
        <v>0</v>
      </c>
      <c r="K1156" s="588">
        <f t="shared" si="102"/>
        <v>0</v>
      </c>
      <c r="L1156" s="644">
        <f>IF(I1156&lt;(INDEX(Lookup!$U$2:$U$10,MATCH($D$45,Lookup!$S$2:$S$10,0))),0,365)</f>
        <v>0</v>
      </c>
      <c r="M1156" s="588">
        <f t="shared" si="100"/>
        <v>0</v>
      </c>
      <c r="N1156" s="704"/>
      <c r="O1156" s="361"/>
      <c r="Q1156" s="849">
        <f t="shared" si="103"/>
        <v>0</v>
      </c>
      <c r="R1156" s="849">
        <f t="shared" si="104"/>
        <v>0</v>
      </c>
    </row>
    <row r="1157" spans="2:18" x14ac:dyDescent="0.35">
      <c r="B1157" s="229"/>
      <c r="C1157" s="301"/>
      <c r="D1157" s="301"/>
      <c r="E1157" s="449"/>
      <c r="F1157" s="301"/>
      <c r="G1157" s="302"/>
      <c r="H1157" s="170"/>
      <c r="I1157" s="170"/>
      <c r="J1157" s="817">
        <f t="shared" si="101"/>
        <v>0</v>
      </c>
      <c r="K1157" s="588">
        <f t="shared" si="102"/>
        <v>0</v>
      </c>
      <c r="L1157" s="644">
        <f>IF(I1157&lt;(INDEX(Lookup!$U$2:$U$10,MATCH($D$45,Lookup!$S$2:$S$10,0))),0,365)</f>
        <v>0</v>
      </c>
      <c r="M1157" s="588">
        <f t="shared" si="100"/>
        <v>0</v>
      </c>
      <c r="N1157" s="704"/>
      <c r="O1157" s="361"/>
      <c r="Q1157" s="849">
        <f t="shared" si="103"/>
        <v>0</v>
      </c>
      <c r="R1157" s="849">
        <f t="shared" si="104"/>
        <v>0</v>
      </c>
    </row>
    <row r="1158" spans="2:18" x14ac:dyDescent="0.35">
      <c r="B1158" s="229"/>
      <c r="C1158" s="301"/>
      <c r="D1158" s="301"/>
      <c r="E1158" s="449"/>
      <c r="F1158" s="301"/>
      <c r="G1158" s="302"/>
      <c r="H1158" s="170"/>
      <c r="I1158" s="170"/>
      <c r="J1158" s="817">
        <f t="shared" si="101"/>
        <v>0</v>
      </c>
      <c r="K1158" s="588">
        <f t="shared" si="102"/>
        <v>0</v>
      </c>
      <c r="L1158" s="644">
        <f>IF(I1158&lt;(INDEX(Lookup!$U$2:$U$10,MATCH($D$45,Lookup!$S$2:$S$10,0))),0,365)</f>
        <v>0</v>
      </c>
      <c r="M1158" s="588">
        <f t="shared" si="100"/>
        <v>0</v>
      </c>
      <c r="N1158" s="704"/>
      <c r="O1158" s="361"/>
      <c r="Q1158" s="849">
        <f t="shared" si="103"/>
        <v>0</v>
      </c>
      <c r="R1158" s="849">
        <f t="shared" si="104"/>
        <v>0</v>
      </c>
    </row>
    <row r="1159" spans="2:18" x14ac:dyDescent="0.35">
      <c r="B1159" s="229"/>
      <c r="C1159" s="301"/>
      <c r="D1159" s="301"/>
      <c r="E1159" s="449"/>
      <c r="F1159" s="301"/>
      <c r="G1159" s="302"/>
      <c r="H1159" s="170"/>
      <c r="I1159" s="170"/>
      <c r="J1159" s="817">
        <f t="shared" si="101"/>
        <v>0</v>
      </c>
      <c r="K1159" s="588">
        <f t="shared" si="102"/>
        <v>0</v>
      </c>
      <c r="L1159" s="644">
        <f>IF(I1159&lt;(INDEX(Lookup!$U$2:$U$10,MATCH($D$45,Lookup!$S$2:$S$10,0))),0,365)</f>
        <v>0</v>
      </c>
      <c r="M1159" s="588">
        <f t="shared" si="100"/>
        <v>0</v>
      </c>
      <c r="N1159" s="704"/>
      <c r="O1159" s="361"/>
      <c r="Q1159" s="849">
        <f t="shared" si="103"/>
        <v>0</v>
      </c>
      <c r="R1159" s="849">
        <f t="shared" si="104"/>
        <v>0</v>
      </c>
    </row>
    <row r="1160" spans="2:18" x14ac:dyDescent="0.35">
      <c r="B1160" s="229"/>
      <c r="C1160" s="301"/>
      <c r="D1160" s="301"/>
      <c r="E1160" s="449"/>
      <c r="F1160" s="301"/>
      <c r="G1160" s="302"/>
      <c r="H1160" s="170"/>
      <c r="I1160" s="170"/>
      <c r="J1160" s="817">
        <f t="shared" si="101"/>
        <v>0</v>
      </c>
      <c r="K1160" s="588">
        <f t="shared" si="102"/>
        <v>0</v>
      </c>
      <c r="L1160" s="644">
        <f>IF(I1160&lt;(INDEX(Lookup!$U$2:$U$10,MATCH($D$45,Lookup!$S$2:$S$10,0))),0,365)</f>
        <v>0</v>
      </c>
      <c r="M1160" s="588">
        <f t="shared" si="100"/>
        <v>0</v>
      </c>
      <c r="N1160" s="704"/>
      <c r="O1160" s="361"/>
      <c r="Q1160" s="849">
        <f t="shared" si="103"/>
        <v>0</v>
      </c>
      <c r="R1160" s="849">
        <f t="shared" si="104"/>
        <v>0</v>
      </c>
    </row>
    <row r="1161" spans="2:18" x14ac:dyDescent="0.35">
      <c r="B1161" s="229"/>
      <c r="C1161" s="301"/>
      <c r="D1161" s="301"/>
      <c r="E1161" s="449"/>
      <c r="F1161" s="301"/>
      <c r="G1161" s="302"/>
      <c r="H1161" s="170"/>
      <c r="I1161" s="170"/>
      <c r="J1161" s="817">
        <f t="shared" si="101"/>
        <v>0</v>
      </c>
      <c r="K1161" s="588">
        <f t="shared" si="102"/>
        <v>0</v>
      </c>
      <c r="L1161" s="644">
        <f>IF(I1161&lt;(INDEX(Lookup!$U$2:$U$10,MATCH($D$45,Lookup!$S$2:$S$10,0))),0,365)</f>
        <v>0</v>
      </c>
      <c r="M1161" s="588">
        <f t="shared" si="100"/>
        <v>0</v>
      </c>
      <c r="N1161" s="704"/>
      <c r="O1161" s="361"/>
      <c r="Q1161" s="849">
        <f t="shared" si="103"/>
        <v>0</v>
      </c>
      <c r="R1161" s="849">
        <f t="shared" si="104"/>
        <v>0</v>
      </c>
    </row>
    <row r="1162" spans="2:18" x14ac:dyDescent="0.35">
      <c r="B1162" s="229"/>
      <c r="C1162" s="301"/>
      <c r="D1162" s="301"/>
      <c r="E1162" s="449"/>
      <c r="F1162" s="301"/>
      <c r="G1162" s="302"/>
      <c r="H1162" s="170"/>
      <c r="I1162" s="170"/>
      <c r="J1162" s="817">
        <f t="shared" si="101"/>
        <v>0</v>
      </c>
      <c r="K1162" s="588">
        <f t="shared" si="102"/>
        <v>0</v>
      </c>
      <c r="L1162" s="644">
        <f>IF(I1162&lt;(INDEX(Lookup!$U$2:$U$10,MATCH($D$45,Lookup!$S$2:$S$10,0))),0,365)</f>
        <v>0</v>
      </c>
      <c r="M1162" s="588">
        <f t="shared" si="100"/>
        <v>0</v>
      </c>
      <c r="N1162" s="704"/>
      <c r="O1162" s="361"/>
      <c r="Q1162" s="849">
        <f t="shared" si="103"/>
        <v>0</v>
      </c>
      <c r="R1162" s="849">
        <f t="shared" si="104"/>
        <v>0</v>
      </c>
    </row>
    <row r="1163" spans="2:18" x14ac:dyDescent="0.35">
      <c r="B1163" s="229"/>
      <c r="C1163" s="301"/>
      <c r="D1163" s="301"/>
      <c r="E1163" s="449"/>
      <c r="F1163" s="301"/>
      <c r="G1163" s="302"/>
      <c r="H1163" s="170"/>
      <c r="I1163" s="170"/>
      <c r="J1163" s="817">
        <f t="shared" si="101"/>
        <v>0</v>
      </c>
      <c r="K1163" s="588">
        <f t="shared" si="102"/>
        <v>0</v>
      </c>
      <c r="L1163" s="644">
        <f>IF(I1163&lt;(INDEX(Lookup!$U$2:$U$10,MATCH($D$45,Lookup!$S$2:$S$10,0))),0,365)</f>
        <v>0</v>
      </c>
      <c r="M1163" s="588">
        <f t="shared" si="100"/>
        <v>0</v>
      </c>
      <c r="N1163" s="704"/>
      <c r="O1163" s="361"/>
      <c r="Q1163" s="849">
        <f t="shared" si="103"/>
        <v>0</v>
      </c>
      <c r="R1163" s="849">
        <f t="shared" si="104"/>
        <v>0</v>
      </c>
    </row>
    <row r="1164" spans="2:18" x14ac:dyDescent="0.35">
      <c r="B1164" s="229"/>
      <c r="C1164" s="301"/>
      <c r="D1164" s="301"/>
      <c r="E1164" s="449"/>
      <c r="F1164" s="301"/>
      <c r="G1164" s="302"/>
      <c r="H1164" s="170"/>
      <c r="I1164" s="170"/>
      <c r="J1164" s="817">
        <f t="shared" si="101"/>
        <v>0</v>
      </c>
      <c r="K1164" s="588">
        <f t="shared" si="102"/>
        <v>0</v>
      </c>
      <c r="L1164" s="644">
        <f>IF(I1164&lt;(INDEX(Lookup!$U$2:$U$10,MATCH($D$45,Lookup!$S$2:$S$10,0))),0,365)</f>
        <v>0</v>
      </c>
      <c r="M1164" s="588">
        <f t="shared" si="100"/>
        <v>0</v>
      </c>
      <c r="N1164" s="704"/>
      <c r="O1164" s="361"/>
      <c r="Q1164" s="849">
        <f t="shared" si="103"/>
        <v>0</v>
      </c>
      <c r="R1164" s="849">
        <f t="shared" si="104"/>
        <v>0</v>
      </c>
    </row>
    <row r="1165" spans="2:18" x14ac:dyDescent="0.35">
      <c r="B1165" s="229"/>
      <c r="C1165" s="301"/>
      <c r="D1165" s="301"/>
      <c r="E1165" s="449"/>
      <c r="F1165" s="301"/>
      <c r="G1165" s="302"/>
      <c r="H1165" s="170"/>
      <c r="I1165" s="170"/>
      <c r="J1165" s="817">
        <f t="shared" si="101"/>
        <v>0</v>
      </c>
      <c r="K1165" s="588">
        <f t="shared" si="102"/>
        <v>0</v>
      </c>
      <c r="L1165" s="644">
        <f>IF(I1165&lt;(INDEX(Lookup!$U$2:$U$10,MATCH($D$45,Lookup!$S$2:$S$10,0))),0,365)</f>
        <v>0</v>
      </c>
      <c r="M1165" s="588">
        <f t="shared" si="100"/>
        <v>0</v>
      </c>
      <c r="N1165" s="704"/>
      <c r="O1165" s="361"/>
      <c r="Q1165" s="849">
        <f t="shared" si="103"/>
        <v>0</v>
      </c>
      <c r="R1165" s="849">
        <f t="shared" si="104"/>
        <v>0</v>
      </c>
    </row>
    <row r="1166" spans="2:18" x14ac:dyDescent="0.35">
      <c r="B1166" s="229"/>
      <c r="C1166" s="301"/>
      <c r="D1166" s="301"/>
      <c r="E1166" s="449"/>
      <c r="F1166" s="301"/>
      <c r="G1166" s="302"/>
      <c r="H1166" s="170"/>
      <c r="I1166" s="170"/>
      <c r="J1166" s="817">
        <f t="shared" si="101"/>
        <v>0</v>
      </c>
      <c r="K1166" s="588">
        <f t="shared" si="102"/>
        <v>0</v>
      </c>
      <c r="L1166" s="644">
        <f>IF(I1166&lt;(INDEX(Lookup!$U$2:$U$10,MATCH($D$45,Lookup!$S$2:$S$10,0))),0,365)</f>
        <v>0</v>
      </c>
      <c r="M1166" s="588">
        <f t="shared" si="100"/>
        <v>0</v>
      </c>
      <c r="N1166" s="704"/>
      <c r="O1166" s="361"/>
      <c r="Q1166" s="849">
        <f t="shared" si="103"/>
        <v>0</v>
      </c>
      <c r="R1166" s="849">
        <f t="shared" si="104"/>
        <v>0</v>
      </c>
    </row>
    <row r="1167" spans="2:18" x14ac:dyDescent="0.35">
      <c r="B1167" s="229"/>
      <c r="C1167" s="301"/>
      <c r="D1167" s="301"/>
      <c r="E1167" s="449"/>
      <c r="F1167" s="301"/>
      <c r="G1167" s="302"/>
      <c r="H1167" s="170"/>
      <c r="I1167" s="170"/>
      <c r="J1167" s="817">
        <f t="shared" si="101"/>
        <v>0</v>
      </c>
      <c r="K1167" s="588">
        <f t="shared" si="102"/>
        <v>0</v>
      </c>
      <c r="L1167" s="644">
        <f>IF(I1167&lt;(INDEX(Lookup!$U$2:$U$10,MATCH($D$45,Lookup!$S$2:$S$10,0))),0,365)</f>
        <v>0</v>
      </c>
      <c r="M1167" s="588">
        <f t="shared" si="100"/>
        <v>0</v>
      </c>
      <c r="N1167" s="704"/>
      <c r="O1167" s="361"/>
      <c r="Q1167" s="849">
        <f t="shared" si="103"/>
        <v>0</v>
      </c>
      <c r="R1167" s="849">
        <f t="shared" si="104"/>
        <v>0</v>
      </c>
    </row>
    <row r="1168" spans="2:18" x14ac:dyDescent="0.35">
      <c r="B1168" s="229"/>
      <c r="C1168" s="301"/>
      <c r="D1168" s="301"/>
      <c r="E1168" s="449"/>
      <c r="F1168" s="301"/>
      <c r="G1168" s="302"/>
      <c r="H1168" s="170"/>
      <c r="I1168" s="170"/>
      <c r="J1168" s="817">
        <f t="shared" si="101"/>
        <v>0</v>
      </c>
      <c r="K1168" s="588">
        <f t="shared" si="102"/>
        <v>0</v>
      </c>
      <c r="L1168" s="644">
        <f>IF(I1168&lt;(INDEX(Lookup!$U$2:$U$10,MATCH($D$45,Lookup!$S$2:$S$10,0))),0,365)</f>
        <v>0</v>
      </c>
      <c r="M1168" s="588">
        <f t="shared" si="100"/>
        <v>0</v>
      </c>
      <c r="N1168" s="704"/>
      <c r="O1168" s="361"/>
      <c r="Q1168" s="849">
        <f t="shared" si="103"/>
        <v>0</v>
      </c>
      <c r="R1168" s="849">
        <f t="shared" si="104"/>
        <v>0</v>
      </c>
    </row>
    <row r="1169" spans="2:18" x14ac:dyDescent="0.35">
      <c r="B1169" s="229"/>
      <c r="C1169" s="301"/>
      <c r="D1169" s="301"/>
      <c r="E1169" s="449"/>
      <c r="F1169" s="301"/>
      <c r="G1169" s="302"/>
      <c r="H1169" s="170"/>
      <c r="I1169" s="170"/>
      <c r="J1169" s="817">
        <f t="shared" si="101"/>
        <v>0</v>
      </c>
      <c r="K1169" s="588">
        <f t="shared" si="102"/>
        <v>0</v>
      </c>
      <c r="L1169" s="644">
        <f>IF(I1169&lt;(INDEX(Lookup!$U$2:$U$10,MATCH($D$45,Lookup!$S$2:$S$10,0))),0,365)</f>
        <v>0</v>
      </c>
      <c r="M1169" s="588">
        <f t="shared" si="100"/>
        <v>0</v>
      </c>
      <c r="N1169" s="704"/>
      <c r="O1169" s="361"/>
      <c r="Q1169" s="849">
        <f t="shared" si="103"/>
        <v>0</v>
      </c>
      <c r="R1169" s="849">
        <f t="shared" si="104"/>
        <v>0</v>
      </c>
    </row>
    <row r="1170" spans="2:18" x14ac:dyDescent="0.35">
      <c r="B1170" s="229"/>
      <c r="C1170" s="301"/>
      <c r="D1170" s="301"/>
      <c r="E1170" s="449"/>
      <c r="F1170" s="301"/>
      <c r="G1170" s="302"/>
      <c r="H1170" s="170"/>
      <c r="I1170" s="170"/>
      <c r="J1170" s="817">
        <f t="shared" si="101"/>
        <v>0</v>
      </c>
      <c r="K1170" s="588">
        <f t="shared" si="102"/>
        <v>0</v>
      </c>
      <c r="L1170" s="644">
        <f>IF(I1170&lt;(INDEX(Lookup!$U$2:$U$10,MATCH($D$45,Lookup!$S$2:$S$10,0))),0,365)</f>
        <v>0</v>
      </c>
      <c r="M1170" s="588">
        <f t="shared" si="100"/>
        <v>0</v>
      </c>
      <c r="N1170" s="704"/>
      <c r="O1170" s="361"/>
      <c r="Q1170" s="849">
        <f t="shared" si="103"/>
        <v>0</v>
      </c>
      <c r="R1170" s="849">
        <f t="shared" si="104"/>
        <v>0</v>
      </c>
    </row>
    <row r="1171" spans="2:18" x14ac:dyDescent="0.35">
      <c r="B1171" s="229"/>
      <c r="C1171" s="301"/>
      <c r="D1171" s="301"/>
      <c r="E1171" s="449"/>
      <c r="F1171" s="301"/>
      <c r="G1171" s="302"/>
      <c r="H1171" s="170"/>
      <c r="I1171" s="170"/>
      <c r="J1171" s="817">
        <f t="shared" si="101"/>
        <v>0</v>
      </c>
      <c r="K1171" s="588">
        <f t="shared" si="102"/>
        <v>0</v>
      </c>
      <c r="L1171" s="644">
        <f>IF(I1171&lt;(INDEX(Lookup!$U$2:$U$10,MATCH($D$45,Lookup!$S$2:$S$10,0))),0,365)</f>
        <v>0</v>
      </c>
      <c r="M1171" s="588">
        <f t="shared" si="100"/>
        <v>0</v>
      </c>
      <c r="N1171" s="704"/>
      <c r="O1171" s="361"/>
      <c r="Q1171" s="849">
        <f t="shared" si="103"/>
        <v>0</v>
      </c>
      <c r="R1171" s="849">
        <f t="shared" si="104"/>
        <v>0</v>
      </c>
    </row>
    <row r="1172" spans="2:18" x14ac:dyDescent="0.35">
      <c r="B1172" s="229"/>
      <c r="C1172" s="301"/>
      <c r="D1172" s="301"/>
      <c r="E1172" s="449"/>
      <c r="F1172" s="301"/>
      <c r="G1172" s="302"/>
      <c r="H1172" s="170"/>
      <c r="I1172" s="170"/>
      <c r="J1172" s="817">
        <f t="shared" si="101"/>
        <v>0</v>
      </c>
      <c r="K1172" s="588">
        <f t="shared" si="102"/>
        <v>0</v>
      </c>
      <c r="L1172" s="644">
        <f>IF(I1172&lt;(INDEX(Lookup!$U$2:$U$10,MATCH($D$45,Lookup!$S$2:$S$10,0))),0,365)</f>
        <v>0</v>
      </c>
      <c r="M1172" s="588">
        <f t="shared" si="100"/>
        <v>0</v>
      </c>
      <c r="N1172" s="704"/>
      <c r="O1172" s="361"/>
      <c r="Q1172" s="849">
        <f t="shared" si="103"/>
        <v>0</v>
      </c>
      <c r="R1172" s="849">
        <f t="shared" si="104"/>
        <v>0</v>
      </c>
    </row>
    <row r="1173" spans="2:18" x14ac:dyDescent="0.35">
      <c r="B1173" s="229"/>
      <c r="C1173" s="301"/>
      <c r="D1173" s="301"/>
      <c r="E1173" s="449"/>
      <c r="F1173" s="301"/>
      <c r="G1173" s="302"/>
      <c r="H1173" s="170"/>
      <c r="I1173" s="170"/>
      <c r="J1173" s="817">
        <f t="shared" si="101"/>
        <v>0</v>
      </c>
      <c r="K1173" s="588">
        <f t="shared" si="102"/>
        <v>0</v>
      </c>
      <c r="L1173" s="644">
        <f>IF(I1173&lt;(INDEX(Lookup!$U$2:$U$10,MATCH($D$45,Lookup!$S$2:$S$10,0))),0,365)</f>
        <v>0</v>
      </c>
      <c r="M1173" s="588">
        <f t="shared" si="100"/>
        <v>0</v>
      </c>
      <c r="N1173" s="704"/>
      <c r="O1173" s="361"/>
      <c r="Q1173" s="849">
        <f t="shared" si="103"/>
        <v>0</v>
      </c>
      <c r="R1173" s="849">
        <f t="shared" si="104"/>
        <v>0</v>
      </c>
    </row>
    <row r="1174" spans="2:18" x14ac:dyDescent="0.35">
      <c r="B1174" s="229"/>
      <c r="C1174" s="301"/>
      <c r="D1174" s="301"/>
      <c r="E1174" s="449"/>
      <c r="F1174" s="301"/>
      <c r="G1174" s="302"/>
      <c r="H1174" s="170"/>
      <c r="I1174" s="170"/>
      <c r="J1174" s="817">
        <f t="shared" si="101"/>
        <v>0</v>
      </c>
      <c r="K1174" s="588">
        <f t="shared" si="102"/>
        <v>0</v>
      </c>
      <c r="L1174" s="644">
        <f>IF(I1174&lt;(INDEX(Lookup!$U$2:$U$10,MATCH($D$45,Lookup!$S$2:$S$10,0))),0,365)</f>
        <v>0</v>
      </c>
      <c r="M1174" s="588">
        <f t="shared" si="100"/>
        <v>0</v>
      </c>
      <c r="N1174" s="704"/>
      <c r="O1174" s="361"/>
      <c r="Q1174" s="849">
        <f t="shared" si="103"/>
        <v>0</v>
      </c>
      <c r="R1174" s="849">
        <f t="shared" si="104"/>
        <v>0</v>
      </c>
    </row>
    <row r="1175" spans="2:18" x14ac:dyDescent="0.35">
      <c r="B1175" s="229"/>
      <c r="C1175" s="301"/>
      <c r="D1175" s="301"/>
      <c r="E1175" s="449"/>
      <c r="F1175" s="301"/>
      <c r="G1175" s="302"/>
      <c r="H1175" s="170"/>
      <c r="I1175" s="170"/>
      <c r="J1175" s="817">
        <f t="shared" si="101"/>
        <v>0</v>
      </c>
      <c r="K1175" s="588">
        <f t="shared" si="102"/>
        <v>0</v>
      </c>
      <c r="L1175" s="644">
        <f>IF(I1175&lt;(INDEX(Lookup!$U$2:$U$10,MATCH($D$45,Lookup!$S$2:$S$10,0))),0,365)</f>
        <v>0</v>
      </c>
      <c r="M1175" s="588">
        <f t="shared" si="100"/>
        <v>0</v>
      </c>
      <c r="N1175" s="704"/>
      <c r="O1175" s="361"/>
      <c r="Q1175" s="849">
        <f t="shared" si="103"/>
        <v>0</v>
      </c>
      <c r="R1175" s="849">
        <f t="shared" si="104"/>
        <v>0</v>
      </c>
    </row>
    <row r="1176" spans="2:18" x14ac:dyDescent="0.35">
      <c r="B1176" s="229"/>
      <c r="C1176" s="301"/>
      <c r="D1176" s="301"/>
      <c r="E1176" s="449"/>
      <c r="F1176" s="301"/>
      <c r="G1176" s="302"/>
      <c r="H1176" s="170"/>
      <c r="I1176" s="170"/>
      <c r="J1176" s="817">
        <f t="shared" si="101"/>
        <v>0</v>
      </c>
      <c r="K1176" s="588">
        <f t="shared" si="102"/>
        <v>0</v>
      </c>
      <c r="L1176" s="644">
        <f>IF(I1176&lt;(INDEX(Lookup!$U$2:$U$10,MATCH($D$45,Lookup!$S$2:$S$10,0))),0,365)</f>
        <v>0</v>
      </c>
      <c r="M1176" s="588">
        <f t="shared" si="100"/>
        <v>0</v>
      </c>
      <c r="N1176" s="704"/>
      <c r="O1176" s="361"/>
      <c r="Q1176" s="849">
        <f t="shared" si="103"/>
        <v>0</v>
      </c>
      <c r="R1176" s="849">
        <f t="shared" si="104"/>
        <v>0</v>
      </c>
    </row>
    <row r="1177" spans="2:18" x14ac:dyDescent="0.35">
      <c r="B1177" s="229"/>
      <c r="C1177" s="301"/>
      <c r="D1177" s="301"/>
      <c r="E1177" s="449"/>
      <c r="F1177" s="301"/>
      <c r="G1177" s="302"/>
      <c r="H1177" s="170"/>
      <c r="I1177" s="170"/>
      <c r="J1177" s="817">
        <f t="shared" si="101"/>
        <v>0</v>
      </c>
      <c r="K1177" s="588">
        <f t="shared" si="102"/>
        <v>0</v>
      </c>
      <c r="L1177" s="644">
        <f>IF(I1177&lt;(INDEX(Lookup!$U$2:$U$10,MATCH($D$45,Lookup!$S$2:$S$10,0))),0,365)</f>
        <v>0</v>
      </c>
      <c r="M1177" s="588">
        <f t="shared" si="100"/>
        <v>0</v>
      </c>
      <c r="N1177" s="704"/>
      <c r="O1177" s="361"/>
      <c r="Q1177" s="849">
        <f t="shared" si="103"/>
        <v>0</v>
      </c>
      <c r="R1177" s="849">
        <f t="shared" si="104"/>
        <v>0</v>
      </c>
    </row>
    <row r="1178" spans="2:18" x14ac:dyDescent="0.35">
      <c r="B1178" s="229"/>
      <c r="C1178" s="301"/>
      <c r="D1178" s="301"/>
      <c r="E1178" s="449"/>
      <c r="F1178" s="301"/>
      <c r="G1178" s="302"/>
      <c r="H1178" s="170"/>
      <c r="I1178" s="170"/>
      <c r="J1178" s="817">
        <f t="shared" si="101"/>
        <v>0</v>
      </c>
      <c r="K1178" s="588">
        <f t="shared" si="102"/>
        <v>0</v>
      </c>
      <c r="L1178" s="644">
        <f>IF(I1178&lt;(INDEX(Lookup!$U$2:$U$10,MATCH($D$45,Lookup!$S$2:$S$10,0))),0,365)</f>
        <v>0</v>
      </c>
      <c r="M1178" s="588">
        <f t="shared" si="100"/>
        <v>0</v>
      </c>
      <c r="N1178" s="704"/>
      <c r="O1178" s="361"/>
      <c r="Q1178" s="849">
        <f t="shared" si="103"/>
        <v>0</v>
      </c>
      <c r="R1178" s="849">
        <f t="shared" si="104"/>
        <v>0</v>
      </c>
    </row>
    <row r="1179" spans="2:18" x14ac:dyDescent="0.35">
      <c r="B1179" s="229"/>
      <c r="C1179" s="301"/>
      <c r="D1179" s="301"/>
      <c r="E1179" s="449"/>
      <c r="F1179" s="301"/>
      <c r="G1179" s="302"/>
      <c r="H1179" s="170"/>
      <c r="I1179" s="170"/>
      <c r="J1179" s="817">
        <f t="shared" si="101"/>
        <v>0</v>
      </c>
      <c r="K1179" s="588">
        <f t="shared" si="102"/>
        <v>0</v>
      </c>
      <c r="L1179" s="644">
        <f>IF(I1179&lt;(INDEX(Lookup!$U$2:$U$10,MATCH($D$45,Lookup!$S$2:$S$10,0))),0,365)</f>
        <v>0</v>
      </c>
      <c r="M1179" s="588">
        <f t="shared" si="100"/>
        <v>0</v>
      </c>
      <c r="N1179" s="704"/>
      <c r="O1179" s="361"/>
      <c r="Q1179" s="849">
        <f t="shared" si="103"/>
        <v>0</v>
      </c>
      <c r="R1179" s="849">
        <f t="shared" si="104"/>
        <v>0</v>
      </c>
    </row>
    <row r="1180" spans="2:18" x14ac:dyDescent="0.35">
      <c r="B1180" s="229"/>
      <c r="C1180" s="301"/>
      <c r="D1180" s="301"/>
      <c r="E1180" s="449"/>
      <c r="F1180" s="301"/>
      <c r="G1180" s="302"/>
      <c r="H1180" s="170"/>
      <c r="I1180" s="170"/>
      <c r="J1180" s="817">
        <f t="shared" si="101"/>
        <v>0</v>
      </c>
      <c r="K1180" s="588">
        <f t="shared" si="102"/>
        <v>0</v>
      </c>
      <c r="L1180" s="644">
        <f>IF(I1180&lt;(INDEX(Lookup!$U$2:$U$10,MATCH($D$45,Lookup!$S$2:$S$10,0))),0,365)</f>
        <v>0</v>
      </c>
      <c r="M1180" s="588">
        <f t="shared" si="100"/>
        <v>0</v>
      </c>
      <c r="N1180" s="704"/>
      <c r="O1180" s="361"/>
      <c r="Q1180" s="849">
        <f t="shared" si="103"/>
        <v>0</v>
      </c>
      <c r="R1180" s="849">
        <f t="shared" si="104"/>
        <v>0</v>
      </c>
    </row>
    <row r="1181" spans="2:18" x14ac:dyDescent="0.35">
      <c r="B1181" s="229"/>
      <c r="C1181" s="301"/>
      <c r="D1181" s="301"/>
      <c r="E1181" s="449"/>
      <c r="F1181" s="301"/>
      <c r="G1181" s="302"/>
      <c r="H1181" s="170"/>
      <c r="I1181" s="170"/>
      <c r="J1181" s="817">
        <f t="shared" si="101"/>
        <v>0</v>
      </c>
      <c r="K1181" s="588">
        <f t="shared" si="102"/>
        <v>0</v>
      </c>
      <c r="L1181" s="644">
        <f>IF(I1181&lt;(INDEX(Lookup!$U$2:$U$10,MATCH($D$45,Lookup!$S$2:$S$10,0))),0,365)</f>
        <v>0</v>
      </c>
      <c r="M1181" s="588">
        <f t="shared" si="100"/>
        <v>0</v>
      </c>
      <c r="N1181" s="704"/>
      <c r="O1181" s="361"/>
      <c r="Q1181" s="849">
        <f t="shared" si="103"/>
        <v>0</v>
      </c>
      <c r="R1181" s="849">
        <f t="shared" si="104"/>
        <v>0</v>
      </c>
    </row>
    <row r="1182" spans="2:18" x14ac:dyDescent="0.35">
      <c r="B1182" s="229"/>
      <c r="C1182" s="301"/>
      <c r="D1182" s="301"/>
      <c r="E1182" s="449"/>
      <c r="F1182" s="301"/>
      <c r="G1182" s="302"/>
      <c r="H1182" s="170"/>
      <c r="I1182" s="170"/>
      <c r="J1182" s="817">
        <f t="shared" si="101"/>
        <v>0</v>
      </c>
      <c r="K1182" s="588">
        <f t="shared" si="102"/>
        <v>0</v>
      </c>
      <c r="L1182" s="644">
        <f>IF(I1182&lt;(INDEX(Lookup!$U$2:$U$10,MATCH($D$45,Lookup!$S$2:$S$10,0))),0,365)</f>
        <v>0</v>
      </c>
      <c r="M1182" s="588">
        <f t="shared" si="100"/>
        <v>0</v>
      </c>
      <c r="N1182" s="704"/>
      <c r="O1182" s="361"/>
      <c r="Q1182" s="849">
        <f t="shared" si="103"/>
        <v>0</v>
      </c>
      <c r="R1182" s="849">
        <f t="shared" si="104"/>
        <v>0</v>
      </c>
    </row>
    <row r="1183" spans="2:18" x14ac:dyDescent="0.35">
      <c r="B1183" s="229"/>
      <c r="C1183" s="301"/>
      <c r="D1183" s="301"/>
      <c r="E1183" s="449"/>
      <c r="F1183" s="301"/>
      <c r="G1183" s="302"/>
      <c r="H1183" s="170"/>
      <c r="I1183" s="170"/>
      <c r="J1183" s="817">
        <f t="shared" si="101"/>
        <v>0</v>
      </c>
      <c r="K1183" s="588">
        <f t="shared" si="102"/>
        <v>0</v>
      </c>
      <c r="L1183" s="644">
        <f>IF(I1183&lt;(INDEX(Lookup!$U$2:$U$10,MATCH($D$45,Lookup!$S$2:$S$10,0))),0,365)</f>
        <v>0</v>
      </c>
      <c r="M1183" s="588">
        <f t="shared" si="100"/>
        <v>0</v>
      </c>
      <c r="N1183" s="704"/>
      <c r="O1183" s="361"/>
      <c r="Q1183" s="849">
        <f t="shared" si="103"/>
        <v>0</v>
      </c>
      <c r="R1183" s="849">
        <f t="shared" si="104"/>
        <v>0</v>
      </c>
    </row>
    <row r="1184" spans="2:18" x14ac:dyDescent="0.35">
      <c r="B1184" s="229"/>
      <c r="C1184" s="301"/>
      <c r="D1184" s="301"/>
      <c r="E1184" s="449"/>
      <c r="F1184" s="301"/>
      <c r="G1184" s="302"/>
      <c r="H1184" s="170"/>
      <c r="I1184" s="170"/>
      <c r="J1184" s="817">
        <f t="shared" si="101"/>
        <v>0</v>
      </c>
      <c r="K1184" s="588">
        <f t="shared" si="102"/>
        <v>0</v>
      </c>
      <c r="L1184" s="644">
        <f>IF(I1184&lt;(INDEX(Lookup!$U$2:$U$10,MATCH($D$45,Lookup!$S$2:$S$10,0))),0,365)</f>
        <v>0</v>
      </c>
      <c r="M1184" s="588">
        <f t="shared" si="100"/>
        <v>0</v>
      </c>
      <c r="N1184" s="704"/>
      <c r="O1184" s="361"/>
      <c r="Q1184" s="849">
        <f t="shared" si="103"/>
        <v>0</v>
      </c>
      <c r="R1184" s="849">
        <f t="shared" si="104"/>
        <v>0</v>
      </c>
    </row>
    <row r="1185" spans="2:18" x14ac:dyDescent="0.35">
      <c r="B1185" s="229"/>
      <c r="C1185" s="301"/>
      <c r="D1185" s="301"/>
      <c r="E1185" s="449"/>
      <c r="F1185" s="301"/>
      <c r="G1185" s="302"/>
      <c r="H1185" s="170"/>
      <c r="I1185" s="170"/>
      <c r="J1185" s="817">
        <f t="shared" si="101"/>
        <v>0</v>
      </c>
      <c r="K1185" s="588">
        <f t="shared" si="102"/>
        <v>0</v>
      </c>
      <c r="L1185" s="644">
        <f>IF(I1185&lt;(INDEX(Lookup!$U$2:$U$10,MATCH($D$45,Lookup!$S$2:$S$10,0))),0,365)</f>
        <v>0</v>
      </c>
      <c r="M1185" s="588">
        <f t="shared" si="100"/>
        <v>0</v>
      </c>
      <c r="N1185" s="704"/>
      <c r="O1185" s="361"/>
      <c r="Q1185" s="849">
        <f t="shared" si="103"/>
        <v>0</v>
      </c>
      <c r="R1185" s="849">
        <f t="shared" si="104"/>
        <v>0</v>
      </c>
    </row>
    <row r="1186" spans="2:18" x14ac:dyDescent="0.35">
      <c r="B1186" s="229"/>
      <c r="C1186" s="301"/>
      <c r="D1186" s="301"/>
      <c r="E1186" s="449"/>
      <c r="F1186" s="301"/>
      <c r="G1186" s="302"/>
      <c r="H1186" s="170"/>
      <c r="I1186" s="170"/>
      <c r="J1186" s="817">
        <f t="shared" si="101"/>
        <v>0</v>
      </c>
      <c r="K1186" s="588">
        <f t="shared" si="102"/>
        <v>0</v>
      </c>
      <c r="L1186" s="644">
        <f>IF(I1186&lt;(INDEX(Lookup!$U$2:$U$10,MATCH($D$45,Lookup!$S$2:$S$10,0))),0,365)</f>
        <v>0</v>
      </c>
      <c r="M1186" s="588">
        <f t="shared" si="100"/>
        <v>0</v>
      </c>
      <c r="N1186" s="704"/>
      <c r="O1186" s="361"/>
      <c r="Q1186" s="849">
        <f t="shared" si="103"/>
        <v>0</v>
      </c>
      <c r="R1186" s="849">
        <f t="shared" si="104"/>
        <v>0</v>
      </c>
    </row>
    <row r="1187" spans="2:18" x14ac:dyDescent="0.35">
      <c r="B1187" s="229"/>
      <c r="C1187" s="301"/>
      <c r="D1187" s="301"/>
      <c r="E1187" s="449"/>
      <c r="F1187" s="301"/>
      <c r="G1187" s="302"/>
      <c r="H1187" s="170"/>
      <c r="I1187" s="170"/>
      <c r="J1187" s="817">
        <f t="shared" si="101"/>
        <v>0</v>
      </c>
      <c r="K1187" s="588">
        <f t="shared" si="102"/>
        <v>0</v>
      </c>
      <c r="L1187" s="644">
        <f>IF(I1187&lt;(INDEX(Lookup!$U$2:$U$10,MATCH($D$45,Lookup!$S$2:$S$10,0))),0,365)</f>
        <v>0</v>
      </c>
      <c r="M1187" s="588">
        <f t="shared" si="100"/>
        <v>0</v>
      </c>
      <c r="N1187" s="704"/>
      <c r="O1187" s="361"/>
      <c r="Q1187" s="849">
        <f t="shared" si="103"/>
        <v>0</v>
      </c>
      <c r="R1187" s="849">
        <f t="shared" si="104"/>
        <v>0</v>
      </c>
    </row>
    <row r="1188" spans="2:18" x14ac:dyDescent="0.35">
      <c r="B1188" s="229"/>
      <c r="C1188" s="301"/>
      <c r="D1188" s="301"/>
      <c r="E1188" s="449"/>
      <c r="F1188" s="301"/>
      <c r="G1188" s="302"/>
      <c r="H1188" s="170"/>
      <c r="I1188" s="170"/>
      <c r="J1188" s="817">
        <f t="shared" si="101"/>
        <v>0</v>
      </c>
      <c r="K1188" s="588">
        <f t="shared" si="102"/>
        <v>0</v>
      </c>
      <c r="L1188" s="644">
        <f>IF(I1188&lt;(INDEX(Lookup!$U$2:$U$10,MATCH($D$45,Lookup!$S$2:$S$10,0))),0,365)</f>
        <v>0</v>
      </c>
      <c r="M1188" s="588">
        <f t="shared" si="100"/>
        <v>0</v>
      </c>
      <c r="N1188" s="704"/>
      <c r="O1188" s="361"/>
      <c r="Q1188" s="849">
        <f t="shared" si="103"/>
        <v>0</v>
      </c>
      <c r="R1188" s="849">
        <f t="shared" si="104"/>
        <v>0</v>
      </c>
    </row>
    <row r="1189" spans="2:18" x14ac:dyDescent="0.35">
      <c r="B1189" s="229"/>
      <c r="C1189" s="301"/>
      <c r="D1189" s="301"/>
      <c r="E1189" s="449"/>
      <c r="F1189" s="301"/>
      <c r="G1189" s="302"/>
      <c r="H1189" s="170"/>
      <c r="I1189" s="170"/>
      <c r="J1189" s="817">
        <f t="shared" si="101"/>
        <v>0</v>
      </c>
      <c r="K1189" s="588">
        <f t="shared" si="102"/>
        <v>0</v>
      </c>
      <c r="L1189" s="644">
        <f>IF(I1189&lt;(INDEX(Lookup!$U$2:$U$10,MATCH($D$45,Lookup!$S$2:$S$10,0))),0,365)</f>
        <v>0</v>
      </c>
      <c r="M1189" s="588">
        <f t="shared" si="100"/>
        <v>0</v>
      </c>
      <c r="N1189" s="704"/>
      <c r="O1189" s="361"/>
      <c r="Q1189" s="849">
        <f t="shared" si="103"/>
        <v>0</v>
      </c>
      <c r="R1189" s="849">
        <f t="shared" si="104"/>
        <v>0</v>
      </c>
    </row>
    <row r="1190" spans="2:18" x14ac:dyDescent="0.35">
      <c r="B1190" s="229"/>
      <c r="C1190" s="301"/>
      <c r="D1190" s="301"/>
      <c r="E1190" s="449"/>
      <c r="F1190" s="301"/>
      <c r="G1190" s="302"/>
      <c r="H1190" s="170"/>
      <c r="I1190" s="170"/>
      <c r="J1190" s="817">
        <f t="shared" si="101"/>
        <v>0</v>
      </c>
      <c r="K1190" s="588">
        <f t="shared" si="102"/>
        <v>0</v>
      </c>
      <c r="L1190" s="644">
        <f>IF(I1190&lt;(INDEX(Lookup!$U$2:$U$10,MATCH($D$45,Lookup!$S$2:$S$10,0))),0,365)</f>
        <v>0</v>
      </c>
      <c r="M1190" s="588">
        <f t="shared" si="100"/>
        <v>0</v>
      </c>
      <c r="N1190" s="704"/>
      <c r="O1190" s="361"/>
      <c r="Q1190" s="849">
        <f t="shared" si="103"/>
        <v>0</v>
      </c>
      <c r="R1190" s="849">
        <f t="shared" si="104"/>
        <v>0</v>
      </c>
    </row>
    <row r="1191" spans="2:18" x14ac:dyDescent="0.35">
      <c r="B1191" s="229"/>
      <c r="C1191" s="301"/>
      <c r="D1191" s="301"/>
      <c r="E1191" s="449"/>
      <c r="F1191" s="301"/>
      <c r="G1191" s="302"/>
      <c r="H1191" s="170"/>
      <c r="I1191" s="170"/>
      <c r="J1191" s="817">
        <f t="shared" si="101"/>
        <v>0</v>
      </c>
      <c r="K1191" s="588">
        <f t="shared" si="102"/>
        <v>0</v>
      </c>
      <c r="L1191" s="644">
        <f>IF(I1191&lt;(INDEX(Lookup!$U$2:$U$10,MATCH($D$45,Lookup!$S$2:$S$10,0))),0,365)</f>
        <v>0</v>
      </c>
      <c r="M1191" s="588">
        <f t="shared" si="100"/>
        <v>0</v>
      </c>
      <c r="N1191" s="704"/>
      <c r="O1191" s="361"/>
      <c r="Q1191" s="849">
        <f t="shared" si="103"/>
        <v>0</v>
      </c>
      <c r="R1191" s="849">
        <f t="shared" si="104"/>
        <v>0</v>
      </c>
    </row>
    <row r="1192" spans="2:18" x14ac:dyDescent="0.35">
      <c r="B1192" s="229"/>
      <c r="C1192" s="301"/>
      <c r="D1192" s="301"/>
      <c r="E1192" s="449"/>
      <c r="F1192" s="301"/>
      <c r="G1192" s="302"/>
      <c r="H1192" s="170"/>
      <c r="I1192" s="170"/>
      <c r="J1192" s="817">
        <f t="shared" si="101"/>
        <v>0</v>
      </c>
      <c r="K1192" s="588">
        <f t="shared" si="102"/>
        <v>0</v>
      </c>
      <c r="L1192" s="644">
        <f>IF(I1192&lt;(INDEX(Lookup!$U$2:$U$10,MATCH($D$45,Lookup!$S$2:$S$10,0))),0,365)</f>
        <v>0</v>
      </c>
      <c r="M1192" s="588">
        <f t="shared" si="100"/>
        <v>0</v>
      </c>
      <c r="N1192" s="704"/>
      <c r="O1192" s="361"/>
      <c r="Q1192" s="849">
        <f t="shared" si="103"/>
        <v>0</v>
      </c>
      <c r="R1192" s="849">
        <f t="shared" si="104"/>
        <v>0</v>
      </c>
    </row>
    <row r="1193" spans="2:18" x14ac:dyDescent="0.35">
      <c r="B1193" s="229"/>
      <c r="C1193" s="301"/>
      <c r="D1193" s="301"/>
      <c r="E1193" s="449"/>
      <c r="F1193" s="301"/>
      <c r="G1193" s="302"/>
      <c r="H1193" s="170"/>
      <c r="I1193" s="170"/>
      <c r="J1193" s="817">
        <f t="shared" si="101"/>
        <v>0</v>
      </c>
      <c r="K1193" s="588">
        <f t="shared" si="102"/>
        <v>0</v>
      </c>
      <c r="L1193" s="644">
        <f>IF(I1193&lt;(INDEX(Lookup!$U$2:$U$10,MATCH($D$45,Lookup!$S$2:$S$10,0))),0,365)</f>
        <v>0</v>
      </c>
      <c r="M1193" s="588">
        <f t="shared" si="100"/>
        <v>0</v>
      </c>
      <c r="N1193" s="704"/>
      <c r="O1193" s="361"/>
      <c r="Q1193" s="849">
        <f t="shared" si="103"/>
        <v>0</v>
      </c>
      <c r="R1193" s="849">
        <f t="shared" si="104"/>
        <v>0</v>
      </c>
    </row>
    <row r="1194" spans="2:18" x14ac:dyDescent="0.35">
      <c r="B1194" s="229"/>
      <c r="C1194" s="301"/>
      <c r="D1194" s="301"/>
      <c r="E1194" s="449"/>
      <c r="F1194" s="301"/>
      <c r="G1194" s="302"/>
      <c r="H1194" s="170"/>
      <c r="I1194" s="170"/>
      <c r="J1194" s="817">
        <f t="shared" si="101"/>
        <v>0</v>
      </c>
      <c r="K1194" s="588">
        <f t="shared" si="102"/>
        <v>0</v>
      </c>
      <c r="L1194" s="644">
        <f>IF(I1194&lt;(INDEX(Lookup!$U$2:$U$10,MATCH($D$45,Lookup!$S$2:$S$10,0))),0,365)</f>
        <v>0</v>
      </c>
      <c r="M1194" s="588">
        <f t="shared" si="100"/>
        <v>0</v>
      </c>
      <c r="N1194" s="704"/>
      <c r="O1194" s="361"/>
      <c r="Q1194" s="849">
        <f t="shared" si="103"/>
        <v>0</v>
      </c>
      <c r="R1194" s="849">
        <f t="shared" si="104"/>
        <v>0</v>
      </c>
    </row>
    <row r="1195" spans="2:18" x14ac:dyDescent="0.35">
      <c r="B1195" s="229"/>
      <c r="C1195" s="301"/>
      <c r="D1195" s="301"/>
      <c r="E1195" s="449"/>
      <c r="F1195" s="301"/>
      <c r="G1195" s="302"/>
      <c r="H1195" s="170"/>
      <c r="I1195" s="170"/>
      <c r="J1195" s="817">
        <f t="shared" si="101"/>
        <v>0</v>
      </c>
      <c r="K1195" s="588">
        <f t="shared" si="102"/>
        <v>0</v>
      </c>
      <c r="L1195" s="644">
        <f>IF(I1195&lt;(INDEX(Lookup!$U$2:$U$10,MATCH($D$45,Lookup!$S$2:$S$10,0))),0,365)</f>
        <v>0</v>
      </c>
      <c r="M1195" s="588">
        <f t="shared" si="100"/>
        <v>0</v>
      </c>
      <c r="N1195" s="704"/>
      <c r="O1195" s="361"/>
      <c r="Q1195" s="849">
        <f t="shared" si="103"/>
        <v>0</v>
      </c>
      <c r="R1195" s="849">
        <f t="shared" si="104"/>
        <v>0</v>
      </c>
    </row>
    <row r="1196" spans="2:18" x14ac:dyDescent="0.35">
      <c r="B1196" s="229"/>
      <c r="C1196" s="301"/>
      <c r="D1196" s="301"/>
      <c r="E1196" s="449"/>
      <c r="F1196" s="301"/>
      <c r="G1196" s="302"/>
      <c r="H1196" s="170"/>
      <c r="I1196" s="170"/>
      <c r="J1196" s="817">
        <f t="shared" si="101"/>
        <v>0</v>
      </c>
      <c r="K1196" s="588">
        <f t="shared" si="102"/>
        <v>0</v>
      </c>
      <c r="L1196" s="644">
        <f>IF(I1196&lt;(INDEX(Lookup!$U$2:$U$10,MATCH($D$45,Lookup!$S$2:$S$10,0))),0,365)</f>
        <v>0</v>
      </c>
      <c r="M1196" s="588">
        <f t="shared" si="100"/>
        <v>0</v>
      </c>
      <c r="N1196" s="704"/>
      <c r="O1196" s="361"/>
      <c r="Q1196" s="849">
        <f t="shared" si="103"/>
        <v>0</v>
      </c>
      <c r="R1196" s="849">
        <f t="shared" si="104"/>
        <v>0</v>
      </c>
    </row>
    <row r="1197" spans="2:18" x14ac:dyDescent="0.35">
      <c r="B1197" s="229"/>
      <c r="C1197" s="301"/>
      <c r="D1197" s="301"/>
      <c r="E1197" s="449"/>
      <c r="F1197" s="301"/>
      <c r="G1197" s="302"/>
      <c r="H1197" s="170"/>
      <c r="I1197" s="170"/>
      <c r="J1197" s="817">
        <f t="shared" si="101"/>
        <v>0</v>
      </c>
      <c r="K1197" s="588">
        <f t="shared" si="102"/>
        <v>0</v>
      </c>
      <c r="L1197" s="644">
        <f>IF(I1197&lt;(INDEX(Lookup!$U$2:$U$10,MATCH($D$45,Lookup!$S$2:$S$10,0))),0,365)</f>
        <v>0</v>
      </c>
      <c r="M1197" s="588">
        <f t="shared" si="100"/>
        <v>0</v>
      </c>
      <c r="N1197" s="704"/>
      <c r="O1197" s="361"/>
      <c r="Q1197" s="849">
        <f t="shared" si="103"/>
        <v>0</v>
      </c>
      <c r="R1197" s="849">
        <f t="shared" si="104"/>
        <v>0</v>
      </c>
    </row>
    <row r="1198" spans="2:18" x14ac:dyDescent="0.35">
      <c r="B1198" s="229"/>
      <c r="C1198" s="301"/>
      <c r="D1198" s="301"/>
      <c r="E1198" s="449"/>
      <c r="F1198" s="301"/>
      <c r="G1198" s="302"/>
      <c r="H1198" s="170"/>
      <c r="I1198" s="170"/>
      <c r="J1198" s="817">
        <f t="shared" si="101"/>
        <v>0</v>
      </c>
      <c r="K1198" s="588">
        <f t="shared" si="102"/>
        <v>0</v>
      </c>
      <c r="L1198" s="644">
        <f>IF(I1198&lt;(INDEX(Lookup!$U$2:$U$10,MATCH($D$45,Lookup!$S$2:$S$10,0))),0,365)</f>
        <v>0</v>
      </c>
      <c r="M1198" s="588">
        <f t="shared" si="100"/>
        <v>0</v>
      </c>
      <c r="N1198" s="704"/>
      <c r="O1198" s="361"/>
      <c r="Q1198" s="849">
        <f t="shared" si="103"/>
        <v>0</v>
      </c>
      <c r="R1198" s="849">
        <f t="shared" si="104"/>
        <v>0</v>
      </c>
    </row>
    <row r="1199" spans="2:18" x14ac:dyDescent="0.35">
      <c r="B1199" s="229"/>
      <c r="C1199" s="301"/>
      <c r="D1199" s="301"/>
      <c r="E1199" s="449"/>
      <c r="F1199" s="301"/>
      <c r="G1199" s="302"/>
      <c r="H1199" s="170"/>
      <c r="I1199" s="170"/>
      <c r="J1199" s="817">
        <f t="shared" si="101"/>
        <v>0</v>
      </c>
      <c r="K1199" s="588">
        <f t="shared" si="102"/>
        <v>0</v>
      </c>
      <c r="L1199" s="644">
        <f>IF(I1199&lt;(INDEX(Lookup!$U$2:$U$10,MATCH($D$45,Lookup!$S$2:$S$10,0))),0,365)</f>
        <v>0</v>
      </c>
      <c r="M1199" s="588">
        <f t="shared" si="100"/>
        <v>0</v>
      </c>
      <c r="N1199" s="704"/>
      <c r="O1199" s="361"/>
      <c r="Q1199" s="849">
        <f t="shared" si="103"/>
        <v>0</v>
      </c>
      <c r="R1199" s="849">
        <f t="shared" si="104"/>
        <v>0</v>
      </c>
    </row>
    <row r="1200" spans="2:18" x14ac:dyDescent="0.35">
      <c r="B1200" s="229"/>
      <c r="C1200" s="301"/>
      <c r="D1200" s="301"/>
      <c r="E1200" s="449"/>
      <c r="F1200" s="301"/>
      <c r="G1200" s="302"/>
      <c r="H1200" s="170"/>
      <c r="I1200" s="170"/>
      <c r="J1200" s="817">
        <f t="shared" si="101"/>
        <v>0</v>
      </c>
      <c r="K1200" s="588">
        <f t="shared" si="102"/>
        <v>0</v>
      </c>
      <c r="L1200" s="644">
        <f>IF(I1200&lt;(INDEX(Lookup!$U$2:$U$10,MATCH($D$45,Lookup!$S$2:$S$10,0))),0,365)</f>
        <v>0</v>
      </c>
      <c r="M1200" s="588">
        <f t="shared" ref="M1200:M1263" si="105">IF(O1200="x",0,L1200*$L$8)</f>
        <v>0</v>
      </c>
      <c r="N1200" s="704"/>
      <c r="O1200" s="361"/>
      <c r="Q1200" s="849">
        <f t="shared" si="103"/>
        <v>0</v>
      </c>
      <c r="R1200" s="849">
        <f t="shared" si="104"/>
        <v>0</v>
      </c>
    </row>
    <row r="1201" spans="2:18" x14ac:dyDescent="0.35">
      <c r="B1201" s="229"/>
      <c r="C1201" s="301"/>
      <c r="D1201" s="301"/>
      <c r="E1201" s="449"/>
      <c r="F1201" s="301"/>
      <c r="G1201" s="302"/>
      <c r="H1201" s="170"/>
      <c r="I1201" s="170"/>
      <c r="J1201" s="817">
        <f t="shared" ref="J1201:J1264" si="106">IF(OR(H1201&lt;&gt;"",I1201&lt;&gt;""),DATEDIF(H1201,I1201,"d")+1,0)</f>
        <v>0</v>
      </c>
      <c r="K1201" s="588">
        <f t="shared" ref="K1201:K1264" si="107">J1201*$L$8</f>
        <v>0</v>
      </c>
      <c r="L1201" s="644">
        <f>IF(I1201&lt;(INDEX(Lookup!$U$2:$U$10,MATCH($D$45,Lookup!$S$2:$S$10,0))),0,365)</f>
        <v>0</v>
      </c>
      <c r="M1201" s="588">
        <f t="shared" si="105"/>
        <v>0</v>
      </c>
      <c r="N1201" s="704"/>
      <c r="O1201" s="361"/>
      <c r="Q1201" s="849">
        <f t="shared" ref="Q1201:Q1264" si="108">K1201*$H$33</f>
        <v>0</v>
      </c>
      <c r="R1201" s="849">
        <f t="shared" ref="R1201:R1264" si="109">M1201*$H$42</f>
        <v>0</v>
      </c>
    </row>
    <row r="1202" spans="2:18" x14ac:dyDescent="0.35">
      <c r="B1202" s="229"/>
      <c r="C1202" s="301"/>
      <c r="D1202" s="301"/>
      <c r="E1202" s="449"/>
      <c r="F1202" s="301"/>
      <c r="G1202" s="302"/>
      <c r="H1202" s="170"/>
      <c r="I1202" s="170"/>
      <c r="J1202" s="817">
        <f t="shared" si="106"/>
        <v>0</v>
      </c>
      <c r="K1202" s="588">
        <f t="shared" si="107"/>
        <v>0</v>
      </c>
      <c r="L1202" s="644">
        <f>IF(I1202&lt;(INDEX(Lookup!$U$2:$U$10,MATCH($D$45,Lookup!$S$2:$S$10,0))),0,365)</f>
        <v>0</v>
      </c>
      <c r="M1202" s="588">
        <f t="shared" si="105"/>
        <v>0</v>
      </c>
      <c r="N1202" s="704"/>
      <c r="O1202" s="361"/>
      <c r="Q1202" s="849">
        <f t="shared" si="108"/>
        <v>0</v>
      </c>
      <c r="R1202" s="849">
        <f t="shared" si="109"/>
        <v>0</v>
      </c>
    </row>
    <row r="1203" spans="2:18" x14ac:dyDescent="0.35">
      <c r="B1203" s="229"/>
      <c r="C1203" s="301"/>
      <c r="D1203" s="301"/>
      <c r="E1203" s="449"/>
      <c r="F1203" s="301"/>
      <c r="G1203" s="302"/>
      <c r="H1203" s="170"/>
      <c r="I1203" s="170"/>
      <c r="J1203" s="817">
        <f t="shared" si="106"/>
        <v>0</v>
      </c>
      <c r="K1203" s="588">
        <f t="shared" si="107"/>
        <v>0</v>
      </c>
      <c r="L1203" s="644">
        <f>IF(I1203&lt;(INDEX(Lookup!$U$2:$U$10,MATCH($D$45,Lookup!$S$2:$S$10,0))),0,365)</f>
        <v>0</v>
      </c>
      <c r="M1203" s="588">
        <f t="shared" si="105"/>
        <v>0</v>
      </c>
      <c r="N1203" s="704"/>
      <c r="O1203" s="361"/>
      <c r="Q1203" s="849">
        <f t="shared" si="108"/>
        <v>0</v>
      </c>
      <c r="R1203" s="849">
        <f t="shared" si="109"/>
        <v>0</v>
      </c>
    </row>
    <row r="1204" spans="2:18" x14ac:dyDescent="0.35">
      <c r="B1204" s="229"/>
      <c r="C1204" s="301"/>
      <c r="D1204" s="301"/>
      <c r="E1204" s="449"/>
      <c r="F1204" s="301"/>
      <c r="G1204" s="302"/>
      <c r="H1204" s="170"/>
      <c r="I1204" s="170"/>
      <c r="J1204" s="817">
        <f t="shared" si="106"/>
        <v>0</v>
      </c>
      <c r="K1204" s="588">
        <f t="shared" si="107"/>
        <v>0</v>
      </c>
      <c r="L1204" s="644">
        <f>IF(I1204&lt;(INDEX(Lookup!$U$2:$U$10,MATCH($D$45,Lookup!$S$2:$S$10,0))),0,365)</f>
        <v>0</v>
      </c>
      <c r="M1204" s="588">
        <f t="shared" si="105"/>
        <v>0</v>
      </c>
      <c r="N1204" s="704"/>
      <c r="O1204" s="361"/>
      <c r="Q1204" s="849">
        <f t="shared" si="108"/>
        <v>0</v>
      </c>
      <c r="R1204" s="849">
        <f t="shared" si="109"/>
        <v>0</v>
      </c>
    </row>
    <row r="1205" spans="2:18" x14ac:dyDescent="0.35">
      <c r="B1205" s="229"/>
      <c r="C1205" s="301"/>
      <c r="D1205" s="301"/>
      <c r="E1205" s="449"/>
      <c r="F1205" s="301"/>
      <c r="G1205" s="302"/>
      <c r="H1205" s="170"/>
      <c r="I1205" s="170"/>
      <c r="J1205" s="817">
        <f t="shared" si="106"/>
        <v>0</v>
      </c>
      <c r="K1205" s="588">
        <f t="shared" si="107"/>
        <v>0</v>
      </c>
      <c r="L1205" s="644">
        <f>IF(I1205&lt;(INDEX(Lookup!$U$2:$U$10,MATCH($D$45,Lookup!$S$2:$S$10,0))),0,365)</f>
        <v>0</v>
      </c>
      <c r="M1205" s="588">
        <f t="shared" si="105"/>
        <v>0</v>
      </c>
      <c r="N1205" s="704"/>
      <c r="O1205" s="361"/>
      <c r="Q1205" s="849">
        <f t="shared" si="108"/>
        <v>0</v>
      </c>
      <c r="R1205" s="849">
        <f t="shared" si="109"/>
        <v>0</v>
      </c>
    </row>
    <row r="1206" spans="2:18" x14ac:dyDescent="0.35">
      <c r="B1206" s="229"/>
      <c r="C1206" s="301"/>
      <c r="D1206" s="301"/>
      <c r="E1206" s="449"/>
      <c r="F1206" s="301"/>
      <c r="G1206" s="302"/>
      <c r="H1206" s="170"/>
      <c r="I1206" s="170"/>
      <c r="J1206" s="817">
        <f t="shared" si="106"/>
        <v>0</v>
      </c>
      <c r="K1206" s="588">
        <f t="shared" si="107"/>
        <v>0</v>
      </c>
      <c r="L1206" s="644">
        <f>IF(I1206&lt;(INDEX(Lookup!$U$2:$U$10,MATCH($D$45,Lookup!$S$2:$S$10,0))),0,365)</f>
        <v>0</v>
      </c>
      <c r="M1206" s="588">
        <f t="shared" si="105"/>
        <v>0</v>
      </c>
      <c r="N1206" s="704"/>
      <c r="O1206" s="361"/>
      <c r="Q1206" s="849">
        <f t="shared" si="108"/>
        <v>0</v>
      </c>
      <c r="R1206" s="849">
        <f t="shared" si="109"/>
        <v>0</v>
      </c>
    </row>
    <row r="1207" spans="2:18" x14ac:dyDescent="0.35">
      <c r="B1207" s="229"/>
      <c r="C1207" s="301"/>
      <c r="D1207" s="301"/>
      <c r="E1207" s="449"/>
      <c r="F1207" s="301"/>
      <c r="G1207" s="302"/>
      <c r="H1207" s="170"/>
      <c r="I1207" s="170"/>
      <c r="J1207" s="817">
        <f t="shared" si="106"/>
        <v>0</v>
      </c>
      <c r="K1207" s="588">
        <f t="shared" si="107"/>
        <v>0</v>
      </c>
      <c r="L1207" s="644">
        <f>IF(I1207&lt;(INDEX(Lookup!$U$2:$U$10,MATCH($D$45,Lookup!$S$2:$S$10,0))),0,365)</f>
        <v>0</v>
      </c>
      <c r="M1207" s="588">
        <f t="shared" si="105"/>
        <v>0</v>
      </c>
      <c r="N1207" s="704"/>
      <c r="O1207" s="361"/>
      <c r="Q1207" s="849">
        <f t="shared" si="108"/>
        <v>0</v>
      </c>
      <c r="R1207" s="849">
        <f t="shared" si="109"/>
        <v>0</v>
      </c>
    </row>
    <row r="1208" spans="2:18" x14ac:dyDescent="0.35">
      <c r="B1208" s="229"/>
      <c r="C1208" s="301"/>
      <c r="D1208" s="301"/>
      <c r="E1208" s="449"/>
      <c r="F1208" s="301"/>
      <c r="G1208" s="302"/>
      <c r="H1208" s="170"/>
      <c r="I1208" s="170"/>
      <c r="J1208" s="817">
        <f t="shared" si="106"/>
        <v>0</v>
      </c>
      <c r="K1208" s="588">
        <f t="shared" si="107"/>
        <v>0</v>
      </c>
      <c r="L1208" s="644">
        <f>IF(I1208&lt;(INDEX(Lookup!$U$2:$U$10,MATCH($D$45,Lookup!$S$2:$S$10,0))),0,365)</f>
        <v>0</v>
      </c>
      <c r="M1208" s="588">
        <f t="shared" si="105"/>
        <v>0</v>
      </c>
      <c r="N1208" s="704"/>
      <c r="O1208" s="361"/>
      <c r="Q1208" s="849">
        <f t="shared" si="108"/>
        <v>0</v>
      </c>
      <c r="R1208" s="849">
        <f t="shared" si="109"/>
        <v>0</v>
      </c>
    </row>
    <row r="1209" spans="2:18" x14ac:dyDescent="0.35">
      <c r="B1209" s="229"/>
      <c r="C1209" s="301"/>
      <c r="D1209" s="301"/>
      <c r="E1209" s="449"/>
      <c r="F1209" s="301"/>
      <c r="G1209" s="302"/>
      <c r="H1209" s="170"/>
      <c r="I1209" s="170"/>
      <c r="J1209" s="817">
        <f t="shared" si="106"/>
        <v>0</v>
      </c>
      <c r="K1209" s="588">
        <f t="shared" si="107"/>
        <v>0</v>
      </c>
      <c r="L1209" s="644">
        <f>IF(I1209&lt;(INDEX(Lookup!$U$2:$U$10,MATCH($D$45,Lookup!$S$2:$S$10,0))),0,365)</f>
        <v>0</v>
      </c>
      <c r="M1209" s="588">
        <f t="shared" si="105"/>
        <v>0</v>
      </c>
      <c r="N1209" s="704"/>
      <c r="O1209" s="361"/>
      <c r="Q1209" s="849">
        <f t="shared" si="108"/>
        <v>0</v>
      </c>
      <c r="R1209" s="849">
        <f t="shared" si="109"/>
        <v>0</v>
      </c>
    </row>
    <row r="1210" spans="2:18" x14ac:dyDescent="0.35">
      <c r="B1210" s="229"/>
      <c r="C1210" s="301"/>
      <c r="D1210" s="301"/>
      <c r="E1210" s="449"/>
      <c r="F1210" s="301"/>
      <c r="G1210" s="302"/>
      <c r="H1210" s="170"/>
      <c r="I1210" s="170"/>
      <c r="J1210" s="817">
        <f t="shared" si="106"/>
        <v>0</v>
      </c>
      <c r="K1210" s="588">
        <f t="shared" si="107"/>
        <v>0</v>
      </c>
      <c r="L1210" s="644">
        <f>IF(I1210&lt;(INDEX(Lookup!$U$2:$U$10,MATCH($D$45,Lookup!$S$2:$S$10,0))),0,365)</f>
        <v>0</v>
      </c>
      <c r="M1210" s="588">
        <f t="shared" si="105"/>
        <v>0</v>
      </c>
      <c r="N1210" s="704"/>
      <c r="O1210" s="361"/>
      <c r="Q1210" s="849">
        <f t="shared" si="108"/>
        <v>0</v>
      </c>
      <c r="R1210" s="849">
        <f t="shared" si="109"/>
        <v>0</v>
      </c>
    </row>
    <row r="1211" spans="2:18" x14ac:dyDescent="0.35">
      <c r="B1211" s="229"/>
      <c r="C1211" s="301"/>
      <c r="D1211" s="301"/>
      <c r="E1211" s="449"/>
      <c r="F1211" s="301"/>
      <c r="G1211" s="302"/>
      <c r="H1211" s="170"/>
      <c r="I1211" s="170"/>
      <c r="J1211" s="817">
        <f t="shared" si="106"/>
        <v>0</v>
      </c>
      <c r="K1211" s="588">
        <f t="shared" si="107"/>
        <v>0</v>
      </c>
      <c r="L1211" s="644">
        <f>IF(I1211&lt;(INDEX(Lookup!$U$2:$U$10,MATCH($D$45,Lookup!$S$2:$S$10,0))),0,365)</f>
        <v>0</v>
      </c>
      <c r="M1211" s="588">
        <f t="shared" si="105"/>
        <v>0</v>
      </c>
      <c r="N1211" s="704"/>
      <c r="O1211" s="361"/>
      <c r="Q1211" s="849">
        <f t="shared" si="108"/>
        <v>0</v>
      </c>
      <c r="R1211" s="849">
        <f t="shared" si="109"/>
        <v>0</v>
      </c>
    </row>
    <row r="1212" spans="2:18" x14ac:dyDescent="0.35">
      <c r="B1212" s="229"/>
      <c r="C1212" s="301"/>
      <c r="D1212" s="301"/>
      <c r="E1212" s="449"/>
      <c r="F1212" s="301"/>
      <c r="G1212" s="302"/>
      <c r="H1212" s="170"/>
      <c r="I1212" s="170"/>
      <c r="J1212" s="817">
        <f t="shared" si="106"/>
        <v>0</v>
      </c>
      <c r="K1212" s="588">
        <f t="shared" si="107"/>
        <v>0</v>
      </c>
      <c r="L1212" s="644">
        <f>IF(I1212&lt;(INDEX(Lookup!$U$2:$U$10,MATCH($D$45,Lookup!$S$2:$S$10,0))),0,365)</f>
        <v>0</v>
      </c>
      <c r="M1212" s="588">
        <f t="shared" si="105"/>
        <v>0</v>
      </c>
      <c r="N1212" s="704"/>
      <c r="O1212" s="361"/>
      <c r="Q1212" s="849">
        <f t="shared" si="108"/>
        <v>0</v>
      </c>
      <c r="R1212" s="849">
        <f t="shared" si="109"/>
        <v>0</v>
      </c>
    </row>
    <row r="1213" spans="2:18" x14ac:dyDescent="0.35">
      <c r="B1213" s="229"/>
      <c r="C1213" s="301"/>
      <c r="D1213" s="301"/>
      <c r="E1213" s="449"/>
      <c r="F1213" s="301"/>
      <c r="G1213" s="302"/>
      <c r="H1213" s="170"/>
      <c r="I1213" s="170"/>
      <c r="J1213" s="817">
        <f t="shared" si="106"/>
        <v>0</v>
      </c>
      <c r="K1213" s="588">
        <f t="shared" si="107"/>
        <v>0</v>
      </c>
      <c r="L1213" s="644">
        <f>IF(I1213&lt;(INDEX(Lookup!$U$2:$U$10,MATCH($D$45,Lookup!$S$2:$S$10,0))),0,365)</f>
        <v>0</v>
      </c>
      <c r="M1213" s="588">
        <f t="shared" si="105"/>
        <v>0</v>
      </c>
      <c r="N1213" s="704"/>
      <c r="O1213" s="361"/>
      <c r="Q1213" s="849">
        <f t="shared" si="108"/>
        <v>0</v>
      </c>
      <c r="R1213" s="849">
        <f t="shared" si="109"/>
        <v>0</v>
      </c>
    </row>
    <row r="1214" spans="2:18" x14ac:dyDescent="0.35">
      <c r="B1214" s="229"/>
      <c r="C1214" s="301"/>
      <c r="D1214" s="301"/>
      <c r="E1214" s="449"/>
      <c r="F1214" s="301"/>
      <c r="G1214" s="302"/>
      <c r="H1214" s="170"/>
      <c r="I1214" s="170"/>
      <c r="J1214" s="817">
        <f t="shared" si="106"/>
        <v>0</v>
      </c>
      <c r="K1214" s="588">
        <f t="shared" si="107"/>
        <v>0</v>
      </c>
      <c r="L1214" s="644">
        <f>IF(I1214&lt;(INDEX(Lookup!$U$2:$U$10,MATCH($D$45,Lookup!$S$2:$S$10,0))),0,365)</f>
        <v>0</v>
      </c>
      <c r="M1214" s="588">
        <f t="shared" si="105"/>
        <v>0</v>
      </c>
      <c r="N1214" s="704"/>
      <c r="O1214" s="361"/>
      <c r="Q1214" s="849">
        <f t="shared" si="108"/>
        <v>0</v>
      </c>
      <c r="R1214" s="849">
        <f t="shared" si="109"/>
        <v>0</v>
      </c>
    </row>
    <row r="1215" spans="2:18" x14ac:dyDescent="0.35">
      <c r="B1215" s="229"/>
      <c r="C1215" s="301"/>
      <c r="D1215" s="301"/>
      <c r="E1215" s="449"/>
      <c r="F1215" s="301"/>
      <c r="G1215" s="302"/>
      <c r="H1215" s="170"/>
      <c r="I1215" s="170"/>
      <c r="J1215" s="817">
        <f t="shared" si="106"/>
        <v>0</v>
      </c>
      <c r="K1215" s="588">
        <f t="shared" si="107"/>
        <v>0</v>
      </c>
      <c r="L1215" s="644">
        <f>IF(I1215&lt;(INDEX(Lookup!$U$2:$U$10,MATCH($D$45,Lookup!$S$2:$S$10,0))),0,365)</f>
        <v>0</v>
      </c>
      <c r="M1215" s="588">
        <f t="shared" si="105"/>
        <v>0</v>
      </c>
      <c r="N1215" s="704"/>
      <c r="O1215" s="361"/>
      <c r="Q1215" s="849">
        <f t="shared" si="108"/>
        <v>0</v>
      </c>
      <c r="R1215" s="849">
        <f t="shared" si="109"/>
        <v>0</v>
      </c>
    </row>
    <row r="1216" spans="2:18" x14ac:dyDescent="0.35">
      <c r="B1216" s="229"/>
      <c r="C1216" s="301"/>
      <c r="D1216" s="301"/>
      <c r="E1216" s="449"/>
      <c r="F1216" s="301"/>
      <c r="G1216" s="302"/>
      <c r="H1216" s="170"/>
      <c r="I1216" s="170"/>
      <c r="J1216" s="817">
        <f t="shared" si="106"/>
        <v>0</v>
      </c>
      <c r="K1216" s="588">
        <f t="shared" si="107"/>
        <v>0</v>
      </c>
      <c r="L1216" s="644">
        <f>IF(I1216&lt;(INDEX(Lookup!$U$2:$U$10,MATCH($D$45,Lookup!$S$2:$S$10,0))),0,365)</f>
        <v>0</v>
      </c>
      <c r="M1216" s="588">
        <f t="shared" si="105"/>
        <v>0</v>
      </c>
      <c r="N1216" s="704"/>
      <c r="O1216" s="361"/>
      <c r="Q1216" s="849">
        <f t="shared" si="108"/>
        <v>0</v>
      </c>
      <c r="R1216" s="849">
        <f t="shared" si="109"/>
        <v>0</v>
      </c>
    </row>
    <row r="1217" spans="2:18" x14ac:dyDescent="0.35">
      <c r="B1217" s="229"/>
      <c r="C1217" s="301"/>
      <c r="D1217" s="301"/>
      <c r="E1217" s="449"/>
      <c r="F1217" s="301"/>
      <c r="G1217" s="302"/>
      <c r="H1217" s="170"/>
      <c r="I1217" s="170"/>
      <c r="J1217" s="817">
        <f t="shared" si="106"/>
        <v>0</v>
      </c>
      <c r="K1217" s="588">
        <f t="shared" si="107"/>
        <v>0</v>
      </c>
      <c r="L1217" s="644">
        <f>IF(I1217&lt;(INDEX(Lookup!$U$2:$U$10,MATCH($D$45,Lookup!$S$2:$S$10,0))),0,365)</f>
        <v>0</v>
      </c>
      <c r="M1217" s="588">
        <f t="shared" si="105"/>
        <v>0</v>
      </c>
      <c r="N1217" s="704"/>
      <c r="O1217" s="361"/>
      <c r="Q1217" s="849">
        <f t="shared" si="108"/>
        <v>0</v>
      </c>
      <c r="R1217" s="849">
        <f t="shared" si="109"/>
        <v>0</v>
      </c>
    </row>
    <row r="1218" spans="2:18" x14ac:dyDescent="0.35">
      <c r="B1218" s="229"/>
      <c r="C1218" s="301"/>
      <c r="D1218" s="301"/>
      <c r="E1218" s="449"/>
      <c r="F1218" s="301"/>
      <c r="G1218" s="302"/>
      <c r="H1218" s="170"/>
      <c r="I1218" s="170"/>
      <c r="J1218" s="817">
        <f t="shared" si="106"/>
        <v>0</v>
      </c>
      <c r="K1218" s="588">
        <f t="shared" si="107"/>
        <v>0</v>
      </c>
      <c r="L1218" s="644">
        <f>IF(I1218&lt;(INDEX(Lookup!$U$2:$U$10,MATCH($D$45,Lookup!$S$2:$S$10,0))),0,365)</f>
        <v>0</v>
      </c>
      <c r="M1218" s="588">
        <f t="shared" si="105"/>
        <v>0</v>
      </c>
      <c r="N1218" s="704"/>
      <c r="O1218" s="361"/>
      <c r="Q1218" s="849">
        <f t="shared" si="108"/>
        <v>0</v>
      </c>
      <c r="R1218" s="849">
        <f t="shared" si="109"/>
        <v>0</v>
      </c>
    </row>
    <row r="1219" spans="2:18" x14ac:dyDescent="0.35">
      <c r="B1219" s="229"/>
      <c r="C1219" s="301"/>
      <c r="D1219" s="301"/>
      <c r="E1219" s="449"/>
      <c r="F1219" s="301"/>
      <c r="G1219" s="302"/>
      <c r="H1219" s="170"/>
      <c r="I1219" s="170"/>
      <c r="J1219" s="817">
        <f t="shared" si="106"/>
        <v>0</v>
      </c>
      <c r="K1219" s="588">
        <f t="shared" si="107"/>
        <v>0</v>
      </c>
      <c r="L1219" s="644">
        <f>IF(I1219&lt;(INDEX(Lookup!$U$2:$U$10,MATCH($D$45,Lookup!$S$2:$S$10,0))),0,365)</f>
        <v>0</v>
      </c>
      <c r="M1219" s="588">
        <f t="shared" si="105"/>
        <v>0</v>
      </c>
      <c r="N1219" s="704"/>
      <c r="O1219" s="361"/>
      <c r="Q1219" s="849">
        <f t="shared" si="108"/>
        <v>0</v>
      </c>
      <c r="R1219" s="849">
        <f t="shared" si="109"/>
        <v>0</v>
      </c>
    </row>
    <row r="1220" spans="2:18" x14ac:dyDescent="0.35">
      <c r="B1220" s="229"/>
      <c r="C1220" s="301"/>
      <c r="D1220" s="301"/>
      <c r="E1220" s="449"/>
      <c r="F1220" s="301"/>
      <c r="G1220" s="302"/>
      <c r="H1220" s="170"/>
      <c r="I1220" s="170"/>
      <c r="J1220" s="817">
        <f t="shared" si="106"/>
        <v>0</v>
      </c>
      <c r="K1220" s="588">
        <f t="shared" si="107"/>
        <v>0</v>
      </c>
      <c r="L1220" s="644">
        <f>IF(I1220&lt;(INDEX(Lookup!$U$2:$U$10,MATCH($D$45,Lookup!$S$2:$S$10,0))),0,365)</f>
        <v>0</v>
      </c>
      <c r="M1220" s="588">
        <f t="shared" si="105"/>
        <v>0</v>
      </c>
      <c r="N1220" s="704"/>
      <c r="O1220" s="361"/>
      <c r="Q1220" s="849">
        <f t="shared" si="108"/>
        <v>0</v>
      </c>
      <c r="R1220" s="849">
        <f t="shared" si="109"/>
        <v>0</v>
      </c>
    </row>
    <row r="1221" spans="2:18" x14ac:dyDescent="0.35">
      <c r="B1221" s="229"/>
      <c r="C1221" s="301"/>
      <c r="D1221" s="301"/>
      <c r="E1221" s="449"/>
      <c r="F1221" s="301"/>
      <c r="G1221" s="302"/>
      <c r="H1221" s="170"/>
      <c r="I1221" s="170"/>
      <c r="J1221" s="817">
        <f t="shared" si="106"/>
        <v>0</v>
      </c>
      <c r="K1221" s="588">
        <f t="shared" si="107"/>
        <v>0</v>
      </c>
      <c r="L1221" s="644">
        <f>IF(I1221&lt;(INDEX(Lookup!$U$2:$U$10,MATCH($D$45,Lookup!$S$2:$S$10,0))),0,365)</f>
        <v>0</v>
      </c>
      <c r="M1221" s="588">
        <f t="shared" si="105"/>
        <v>0</v>
      </c>
      <c r="N1221" s="704"/>
      <c r="O1221" s="361"/>
      <c r="Q1221" s="849">
        <f t="shared" si="108"/>
        <v>0</v>
      </c>
      <c r="R1221" s="849">
        <f t="shared" si="109"/>
        <v>0</v>
      </c>
    </row>
    <row r="1222" spans="2:18" x14ac:dyDescent="0.35">
      <c r="B1222" s="229"/>
      <c r="C1222" s="301"/>
      <c r="D1222" s="301"/>
      <c r="E1222" s="449"/>
      <c r="F1222" s="301"/>
      <c r="G1222" s="302"/>
      <c r="H1222" s="170"/>
      <c r="I1222" s="170"/>
      <c r="J1222" s="817">
        <f t="shared" si="106"/>
        <v>0</v>
      </c>
      <c r="K1222" s="588">
        <f t="shared" si="107"/>
        <v>0</v>
      </c>
      <c r="L1222" s="644">
        <f>IF(I1222&lt;(INDEX(Lookup!$U$2:$U$10,MATCH($D$45,Lookup!$S$2:$S$10,0))),0,365)</f>
        <v>0</v>
      </c>
      <c r="M1222" s="588">
        <f t="shared" si="105"/>
        <v>0</v>
      </c>
      <c r="N1222" s="704"/>
      <c r="O1222" s="361"/>
      <c r="Q1222" s="849">
        <f t="shared" si="108"/>
        <v>0</v>
      </c>
      <c r="R1222" s="849">
        <f t="shared" si="109"/>
        <v>0</v>
      </c>
    </row>
    <row r="1223" spans="2:18" x14ac:dyDescent="0.35">
      <c r="B1223" s="229"/>
      <c r="C1223" s="301"/>
      <c r="D1223" s="301"/>
      <c r="E1223" s="449"/>
      <c r="F1223" s="301"/>
      <c r="G1223" s="302"/>
      <c r="H1223" s="170"/>
      <c r="I1223" s="170"/>
      <c r="J1223" s="817">
        <f t="shared" si="106"/>
        <v>0</v>
      </c>
      <c r="K1223" s="588">
        <f t="shared" si="107"/>
        <v>0</v>
      </c>
      <c r="L1223" s="644">
        <f>IF(I1223&lt;(INDEX(Lookup!$U$2:$U$10,MATCH($D$45,Lookup!$S$2:$S$10,0))),0,365)</f>
        <v>0</v>
      </c>
      <c r="M1223" s="588">
        <f t="shared" si="105"/>
        <v>0</v>
      </c>
      <c r="N1223" s="704"/>
      <c r="O1223" s="361"/>
      <c r="Q1223" s="849">
        <f t="shared" si="108"/>
        <v>0</v>
      </c>
      <c r="R1223" s="849">
        <f t="shared" si="109"/>
        <v>0</v>
      </c>
    </row>
    <row r="1224" spans="2:18" x14ac:dyDescent="0.35">
      <c r="B1224" s="229"/>
      <c r="C1224" s="301"/>
      <c r="D1224" s="301"/>
      <c r="E1224" s="449"/>
      <c r="F1224" s="301"/>
      <c r="G1224" s="302"/>
      <c r="H1224" s="170"/>
      <c r="I1224" s="170"/>
      <c r="J1224" s="817">
        <f t="shared" si="106"/>
        <v>0</v>
      </c>
      <c r="K1224" s="588">
        <f t="shared" si="107"/>
        <v>0</v>
      </c>
      <c r="L1224" s="644">
        <f>IF(I1224&lt;(INDEX(Lookup!$U$2:$U$10,MATCH($D$45,Lookup!$S$2:$S$10,0))),0,365)</f>
        <v>0</v>
      </c>
      <c r="M1224" s="588">
        <f t="shared" si="105"/>
        <v>0</v>
      </c>
      <c r="N1224" s="704"/>
      <c r="O1224" s="361"/>
      <c r="Q1224" s="849">
        <f t="shared" si="108"/>
        <v>0</v>
      </c>
      <c r="R1224" s="849">
        <f t="shared" si="109"/>
        <v>0</v>
      </c>
    </row>
    <row r="1225" spans="2:18" x14ac:dyDescent="0.35">
      <c r="B1225" s="229"/>
      <c r="C1225" s="301"/>
      <c r="D1225" s="301"/>
      <c r="E1225" s="449"/>
      <c r="F1225" s="301"/>
      <c r="G1225" s="302"/>
      <c r="H1225" s="170"/>
      <c r="I1225" s="170"/>
      <c r="J1225" s="817">
        <f t="shared" si="106"/>
        <v>0</v>
      </c>
      <c r="K1225" s="588">
        <f t="shared" si="107"/>
        <v>0</v>
      </c>
      <c r="L1225" s="644">
        <f>IF(I1225&lt;(INDEX(Lookup!$U$2:$U$10,MATCH($D$45,Lookup!$S$2:$S$10,0))),0,365)</f>
        <v>0</v>
      </c>
      <c r="M1225" s="588">
        <f t="shared" si="105"/>
        <v>0</v>
      </c>
      <c r="N1225" s="704"/>
      <c r="O1225" s="361"/>
      <c r="Q1225" s="849">
        <f t="shared" si="108"/>
        <v>0</v>
      </c>
      <c r="R1225" s="849">
        <f t="shared" si="109"/>
        <v>0</v>
      </c>
    </row>
    <row r="1226" spans="2:18" x14ac:dyDescent="0.35">
      <c r="B1226" s="229"/>
      <c r="C1226" s="301"/>
      <c r="D1226" s="301"/>
      <c r="E1226" s="449"/>
      <c r="F1226" s="301"/>
      <c r="G1226" s="302"/>
      <c r="H1226" s="170"/>
      <c r="I1226" s="170"/>
      <c r="J1226" s="817">
        <f t="shared" si="106"/>
        <v>0</v>
      </c>
      <c r="K1226" s="588">
        <f t="shared" si="107"/>
        <v>0</v>
      </c>
      <c r="L1226" s="644">
        <f>IF(I1226&lt;(INDEX(Lookup!$U$2:$U$10,MATCH($D$45,Lookup!$S$2:$S$10,0))),0,365)</f>
        <v>0</v>
      </c>
      <c r="M1226" s="588">
        <f t="shared" si="105"/>
        <v>0</v>
      </c>
      <c r="N1226" s="704"/>
      <c r="O1226" s="361"/>
      <c r="Q1226" s="849">
        <f t="shared" si="108"/>
        <v>0</v>
      </c>
      <c r="R1226" s="849">
        <f t="shared" si="109"/>
        <v>0</v>
      </c>
    </row>
    <row r="1227" spans="2:18" x14ac:dyDescent="0.35">
      <c r="B1227" s="229"/>
      <c r="C1227" s="301"/>
      <c r="D1227" s="301"/>
      <c r="E1227" s="449"/>
      <c r="F1227" s="301"/>
      <c r="G1227" s="302"/>
      <c r="H1227" s="170"/>
      <c r="I1227" s="170"/>
      <c r="J1227" s="817">
        <f t="shared" si="106"/>
        <v>0</v>
      </c>
      <c r="K1227" s="588">
        <f t="shared" si="107"/>
        <v>0</v>
      </c>
      <c r="L1227" s="644">
        <f>IF(I1227&lt;(INDEX(Lookup!$U$2:$U$10,MATCH($D$45,Lookup!$S$2:$S$10,0))),0,365)</f>
        <v>0</v>
      </c>
      <c r="M1227" s="588">
        <f t="shared" si="105"/>
        <v>0</v>
      </c>
      <c r="N1227" s="704"/>
      <c r="O1227" s="361"/>
      <c r="Q1227" s="849">
        <f t="shared" si="108"/>
        <v>0</v>
      </c>
      <c r="R1227" s="849">
        <f t="shared" si="109"/>
        <v>0</v>
      </c>
    </row>
    <row r="1228" spans="2:18" x14ac:dyDescent="0.35">
      <c r="B1228" s="229"/>
      <c r="C1228" s="301"/>
      <c r="D1228" s="301"/>
      <c r="E1228" s="449"/>
      <c r="F1228" s="301"/>
      <c r="G1228" s="302"/>
      <c r="H1228" s="170"/>
      <c r="I1228" s="170"/>
      <c r="J1228" s="817">
        <f t="shared" si="106"/>
        <v>0</v>
      </c>
      <c r="K1228" s="588">
        <f t="shared" si="107"/>
        <v>0</v>
      </c>
      <c r="L1228" s="644">
        <f>IF(I1228&lt;(INDEX(Lookup!$U$2:$U$10,MATCH($D$45,Lookup!$S$2:$S$10,0))),0,365)</f>
        <v>0</v>
      </c>
      <c r="M1228" s="588">
        <f t="shared" si="105"/>
        <v>0</v>
      </c>
      <c r="N1228" s="704"/>
      <c r="O1228" s="361"/>
      <c r="Q1228" s="849">
        <f t="shared" si="108"/>
        <v>0</v>
      </c>
      <c r="R1228" s="849">
        <f t="shared" si="109"/>
        <v>0</v>
      </c>
    </row>
    <row r="1229" spans="2:18" x14ac:dyDescent="0.35">
      <c r="B1229" s="229"/>
      <c r="C1229" s="301"/>
      <c r="D1229" s="301"/>
      <c r="E1229" s="449"/>
      <c r="F1229" s="301"/>
      <c r="G1229" s="302"/>
      <c r="H1229" s="170"/>
      <c r="I1229" s="170"/>
      <c r="J1229" s="817">
        <f t="shared" si="106"/>
        <v>0</v>
      </c>
      <c r="K1229" s="588">
        <f t="shared" si="107"/>
        <v>0</v>
      </c>
      <c r="L1229" s="644">
        <f>IF(I1229&lt;(INDEX(Lookup!$U$2:$U$10,MATCH($D$45,Lookup!$S$2:$S$10,0))),0,365)</f>
        <v>0</v>
      </c>
      <c r="M1229" s="588">
        <f t="shared" si="105"/>
        <v>0</v>
      </c>
      <c r="N1229" s="704"/>
      <c r="O1229" s="361"/>
      <c r="Q1229" s="849">
        <f t="shared" si="108"/>
        <v>0</v>
      </c>
      <c r="R1229" s="849">
        <f t="shared" si="109"/>
        <v>0</v>
      </c>
    </row>
    <row r="1230" spans="2:18" x14ac:dyDescent="0.35">
      <c r="B1230" s="229"/>
      <c r="C1230" s="301"/>
      <c r="D1230" s="301"/>
      <c r="E1230" s="449"/>
      <c r="F1230" s="301"/>
      <c r="G1230" s="302"/>
      <c r="H1230" s="170"/>
      <c r="I1230" s="170"/>
      <c r="J1230" s="817">
        <f t="shared" si="106"/>
        <v>0</v>
      </c>
      <c r="K1230" s="588">
        <f t="shared" si="107"/>
        <v>0</v>
      </c>
      <c r="L1230" s="644">
        <f>IF(I1230&lt;(INDEX(Lookup!$U$2:$U$10,MATCH($D$45,Lookup!$S$2:$S$10,0))),0,365)</f>
        <v>0</v>
      </c>
      <c r="M1230" s="588">
        <f t="shared" si="105"/>
        <v>0</v>
      </c>
      <c r="N1230" s="704"/>
      <c r="O1230" s="361"/>
      <c r="Q1230" s="849">
        <f t="shared" si="108"/>
        <v>0</v>
      </c>
      <c r="R1230" s="849">
        <f t="shared" si="109"/>
        <v>0</v>
      </c>
    </row>
    <row r="1231" spans="2:18" x14ac:dyDescent="0.35">
      <c r="B1231" s="229"/>
      <c r="C1231" s="301"/>
      <c r="D1231" s="301"/>
      <c r="E1231" s="449"/>
      <c r="F1231" s="301"/>
      <c r="G1231" s="302"/>
      <c r="H1231" s="170"/>
      <c r="I1231" s="170"/>
      <c r="J1231" s="817">
        <f t="shared" si="106"/>
        <v>0</v>
      </c>
      <c r="K1231" s="588">
        <f t="shared" si="107"/>
        <v>0</v>
      </c>
      <c r="L1231" s="644">
        <f>IF(I1231&lt;(INDEX(Lookup!$U$2:$U$10,MATCH($D$45,Lookup!$S$2:$S$10,0))),0,365)</f>
        <v>0</v>
      </c>
      <c r="M1231" s="588">
        <f t="shared" si="105"/>
        <v>0</v>
      </c>
      <c r="N1231" s="704"/>
      <c r="O1231" s="361"/>
      <c r="Q1231" s="849">
        <f t="shared" si="108"/>
        <v>0</v>
      </c>
      <c r="R1231" s="849">
        <f t="shared" si="109"/>
        <v>0</v>
      </c>
    </row>
    <row r="1232" spans="2:18" x14ac:dyDescent="0.35">
      <c r="B1232" s="229"/>
      <c r="C1232" s="301"/>
      <c r="D1232" s="301"/>
      <c r="E1232" s="449"/>
      <c r="F1232" s="301"/>
      <c r="G1232" s="302"/>
      <c r="H1232" s="170"/>
      <c r="I1232" s="170"/>
      <c r="J1232" s="817">
        <f t="shared" si="106"/>
        <v>0</v>
      </c>
      <c r="K1232" s="588">
        <f t="shared" si="107"/>
        <v>0</v>
      </c>
      <c r="L1232" s="644">
        <f>IF(I1232&lt;(INDEX(Lookup!$U$2:$U$10,MATCH($D$45,Lookup!$S$2:$S$10,0))),0,365)</f>
        <v>0</v>
      </c>
      <c r="M1232" s="588">
        <f t="shared" si="105"/>
        <v>0</v>
      </c>
      <c r="N1232" s="704"/>
      <c r="O1232" s="361"/>
      <c r="Q1232" s="849">
        <f t="shared" si="108"/>
        <v>0</v>
      </c>
      <c r="R1232" s="849">
        <f t="shared" si="109"/>
        <v>0</v>
      </c>
    </row>
    <row r="1233" spans="2:18" x14ac:dyDescent="0.35">
      <c r="B1233" s="229"/>
      <c r="C1233" s="301"/>
      <c r="D1233" s="301"/>
      <c r="E1233" s="449"/>
      <c r="F1233" s="301"/>
      <c r="G1233" s="302"/>
      <c r="H1233" s="170"/>
      <c r="I1233" s="170"/>
      <c r="J1233" s="817">
        <f t="shared" si="106"/>
        <v>0</v>
      </c>
      <c r="K1233" s="588">
        <f t="shared" si="107"/>
        <v>0</v>
      </c>
      <c r="L1233" s="644">
        <f>IF(I1233&lt;(INDEX(Lookup!$U$2:$U$10,MATCH($D$45,Lookup!$S$2:$S$10,0))),0,365)</f>
        <v>0</v>
      </c>
      <c r="M1233" s="588">
        <f t="shared" si="105"/>
        <v>0</v>
      </c>
      <c r="N1233" s="704"/>
      <c r="O1233" s="361"/>
      <c r="Q1233" s="849">
        <f t="shared" si="108"/>
        <v>0</v>
      </c>
      <c r="R1233" s="849">
        <f t="shared" si="109"/>
        <v>0</v>
      </c>
    </row>
    <row r="1234" spans="2:18" x14ac:dyDescent="0.35">
      <c r="B1234" s="229"/>
      <c r="C1234" s="301"/>
      <c r="D1234" s="301"/>
      <c r="E1234" s="449"/>
      <c r="F1234" s="301"/>
      <c r="G1234" s="302"/>
      <c r="H1234" s="170"/>
      <c r="I1234" s="170"/>
      <c r="J1234" s="817">
        <f t="shared" si="106"/>
        <v>0</v>
      </c>
      <c r="K1234" s="588">
        <f t="shared" si="107"/>
        <v>0</v>
      </c>
      <c r="L1234" s="644">
        <f>IF(I1234&lt;(INDEX(Lookup!$U$2:$U$10,MATCH($D$45,Lookup!$S$2:$S$10,0))),0,365)</f>
        <v>0</v>
      </c>
      <c r="M1234" s="588">
        <f t="shared" si="105"/>
        <v>0</v>
      </c>
      <c r="N1234" s="704"/>
      <c r="O1234" s="361"/>
      <c r="Q1234" s="849">
        <f t="shared" si="108"/>
        <v>0</v>
      </c>
      <c r="R1234" s="849">
        <f t="shared" si="109"/>
        <v>0</v>
      </c>
    </row>
    <row r="1235" spans="2:18" x14ac:dyDescent="0.35">
      <c r="B1235" s="229"/>
      <c r="C1235" s="301"/>
      <c r="D1235" s="301"/>
      <c r="E1235" s="449"/>
      <c r="F1235" s="301"/>
      <c r="G1235" s="302"/>
      <c r="H1235" s="170"/>
      <c r="I1235" s="170"/>
      <c r="J1235" s="817">
        <f t="shared" si="106"/>
        <v>0</v>
      </c>
      <c r="K1235" s="588">
        <f t="shared" si="107"/>
        <v>0</v>
      </c>
      <c r="L1235" s="644">
        <f>IF(I1235&lt;(INDEX(Lookup!$U$2:$U$10,MATCH($D$45,Lookup!$S$2:$S$10,0))),0,365)</f>
        <v>0</v>
      </c>
      <c r="M1235" s="588">
        <f t="shared" si="105"/>
        <v>0</v>
      </c>
      <c r="N1235" s="704"/>
      <c r="O1235" s="361"/>
      <c r="Q1235" s="849">
        <f t="shared" si="108"/>
        <v>0</v>
      </c>
      <c r="R1235" s="849">
        <f t="shared" si="109"/>
        <v>0</v>
      </c>
    </row>
    <row r="1236" spans="2:18" x14ac:dyDescent="0.35">
      <c r="B1236" s="229"/>
      <c r="C1236" s="301"/>
      <c r="D1236" s="301"/>
      <c r="E1236" s="449"/>
      <c r="F1236" s="301"/>
      <c r="G1236" s="302"/>
      <c r="H1236" s="170"/>
      <c r="I1236" s="170"/>
      <c r="J1236" s="817">
        <f t="shared" si="106"/>
        <v>0</v>
      </c>
      <c r="K1236" s="588">
        <f t="shared" si="107"/>
        <v>0</v>
      </c>
      <c r="L1236" s="644">
        <f>IF(I1236&lt;(INDEX(Lookup!$U$2:$U$10,MATCH($D$45,Lookup!$S$2:$S$10,0))),0,365)</f>
        <v>0</v>
      </c>
      <c r="M1236" s="588">
        <f t="shared" si="105"/>
        <v>0</v>
      </c>
      <c r="N1236" s="704"/>
      <c r="O1236" s="361"/>
      <c r="Q1236" s="849">
        <f t="shared" si="108"/>
        <v>0</v>
      </c>
      <c r="R1236" s="849">
        <f t="shared" si="109"/>
        <v>0</v>
      </c>
    </row>
    <row r="1237" spans="2:18" x14ac:dyDescent="0.35">
      <c r="B1237" s="229"/>
      <c r="C1237" s="301"/>
      <c r="D1237" s="301"/>
      <c r="E1237" s="449"/>
      <c r="F1237" s="301"/>
      <c r="G1237" s="302"/>
      <c r="H1237" s="170"/>
      <c r="I1237" s="170"/>
      <c r="J1237" s="817">
        <f t="shared" si="106"/>
        <v>0</v>
      </c>
      <c r="K1237" s="588">
        <f t="shared" si="107"/>
        <v>0</v>
      </c>
      <c r="L1237" s="644">
        <f>IF(I1237&lt;(INDEX(Lookup!$U$2:$U$10,MATCH($D$45,Lookup!$S$2:$S$10,0))),0,365)</f>
        <v>0</v>
      </c>
      <c r="M1237" s="588">
        <f t="shared" si="105"/>
        <v>0</v>
      </c>
      <c r="N1237" s="704"/>
      <c r="O1237" s="361"/>
      <c r="Q1237" s="849">
        <f t="shared" si="108"/>
        <v>0</v>
      </c>
      <c r="R1237" s="849">
        <f t="shared" si="109"/>
        <v>0</v>
      </c>
    </row>
    <row r="1238" spans="2:18" x14ac:dyDescent="0.35">
      <c r="B1238" s="229"/>
      <c r="C1238" s="301"/>
      <c r="D1238" s="301"/>
      <c r="E1238" s="449"/>
      <c r="F1238" s="301"/>
      <c r="G1238" s="302"/>
      <c r="H1238" s="170"/>
      <c r="I1238" s="170"/>
      <c r="J1238" s="817">
        <f t="shared" si="106"/>
        <v>0</v>
      </c>
      <c r="K1238" s="588">
        <f t="shared" si="107"/>
        <v>0</v>
      </c>
      <c r="L1238" s="644">
        <f>IF(I1238&lt;(INDEX(Lookup!$U$2:$U$10,MATCH($D$45,Lookup!$S$2:$S$10,0))),0,365)</f>
        <v>0</v>
      </c>
      <c r="M1238" s="588">
        <f t="shared" si="105"/>
        <v>0</v>
      </c>
      <c r="N1238" s="704"/>
      <c r="O1238" s="361"/>
      <c r="Q1238" s="849">
        <f t="shared" si="108"/>
        <v>0</v>
      </c>
      <c r="R1238" s="849">
        <f t="shared" si="109"/>
        <v>0</v>
      </c>
    </row>
    <row r="1239" spans="2:18" x14ac:dyDescent="0.35">
      <c r="B1239" s="229"/>
      <c r="C1239" s="301"/>
      <c r="D1239" s="301"/>
      <c r="E1239" s="449"/>
      <c r="F1239" s="301"/>
      <c r="G1239" s="302"/>
      <c r="H1239" s="170"/>
      <c r="I1239" s="170"/>
      <c r="J1239" s="817">
        <f t="shared" si="106"/>
        <v>0</v>
      </c>
      <c r="K1239" s="588">
        <f t="shared" si="107"/>
        <v>0</v>
      </c>
      <c r="L1239" s="644">
        <f>IF(I1239&lt;(INDEX(Lookup!$U$2:$U$10,MATCH($D$45,Lookup!$S$2:$S$10,0))),0,365)</f>
        <v>0</v>
      </c>
      <c r="M1239" s="588">
        <f t="shared" si="105"/>
        <v>0</v>
      </c>
      <c r="N1239" s="704"/>
      <c r="O1239" s="361"/>
      <c r="Q1239" s="849">
        <f t="shared" si="108"/>
        <v>0</v>
      </c>
      <c r="R1239" s="849">
        <f t="shared" si="109"/>
        <v>0</v>
      </c>
    </row>
    <row r="1240" spans="2:18" x14ac:dyDescent="0.35">
      <c r="B1240" s="229"/>
      <c r="C1240" s="301"/>
      <c r="D1240" s="301"/>
      <c r="E1240" s="449"/>
      <c r="F1240" s="301"/>
      <c r="G1240" s="302"/>
      <c r="H1240" s="170"/>
      <c r="I1240" s="170"/>
      <c r="J1240" s="817">
        <f t="shared" si="106"/>
        <v>0</v>
      </c>
      <c r="K1240" s="588">
        <f t="shared" si="107"/>
        <v>0</v>
      </c>
      <c r="L1240" s="644">
        <f>IF(I1240&lt;(INDEX(Lookup!$U$2:$U$10,MATCH($D$45,Lookup!$S$2:$S$10,0))),0,365)</f>
        <v>0</v>
      </c>
      <c r="M1240" s="588">
        <f t="shared" si="105"/>
        <v>0</v>
      </c>
      <c r="N1240" s="704"/>
      <c r="O1240" s="361"/>
      <c r="Q1240" s="849">
        <f t="shared" si="108"/>
        <v>0</v>
      </c>
      <c r="R1240" s="849">
        <f t="shared" si="109"/>
        <v>0</v>
      </c>
    </row>
    <row r="1241" spans="2:18" x14ac:dyDescent="0.35">
      <c r="B1241" s="229"/>
      <c r="C1241" s="301"/>
      <c r="D1241" s="301"/>
      <c r="E1241" s="449"/>
      <c r="F1241" s="301"/>
      <c r="G1241" s="302"/>
      <c r="H1241" s="170"/>
      <c r="I1241" s="170"/>
      <c r="J1241" s="817">
        <f t="shared" si="106"/>
        <v>0</v>
      </c>
      <c r="K1241" s="588">
        <f t="shared" si="107"/>
        <v>0</v>
      </c>
      <c r="L1241" s="644">
        <f>IF(I1241&lt;(INDEX(Lookup!$U$2:$U$10,MATCH($D$45,Lookup!$S$2:$S$10,0))),0,365)</f>
        <v>0</v>
      </c>
      <c r="M1241" s="588">
        <f t="shared" si="105"/>
        <v>0</v>
      </c>
      <c r="N1241" s="704"/>
      <c r="O1241" s="361"/>
      <c r="Q1241" s="849">
        <f t="shared" si="108"/>
        <v>0</v>
      </c>
      <c r="R1241" s="849">
        <f t="shared" si="109"/>
        <v>0</v>
      </c>
    </row>
    <row r="1242" spans="2:18" x14ac:dyDescent="0.35">
      <c r="B1242" s="229"/>
      <c r="C1242" s="301"/>
      <c r="D1242" s="301"/>
      <c r="E1242" s="449"/>
      <c r="F1242" s="301"/>
      <c r="G1242" s="302"/>
      <c r="H1242" s="170"/>
      <c r="I1242" s="170"/>
      <c r="J1242" s="817">
        <f t="shared" si="106"/>
        <v>0</v>
      </c>
      <c r="K1242" s="588">
        <f t="shared" si="107"/>
        <v>0</v>
      </c>
      <c r="L1242" s="644">
        <f>IF(I1242&lt;(INDEX(Lookup!$U$2:$U$10,MATCH($D$45,Lookup!$S$2:$S$10,0))),0,365)</f>
        <v>0</v>
      </c>
      <c r="M1242" s="588">
        <f t="shared" si="105"/>
        <v>0</v>
      </c>
      <c r="N1242" s="704"/>
      <c r="O1242" s="361"/>
      <c r="Q1242" s="849">
        <f t="shared" si="108"/>
        <v>0</v>
      </c>
      <c r="R1242" s="849">
        <f t="shared" si="109"/>
        <v>0</v>
      </c>
    </row>
    <row r="1243" spans="2:18" x14ac:dyDescent="0.35">
      <c r="B1243" s="229"/>
      <c r="C1243" s="301"/>
      <c r="D1243" s="301"/>
      <c r="E1243" s="449"/>
      <c r="F1243" s="301"/>
      <c r="G1243" s="302"/>
      <c r="H1243" s="170"/>
      <c r="I1243" s="170"/>
      <c r="J1243" s="817">
        <f t="shared" si="106"/>
        <v>0</v>
      </c>
      <c r="K1243" s="588">
        <f t="shared" si="107"/>
        <v>0</v>
      </c>
      <c r="L1243" s="644">
        <f>IF(I1243&lt;(INDEX(Lookup!$U$2:$U$10,MATCH($D$45,Lookup!$S$2:$S$10,0))),0,365)</f>
        <v>0</v>
      </c>
      <c r="M1243" s="588">
        <f t="shared" si="105"/>
        <v>0</v>
      </c>
      <c r="N1243" s="704"/>
      <c r="O1243" s="361"/>
      <c r="Q1243" s="849">
        <f t="shared" si="108"/>
        <v>0</v>
      </c>
      <c r="R1243" s="849">
        <f t="shared" si="109"/>
        <v>0</v>
      </c>
    </row>
    <row r="1244" spans="2:18" x14ac:dyDescent="0.35">
      <c r="B1244" s="229"/>
      <c r="C1244" s="301"/>
      <c r="D1244" s="301"/>
      <c r="E1244" s="449"/>
      <c r="F1244" s="301"/>
      <c r="G1244" s="302"/>
      <c r="H1244" s="170"/>
      <c r="I1244" s="170"/>
      <c r="J1244" s="817">
        <f t="shared" si="106"/>
        <v>0</v>
      </c>
      <c r="K1244" s="588">
        <f t="shared" si="107"/>
        <v>0</v>
      </c>
      <c r="L1244" s="644">
        <f>IF(I1244&lt;(INDEX(Lookup!$U$2:$U$10,MATCH($D$45,Lookup!$S$2:$S$10,0))),0,365)</f>
        <v>0</v>
      </c>
      <c r="M1244" s="588">
        <f t="shared" si="105"/>
        <v>0</v>
      </c>
      <c r="N1244" s="704"/>
      <c r="O1244" s="361"/>
      <c r="Q1244" s="849">
        <f t="shared" si="108"/>
        <v>0</v>
      </c>
      <c r="R1244" s="849">
        <f t="shared" si="109"/>
        <v>0</v>
      </c>
    </row>
    <row r="1245" spans="2:18" x14ac:dyDescent="0.35">
      <c r="B1245" s="229"/>
      <c r="C1245" s="301"/>
      <c r="D1245" s="301"/>
      <c r="E1245" s="449"/>
      <c r="F1245" s="301"/>
      <c r="G1245" s="302"/>
      <c r="H1245" s="170"/>
      <c r="I1245" s="170"/>
      <c r="J1245" s="817">
        <f t="shared" si="106"/>
        <v>0</v>
      </c>
      <c r="K1245" s="588">
        <f t="shared" si="107"/>
        <v>0</v>
      </c>
      <c r="L1245" s="644">
        <f>IF(I1245&lt;(INDEX(Lookup!$U$2:$U$10,MATCH($D$45,Lookup!$S$2:$S$10,0))),0,365)</f>
        <v>0</v>
      </c>
      <c r="M1245" s="588">
        <f t="shared" si="105"/>
        <v>0</v>
      </c>
      <c r="N1245" s="704"/>
      <c r="O1245" s="361"/>
      <c r="Q1245" s="849">
        <f t="shared" si="108"/>
        <v>0</v>
      </c>
      <c r="R1245" s="849">
        <f t="shared" si="109"/>
        <v>0</v>
      </c>
    </row>
    <row r="1246" spans="2:18" x14ac:dyDescent="0.35">
      <c r="B1246" s="229"/>
      <c r="C1246" s="301"/>
      <c r="D1246" s="301"/>
      <c r="E1246" s="449"/>
      <c r="F1246" s="301"/>
      <c r="G1246" s="302"/>
      <c r="H1246" s="170"/>
      <c r="I1246" s="170"/>
      <c r="J1246" s="817">
        <f t="shared" si="106"/>
        <v>0</v>
      </c>
      <c r="K1246" s="588">
        <f t="shared" si="107"/>
        <v>0</v>
      </c>
      <c r="L1246" s="644">
        <f>IF(I1246&lt;(INDEX(Lookup!$U$2:$U$10,MATCH($D$45,Lookup!$S$2:$S$10,0))),0,365)</f>
        <v>0</v>
      </c>
      <c r="M1246" s="588">
        <f t="shared" si="105"/>
        <v>0</v>
      </c>
      <c r="N1246" s="704"/>
      <c r="O1246" s="361"/>
      <c r="Q1246" s="849">
        <f t="shared" si="108"/>
        <v>0</v>
      </c>
      <c r="R1246" s="849">
        <f t="shared" si="109"/>
        <v>0</v>
      </c>
    </row>
    <row r="1247" spans="2:18" x14ac:dyDescent="0.35">
      <c r="B1247" s="229"/>
      <c r="C1247" s="301"/>
      <c r="D1247" s="301"/>
      <c r="E1247" s="449"/>
      <c r="F1247" s="301"/>
      <c r="G1247" s="302"/>
      <c r="H1247" s="170"/>
      <c r="I1247" s="170"/>
      <c r="J1247" s="817">
        <f t="shared" si="106"/>
        <v>0</v>
      </c>
      <c r="K1247" s="588">
        <f t="shared" si="107"/>
        <v>0</v>
      </c>
      <c r="L1247" s="644">
        <f>IF(I1247&lt;(INDEX(Lookup!$U$2:$U$10,MATCH($D$45,Lookup!$S$2:$S$10,0))),0,365)</f>
        <v>0</v>
      </c>
      <c r="M1247" s="588">
        <f t="shared" si="105"/>
        <v>0</v>
      </c>
      <c r="N1247" s="704"/>
      <c r="O1247" s="361"/>
      <c r="Q1247" s="849">
        <f t="shared" si="108"/>
        <v>0</v>
      </c>
      <c r="R1247" s="849">
        <f t="shared" si="109"/>
        <v>0</v>
      </c>
    </row>
    <row r="1248" spans="2:18" x14ac:dyDescent="0.35">
      <c r="B1248" s="229"/>
      <c r="C1248" s="301"/>
      <c r="D1248" s="301"/>
      <c r="E1248" s="449"/>
      <c r="F1248" s="301"/>
      <c r="G1248" s="302"/>
      <c r="H1248" s="170"/>
      <c r="I1248" s="170"/>
      <c r="J1248" s="817">
        <f t="shared" si="106"/>
        <v>0</v>
      </c>
      <c r="K1248" s="588">
        <f t="shared" si="107"/>
        <v>0</v>
      </c>
      <c r="L1248" s="644">
        <f>IF(I1248&lt;(INDEX(Lookup!$U$2:$U$10,MATCH($D$45,Lookup!$S$2:$S$10,0))),0,365)</f>
        <v>0</v>
      </c>
      <c r="M1248" s="588">
        <f t="shared" si="105"/>
        <v>0</v>
      </c>
      <c r="N1248" s="704"/>
      <c r="O1248" s="361"/>
      <c r="Q1248" s="849">
        <f t="shared" si="108"/>
        <v>0</v>
      </c>
      <c r="R1248" s="849">
        <f t="shared" si="109"/>
        <v>0</v>
      </c>
    </row>
    <row r="1249" spans="2:18" x14ac:dyDescent="0.35">
      <c r="B1249" s="229"/>
      <c r="C1249" s="301"/>
      <c r="D1249" s="301"/>
      <c r="E1249" s="449"/>
      <c r="F1249" s="301"/>
      <c r="G1249" s="302"/>
      <c r="H1249" s="170"/>
      <c r="I1249" s="170"/>
      <c r="J1249" s="817">
        <f t="shared" si="106"/>
        <v>0</v>
      </c>
      <c r="K1249" s="588">
        <f t="shared" si="107"/>
        <v>0</v>
      </c>
      <c r="L1249" s="644">
        <f>IF(I1249&lt;(INDEX(Lookup!$U$2:$U$10,MATCH($D$45,Lookup!$S$2:$S$10,0))),0,365)</f>
        <v>0</v>
      </c>
      <c r="M1249" s="588">
        <f t="shared" si="105"/>
        <v>0</v>
      </c>
      <c r="N1249" s="704"/>
      <c r="O1249" s="361"/>
      <c r="Q1249" s="849">
        <f t="shared" si="108"/>
        <v>0</v>
      </c>
      <c r="R1249" s="849">
        <f t="shared" si="109"/>
        <v>0</v>
      </c>
    </row>
    <row r="1250" spans="2:18" x14ac:dyDescent="0.35">
      <c r="B1250" s="229"/>
      <c r="C1250" s="301"/>
      <c r="D1250" s="301"/>
      <c r="E1250" s="449"/>
      <c r="F1250" s="301"/>
      <c r="G1250" s="302"/>
      <c r="H1250" s="170"/>
      <c r="I1250" s="170"/>
      <c r="J1250" s="817">
        <f t="shared" si="106"/>
        <v>0</v>
      </c>
      <c r="K1250" s="588">
        <f t="shared" si="107"/>
        <v>0</v>
      </c>
      <c r="L1250" s="644">
        <f>IF(I1250&lt;(INDEX(Lookup!$U$2:$U$10,MATCH($D$45,Lookup!$S$2:$S$10,0))),0,365)</f>
        <v>0</v>
      </c>
      <c r="M1250" s="588">
        <f t="shared" si="105"/>
        <v>0</v>
      </c>
      <c r="N1250" s="704"/>
      <c r="O1250" s="361"/>
      <c r="Q1250" s="849">
        <f t="shared" si="108"/>
        <v>0</v>
      </c>
      <c r="R1250" s="849">
        <f t="shared" si="109"/>
        <v>0</v>
      </c>
    </row>
    <row r="1251" spans="2:18" x14ac:dyDescent="0.35">
      <c r="B1251" s="229"/>
      <c r="C1251" s="301"/>
      <c r="D1251" s="301"/>
      <c r="E1251" s="449"/>
      <c r="F1251" s="301"/>
      <c r="G1251" s="302"/>
      <c r="H1251" s="170"/>
      <c r="I1251" s="170"/>
      <c r="J1251" s="817">
        <f t="shared" si="106"/>
        <v>0</v>
      </c>
      <c r="K1251" s="588">
        <f t="shared" si="107"/>
        <v>0</v>
      </c>
      <c r="L1251" s="644">
        <f>IF(I1251&lt;(INDEX(Lookup!$U$2:$U$10,MATCH($D$45,Lookup!$S$2:$S$10,0))),0,365)</f>
        <v>0</v>
      </c>
      <c r="M1251" s="588">
        <f t="shared" si="105"/>
        <v>0</v>
      </c>
      <c r="N1251" s="704"/>
      <c r="O1251" s="361"/>
      <c r="Q1251" s="849">
        <f t="shared" si="108"/>
        <v>0</v>
      </c>
      <c r="R1251" s="849">
        <f t="shared" si="109"/>
        <v>0</v>
      </c>
    </row>
    <row r="1252" spans="2:18" x14ac:dyDescent="0.35">
      <c r="B1252" s="229"/>
      <c r="C1252" s="301"/>
      <c r="D1252" s="301"/>
      <c r="E1252" s="449"/>
      <c r="F1252" s="301"/>
      <c r="G1252" s="302"/>
      <c r="H1252" s="170"/>
      <c r="I1252" s="170"/>
      <c r="J1252" s="817">
        <f t="shared" si="106"/>
        <v>0</v>
      </c>
      <c r="K1252" s="588">
        <f t="shared" si="107"/>
        <v>0</v>
      </c>
      <c r="L1252" s="644">
        <f>IF(I1252&lt;(INDEX(Lookup!$U$2:$U$10,MATCH($D$45,Lookup!$S$2:$S$10,0))),0,365)</f>
        <v>0</v>
      </c>
      <c r="M1252" s="588">
        <f t="shared" si="105"/>
        <v>0</v>
      </c>
      <c r="N1252" s="704"/>
      <c r="O1252" s="361"/>
      <c r="Q1252" s="849">
        <f t="shared" si="108"/>
        <v>0</v>
      </c>
      <c r="R1252" s="849">
        <f t="shared" si="109"/>
        <v>0</v>
      </c>
    </row>
    <row r="1253" spans="2:18" x14ac:dyDescent="0.35">
      <c r="B1253" s="229"/>
      <c r="C1253" s="301"/>
      <c r="D1253" s="301"/>
      <c r="E1253" s="449"/>
      <c r="F1253" s="301"/>
      <c r="G1253" s="302"/>
      <c r="H1253" s="170"/>
      <c r="I1253" s="170"/>
      <c r="J1253" s="817">
        <f t="shared" si="106"/>
        <v>0</v>
      </c>
      <c r="K1253" s="588">
        <f t="shared" si="107"/>
        <v>0</v>
      </c>
      <c r="L1253" s="644">
        <f>IF(I1253&lt;(INDEX(Lookup!$U$2:$U$10,MATCH($D$45,Lookup!$S$2:$S$10,0))),0,365)</f>
        <v>0</v>
      </c>
      <c r="M1253" s="588">
        <f t="shared" si="105"/>
        <v>0</v>
      </c>
      <c r="N1253" s="704"/>
      <c r="O1253" s="361"/>
      <c r="Q1253" s="849">
        <f t="shared" si="108"/>
        <v>0</v>
      </c>
      <c r="R1253" s="849">
        <f t="shared" si="109"/>
        <v>0</v>
      </c>
    </row>
    <row r="1254" spans="2:18" x14ac:dyDescent="0.35">
      <c r="B1254" s="229"/>
      <c r="C1254" s="301"/>
      <c r="D1254" s="301"/>
      <c r="E1254" s="449"/>
      <c r="F1254" s="301"/>
      <c r="G1254" s="302"/>
      <c r="H1254" s="170"/>
      <c r="I1254" s="170"/>
      <c r="J1254" s="817">
        <f t="shared" si="106"/>
        <v>0</v>
      </c>
      <c r="K1254" s="588">
        <f t="shared" si="107"/>
        <v>0</v>
      </c>
      <c r="L1254" s="644">
        <f>IF(I1254&lt;(INDEX(Lookup!$U$2:$U$10,MATCH($D$45,Lookup!$S$2:$S$10,0))),0,365)</f>
        <v>0</v>
      </c>
      <c r="M1254" s="588">
        <f t="shared" si="105"/>
        <v>0</v>
      </c>
      <c r="N1254" s="704"/>
      <c r="O1254" s="361"/>
      <c r="Q1254" s="849">
        <f t="shared" si="108"/>
        <v>0</v>
      </c>
      <c r="R1254" s="849">
        <f t="shared" si="109"/>
        <v>0</v>
      </c>
    </row>
    <row r="1255" spans="2:18" x14ac:dyDescent="0.35">
      <c r="B1255" s="229"/>
      <c r="C1255" s="301"/>
      <c r="D1255" s="301"/>
      <c r="E1255" s="449"/>
      <c r="F1255" s="301"/>
      <c r="G1255" s="302"/>
      <c r="H1255" s="170"/>
      <c r="I1255" s="170"/>
      <c r="J1255" s="817">
        <f t="shared" si="106"/>
        <v>0</v>
      </c>
      <c r="K1255" s="588">
        <f t="shared" si="107"/>
        <v>0</v>
      </c>
      <c r="L1255" s="644">
        <f>IF(I1255&lt;(INDEX(Lookup!$U$2:$U$10,MATCH($D$45,Lookup!$S$2:$S$10,0))),0,365)</f>
        <v>0</v>
      </c>
      <c r="M1255" s="588">
        <f t="shared" si="105"/>
        <v>0</v>
      </c>
      <c r="N1255" s="704"/>
      <c r="O1255" s="361"/>
      <c r="Q1255" s="849">
        <f t="shared" si="108"/>
        <v>0</v>
      </c>
      <c r="R1255" s="849">
        <f t="shared" si="109"/>
        <v>0</v>
      </c>
    </row>
    <row r="1256" spans="2:18" x14ac:dyDescent="0.35">
      <c r="B1256" s="229"/>
      <c r="C1256" s="301"/>
      <c r="D1256" s="301"/>
      <c r="E1256" s="449"/>
      <c r="F1256" s="301"/>
      <c r="G1256" s="302"/>
      <c r="H1256" s="170"/>
      <c r="I1256" s="170"/>
      <c r="J1256" s="817">
        <f t="shared" si="106"/>
        <v>0</v>
      </c>
      <c r="K1256" s="588">
        <f t="shared" si="107"/>
        <v>0</v>
      </c>
      <c r="L1256" s="644">
        <f>IF(I1256&lt;(INDEX(Lookup!$U$2:$U$10,MATCH($D$45,Lookup!$S$2:$S$10,0))),0,365)</f>
        <v>0</v>
      </c>
      <c r="M1256" s="588">
        <f t="shared" si="105"/>
        <v>0</v>
      </c>
      <c r="N1256" s="704"/>
      <c r="O1256" s="361"/>
      <c r="Q1256" s="849">
        <f t="shared" si="108"/>
        <v>0</v>
      </c>
      <c r="R1256" s="849">
        <f t="shared" si="109"/>
        <v>0</v>
      </c>
    </row>
    <row r="1257" spans="2:18" x14ac:dyDescent="0.35">
      <c r="B1257" s="229"/>
      <c r="C1257" s="301"/>
      <c r="D1257" s="301"/>
      <c r="E1257" s="449"/>
      <c r="F1257" s="301"/>
      <c r="G1257" s="302"/>
      <c r="H1257" s="170"/>
      <c r="I1257" s="170"/>
      <c r="J1257" s="817">
        <f t="shared" si="106"/>
        <v>0</v>
      </c>
      <c r="K1257" s="588">
        <f t="shared" si="107"/>
        <v>0</v>
      </c>
      <c r="L1257" s="644">
        <f>IF(I1257&lt;(INDEX(Lookup!$U$2:$U$10,MATCH($D$45,Lookup!$S$2:$S$10,0))),0,365)</f>
        <v>0</v>
      </c>
      <c r="M1257" s="588">
        <f t="shared" si="105"/>
        <v>0</v>
      </c>
      <c r="N1257" s="704"/>
      <c r="O1257" s="361"/>
      <c r="Q1257" s="849">
        <f t="shared" si="108"/>
        <v>0</v>
      </c>
      <c r="R1257" s="849">
        <f t="shared" si="109"/>
        <v>0</v>
      </c>
    </row>
    <row r="1258" spans="2:18" x14ac:dyDescent="0.35">
      <c r="B1258" s="229"/>
      <c r="C1258" s="301"/>
      <c r="D1258" s="301"/>
      <c r="E1258" s="449"/>
      <c r="F1258" s="301"/>
      <c r="G1258" s="302"/>
      <c r="H1258" s="170"/>
      <c r="I1258" s="170"/>
      <c r="J1258" s="817">
        <f t="shared" si="106"/>
        <v>0</v>
      </c>
      <c r="K1258" s="588">
        <f t="shared" si="107"/>
        <v>0</v>
      </c>
      <c r="L1258" s="644">
        <f>IF(I1258&lt;(INDEX(Lookup!$U$2:$U$10,MATCH($D$45,Lookup!$S$2:$S$10,0))),0,365)</f>
        <v>0</v>
      </c>
      <c r="M1258" s="588">
        <f t="shared" si="105"/>
        <v>0</v>
      </c>
      <c r="N1258" s="704"/>
      <c r="O1258" s="361"/>
      <c r="Q1258" s="849">
        <f t="shared" si="108"/>
        <v>0</v>
      </c>
      <c r="R1258" s="849">
        <f t="shared" si="109"/>
        <v>0</v>
      </c>
    </row>
    <row r="1259" spans="2:18" x14ac:dyDescent="0.35">
      <c r="B1259" s="229"/>
      <c r="C1259" s="301"/>
      <c r="D1259" s="301"/>
      <c r="E1259" s="449"/>
      <c r="F1259" s="301"/>
      <c r="G1259" s="302"/>
      <c r="H1259" s="170"/>
      <c r="I1259" s="170"/>
      <c r="J1259" s="817">
        <f t="shared" si="106"/>
        <v>0</v>
      </c>
      <c r="K1259" s="588">
        <f t="shared" si="107"/>
        <v>0</v>
      </c>
      <c r="L1259" s="644">
        <f>IF(I1259&lt;(INDEX(Lookup!$U$2:$U$10,MATCH($D$45,Lookup!$S$2:$S$10,0))),0,365)</f>
        <v>0</v>
      </c>
      <c r="M1259" s="588">
        <f t="shared" si="105"/>
        <v>0</v>
      </c>
      <c r="N1259" s="704"/>
      <c r="O1259" s="361"/>
      <c r="Q1259" s="849">
        <f t="shared" si="108"/>
        <v>0</v>
      </c>
      <c r="R1259" s="849">
        <f t="shared" si="109"/>
        <v>0</v>
      </c>
    </row>
    <row r="1260" spans="2:18" x14ac:dyDescent="0.35">
      <c r="B1260" s="229"/>
      <c r="C1260" s="301"/>
      <c r="D1260" s="301"/>
      <c r="E1260" s="449"/>
      <c r="F1260" s="301"/>
      <c r="G1260" s="302"/>
      <c r="H1260" s="170"/>
      <c r="I1260" s="170"/>
      <c r="J1260" s="817">
        <f t="shared" si="106"/>
        <v>0</v>
      </c>
      <c r="K1260" s="588">
        <f t="shared" si="107"/>
        <v>0</v>
      </c>
      <c r="L1260" s="644">
        <f>IF(I1260&lt;(INDEX(Lookup!$U$2:$U$10,MATCH($D$45,Lookup!$S$2:$S$10,0))),0,365)</f>
        <v>0</v>
      </c>
      <c r="M1260" s="588">
        <f t="shared" si="105"/>
        <v>0</v>
      </c>
      <c r="N1260" s="704"/>
      <c r="O1260" s="361"/>
      <c r="Q1260" s="849">
        <f t="shared" si="108"/>
        <v>0</v>
      </c>
      <c r="R1260" s="849">
        <f t="shared" si="109"/>
        <v>0</v>
      </c>
    </row>
    <row r="1261" spans="2:18" x14ac:dyDescent="0.35">
      <c r="B1261" s="229"/>
      <c r="C1261" s="301"/>
      <c r="D1261" s="301"/>
      <c r="E1261" s="449"/>
      <c r="F1261" s="301"/>
      <c r="G1261" s="302"/>
      <c r="H1261" s="170"/>
      <c r="I1261" s="170"/>
      <c r="J1261" s="817">
        <f t="shared" si="106"/>
        <v>0</v>
      </c>
      <c r="K1261" s="588">
        <f t="shared" si="107"/>
        <v>0</v>
      </c>
      <c r="L1261" s="644">
        <f>IF(I1261&lt;(INDEX(Lookup!$U$2:$U$10,MATCH($D$45,Lookup!$S$2:$S$10,0))),0,365)</f>
        <v>0</v>
      </c>
      <c r="M1261" s="588">
        <f t="shared" si="105"/>
        <v>0</v>
      </c>
      <c r="N1261" s="704"/>
      <c r="O1261" s="361"/>
      <c r="Q1261" s="849">
        <f t="shared" si="108"/>
        <v>0</v>
      </c>
      <c r="R1261" s="849">
        <f t="shared" si="109"/>
        <v>0</v>
      </c>
    </row>
    <row r="1262" spans="2:18" x14ac:dyDescent="0.35">
      <c r="B1262" s="229"/>
      <c r="C1262" s="301"/>
      <c r="D1262" s="301"/>
      <c r="E1262" s="449"/>
      <c r="F1262" s="301"/>
      <c r="G1262" s="302"/>
      <c r="H1262" s="170"/>
      <c r="I1262" s="170"/>
      <c r="J1262" s="817">
        <f t="shared" si="106"/>
        <v>0</v>
      </c>
      <c r="K1262" s="588">
        <f t="shared" si="107"/>
        <v>0</v>
      </c>
      <c r="L1262" s="644">
        <f>IF(I1262&lt;(INDEX(Lookup!$U$2:$U$10,MATCH($D$45,Lookup!$S$2:$S$10,0))),0,365)</f>
        <v>0</v>
      </c>
      <c r="M1262" s="588">
        <f t="shared" si="105"/>
        <v>0</v>
      </c>
      <c r="N1262" s="704"/>
      <c r="O1262" s="361"/>
      <c r="Q1262" s="849">
        <f t="shared" si="108"/>
        <v>0</v>
      </c>
      <c r="R1262" s="849">
        <f t="shared" si="109"/>
        <v>0</v>
      </c>
    </row>
    <row r="1263" spans="2:18" x14ac:dyDescent="0.35">
      <c r="B1263" s="229"/>
      <c r="C1263" s="301"/>
      <c r="D1263" s="301"/>
      <c r="E1263" s="449"/>
      <c r="F1263" s="301"/>
      <c r="G1263" s="302"/>
      <c r="H1263" s="170"/>
      <c r="I1263" s="170"/>
      <c r="J1263" s="817">
        <f t="shared" si="106"/>
        <v>0</v>
      </c>
      <c r="K1263" s="588">
        <f t="shared" si="107"/>
        <v>0</v>
      </c>
      <c r="L1263" s="644">
        <f>IF(I1263&lt;(INDEX(Lookup!$U$2:$U$10,MATCH($D$45,Lookup!$S$2:$S$10,0))),0,365)</f>
        <v>0</v>
      </c>
      <c r="M1263" s="588">
        <f t="shared" si="105"/>
        <v>0</v>
      </c>
      <c r="N1263" s="704"/>
      <c r="O1263" s="361"/>
      <c r="Q1263" s="849">
        <f t="shared" si="108"/>
        <v>0</v>
      </c>
      <c r="R1263" s="849">
        <f t="shared" si="109"/>
        <v>0</v>
      </c>
    </row>
    <row r="1264" spans="2:18" x14ac:dyDescent="0.35">
      <c r="B1264" s="229"/>
      <c r="C1264" s="301"/>
      <c r="D1264" s="301"/>
      <c r="E1264" s="449"/>
      <c r="F1264" s="301"/>
      <c r="G1264" s="302"/>
      <c r="H1264" s="170"/>
      <c r="I1264" s="170"/>
      <c r="J1264" s="817">
        <f t="shared" si="106"/>
        <v>0</v>
      </c>
      <c r="K1264" s="588">
        <f t="shared" si="107"/>
        <v>0</v>
      </c>
      <c r="L1264" s="644">
        <f>IF(I1264&lt;(INDEX(Lookup!$U$2:$U$10,MATCH($D$45,Lookup!$S$2:$S$10,0))),0,365)</f>
        <v>0</v>
      </c>
      <c r="M1264" s="588">
        <f t="shared" ref="M1264:M1327" si="110">IF(O1264="x",0,L1264*$L$8)</f>
        <v>0</v>
      </c>
      <c r="N1264" s="704"/>
      <c r="O1264" s="361"/>
      <c r="Q1264" s="849">
        <f t="shared" si="108"/>
        <v>0</v>
      </c>
      <c r="R1264" s="849">
        <f t="shared" si="109"/>
        <v>0</v>
      </c>
    </row>
    <row r="1265" spans="2:18" x14ac:dyDescent="0.35">
      <c r="B1265" s="229"/>
      <c r="C1265" s="301"/>
      <c r="D1265" s="301"/>
      <c r="E1265" s="449"/>
      <c r="F1265" s="301"/>
      <c r="G1265" s="302"/>
      <c r="H1265" s="170"/>
      <c r="I1265" s="170"/>
      <c r="J1265" s="817">
        <f t="shared" ref="J1265:J1328" si="111">IF(OR(H1265&lt;&gt;"",I1265&lt;&gt;""),DATEDIF(H1265,I1265,"d")+1,0)</f>
        <v>0</v>
      </c>
      <c r="K1265" s="588">
        <f t="shared" ref="K1265:K1328" si="112">J1265*$L$8</f>
        <v>0</v>
      </c>
      <c r="L1265" s="644">
        <f>IF(I1265&lt;(INDEX(Lookup!$U$2:$U$10,MATCH($D$45,Lookup!$S$2:$S$10,0))),0,365)</f>
        <v>0</v>
      </c>
      <c r="M1265" s="588">
        <f t="shared" si="110"/>
        <v>0</v>
      </c>
      <c r="N1265" s="704"/>
      <c r="O1265" s="361"/>
      <c r="Q1265" s="849">
        <f t="shared" ref="Q1265:Q1328" si="113">K1265*$H$33</f>
        <v>0</v>
      </c>
      <c r="R1265" s="849">
        <f t="shared" ref="R1265:R1328" si="114">M1265*$H$42</f>
        <v>0</v>
      </c>
    </row>
    <row r="1266" spans="2:18" x14ac:dyDescent="0.35">
      <c r="B1266" s="229"/>
      <c r="C1266" s="301"/>
      <c r="D1266" s="301"/>
      <c r="E1266" s="449"/>
      <c r="F1266" s="301"/>
      <c r="G1266" s="302"/>
      <c r="H1266" s="170"/>
      <c r="I1266" s="170"/>
      <c r="J1266" s="817">
        <f t="shared" si="111"/>
        <v>0</v>
      </c>
      <c r="K1266" s="588">
        <f t="shared" si="112"/>
        <v>0</v>
      </c>
      <c r="L1266" s="644">
        <f>IF(I1266&lt;(INDEX(Lookup!$U$2:$U$10,MATCH($D$45,Lookup!$S$2:$S$10,0))),0,365)</f>
        <v>0</v>
      </c>
      <c r="M1266" s="588">
        <f t="shared" si="110"/>
        <v>0</v>
      </c>
      <c r="N1266" s="704"/>
      <c r="O1266" s="361"/>
      <c r="Q1266" s="849">
        <f t="shared" si="113"/>
        <v>0</v>
      </c>
      <c r="R1266" s="849">
        <f t="shared" si="114"/>
        <v>0</v>
      </c>
    </row>
    <row r="1267" spans="2:18" x14ac:dyDescent="0.35">
      <c r="B1267" s="229"/>
      <c r="C1267" s="301"/>
      <c r="D1267" s="301"/>
      <c r="E1267" s="449"/>
      <c r="F1267" s="301"/>
      <c r="G1267" s="302"/>
      <c r="H1267" s="170"/>
      <c r="I1267" s="170"/>
      <c r="J1267" s="817">
        <f t="shared" si="111"/>
        <v>0</v>
      </c>
      <c r="K1267" s="588">
        <f t="shared" si="112"/>
        <v>0</v>
      </c>
      <c r="L1267" s="644">
        <f>IF(I1267&lt;(INDEX(Lookup!$U$2:$U$10,MATCH($D$45,Lookup!$S$2:$S$10,0))),0,365)</f>
        <v>0</v>
      </c>
      <c r="M1267" s="588">
        <f t="shared" si="110"/>
        <v>0</v>
      </c>
      <c r="N1267" s="704"/>
      <c r="O1267" s="361"/>
      <c r="Q1267" s="849">
        <f t="shared" si="113"/>
        <v>0</v>
      </c>
      <c r="R1267" s="849">
        <f t="shared" si="114"/>
        <v>0</v>
      </c>
    </row>
    <row r="1268" spans="2:18" x14ac:dyDescent="0.35">
      <c r="B1268" s="229"/>
      <c r="C1268" s="301"/>
      <c r="D1268" s="301"/>
      <c r="E1268" s="449"/>
      <c r="F1268" s="301"/>
      <c r="G1268" s="302"/>
      <c r="H1268" s="170"/>
      <c r="I1268" s="170"/>
      <c r="J1268" s="817">
        <f t="shared" si="111"/>
        <v>0</v>
      </c>
      <c r="K1268" s="588">
        <f t="shared" si="112"/>
        <v>0</v>
      </c>
      <c r="L1268" s="644">
        <f>IF(I1268&lt;(INDEX(Lookup!$U$2:$U$10,MATCH($D$45,Lookup!$S$2:$S$10,0))),0,365)</f>
        <v>0</v>
      </c>
      <c r="M1268" s="588">
        <f t="shared" si="110"/>
        <v>0</v>
      </c>
      <c r="N1268" s="704"/>
      <c r="O1268" s="361"/>
      <c r="Q1268" s="849">
        <f t="shared" si="113"/>
        <v>0</v>
      </c>
      <c r="R1268" s="849">
        <f t="shared" si="114"/>
        <v>0</v>
      </c>
    </row>
    <row r="1269" spans="2:18" x14ac:dyDescent="0.35">
      <c r="B1269" s="229"/>
      <c r="C1269" s="301"/>
      <c r="D1269" s="301"/>
      <c r="E1269" s="449"/>
      <c r="F1269" s="301"/>
      <c r="G1269" s="302"/>
      <c r="H1269" s="170"/>
      <c r="I1269" s="170"/>
      <c r="J1269" s="817">
        <f t="shared" si="111"/>
        <v>0</v>
      </c>
      <c r="K1269" s="588">
        <f t="shared" si="112"/>
        <v>0</v>
      </c>
      <c r="L1269" s="644">
        <f>IF(I1269&lt;(INDEX(Lookup!$U$2:$U$10,MATCH($D$45,Lookup!$S$2:$S$10,0))),0,365)</f>
        <v>0</v>
      </c>
      <c r="M1269" s="588">
        <f t="shared" si="110"/>
        <v>0</v>
      </c>
      <c r="N1269" s="704"/>
      <c r="O1269" s="361"/>
      <c r="Q1269" s="849">
        <f t="shared" si="113"/>
        <v>0</v>
      </c>
      <c r="R1269" s="849">
        <f t="shared" si="114"/>
        <v>0</v>
      </c>
    </row>
    <row r="1270" spans="2:18" x14ac:dyDescent="0.35">
      <c r="B1270" s="229"/>
      <c r="C1270" s="301"/>
      <c r="D1270" s="301"/>
      <c r="E1270" s="449"/>
      <c r="F1270" s="301"/>
      <c r="G1270" s="302"/>
      <c r="H1270" s="170"/>
      <c r="I1270" s="170"/>
      <c r="J1270" s="817">
        <f t="shared" si="111"/>
        <v>0</v>
      </c>
      <c r="K1270" s="588">
        <f t="shared" si="112"/>
        <v>0</v>
      </c>
      <c r="L1270" s="644">
        <f>IF(I1270&lt;(INDEX(Lookup!$U$2:$U$10,MATCH($D$45,Lookup!$S$2:$S$10,0))),0,365)</f>
        <v>0</v>
      </c>
      <c r="M1270" s="588">
        <f t="shared" si="110"/>
        <v>0</v>
      </c>
      <c r="N1270" s="704"/>
      <c r="O1270" s="361"/>
      <c r="Q1270" s="849">
        <f t="shared" si="113"/>
        <v>0</v>
      </c>
      <c r="R1270" s="849">
        <f t="shared" si="114"/>
        <v>0</v>
      </c>
    </row>
    <row r="1271" spans="2:18" x14ac:dyDescent="0.35">
      <c r="B1271" s="229"/>
      <c r="C1271" s="301"/>
      <c r="D1271" s="301"/>
      <c r="E1271" s="449"/>
      <c r="F1271" s="301"/>
      <c r="G1271" s="302"/>
      <c r="H1271" s="170"/>
      <c r="I1271" s="170"/>
      <c r="J1271" s="817">
        <f t="shared" si="111"/>
        <v>0</v>
      </c>
      <c r="K1271" s="588">
        <f t="shared" si="112"/>
        <v>0</v>
      </c>
      <c r="L1271" s="644">
        <f>IF(I1271&lt;(INDEX(Lookup!$U$2:$U$10,MATCH($D$45,Lookup!$S$2:$S$10,0))),0,365)</f>
        <v>0</v>
      </c>
      <c r="M1271" s="588">
        <f t="shared" si="110"/>
        <v>0</v>
      </c>
      <c r="N1271" s="704"/>
      <c r="O1271" s="361"/>
      <c r="Q1271" s="849">
        <f t="shared" si="113"/>
        <v>0</v>
      </c>
      <c r="R1271" s="849">
        <f t="shared" si="114"/>
        <v>0</v>
      </c>
    </row>
    <row r="1272" spans="2:18" x14ac:dyDescent="0.35">
      <c r="B1272" s="229"/>
      <c r="C1272" s="301"/>
      <c r="D1272" s="301"/>
      <c r="E1272" s="449"/>
      <c r="F1272" s="301"/>
      <c r="G1272" s="302"/>
      <c r="H1272" s="170"/>
      <c r="I1272" s="170"/>
      <c r="J1272" s="817">
        <f t="shared" si="111"/>
        <v>0</v>
      </c>
      <c r="K1272" s="588">
        <f t="shared" si="112"/>
        <v>0</v>
      </c>
      <c r="L1272" s="644">
        <f>IF(I1272&lt;(INDEX(Lookup!$U$2:$U$10,MATCH($D$45,Lookup!$S$2:$S$10,0))),0,365)</f>
        <v>0</v>
      </c>
      <c r="M1272" s="588">
        <f t="shared" si="110"/>
        <v>0</v>
      </c>
      <c r="N1272" s="704"/>
      <c r="O1272" s="361"/>
      <c r="Q1272" s="849">
        <f t="shared" si="113"/>
        <v>0</v>
      </c>
      <c r="R1272" s="849">
        <f t="shared" si="114"/>
        <v>0</v>
      </c>
    </row>
    <row r="1273" spans="2:18" x14ac:dyDescent="0.35">
      <c r="B1273" s="229"/>
      <c r="C1273" s="301"/>
      <c r="D1273" s="301"/>
      <c r="E1273" s="449"/>
      <c r="F1273" s="301"/>
      <c r="G1273" s="302"/>
      <c r="H1273" s="170"/>
      <c r="I1273" s="170"/>
      <c r="J1273" s="817">
        <f t="shared" si="111"/>
        <v>0</v>
      </c>
      <c r="K1273" s="588">
        <f t="shared" si="112"/>
        <v>0</v>
      </c>
      <c r="L1273" s="644">
        <f>IF(I1273&lt;(INDEX(Lookup!$U$2:$U$10,MATCH($D$45,Lookup!$S$2:$S$10,0))),0,365)</f>
        <v>0</v>
      </c>
      <c r="M1273" s="588">
        <f t="shared" si="110"/>
        <v>0</v>
      </c>
      <c r="N1273" s="704"/>
      <c r="O1273" s="361"/>
      <c r="Q1273" s="849">
        <f t="shared" si="113"/>
        <v>0</v>
      </c>
      <c r="R1273" s="849">
        <f t="shared" si="114"/>
        <v>0</v>
      </c>
    </row>
    <row r="1274" spans="2:18" x14ac:dyDescent="0.35">
      <c r="B1274" s="229"/>
      <c r="C1274" s="301"/>
      <c r="D1274" s="301"/>
      <c r="E1274" s="449"/>
      <c r="F1274" s="301"/>
      <c r="G1274" s="302"/>
      <c r="H1274" s="170"/>
      <c r="I1274" s="170"/>
      <c r="J1274" s="817">
        <f t="shared" si="111"/>
        <v>0</v>
      </c>
      <c r="K1274" s="588">
        <f t="shared" si="112"/>
        <v>0</v>
      </c>
      <c r="L1274" s="644">
        <f>IF(I1274&lt;(INDEX(Lookup!$U$2:$U$10,MATCH($D$45,Lookup!$S$2:$S$10,0))),0,365)</f>
        <v>0</v>
      </c>
      <c r="M1274" s="588">
        <f t="shared" si="110"/>
        <v>0</v>
      </c>
      <c r="N1274" s="704"/>
      <c r="O1274" s="361"/>
      <c r="Q1274" s="849">
        <f t="shared" si="113"/>
        <v>0</v>
      </c>
      <c r="R1274" s="849">
        <f t="shared" si="114"/>
        <v>0</v>
      </c>
    </row>
    <row r="1275" spans="2:18" x14ac:dyDescent="0.35">
      <c r="B1275" s="229"/>
      <c r="C1275" s="301"/>
      <c r="D1275" s="301"/>
      <c r="E1275" s="449"/>
      <c r="F1275" s="301"/>
      <c r="G1275" s="302"/>
      <c r="H1275" s="170"/>
      <c r="I1275" s="170"/>
      <c r="J1275" s="817">
        <f t="shared" si="111"/>
        <v>0</v>
      </c>
      <c r="K1275" s="588">
        <f t="shared" si="112"/>
        <v>0</v>
      </c>
      <c r="L1275" s="644">
        <f>IF(I1275&lt;(INDEX(Lookup!$U$2:$U$10,MATCH($D$45,Lookup!$S$2:$S$10,0))),0,365)</f>
        <v>0</v>
      </c>
      <c r="M1275" s="588">
        <f t="shared" si="110"/>
        <v>0</v>
      </c>
      <c r="N1275" s="704"/>
      <c r="O1275" s="361"/>
      <c r="Q1275" s="849">
        <f t="shared" si="113"/>
        <v>0</v>
      </c>
      <c r="R1275" s="849">
        <f t="shared" si="114"/>
        <v>0</v>
      </c>
    </row>
    <row r="1276" spans="2:18" x14ac:dyDescent="0.35">
      <c r="B1276" s="229"/>
      <c r="C1276" s="301"/>
      <c r="D1276" s="301"/>
      <c r="E1276" s="449"/>
      <c r="F1276" s="301"/>
      <c r="G1276" s="302"/>
      <c r="H1276" s="170"/>
      <c r="I1276" s="170"/>
      <c r="J1276" s="817">
        <f t="shared" si="111"/>
        <v>0</v>
      </c>
      <c r="K1276" s="588">
        <f t="shared" si="112"/>
        <v>0</v>
      </c>
      <c r="L1276" s="644">
        <f>IF(I1276&lt;(INDEX(Lookup!$U$2:$U$10,MATCH($D$45,Lookup!$S$2:$S$10,0))),0,365)</f>
        <v>0</v>
      </c>
      <c r="M1276" s="588">
        <f t="shared" si="110"/>
        <v>0</v>
      </c>
      <c r="N1276" s="704"/>
      <c r="O1276" s="361"/>
      <c r="Q1276" s="849">
        <f t="shared" si="113"/>
        <v>0</v>
      </c>
      <c r="R1276" s="849">
        <f t="shared" si="114"/>
        <v>0</v>
      </c>
    </row>
    <row r="1277" spans="2:18" x14ac:dyDescent="0.35">
      <c r="B1277" s="229"/>
      <c r="C1277" s="301"/>
      <c r="D1277" s="301"/>
      <c r="E1277" s="449"/>
      <c r="F1277" s="301"/>
      <c r="G1277" s="302"/>
      <c r="H1277" s="170"/>
      <c r="I1277" s="170"/>
      <c r="J1277" s="817">
        <f t="shared" si="111"/>
        <v>0</v>
      </c>
      <c r="K1277" s="588">
        <f t="shared" si="112"/>
        <v>0</v>
      </c>
      <c r="L1277" s="644">
        <f>IF(I1277&lt;(INDEX(Lookup!$U$2:$U$10,MATCH($D$45,Lookup!$S$2:$S$10,0))),0,365)</f>
        <v>0</v>
      </c>
      <c r="M1277" s="588">
        <f t="shared" si="110"/>
        <v>0</v>
      </c>
      <c r="N1277" s="704"/>
      <c r="O1277" s="361"/>
      <c r="Q1277" s="849">
        <f t="shared" si="113"/>
        <v>0</v>
      </c>
      <c r="R1277" s="849">
        <f t="shared" si="114"/>
        <v>0</v>
      </c>
    </row>
    <row r="1278" spans="2:18" x14ac:dyDescent="0.35">
      <c r="B1278" s="229"/>
      <c r="C1278" s="301"/>
      <c r="D1278" s="301"/>
      <c r="E1278" s="449"/>
      <c r="F1278" s="301"/>
      <c r="G1278" s="302"/>
      <c r="H1278" s="170"/>
      <c r="I1278" s="170"/>
      <c r="J1278" s="817">
        <f t="shared" si="111"/>
        <v>0</v>
      </c>
      <c r="K1278" s="588">
        <f t="shared" si="112"/>
        <v>0</v>
      </c>
      <c r="L1278" s="644">
        <f>IF(I1278&lt;(INDEX(Lookup!$U$2:$U$10,MATCH($D$45,Lookup!$S$2:$S$10,0))),0,365)</f>
        <v>0</v>
      </c>
      <c r="M1278" s="588">
        <f t="shared" si="110"/>
        <v>0</v>
      </c>
      <c r="N1278" s="704"/>
      <c r="O1278" s="361"/>
      <c r="Q1278" s="849">
        <f t="shared" si="113"/>
        <v>0</v>
      </c>
      <c r="R1278" s="849">
        <f t="shared" si="114"/>
        <v>0</v>
      </c>
    </row>
    <row r="1279" spans="2:18" x14ac:dyDescent="0.35">
      <c r="B1279" s="229"/>
      <c r="C1279" s="301"/>
      <c r="D1279" s="301"/>
      <c r="E1279" s="449"/>
      <c r="F1279" s="301"/>
      <c r="G1279" s="302"/>
      <c r="H1279" s="170"/>
      <c r="I1279" s="170"/>
      <c r="J1279" s="817">
        <f t="shared" si="111"/>
        <v>0</v>
      </c>
      <c r="K1279" s="588">
        <f t="shared" si="112"/>
        <v>0</v>
      </c>
      <c r="L1279" s="644">
        <f>IF(I1279&lt;(INDEX(Lookup!$U$2:$U$10,MATCH($D$45,Lookup!$S$2:$S$10,0))),0,365)</f>
        <v>0</v>
      </c>
      <c r="M1279" s="588">
        <f t="shared" si="110"/>
        <v>0</v>
      </c>
      <c r="N1279" s="704"/>
      <c r="O1279" s="361"/>
      <c r="Q1279" s="849">
        <f t="shared" si="113"/>
        <v>0</v>
      </c>
      <c r="R1279" s="849">
        <f t="shared" si="114"/>
        <v>0</v>
      </c>
    </row>
    <row r="1280" spans="2:18" x14ac:dyDescent="0.35">
      <c r="B1280" s="229"/>
      <c r="C1280" s="301"/>
      <c r="D1280" s="301"/>
      <c r="E1280" s="449"/>
      <c r="F1280" s="301"/>
      <c r="G1280" s="302"/>
      <c r="H1280" s="170"/>
      <c r="I1280" s="170"/>
      <c r="J1280" s="817">
        <f t="shared" si="111"/>
        <v>0</v>
      </c>
      <c r="K1280" s="588">
        <f t="shared" si="112"/>
        <v>0</v>
      </c>
      <c r="L1280" s="644">
        <f>IF(I1280&lt;(INDEX(Lookup!$U$2:$U$10,MATCH($D$45,Lookup!$S$2:$S$10,0))),0,365)</f>
        <v>0</v>
      </c>
      <c r="M1280" s="588">
        <f t="shared" si="110"/>
        <v>0</v>
      </c>
      <c r="N1280" s="704"/>
      <c r="O1280" s="361"/>
      <c r="Q1280" s="849">
        <f t="shared" si="113"/>
        <v>0</v>
      </c>
      <c r="R1280" s="849">
        <f t="shared" si="114"/>
        <v>0</v>
      </c>
    </row>
    <row r="1281" spans="2:18" x14ac:dyDescent="0.35">
      <c r="B1281" s="229"/>
      <c r="C1281" s="301"/>
      <c r="D1281" s="301"/>
      <c r="E1281" s="449"/>
      <c r="F1281" s="301"/>
      <c r="G1281" s="302"/>
      <c r="H1281" s="170"/>
      <c r="I1281" s="170"/>
      <c r="J1281" s="817">
        <f t="shared" si="111"/>
        <v>0</v>
      </c>
      <c r="K1281" s="588">
        <f t="shared" si="112"/>
        <v>0</v>
      </c>
      <c r="L1281" s="644">
        <f>IF(I1281&lt;(INDEX(Lookup!$U$2:$U$10,MATCH($D$45,Lookup!$S$2:$S$10,0))),0,365)</f>
        <v>0</v>
      </c>
      <c r="M1281" s="588">
        <f t="shared" si="110"/>
        <v>0</v>
      </c>
      <c r="N1281" s="704"/>
      <c r="O1281" s="361"/>
      <c r="Q1281" s="849">
        <f t="shared" si="113"/>
        <v>0</v>
      </c>
      <c r="R1281" s="849">
        <f t="shared" si="114"/>
        <v>0</v>
      </c>
    </row>
    <row r="1282" spans="2:18" x14ac:dyDescent="0.35">
      <c r="B1282" s="229"/>
      <c r="C1282" s="301"/>
      <c r="D1282" s="301"/>
      <c r="E1282" s="449"/>
      <c r="F1282" s="301"/>
      <c r="G1282" s="302"/>
      <c r="H1282" s="170"/>
      <c r="I1282" s="170"/>
      <c r="J1282" s="817">
        <f t="shared" si="111"/>
        <v>0</v>
      </c>
      <c r="K1282" s="588">
        <f t="shared" si="112"/>
        <v>0</v>
      </c>
      <c r="L1282" s="644">
        <f>IF(I1282&lt;(INDEX(Lookup!$U$2:$U$10,MATCH($D$45,Lookup!$S$2:$S$10,0))),0,365)</f>
        <v>0</v>
      </c>
      <c r="M1282" s="588">
        <f t="shared" si="110"/>
        <v>0</v>
      </c>
      <c r="N1282" s="704"/>
      <c r="O1282" s="361"/>
      <c r="Q1282" s="849">
        <f t="shared" si="113"/>
        <v>0</v>
      </c>
      <c r="R1282" s="849">
        <f t="shared" si="114"/>
        <v>0</v>
      </c>
    </row>
    <row r="1283" spans="2:18" x14ac:dyDescent="0.35">
      <c r="B1283" s="229"/>
      <c r="C1283" s="301"/>
      <c r="D1283" s="301"/>
      <c r="E1283" s="449"/>
      <c r="F1283" s="301"/>
      <c r="G1283" s="302"/>
      <c r="H1283" s="170"/>
      <c r="I1283" s="170"/>
      <c r="J1283" s="817">
        <f t="shared" si="111"/>
        <v>0</v>
      </c>
      <c r="K1283" s="588">
        <f t="shared" si="112"/>
        <v>0</v>
      </c>
      <c r="L1283" s="644">
        <f>IF(I1283&lt;(INDEX(Lookup!$U$2:$U$10,MATCH($D$45,Lookup!$S$2:$S$10,0))),0,365)</f>
        <v>0</v>
      </c>
      <c r="M1283" s="588">
        <f t="shared" si="110"/>
        <v>0</v>
      </c>
      <c r="N1283" s="704"/>
      <c r="O1283" s="361"/>
      <c r="Q1283" s="849">
        <f t="shared" si="113"/>
        <v>0</v>
      </c>
      <c r="R1283" s="849">
        <f t="shared" si="114"/>
        <v>0</v>
      </c>
    </row>
    <row r="1284" spans="2:18" x14ac:dyDescent="0.35">
      <c r="B1284" s="229"/>
      <c r="C1284" s="301"/>
      <c r="D1284" s="301"/>
      <c r="E1284" s="449"/>
      <c r="F1284" s="301"/>
      <c r="G1284" s="302"/>
      <c r="H1284" s="170"/>
      <c r="I1284" s="170"/>
      <c r="J1284" s="817">
        <f t="shared" si="111"/>
        <v>0</v>
      </c>
      <c r="K1284" s="588">
        <f t="shared" si="112"/>
        <v>0</v>
      </c>
      <c r="L1284" s="644">
        <f>IF(I1284&lt;(INDEX(Lookup!$U$2:$U$10,MATCH($D$45,Lookup!$S$2:$S$10,0))),0,365)</f>
        <v>0</v>
      </c>
      <c r="M1284" s="588">
        <f t="shared" si="110"/>
        <v>0</v>
      </c>
      <c r="N1284" s="704"/>
      <c r="O1284" s="361"/>
      <c r="Q1284" s="849">
        <f t="shared" si="113"/>
        <v>0</v>
      </c>
      <c r="R1284" s="849">
        <f t="shared" si="114"/>
        <v>0</v>
      </c>
    </row>
    <row r="1285" spans="2:18" x14ac:dyDescent="0.35">
      <c r="B1285" s="229"/>
      <c r="C1285" s="301"/>
      <c r="D1285" s="301"/>
      <c r="E1285" s="449"/>
      <c r="F1285" s="301"/>
      <c r="G1285" s="302"/>
      <c r="H1285" s="170"/>
      <c r="I1285" s="170"/>
      <c r="J1285" s="817">
        <f t="shared" si="111"/>
        <v>0</v>
      </c>
      <c r="K1285" s="588">
        <f t="shared" si="112"/>
        <v>0</v>
      </c>
      <c r="L1285" s="644">
        <f>IF(I1285&lt;(INDEX(Lookup!$U$2:$U$10,MATCH($D$45,Lookup!$S$2:$S$10,0))),0,365)</f>
        <v>0</v>
      </c>
      <c r="M1285" s="588">
        <f t="shared" si="110"/>
        <v>0</v>
      </c>
      <c r="N1285" s="704"/>
      <c r="O1285" s="361"/>
      <c r="Q1285" s="849">
        <f t="shared" si="113"/>
        <v>0</v>
      </c>
      <c r="R1285" s="849">
        <f t="shared" si="114"/>
        <v>0</v>
      </c>
    </row>
    <row r="1286" spans="2:18" x14ac:dyDescent="0.35">
      <c r="B1286" s="229"/>
      <c r="C1286" s="301"/>
      <c r="D1286" s="301"/>
      <c r="E1286" s="449"/>
      <c r="F1286" s="301"/>
      <c r="G1286" s="302"/>
      <c r="H1286" s="170"/>
      <c r="I1286" s="170"/>
      <c r="J1286" s="817">
        <f t="shared" si="111"/>
        <v>0</v>
      </c>
      <c r="K1286" s="588">
        <f t="shared" si="112"/>
        <v>0</v>
      </c>
      <c r="L1286" s="644">
        <f>IF(I1286&lt;(INDEX(Lookup!$U$2:$U$10,MATCH($D$45,Lookup!$S$2:$S$10,0))),0,365)</f>
        <v>0</v>
      </c>
      <c r="M1286" s="588">
        <f t="shared" si="110"/>
        <v>0</v>
      </c>
      <c r="N1286" s="704"/>
      <c r="O1286" s="361"/>
      <c r="Q1286" s="849">
        <f t="shared" si="113"/>
        <v>0</v>
      </c>
      <c r="R1286" s="849">
        <f t="shared" si="114"/>
        <v>0</v>
      </c>
    </row>
    <row r="1287" spans="2:18" x14ac:dyDescent="0.35">
      <c r="B1287" s="229"/>
      <c r="C1287" s="301"/>
      <c r="D1287" s="301"/>
      <c r="E1287" s="449"/>
      <c r="F1287" s="301"/>
      <c r="G1287" s="302"/>
      <c r="H1287" s="170"/>
      <c r="I1287" s="170"/>
      <c r="J1287" s="817">
        <f t="shared" si="111"/>
        <v>0</v>
      </c>
      <c r="K1287" s="588">
        <f t="shared" si="112"/>
        <v>0</v>
      </c>
      <c r="L1287" s="644">
        <f>IF(I1287&lt;(INDEX(Lookup!$U$2:$U$10,MATCH($D$45,Lookup!$S$2:$S$10,0))),0,365)</f>
        <v>0</v>
      </c>
      <c r="M1287" s="588">
        <f t="shared" si="110"/>
        <v>0</v>
      </c>
      <c r="N1287" s="704"/>
      <c r="O1287" s="361"/>
      <c r="Q1287" s="849">
        <f t="shared" si="113"/>
        <v>0</v>
      </c>
      <c r="R1287" s="849">
        <f t="shared" si="114"/>
        <v>0</v>
      </c>
    </row>
    <row r="1288" spans="2:18" x14ac:dyDescent="0.35">
      <c r="B1288" s="229"/>
      <c r="C1288" s="301"/>
      <c r="D1288" s="301"/>
      <c r="E1288" s="449"/>
      <c r="F1288" s="301"/>
      <c r="G1288" s="302"/>
      <c r="H1288" s="170"/>
      <c r="I1288" s="170"/>
      <c r="J1288" s="817">
        <f t="shared" si="111"/>
        <v>0</v>
      </c>
      <c r="K1288" s="588">
        <f t="shared" si="112"/>
        <v>0</v>
      </c>
      <c r="L1288" s="644">
        <f>IF(I1288&lt;(INDEX(Lookup!$U$2:$U$10,MATCH($D$45,Lookup!$S$2:$S$10,0))),0,365)</f>
        <v>0</v>
      </c>
      <c r="M1288" s="588">
        <f t="shared" si="110"/>
        <v>0</v>
      </c>
      <c r="N1288" s="704"/>
      <c r="O1288" s="361"/>
      <c r="Q1288" s="849">
        <f t="shared" si="113"/>
        <v>0</v>
      </c>
      <c r="R1288" s="849">
        <f t="shared" si="114"/>
        <v>0</v>
      </c>
    </row>
    <row r="1289" spans="2:18" x14ac:dyDescent="0.35">
      <c r="B1289" s="229"/>
      <c r="C1289" s="301"/>
      <c r="D1289" s="301"/>
      <c r="E1289" s="449"/>
      <c r="F1289" s="301"/>
      <c r="G1289" s="302"/>
      <c r="H1289" s="170"/>
      <c r="I1289" s="170"/>
      <c r="J1289" s="817">
        <f t="shared" si="111"/>
        <v>0</v>
      </c>
      <c r="K1289" s="588">
        <f t="shared" si="112"/>
        <v>0</v>
      </c>
      <c r="L1289" s="644">
        <f>IF(I1289&lt;(INDEX(Lookup!$U$2:$U$10,MATCH($D$45,Lookup!$S$2:$S$10,0))),0,365)</f>
        <v>0</v>
      </c>
      <c r="M1289" s="588">
        <f t="shared" si="110"/>
        <v>0</v>
      </c>
      <c r="N1289" s="704"/>
      <c r="O1289" s="361"/>
      <c r="Q1289" s="849">
        <f t="shared" si="113"/>
        <v>0</v>
      </c>
      <c r="R1289" s="849">
        <f t="shared" si="114"/>
        <v>0</v>
      </c>
    </row>
    <row r="1290" spans="2:18" x14ac:dyDescent="0.35">
      <c r="B1290" s="229"/>
      <c r="C1290" s="301"/>
      <c r="D1290" s="301"/>
      <c r="E1290" s="449"/>
      <c r="F1290" s="301"/>
      <c r="G1290" s="302"/>
      <c r="H1290" s="170"/>
      <c r="I1290" s="170"/>
      <c r="J1290" s="817">
        <f t="shared" si="111"/>
        <v>0</v>
      </c>
      <c r="K1290" s="588">
        <f t="shared" si="112"/>
        <v>0</v>
      </c>
      <c r="L1290" s="644">
        <f>IF(I1290&lt;(INDEX(Lookup!$U$2:$U$10,MATCH($D$45,Lookup!$S$2:$S$10,0))),0,365)</f>
        <v>0</v>
      </c>
      <c r="M1290" s="588">
        <f t="shared" si="110"/>
        <v>0</v>
      </c>
      <c r="N1290" s="704"/>
      <c r="O1290" s="361"/>
      <c r="Q1290" s="849">
        <f t="shared" si="113"/>
        <v>0</v>
      </c>
      <c r="R1290" s="849">
        <f t="shared" si="114"/>
        <v>0</v>
      </c>
    </row>
    <row r="1291" spans="2:18" x14ac:dyDescent="0.35">
      <c r="B1291" s="229"/>
      <c r="C1291" s="301"/>
      <c r="D1291" s="301"/>
      <c r="E1291" s="449"/>
      <c r="F1291" s="301"/>
      <c r="G1291" s="302"/>
      <c r="H1291" s="170"/>
      <c r="I1291" s="170"/>
      <c r="J1291" s="817">
        <f t="shared" si="111"/>
        <v>0</v>
      </c>
      <c r="K1291" s="588">
        <f t="shared" si="112"/>
        <v>0</v>
      </c>
      <c r="L1291" s="644">
        <f>IF(I1291&lt;(INDEX(Lookup!$U$2:$U$10,MATCH($D$45,Lookup!$S$2:$S$10,0))),0,365)</f>
        <v>0</v>
      </c>
      <c r="M1291" s="588">
        <f t="shared" si="110"/>
        <v>0</v>
      </c>
      <c r="N1291" s="704"/>
      <c r="O1291" s="361"/>
      <c r="Q1291" s="849">
        <f t="shared" si="113"/>
        <v>0</v>
      </c>
      <c r="R1291" s="849">
        <f t="shared" si="114"/>
        <v>0</v>
      </c>
    </row>
    <row r="1292" spans="2:18" x14ac:dyDescent="0.35">
      <c r="B1292" s="229"/>
      <c r="C1292" s="301"/>
      <c r="D1292" s="301"/>
      <c r="E1292" s="449"/>
      <c r="F1292" s="301"/>
      <c r="G1292" s="302"/>
      <c r="H1292" s="170"/>
      <c r="I1292" s="170"/>
      <c r="J1292" s="817">
        <f t="shared" si="111"/>
        <v>0</v>
      </c>
      <c r="K1292" s="588">
        <f t="shared" si="112"/>
        <v>0</v>
      </c>
      <c r="L1292" s="644">
        <f>IF(I1292&lt;(INDEX(Lookup!$U$2:$U$10,MATCH($D$45,Lookup!$S$2:$S$10,0))),0,365)</f>
        <v>0</v>
      </c>
      <c r="M1292" s="588">
        <f t="shared" si="110"/>
        <v>0</v>
      </c>
      <c r="N1292" s="704"/>
      <c r="O1292" s="361"/>
      <c r="Q1292" s="849">
        <f t="shared" si="113"/>
        <v>0</v>
      </c>
      <c r="R1292" s="849">
        <f t="shared" si="114"/>
        <v>0</v>
      </c>
    </row>
    <row r="1293" spans="2:18" x14ac:dyDescent="0.35">
      <c r="B1293" s="229"/>
      <c r="C1293" s="301"/>
      <c r="D1293" s="301"/>
      <c r="E1293" s="449"/>
      <c r="F1293" s="301"/>
      <c r="G1293" s="302"/>
      <c r="H1293" s="170"/>
      <c r="I1293" s="170"/>
      <c r="J1293" s="817">
        <f t="shared" si="111"/>
        <v>0</v>
      </c>
      <c r="K1293" s="588">
        <f t="shared" si="112"/>
        <v>0</v>
      </c>
      <c r="L1293" s="644">
        <f>IF(I1293&lt;(INDEX(Lookup!$U$2:$U$10,MATCH($D$45,Lookup!$S$2:$S$10,0))),0,365)</f>
        <v>0</v>
      </c>
      <c r="M1293" s="588">
        <f t="shared" si="110"/>
        <v>0</v>
      </c>
      <c r="N1293" s="704"/>
      <c r="O1293" s="361"/>
      <c r="Q1293" s="849">
        <f t="shared" si="113"/>
        <v>0</v>
      </c>
      <c r="R1293" s="849">
        <f t="shared" si="114"/>
        <v>0</v>
      </c>
    </row>
    <row r="1294" spans="2:18" x14ac:dyDescent="0.35">
      <c r="B1294" s="229"/>
      <c r="C1294" s="301"/>
      <c r="D1294" s="301"/>
      <c r="E1294" s="449"/>
      <c r="F1294" s="301"/>
      <c r="G1294" s="302"/>
      <c r="H1294" s="170"/>
      <c r="I1294" s="170"/>
      <c r="J1294" s="817">
        <f t="shared" si="111"/>
        <v>0</v>
      </c>
      <c r="K1294" s="588">
        <f t="shared" si="112"/>
        <v>0</v>
      </c>
      <c r="L1294" s="644">
        <f>IF(I1294&lt;(INDEX(Lookup!$U$2:$U$10,MATCH($D$45,Lookup!$S$2:$S$10,0))),0,365)</f>
        <v>0</v>
      </c>
      <c r="M1294" s="588">
        <f t="shared" si="110"/>
        <v>0</v>
      </c>
      <c r="N1294" s="704"/>
      <c r="O1294" s="361"/>
      <c r="Q1294" s="849">
        <f t="shared" si="113"/>
        <v>0</v>
      </c>
      <c r="R1294" s="849">
        <f t="shared" si="114"/>
        <v>0</v>
      </c>
    </row>
    <row r="1295" spans="2:18" x14ac:dyDescent="0.35">
      <c r="B1295" s="229"/>
      <c r="C1295" s="301"/>
      <c r="D1295" s="301"/>
      <c r="E1295" s="449"/>
      <c r="F1295" s="301"/>
      <c r="G1295" s="302"/>
      <c r="H1295" s="170"/>
      <c r="I1295" s="170"/>
      <c r="J1295" s="817">
        <f t="shared" si="111"/>
        <v>0</v>
      </c>
      <c r="K1295" s="588">
        <f t="shared" si="112"/>
        <v>0</v>
      </c>
      <c r="L1295" s="644">
        <f>IF(I1295&lt;(INDEX(Lookup!$U$2:$U$10,MATCH($D$45,Lookup!$S$2:$S$10,0))),0,365)</f>
        <v>0</v>
      </c>
      <c r="M1295" s="588">
        <f t="shared" si="110"/>
        <v>0</v>
      </c>
      <c r="N1295" s="704"/>
      <c r="O1295" s="361"/>
      <c r="Q1295" s="849">
        <f t="shared" si="113"/>
        <v>0</v>
      </c>
      <c r="R1295" s="849">
        <f t="shared" si="114"/>
        <v>0</v>
      </c>
    </row>
    <row r="1296" spans="2:18" x14ac:dyDescent="0.35">
      <c r="B1296" s="229"/>
      <c r="C1296" s="301"/>
      <c r="D1296" s="301"/>
      <c r="E1296" s="449"/>
      <c r="F1296" s="301"/>
      <c r="G1296" s="302"/>
      <c r="H1296" s="170"/>
      <c r="I1296" s="170"/>
      <c r="J1296" s="817">
        <f t="shared" si="111"/>
        <v>0</v>
      </c>
      <c r="K1296" s="588">
        <f t="shared" si="112"/>
        <v>0</v>
      </c>
      <c r="L1296" s="644">
        <f>IF(I1296&lt;(INDEX(Lookup!$U$2:$U$10,MATCH($D$45,Lookup!$S$2:$S$10,0))),0,365)</f>
        <v>0</v>
      </c>
      <c r="M1296" s="588">
        <f t="shared" si="110"/>
        <v>0</v>
      </c>
      <c r="N1296" s="704"/>
      <c r="O1296" s="361"/>
      <c r="Q1296" s="849">
        <f t="shared" si="113"/>
        <v>0</v>
      </c>
      <c r="R1296" s="849">
        <f t="shared" si="114"/>
        <v>0</v>
      </c>
    </row>
    <row r="1297" spans="2:18" x14ac:dyDescent="0.35">
      <c r="B1297" s="229"/>
      <c r="C1297" s="301"/>
      <c r="D1297" s="301"/>
      <c r="E1297" s="449"/>
      <c r="F1297" s="301"/>
      <c r="G1297" s="302"/>
      <c r="H1297" s="170"/>
      <c r="I1297" s="170"/>
      <c r="J1297" s="817">
        <f t="shared" si="111"/>
        <v>0</v>
      </c>
      <c r="K1297" s="588">
        <f t="shared" si="112"/>
        <v>0</v>
      </c>
      <c r="L1297" s="644">
        <f>IF(I1297&lt;(INDEX(Lookup!$U$2:$U$10,MATCH($D$45,Lookup!$S$2:$S$10,0))),0,365)</f>
        <v>0</v>
      </c>
      <c r="M1297" s="588">
        <f t="shared" si="110"/>
        <v>0</v>
      </c>
      <c r="N1297" s="704"/>
      <c r="O1297" s="361"/>
      <c r="Q1297" s="849">
        <f t="shared" si="113"/>
        <v>0</v>
      </c>
      <c r="R1297" s="849">
        <f t="shared" si="114"/>
        <v>0</v>
      </c>
    </row>
    <row r="1298" spans="2:18" x14ac:dyDescent="0.35">
      <c r="B1298" s="229"/>
      <c r="C1298" s="301"/>
      <c r="D1298" s="301"/>
      <c r="E1298" s="449"/>
      <c r="F1298" s="301"/>
      <c r="G1298" s="302"/>
      <c r="H1298" s="170"/>
      <c r="I1298" s="170"/>
      <c r="J1298" s="817">
        <f t="shared" si="111"/>
        <v>0</v>
      </c>
      <c r="K1298" s="588">
        <f t="shared" si="112"/>
        <v>0</v>
      </c>
      <c r="L1298" s="644">
        <f>IF(I1298&lt;(INDEX(Lookup!$U$2:$U$10,MATCH($D$45,Lookup!$S$2:$S$10,0))),0,365)</f>
        <v>0</v>
      </c>
      <c r="M1298" s="588">
        <f t="shared" si="110"/>
        <v>0</v>
      </c>
      <c r="N1298" s="704"/>
      <c r="O1298" s="361"/>
      <c r="Q1298" s="849">
        <f t="shared" si="113"/>
        <v>0</v>
      </c>
      <c r="R1298" s="849">
        <f t="shared" si="114"/>
        <v>0</v>
      </c>
    </row>
    <row r="1299" spans="2:18" x14ac:dyDescent="0.35">
      <c r="B1299" s="229"/>
      <c r="C1299" s="301"/>
      <c r="D1299" s="301"/>
      <c r="E1299" s="449"/>
      <c r="F1299" s="301"/>
      <c r="G1299" s="302"/>
      <c r="H1299" s="170"/>
      <c r="I1299" s="170"/>
      <c r="J1299" s="817">
        <f t="shared" si="111"/>
        <v>0</v>
      </c>
      <c r="K1299" s="588">
        <f t="shared" si="112"/>
        <v>0</v>
      </c>
      <c r="L1299" s="644">
        <f>IF(I1299&lt;(INDEX(Lookup!$U$2:$U$10,MATCH($D$45,Lookup!$S$2:$S$10,0))),0,365)</f>
        <v>0</v>
      </c>
      <c r="M1299" s="588">
        <f t="shared" si="110"/>
        <v>0</v>
      </c>
      <c r="N1299" s="704"/>
      <c r="O1299" s="361"/>
      <c r="Q1299" s="849">
        <f t="shared" si="113"/>
        <v>0</v>
      </c>
      <c r="R1299" s="849">
        <f t="shared" si="114"/>
        <v>0</v>
      </c>
    </row>
    <row r="1300" spans="2:18" x14ac:dyDescent="0.35">
      <c r="B1300" s="229"/>
      <c r="C1300" s="301"/>
      <c r="D1300" s="301"/>
      <c r="E1300" s="449"/>
      <c r="F1300" s="301"/>
      <c r="G1300" s="302"/>
      <c r="H1300" s="170"/>
      <c r="I1300" s="170"/>
      <c r="J1300" s="817">
        <f t="shared" si="111"/>
        <v>0</v>
      </c>
      <c r="K1300" s="588">
        <f t="shared" si="112"/>
        <v>0</v>
      </c>
      <c r="L1300" s="644">
        <f>IF(I1300&lt;(INDEX(Lookup!$U$2:$U$10,MATCH($D$45,Lookup!$S$2:$S$10,0))),0,365)</f>
        <v>0</v>
      </c>
      <c r="M1300" s="588">
        <f t="shared" si="110"/>
        <v>0</v>
      </c>
      <c r="N1300" s="704"/>
      <c r="O1300" s="361"/>
      <c r="Q1300" s="849">
        <f t="shared" si="113"/>
        <v>0</v>
      </c>
      <c r="R1300" s="849">
        <f t="shared" si="114"/>
        <v>0</v>
      </c>
    </row>
    <row r="1301" spans="2:18" x14ac:dyDescent="0.35">
      <c r="B1301" s="229"/>
      <c r="C1301" s="301"/>
      <c r="D1301" s="301"/>
      <c r="E1301" s="449"/>
      <c r="F1301" s="301"/>
      <c r="G1301" s="302"/>
      <c r="H1301" s="170"/>
      <c r="I1301" s="170"/>
      <c r="J1301" s="817">
        <f t="shared" si="111"/>
        <v>0</v>
      </c>
      <c r="K1301" s="588">
        <f t="shared" si="112"/>
        <v>0</v>
      </c>
      <c r="L1301" s="644">
        <f>IF(I1301&lt;(INDEX(Lookup!$U$2:$U$10,MATCH($D$45,Lookup!$S$2:$S$10,0))),0,365)</f>
        <v>0</v>
      </c>
      <c r="M1301" s="588">
        <f t="shared" si="110"/>
        <v>0</v>
      </c>
      <c r="N1301" s="704"/>
      <c r="O1301" s="361"/>
      <c r="Q1301" s="849">
        <f t="shared" si="113"/>
        <v>0</v>
      </c>
      <c r="R1301" s="849">
        <f t="shared" si="114"/>
        <v>0</v>
      </c>
    </row>
    <row r="1302" spans="2:18" x14ac:dyDescent="0.35">
      <c r="B1302" s="229"/>
      <c r="C1302" s="301"/>
      <c r="D1302" s="301"/>
      <c r="E1302" s="449"/>
      <c r="F1302" s="301"/>
      <c r="G1302" s="302"/>
      <c r="H1302" s="170"/>
      <c r="I1302" s="170"/>
      <c r="J1302" s="817">
        <f t="shared" si="111"/>
        <v>0</v>
      </c>
      <c r="K1302" s="588">
        <f t="shared" si="112"/>
        <v>0</v>
      </c>
      <c r="L1302" s="644">
        <f>IF(I1302&lt;(INDEX(Lookup!$U$2:$U$10,MATCH($D$45,Lookup!$S$2:$S$10,0))),0,365)</f>
        <v>0</v>
      </c>
      <c r="M1302" s="588">
        <f t="shared" si="110"/>
        <v>0</v>
      </c>
      <c r="N1302" s="704"/>
      <c r="O1302" s="361"/>
      <c r="Q1302" s="849">
        <f t="shared" si="113"/>
        <v>0</v>
      </c>
      <c r="R1302" s="849">
        <f t="shared" si="114"/>
        <v>0</v>
      </c>
    </row>
    <row r="1303" spans="2:18" x14ac:dyDescent="0.35">
      <c r="B1303" s="229"/>
      <c r="C1303" s="301"/>
      <c r="D1303" s="301"/>
      <c r="E1303" s="449"/>
      <c r="F1303" s="301"/>
      <c r="G1303" s="302"/>
      <c r="H1303" s="170"/>
      <c r="I1303" s="170"/>
      <c r="J1303" s="817">
        <f t="shared" si="111"/>
        <v>0</v>
      </c>
      <c r="K1303" s="588">
        <f t="shared" si="112"/>
        <v>0</v>
      </c>
      <c r="L1303" s="644">
        <f>IF(I1303&lt;(INDEX(Lookup!$U$2:$U$10,MATCH($D$45,Lookup!$S$2:$S$10,0))),0,365)</f>
        <v>0</v>
      </c>
      <c r="M1303" s="588">
        <f t="shared" si="110"/>
        <v>0</v>
      </c>
      <c r="N1303" s="704"/>
      <c r="O1303" s="361"/>
      <c r="Q1303" s="849">
        <f t="shared" si="113"/>
        <v>0</v>
      </c>
      <c r="R1303" s="849">
        <f t="shared" si="114"/>
        <v>0</v>
      </c>
    </row>
    <row r="1304" spans="2:18" x14ac:dyDescent="0.35">
      <c r="B1304" s="229"/>
      <c r="C1304" s="301"/>
      <c r="D1304" s="301"/>
      <c r="E1304" s="449"/>
      <c r="F1304" s="301"/>
      <c r="G1304" s="302"/>
      <c r="H1304" s="170"/>
      <c r="I1304" s="170"/>
      <c r="J1304" s="817">
        <f t="shared" si="111"/>
        <v>0</v>
      </c>
      <c r="K1304" s="588">
        <f t="shared" si="112"/>
        <v>0</v>
      </c>
      <c r="L1304" s="644">
        <f>IF(I1304&lt;(INDEX(Lookup!$U$2:$U$10,MATCH($D$45,Lookup!$S$2:$S$10,0))),0,365)</f>
        <v>0</v>
      </c>
      <c r="M1304" s="588">
        <f t="shared" si="110"/>
        <v>0</v>
      </c>
      <c r="N1304" s="704"/>
      <c r="O1304" s="361"/>
      <c r="Q1304" s="849">
        <f t="shared" si="113"/>
        <v>0</v>
      </c>
      <c r="R1304" s="849">
        <f t="shared" si="114"/>
        <v>0</v>
      </c>
    </row>
    <row r="1305" spans="2:18" x14ac:dyDescent="0.35">
      <c r="B1305" s="229"/>
      <c r="C1305" s="301"/>
      <c r="D1305" s="301"/>
      <c r="E1305" s="449"/>
      <c r="F1305" s="301"/>
      <c r="G1305" s="302"/>
      <c r="H1305" s="170"/>
      <c r="I1305" s="170"/>
      <c r="J1305" s="817">
        <f t="shared" si="111"/>
        <v>0</v>
      </c>
      <c r="K1305" s="588">
        <f t="shared" si="112"/>
        <v>0</v>
      </c>
      <c r="L1305" s="644">
        <f>IF(I1305&lt;(INDEX(Lookup!$U$2:$U$10,MATCH($D$45,Lookup!$S$2:$S$10,0))),0,365)</f>
        <v>0</v>
      </c>
      <c r="M1305" s="588">
        <f t="shared" si="110"/>
        <v>0</v>
      </c>
      <c r="N1305" s="704"/>
      <c r="O1305" s="361"/>
      <c r="Q1305" s="849">
        <f t="shared" si="113"/>
        <v>0</v>
      </c>
      <c r="R1305" s="849">
        <f t="shared" si="114"/>
        <v>0</v>
      </c>
    </row>
    <row r="1306" spans="2:18" x14ac:dyDescent="0.35">
      <c r="B1306" s="229"/>
      <c r="C1306" s="301"/>
      <c r="D1306" s="301"/>
      <c r="E1306" s="449"/>
      <c r="F1306" s="301"/>
      <c r="G1306" s="302"/>
      <c r="H1306" s="170"/>
      <c r="I1306" s="170"/>
      <c r="J1306" s="817">
        <f t="shared" si="111"/>
        <v>0</v>
      </c>
      <c r="K1306" s="588">
        <f t="shared" si="112"/>
        <v>0</v>
      </c>
      <c r="L1306" s="644">
        <f>IF(I1306&lt;(INDEX(Lookup!$U$2:$U$10,MATCH($D$45,Lookup!$S$2:$S$10,0))),0,365)</f>
        <v>0</v>
      </c>
      <c r="M1306" s="588">
        <f t="shared" si="110"/>
        <v>0</v>
      </c>
      <c r="N1306" s="704"/>
      <c r="O1306" s="361"/>
      <c r="Q1306" s="849">
        <f t="shared" si="113"/>
        <v>0</v>
      </c>
      <c r="R1306" s="849">
        <f t="shared" si="114"/>
        <v>0</v>
      </c>
    </row>
    <row r="1307" spans="2:18" x14ac:dyDescent="0.35">
      <c r="B1307" s="229"/>
      <c r="C1307" s="301"/>
      <c r="D1307" s="301"/>
      <c r="E1307" s="449"/>
      <c r="F1307" s="301"/>
      <c r="G1307" s="302"/>
      <c r="H1307" s="170"/>
      <c r="I1307" s="170"/>
      <c r="J1307" s="817">
        <f t="shared" si="111"/>
        <v>0</v>
      </c>
      <c r="K1307" s="588">
        <f t="shared" si="112"/>
        <v>0</v>
      </c>
      <c r="L1307" s="644">
        <f>IF(I1307&lt;(INDEX(Lookup!$U$2:$U$10,MATCH($D$45,Lookup!$S$2:$S$10,0))),0,365)</f>
        <v>0</v>
      </c>
      <c r="M1307" s="588">
        <f t="shared" si="110"/>
        <v>0</v>
      </c>
      <c r="N1307" s="704"/>
      <c r="O1307" s="361"/>
      <c r="Q1307" s="849">
        <f t="shared" si="113"/>
        <v>0</v>
      </c>
      <c r="R1307" s="849">
        <f t="shared" si="114"/>
        <v>0</v>
      </c>
    </row>
    <row r="1308" spans="2:18" x14ac:dyDescent="0.35">
      <c r="B1308" s="229"/>
      <c r="C1308" s="301"/>
      <c r="D1308" s="301"/>
      <c r="E1308" s="449"/>
      <c r="F1308" s="301"/>
      <c r="G1308" s="302"/>
      <c r="H1308" s="170"/>
      <c r="I1308" s="170"/>
      <c r="J1308" s="817">
        <f t="shared" si="111"/>
        <v>0</v>
      </c>
      <c r="K1308" s="588">
        <f t="shared" si="112"/>
        <v>0</v>
      </c>
      <c r="L1308" s="644">
        <f>IF(I1308&lt;(INDEX(Lookup!$U$2:$U$10,MATCH($D$45,Lookup!$S$2:$S$10,0))),0,365)</f>
        <v>0</v>
      </c>
      <c r="M1308" s="588">
        <f t="shared" si="110"/>
        <v>0</v>
      </c>
      <c r="N1308" s="704"/>
      <c r="O1308" s="361"/>
      <c r="Q1308" s="849">
        <f t="shared" si="113"/>
        <v>0</v>
      </c>
      <c r="R1308" s="849">
        <f t="shared" si="114"/>
        <v>0</v>
      </c>
    </row>
    <row r="1309" spans="2:18" x14ac:dyDescent="0.35">
      <c r="B1309" s="229"/>
      <c r="C1309" s="301"/>
      <c r="D1309" s="301"/>
      <c r="E1309" s="449"/>
      <c r="F1309" s="301"/>
      <c r="G1309" s="302"/>
      <c r="H1309" s="170"/>
      <c r="I1309" s="170"/>
      <c r="J1309" s="817">
        <f t="shared" si="111"/>
        <v>0</v>
      </c>
      <c r="K1309" s="588">
        <f t="shared" si="112"/>
        <v>0</v>
      </c>
      <c r="L1309" s="644">
        <f>IF(I1309&lt;(INDEX(Lookup!$U$2:$U$10,MATCH($D$45,Lookup!$S$2:$S$10,0))),0,365)</f>
        <v>0</v>
      </c>
      <c r="M1309" s="588">
        <f t="shared" si="110"/>
        <v>0</v>
      </c>
      <c r="N1309" s="704"/>
      <c r="O1309" s="361"/>
      <c r="Q1309" s="849">
        <f t="shared" si="113"/>
        <v>0</v>
      </c>
      <c r="R1309" s="849">
        <f t="shared" si="114"/>
        <v>0</v>
      </c>
    </row>
    <row r="1310" spans="2:18" x14ac:dyDescent="0.35">
      <c r="B1310" s="229"/>
      <c r="C1310" s="301"/>
      <c r="D1310" s="301"/>
      <c r="E1310" s="449"/>
      <c r="F1310" s="301"/>
      <c r="G1310" s="302"/>
      <c r="H1310" s="170"/>
      <c r="I1310" s="170"/>
      <c r="J1310" s="817">
        <f t="shared" si="111"/>
        <v>0</v>
      </c>
      <c r="K1310" s="588">
        <f t="shared" si="112"/>
        <v>0</v>
      </c>
      <c r="L1310" s="644">
        <f>IF(I1310&lt;(INDEX(Lookup!$U$2:$U$10,MATCH($D$45,Lookup!$S$2:$S$10,0))),0,365)</f>
        <v>0</v>
      </c>
      <c r="M1310" s="588">
        <f t="shared" si="110"/>
        <v>0</v>
      </c>
      <c r="N1310" s="704"/>
      <c r="O1310" s="361"/>
      <c r="Q1310" s="849">
        <f t="shared" si="113"/>
        <v>0</v>
      </c>
      <c r="R1310" s="849">
        <f t="shared" si="114"/>
        <v>0</v>
      </c>
    </row>
    <row r="1311" spans="2:18" x14ac:dyDescent="0.35">
      <c r="B1311" s="229"/>
      <c r="C1311" s="301"/>
      <c r="D1311" s="301"/>
      <c r="E1311" s="449"/>
      <c r="F1311" s="301"/>
      <c r="G1311" s="302"/>
      <c r="H1311" s="170"/>
      <c r="I1311" s="170"/>
      <c r="J1311" s="817">
        <f t="shared" si="111"/>
        <v>0</v>
      </c>
      <c r="K1311" s="588">
        <f t="shared" si="112"/>
        <v>0</v>
      </c>
      <c r="L1311" s="644">
        <f>IF(I1311&lt;(INDEX(Lookup!$U$2:$U$10,MATCH($D$45,Lookup!$S$2:$S$10,0))),0,365)</f>
        <v>0</v>
      </c>
      <c r="M1311" s="588">
        <f t="shared" si="110"/>
        <v>0</v>
      </c>
      <c r="N1311" s="704"/>
      <c r="O1311" s="361"/>
      <c r="Q1311" s="849">
        <f t="shared" si="113"/>
        <v>0</v>
      </c>
      <c r="R1311" s="849">
        <f t="shared" si="114"/>
        <v>0</v>
      </c>
    </row>
    <row r="1312" spans="2:18" x14ac:dyDescent="0.35">
      <c r="B1312" s="229"/>
      <c r="C1312" s="301"/>
      <c r="D1312" s="301"/>
      <c r="E1312" s="449"/>
      <c r="F1312" s="301"/>
      <c r="G1312" s="302"/>
      <c r="H1312" s="170"/>
      <c r="I1312" s="170"/>
      <c r="J1312" s="817">
        <f t="shared" si="111"/>
        <v>0</v>
      </c>
      <c r="K1312" s="588">
        <f t="shared" si="112"/>
        <v>0</v>
      </c>
      <c r="L1312" s="644">
        <f>IF(I1312&lt;(INDEX(Lookup!$U$2:$U$10,MATCH($D$45,Lookup!$S$2:$S$10,0))),0,365)</f>
        <v>0</v>
      </c>
      <c r="M1312" s="588">
        <f t="shared" si="110"/>
        <v>0</v>
      </c>
      <c r="N1312" s="704"/>
      <c r="O1312" s="361"/>
      <c r="Q1312" s="849">
        <f t="shared" si="113"/>
        <v>0</v>
      </c>
      <c r="R1312" s="849">
        <f t="shared" si="114"/>
        <v>0</v>
      </c>
    </row>
    <row r="1313" spans="2:18" x14ac:dyDescent="0.35">
      <c r="B1313" s="229"/>
      <c r="C1313" s="301"/>
      <c r="D1313" s="301"/>
      <c r="E1313" s="449"/>
      <c r="F1313" s="301"/>
      <c r="G1313" s="302"/>
      <c r="H1313" s="170"/>
      <c r="I1313" s="170"/>
      <c r="J1313" s="817">
        <f t="shared" si="111"/>
        <v>0</v>
      </c>
      <c r="K1313" s="588">
        <f t="shared" si="112"/>
        <v>0</v>
      </c>
      <c r="L1313" s="644">
        <f>IF(I1313&lt;(INDEX(Lookup!$U$2:$U$10,MATCH($D$45,Lookup!$S$2:$S$10,0))),0,365)</f>
        <v>0</v>
      </c>
      <c r="M1313" s="588">
        <f t="shared" si="110"/>
        <v>0</v>
      </c>
      <c r="N1313" s="704"/>
      <c r="O1313" s="361"/>
      <c r="Q1313" s="849">
        <f t="shared" si="113"/>
        <v>0</v>
      </c>
      <c r="R1313" s="849">
        <f t="shared" si="114"/>
        <v>0</v>
      </c>
    </row>
    <row r="1314" spans="2:18" x14ac:dyDescent="0.35">
      <c r="B1314" s="229"/>
      <c r="C1314" s="301"/>
      <c r="D1314" s="301"/>
      <c r="E1314" s="449"/>
      <c r="F1314" s="301"/>
      <c r="G1314" s="302"/>
      <c r="H1314" s="170"/>
      <c r="I1314" s="170"/>
      <c r="J1314" s="817">
        <f t="shared" si="111"/>
        <v>0</v>
      </c>
      <c r="K1314" s="588">
        <f t="shared" si="112"/>
        <v>0</v>
      </c>
      <c r="L1314" s="644">
        <f>IF(I1314&lt;(INDEX(Lookup!$U$2:$U$10,MATCH($D$45,Lookup!$S$2:$S$10,0))),0,365)</f>
        <v>0</v>
      </c>
      <c r="M1314" s="588">
        <f t="shared" si="110"/>
        <v>0</v>
      </c>
      <c r="N1314" s="704"/>
      <c r="O1314" s="361"/>
      <c r="Q1314" s="849">
        <f t="shared" si="113"/>
        <v>0</v>
      </c>
      <c r="R1314" s="849">
        <f t="shared" si="114"/>
        <v>0</v>
      </c>
    </row>
    <row r="1315" spans="2:18" x14ac:dyDescent="0.35">
      <c r="B1315" s="229"/>
      <c r="C1315" s="301"/>
      <c r="D1315" s="301"/>
      <c r="E1315" s="449"/>
      <c r="F1315" s="301"/>
      <c r="G1315" s="302"/>
      <c r="H1315" s="170"/>
      <c r="I1315" s="170"/>
      <c r="J1315" s="817">
        <f t="shared" si="111"/>
        <v>0</v>
      </c>
      <c r="K1315" s="588">
        <f t="shared" si="112"/>
        <v>0</v>
      </c>
      <c r="L1315" s="644">
        <f>IF(I1315&lt;(INDEX(Lookup!$U$2:$U$10,MATCH($D$45,Lookup!$S$2:$S$10,0))),0,365)</f>
        <v>0</v>
      </c>
      <c r="M1315" s="588">
        <f t="shared" si="110"/>
        <v>0</v>
      </c>
      <c r="N1315" s="704"/>
      <c r="O1315" s="361"/>
      <c r="Q1315" s="849">
        <f t="shared" si="113"/>
        <v>0</v>
      </c>
      <c r="R1315" s="849">
        <f t="shared" si="114"/>
        <v>0</v>
      </c>
    </row>
    <row r="1316" spans="2:18" x14ac:dyDescent="0.35">
      <c r="B1316" s="229"/>
      <c r="C1316" s="301"/>
      <c r="D1316" s="301"/>
      <c r="E1316" s="449"/>
      <c r="F1316" s="301"/>
      <c r="G1316" s="302"/>
      <c r="H1316" s="170"/>
      <c r="I1316" s="170"/>
      <c r="J1316" s="817">
        <f t="shared" si="111"/>
        <v>0</v>
      </c>
      <c r="K1316" s="588">
        <f t="shared" si="112"/>
        <v>0</v>
      </c>
      <c r="L1316" s="644">
        <f>IF(I1316&lt;(INDEX(Lookup!$U$2:$U$10,MATCH($D$45,Lookup!$S$2:$S$10,0))),0,365)</f>
        <v>0</v>
      </c>
      <c r="M1316" s="588">
        <f t="shared" si="110"/>
        <v>0</v>
      </c>
      <c r="N1316" s="704"/>
      <c r="O1316" s="361"/>
      <c r="Q1316" s="849">
        <f t="shared" si="113"/>
        <v>0</v>
      </c>
      <c r="R1316" s="849">
        <f t="shared" si="114"/>
        <v>0</v>
      </c>
    </row>
    <row r="1317" spans="2:18" x14ac:dyDescent="0.35">
      <c r="B1317" s="229"/>
      <c r="C1317" s="301"/>
      <c r="D1317" s="301"/>
      <c r="E1317" s="449"/>
      <c r="F1317" s="301"/>
      <c r="G1317" s="302"/>
      <c r="H1317" s="170"/>
      <c r="I1317" s="170"/>
      <c r="J1317" s="817">
        <f t="shared" si="111"/>
        <v>0</v>
      </c>
      <c r="K1317" s="588">
        <f t="shared" si="112"/>
        <v>0</v>
      </c>
      <c r="L1317" s="644">
        <f>IF(I1317&lt;(INDEX(Lookup!$U$2:$U$10,MATCH($D$45,Lookup!$S$2:$S$10,0))),0,365)</f>
        <v>0</v>
      </c>
      <c r="M1317" s="588">
        <f t="shared" si="110"/>
        <v>0</v>
      </c>
      <c r="N1317" s="704"/>
      <c r="O1317" s="361"/>
      <c r="Q1317" s="849">
        <f t="shared" si="113"/>
        <v>0</v>
      </c>
      <c r="R1317" s="849">
        <f t="shared" si="114"/>
        <v>0</v>
      </c>
    </row>
    <row r="1318" spans="2:18" x14ac:dyDescent="0.35">
      <c r="B1318" s="229"/>
      <c r="C1318" s="301"/>
      <c r="D1318" s="301"/>
      <c r="E1318" s="449"/>
      <c r="F1318" s="301"/>
      <c r="G1318" s="302"/>
      <c r="H1318" s="170"/>
      <c r="I1318" s="170"/>
      <c r="J1318" s="817">
        <f t="shared" si="111"/>
        <v>0</v>
      </c>
      <c r="K1318" s="588">
        <f t="shared" si="112"/>
        <v>0</v>
      </c>
      <c r="L1318" s="644">
        <f>IF(I1318&lt;(INDEX(Lookup!$U$2:$U$10,MATCH($D$45,Lookup!$S$2:$S$10,0))),0,365)</f>
        <v>0</v>
      </c>
      <c r="M1318" s="588">
        <f t="shared" si="110"/>
        <v>0</v>
      </c>
      <c r="N1318" s="704"/>
      <c r="O1318" s="361"/>
      <c r="Q1318" s="849">
        <f t="shared" si="113"/>
        <v>0</v>
      </c>
      <c r="R1318" s="849">
        <f t="shared" si="114"/>
        <v>0</v>
      </c>
    </row>
    <row r="1319" spans="2:18" x14ac:dyDescent="0.35">
      <c r="B1319" s="229"/>
      <c r="C1319" s="301"/>
      <c r="D1319" s="301"/>
      <c r="E1319" s="449"/>
      <c r="F1319" s="301"/>
      <c r="G1319" s="302"/>
      <c r="H1319" s="170"/>
      <c r="I1319" s="170"/>
      <c r="J1319" s="817">
        <f t="shared" si="111"/>
        <v>0</v>
      </c>
      <c r="K1319" s="588">
        <f t="shared" si="112"/>
        <v>0</v>
      </c>
      <c r="L1319" s="644">
        <f>IF(I1319&lt;(INDEX(Lookup!$U$2:$U$10,MATCH($D$45,Lookup!$S$2:$S$10,0))),0,365)</f>
        <v>0</v>
      </c>
      <c r="M1319" s="588">
        <f t="shared" si="110"/>
        <v>0</v>
      </c>
      <c r="N1319" s="704"/>
      <c r="O1319" s="361"/>
      <c r="Q1319" s="849">
        <f t="shared" si="113"/>
        <v>0</v>
      </c>
      <c r="R1319" s="849">
        <f t="shared" si="114"/>
        <v>0</v>
      </c>
    </row>
    <row r="1320" spans="2:18" x14ac:dyDescent="0.35">
      <c r="B1320" s="229"/>
      <c r="C1320" s="301"/>
      <c r="D1320" s="301"/>
      <c r="E1320" s="449"/>
      <c r="F1320" s="301"/>
      <c r="G1320" s="302"/>
      <c r="H1320" s="170"/>
      <c r="I1320" s="170"/>
      <c r="J1320" s="817">
        <f t="shared" si="111"/>
        <v>0</v>
      </c>
      <c r="K1320" s="588">
        <f t="shared" si="112"/>
        <v>0</v>
      </c>
      <c r="L1320" s="644">
        <f>IF(I1320&lt;(INDEX(Lookup!$U$2:$U$10,MATCH($D$45,Lookup!$S$2:$S$10,0))),0,365)</f>
        <v>0</v>
      </c>
      <c r="M1320" s="588">
        <f t="shared" si="110"/>
        <v>0</v>
      </c>
      <c r="N1320" s="704"/>
      <c r="O1320" s="361"/>
      <c r="Q1320" s="849">
        <f t="shared" si="113"/>
        <v>0</v>
      </c>
      <c r="R1320" s="849">
        <f t="shared" si="114"/>
        <v>0</v>
      </c>
    </row>
    <row r="1321" spans="2:18" x14ac:dyDescent="0.35">
      <c r="B1321" s="229"/>
      <c r="C1321" s="301"/>
      <c r="D1321" s="301"/>
      <c r="E1321" s="449"/>
      <c r="F1321" s="301"/>
      <c r="G1321" s="302"/>
      <c r="H1321" s="170"/>
      <c r="I1321" s="170"/>
      <c r="J1321" s="817">
        <f t="shared" si="111"/>
        <v>0</v>
      </c>
      <c r="K1321" s="588">
        <f t="shared" si="112"/>
        <v>0</v>
      </c>
      <c r="L1321" s="644">
        <f>IF(I1321&lt;(INDEX(Lookup!$U$2:$U$10,MATCH($D$45,Lookup!$S$2:$S$10,0))),0,365)</f>
        <v>0</v>
      </c>
      <c r="M1321" s="588">
        <f t="shared" si="110"/>
        <v>0</v>
      </c>
      <c r="N1321" s="704"/>
      <c r="O1321" s="361"/>
      <c r="Q1321" s="849">
        <f t="shared" si="113"/>
        <v>0</v>
      </c>
      <c r="R1321" s="849">
        <f t="shared" si="114"/>
        <v>0</v>
      </c>
    </row>
    <row r="1322" spans="2:18" x14ac:dyDescent="0.35">
      <c r="B1322" s="229"/>
      <c r="C1322" s="301"/>
      <c r="D1322" s="301"/>
      <c r="E1322" s="449"/>
      <c r="F1322" s="301"/>
      <c r="G1322" s="302"/>
      <c r="H1322" s="170"/>
      <c r="I1322" s="170"/>
      <c r="J1322" s="817">
        <f t="shared" si="111"/>
        <v>0</v>
      </c>
      <c r="K1322" s="588">
        <f t="shared" si="112"/>
        <v>0</v>
      </c>
      <c r="L1322" s="644">
        <f>IF(I1322&lt;(INDEX(Lookup!$U$2:$U$10,MATCH($D$45,Lookup!$S$2:$S$10,0))),0,365)</f>
        <v>0</v>
      </c>
      <c r="M1322" s="588">
        <f t="shared" si="110"/>
        <v>0</v>
      </c>
      <c r="N1322" s="704"/>
      <c r="O1322" s="361"/>
      <c r="Q1322" s="849">
        <f t="shared" si="113"/>
        <v>0</v>
      </c>
      <c r="R1322" s="849">
        <f t="shared" si="114"/>
        <v>0</v>
      </c>
    </row>
    <row r="1323" spans="2:18" x14ac:dyDescent="0.35">
      <c r="B1323" s="229"/>
      <c r="C1323" s="301"/>
      <c r="D1323" s="301"/>
      <c r="E1323" s="449"/>
      <c r="F1323" s="301"/>
      <c r="G1323" s="302"/>
      <c r="H1323" s="170"/>
      <c r="I1323" s="170"/>
      <c r="J1323" s="817">
        <f t="shared" si="111"/>
        <v>0</v>
      </c>
      <c r="K1323" s="588">
        <f t="shared" si="112"/>
        <v>0</v>
      </c>
      <c r="L1323" s="644">
        <f>IF(I1323&lt;(INDEX(Lookup!$U$2:$U$10,MATCH($D$45,Lookup!$S$2:$S$10,0))),0,365)</f>
        <v>0</v>
      </c>
      <c r="M1323" s="588">
        <f t="shared" si="110"/>
        <v>0</v>
      </c>
      <c r="N1323" s="704"/>
      <c r="O1323" s="361"/>
      <c r="Q1323" s="849">
        <f t="shared" si="113"/>
        <v>0</v>
      </c>
      <c r="R1323" s="849">
        <f t="shared" si="114"/>
        <v>0</v>
      </c>
    </row>
    <row r="1324" spans="2:18" x14ac:dyDescent="0.35">
      <c r="B1324" s="229"/>
      <c r="C1324" s="301"/>
      <c r="D1324" s="301"/>
      <c r="E1324" s="449"/>
      <c r="F1324" s="301"/>
      <c r="G1324" s="302"/>
      <c r="H1324" s="170"/>
      <c r="I1324" s="170"/>
      <c r="J1324" s="817">
        <f t="shared" si="111"/>
        <v>0</v>
      </c>
      <c r="K1324" s="588">
        <f t="shared" si="112"/>
        <v>0</v>
      </c>
      <c r="L1324" s="644">
        <f>IF(I1324&lt;(INDEX(Lookup!$U$2:$U$10,MATCH($D$45,Lookup!$S$2:$S$10,0))),0,365)</f>
        <v>0</v>
      </c>
      <c r="M1324" s="588">
        <f t="shared" si="110"/>
        <v>0</v>
      </c>
      <c r="N1324" s="704"/>
      <c r="O1324" s="361"/>
      <c r="Q1324" s="849">
        <f t="shared" si="113"/>
        <v>0</v>
      </c>
      <c r="R1324" s="849">
        <f t="shared" si="114"/>
        <v>0</v>
      </c>
    </row>
    <row r="1325" spans="2:18" x14ac:dyDescent="0.35">
      <c r="B1325" s="229"/>
      <c r="C1325" s="301"/>
      <c r="D1325" s="301"/>
      <c r="E1325" s="449"/>
      <c r="F1325" s="301"/>
      <c r="G1325" s="302"/>
      <c r="H1325" s="170"/>
      <c r="I1325" s="170"/>
      <c r="J1325" s="817">
        <f t="shared" si="111"/>
        <v>0</v>
      </c>
      <c r="K1325" s="588">
        <f t="shared" si="112"/>
        <v>0</v>
      </c>
      <c r="L1325" s="644">
        <f>IF(I1325&lt;(INDEX(Lookup!$U$2:$U$10,MATCH($D$45,Lookup!$S$2:$S$10,0))),0,365)</f>
        <v>0</v>
      </c>
      <c r="M1325" s="588">
        <f t="shared" si="110"/>
        <v>0</v>
      </c>
      <c r="N1325" s="704"/>
      <c r="O1325" s="361"/>
      <c r="Q1325" s="849">
        <f t="shared" si="113"/>
        <v>0</v>
      </c>
      <c r="R1325" s="849">
        <f t="shared" si="114"/>
        <v>0</v>
      </c>
    </row>
    <row r="1326" spans="2:18" x14ac:dyDescent="0.35">
      <c r="B1326" s="229"/>
      <c r="C1326" s="301"/>
      <c r="D1326" s="301"/>
      <c r="E1326" s="449"/>
      <c r="F1326" s="301"/>
      <c r="G1326" s="302"/>
      <c r="H1326" s="170"/>
      <c r="I1326" s="170"/>
      <c r="J1326" s="817">
        <f t="shared" si="111"/>
        <v>0</v>
      </c>
      <c r="K1326" s="588">
        <f t="shared" si="112"/>
        <v>0</v>
      </c>
      <c r="L1326" s="644">
        <f>IF(I1326&lt;(INDEX(Lookup!$U$2:$U$10,MATCH($D$45,Lookup!$S$2:$S$10,0))),0,365)</f>
        <v>0</v>
      </c>
      <c r="M1326" s="588">
        <f t="shared" si="110"/>
        <v>0</v>
      </c>
      <c r="N1326" s="704"/>
      <c r="O1326" s="361"/>
      <c r="Q1326" s="849">
        <f t="shared" si="113"/>
        <v>0</v>
      </c>
      <c r="R1326" s="849">
        <f t="shared" si="114"/>
        <v>0</v>
      </c>
    </row>
    <row r="1327" spans="2:18" x14ac:dyDescent="0.35">
      <c r="B1327" s="229"/>
      <c r="C1327" s="301"/>
      <c r="D1327" s="301"/>
      <c r="E1327" s="449"/>
      <c r="F1327" s="301"/>
      <c r="G1327" s="302"/>
      <c r="H1327" s="170"/>
      <c r="I1327" s="170"/>
      <c r="J1327" s="817">
        <f t="shared" si="111"/>
        <v>0</v>
      </c>
      <c r="K1327" s="588">
        <f t="shared" si="112"/>
        <v>0</v>
      </c>
      <c r="L1327" s="644">
        <f>IF(I1327&lt;(INDEX(Lookup!$U$2:$U$10,MATCH($D$45,Lookup!$S$2:$S$10,0))),0,365)</f>
        <v>0</v>
      </c>
      <c r="M1327" s="588">
        <f t="shared" si="110"/>
        <v>0</v>
      </c>
      <c r="N1327" s="704"/>
      <c r="O1327" s="361"/>
      <c r="Q1327" s="849">
        <f t="shared" si="113"/>
        <v>0</v>
      </c>
      <c r="R1327" s="849">
        <f t="shared" si="114"/>
        <v>0</v>
      </c>
    </row>
    <row r="1328" spans="2:18" x14ac:dyDescent="0.35">
      <c r="B1328" s="229"/>
      <c r="C1328" s="301"/>
      <c r="D1328" s="301"/>
      <c r="E1328" s="449"/>
      <c r="F1328" s="301"/>
      <c r="G1328" s="302"/>
      <c r="H1328" s="170"/>
      <c r="I1328" s="170"/>
      <c r="J1328" s="817">
        <f t="shared" si="111"/>
        <v>0</v>
      </c>
      <c r="K1328" s="588">
        <f t="shared" si="112"/>
        <v>0</v>
      </c>
      <c r="L1328" s="644">
        <f>IF(I1328&lt;(INDEX(Lookup!$U$2:$U$10,MATCH($D$45,Lookup!$S$2:$S$10,0))),0,365)</f>
        <v>0</v>
      </c>
      <c r="M1328" s="588">
        <f t="shared" ref="M1328:M1391" si="115">IF(O1328="x",0,L1328*$L$8)</f>
        <v>0</v>
      </c>
      <c r="N1328" s="704"/>
      <c r="O1328" s="361"/>
      <c r="Q1328" s="849">
        <f t="shared" si="113"/>
        <v>0</v>
      </c>
      <c r="R1328" s="849">
        <f t="shared" si="114"/>
        <v>0</v>
      </c>
    </row>
    <row r="1329" spans="2:18" x14ac:dyDescent="0.35">
      <c r="B1329" s="229"/>
      <c r="C1329" s="301"/>
      <c r="D1329" s="301"/>
      <c r="E1329" s="449"/>
      <c r="F1329" s="301"/>
      <c r="G1329" s="302"/>
      <c r="H1329" s="170"/>
      <c r="I1329" s="170"/>
      <c r="J1329" s="817">
        <f t="shared" ref="J1329:J1392" si="116">IF(OR(H1329&lt;&gt;"",I1329&lt;&gt;""),DATEDIF(H1329,I1329,"d")+1,0)</f>
        <v>0</v>
      </c>
      <c r="K1329" s="588">
        <f t="shared" ref="K1329:K1392" si="117">J1329*$L$8</f>
        <v>0</v>
      </c>
      <c r="L1329" s="644">
        <f>IF(I1329&lt;(INDEX(Lookup!$U$2:$U$10,MATCH($D$45,Lookup!$S$2:$S$10,0))),0,365)</f>
        <v>0</v>
      </c>
      <c r="M1329" s="588">
        <f t="shared" si="115"/>
        <v>0</v>
      </c>
      <c r="N1329" s="704"/>
      <c r="O1329" s="361"/>
      <c r="Q1329" s="849">
        <f t="shared" ref="Q1329:Q1392" si="118">K1329*$H$33</f>
        <v>0</v>
      </c>
      <c r="R1329" s="849">
        <f t="shared" ref="R1329:R1392" si="119">M1329*$H$42</f>
        <v>0</v>
      </c>
    </row>
    <row r="1330" spans="2:18" x14ac:dyDescent="0.35">
      <c r="B1330" s="229"/>
      <c r="C1330" s="301"/>
      <c r="D1330" s="301"/>
      <c r="E1330" s="449"/>
      <c r="F1330" s="301"/>
      <c r="G1330" s="302"/>
      <c r="H1330" s="170"/>
      <c r="I1330" s="170"/>
      <c r="J1330" s="817">
        <f t="shared" si="116"/>
        <v>0</v>
      </c>
      <c r="K1330" s="588">
        <f t="shared" si="117"/>
        <v>0</v>
      </c>
      <c r="L1330" s="644">
        <f>IF(I1330&lt;(INDEX(Lookup!$U$2:$U$10,MATCH($D$45,Lookup!$S$2:$S$10,0))),0,365)</f>
        <v>0</v>
      </c>
      <c r="M1330" s="588">
        <f t="shared" si="115"/>
        <v>0</v>
      </c>
      <c r="N1330" s="704"/>
      <c r="O1330" s="361"/>
      <c r="Q1330" s="849">
        <f t="shared" si="118"/>
        <v>0</v>
      </c>
      <c r="R1330" s="849">
        <f t="shared" si="119"/>
        <v>0</v>
      </c>
    </row>
    <row r="1331" spans="2:18" x14ac:dyDescent="0.35">
      <c r="B1331" s="229"/>
      <c r="C1331" s="301"/>
      <c r="D1331" s="301"/>
      <c r="E1331" s="449"/>
      <c r="F1331" s="301"/>
      <c r="G1331" s="302"/>
      <c r="H1331" s="170"/>
      <c r="I1331" s="170"/>
      <c r="J1331" s="817">
        <f t="shared" si="116"/>
        <v>0</v>
      </c>
      <c r="K1331" s="588">
        <f t="shared" si="117"/>
        <v>0</v>
      </c>
      <c r="L1331" s="644">
        <f>IF(I1331&lt;(INDEX(Lookup!$U$2:$U$10,MATCH($D$45,Lookup!$S$2:$S$10,0))),0,365)</f>
        <v>0</v>
      </c>
      <c r="M1331" s="588">
        <f t="shared" si="115"/>
        <v>0</v>
      </c>
      <c r="N1331" s="704"/>
      <c r="O1331" s="361"/>
      <c r="Q1331" s="849">
        <f t="shared" si="118"/>
        <v>0</v>
      </c>
      <c r="R1331" s="849">
        <f t="shared" si="119"/>
        <v>0</v>
      </c>
    </row>
    <row r="1332" spans="2:18" x14ac:dyDescent="0.35">
      <c r="B1332" s="229"/>
      <c r="C1332" s="301"/>
      <c r="D1332" s="301"/>
      <c r="E1332" s="449"/>
      <c r="F1332" s="301"/>
      <c r="G1332" s="302"/>
      <c r="H1332" s="170"/>
      <c r="I1332" s="170"/>
      <c r="J1332" s="817">
        <f t="shared" si="116"/>
        <v>0</v>
      </c>
      <c r="K1332" s="588">
        <f t="shared" si="117"/>
        <v>0</v>
      </c>
      <c r="L1332" s="644">
        <f>IF(I1332&lt;(INDEX(Lookup!$U$2:$U$10,MATCH($D$45,Lookup!$S$2:$S$10,0))),0,365)</f>
        <v>0</v>
      </c>
      <c r="M1332" s="588">
        <f t="shared" si="115"/>
        <v>0</v>
      </c>
      <c r="N1332" s="704"/>
      <c r="O1332" s="361"/>
      <c r="Q1332" s="849">
        <f t="shared" si="118"/>
        <v>0</v>
      </c>
      <c r="R1332" s="849">
        <f t="shared" si="119"/>
        <v>0</v>
      </c>
    </row>
    <row r="1333" spans="2:18" x14ac:dyDescent="0.35">
      <c r="B1333" s="229"/>
      <c r="C1333" s="301"/>
      <c r="D1333" s="301"/>
      <c r="E1333" s="449"/>
      <c r="F1333" s="301"/>
      <c r="G1333" s="302"/>
      <c r="H1333" s="170"/>
      <c r="I1333" s="170"/>
      <c r="J1333" s="817">
        <f t="shared" si="116"/>
        <v>0</v>
      </c>
      <c r="K1333" s="588">
        <f t="shared" si="117"/>
        <v>0</v>
      </c>
      <c r="L1333" s="644">
        <f>IF(I1333&lt;(INDEX(Lookup!$U$2:$U$10,MATCH($D$45,Lookup!$S$2:$S$10,0))),0,365)</f>
        <v>0</v>
      </c>
      <c r="M1333" s="588">
        <f t="shared" si="115"/>
        <v>0</v>
      </c>
      <c r="N1333" s="704"/>
      <c r="O1333" s="361"/>
      <c r="Q1333" s="849">
        <f t="shared" si="118"/>
        <v>0</v>
      </c>
      <c r="R1333" s="849">
        <f t="shared" si="119"/>
        <v>0</v>
      </c>
    </row>
    <row r="1334" spans="2:18" x14ac:dyDescent="0.35">
      <c r="B1334" s="229"/>
      <c r="C1334" s="301"/>
      <c r="D1334" s="301"/>
      <c r="E1334" s="449"/>
      <c r="F1334" s="301"/>
      <c r="G1334" s="302"/>
      <c r="H1334" s="170"/>
      <c r="I1334" s="170"/>
      <c r="J1334" s="817">
        <f t="shared" si="116"/>
        <v>0</v>
      </c>
      <c r="K1334" s="588">
        <f t="shared" si="117"/>
        <v>0</v>
      </c>
      <c r="L1334" s="644">
        <f>IF(I1334&lt;(INDEX(Lookup!$U$2:$U$10,MATCH($D$45,Lookup!$S$2:$S$10,0))),0,365)</f>
        <v>0</v>
      </c>
      <c r="M1334" s="588">
        <f t="shared" si="115"/>
        <v>0</v>
      </c>
      <c r="N1334" s="704"/>
      <c r="O1334" s="361"/>
      <c r="Q1334" s="849">
        <f t="shared" si="118"/>
        <v>0</v>
      </c>
      <c r="R1334" s="849">
        <f t="shared" si="119"/>
        <v>0</v>
      </c>
    </row>
    <row r="1335" spans="2:18" x14ac:dyDescent="0.35">
      <c r="B1335" s="229"/>
      <c r="C1335" s="301"/>
      <c r="D1335" s="301"/>
      <c r="E1335" s="449"/>
      <c r="F1335" s="301"/>
      <c r="G1335" s="302"/>
      <c r="H1335" s="170"/>
      <c r="I1335" s="170"/>
      <c r="J1335" s="817">
        <f t="shared" si="116"/>
        <v>0</v>
      </c>
      <c r="K1335" s="588">
        <f t="shared" si="117"/>
        <v>0</v>
      </c>
      <c r="L1335" s="644">
        <f>IF(I1335&lt;(INDEX(Lookup!$U$2:$U$10,MATCH($D$45,Lookup!$S$2:$S$10,0))),0,365)</f>
        <v>0</v>
      </c>
      <c r="M1335" s="588">
        <f t="shared" si="115"/>
        <v>0</v>
      </c>
      <c r="N1335" s="704"/>
      <c r="O1335" s="361"/>
      <c r="Q1335" s="849">
        <f t="shared" si="118"/>
        <v>0</v>
      </c>
      <c r="R1335" s="849">
        <f t="shared" si="119"/>
        <v>0</v>
      </c>
    </row>
    <row r="1336" spans="2:18" x14ac:dyDescent="0.35">
      <c r="B1336" s="229"/>
      <c r="C1336" s="301"/>
      <c r="D1336" s="301"/>
      <c r="E1336" s="449"/>
      <c r="F1336" s="301"/>
      <c r="G1336" s="302"/>
      <c r="H1336" s="170"/>
      <c r="I1336" s="170"/>
      <c r="J1336" s="817">
        <f t="shared" si="116"/>
        <v>0</v>
      </c>
      <c r="K1336" s="588">
        <f t="shared" si="117"/>
        <v>0</v>
      </c>
      <c r="L1336" s="644">
        <f>IF(I1336&lt;(INDEX(Lookup!$U$2:$U$10,MATCH($D$45,Lookup!$S$2:$S$10,0))),0,365)</f>
        <v>0</v>
      </c>
      <c r="M1336" s="588">
        <f t="shared" si="115"/>
        <v>0</v>
      </c>
      <c r="N1336" s="704"/>
      <c r="O1336" s="361"/>
      <c r="Q1336" s="849">
        <f t="shared" si="118"/>
        <v>0</v>
      </c>
      <c r="R1336" s="849">
        <f t="shared" si="119"/>
        <v>0</v>
      </c>
    </row>
    <row r="1337" spans="2:18" x14ac:dyDescent="0.35">
      <c r="B1337" s="229"/>
      <c r="C1337" s="301"/>
      <c r="D1337" s="301"/>
      <c r="E1337" s="449"/>
      <c r="F1337" s="301"/>
      <c r="G1337" s="302"/>
      <c r="H1337" s="170"/>
      <c r="I1337" s="170"/>
      <c r="J1337" s="817">
        <f t="shared" si="116"/>
        <v>0</v>
      </c>
      <c r="K1337" s="588">
        <f t="shared" si="117"/>
        <v>0</v>
      </c>
      <c r="L1337" s="644">
        <f>IF(I1337&lt;(INDEX(Lookup!$U$2:$U$10,MATCH($D$45,Lookup!$S$2:$S$10,0))),0,365)</f>
        <v>0</v>
      </c>
      <c r="M1337" s="588">
        <f t="shared" si="115"/>
        <v>0</v>
      </c>
      <c r="N1337" s="704"/>
      <c r="O1337" s="361"/>
      <c r="Q1337" s="849">
        <f t="shared" si="118"/>
        <v>0</v>
      </c>
      <c r="R1337" s="849">
        <f t="shared" si="119"/>
        <v>0</v>
      </c>
    </row>
    <row r="1338" spans="2:18" x14ac:dyDescent="0.35">
      <c r="B1338" s="229"/>
      <c r="C1338" s="301"/>
      <c r="D1338" s="301"/>
      <c r="E1338" s="449"/>
      <c r="F1338" s="301"/>
      <c r="G1338" s="302"/>
      <c r="H1338" s="170"/>
      <c r="I1338" s="170"/>
      <c r="J1338" s="817">
        <f t="shared" si="116"/>
        <v>0</v>
      </c>
      <c r="K1338" s="588">
        <f t="shared" si="117"/>
        <v>0</v>
      </c>
      <c r="L1338" s="644">
        <f>IF(I1338&lt;(INDEX(Lookup!$U$2:$U$10,MATCH($D$45,Lookup!$S$2:$S$10,0))),0,365)</f>
        <v>0</v>
      </c>
      <c r="M1338" s="588">
        <f t="shared" si="115"/>
        <v>0</v>
      </c>
      <c r="N1338" s="704"/>
      <c r="O1338" s="361"/>
      <c r="Q1338" s="849">
        <f t="shared" si="118"/>
        <v>0</v>
      </c>
      <c r="R1338" s="849">
        <f t="shared" si="119"/>
        <v>0</v>
      </c>
    </row>
    <row r="1339" spans="2:18" x14ac:dyDescent="0.35">
      <c r="B1339" s="229"/>
      <c r="C1339" s="301"/>
      <c r="D1339" s="301"/>
      <c r="E1339" s="449"/>
      <c r="F1339" s="301"/>
      <c r="G1339" s="302"/>
      <c r="H1339" s="170"/>
      <c r="I1339" s="170"/>
      <c r="J1339" s="817">
        <f t="shared" si="116"/>
        <v>0</v>
      </c>
      <c r="K1339" s="588">
        <f t="shared" si="117"/>
        <v>0</v>
      </c>
      <c r="L1339" s="644">
        <f>IF(I1339&lt;(INDEX(Lookup!$U$2:$U$10,MATCH($D$45,Lookup!$S$2:$S$10,0))),0,365)</f>
        <v>0</v>
      </c>
      <c r="M1339" s="588">
        <f t="shared" si="115"/>
        <v>0</v>
      </c>
      <c r="N1339" s="704"/>
      <c r="O1339" s="361"/>
      <c r="Q1339" s="849">
        <f t="shared" si="118"/>
        <v>0</v>
      </c>
      <c r="R1339" s="849">
        <f t="shared" si="119"/>
        <v>0</v>
      </c>
    </row>
    <row r="1340" spans="2:18" x14ac:dyDescent="0.35">
      <c r="B1340" s="229"/>
      <c r="C1340" s="301"/>
      <c r="D1340" s="301"/>
      <c r="E1340" s="449"/>
      <c r="F1340" s="301"/>
      <c r="G1340" s="302"/>
      <c r="H1340" s="170"/>
      <c r="I1340" s="170"/>
      <c r="J1340" s="817">
        <f t="shared" si="116"/>
        <v>0</v>
      </c>
      <c r="K1340" s="588">
        <f t="shared" si="117"/>
        <v>0</v>
      </c>
      <c r="L1340" s="644">
        <f>IF(I1340&lt;(INDEX(Lookup!$U$2:$U$10,MATCH($D$45,Lookup!$S$2:$S$10,0))),0,365)</f>
        <v>0</v>
      </c>
      <c r="M1340" s="588">
        <f t="shared" si="115"/>
        <v>0</v>
      </c>
      <c r="N1340" s="704"/>
      <c r="O1340" s="361"/>
      <c r="Q1340" s="849">
        <f t="shared" si="118"/>
        <v>0</v>
      </c>
      <c r="R1340" s="849">
        <f t="shared" si="119"/>
        <v>0</v>
      </c>
    </row>
    <row r="1341" spans="2:18" x14ac:dyDescent="0.35">
      <c r="B1341" s="229"/>
      <c r="C1341" s="301"/>
      <c r="D1341" s="301"/>
      <c r="E1341" s="449"/>
      <c r="F1341" s="301"/>
      <c r="G1341" s="302"/>
      <c r="H1341" s="170"/>
      <c r="I1341" s="170"/>
      <c r="J1341" s="817">
        <f t="shared" si="116"/>
        <v>0</v>
      </c>
      <c r="K1341" s="588">
        <f t="shared" si="117"/>
        <v>0</v>
      </c>
      <c r="L1341" s="644">
        <f>IF(I1341&lt;(INDEX(Lookup!$U$2:$U$10,MATCH($D$45,Lookup!$S$2:$S$10,0))),0,365)</f>
        <v>0</v>
      </c>
      <c r="M1341" s="588">
        <f t="shared" si="115"/>
        <v>0</v>
      </c>
      <c r="N1341" s="704"/>
      <c r="O1341" s="361"/>
      <c r="Q1341" s="849">
        <f t="shared" si="118"/>
        <v>0</v>
      </c>
      <c r="R1341" s="849">
        <f t="shared" si="119"/>
        <v>0</v>
      </c>
    </row>
    <row r="1342" spans="2:18" x14ac:dyDescent="0.35">
      <c r="B1342" s="229"/>
      <c r="C1342" s="301"/>
      <c r="D1342" s="301"/>
      <c r="E1342" s="449"/>
      <c r="F1342" s="301"/>
      <c r="G1342" s="302"/>
      <c r="H1342" s="170"/>
      <c r="I1342" s="170"/>
      <c r="J1342" s="817">
        <f t="shared" si="116"/>
        <v>0</v>
      </c>
      <c r="K1342" s="588">
        <f t="shared" si="117"/>
        <v>0</v>
      </c>
      <c r="L1342" s="644">
        <f>IF(I1342&lt;(INDEX(Lookup!$U$2:$U$10,MATCH($D$45,Lookup!$S$2:$S$10,0))),0,365)</f>
        <v>0</v>
      </c>
      <c r="M1342" s="588">
        <f t="shared" si="115"/>
        <v>0</v>
      </c>
      <c r="N1342" s="704"/>
      <c r="O1342" s="361"/>
      <c r="Q1342" s="849">
        <f t="shared" si="118"/>
        <v>0</v>
      </c>
      <c r="R1342" s="849">
        <f t="shared" si="119"/>
        <v>0</v>
      </c>
    </row>
    <row r="1343" spans="2:18" x14ac:dyDescent="0.35">
      <c r="B1343" s="229"/>
      <c r="C1343" s="301"/>
      <c r="D1343" s="301"/>
      <c r="E1343" s="449"/>
      <c r="F1343" s="301"/>
      <c r="G1343" s="302"/>
      <c r="H1343" s="170"/>
      <c r="I1343" s="170"/>
      <c r="J1343" s="817">
        <f t="shared" si="116"/>
        <v>0</v>
      </c>
      <c r="K1343" s="588">
        <f t="shared" si="117"/>
        <v>0</v>
      </c>
      <c r="L1343" s="644">
        <f>IF(I1343&lt;(INDEX(Lookup!$U$2:$U$10,MATCH($D$45,Lookup!$S$2:$S$10,0))),0,365)</f>
        <v>0</v>
      </c>
      <c r="M1343" s="588">
        <f t="shared" si="115"/>
        <v>0</v>
      </c>
      <c r="N1343" s="704"/>
      <c r="O1343" s="361"/>
      <c r="Q1343" s="849">
        <f t="shared" si="118"/>
        <v>0</v>
      </c>
      <c r="R1343" s="849">
        <f t="shared" si="119"/>
        <v>0</v>
      </c>
    </row>
    <row r="1344" spans="2:18" x14ac:dyDescent="0.35">
      <c r="B1344" s="229"/>
      <c r="C1344" s="301"/>
      <c r="D1344" s="301"/>
      <c r="E1344" s="449"/>
      <c r="F1344" s="301"/>
      <c r="G1344" s="302"/>
      <c r="H1344" s="170"/>
      <c r="I1344" s="170"/>
      <c r="J1344" s="817">
        <f t="shared" si="116"/>
        <v>0</v>
      </c>
      <c r="K1344" s="588">
        <f t="shared" si="117"/>
        <v>0</v>
      </c>
      <c r="L1344" s="644">
        <f>IF(I1344&lt;(INDEX(Lookup!$U$2:$U$10,MATCH($D$45,Lookup!$S$2:$S$10,0))),0,365)</f>
        <v>0</v>
      </c>
      <c r="M1344" s="588">
        <f t="shared" si="115"/>
        <v>0</v>
      </c>
      <c r="N1344" s="704"/>
      <c r="O1344" s="361"/>
      <c r="Q1344" s="849">
        <f t="shared" si="118"/>
        <v>0</v>
      </c>
      <c r="R1344" s="849">
        <f t="shared" si="119"/>
        <v>0</v>
      </c>
    </row>
    <row r="1345" spans="2:18" x14ac:dyDescent="0.35">
      <c r="B1345" s="229"/>
      <c r="C1345" s="301"/>
      <c r="D1345" s="301"/>
      <c r="E1345" s="449"/>
      <c r="F1345" s="301"/>
      <c r="G1345" s="302"/>
      <c r="H1345" s="170"/>
      <c r="I1345" s="170"/>
      <c r="J1345" s="817">
        <f t="shared" si="116"/>
        <v>0</v>
      </c>
      <c r="K1345" s="588">
        <f t="shared" si="117"/>
        <v>0</v>
      </c>
      <c r="L1345" s="644">
        <f>IF(I1345&lt;(INDEX(Lookup!$U$2:$U$10,MATCH($D$45,Lookup!$S$2:$S$10,0))),0,365)</f>
        <v>0</v>
      </c>
      <c r="M1345" s="588">
        <f t="shared" si="115"/>
        <v>0</v>
      </c>
      <c r="N1345" s="704"/>
      <c r="O1345" s="361"/>
      <c r="Q1345" s="849">
        <f t="shared" si="118"/>
        <v>0</v>
      </c>
      <c r="R1345" s="849">
        <f t="shared" si="119"/>
        <v>0</v>
      </c>
    </row>
    <row r="1346" spans="2:18" x14ac:dyDescent="0.35">
      <c r="B1346" s="229"/>
      <c r="C1346" s="301"/>
      <c r="D1346" s="301"/>
      <c r="E1346" s="449"/>
      <c r="F1346" s="301"/>
      <c r="G1346" s="302"/>
      <c r="H1346" s="170"/>
      <c r="I1346" s="170"/>
      <c r="J1346" s="817">
        <f t="shared" si="116"/>
        <v>0</v>
      </c>
      <c r="K1346" s="588">
        <f t="shared" si="117"/>
        <v>0</v>
      </c>
      <c r="L1346" s="644">
        <f>IF(I1346&lt;(INDEX(Lookup!$U$2:$U$10,MATCH($D$45,Lookup!$S$2:$S$10,0))),0,365)</f>
        <v>0</v>
      </c>
      <c r="M1346" s="588">
        <f t="shared" si="115"/>
        <v>0</v>
      </c>
      <c r="N1346" s="704"/>
      <c r="O1346" s="361"/>
      <c r="Q1346" s="849">
        <f t="shared" si="118"/>
        <v>0</v>
      </c>
      <c r="R1346" s="849">
        <f t="shared" si="119"/>
        <v>0</v>
      </c>
    </row>
    <row r="1347" spans="2:18" x14ac:dyDescent="0.35">
      <c r="B1347" s="229"/>
      <c r="C1347" s="301"/>
      <c r="D1347" s="301"/>
      <c r="E1347" s="449"/>
      <c r="F1347" s="301"/>
      <c r="G1347" s="302"/>
      <c r="H1347" s="170"/>
      <c r="I1347" s="170"/>
      <c r="J1347" s="817">
        <f t="shared" si="116"/>
        <v>0</v>
      </c>
      <c r="K1347" s="588">
        <f t="shared" si="117"/>
        <v>0</v>
      </c>
      <c r="L1347" s="644">
        <f>IF(I1347&lt;(INDEX(Lookup!$U$2:$U$10,MATCH($D$45,Lookup!$S$2:$S$10,0))),0,365)</f>
        <v>0</v>
      </c>
      <c r="M1347" s="588">
        <f t="shared" si="115"/>
        <v>0</v>
      </c>
      <c r="N1347" s="704"/>
      <c r="O1347" s="361"/>
      <c r="Q1347" s="849">
        <f t="shared" si="118"/>
        <v>0</v>
      </c>
      <c r="R1347" s="849">
        <f t="shared" si="119"/>
        <v>0</v>
      </c>
    </row>
    <row r="1348" spans="2:18" x14ac:dyDescent="0.35">
      <c r="B1348" s="229"/>
      <c r="C1348" s="301"/>
      <c r="D1348" s="301"/>
      <c r="E1348" s="449"/>
      <c r="F1348" s="301"/>
      <c r="G1348" s="302"/>
      <c r="H1348" s="170"/>
      <c r="I1348" s="170"/>
      <c r="J1348" s="817">
        <f t="shared" si="116"/>
        <v>0</v>
      </c>
      <c r="K1348" s="588">
        <f t="shared" si="117"/>
        <v>0</v>
      </c>
      <c r="L1348" s="644">
        <f>IF(I1348&lt;(INDEX(Lookup!$U$2:$U$10,MATCH($D$45,Lookup!$S$2:$S$10,0))),0,365)</f>
        <v>0</v>
      </c>
      <c r="M1348" s="588">
        <f t="shared" si="115"/>
        <v>0</v>
      </c>
      <c r="N1348" s="704"/>
      <c r="O1348" s="361"/>
      <c r="Q1348" s="849">
        <f t="shared" si="118"/>
        <v>0</v>
      </c>
      <c r="R1348" s="849">
        <f t="shared" si="119"/>
        <v>0</v>
      </c>
    </row>
    <row r="1349" spans="2:18" x14ac:dyDescent="0.35">
      <c r="B1349" s="229"/>
      <c r="C1349" s="301"/>
      <c r="D1349" s="301"/>
      <c r="E1349" s="449"/>
      <c r="F1349" s="301"/>
      <c r="G1349" s="302"/>
      <c r="H1349" s="170"/>
      <c r="I1349" s="170"/>
      <c r="J1349" s="817">
        <f t="shared" si="116"/>
        <v>0</v>
      </c>
      <c r="K1349" s="588">
        <f t="shared" si="117"/>
        <v>0</v>
      </c>
      <c r="L1349" s="644">
        <f>IF(I1349&lt;(INDEX(Lookup!$U$2:$U$10,MATCH($D$45,Lookup!$S$2:$S$10,0))),0,365)</f>
        <v>0</v>
      </c>
      <c r="M1349" s="588">
        <f t="shared" si="115"/>
        <v>0</v>
      </c>
      <c r="N1349" s="704"/>
      <c r="O1349" s="361"/>
      <c r="Q1349" s="849">
        <f t="shared" si="118"/>
        <v>0</v>
      </c>
      <c r="R1349" s="849">
        <f t="shared" si="119"/>
        <v>0</v>
      </c>
    </row>
    <row r="1350" spans="2:18" x14ac:dyDescent="0.35">
      <c r="B1350" s="229"/>
      <c r="C1350" s="301"/>
      <c r="D1350" s="301"/>
      <c r="E1350" s="449"/>
      <c r="F1350" s="301"/>
      <c r="G1350" s="302"/>
      <c r="H1350" s="170"/>
      <c r="I1350" s="170"/>
      <c r="J1350" s="817">
        <f t="shared" si="116"/>
        <v>0</v>
      </c>
      <c r="K1350" s="588">
        <f t="shared" si="117"/>
        <v>0</v>
      </c>
      <c r="L1350" s="644">
        <f>IF(I1350&lt;(INDEX(Lookup!$U$2:$U$10,MATCH($D$45,Lookup!$S$2:$S$10,0))),0,365)</f>
        <v>0</v>
      </c>
      <c r="M1350" s="588">
        <f t="shared" si="115"/>
        <v>0</v>
      </c>
      <c r="N1350" s="704"/>
      <c r="O1350" s="361"/>
      <c r="Q1350" s="849">
        <f t="shared" si="118"/>
        <v>0</v>
      </c>
      <c r="R1350" s="849">
        <f t="shared" si="119"/>
        <v>0</v>
      </c>
    </row>
    <row r="1351" spans="2:18" x14ac:dyDescent="0.35">
      <c r="B1351" s="229"/>
      <c r="C1351" s="301"/>
      <c r="D1351" s="301"/>
      <c r="E1351" s="449"/>
      <c r="F1351" s="301"/>
      <c r="G1351" s="302"/>
      <c r="H1351" s="170"/>
      <c r="I1351" s="170"/>
      <c r="J1351" s="817">
        <f t="shared" si="116"/>
        <v>0</v>
      </c>
      <c r="K1351" s="588">
        <f t="shared" si="117"/>
        <v>0</v>
      </c>
      <c r="L1351" s="644">
        <f>IF(I1351&lt;(INDEX(Lookup!$U$2:$U$10,MATCH($D$45,Lookup!$S$2:$S$10,0))),0,365)</f>
        <v>0</v>
      </c>
      <c r="M1351" s="588">
        <f t="shared" si="115"/>
        <v>0</v>
      </c>
      <c r="N1351" s="704"/>
      <c r="O1351" s="361"/>
      <c r="Q1351" s="849">
        <f t="shared" si="118"/>
        <v>0</v>
      </c>
      <c r="R1351" s="849">
        <f t="shared" si="119"/>
        <v>0</v>
      </c>
    </row>
    <row r="1352" spans="2:18" x14ac:dyDescent="0.35">
      <c r="B1352" s="229"/>
      <c r="C1352" s="301"/>
      <c r="D1352" s="301"/>
      <c r="E1352" s="449"/>
      <c r="F1352" s="301"/>
      <c r="G1352" s="302"/>
      <c r="H1352" s="170"/>
      <c r="I1352" s="170"/>
      <c r="J1352" s="817">
        <f t="shared" si="116"/>
        <v>0</v>
      </c>
      <c r="K1352" s="588">
        <f t="shared" si="117"/>
        <v>0</v>
      </c>
      <c r="L1352" s="644">
        <f>IF(I1352&lt;(INDEX(Lookup!$U$2:$U$10,MATCH($D$45,Lookup!$S$2:$S$10,0))),0,365)</f>
        <v>0</v>
      </c>
      <c r="M1352" s="588">
        <f t="shared" si="115"/>
        <v>0</v>
      </c>
      <c r="N1352" s="704"/>
      <c r="O1352" s="361"/>
      <c r="Q1352" s="849">
        <f t="shared" si="118"/>
        <v>0</v>
      </c>
      <c r="R1352" s="849">
        <f t="shared" si="119"/>
        <v>0</v>
      </c>
    </row>
    <row r="1353" spans="2:18" x14ac:dyDescent="0.35">
      <c r="B1353" s="229"/>
      <c r="C1353" s="301"/>
      <c r="D1353" s="301"/>
      <c r="E1353" s="449"/>
      <c r="F1353" s="301"/>
      <c r="G1353" s="302"/>
      <c r="H1353" s="170"/>
      <c r="I1353" s="170"/>
      <c r="J1353" s="817">
        <f t="shared" si="116"/>
        <v>0</v>
      </c>
      <c r="K1353" s="588">
        <f t="shared" si="117"/>
        <v>0</v>
      </c>
      <c r="L1353" s="644">
        <f>IF(I1353&lt;(INDEX(Lookup!$U$2:$U$10,MATCH($D$45,Lookup!$S$2:$S$10,0))),0,365)</f>
        <v>0</v>
      </c>
      <c r="M1353" s="588">
        <f t="shared" si="115"/>
        <v>0</v>
      </c>
      <c r="N1353" s="704"/>
      <c r="O1353" s="361"/>
      <c r="Q1353" s="849">
        <f t="shared" si="118"/>
        <v>0</v>
      </c>
      <c r="R1353" s="849">
        <f t="shared" si="119"/>
        <v>0</v>
      </c>
    </row>
    <row r="1354" spans="2:18" x14ac:dyDescent="0.35">
      <c r="B1354" s="229"/>
      <c r="C1354" s="301"/>
      <c r="D1354" s="301"/>
      <c r="E1354" s="449"/>
      <c r="F1354" s="301"/>
      <c r="G1354" s="302"/>
      <c r="H1354" s="170"/>
      <c r="I1354" s="170"/>
      <c r="J1354" s="817">
        <f t="shared" si="116"/>
        <v>0</v>
      </c>
      <c r="K1354" s="588">
        <f t="shared" si="117"/>
        <v>0</v>
      </c>
      <c r="L1354" s="644">
        <f>IF(I1354&lt;(INDEX(Lookup!$U$2:$U$10,MATCH($D$45,Lookup!$S$2:$S$10,0))),0,365)</f>
        <v>0</v>
      </c>
      <c r="M1354" s="588">
        <f t="shared" si="115"/>
        <v>0</v>
      </c>
      <c r="N1354" s="704"/>
      <c r="O1354" s="361"/>
      <c r="Q1354" s="849">
        <f t="shared" si="118"/>
        <v>0</v>
      </c>
      <c r="R1354" s="849">
        <f t="shared" si="119"/>
        <v>0</v>
      </c>
    </row>
    <row r="1355" spans="2:18" x14ac:dyDescent="0.35">
      <c r="B1355" s="229"/>
      <c r="C1355" s="301"/>
      <c r="D1355" s="301"/>
      <c r="E1355" s="449"/>
      <c r="F1355" s="301"/>
      <c r="G1355" s="302"/>
      <c r="H1355" s="170"/>
      <c r="I1355" s="170"/>
      <c r="J1355" s="817">
        <f t="shared" si="116"/>
        <v>0</v>
      </c>
      <c r="K1355" s="588">
        <f t="shared" si="117"/>
        <v>0</v>
      </c>
      <c r="L1355" s="644">
        <f>IF(I1355&lt;(INDEX(Lookup!$U$2:$U$10,MATCH($D$45,Lookup!$S$2:$S$10,0))),0,365)</f>
        <v>0</v>
      </c>
      <c r="M1355" s="588">
        <f t="shared" si="115"/>
        <v>0</v>
      </c>
      <c r="N1355" s="704"/>
      <c r="O1355" s="361"/>
      <c r="Q1355" s="849">
        <f t="shared" si="118"/>
        <v>0</v>
      </c>
      <c r="R1355" s="849">
        <f t="shared" si="119"/>
        <v>0</v>
      </c>
    </row>
    <row r="1356" spans="2:18" x14ac:dyDescent="0.35">
      <c r="B1356" s="229"/>
      <c r="C1356" s="301"/>
      <c r="D1356" s="301"/>
      <c r="E1356" s="449"/>
      <c r="F1356" s="301"/>
      <c r="G1356" s="302"/>
      <c r="H1356" s="170"/>
      <c r="I1356" s="170"/>
      <c r="J1356" s="817">
        <f t="shared" si="116"/>
        <v>0</v>
      </c>
      <c r="K1356" s="588">
        <f t="shared" si="117"/>
        <v>0</v>
      </c>
      <c r="L1356" s="644">
        <f>IF(I1356&lt;(INDEX(Lookup!$U$2:$U$10,MATCH($D$45,Lookup!$S$2:$S$10,0))),0,365)</f>
        <v>0</v>
      </c>
      <c r="M1356" s="588">
        <f t="shared" si="115"/>
        <v>0</v>
      </c>
      <c r="N1356" s="704"/>
      <c r="O1356" s="361"/>
      <c r="Q1356" s="849">
        <f t="shared" si="118"/>
        <v>0</v>
      </c>
      <c r="R1356" s="849">
        <f t="shared" si="119"/>
        <v>0</v>
      </c>
    </row>
    <row r="1357" spans="2:18" x14ac:dyDescent="0.35">
      <c r="B1357" s="229"/>
      <c r="C1357" s="301"/>
      <c r="D1357" s="301"/>
      <c r="E1357" s="449"/>
      <c r="F1357" s="301"/>
      <c r="G1357" s="302"/>
      <c r="H1357" s="170"/>
      <c r="I1357" s="170"/>
      <c r="J1357" s="817">
        <f t="shared" si="116"/>
        <v>0</v>
      </c>
      <c r="K1357" s="588">
        <f t="shared" si="117"/>
        <v>0</v>
      </c>
      <c r="L1357" s="644">
        <f>IF(I1357&lt;(INDEX(Lookup!$U$2:$U$10,MATCH($D$45,Lookup!$S$2:$S$10,0))),0,365)</f>
        <v>0</v>
      </c>
      <c r="M1357" s="588">
        <f t="shared" si="115"/>
        <v>0</v>
      </c>
      <c r="N1357" s="704"/>
      <c r="O1357" s="361"/>
      <c r="Q1357" s="849">
        <f t="shared" si="118"/>
        <v>0</v>
      </c>
      <c r="R1357" s="849">
        <f t="shared" si="119"/>
        <v>0</v>
      </c>
    </row>
    <row r="1358" spans="2:18" x14ac:dyDescent="0.35">
      <c r="B1358" s="229"/>
      <c r="C1358" s="301"/>
      <c r="D1358" s="301"/>
      <c r="E1358" s="449"/>
      <c r="F1358" s="301"/>
      <c r="G1358" s="302"/>
      <c r="H1358" s="170"/>
      <c r="I1358" s="170"/>
      <c r="J1358" s="817">
        <f t="shared" si="116"/>
        <v>0</v>
      </c>
      <c r="K1358" s="588">
        <f t="shared" si="117"/>
        <v>0</v>
      </c>
      <c r="L1358" s="644">
        <f>IF(I1358&lt;(INDEX(Lookup!$U$2:$U$10,MATCH($D$45,Lookup!$S$2:$S$10,0))),0,365)</f>
        <v>0</v>
      </c>
      <c r="M1358" s="588">
        <f t="shared" si="115"/>
        <v>0</v>
      </c>
      <c r="N1358" s="704"/>
      <c r="O1358" s="361"/>
      <c r="Q1358" s="849">
        <f t="shared" si="118"/>
        <v>0</v>
      </c>
      <c r="R1358" s="849">
        <f t="shared" si="119"/>
        <v>0</v>
      </c>
    </row>
    <row r="1359" spans="2:18" x14ac:dyDescent="0.35">
      <c r="B1359" s="229"/>
      <c r="C1359" s="301"/>
      <c r="D1359" s="301"/>
      <c r="E1359" s="449"/>
      <c r="F1359" s="301"/>
      <c r="G1359" s="302"/>
      <c r="H1359" s="170"/>
      <c r="I1359" s="170"/>
      <c r="J1359" s="817">
        <f t="shared" si="116"/>
        <v>0</v>
      </c>
      <c r="K1359" s="588">
        <f t="shared" si="117"/>
        <v>0</v>
      </c>
      <c r="L1359" s="644">
        <f>IF(I1359&lt;(INDEX(Lookup!$U$2:$U$10,MATCH($D$45,Lookup!$S$2:$S$10,0))),0,365)</f>
        <v>0</v>
      </c>
      <c r="M1359" s="588">
        <f t="shared" si="115"/>
        <v>0</v>
      </c>
      <c r="N1359" s="704"/>
      <c r="O1359" s="361"/>
      <c r="Q1359" s="849">
        <f t="shared" si="118"/>
        <v>0</v>
      </c>
      <c r="R1359" s="849">
        <f t="shared" si="119"/>
        <v>0</v>
      </c>
    </row>
    <row r="1360" spans="2:18" x14ac:dyDescent="0.35">
      <c r="B1360" s="229"/>
      <c r="C1360" s="301"/>
      <c r="D1360" s="301"/>
      <c r="E1360" s="449"/>
      <c r="F1360" s="301"/>
      <c r="G1360" s="302"/>
      <c r="H1360" s="170"/>
      <c r="I1360" s="170"/>
      <c r="J1360" s="817">
        <f t="shared" si="116"/>
        <v>0</v>
      </c>
      <c r="K1360" s="588">
        <f t="shared" si="117"/>
        <v>0</v>
      </c>
      <c r="L1360" s="644">
        <f>IF(I1360&lt;(INDEX(Lookup!$U$2:$U$10,MATCH($D$45,Lookup!$S$2:$S$10,0))),0,365)</f>
        <v>0</v>
      </c>
      <c r="M1360" s="588">
        <f t="shared" si="115"/>
        <v>0</v>
      </c>
      <c r="N1360" s="704"/>
      <c r="O1360" s="361"/>
      <c r="Q1360" s="849">
        <f t="shared" si="118"/>
        <v>0</v>
      </c>
      <c r="R1360" s="849">
        <f t="shared" si="119"/>
        <v>0</v>
      </c>
    </row>
    <row r="1361" spans="2:18" x14ac:dyDescent="0.35">
      <c r="B1361" s="229"/>
      <c r="C1361" s="301"/>
      <c r="D1361" s="301"/>
      <c r="E1361" s="449"/>
      <c r="F1361" s="301"/>
      <c r="G1361" s="302"/>
      <c r="H1361" s="170"/>
      <c r="I1361" s="170"/>
      <c r="J1361" s="817">
        <f t="shared" si="116"/>
        <v>0</v>
      </c>
      <c r="K1361" s="588">
        <f t="shared" si="117"/>
        <v>0</v>
      </c>
      <c r="L1361" s="644">
        <f>IF(I1361&lt;(INDEX(Lookup!$U$2:$U$10,MATCH($D$45,Lookup!$S$2:$S$10,0))),0,365)</f>
        <v>0</v>
      </c>
      <c r="M1361" s="588">
        <f t="shared" si="115"/>
        <v>0</v>
      </c>
      <c r="N1361" s="704"/>
      <c r="O1361" s="361"/>
      <c r="Q1361" s="849">
        <f t="shared" si="118"/>
        <v>0</v>
      </c>
      <c r="R1361" s="849">
        <f t="shared" si="119"/>
        <v>0</v>
      </c>
    </row>
    <row r="1362" spans="2:18" x14ac:dyDescent="0.35">
      <c r="B1362" s="229"/>
      <c r="C1362" s="301"/>
      <c r="D1362" s="301"/>
      <c r="E1362" s="449"/>
      <c r="F1362" s="301"/>
      <c r="G1362" s="302"/>
      <c r="H1362" s="170"/>
      <c r="I1362" s="170"/>
      <c r="J1362" s="817">
        <f t="shared" si="116"/>
        <v>0</v>
      </c>
      <c r="K1362" s="588">
        <f t="shared" si="117"/>
        <v>0</v>
      </c>
      <c r="L1362" s="644">
        <f>IF(I1362&lt;(INDEX(Lookup!$U$2:$U$10,MATCH($D$45,Lookup!$S$2:$S$10,0))),0,365)</f>
        <v>0</v>
      </c>
      <c r="M1362" s="588">
        <f t="shared" si="115"/>
        <v>0</v>
      </c>
      <c r="N1362" s="704"/>
      <c r="O1362" s="361"/>
      <c r="Q1362" s="849">
        <f t="shared" si="118"/>
        <v>0</v>
      </c>
      <c r="R1362" s="849">
        <f t="shared" si="119"/>
        <v>0</v>
      </c>
    </row>
    <row r="1363" spans="2:18" x14ac:dyDescent="0.35">
      <c r="B1363" s="229"/>
      <c r="C1363" s="301"/>
      <c r="D1363" s="301"/>
      <c r="E1363" s="449"/>
      <c r="F1363" s="301"/>
      <c r="G1363" s="302"/>
      <c r="H1363" s="170"/>
      <c r="I1363" s="170"/>
      <c r="J1363" s="817">
        <f t="shared" si="116"/>
        <v>0</v>
      </c>
      <c r="K1363" s="588">
        <f t="shared" si="117"/>
        <v>0</v>
      </c>
      <c r="L1363" s="644">
        <f>IF(I1363&lt;(INDEX(Lookup!$U$2:$U$10,MATCH($D$45,Lookup!$S$2:$S$10,0))),0,365)</f>
        <v>0</v>
      </c>
      <c r="M1363" s="588">
        <f t="shared" si="115"/>
        <v>0</v>
      </c>
      <c r="N1363" s="704"/>
      <c r="O1363" s="361"/>
      <c r="Q1363" s="849">
        <f t="shared" si="118"/>
        <v>0</v>
      </c>
      <c r="R1363" s="849">
        <f t="shared" si="119"/>
        <v>0</v>
      </c>
    </row>
    <row r="1364" spans="2:18" x14ac:dyDescent="0.35">
      <c r="B1364" s="229"/>
      <c r="C1364" s="301"/>
      <c r="D1364" s="301"/>
      <c r="E1364" s="449"/>
      <c r="F1364" s="301"/>
      <c r="G1364" s="302"/>
      <c r="H1364" s="170"/>
      <c r="I1364" s="170"/>
      <c r="J1364" s="817">
        <f t="shared" si="116"/>
        <v>0</v>
      </c>
      <c r="K1364" s="588">
        <f t="shared" si="117"/>
        <v>0</v>
      </c>
      <c r="L1364" s="644">
        <f>IF(I1364&lt;(INDEX(Lookup!$U$2:$U$10,MATCH($D$45,Lookup!$S$2:$S$10,0))),0,365)</f>
        <v>0</v>
      </c>
      <c r="M1364" s="588">
        <f t="shared" si="115"/>
        <v>0</v>
      </c>
      <c r="N1364" s="704"/>
      <c r="O1364" s="361"/>
      <c r="Q1364" s="849">
        <f t="shared" si="118"/>
        <v>0</v>
      </c>
      <c r="R1364" s="849">
        <f t="shared" si="119"/>
        <v>0</v>
      </c>
    </row>
    <row r="1365" spans="2:18" x14ac:dyDescent="0.35">
      <c r="B1365" s="229"/>
      <c r="C1365" s="301"/>
      <c r="D1365" s="301"/>
      <c r="E1365" s="449"/>
      <c r="F1365" s="301"/>
      <c r="G1365" s="302"/>
      <c r="H1365" s="170"/>
      <c r="I1365" s="170"/>
      <c r="J1365" s="817">
        <f t="shared" si="116"/>
        <v>0</v>
      </c>
      <c r="K1365" s="588">
        <f t="shared" si="117"/>
        <v>0</v>
      </c>
      <c r="L1365" s="644">
        <f>IF(I1365&lt;(INDEX(Lookup!$U$2:$U$10,MATCH($D$45,Lookup!$S$2:$S$10,0))),0,365)</f>
        <v>0</v>
      </c>
      <c r="M1365" s="588">
        <f t="shared" si="115"/>
        <v>0</v>
      </c>
      <c r="N1365" s="704"/>
      <c r="O1365" s="361"/>
      <c r="Q1365" s="849">
        <f t="shared" si="118"/>
        <v>0</v>
      </c>
      <c r="R1365" s="849">
        <f t="shared" si="119"/>
        <v>0</v>
      </c>
    </row>
    <row r="1366" spans="2:18" x14ac:dyDescent="0.35">
      <c r="B1366" s="229"/>
      <c r="C1366" s="301"/>
      <c r="D1366" s="301"/>
      <c r="E1366" s="449"/>
      <c r="F1366" s="301"/>
      <c r="G1366" s="302"/>
      <c r="H1366" s="170"/>
      <c r="I1366" s="170"/>
      <c r="J1366" s="817">
        <f t="shared" si="116"/>
        <v>0</v>
      </c>
      <c r="K1366" s="588">
        <f t="shared" si="117"/>
        <v>0</v>
      </c>
      <c r="L1366" s="644">
        <f>IF(I1366&lt;(INDEX(Lookup!$U$2:$U$10,MATCH($D$45,Lookup!$S$2:$S$10,0))),0,365)</f>
        <v>0</v>
      </c>
      <c r="M1366" s="588">
        <f t="shared" si="115"/>
        <v>0</v>
      </c>
      <c r="N1366" s="704"/>
      <c r="O1366" s="361"/>
      <c r="Q1366" s="849">
        <f t="shared" si="118"/>
        <v>0</v>
      </c>
      <c r="R1366" s="849">
        <f t="shared" si="119"/>
        <v>0</v>
      </c>
    </row>
    <row r="1367" spans="2:18" x14ac:dyDescent="0.35">
      <c r="B1367" s="229"/>
      <c r="C1367" s="301"/>
      <c r="D1367" s="301"/>
      <c r="E1367" s="449"/>
      <c r="F1367" s="301"/>
      <c r="G1367" s="302"/>
      <c r="H1367" s="170"/>
      <c r="I1367" s="170"/>
      <c r="J1367" s="817">
        <f t="shared" si="116"/>
        <v>0</v>
      </c>
      <c r="K1367" s="588">
        <f t="shared" si="117"/>
        <v>0</v>
      </c>
      <c r="L1367" s="644">
        <f>IF(I1367&lt;(INDEX(Lookup!$U$2:$U$10,MATCH($D$45,Lookup!$S$2:$S$10,0))),0,365)</f>
        <v>0</v>
      </c>
      <c r="M1367" s="588">
        <f t="shared" si="115"/>
        <v>0</v>
      </c>
      <c r="N1367" s="704"/>
      <c r="O1367" s="361"/>
      <c r="Q1367" s="849">
        <f t="shared" si="118"/>
        <v>0</v>
      </c>
      <c r="R1367" s="849">
        <f t="shared" si="119"/>
        <v>0</v>
      </c>
    </row>
    <row r="1368" spans="2:18" x14ac:dyDescent="0.35">
      <c r="B1368" s="229"/>
      <c r="C1368" s="301"/>
      <c r="D1368" s="301"/>
      <c r="E1368" s="449"/>
      <c r="F1368" s="301"/>
      <c r="G1368" s="302"/>
      <c r="H1368" s="170"/>
      <c r="I1368" s="170"/>
      <c r="J1368" s="817">
        <f t="shared" si="116"/>
        <v>0</v>
      </c>
      <c r="K1368" s="588">
        <f t="shared" si="117"/>
        <v>0</v>
      </c>
      <c r="L1368" s="644">
        <f>IF(I1368&lt;(INDEX(Lookup!$U$2:$U$10,MATCH($D$45,Lookup!$S$2:$S$10,0))),0,365)</f>
        <v>0</v>
      </c>
      <c r="M1368" s="588">
        <f t="shared" si="115"/>
        <v>0</v>
      </c>
      <c r="N1368" s="704"/>
      <c r="O1368" s="361"/>
      <c r="Q1368" s="849">
        <f t="shared" si="118"/>
        <v>0</v>
      </c>
      <c r="R1368" s="849">
        <f t="shared" si="119"/>
        <v>0</v>
      </c>
    </row>
    <row r="1369" spans="2:18" x14ac:dyDescent="0.35">
      <c r="B1369" s="229"/>
      <c r="C1369" s="301"/>
      <c r="D1369" s="301"/>
      <c r="E1369" s="449"/>
      <c r="F1369" s="301"/>
      <c r="G1369" s="302"/>
      <c r="H1369" s="170"/>
      <c r="I1369" s="170"/>
      <c r="J1369" s="817">
        <f t="shared" si="116"/>
        <v>0</v>
      </c>
      <c r="K1369" s="588">
        <f t="shared" si="117"/>
        <v>0</v>
      </c>
      <c r="L1369" s="644">
        <f>IF(I1369&lt;(INDEX(Lookup!$U$2:$U$10,MATCH($D$45,Lookup!$S$2:$S$10,0))),0,365)</f>
        <v>0</v>
      </c>
      <c r="M1369" s="588">
        <f t="shared" si="115"/>
        <v>0</v>
      </c>
      <c r="N1369" s="704"/>
      <c r="O1369" s="361"/>
      <c r="Q1369" s="849">
        <f t="shared" si="118"/>
        <v>0</v>
      </c>
      <c r="R1369" s="849">
        <f t="shared" si="119"/>
        <v>0</v>
      </c>
    </row>
    <row r="1370" spans="2:18" x14ac:dyDescent="0.35">
      <c r="B1370" s="229"/>
      <c r="C1370" s="301"/>
      <c r="D1370" s="301"/>
      <c r="E1370" s="449"/>
      <c r="F1370" s="301"/>
      <c r="G1370" s="302"/>
      <c r="H1370" s="170"/>
      <c r="I1370" s="170"/>
      <c r="J1370" s="817">
        <f t="shared" si="116"/>
        <v>0</v>
      </c>
      <c r="K1370" s="588">
        <f t="shared" si="117"/>
        <v>0</v>
      </c>
      <c r="L1370" s="644">
        <f>IF(I1370&lt;(INDEX(Lookup!$U$2:$U$10,MATCH($D$45,Lookup!$S$2:$S$10,0))),0,365)</f>
        <v>0</v>
      </c>
      <c r="M1370" s="588">
        <f t="shared" si="115"/>
        <v>0</v>
      </c>
      <c r="N1370" s="704"/>
      <c r="O1370" s="361"/>
      <c r="Q1370" s="849">
        <f t="shared" si="118"/>
        <v>0</v>
      </c>
      <c r="R1370" s="849">
        <f t="shared" si="119"/>
        <v>0</v>
      </c>
    </row>
    <row r="1371" spans="2:18" x14ac:dyDescent="0.35">
      <c r="B1371" s="229"/>
      <c r="C1371" s="301"/>
      <c r="D1371" s="301"/>
      <c r="E1371" s="449"/>
      <c r="F1371" s="301"/>
      <c r="G1371" s="302"/>
      <c r="H1371" s="170"/>
      <c r="I1371" s="170"/>
      <c r="J1371" s="817">
        <f t="shared" si="116"/>
        <v>0</v>
      </c>
      <c r="K1371" s="588">
        <f t="shared" si="117"/>
        <v>0</v>
      </c>
      <c r="L1371" s="644">
        <f>IF(I1371&lt;(INDEX(Lookup!$U$2:$U$10,MATCH($D$45,Lookup!$S$2:$S$10,0))),0,365)</f>
        <v>0</v>
      </c>
      <c r="M1371" s="588">
        <f t="shared" si="115"/>
        <v>0</v>
      </c>
      <c r="N1371" s="704"/>
      <c r="O1371" s="361"/>
      <c r="Q1371" s="849">
        <f t="shared" si="118"/>
        <v>0</v>
      </c>
      <c r="R1371" s="849">
        <f t="shared" si="119"/>
        <v>0</v>
      </c>
    </row>
    <row r="1372" spans="2:18" x14ac:dyDescent="0.35">
      <c r="B1372" s="229"/>
      <c r="C1372" s="301"/>
      <c r="D1372" s="301"/>
      <c r="E1372" s="449"/>
      <c r="F1372" s="301"/>
      <c r="G1372" s="302"/>
      <c r="H1372" s="170"/>
      <c r="I1372" s="170"/>
      <c r="J1372" s="817">
        <f t="shared" si="116"/>
        <v>0</v>
      </c>
      <c r="K1372" s="588">
        <f t="shared" si="117"/>
        <v>0</v>
      </c>
      <c r="L1372" s="644">
        <f>IF(I1372&lt;(INDEX(Lookup!$U$2:$U$10,MATCH($D$45,Lookup!$S$2:$S$10,0))),0,365)</f>
        <v>0</v>
      </c>
      <c r="M1372" s="588">
        <f t="shared" si="115"/>
        <v>0</v>
      </c>
      <c r="N1372" s="704"/>
      <c r="O1372" s="361"/>
      <c r="Q1372" s="849">
        <f t="shared" si="118"/>
        <v>0</v>
      </c>
      <c r="R1372" s="849">
        <f t="shared" si="119"/>
        <v>0</v>
      </c>
    </row>
    <row r="1373" spans="2:18" x14ac:dyDescent="0.35">
      <c r="B1373" s="229"/>
      <c r="C1373" s="301"/>
      <c r="D1373" s="301"/>
      <c r="E1373" s="449"/>
      <c r="F1373" s="301"/>
      <c r="G1373" s="302"/>
      <c r="H1373" s="170"/>
      <c r="I1373" s="170"/>
      <c r="J1373" s="817">
        <f t="shared" si="116"/>
        <v>0</v>
      </c>
      <c r="K1373" s="588">
        <f t="shared" si="117"/>
        <v>0</v>
      </c>
      <c r="L1373" s="644">
        <f>IF(I1373&lt;(INDEX(Lookup!$U$2:$U$10,MATCH($D$45,Lookup!$S$2:$S$10,0))),0,365)</f>
        <v>0</v>
      </c>
      <c r="M1373" s="588">
        <f t="shared" si="115"/>
        <v>0</v>
      </c>
      <c r="N1373" s="704"/>
      <c r="O1373" s="361"/>
      <c r="Q1373" s="849">
        <f t="shared" si="118"/>
        <v>0</v>
      </c>
      <c r="R1373" s="849">
        <f t="shared" si="119"/>
        <v>0</v>
      </c>
    </row>
    <row r="1374" spans="2:18" x14ac:dyDescent="0.35">
      <c r="B1374" s="229"/>
      <c r="C1374" s="301"/>
      <c r="D1374" s="301"/>
      <c r="E1374" s="449"/>
      <c r="F1374" s="301"/>
      <c r="G1374" s="302"/>
      <c r="H1374" s="170"/>
      <c r="I1374" s="170"/>
      <c r="J1374" s="817">
        <f t="shared" si="116"/>
        <v>0</v>
      </c>
      <c r="K1374" s="588">
        <f t="shared" si="117"/>
        <v>0</v>
      </c>
      <c r="L1374" s="644">
        <f>IF(I1374&lt;(INDEX(Lookup!$U$2:$U$10,MATCH($D$45,Lookup!$S$2:$S$10,0))),0,365)</f>
        <v>0</v>
      </c>
      <c r="M1374" s="588">
        <f t="shared" si="115"/>
        <v>0</v>
      </c>
      <c r="N1374" s="704"/>
      <c r="O1374" s="361"/>
      <c r="Q1374" s="849">
        <f t="shared" si="118"/>
        <v>0</v>
      </c>
      <c r="R1374" s="849">
        <f t="shared" si="119"/>
        <v>0</v>
      </c>
    </row>
    <row r="1375" spans="2:18" x14ac:dyDescent="0.35">
      <c r="B1375" s="229"/>
      <c r="C1375" s="301"/>
      <c r="D1375" s="301"/>
      <c r="E1375" s="449"/>
      <c r="F1375" s="301"/>
      <c r="G1375" s="302"/>
      <c r="H1375" s="170"/>
      <c r="I1375" s="170"/>
      <c r="J1375" s="817">
        <f t="shared" si="116"/>
        <v>0</v>
      </c>
      <c r="K1375" s="588">
        <f t="shared" si="117"/>
        <v>0</v>
      </c>
      <c r="L1375" s="644">
        <f>IF(I1375&lt;(INDEX(Lookup!$U$2:$U$10,MATCH($D$45,Lookup!$S$2:$S$10,0))),0,365)</f>
        <v>0</v>
      </c>
      <c r="M1375" s="588">
        <f t="shared" si="115"/>
        <v>0</v>
      </c>
      <c r="N1375" s="704"/>
      <c r="O1375" s="361"/>
      <c r="Q1375" s="849">
        <f t="shared" si="118"/>
        <v>0</v>
      </c>
      <c r="R1375" s="849">
        <f t="shared" si="119"/>
        <v>0</v>
      </c>
    </row>
    <row r="1376" spans="2:18" x14ac:dyDescent="0.35">
      <c r="B1376" s="229"/>
      <c r="C1376" s="301"/>
      <c r="D1376" s="301"/>
      <c r="E1376" s="449"/>
      <c r="F1376" s="301"/>
      <c r="G1376" s="302"/>
      <c r="H1376" s="170"/>
      <c r="I1376" s="170"/>
      <c r="J1376" s="817">
        <f t="shared" si="116"/>
        <v>0</v>
      </c>
      <c r="K1376" s="588">
        <f t="shared" si="117"/>
        <v>0</v>
      </c>
      <c r="L1376" s="644">
        <f>IF(I1376&lt;(INDEX(Lookup!$U$2:$U$10,MATCH($D$45,Lookup!$S$2:$S$10,0))),0,365)</f>
        <v>0</v>
      </c>
      <c r="M1376" s="588">
        <f t="shared" si="115"/>
        <v>0</v>
      </c>
      <c r="N1376" s="704"/>
      <c r="O1376" s="361"/>
      <c r="Q1376" s="849">
        <f t="shared" si="118"/>
        <v>0</v>
      </c>
      <c r="R1376" s="849">
        <f t="shared" si="119"/>
        <v>0</v>
      </c>
    </row>
    <row r="1377" spans="2:18" x14ac:dyDescent="0.35">
      <c r="B1377" s="229"/>
      <c r="C1377" s="301"/>
      <c r="D1377" s="301"/>
      <c r="E1377" s="449"/>
      <c r="F1377" s="301"/>
      <c r="G1377" s="302"/>
      <c r="H1377" s="170"/>
      <c r="I1377" s="170"/>
      <c r="J1377" s="817">
        <f t="shared" si="116"/>
        <v>0</v>
      </c>
      <c r="K1377" s="588">
        <f t="shared" si="117"/>
        <v>0</v>
      </c>
      <c r="L1377" s="644">
        <f>IF(I1377&lt;(INDEX(Lookup!$U$2:$U$10,MATCH($D$45,Lookup!$S$2:$S$10,0))),0,365)</f>
        <v>0</v>
      </c>
      <c r="M1377" s="588">
        <f t="shared" si="115"/>
        <v>0</v>
      </c>
      <c r="N1377" s="704"/>
      <c r="O1377" s="361"/>
      <c r="Q1377" s="849">
        <f t="shared" si="118"/>
        <v>0</v>
      </c>
      <c r="R1377" s="849">
        <f t="shared" si="119"/>
        <v>0</v>
      </c>
    </row>
    <row r="1378" spans="2:18" x14ac:dyDescent="0.35">
      <c r="B1378" s="229"/>
      <c r="C1378" s="301"/>
      <c r="D1378" s="301"/>
      <c r="E1378" s="449"/>
      <c r="F1378" s="301"/>
      <c r="G1378" s="302"/>
      <c r="H1378" s="170"/>
      <c r="I1378" s="170"/>
      <c r="J1378" s="817">
        <f t="shared" si="116"/>
        <v>0</v>
      </c>
      <c r="K1378" s="588">
        <f t="shared" si="117"/>
        <v>0</v>
      </c>
      <c r="L1378" s="644">
        <f>IF(I1378&lt;(INDEX(Lookup!$U$2:$U$10,MATCH($D$45,Lookup!$S$2:$S$10,0))),0,365)</f>
        <v>0</v>
      </c>
      <c r="M1378" s="588">
        <f t="shared" si="115"/>
        <v>0</v>
      </c>
      <c r="N1378" s="704"/>
      <c r="O1378" s="361"/>
      <c r="Q1378" s="849">
        <f t="shared" si="118"/>
        <v>0</v>
      </c>
      <c r="R1378" s="849">
        <f t="shared" si="119"/>
        <v>0</v>
      </c>
    </row>
    <row r="1379" spans="2:18" x14ac:dyDescent="0.35">
      <c r="B1379" s="229"/>
      <c r="C1379" s="301"/>
      <c r="D1379" s="301"/>
      <c r="E1379" s="449"/>
      <c r="F1379" s="301"/>
      <c r="G1379" s="302"/>
      <c r="H1379" s="170"/>
      <c r="I1379" s="170"/>
      <c r="J1379" s="817">
        <f t="shared" si="116"/>
        <v>0</v>
      </c>
      <c r="K1379" s="588">
        <f t="shared" si="117"/>
        <v>0</v>
      </c>
      <c r="L1379" s="644">
        <f>IF(I1379&lt;(INDEX(Lookup!$U$2:$U$10,MATCH($D$45,Lookup!$S$2:$S$10,0))),0,365)</f>
        <v>0</v>
      </c>
      <c r="M1379" s="588">
        <f t="shared" si="115"/>
        <v>0</v>
      </c>
      <c r="N1379" s="704"/>
      <c r="O1379" s="361"/>
      <c r="Q1379" s="849">
        <f t="shared" si="118"/>
        <v>0</v>
      </c>
      <c r="R1379" s="849">
        <f t="shared" si="119"/>
        <v>0</v>
      </c>
    </row>
    <row r="1380" spans="2:18" x14ac:dyDescent="0.35">
      <c r="B1380" s="229"/>
      <c r="C1380" s="301"/>
      <c r="D1380" s="301"/>
      <c r="E1380" s="449"/>
      <c r="F1380" s="301"/>
      <c r="G1380" s="302"/>
      <c r="H1380" s="170"/>
      <c r="I1380" s="170"/>
      <c r="J1380" s="817">
        <f t="shared" si="116"/>
        <v>0</v>
      </c>
      <c r="K1380" s="588">
        <f t="shared" si="117"/>
        <v>0</v>
      </c>
      <c r="L1380" s="644">
        <f>IF(I1380&lt;(INDEX(Lookup!$U$2:$U$10,MATCH($D$45,Lookup!$S$2:$S$10,0))),0,365)</f>
        <v>0</v>
      </c>
      <c r="M1380" s="588">
        <f t="shared" si="115"/>
        <v>0</v>
      </c>
      <c r="N1380" s="704"/>
      <c r="O1380" s="361"/>
      <c r="Q1380" s="849">
        <f t="shared" si="118"/>
        <v>0</v>
      </c>
      <c r="R1380" s="849">
        <f t="shared" si="119"/>
        <v>0</v>
      </c>
    </row>
    <row r="1381" spans="2:18" x14ac:dyDescent="0.35">
      <c r="B1381" s="229"/>
      <c r="C1381" s="301"/>
      <c r="D1381" s="301"/>
      <c r="E1381" s="449"/>
      <c r="F1381" s="301"/>
      <c r="G1381" s="302"/>
      <c r="H1381" s="170"/>
      <c r="I1381" s="170"/>
      <c r="J1381" s="817">
        <f t="shared" si="116"/>
        <v>0</v>
      </c>
      <c r="K1381" s="588">
        <f t="shared" si="117"/>
        <v>0</v>
      </c>
      <c r="L1381" s="644">
        <f>IF(I1381&lt;(INDEX(Lookup!$U$2:$U$10,MATCH($D$45,Lookup!$S$2:$S$10,0))),0,365)</f>
        <v>0</v>
      </c>
      <c r="M1381" s="588">
        <f t="shared" si="115"/>
        <v>0</v>
      </c>
      <c r="N1381" s="704"/>
      <c r="O1381" s="361"/>
      <c r="Q1381" s="849">
        <f t="shared" si="118"/>
        <v>0</v>
      </c>
      <c r="R1381" s="849">
        <f t="shared" si="119"/>
        <v>0</v>
      </c>
    </row>
    <row r="1382" spans="2:18" x14ac:dyDescent="0.35">
      <c r="B1382" s="229"/>
      <c r="C1382" s="301"/>
      <c r="D1382" s="301"/>
      <c r="E1382" s="449"/>
      <c r="F1382" s="301"/>
      <c r="G1382" s="302"/>
      <c r="H1382" s="170"/>
      <c r="I1382" s="170"/>
      <c r="J1382" s="817">
        <f t="shared" si="116"/>
        <v>0</v>
      </c>
      <c r="K1382" s="588">
        <f t="shared" si="117"/>
        <v>0</v>
      </c>
      <c r="L1382" s="644">
        <f>IF(I1382&lt;(INDEX(Lookup!$U$2:$U$10,MATCH($D$45,Lookup!$S$2:$S$10,0))),0,365)</f>
        <v>0</v>
      </c>
      <c r="M1382" s="588">
        <f t="shared" si="115"/>
        <v>0</v>
      </c>
      <c r="N1382" s="704"/>
      <c r="O1382" s="361"/>
      <c r="Q1382" s="849">
        <f t="shared" si="118"/>
        <v>0</v>
      </c>
      <c r="R1382" s="849">
        <f t="shared" si="119"/>
        <v>0</v>
      </c>
    </row>
    <row r="1383" spans="2:18" x14ac:dyDescent="0.35">
      <c r="B1383" s="229"/>
      <c r="C1383" s="301"/>
      <c r="D1383" s="301"/>
      <c r="E1383" s="449"/>
      <c r="F1383" s="301"/>
      <c r="G1383" s="302"/>
      <c r="H1383" s="170"/>
      <c r="I1383" s="170"/>
      <c r="J1383" s="817">
        <f t="shared" si="116"/>
        <v>0</v>
      </c>
      <c r="K1383" s="588">
        <f t="shared" si="117"/>
        <v>0</v>
      </c>
      <c r="L1383" s="644">
        <f>IF(I1383&lt;(INDEX(Lookup!$U$2:$U$10,MATCH($D$45,Lookup!$S$2:$S$10,0))),0,365)</f>
        <v>0</v>
      </c>
      <c r="M1383" s="588">
        <f t="shared" si="115"/>
        <v>0</v>
      </c>
      <c r="N1383" s="704"/>
      <c r="O1383" s="361"/>
      <c r="Q1383" s="849">
        <f t="shared" si="118"/>
        <v>0</v>
      </c>
      <c r="R1383" s="849">
        <f t="shared" si="119"/>
        <v>0</v>
      </c>
    </row>
    <row r="1384" spans="2:18" x14ac:dyDescent="0.35">
      <c r="B1384" s="229"/>
      <c r="C1384" s="301"/>
      <c r="D1384" s="301"/>
      <c r="E1384" s="449"/>
      <c r="F1384" s="301"/>
      <c r="G1384" s="302"/>
      <c r="H1384" s="170"/>
      <c r="I1384" s="170"/>
      <c r="J1384" s="817">
        <f t="shared" si="116"/>
        <v>0</v>
      </c>
      <c r="K1384" s="588">
        <f t="shared" si="117"/>
        <v>0</v>
      </c>
      <c r="L1384" s="644">
        <f>IF(I1384&lt;(INDEX(Lookup!$U$2:$U$10,MATCH($D$45,Lookup!$S$2:$S$10,0))),0,365)</f>
        <v>0</v>
      </c>
      <c r="M1384" s="588">
        <f t="shared" si="115"/>
        <v>0</v>
      </c>
      <c r="N1384" s="704"/>
      <c r="O1384" s="361"/>
      <c r="Q1384" s="849">
        <f t="shared" si="118"/>
        <v>0</v>
      </c>
      <c r="R1384" s="849">
        <f t="shared" si="119"/>
        <v>0</v>
      </c>
    </row>
    <row r="1385" spans="2:18" x14ac:dyDescent="0.35">
      <c r="B1385" s="229"/>
      <c r="C1385" s="301"/>
      <c r="D1385" s="301"/>
      <c r="E1385" s="449"/>
      <c r="F1385" s="301"/>
      <c r="G1385" s="302"/>
      <c r="H1385" s="170"/>
      <c r="I1385" s="170"/>
      <c r="J1385" s="817">
        <f t="shared" si="116"/>
        <v>0</v>
      </c>
      <c r="K1385" s="588">
        <f t="shared" si="117"/>
        <v>0</v>
      </c>
      <c r="L1385" s="644">
        <f>IF(I1385&lt;(INDEX(Lookup!$U$2:$U$10,MATCH($D$45,Lookup!$S$2:$S$10,0))),0,365)</f>
        <v>0</v>
      </c>
      <c r="M1385" s="588">
        <f t="shared" si="115"/>
        <v>0</v>
      </c>
      <c r="N1385" s="704"/>
      <c r="O1385" s="361"/>
      <c r="Q1385" s="849">
        <f t="shared" si="118"/>
        <v>0</v>
      </c>
      <c r="R1385" s="849">
        <f t="shared" si="119"/>
        <v>0</v>
      </c>
    </row>
    <row r="1386" spans="2:18" x14ac:dyDescent="0.35">
      <c r="B1386" s="229"/>
      <c r="C1386" s="301"/>
      <c r="D1386" s="301"/>
      <c r="E1386" s="449"/>
      <c r="F1386" s="301"/>
      <c r="G1386" s="302"/>
      <c r="H1386" s="170"/>
      <c r="I1386" s="170"/>
      <c r="J1386" s="817">
        <f t="shared" si="116"/>
        <v>0</v>
      </c>
      <c r="K1386" s="588">
        <f t="shared" si="117"/>
        <v>0</v>
      </c>
      <c r="L1386" s="644">
        <f>IF(I1386&lt;(INDEX(Lookup!$U$2:$U$10,MATCH($D$45,Lookup!$S$2:$S$10,0))),0,365)</f>
        <v>0</v>
      </c>
      <c r="M1386" s="588">
        <f t="shared" si="115"/>
        <v>0</v>
      </c>
      <c r="N1386" s="704"/>
      <c r="O1386" s="361"/>
      <c r="Q1386" s="849">
        <f t="shared" si="118"/>
        <v>0</v>
      </c>
      <c r="R1386" s="849">
        <f t="shared" si="119"/>
        <v>0</v>
      </c>
    </row>
    <row r="1387" spans="2:18" x14ac:dyDescent="0.35">
      <c r="B1387" s="229"/>
      <c r="C1387" s="301"/>
      <c r="D1387" s="301"/>
      <c r="E1387" s="449"/>
      <c r="F1387" s="301"/>
      <c r="G1387" s="302"/>
      <c r="H1387" s="170"/>
      <c r="I1387" s="170"/>
      <c r="J1387" s="817">
        <f t="shared" si="116"/>
        <v>0</v>
      </c>
      <c r="K1387" s="588">
        <f t="shared" si="117"/>
        <v>0</v>
      </c>
      <c r="L1387" s="644">
        <f>IF(I1387&lt;(INDEX(Lookup!$U$2:$U$10,MATCH($D$45,Lookup!$S$2:$S$10,0))),0,365)</f>
        <v>0</v>
      </c>
      <c r="M1387" s="588">
        <f t="shared" si="115"/>
        <v>0</v>
      </c>
      <c r="N1387" s="704"/>
      <c r="O1387" s="361"/>
      <c r="Q1387" s="849">
        <f t="shared" si="118"/>
        <v>0</v>
      </c>
      <c r="R1387" s="849">
        <f t="shared" si="119"/>
        <v>0</v>
      </c>
    </row>
    <row r="1388" spans="2:18" x14ac:dyDescent="0.35">
      <c r="B1388" s="229"/>
      <c r="C1388" s="301"/>
      <c r="D1388" s="301"/>
      <c r="E1388" s="449"/>
      <c r="F1388" s="301"/>
      <c r="G1388" s="302"/>
      <c r="H1388" s="170"/>
      <c r="I1388" s="170"/>
      <c r="J1388" s="817">
        <f t="shared" si="116"/>
        <v>0</v>
      </c>
      <c r="K1388" s="588">
        <f t="shared" si="117"/>
        <v>0</v>
      </c>
      <c r="L1388" s="644">
        <f>IF(I1388&lt;(INDEX(Lookup!$U$2:$U$10,MATCH($D$45,Lookup!$S$2:$S$10,0))),0,365)</f>
        <v>0</v>
      </c>
      <c r="M1388" s="588">
        <f t="shared" si="115"/>
        <v>0</v>
      </c>
      <c r="N1388" s="704"/>
      <c r="O1388" s="361"/>
      <c r="Q1388" s="849">
        <f t="shared" si="118"/>
        <v>0</v>
      </c>
      <c r="R1388" s="849">
        <f t="shared" si="119"/>
        <v>0</v>
      </c>
    </row>
    <row r="1389" spans="2:18" x14ac:dyDescent="0.35">
      <c r="B1389" s="229"/>
      <c r="C1389" s="301"/>
      <c r="D1389" s="301"/>
      <c r="E1389" s="449"/>
      <c r="F1389" s="301"/>
      <c r="G1389" s="302"/>
      <c r="H1389" s="170"/>
      <c r="I1389" s="170"/>
      <c r="J1389" s="817">
        <f t="shared" si="116"/>
        <v>0</v>
      </c>
      <c r="K1389" s="588">
        <f t="shared" si="117"/>
        <v>0</v>
      </c>
      <c r="L1389" s="644">
        <f>IF(I1389&lt;(INDEX(Lookup!$U$2:$U$10,MATCH($D$45,Lookup!$S$2:$S$10,0))),0,365)</f>
        <v>0</v>
      </c>
      <c r="M1389" s="588">
        <f t="shared" si="115"/>
        <v>0</v>
      </c>
      <c r="N1389" s="704"/>
      <c r="O1389" s="361"/>
      <c r="Q1389" s="849">
        <f t="shared" si="118"/>
        <v>0</v>
      </c>
      <c r="R1389" s="849">
        <f t="shared" si="119"/>
        <v>0</v>
      </c>
    </row>
    <row r="1390" spans="2:18" x14ac:dyDescent="0.35">
      <c r="B1390" s="229"/>
      <c r="C1390" s="301"/>
      <c r="D1390" s="301"/>
      <c r="E1390" s="449"/>
      <c r="F1390" s="301"/>
      <c r="G1390" s="302"/>
      <c r="H1390" s="170"/>
      <c r="I1390" s="170"/>
      <c r="J1390" s="817">
        <f t="shared" si="116"/>
        <v>0</v>
      </c>
      <c r="K1390" s="588">
        <f t="shared" si="117"/>
        <v>0</v>
      </c>
      <c r="L1390" s="644">
        <f>IF(I1390&lt;(INDEX(Lookup!$U$2:$U$10,MATCH($D$45,Lookup!$S$2:$S$10,0))),0,365)</f>
        <v>0</v>
      </c>
      <c r="M1390" s="588">
        <f t="shared" si="115"/>
        <v>0</v>
      </c>
      <c r="N1390" s="704"/>
      <c r="O1390" s="361"/>
      <c r="Q1390" s="849">
        <f t="shared" si="118"/>
        <v>0</v>
      </c>
      <c r="R1390" s="849">
        <f t="shared" si="119"/>
        <v>0</v>
      </c>
    </row>
    <row r="1391" spans="2:18" x14ac:dyDescent="0.35">
      <c r="B1391" s="229"/>
      <c r="C1391" s="301"/>
      <c r="D1391" s="301"/>
      <c r="E1391" s="449"/>
      <c r="F1391" s="301"/>
      <c r="G1391" s="302"/>
      <c r="H1391" s="170"/>
      <c r="I1391" s="170"/>
      <c r="J1391" s="817">
        <f t="shared" si="116"/>
        <v>0</v>
      </c>
      <c r="K1391" s="588">
        <f t="shared" si="117"/>
        <v>0</v>
      </c>
      <c r="L1391" s="644">
        <f>IF(I1391&lt;(INDEX(Lookup!$U$2:$U$10,MATCH($D$45,Lookup!$S$2:$S$10,0))),0,365)</f>
        <v>0</v>
      </c>
      <c r="M1391" s="588">
        <f t="shared" si="115"/>
        <v>0</v>
      </c>
      <c r="N1391" s="704"/>
      <c r="O1391" s="361"/>
      <c r="Q1391" s="849">
        <f t="shared" si="118"/>
        <v>0</v>
      </c>
      <c r="R1391" s="849">
        <f t="shared" si="119"/>
        <v>0</v>
      </c>
    </row>
    <row r="1392" spans="2:18" x14ac:dyDescent="0.35">
      <c r="B1392" s="229"/>
      <c r="C1392" s="301"/>
      <c r="D1392" s="301"/>
      <c r="E1392" s="449"/>
      <c r="F1392" s="301"/>
      <c r="G1392" s="302"/>
      <c r="H1392" s="170"/>
      <c r="I1392" s="170"/>
      <c r="J1392" s="817">
        <f t="shared" si="116"/>
        <v>0</v>
      </c>
      <c r="K1392" s="588">
        <f t="shared" si="117"/>
        <v>0</v>
      </c>
      <c r="L1392" s="644">
        <f>IF(I1392&lt;(INDEX(Lookup!$U$2:$U$10,MATCH($D$45,Lookup!$S$2:$S$10,0))),0,365)</f>
        <v>0</v>
      </c>
      <c r="M1392" s="588">
        <f t="shared" ref="M1392:M1455" si="120">IF(O1392="x",0,L1392*$L$8)</f>
        <v>0</v>
      </c>
      <c r="N1392" s="704"/>
      <c r="O1392" s="361"/>
      <c r="Q1392" s="849">
        <f t="shared" si="118"/>
        <v>0</v>
      </c>
      <c r="R1392" s="849">
        <f t="shared" si="119"/>
        <v>0</v>
      </c>
    </row>
    <row r="1393" spans="2:18" x14ac:dyDescent="0.35">
      <c r="B1393" s="229"/>
      <c r="C1393" s="301"/>
      <c r="D1393" s="301"/>
      <c r="E1393" s="449"/>
      <c r="F1393" s="301"/>
      <c r="G1393" s="302"/>
      <c r="H1393" s="170"/>
      <c r="I1393" s="170"/>
      <c r="J1393" s="817">
        <f t="shared" ref="J1393:J1456" si="121">IF(OR(H1393&lt;&gt;"",I1393&lt;&gt;""),DATEDIF(H1393,I1393,"d")+1,0)</f>
        <v>0</v>
      </c>
      <c r="K1393" s="588">
        <f t="shared" ref="K1393:K1456" si="122">J1393*$L$8</f>
        <v>0</v>
      </c>
      <c r="L1393" s="644">
        <f>IF(I1393&lt;(INDEX(Lookup!$U$2:$U$10,MATCH($D$45,Lookup!$S$2:$S$10,0))),0,365)</f>
        <v>0</v>
      </c>
      <c r="M1393" s="588">
        <f t="shared" si="120"/>
        <v>0</v>
      </c>
      <c r="N1393" s="704"/>
      <c r="O1393" s="361"/>
      <c r="Q1393" s="849">
        <f t="shared" ref="Q1393:Q1456" si="123">K1393*$H$33</f>
        <v>0</v>
      </c>
      <c r="R1393" s="849">
        <f t="shared" ref="R1393:R1456" si="124">M1393*$H$42</f>
        <v>0</v>
      </c>
    </row>
    <row r="1394" spans="2:18" x14ac:dyDescent="0.35">
      <c r="B1394" s="229"/>
      <c r="C1394" s="301"/>
      <c r="D1394" s="301"/>
      <c r="E1394" s="449"/>
      <c r="F1394" s="301"/>
      <c r="G1394" s="302"/>
      <c r="H1394" s="170"/>
      <c r="I1394" s="170"/>
      <c r="J1394" s="817">
        <f t="shared" si="121"/>
        <v>0</v>
      </c>
      <c r="K1394" s="588">
        <f t="shared" si="122"/>
        <v>0</v>
      </c>
      <c r="L1394" s="644">
        <f>IF(I1394&lt;(INDEX(Lookup!$U$2:$U$10,MATCH($D$45,Lookup!$S$2:$S$10,0))),0,365)</f>
        <v>0</v>
      </c>
      <c r="M1394" s="588">
        <f t="shared" si="120"/>
        <v>0</v>
      </c>
      <c r="N1394" s="704"/>
      <c r="O1394" s="361"/>
      <c r="Q1394" s="849">
        <f t="shared" si="123"/>
        <v>0</v>
      </c>
      <c r="R1394" s="849">
        <f t="shared" si="124"/>
        <v>0</v>
      </c>
    </row>
    <row r="1395" spans="2:18" x14ac:dyDescent="0.35">
      <c r="B1395" s="229"/>
      <c r="C1395" s="301"/>
      <c r="D1395" s="301"/>
      <c r="E1395" s="449"/>
      <c r="F1395" s="301"/>
      <c r="G1395" s="302"/>
      <c r="H1395" s="170"/>
      <c r="I1395" s="170"/>
      <c r="J1395" s="817">
        <f t="shared" si="121"/>
        <v>0</v>
      </c>
      <c r="K1395" s="588">
        <f t="shared" si="122"/>
        <v>0</v>
      </c>
      <c r="L1395" s="644">
        <f>IF(I1395&lt;(INDEX(Lookup!$U$2:$U$10,MATCH($D$45,Lookup!$S$2:$S$10,0))),0,365)</f>
        <v>0</v>
      </c>
      <c r="M1395" s="588">
        <f t="shared" si="120"/>
        <v>0</v>
      </c>
      <c r="N1395" s="704"/>
      <c r="O1395" s="361"/>
      <c r="Q1395" s="849">
        <f t="shared" si="123"/>
        <v>0</v>
      </c>
      <c r="R1395" s="849">
        <f t="shared" si="124"/>
        <v>0</v>
      </c>
    </row>
    <row r="1396" spans="2:18" x14ac:dyDescent="0.35">
      <c r="B1396" s="229"/>
      <c r="C1396" s="301"/>
      <c r="D1396" s="301"/>
      <c r="E1396" s="449"/>
      <c r="F1396" s="301"/>
      <c r="G1396" s="302"/>
      <c r="H1396" s="170"/>
      <c r="I1396" s="170"/>
      <c r="J1396" s="817">
        <f t="shared" si="121"/>
        <v>0</v>
      </c>
      <c r="K1396" s="588">
        <f t="shared" si="122"/>
        <v>0</v>
      </c>
      <c r="L1396" s="644">
        <f>IF(I1396&lt;(INDEX(Lookup!$U$2:$U$10,MATCH($D$45,Lookup!$S$2:$S$10,0))),0,365)</f>
        <v>0</v>
      </c>
      <c r="M1396" s="588">
        <f t="shared" si="120"/>
        <v>0</v>
      </c>
      <c r="N1396" s="704"/>
      <c r="O1396" s="361"/>
      <c r="Q1396" s="849">
        <f t="shared" si="123"/>
        <v>0</v>
      </c>
      <c r="R1396" s="849">
        <f t="shared" si="124"/>
        <v>0</v>
      </c>
    </row>
    <row r="1397" spans="2:18" x14ac:dyDescent="0.35">
      <c r="B1397" s="229"/>
      <c r="C1397" s="301"/>
      <c r="D1397" s="301"/>
      <c r="E1397" s="449"/>
      <c r="F1397" s="301"/>
      <c r="G1397" s="302"/>
      <c r="H1397" s="170"/>
      <c r="I1397" s="170"/>
      <c r="J1397" s="817">
        <f t="shared" si="121"/>
        <v>0</v>
      </c>
      <c r="K1397" s="588">
        <f t="shared" si="122"/>
        <v>0</v>
      </c>
      <c r="L1397" s="644">
        <f>IF(I1397&lt;(INDEX(Lookup!$U$2:$U$10,MATCH($D$45,Lookup!$S$2:$S$10,0))),0,365)</f>
        <v>0</v>
      </c>
      <c r="M1397" s="588">
        <f t="shared" si="120"/>
        <v>0</v>
      </c>
      <c r="N1397" s="704"/>
      <c r="O1397" s="361"/>
      <c r="Q1397" s="849">
        <f t="shared" si="123"/>
        <v>0</v>
      </c>
      <c r="R1397" s="849">
        <f t="shared" si="124"/>
        <v>0</v>
      </c>
    </row>
    <row r="1398" spans="2:18" x14ac:dyDescent="0.35">
      <c r="B1398" s="229"/>
      <c r="C1398" s="301"/>
      <c r="D1398" s="301"/>
      <c r="E1398" s="449"/>
      <c r="F1398" s="301"/>
      <c r="G1398" s="302"/>
      <c r="H1398" s="170"/>
      <c r="I1398" s="170"/>
      <c r="J1398" s="817">
        <f t="shared" si="121"/>
        <v>0</v>
      </c>
      <c r="K1398" s="588">
        <f t="shared" si="122"/>
        <v>0</v>
      </c>
      <c r="L1398" s="644">
        <f>IF(I1398&lt;(INDEX(Lookup!$U$2:$U$10,MATCH($D$45,Lookup!$S$2:$S$10,0))),0,365)</f>
        <v>0</v>
      </c>
      <c r="M1398" s="588">
        <f t="shared" si="120"/>
        <v>0</v>
      </c>
      <c r="N1398" s="704"/>
      <c r="O1398" s="361"/>
      <c r="Q1398" s="849">
        <f t="shared" si="123"/>
        <v>0</v>
      </c>
      <c r="R1398" s="849">
        <f t="shared" si="124"/>
        <v>0</v>
      </c>
    </row>
    <row r="1399" spans="2:18" x14ac:dyDescent="0.35">
      <c r="B1399" s="229"/>
      <c r="C1399" s="301"/>
      <c r="D1399" s="301"/>
      <c r="E1399" s="449"/>
      <c r="F1399" s="301"/>
      <c r="G1399" s="302"/>
      <c r="H1399" s="170"/>
      <c r="I1399" s="170"/>
      <c r="J1399" s="817">
        <f t="shared" si="121"/>
        <v>0</v>
      </c>
      <c r="K1399" s="588">
        <f t="shared" si="122"/>
        <v>0</v>
      </c>
      <c r="L1399" s="644">
        <f>IF(I1399&lt;(INDEX(Lookup!$U$2:$U$10,MATCH($D$45,Lookup!$S$2:$S$10,0))),0,365)</f>
        <v>0</v>
      </c>
      <c r="M1399" s="588">
        <f t="shared" si="120"/>
        <v>0</v>
      </c>
      <c r="N1399" s="704"/>
      <c r="O1399" s="361"/>
      <c r="Q1399" s="849">
        <f t="shared" si="123"/>
        <v>0</v>
      </c>
      <c r="R1399" s="849">
        <f t="shared" si="124"/>
        <v>0</v>
      </c>
    </row>
    <row r="1400" spans="2:18" x14ac:dyDescent="0.35">
      <c r="B1400" s="229"/>
      <c r="C1400" s="301"/>
      <c r="D1400" s="301"/>
      <c r="E1400" s="449"/>
      <c r="F1400" s="301"/>
      <c r="G1400" s="302"/>
      <c r="H1400" s="170"/>
      <c r="I1400" s="170"/>
      <c r="J1400" s="817">
        <f t="shared" si="121"/>
        <v>0</v>
      </c>
      <c r="K1400" s="588">
        <f t="shared" si="122"/>
        <v>0</v>
      </c>
      <c r="L1400" s="644">
        <f>IF(I1400&lt;(INDEX(Lookup!$U$2:$U$10,MATCH($D$45,Lookup!$S$2:$S$10,0))),0,365)</f>
        <v>0</v>
      </c>
      <c r="M1400" s="588">
        <f t="shared" si="120"/>
        <v>0</v>
      </c>
      <c r="N1400" s="704"/>
      <c r="O1400" s="361"/>
      <c r="Q1400" s="849">
        <f t="shared" si="123"/>
        <v>0</v>
      </c>
      <c r="R1400" s="849">
        <f t="shared" si="124"/>
        <v>0</v>
      </c>
    </row>
    <row r="1401" spans="2:18" x14ac:dyDescent="0.35">
      <c r="B1401" s="229"/>
      <c r="C1401" s="301"/>
      <c r="D1401" s="301"/>
      <c r="E1401" s="449"/>
      <c r="F1401" s="301"/>
      <c r="G1401" s="302"/>
      <c r="H1401" s="170"/>
      <c r="I1401" s="170"/>
      <c r="J1401" s="817">
        <f t="shared" si="121"/>
        <v>0</v>
      </c>
      <c r="K1401" s="588">
        <f t="shared" si="122"/>
        <v>0</v>
      </c>
      <c r="L1401" s="644">
        <f>IF(I1401&lt;(INDEX(Lookup!$U$2:$U$10,MATCH($D$45,Lookup!$S$2:$S$10,0))),0,365)</f>
        <v>0</v>
      </c>
      <c r="M1401" s="588">
        <f t="shared" si="120"/>
        <v>0</v>
      </c>
      <c r="N1401" s="704"/>
      <c r="O1401" s="361"/>
      <c r="Q1401" s="849">
        <f t="shared" si="123"/>
        <v>0</v>
      </c>
      <c r="R1401" s="849">
        <f t="shared" si="124"/>
        <v>0</v>
      </c>
    </row>
    <row r="1402" spans="2:18" x14ac:dyDescent="0.35">
      <c r="B1402" s="229"/>
      <c r="C1402" s="301"/>
      <c r="D1402" s="301"/>
      <c r="E1402" s="449"/>
      <c r="F1402" s="301"/>
      <c r="G1402" s="302"/>
      <c r="H1402" s="170"/>
      <c r="I1402" s="170"/>
      <c r="J1402" s="817">
        <f t="shared" si="121"/>
        <v>0</v>
      </c>
      <c r="K1402" s="588">
        <f t="shared" si="122"/>
        <v>0</v>
      </c>
      <c r="L1402" s="644">
        <f>IF(I1402&lt;(INDEX(Lookup!$U$2:$U$10,MATCH($D$45,Lookup!$S$2:$S$10,0))),0,365)</f>
        <v>0</v>
      </c>
      <c r="M1402" s="588">
        <f t="shared" si="120"/>
        <v>0</v>
      </c>
      <c r="N1402" s="704"/>
      <c r="O1402" s="361"/>
      <c r="Q1402" s="849">
        <f t="shared" si="123"/>
        <v>0</v>
      </c>
      <c r="R1402" s="849">
        <f t="shared" si="124"/>
        <v>0</v>
      </c>
    </row>
    <row r="1403" spans="2:18" x14ac:dyDescent="0.35">
      <c r="B1403" s="229"/>
      <c r="C1403" s="301"/>
      <c r="D1403" s="301"/>
      <c r="E1403" s="449"/>
      <c r="F1403" s="301"/>
      <c r="G1403" s="302"/>
      <c r="H1403" s="170"/>
      <c r="I1403" s="170"/>
      <c r="J1403" s="817">
        <f t="shared" si="121"/>
        <v>0</v>
      </c>
      <c r="K1403" s="588">
        <f t="shared" si="122"/>
        <v>0</v>
      </c>
      <c r="L1403" s="644">
        <f>IF(I1403&lt;(INDEX(Lookup!$U$2:$U$10,MATCH($D$45,Lookup!$S$2:$S$10,0))),0,365)</f>
        <v>0</v>
      </c>
      <c r="M1403" s="588">
        <f t="shared" si="120"/>
        <v>0</v>
      </c>
      <c r="N1403" s="704"/>
      <c r="O1403" s="361"/>
      <c r="Q1403" s="849">
        <f t="shared" si="123"/>
        <v>0</v>
      </c>
      <c r="R1403" s="849">
        <f t="shared" si="124"/>
        <v>0</v>
      </c>
    </row>
    <row r="1404" spans="2:18" x14ac:dyDescent="0.35">
      <c r="B1404" s="229"/>
      <c r="C1404" s="301"/>
      <c r="D1404" s="301"/>
      <c r="E1404" s="449"/>
      <c r="F1404" s="301"/>
      <c r="G1404" s="302"/>
      <c r="H1404" s="170"/>
      <c r="I1404" s="170"/>
      <c r="J1404" s="817">
        <f t="shared" si="121"/>
        <v>0</v>
      </c>
      <c r="K1404" s="588">
        <f t="shared" si="122"/>
        <v>0</v>
      </c>
      <c r="L1404" s="644">
        <f>IF(I1404&lt;(INDEX(Lookup!$U$2:$U$10,MATCH($D$45,Lookup!$S$2:$S$10,0))),0,365)</f>
        <v>0</v>
      </c>
      <c r="M1404" s="588">
        <f t="shared" si="120"/>
        <v>0</v>
      </c>
      <c r="N1404" s="704"/>
      <c r="O1404" s="361"/>
      <c r="Q1404" s="849">
        <f t="shared" si="123"/>
        <v>0</v>
      </c>
      <c r="R1404" s="849">
        <f t="shared" si="124"/>
        <v>0</v>
      </c>
    </row>
    <row r="1405" spans="2:18" x14ac:dyDescent="0.35">
      <c r="B1405" s="229"/>
      <c r="C1405" s="301"/>
      <c r="D1405" s="301"/>
      <c r="E1405" s="449"/>
      <c r="F1405" s="301"/>
      <c r="G1405" s="302"/>
      <c r="H1405" s="170"/>
      <c r="I1405" s="170"/>
      <c r="J1405" s="817">
        <f t="shared" si="121"/>
        <v>0</v>
      </c>
      <c r="K1405" s="588">
        <f t="shared" si="122"/>
        <v>0</v>
      </c>
      <c r="L1405" s="644">
        <f>IF(I1405&lt;(INDEX(Lookup!$U$2:$U$10,MATCH($D$45,Lookup!$S$2:$S$10,0))),0,365)</f>
        <v>0</v>
      </c>
      <c r="M1405" s="588">
        <f t="shared" si="120"/>
        <v>0</v>
      </c>
      <c r="N1405" s="704"/>
      <c r="O1405" s="361"/>
      <c r="Q1405" s="849">
        <f t="shared" si="123"/>
        <v>0</v>
      </c>
      <c r="R1405" s="849">
        <f t="shared" si="124"/>
        <v>0</v>
      </c>
    </row>
    <row r="1406" spans="2:18" x14ac:dyDescent="0.35">
      <c r="B1406" s="229"/>
      <c r="C1406" s="301"/>
      <c r="D1406" s="301"/>
      <c r="E1406" s="449"/>
      <c r="F1406" s="301"/>
      <c r="G1406" s="302"/>
      <c r="H1406" s="170"/>
      <c r="I1406" s="170"/>
      <c r="J1406" s="817">
        <f t="shared" si="121"/>
        <v>0</v>
      </c>
      <c r="K1406" s="588">
        <f t="shared" si="122"/>
        <v>0</v>
      </c>
      <c r="L1406" s="644">
        <f>IF(I1406&lt;(INDEX(Lookup!$U$2:$U$10,MATCH($D$45,Lookup!$S$2:$S$10,0))),0,365)</f>
        <v>0</v>
      </c>
      <c r="M1406" s="588">
        <f t="shared" si="120"/>
        <v>0</v>
      </c>
      <c r="N1406" s="704"/>
      <c r="O1406" s="361"/>
      <c r="Q1406" s="849">
        <f t="shared" si="123"/>
        <v>0</v>
      </c>
      <c r="R1406" s="849">
        <f t="shared" si="124"/>
        <v>0</v>
      </c>
    </row>
    <row r="1407" spans="2:18" x14ac:dyDescent="0.35">
      <c r="B1407" s="229"/>
      <c r="C1407" s="301"/>
      <c r="D1407" s="301"/>
      <c r="E1407" s="449"/>
      <c r="F1407" s="301"/>
      <c r="G1407" s="302"/>
      <c r="H1407" s="170"/>
      <c r="I1407" s="170"/>
      <c r="J1407" s="817">
        <f t="shared" si="121"/>
        <v>0</v>
      </c>
      <c r="K1407" s="588">
        <f t="shared" si="122"/>
        <v>0</v>
      </c>
      <c r="L1407" s="644">
        <f>IF(I1407&lt;(INDEX(Lookup!$U$2:$U$10,MATCH($D$45,Lookup!$S$2:$S$10,0))),0,365)</f>
        <v>0</v>
      </c>
      <c r="M1407" s="588">
        <f t="shared" si="120"/>
        <v>0</v>
      </c>
      <c r="N1407" s="704"/>
      <c r="O1407" s="361"/>
      <c r="Q1407" s="849">
        <f t="shared" si="123"/>
        <v>0</v>
      </c>
      <c r="R1407" s="849">
        <f t="shared" si="124"/>
        <v>0</v>
      </c>
    </row>
    <row r="1408" spans="2:18" x14ac:dyDescent="0.35">
      <c r="B1408" s="229"/>
      <c r="C1408" s="301"/>
      <c r="D1408" s="301"/>
      <c r="E1408" s="449"/>
      <c r="F1408" s="301"/>
      <c r="G1408" s="302"/>
      <c r="H1408" s="170"/>
      <c r="I1408" s="170"/>
      <c r="J1408" s="817">
        <f t="shared" si="121"/>
        <v>0</v>
      </c>
      <c r="K1408" s="588">
        <f t="shared" si="122"/>
        <v>0</v>
      </c>
      <c r="L1408" s="644">
        <f>IF(I1408&lt;(INDEX(Lookup!$U$2:$U$10,MATCH($D$45,Lookup!$S$2:$S$10,0))),0,365)</f>
        <v>0</v>
      </c>
      <c r="M1408" s="588">
        <f t="shared" si="120"/>
        <v>0</v>
      </c>
      <c r="N1408" s="704"/>
      <c r="O1408" s="361"/>
      <c r="Q1408" s="849">
        <f t="shared" si="123"/>
        <v>0</v>
      </c>
      <c r="R1408" s="849">
        <f t="shared" si="124"/>
        <v>0</v>
      </c>
    </row>
    <row r="1409" spans="2:18" x14ac:dyDescent="0.35">
      <c r="B1409" s="229"/>
      <c r="C1409" s="301"/>
      <c r="D1409" s="301"/>
      <c r="E1409" s="449"/>
      <c r="F1409" s="301"/>
      <c r="G1409" s="302"/>
      <c r="H1409" s="170"/>
      <c r="I1409" s="170"/>
      <c r="J1409" s="817">
        <f t="shared" si="121"/>
        <v>0</v>
      </c>
      <c r="K1409" s="588">
        <f t="shared" si="122"/>
        <v>0</v>
      </c>
      <c r="L1409" s="644">
        <f>IF(I1409&lt;(INDEX(Lookup!$U$2:$U$10,MATCH($D$45,Lookup!$S$2:$S$10,0))),0,365)</f>
        <v>0</v>
      </c>
      <c r="M1409" s="588">
        <f t="shared" si="120"/>
        <v>0</v>
      </c>
      <c r="N1409" s="704"/>
      <c r="O1409" s="361"/>
      <c r="Q1409" s="849">
        <f t="shared" si="123"/>
        <v>0</v>
      </c>
      <c r="R1409" s="849">
        <f t="shared" si="124"/>
        <v>0</v>
      </c>
    </row>
    <row r="1410" spans="2:18" x14ac:dyDescent="0.35">
      <c r="B1410" s="229"/>
      <c r="C1410" s="301"/>
      <c r="D1410" s="301"/>
      <c r="E1410" s="449"/>
      <c r="F1410" s="301"/>
      <c r="G1410" s="302"/>
      <c r="H1410" s="170"/>
      <c r="I1410" s="170"/>
      <c r="J1410" s="817">
        <f t="shared" si="121"/>
        <v>0</v>
      </c>
      <c r="K1410" s="588">
        <f t="shared" si="122"/>
        <v>0</v>
      </c>
      <c r="L1410" s="644">
        <f>IF(I1410&lt;(INDEX(Lookup!$U$2:$U$10,MATCH($D$45,Lookup!$S$2:$S$10,0))),0,365)</f>
        <v>0</v>
      </c>
      <c r="M1410" s="588">
        <f t="shared" si="120"/>
        <v>0</v>
      </c>
      <c r="N1410" s="704"/>
      <c r="O1410" s="361"/>
      <c r="Q1410" s="849">
        <f t="shared" si="123"/>
        <v>0</v>
      </c>
      <c r="R1410" s="849">
        <f t="shared" si="124"/>
        <v>0</v>
      </c>
    </row>
    <row r="1411" spans="2:18" x14ac:dyDescent="0.35">
      <c r="B1411" s="229"/>
      <c r="C1411" s="301"/>
      <c r="D1411" s="301"/>
      <c r="E1411" s="449"/>
      <c r="F1411" s="301"/>
      <c r="G1411" s="302"/>
      <c r="H1411" s="170"/>
      <c r="I1411" s="170"/>
      <c r="J1411" s="817">
        <f t="shared" si="121"/>
        <v>0</v>
      </c>
      <c r="K1411" s="588">
        <f t="shared" si="122"/>
        <v>0</v>
      </c>
      <c r="L1411" s="644">
        <f>IF(I1411&lt;(INDEX(Lookup!$U$2:$U$10,MATCH($D$45,Lookup!$S$2:$S$10,0))),0,365)</f>
        <v>0</v>
      </c>
      <c r="M1411" s="588">
        <f t="shared" si="120"/>
        <v>0</v>
      </c>
      <c r="N1411" s="704"/>
      <c r="O1411" s="361"/>
      <c r="Q1411" s="849">
        <f t="shared" si="123"/>
        <v>0</v>
      </c>
      <c r="R1411" s="849">
        <f t="shared" si="124"/>
        <v>0</v>
      </c>
    </row>
    <row r="1412" spans="2:18" x14ac:dyDescent="0.35">
      <c r="B1412" s="229"/>
      <c r="C1412" s="301"/>
      <c r="D1412" s="301"/>
      <c r="E1412" s="449"/>
      <c r="F1412" s="301"/>
      <c r="G1412" s="302"/>
      <c r="H1412" s="170"/>
      <c r="I1412" s="170"/>
      <c r="J1412" s="817">
        <f t="shared" si="121"/>
        <v>0</v>
      </c>
      <c r="K1412" s="588">
        <f t="shared" si="122"/>
        <v>0</v>
      </c>
      <c r="L1412" s="644">
        <f>IF(I1412&lt;(INDEX(Lookup!$U$2:$U$10,MATCH($D$45,Lookup!$S$2:$S$10,0))),0,365)</f>
        <v>0</v>
      </c>
      <c r="M1412" s="588">
        <f t="shared" si="120"/>
        <v>0</v>
      </c>
      <c r="N1412" s="704"/>
      <c r="O1412" s="361"/>
      <c r="Q1412" s="849">
        <f t="shared" si="123"/>
        <v>0</v>
      </c>
      <c r="R1412" s="849">
        <f t="shared" si="124"/>
        <v>0</v>
      </c>
    </row>
    <row r="1413" spans="2:18" x14ac:dyDescent="0.35">
      <c r="B1413" s="229"/>
      <c r="C1413" s="301"/>
      <c r="D1413" s="301"/>
      <c r="E1413" s="449"/>
      <c r="F1413" s="301"/>
      <c r="G1413" s="302"/>
      <c r="H1413" s="170"/>
      <c r="I1413" s="170"/>
      <c r="J1413" s="817">
        <f t="shared" si="121"/>
        <v>0</v>
      </c>
      <c r="K1413" s="588">
        <f t="shared" si="122"/>
        <v>0</v>
      </c>
      <c r="L1413" s="644">
        <f>IF(I1413&lt;(INDEX(Lookup!$U$2:$U$10,MATCH($D$45,Lookup!$S$2:$S$10,0))),0,365)</f>
        <v>0</v>
      </c>
      <c r="M1413" s="588">
        <f t="shared" si="120"/>
        <v>0</v>
      </c>
      <c r="N1413" s="704"/>
      <c r="O1413" s="361"/>
      <c r="Q1413" s="849">
        <f t="shared" si="123"/>
        <v>0</v>
      </c>
      <c r="R1413" s="849">
        <f t="shared" si="124"/>
        <v>0</v>
      </c>
    </row>
    <row r="1414" spans="2:18" x14ac:dyDescent="0.35">
      <c r="B1414" s="229"/>
      <c r="C1414" s="301"/>
      <c r="D1414" s="301"/>
      <c r="E1414" s="449"/>
      <c r="F1414" s="301"/>
      <c r="G1414" s="302"/>
      <c r="H1414" s="170"/>
      <c r="I1414" s="170"/>
      <c r="J1414" s="817">
        <f t="shared" si="121"/>
        <v>0</v>
      </c>
      <c r="K1414" s="588">
        <f t="shared" si="122"/>
        <v>0</v>
      </c>
      <c r="L1414" s="644">
        <f>IF(I1414&lt;(INDEX(Lookup!$U$2:$U$10,MATCH($D$45,Lookup!$S$2:$S$10,0))),0,365)</f>
        <v>0</v>
      </c>
      <c r="M1414" s="588">
        <f t="shared" si="120"/>
        <v>0</v>
      </c>
      <c r="N1414" s="704"/>
      <c r="O1414" s="361"/>
      <c r="Q1414" s="849">
        <f t="shared" si="123"/>
        <v>0</v>
      </c>
      <c r="R1414" s="849">
        <f t="shared" si="124"/>
        <v>0</v>
      </c>
    </row>
    <row r="1415" spans="2:18" x14ac:dyDescent="0.35">
      <c r="B1415" s="229"/>
      <c r="C1415" s="301"/>
      <c r="D1415" s="301"/>
      <c r="E1415" s="449"/>
      <c r="F1415" s="301"/>
      <c r="G1415" s="302"/>
      <c r="H1415" s="170"/>
      <c r="I1415" s="170"/>
      <c r="J1415" s="817">
        <f t="shared" si="121"/>
        <v>0</v>
      </c>
      <c r="K1415" s="588">
        <f t="shared" si="122"/>
        <v>0</v>
      </c>
      <c r="L1415" s="644">
        <f>IF(I1415&lt;(INDEX(Lookup!$U$2:$U$10,MATCH($D$45,Lookup!$S$2:$S$10,0))),0,365)</f>
        <v>0</v>
      </c>
      <c r="M1415" s="588">
        <f t="shared" si="120"/>
        <v>0</v>
      </c>
      <c r="N1415" s="704"/>
      <c r="O1415" s="361"/>
      <c r="Q1415" s="849">
        <f t="shared" si="123"/>
        <v>0</v>
      </c>
      <c r="R1415" s="849">
        <f t="shared" si="124"/>
        <v>0</v>
      </c>
    </row>
    <row r="1416" spans="2:18" x14ac:dyDescent="0.35">
      <c r="B1416" s="229"/>
      <c r="C1416" s="301"/>
      <c r="D1416" s="301"/>
      <c r="E1416" s="449"/>
      <c r="F1416" s="301"/>
      <c r="G1416" s="302"/>
      <c r="H1416" s="170"/>
      <c r="I1416" s="170"/>
      <c r="J1416" s="817">
        <f t="shared" si="121"/>
        <v>0</v>
      </c>
      <c r="K1416" s="588">
        <f t="shared" si="122"/>
        <v>0</v>
      </c>
      <c r="L1416" s="644">
        <f>IF(I1416&lt;(INDEX(Lookup!$U$2:$U$10,MATCH($D$45,Lookup!$S$2:$S$10,0))),0,365)</f>
        <v>0</v>
      </c>
      <c r="M1416" s="588">
        <f t="shared" si="120"/>
        <v>0</v>
      </c>
      <c r="N1416" s="704"/>
      <c r="O1416" s="361"/>
      <c r="Q1416" s="849">
        <f t="shared" si="123"/>
        <v>0</v>
      </c>
      <c r="R1416" s="849">
        <f t="shared" si="124"/>
        <v>0</v>
      </c>
    </row>
    <row r="1417" spans="2:18" x14ac:dyDescent="0.35">
      <c r="B1417" s="229"/>
      <c r="C1417" s="301"/>
      <c r="D1417" s="301"/>
      <c r="E1417" s="449"/>
      <c r="F1417" s="301"/>
      <c r="G1417" s="302"/>
      <c r="H1417" s="170"/>
      <c r="I1417" s="170"/>
      <c r="J1417" s="817">
        <f t="shared" si="121"/>
        <v>0</v>
      </c>
      <c r="K1417" s="588">
        <f t="shared" si="122"/>
        <v>0</v>
      </c>
      <c r="L1417" s="644">
        <f>IF(I1417&lt;(INDEX(Lookup!$U$2:$U$10,MATCH($D$45,Lookup!$S$2:$S$10,0))),0,365)</f>
        <v>0</v>
      </c>
      <c r="M1417" s="588">
        <f t="shared" si="120"/>
        <v>0</v>
      </c>
      <c r="N1417" s="704"/>
      <c r="O1417" s="361"/>
      <c r="Q1417" s="849">
        <f t="shared" si="123"/>
        <v>0</v>
      </c>
      <c r="R1417" s="849">
        <f t="shared" si="124"/>
        <v>0</v>
      </c>
    </row>
    <row r="1418" spans="2:18" x14ac:dyDescent="0.35">
      <c r="B1418" s="229"/>
      <c r="C1418" s="301"/>
      <c r="D1418" s="301"/>
      <c r="E1418" s="449"/>
      <c r="F1418" s="301"/>
      <c r="G1418" s="302"/>
      <c r="H1418" s="170"/>
      <c r="I1418" s="170"/>
      <c r="J1418" s="817">
        <f t="shared" si="121"/>
        <v>0</v>
      </c>
      <c r="K1418" s="588">
        <f t="shared" si="122"/>
        <v>0</v>
      </c>
      <c r="L1418" s="644">
        <f>IF(I1418&lt;(INDEX(Lookup!$U$2:$U$10,MATCH($D$45,Lookup!$S$2:$S$10,0))),0,365)</f>
        <v>0</v>
      </c>
      <c r="M1418" s="588">
        <f t="shared" si="120"/>
        <v>0</v>
      </c>
      <c r="N1418" s="704"/>
      <c r="O1418" s="361"/>
      <c r="Q1418" s="849">
        <f t="shared" si="123"/>
        <v>0</v>
      </c>
      <c r="R1418" s="849">
        <f t="shared" si="124"/>
        <v>0</v>
      </c>
    </row>
    <row r="1419" spans="2:18" x14ac:dyDescent="0.35">
      <c r="B1419" s="229"/>
      <c r="C1419" s="301"/>
      <c r="D1419" s="301"/>
      <c r="E1419" s="449"/>
      <c r="F1419" s="301"/>
      <c r="G1419" s="302"/>
      <c r="H1419" s="170"/>
      <c r="I1419" s="170"/>
      <c r="J1419" s="817">
        <f t="shared" si="121"/>
        <v>0</v>
      </c>
      <c r="K1419" s="588">
        <f t="shared" si="122"/>
        <v>0</v>
      </c>
      <c r="L1419" s="644">
        <f>IF(I1419&lt;(INDEX(Lookup!$U$2:$U$10,MATCH($D$45,Lookup!$S$2:$S$10,0))),0,365)</f>
        <v>0</v>
      </c>
      <c r="M1419" s="588">
        <f t="shared" si="120"/>
        <v>0</v>
      </c>
      <c r="N1419" s="704"/>
      <c r="O1419" s="361"/>
      <c r="Q1419" s="849">
        <f t="shared" si="123"/>
        <v>0</v>
      </c>
      <c r="R1419" s="849">
        <f t="shared" si="124"/>
        <v>0</v>
      </c>
    </row>
    <row r="1420" spans="2:18" x14ac:dyDescent="0.35">
      <c r="B1420" s="229"/>
      <c r="C1420" s="301"/>
      <c r="D1420" s="301"/>
      <c r="E1420" s="449"/>
      <c r="F1420" s="301"/>
      <c r="G1420" s="302"/>
      <c r="H1420" s="170"/>
      <c r="I1420" s="170"/>
      <c r="J1420" s="817">
        <f t="shared" si="121"/>
        <v>0</v>
      </c>
      <c r="K1420" s="588">
        <f t="shared" si="122"/>
        <v>0</v>
      </c>
      <c r="L1420" s="644">
        <f>IF(I1420&lt;(INDEX(Lookup!$U$2:$U$10,MATCH($D$45,Lookup!$S$2:$S$10,0))),0,365)</f>
        <v>0</v>
      </c>
      <c r="M1420" s="588">
        <f t="shared" si="120"/>
        <v>0</v>
      </c>
      <c r="N1420" s="704"/>
      <c r="O1420" s="361"/>
      <c r="Q1420" s="849">
        <f t="shared" si="123"/>
        <v>0</v>
      </c>
      <c r="R1420" s="849">
        <f t="shared" si="124"/>
        <v>0</v>
      </c>
    </row>
    <row r="1421" spans="2:18" x14ac:dyDescent="0.35">
      <c r="B1421" s="229"/>
      <c r="C1421" s="301"/>
      <c r="D1421" s="301"/>
      <c r="E1421" s="449"/>
      <c r="F1421" s="301"/>
      <c r="G1421" s="302"/>
      <c r="H1421" s="170"/>
      <c r="I1421" s="170"/>
      <c r="J1421" s="817">
        <f t="shared" si="121"/>
        <v>0</v>
      </c>
      <c r="K1421" s="588">
        <f t="shared" si="122"/>
        <v>0</v>
      </c>
      <c r="L1421" s="644">
        <f>IF(I1421&lt;(INDEX(Lookup!$U$2:$U$10,MATCH($D$45,Lookup!$S$2:$S$10,0))),0,365)</f>
        <v>0</v>
      </c>
      <c r="M1421" s="588">
        <f t="shared" si="120"/>
        <v>0</v>
      </c>
      <c r="N1421" s="704"/>
      <c r="O1421" s="361"/>
      <c r="Q1421" s="849">
        <f t="shared" si="123"/>
        <v>0</v>
      </c>
      <c r="R1421" s="849">
        <f t="shared" si="124"/>
        <v>0</v>
      </c>
    </row>
    <row r="1422" spans="2:18" x14ac:dyDescent="0.35">
      <c r="B1422" s="229"/>
      <c r="C1422" s="301"/>
      <c r="D1422" s="301"/>
      <c r="E1422" s="449"/>
      <c r="F1422" s="301"/>
      <c r="G1422" s="302"/>
      <c r="H1422" s="170"/>
      <c r="I1422" s="170"/>
      <c r="J1422" s="817">
        <f t="shared" si="121"/>
        <v>0</v>
      </c>
      <c r="K1422" s="588">
        <f t="shared" si="122"/>
        <v>0</v>
      </c>
      <c r="L1422" s="644">
        <f>IF(I1422&lt;(INDEX(Lookup!$U$2:$U$10,MATCH($D$45,Lookup!$S$2:$S$10,0))),0,365)</f>
        <v>0</v>
      </c>
      <c r="M1422" s="588">
        <f t="shared" si="120"/>
        <v>0</v>
      </c>
      <c r="N1422" s="704"/>
      <c r="O1422" s="361"/>
      <c r="Q1422" s="849">
        <f t="shared" si="123"/>
        <v>0</v>
      </c>
      <c r="R1422" s="849">
        <f t="shared" si="124"/>
        <v>0</v>
      </c>
    </row>
    <row r="1423" spans="2:18" x14ac:dyDescent="0.35">
      <c r="B1423" s="229"/>
      <c r="C1423" s="301"/>
      <c r="D1423" s="301"/>
      <c r="E1423" s="449"/>
      <c r="F1423" s="301"/>
      <c r="G1423" s="302"/>
      <c r="H1423" s="170"/>
      <c r="I1423" s="170"/>
      <c r="J1423" s="817">
        <f t="shared" si="121"/>
        <v>0</v>
      </c>
      <c r="K1423" s="588">
        <f t="shared" si="122"/>
        <v>0</v>
      </c>
      <c r="L1423" s="644">
        <f>IF(I1423&lt;(INDEX(Lookup!$U$2:$U$10,MATCH($D$45,Lookup!$S$2:$S$10,0))),0,365)</f>
        <v>0</v>
      </c>
      <c r="M1423" s="588">
        <f t="shared" si="120"/>
        <v>0</v>
      </c>
      <c r="N1423" s="704"/>
      <c r="O1423" s="361"/>
      <c r="Q1423" s="849">
        <f t="shared" si="123"/>
        <v>0</v>
      </c>
      <c r="R1423" s="849">
        <f t="shared" si="124"/>
        <v>0</v>
      </c>
    </row>
    <row r="1424" spans="2:18" x14ac:dyDescent="0.35">
      <c r="B1424" s="229"/>
      <c r="C1424" s="301"/>
      <c r="D1424" s="301"/>
      <c r="E1424" s="449"/>
      <c r="F1424" s="301"/>
      <c r="G1424" s="302"/>
      <c r="H1424" s="170"/>
      <c r="I1424" s="170"/>
      <c r="J1424" s="817">
        <f t="shared" si="121"/>
        <v>0</v>
      </c>
      <c r="K1424" s="588">
        <f t="shared" si="122"/>
        <v>0</v>
      </c>
      <c r="L1424" s="644">
        <f>IF(I1424&lt;(INDEX(Lookup!$U$2:$U$10,MATCH($D$45,Lookup!$S$2:$S$10,0))),0,365)</f>
        <v>0</v>
      </c>
      <c r="M1424" s="588">
        <f t="shared" si="120"/>
        <v>0</v>
      </c>
      <c r="N1424" s="704"/>
      <c r="O1424" s="361"/>
      <c r="Q1424" s="849">
        <f t="shared" si="123"/>
        <v>0</v>
      </c>
      <c r="R1424" s="849">
        <f t="shared" si="124"/>
        <v>0</v>
      </c>
    </row>
    <row r="1425" spans="2:18" x14ac:dyDescent="0.35">
      <c r="B1425" s="229"/>
      <c r="C1425" s="301"/>
      <c r="D1425" s="301"/>
      <c r="E1425" s="449"/>
      <c r="F1425" s="301"/>
      <c r="G1425" s="302"/>
      <c r="H1425" s="170"/>
      <c r="I1425" s="170"/>
      <c r="J1425" s="817">
        <f t="shared" si="121"/>
        <v>0</v>
      </c>
      <c r="K1425" s="588">
        <f t="shared" si="122"/>
        <v>0</v>
      </c>
      <c r="L1425" s="644">
        <f>IF(I1425&lt;(INDEX(Lookup!$U$2:$U$10,MATCH($D$45,Lookup!$S$2:$S$10,0))),0,365)</f>
        <v>0</v>
      </c>
      <c r="M1425" s="588">
        <f t="shared" si="120"/>
        <v>0</v>
      </c>
      <c r="N1425" s="704"/>
      <c r="O1425" s="361"/>
      <c r="Q1425" s="849">
        <f t="shared" si="123"/>
        <v>0</v>
      </c>
      <c r="R1425" s="849">
        <f t="shared" si="124"/>
        <v>0</v>
      </c>
    </row>
    <row r="1426" spans="2:18" x14ac:dyDescent="0.35">
      <c r="B1426" s="229"/>
      <c r="C1426" s="301"/>
      <c r="D1426" s="301"/>
      <c r="E1426" s="449"/>
      <c r="F1426" s="301"/>
      <c r="G1426" s="302"/>
      <c r="H1426" s="170"/>
      <c r="I1426" s="170"/>
      <c r="J1426" s="817">
        <f t="shared" si="121"/>
        <v>0</v>
      </c>
      <c r="K1426" s="588">
        <f t="shared" si="122"/>
        <v>0</v>
      </c>
      <c r="L1426" s="644">
        <f>IF(I1426&lt;(INDEX(Lookup!$U$2:$U$10,MATCH($D$45,Lookup!$S$2:$S$10,0))),0,365)</f>
        <v>0</v>
      </c>
      <c r="M1426" s="588">
        <f t="shared" si="120"/>
        <v>0</v>
      </c>
      <c r="N1426" s="704"/>
      <c r="O1426" s="361"/>
      <c r="Q1426" s="849">
        <f t="shared" si="123"/>
        <v>0</v>
      </c>
      <c r="R1426" s="849">
        <f t="shared" si="124"/>
        <v>0</v>
      </c>
    </row>
    <row r="1427" spans="2:18" x14ac:dyDescent="0.35">
      <c r="B1427" s="229"/>
      <c r="C1427" s="301"/>
      <c r="D1427" s="301"/>
      <c r="E1427" s="449"/>
      <c r="F1427" s="301"/>
      <c r="G1427" s="302"/>
      <c r="H1427" s="170"/>
      <c r="I1427" s="170"/>
      <c r="J1427" s="817">
        <f t="shared" si="121"/>
        <v>0</v>
      </c>
      <c r="K1427" s="588">
        <f t="shared" si="122"/>
        <v>0</v>
      </c>
      <c r="L1427" s="644">
        <f>IF(I1427&lt;(INDEX(Lookup!$U$2:$U$10,MATCH($D$45,Lookup!$S$2:$S$10,0))),0,365)</f>
        <v>0</v>
      </c>
      <c r="M1427" s="588">
        <f t="shared" si="120"/>
        <v>0</v>
      </c>
      <c r="N1427" s="704"/>
      <c r="O1427" s="361"/>
      <c r="Q1427" s="849">
        <f t="shared" si="123"/>
        <v>0</v>
      </c>
      <c r="R1427" s="849">
        <f t="shared" si="124"/>
        <v>0</v>
      </c>
    </row>
    <row r="1428" spans="2:18" x14ac:dyDescent="0.35">
      <c r="B1428" s="229"/>
      <c r="C1428" s="301"/>
      <c r="D1428" s="301"/>
      <c r="E1428" s="449"/>
      <c r="F1428" s="301"/>
      <c r="G1428" s="302"/>
      <c r="H1428" s="170"/>
      <c r="I1428" s="170"/>
      <c r="J1428" s="817">
        <f t="shared" si="121"/>
        <v>0</v>
      </c>
      <c r="K1428" s="588">
        <f t="shared" si="122"/>
        <v>0</v>
      </c>
      <c r="L1428" s="644">
        <f>IF(I1428&lt;(INDEX(Lookup!$U$2:$U$10,MATCH($D$45,Lookup!$S$2:$S$10,0))),0,365)</f>
        <v>0</v>
      </c>
      <c r="M1428" s="588">
        <f t="shared" si="120"/>
        <v>0</v>
      </c>
      <c r="N1428" s="704"/>
      <c r="O1428" s="361"/>
      <c r="Q1428" s="849">
        <f t="shared" si="123"/>
        <v>0</v>
      </c>
      <c r="R1428" s="849">
        <f t="shared" si="124"/>
        <v>0</v>
      </c>
    </row>
    <row r="1429" spans="2:18" x14ac:dyDescent="0.35">
      <c r="B1429" s="229"/>
      <c r="C1429" s="301"/>
      <c r="D1429" s="301"/>
      <c r="E1429" s="449"/>
      <c r="F1429" s="301"/>
      <c r="G1429" s="302"/>
      <c r="H1429" s="170"/>
      <c r="I1429" s="170"/>
      <c r="J1429" s="817">
        <f t="shared" si="121"/>
        <v>0</v>
      </c>
      <c r="K1429" s="588">
        <f t="shared" si="122"/>
        <v>0</v>
      </c>
      <c r="L1429" s="644">
        <f>IF(I1429&lt;(INDEX(Lookup!$U$2:$U$10,MATCH($D$45,Lookup!$S$2:$S$10,0))),0,365)</f>
        <v>0</v>
      </c>
      <c r="M1429" s="588">
        <f t="shared" si="120"/>
        <v>0</v>
      </c>
      <c r="N1429" s="704"/>
      <c r="O1429" s="361"/>
      <c r="Q1429" s="849">
        <f t="shared" si="123"/>
        <v>0</v>
      </c>
      <c r="R1429" s="849">
        <f t="shared" si="124"/>
        <v>0</v>
      </c>
    </row>
    <row r="1430" spans="2:18" x14ac:dyDescent="0.35">
      <c r="B1430" s="229"/>
      <c r="C1430" s="301"/>
      <c r="D1430" s="301"/>
      <c r="E1430" s="449"/>
      <c r="F1430" s="301"/>
      <c r="G1430" s="302"/>
      <c r="H1430" s="170"/>
      <c r="I1430" s="170"/>
      <c r="J1430" s="817">
        <f t="shared" si="121"/>
        <v>0</v>
      </c>
      <c r="K1430" s="588">
        <f t="shared" si="122"/>
        <v>0</v>
      </c>
      <c r="L1430" s="644">
        <f>IF(I1430&lt;(INDEX(Lookup!$U$2:$U$10,MATCH($D$45,Lookup!$S$2:$S$10,0))),0,365)</f>
        <v>0</v>
      </c>
      <c r="M1430" s="588">
        <f t="shared" si="120"/>
        <v>0</v>
      </c>
      <c r="N1430" s="704"/>
      <c r="O1430" s="361"/>
      <c r="Q1430" s="849">
        <f t="shared" si="123"/>
        <v>0</v>
      </c>
      <c r="R1430" s="849">
        <f t="shared" si="124"/>
        <v>0</v>
      </c>
    </row>
    <row r="1431" spans="2:18" x14ac:dyDescent="0.35">
      <c r="B1431" s="229"/>
      <c r="C1431" s="301"/>
      <c r="D1431" s="301"/>
      <c r="E1431" s="449"/>
      <c r="F1431" s="301"/>
      <c r="G1431" s="302"/>
      <c r="H1431" s="170"/>
      <c r="I1431" s="170"/>
      <c r="J1431" s="817">
        <f t="shared" si="121"/>
        <v>0</v>
      </c>
      <c r="K1431" s="588">
        <f t="shared" si="122"/>
        <v>0</v>
      </c>
      <c r="L1431" s="644">
        <f>IF(I1431&lt;(INDEX(Lookup!$U$2:$U$10,MATCH($D$45,Lookup!$S$2:$S$10,0))),0,365)</f>
        <v>0</v>
      </c>
      <c r="M1431" s="588">
        <f t="shared" si="120"/>
        <v>0</v>
      </c>
      <c r="N1431" s="704"/>
      <c r="O1431" s="361"/>
      <c r="Q1431" s="849">
        <f t="shared" si="123"/>
        <v>0</v>
      </c>
      <c r="R1431" s="849">
        <f t="shared" si="124"/>
        <v>0</v>
      </c>
    </row>
    <row r="1432" spans="2:18" x14ac:dyDescent="0.35">
      <c r="B1432" s="229"/>
      <c r="C1432" s="301"/>
      <c r="D1432" s="301"/>
      <c r="E1432" s="449"/>
      <c r="F1432" s="301"/>
      <c r="G1432" s="302"/>
      <c r="H1432" s="170"/>
      <c r="I1432" s="170"/>
      <c r="J1432" s="817">
        <f t="shared" si="121"/>
        <v>0</v>
      </c>
      <c r="K1432" s="588">
        <f t="shared" si="122"/>
        <v>0</v>
      </c>
      <c r="L1432" s="644">
        <f>IF(I1432&lt;(INDEX(Lookup!$U$2:$U$10,MATCH($D$45,Lookup!$S$2:$S$10,0))),0,365)</f>
        <v>0</v>
      </c>
      <c r="M1432" s="588">
        <f t="shared" si="120"/>
        <v>0</v>
      </c>
      <c r="N1432" s="704"/>
      <c r="O1432" s="361"/>
      <c r="Q1432" s="849">
        <f t="shared" si="123"/>
        <v>0</v>
      </c>
      <c r="R1432" s="849">
        <f t="shared" si="124"/>
        <v>0</v>
      </c>
    </row>
    <row r="1433" spans="2:18" x14ac:dyDescent="0.35">
      <c r="B1433" s="229"/>
      <c r="C1433" s="301"/>
      <c r="D1433" s="301"/>
      <c r="E1433" s="449"/>
      <c r="F1433" s="301"/>
      <c r="G1433" s="302"/>
      <c r="H1433" s="170"/>
      <c r="I1433" s="170"/>
      <c r="J1433" s="817">
        <f t="shared" si="121"/>
        <v>0</v>
      </c>
      <c r="K1433" s="588">
        <f t="shared" si="122"/>
        <v>0</v>
      </c>
      <c r="L1433" s="644">
        <f>IF(I1433&lt;(INDEX(Lookup!$U$2:$U$10,MATCH($D$45,Lookup!$S$2:$S$10,0))),0,365)</f>
        <v>0</v>
      </c>
      <c r="M1433" s="588">
        <f t="shared" si="120"/>
        <v>0</v>
      </c>
      <c r="N1433" s="704"/>
      <c r="O1433" s="361"/>
      <c r="Q1433" s="849">
        <f t="shared" si="123"/>
        <v>0</v>
      </c>
      <c r="R1433" s="849">
        <f t="shared" si="124"/>
        <v>0</v>
      </c>
    </row>
    <row r="1434" spans="2:18" x14ac:dyDescent="0.35">
      <c r="B1434" s="229"/>
      <c r="C1434" s="301"/>
      <c r="D1434" s="301"/>
      <c r="E1434" s="449"/>
      <c r="F1434" s="301"/>
      <c r="G1434" s="302"/>
      <c r="H1434" s="170"/>
      <c r="I1434" s="170"/>
      <c r="J1434" s="817">
        <f t="shared" si="121"/>
        <v>0</v>
      </c>
      <c r="K1434" s="588">
        <f t="shared" si="122"/>
        <v>0</v>
      </c>
      <c r="L1434" s="644">
        <f>IF(I1434&lt;(INDEX(Lookup!$U$2:$U$10,MATCH($D$45,Lookup!$S$2:$S$10,0))),0,365)</f>
        <v>0</v>
      </c>
      <c r="M1434" s="588">
        <f t="shared" si="120"/>
        <v>0</v>
      </c>
      <c r="N1434" s="704"/>
      <c r="O1434" s="361"/>
      <c r="Q1434" s="849">
        <f t="shared" si="123"/>
        <v>0</v>
      </c>
      <c r="R1434" s="849">
        <f t="shared" si="124"/>
        <v>0</v>
      </c>
    </row>
    <row r="1435" spans="2:18" x14ac:dyDescent="0.35">
      <c r="B1435" s="229"/>
      <c r="C1435" s="301"/>
      <c r="D1435" s="301"/>
      <c r="E1435" s="449"/>
      <c r="F1435" s="301"/>
      <c r="G1435" s="302"/>
      <c r="H1435" s="170"/>
      <c r="I1435" s="170"/>
      <c r="J1435" s="817">
        <f t="shared" si="121"/>
        <v>0</v>
      </c>
      <c r="K1435" s="588">
        <f t="shared" si="122"/>
        <v>0</v>
      </c>
      <c r="L1435" s="644">
        <f>IF(I1435&lt;(INDEX(Lookup!$U$2:$U$10,MATCH($D$45,Lookup!$S$2:$S$10,0))),0,365)</f>
        <v>0</v>
      </c>
      <c r="M1435" s="588">
        <f t="shared" si="120"/>
        <v>0</v>
      </c>
      <c r="N1435" s="704"/>
      <c r="O1435" s="361"/>
      <c r="Q1435" s="849">
        <f t="shared" si="123"/>
        <v>0</v>
      </c>
      <c r="R1435" s="849">
        <f t="shared" si="124"/>
        <v>0</v>
      </c>
    </row>
    <row r="1436" spans="2:18" x14ac:dyDescent="0.35">
      <c r="B1436" s="229"/>
      <c r="C1436" s="301"/>
      <c r="D1436" s="301"/>
      <c r="E1436" s="449"/>
      <c r="F1436" s="301"/>
      <c r="G1436" s="302"/>
      <c r="H1436" s="170"/>
      <c r="I1436" s="170"/>
      <c r="J1436" s="817">
        <f t="shared" si="121"/>
        <v>0</v>
      </c>
      <c r="K1436" s="588">
        <f t="shared" si="122"/>
        <v>0</v>
      </c>
      <c r="L1436" s="644">
        <f>IF(I1436&lt;(INDEX(Lookup!$U$2:$U$10,MATCH($D$45,Lookup!$S$2:$S$10,0))),0,365)</f>
        <v>0</v>
      </c>
      <c r="M1436" s="588">
        <f t="shared" si="120"/>
        <v>0</v>
      </c>
      <c r="N1436" s="704"/>
      <c r="O1436" s="361"/>
      <c r="Q1436" s="849">
        <f t="shared" si="123"/>
        <v>0</v>
      </c>
      <c r="R1436" s="849">
        <f t="shared" si="124"/>
        <v>0</v>
      </c>
    </row>
    <row r="1437" spans="2:18" x14ac:dyDescent="0.35">
      <c r="B1437" s="229"/>
      <c r="C1437" s="301"/>
      <c r="D1437" s="301"/>
      <c r="E1437" s="449"/>
      <c r="F1437" s="301"/>
      <c r="G1437" s="302"/>
      <c r="H1437" s="170"/>
      <c r="I1437" s="170"/>
      <c r="J1437" s="817">
        <f t="shared" si="121"/>
        <v>0</v>
      </c>
      <c r="K1437" s="588">
        <f t="shared" si="122"/>
        <v>0</v>
      </c>
      <c r="L1437" s="644">
        <f>IF(I1437&lt;(INDEX(Lookup!$U$2:$U$10,MATCH($D$45,Lookup!$S$2:$S$10,0))),0,365)</f>
        <v>0</v>
      </c>
      <c r="M1437" s="588">
        <f t="shared" si="120"/>
        <v>0</v>
      </c>
      <c r="N1437" s="704"/>
      <c r="O1437" s="361"/>
      <c r="Q1437" s="849">
        <f t="shared" si="123"/>
        <v>0</v>
      </c>
      <c r="R1437" s="849">
        <f t="shared" si="124"/>
        <v>0</v>
      </c>
    </row>
    <row r="1438" spans="2:18" x14ac:dyDescent="0.35">
      <c r="B1438" s="229"/>
      <c r="C1438" s="301"/>
      <c r="D1438" s="301"/>
      <c r="E1438" s="449"/>
      <c r="F1438" s="301"/>
      <c r="G1438" s="302"/>
      <c r="H1438" s="170"/>
      <c r="I1438" s="170"/>
      <c r="J1438" s="817">
        <f t="shared" si="121"/>
        <v>0</v>
      </c>
      <c r="K1438" s="588">
        <f t="shared" si="122"/>
        <v>0</v>
      </c>
      <c r="L1438" s="644">
        <f>IF(I1438&lt;(INDEX(Lookup!$U$2:$U$10,MATCH($D$45,Lookup!$S$2:$S$10,0))),0,365)</f>
        <v>0</v>
      </c>
      <c r="M1438" s="588">
        <f t="shared" si="120"/>
        <v>0</v>
      </c>
      <c r="N1438" s="704"/>
      <c r="O1438" s="361"/>
      <c r="Q1438" s="849">
        <f t="shared" si="123"/>
        <v>0</v>
      </c>
      <c r="R1438" s="849">
        <f t="shared" si="124"/>
        <v>0</v>
      </c>
    </row>
    <row r="1439" spans="2:18" x14ac:dyDescent="0.35">
      <c r="B1439" s="229"/>
      <c r="C1439" s="301"/>
      <c r="D1439" s="301"/>
      <c r="E1439" s="449"/>
      <c r="F1439" s="301"/>
      <c r="G1439" s="302"/>
      <c r="H1439" s="170"/>
      <c r="I1439" s="170"/>
      <c r="J1439" s="817">
        <f t="shared" si="121"/>
        <v>0</v>
      </c>
      <c r="K1439" s="588">
        <f t="shared" si="122"/>
        <v>0</v>
      </c>
      <c r="L1439" s="644">
        <f>IF(I1439&lt;(INDEX(Lookup!$U$2:$U$10,MATCH($D$45,Lookup!$S$2:$S$10,0))),0,365)</f>
        <v>0</v>
      </c>
      <c r="M1439" s="588">
        <f t="shared" si="120"/>
        <v>0</v>
      </c>
      <c r="N1439" s="704"/>
      <c r="O1439" s="361"/>
      <c r="Q1439" s="849">
        <f t="shared" si="123"/>
        <v>0</v>
      </c>
      <c r="R1439" s="849">
        <f t="shared" si="124"/>
        <v>0</v>
      </c>
    </row>
    <row r="1440" spans="2:18" x14ac:dyDescent="0.35">
      <c r="B1440" s="229"/>
      <c r="C1440" s="301"/>
      <c r="D1440" s="301"/>
      <c r="E1440" s="449"/>
      <c r="F1440" s="301"/>
      <c r="G1440" s="302"/>
      <c r="H1440" s="170"/>
      <c r="I1440" s="170"/>
      <c r="J1440" s="817">
        <f t="shared" si="121"/>
        <v>0</v>
      </c>
      <c r="K1440" s="588">
        <f t="shared" si="122"/>
        <v>0</v>
      </c>
      <c r="L1440" s="644">
        <f>IF(I1440&lt;(INDEX(Lookup!$U$2:$U$10,MATCH($D$45,Lookup!$S$2:$S$10,0))),0,365)</f>
        <v>0</v>
      </c>
      <c r="M1440" s="588">
        <f t="shared" si="120"/>
        <v>0</v>
      </c>
      <c r="N1440" s="704"/>
      <c r="O1440" s="361"/>
      <c r="Q1440" s="849">
        <f t="shared" si="123"/>
        <v>0</v>
      </c>
      <c r="R1440" s="849">
        <f t="shared" si="124"/>
        <v>0</v>
      </c>
    </row>
    <row r="1441" spans="2:18" x14ac:dyDescent="0.35">
      <c r="B1441" s="229"/>
      <c r="C1441" s="301"/>
      <c r="D1441" s="301"/>
      <c r="E1441" s="449"/>
      <c r="F1441" s="301"/>
      <c r="G1441" s="302"/>
      <c r="H1441" s="170"/>
      <c r="I1441" s="170"/>
      <c r="J1441" s="817">
        <f t="shared" si="121"/>
        <v>0</v>
      </c>
      <c r="K1441" s="588">
        <f t="shared" si="122"/>
        <v>0</v>
      </c>
      <c r="L1441" s="644">
        <f>IF(I1441&lt;(INDEX(Lookup!$U$2:$U$10,MATCH($D$45,Lookup!$S$2:$S$10,0))),0,365)</f>
        <v>0</v>
      </c>
      <c r="M1441" s="588">
        <f t="shared" si="120"/>
        <v>0</v>
      </c>
      <c r="N1441" s="704"/>
      <c r="O1441" s="361"/>
      <c r="Q1441" s="849">
        <f t="shared" si="123"/>
        <v>0</v>
      </c>
      <c r="R1441" s="849">
        <f t="shared" si="124"/>
        <v>0</v>
      </c>
    </row>
    <row r="1442" spans="2:18" x14ac:dyDescent="0.35">
      <c r="B1442" s="229"/>
      <c r="C1442" s="301"/>
      <c r="D1442" s="301"/>
      <c r="E1442" s="449"/>
      <c r="F1442" s="301"/>
      <c r="G1442" s="302"/>
      <c r="H1442" s="170"/>
      <c r="I1442" s="170"/>
      <c r="J1442" s="817">
        <f t="shared" si="121"/>
        <v>0</v>
      </c>
      <c r="K1442" s="588">
        <f t="shared" si="122"/>
        <v>0</v>
      </c>
      <c r="L1442" s="644">
        <f>IF(I1442&lt;(INDEX(Lookup!$U$2:$U$10,MATCH($D$45,Lookup!$S$2:$S$10,0))),0,365)</f>
        <v>0</v>
      </c>
      <c r="M1442" s="588">
        <f t="shared" si="120"/>
        <v>0</v>
      </c>
      <c r="N1442" s="704"/>
      <c r="O1442" s="361"/>
      <c r="Q1442" s="849">
        <f t="shared" si="123"/>
        <v>0</v>
      </c>
      <c r="R1442" s="849">
        <f t="shared" si="124"/>
        <v>0</v>
      </c>
    </row>
    <row r="1443" spans="2:18" x14ac:dyDescent="0.35">
      <c r="B1443" s="229"/>
      <c r="C1443" s="301"/>
      <c r="D1443" s="301"/>
      <c r="E1443" s="449"/>
      <c r="F1443" s="301"/>
      <c r="G1443" s="302"/>
      <c r="H1443" s="170"/>
      <c r="I1443" s="170"/>
      <c r="J1443" s="817">
        <f t="shared" si="121"/>
        <v>0</v>
      </c>
      <c r="K1443" s="588">
        <f t="shared" si="122"/>
        <v>0</v>
      </c>
      <c r="L1443" s="644">
        <f>IF(I1443&lt;(INDEX(Lookup!$U$2:$U$10,MATCH($D$45,Lookup!$S$2:$S$10,0))),0,365)</f>
        <v>0</v>
      </c>
      <c r="M1443" s="588">
        <f t="shared" si="120"/>
        <v>0</v>
      </c>
      <c r="N1443" s="704"/>
      <c r="O1443" s="361"/>
      <c r="Q1443" s="849">
        <f t="shared" si="123"/>
        <v>0</v>
      </c>
      <c r="R1443" s="849">
        <f t="shared" si="124"/>
        <v>0</v>
      </c>
    </row>
    <row r="1444" spans="2:18" x14ac:dyDescent="0.35">
      <c r="B1444" s="229"/>
      <c r="C1444" s="301"/>
      <c r="D1444" s="301"/>
      <c r="E1444" s="449"/>
      <c r="F1444" s="301"/>
      <c r="G1444" s="302"/>
      <c r="H1444" s="170"/>
      <c r="I1444" s="170"/>
      <c r="J1444" s="817">
        <f t="shared" si="121"/>
        <v>0</v>
      </c>
      <c r="K1444" s="588">
        <f t="shared" si="122"/>
        <v>0</v>
      </c>
      <c r="L1444" s="644">
        <f>IF(I1444&lt;(INDEX(Lookup!$U$2:$U$10,MATCH($D$45,Lookup!$S$2:$S$10,0))),0,365)</f>
        <v>0</v>
      </c>
      <c r="M1444" s="588">
        <f t="shared" si="120"/>
        <v>0</v>
      </c>
      <c r="N1444" s="704"/>
      <c r="O1444" s="361"/>
      <c r="Q1444" s="849">
        <f t="shared" si="123"/>
        <v>0</v>
      </c>
      <c r="R1444" s="849">
        <f t="shared" si="124"/>
        <v>0</v>
      </c>
    </row>
    <row r="1445" spans="2:18" x14ac:dyDescent="0.35">
      <c r="B1445" s="229"/>
      <c r="C1445" s="301"/>
      <c r="D1445" s="301"/>
      <c r="E1445" s="449"/>
      <c r="F1445" s="301"/>
      <c r="G1445" s="302"/>
      <c r="H1445" s="170"/>
      <c r="I1445" s="170"/>
      <c r="J1445" s="817">
        <f t="shared" si="121"/>
        <v>0</v>
      </c>
      <c r="K1445" s="588">
        <f t="shared" si="122"/>
        <v>0</v>
      </c>
      <c r="L1445" s="644">
        <f>IF(I1445&lt;(INDEX(Lookup!$U$2:$U$10,MATCH($D$45,Lookup!$S$2:$S$10,0))),0,365)</f>
        <v>0</v>
      </c>
      <c r="M1445" s="588">
        <f t="shared" si="120"/>
        <v>0</v>
      </c>
      <c r="N1445" s="704"/>
      <c r="O1445" s="361"/>
      <c r="Q1445" s="849">
        <f t="shared" si="123"/>
        <v>0</v>
      </c>
      <c r="R1445" s="849">
        <f t="shared" si="124"/>
        <v>0</v>
      </c>
    </row>
    <row r="1446" spans="2:18" x14ac:dyDescent="0.35">
      <c r="B1446" s="229"/>
      <c r="C1446" s="301"/>
      <c r="D1446" s="301"/>
      <c r="E1446" s="449"/>
      <c r="F1446" s="301"/>
      <c r="G1446" s="302"/>
      <c r="H1446" s="170"/>
      <c r="I1446" s="170"/>
      <c r="J1446" s="817">
        <f t="shared" si="121"/>
        <v>0</v>
      </c>
      <c r="K1446" s="588">
        <f t="shared" si="122"/>
        <v>0</v>
      </c>
      <c r="L1446" s="644">
        <f>IF(I1446&lt;(INDEX(Lookup!$U$2:$U$10,MATCH($D$45,Lookup!$S$2:$S$10,0))),0,365)</f>
        <v>0</v>
      </c>
      <c r="M1446" s="588">
        <f t="shared" si="120"/>
        <v>0</v>
      </c>
      <c r="N1446" s="704"/>
      <c r="O1446" s="361"/>
      <c r="Q1446" s="849">
        <f t="shared" si="123"/>
        <v>0</v>
      </c>
      <c r="R1446" s="849">
        <f t="shared" si="124"/>
        <v>0</v>
      </c>
    </row>
    <row r="1447" spans="2:18" x14ac:dyDescent="0.35">
      <c r="B1447" s="229"/>
      <c r="C1447" s="301"/>
      <c r="D1447" s="301"/>
      <c r="E1447" s="449"/>
      <c r="F1447" s="301"/>
      <c r="G1447" s="302"/>
      <c r="H1447" s="170"/>
      <c r="I1447" s="170"/>
      <c r="J1447" s="817">
        <f t="shared" si="121"/>
        <v>0</v>
      </c>
      <c r="K1447" s="588">
        <f t="shared" si="122"/>
        <v>0</v>
      </c>
      <c r="L1447" s="644">
        <f>IF(I1447&lt;(INDEX(Lookup!$U$2:$U$10,MATCH($D$45,Lookup!$S$2:$S$10,0))),0,365)</f>
        <v>0</v>
      </c>
      <c r="M1447" s="588">
        <f t="shared" si="120"/>
        <v>0</v>
      </c>
      <c r="N1447" s="704"/>
      <c r="O1447" s="361"/>
      <c r="Q1447" s="849">
        <f t="shared" si="123"/>
        <v>0</v>
      </c>
      <c r="R1447" s="849">
        <f t="shared" si="124"/>
        <v>0</v>
      </c>
    </row>
    <row r="1448" spans="2:18" x14ac:dyDescent="0.35">
      <c r="B1448" s="229"/>
      <c r="C1448" s="301"/>
      <c r="D1448" s="301"/>
      <c r="E1448" s="449"/>
      <c r="F1448" s="301"/>
      <c r="G1448" s="302"/>
      <c r="H1448" s="170"/>
      <c r="I1448" s="170"/>
      <c r="J1448" s="817">
        <f t="shared" si="121"/>
        <v>0</v>
      </c>
      <c r="K1448" s="588">
        <f t="shared" si="122"/>
        <v>0</v>
      </c>
      <c r="L1448" s="644">
        <f>IF(I1448&lt;(INDEX(Lookup!$U$2:$U$10,MATCH($D$45,Lookup!$S$2:$S$10,0))),0,365)</f>
        <v>0</v>
      </c>
      <c r="M1448" s="588">
        <f t="shared" si="120"/>
        <v>0</v>
      </c>
      <c r="N1448" s="704"/>
      <c r="O1448" s="361"/>
      <c r="Q1448" s="849">
        <f t="shared" si="123"/>
        <v>0</v>
      </c>
      <c r="R1448" s="849">
        <f t="shared" si="124"/>
        <v>0</v>
      </c>
    </row>
    <row r="1449" spans="2:18" x14ac:dyDescent="0.35">
      <c r="B1449" s="229"/>
      <c r="C1449" s="301"/>
      <c r="D1449" s="301"/>
      <c r="E1449" s="449"/>
      <c r="F1449" s="301"/>
      <c r="G1449" s="302"/>
      <c r="H1449" s="170"/>
      <c r="I1449" s="170"/>
      <c r="J1449" s="817">
        <f t="shared" si="121"/>
        <v>0</v>
      </c>
      <c r="K1449" s="588">
        <f t="shared" si="122"/>
        <v>0</v>
      </c>
      <c r="L1449" s="644">
        <f>IF(I1449&lt;(INDEX(Lookup!$U$2:$U$10,MATCH($D$45,Lookup!$S$2:$S$10,0))),0,365)</f>
        <v>0</v>
      </c>
      <c r="M1449" s="588">
        <f t="shared" si="120"/>
        <v>0</v>
      </c>
      <c r="N1449" s="704"/>
      <c r="O1449" s="361"/>
      <c r="Q1449" s="849">
        <f t="shared" si="123"/>
        <v>0</v>
      </c>
      <c r="R1449" s="849">
        <f t="shared" si="124"/>
        <v>0</v>
      </c>
    </row>
    <row r="1450" spans="2:18" x14ac:dyDescent="0.35">
      <c r="B1450" s="229"/>
      <c r="C1450" s="301"/>
      <c r="D1450" s="301"/>
      <c r="E1450" s="449"/>
      <c r="F1450" s="301"/>
      <c r="G1450" s="302"/>
      <c r="H1450" s="170"/>
      <c r="I1450" s="170"/>
      <c r="J1450" s="817">
        <f t="shared" si="121"/>
        <v>0</v>
      </c>
      <c r="K1450" s="588">
        <f t="shared" si="122"/>
        <v>0</v>
      </c>
      <c r="L1450" s="644">
        <f>IF(I1450&lt;(INDEX(Lookup!$U$2:$U$10,MATCH($D$45,Lookup!$S$2:$S$10,0))),0,365)</f>
        <v>0</v>
      </c>
      <c r="M1450" s="588">
        <f t="shared" si="120"/>
        <v>0</v>
      </c>
      <c r="N1450" s="704"/>
      <c r="O1450" s="361"/>
      <c r="Q1450" s="849">
        <f t="shared" si="123"/>
        <v>0</v>
      </c>
      <c r="R1450" s="849">
        <f t="shared" si="124"/>
        <v>0</v>
      </c>
    </row>
    <row r="1451" spans="2:18" x14ac:dyDescent="0.35">
      <c r="B1451" s="229"/>
      <c r="C1451" s="301"/>
      <c r="D1451" s="301"/>
      <c r="E1451" s="449"/>
      <c r="F1451" s="301"/>
      <c r="G1451" s="302"/>
      <c r="H1451" s="170"/>
      <c r="I1451" s="170"/>
      <c r="J1451" s="817">
        <f t="shared" si="121"/>
        <v>0</v>
      </c>
      <c r="K1451" s="588">
        <f t="shared" si="122"/>
        <v>0</v>
      </c>
      <c r="L1451" s="644">
        <f>IF(I1451&lt;(INDEX(Lookup!$U$2:$U$10,MATCH($D$45,Lookup!$S$2:$S$10,0))),0,365)</f>
        <v>0</v>
      </c>
      <c r="M1451" s="588">
        <f t="shared" si="120"/>
        <v>0</v>
      </c>
      <c r="N1451" s="704"/>
      <c r="O1451" s="361"/>
      <c r="Q1451" s="849">
        <f t="shared" si="123"/>
        <v>0</v>
      </c>
      <c r="R1451" s="849">
        <f t="shared" si="124"/>
        <v>0</v>
      </c>
    </row>
    <row r="1452" spans="2:18" x14ac:dyDescent="0.35">
      <c r="B1452" s="229"/>
      <c r="C1452" s="301"/>
      <c r="D1452" s="301"/>
      <c r="E1452" s="449"/>
      <c r="F1452" s="301"/>
      <c r="G1452" s="302"/>
      <c r="H1452" s="170"/>
      <c r="I1452" s="170"/>
      <c r="J1452" s="817">
        <f t="shared" si="121"/>
        <v>0</v>
      </c>
      <c r="K1452" s="588">
        <f t="shared" si="122"/>
        <v>0</v>
      </c>
      <c r="L1452" s="644">
        <f>IF(I1452&lt;(INDEX(Lookup!$U$2:$U$10,MATCH($D$45,Lookup!$S$2:$S$10,0))),0,365)</f>
        <v>0</v>
      </c>
      <c r="M1452" s="588">
        <f t="shared" si="120"/>
        <v>0</v>
      </c>
      <c r="N1452" s="704"/>
      <c r="O1452" s="361"/>
      <c r="Q1452" s="849">
        <f t="shared" si="123"/>
        <v>0</v>
      </c>
      <c r="R1452" s="849">
        <f t="shared" si="124"/>
        <v>0</v>
      </c>
    </row>
    <row r="1453" spans="2:18" x14ac:dyDescent="0.35">
      <c r="B1453" s="229"/>
      <c r="C1453" s="301"/>
      <c r="D1453" s="301"/>
      <c r="E1453" s="449"/>
      <c r="F1453" s="301"/>
      <c r="G1453" s="302"/>
      <c r="H1453" s="170"/>
      <c r="I1453" s="170"/>
      <c r="J1453" s="817">
        <f t="shared" si="121"/>
        <v>0</v>
      </c>
      <c r="K1453" s="588">
        <f t="shared" si="122"/>
        <v>0</v>
      </c>
      <c r="L1453" s="644">
        <f>IF(I1453&lt;(INDEX(Lookup!$U$2:$U$10,MATCH($D$45,Lookup!$S$2:$S$10,0))),0,365)</f>
        <v>0</v>
      </c>
      <c r="M1453" s="588">
        <f t="shared" si="120"/>
        <v>0</v>
      </c>
      <c r="N1453" s="704"/>
      <c r="O1453" s="361"/>
      <c r="Q1453" s="849">
        <f t="shared" si="123"/>
        <v>0</v>
      </c>
      <c r="R1453" s="849">
        <f t="shared" si="124"/>
        <v>0</v>
      </c>
    </row>
    <row r="1454" spans="2:18" x14ac:dyDescent="0.35">
      <c r="B1454" s="229"/>
      <c r="C1454" s="301"/>
      <c r="D1454" s="301"/>
      <c r="E1454" s="449"/>
      <c r="F1454" s="301"/>
      <c r="G1454" s="302"/>
      <c r="H1454" s="170"/>
      <c r="I1454" s="170"/>
      <c r="J1454" s="817">
        <f t="shared" si="121"/>
        <v>0</v>
      </c>
      <c r="K1454" s="588">
        <f t="shared" si="122"/>
        <v>0</v>
      </c>
      <c r="L1454" s="644">
        <f>IF(I1454&lt;(INDEX(Lookup!$U$2:$U$10,MATCH($D$45,Lookup!$S$2:$S$10,0))),0,365)</f>
        <v>0</v>
      </c>
      <c r="M1454" s="588">
        <f t="shared" si="120"/>
        <v>0</v>
      </c>
      <c r="N1454" s="704"/>
      <c r="O1454" s="361"/>
      <c r="Q1454" s="849">
        <f t="shared" si="123"/>
        <v>0</v>
      </c>
      <c r="R1454" s="849">
        <f t="shared" si="124"/>
        <v>0</v>
      </c>
    </row>
    <row r="1455" spans="2:18" x14ac:dyDescent="0.35">
      <c r="B1455" s="229"/>
      <c r="C1455" s="301"/>
      <c r="D1455" s="301"/>
      <c r="E1455" s="449"/>
      <c r="F1455" s="301"/>
      <c r="G1455" s="302"/>
      <c r="H1455" s="170"/>
      <c r="I1455" s="170"/>
      <c r="J1455" s="817">
        <f t="shared" si="121"/>
        <v>0</v>
      </c>
      <c r="K1455" s="588">
        <f t="shared" si="122"/>
        <v>0</v>
      </c>
      <c r="L1455" s="644">
        <f>IF(I1455&lt;(INDEX(Lookup!$U$2:$U$10,MATCH($D$45,Lookup!$S$2:$S$10,0))),0,365)</f>
        <v>0</v>
      </c>
      <c r="M1455" s="588">
        <f t="shared" si="120"/>
        <v>0</v>
      </c>
      <c r="N1455" s="704"/>
      <c r="O1455" s="361"/>
      <c r="Q1455" s="849">
        <f t="shared" si="123"/>
        <v>0</v>
      </c>
      <c r="R1455" s="849">
        <f t="shared" si="124"/>
        <v>0</v>
      </c>
    </row>
    <row r="1456" spans="2:18" x14ac:dyDescent="0.35">
      <c r="B1456" s="229"/>
      <c r="C1456" s="301"/>
      <c r="D1456" s="301"/>
      <c r="E1456" s="449"/>
      <c r="F1456" s="301"/>
      <c r="G1456" s="302"/>
      <c r="H1456" s="170"/>
      <c r="I1456" s="170"/>
      <c r="J1456" s="817">
        <f t="shared" si="121"/>
        <v>0</v>
      </c>
      <c r="K1456" s="588">
        <f t="shared" si="122"/>
        <v>0</v>
      </c>
      <c r="L1456" s="644">
        <f>IF(I1456&lt;(INDEX(Lookup!$U$2:$U$10,MATCH($D$45,Lookup!$S$2:$S$10,0))),0,365)</f>
        <v>0</v>
      </c>
      <c r="M1456" s="588">
        <f t="shared" ref="M1456:M1519" si="125">IF(O1456="x",0,L1456*$L$8)</f>
        <v>0</v>
      </c>
      <c r="N1456" s="704"/>
      <c r="O1456" s="361"/>
      <c r="Q1456" s="849">
        <f t="shared" si="123"/>
        <v>0</v>
      </c>
      <c r="R1456" s="849">
        <f t="shared" si="124"/>
        <v>0</v>
      </c>
    </row>
    <row r="1457" spans="2:18" x14ac:dyDescent="0.35">
      <c r="B1457" s="229"/>
      <c r="C1457" s="301"/>
      <c r="D1457" s="301"/>
      <c r="E1457" s="449"/>
      <c r="F1457" s="301"/>
      <c r="G1457" s="302"/>
      <c r="H1457" s="170"/>
      <c r="I1457" s="170"/>
      <c r="J1457" s="817">
        <f t="shared" ref="J1457:J1520" si="126">IF(OR(H1457&lt;&gt;"",I1457&lt;&gt;""),DATEDIF(H1457,I1457,"d")+1,0)</f>
        <v>0</v>
      </c>
      <c r="K1457" s="588">
        <f t="shared" ref="K1457:K1520" si="127">J1457*$L$8</f>
        <v>0</v>
      </c>
      <c r="L1457" s="644">
        <f>IF(I1457&lt;(INDEX(Lookup!$U$2:$U$10,MATCH($D$45,Lookup!$S$2:$S$10,0))),0,365)</f>
        <v>0</v>
      </c>
      <c r="M1457" s="588">
        <f t="shared" si="125"/>
        <v>0</v>
      </c>
      <c r="N1457" s="704"/>
      <c r="O1457" s="361"/>
      <c r="Q1457" s="849">
        <f t="shared" ref="Q1457:Q1520" si="128">K1457*$H$33</f>
        <v>0</v>
      </c>
      <c r="R1457" s="849">
        <f t="shared" ref="R1457:R1520" si="129">M1457*$H$42</f>
        <v>0</v>
      </c>
    </row>
    <row r="1458" spans="2:18" x14ac:dyDescent="0.35">
      <c r="B1458" s="229"/>
      <c r="C1458" s="301"/>
      <c r="D1458" s="301"/>
      <c r="E1458" s="449"/>
      <c r="F1458" s="301"/>
      <c r="G1458" s="302"/>
      <c r="H1458" s="170"/>
      <c r="I1458" s="170"/>
      <c r="J1458" s="817">
        <f t="shared" si="126"/>
        <v>0</v>
      </c>
      <c r="K1458" s="588">
        <f t="shared" si="127"/>
        <v>0</v>
      </c>
      <c r="L1458" s="644">
        <f>IF(I1458&lt;(INDEX(Lookup!$U$2:$U$10,MATCH($D$45,Lookup!$S$2:$S$10,0))),0,365)</f>
        <v>0</v>
      </c>
      <c r="M1458" s="588">
        <f t="shared" si="125"/>
        <v>0</v>
      </c>
      <c r="N1458" s="704"/>
      <c r="O1458" s="361"/>
      <c r="Q1458" s="849">
        <f t="shared" si="128"/>
        <v>0</v>
      </c>
      <c r="R1458" s="849">
        <f t="shared" si="129"/>
        <v>0</v>
      </c>
    </row>
    <row r="1459" spans="2:18" x14ac:dyDescent="0.35">
      <c r="B1459" s="229"/>
      <c r="C1459" s="301"/>
      <c r="D1459" s="301"/>
      <c r="E1459" s="449"/>
      <c r="F1459" s="301"/>
      <c r="G1459" s="302"/>
      <c r="H1459" s="170"/>
      <c r="I1459" s="170"/>
      <c r="J1459" s="817">
        <f t="shared" si="126"/>
        <v>0</v>
      </c>
      <c r="K1459" s="588">
        <f t="shared" si="127"/>
        <v>0</v>
      </c>
      <c r="L1459" s="644">
        <f>IF(I1459&lt;(INDEX(Lookup!$U$2:$U$10,MATCH($D$45,Lookup!$S$2:$S$10,0))),0,365)</f>
        <v>0</v>
      </c>
      <c r="M1459" s="588">
        <f t="shared" si="125"/>
        <v>0</v>
      </c>
      <c r="N1459" s="704"/>
      <c r="O1459" s="361"/>
      <c r="Q1459" s="849">
        <f t="shared" si="128"/>
        <v>0</v>
      </c>
      <c r="R1459" s="849">
        <f t="shared" si="129"/>
        <v>0</v>
      </c>
    </row>
    <row r="1460" spans="2:18" x14ac:dyDescent="0.35">
      <c r="B1460" s="229"/>
      <c r="C1460" s="301"/>
      <c r="D1460" s="301"/>
      <c r="E1460" s="449"/>
      <c r="F1460" s="301"/>
      <c r="G1460" s="302"/>
      <c r="H1460" s="170"/>
      <c r="I1460" s="170"/>
      <c r="J1460" s="817">
        <f t="shared" si="126"/>
        <v>0</v>
      </c>
      <c r="K1460" s="588">
        <f t="shared" si="127"/>
        <v>0</v>
      </c>
      <c r="L1460" s="644">
        <f>IF(I1460&lt;(INDEX(Lookup!$U$2:$U$10,MATCH($D$45,Lookup!$S$2:$S$10,0))),0,365)</f>
        <v>0</v>
      </c>
      <c r="M1460" s="588">
        <f t="shared" si="125"/>
        <v>0</v>
      </c>
      <c r="N1460" s="704"/>
      <c r="O1460" s="361"/>
      <c r="Q1460" s="849">
        <f t="shared" si="128"/>
        <v>0</v>
      </c>
      <c r="R1460" s="849">
        <f t="shared" si="129"/>
        <v>0</v>
      </c>
    </row>
    <row r="1461" spans="2:18" x14ac:dyDescent="0.35">
      <c r="B1461" s="229"/>
      <c r="C1461" s="301"/>
      <c r="D1461" s="301"/>
      <c r="E1461" s="449"/>
      <c r="F1461" s="301"/>
      <c r="G1461" s="302"/>
      <c r="H1461" s="170"/>
      <c r="I1461" s="170"/>
      <c r="J1461" s="817">
        <f t="shared" si="126"/>
        <v>0</v>
      </c>
      <c r="K1461" s="588">
        <f t="shared" si="127"/>
        <v>0</v>
      </c>
      <c r="L1461" s="644">
        <f>IF(I1461&lt;(INDEX(Lookup!$U$2:$U$10,MATCH($D$45,Lookup!$S$2:$S$10,0))),0,365)</f>
        <v>0</v>
      </c>
      <c r="M1461" s="588">
        <f t="shared" si="125"/>
        <v>0</v>
      </c>
      <c r="N1461" s="704"/>
      <c r="O1461" s="361"/>
      <c r="Q1461" s="849">
        <f t="shared" si="128"/>
        <v>0</v>
      </c>
      <c r="R1461" s="849">
        <f t="shared" si="129"/>
        <v>0</v>
      </c>
    </row>
    <row r="1462" spans="2:18" x14ac:dyDescent="0.35">
      <c r="B1462" s="229"/>
      <c r="C1462" s="301"/>
      <c r="D1462" s="301"/>
      <c r="E1462" s="449"/>
      <c r="F1462" s="301"/>
      <c r="G1462" s="302"/>
      <c r="H1462" s="170"/>
      <c r="I1462" s="170"/>
      <c r="J1462" s="817">
        <f t="shared" si="126"/>
        <v>0</v>
      </c>
      <c r="K1462" s="588">
        <f t="shared" si="127"/>
        <v>0</v>
      </c>
      <c r="L1462" s="644">
        <f>IF(I1462&lt;(INDEX(Lookup!$U$2:$U$10,MATCH($D$45,Lookup!$S$2:$S$10,0))),0,365)</f>
        <v>0</v>
      </c>
      <c r="M1462" s="588">
        <f t="shared" si="125"/>
        <v>0</v>
      </c>
      <c r="N1462" s="704"/>
      <c r="O1462" s="361"/>
      <c r="Q1462" s="849">
        <f t="shared" si="128"/>
        <v>0</v>
      </c>
      <c r="R1462" s="849">
        <f t="shared" si="129"/>
        <v>0</v>
      </c>
    </row>
    <row r="1463" spans="2:18" x14ac:dyDescent="0.35">
      <c r="B1463" s="229"/>
      <c r="C1463" s="301"/>
      <c r="D1463" s="301"/>
      <c r="E1463" s="449"/>
      <c r="F1463" s="301"/>
      <c r="G1463" s="302"/>
      <c r="H1463" s="170"/>
      <c r="I1463" s="170"/>
      <c r="J1463" s="817">
        <f t="shared" si="126"/>
        <v>0</v>
      </c>
      <c r="K1463" s="588">
        <f t="shared" si="127"/>
        <v>0</v>
      </c>
      <c r="L1463" s="644">
        <f>IF(I1463&lt;(INDEX(Lookup!$U$2:$U$10,MATCH($D$45,Lookup!$S$2:$S$10,0))),0,365)</f>
        <v>0</v>
      </c>
      <c r="M1463" s="588">
        <f t="shared" si="125"/>
        <v>0</v>
      </c>
      <c r="N1463" s="704"/>
      <c r="O1463" s="361"/>
      <c r="Q1463" s="849">
        <f t="shared" si="128"/>
        <v>0</v>
      </c>
      <c r="R1463" s="849">
        <f t="shared" si="129"/>
        <v>0</v>
      </c>
    </row>
    <row r="1464" spans="2:18" x14ac:dyDescent="0.35">
      <c r="B1464" s="229"/>
      <c r="C1464" s="301"/>
      <c r="D1464" s="301"/>
      <c r="E1464" s="449"/>
      <c r="F1464" s="301"/>
      <c r="G1464" s="302"/>
      <c r="H1464" s="170"/>
      <c r="I1464" s="170"/>
      <c r="J1464" s="817">
        <f t="shared" si="126"/>
        <v>0</v>
      </c>
      <c r="K1464" s="588">
        <f t="shared" si="127"/>
        <v>0</v>
      </c>
      <c r="L1464" s="644">
        <f>IF(I1464&lt;(INDEX(Lookup!$U$2:$U$10,MATCH($D$45,Lookup!$S$2:$S$10,0))),0,365)</f>
        <v>0</v>
      </c>
      <c r="M1464" s="588">
        <f t="shared" si="125"/>
        <v>0</v>
      </c>
      <c r="N1464" s="704"/>
      <c r="O1464" s="361"/>
      <c r="Q1464" s="849">
        <f t="shared" si="128"/>
        <v>0</v>
      </c>
      <c r="R1464" s="849">
        <f t="shared" si="129"/>
        <v>0</v>
      </c>
    </row>
    <row r="1465" spans="2:18" x14ac:dyDescent="0.35">
      <c r="B1465" s="229"/>
      <c r="C1465" s="301"/>
      <c r="D1465" s="301"/>
      <c r="E1465" s="449"/>
      <c r="F1465" s="301"/>
      <c r="G1465" s="302"/>
      <c r="H1465" s="170"/>
      <c r="I1465" s="170"/>
      <c r="J1465" s="817">
        <f t="shared" si="126"/>
        <v>0</v>
      </c>
      <c r="K1465" s="588">
        <f t="shared" si="127"/>
        <v>0</v>
      </c>
      <c r="L1465" s="644">
        <f>IF(I1465&lt;(INDEX(Lookup!$U$2:$U$10,MATCH($D$45,Lookup!$S$2:$S$10,0))),0,365)</f>
        <v>0</v>
      </c>
      <c r="M1465" s="588">
        <f t="shared" si="125"/>
        <v>0</v>
      </c>
      <c r="N1465" s="704"/>
      <c r="O1465" s="361"/>
      <c r="Q1465" s="849">
        <f t="shared" si="128"/>
        <v>0</v>
      </c>
      <c r="R1465" s="849">
        <f t="shared" si="129"/>
        <v>0</v>
      </c>
    </row>
    <row r="1466" spans="2:18" x14ac:dyDescent="0.35">
      <c r="B1466" s="229"/>
      <c r="C1466" s="301"/>
      <c r="D1466" s="301"/>
      <c r="E1466" s="449"/>
      <c r="F1466" s="301"/>
      <c r="G1466" s="302"/>
      <c r="H1466" s="170"/>
      <c r="I1466" s="170"/>
      <c r="J1466" s="817">
        <f t="shared" si="126"/>
        <v>0</v>
      </c>
      <c r="K1466" s="588">
        <f t="shared" si="127"/>
        <v>0</v>
      </c>
      <c r="L1466" s="644">
        <f>IF(I1466&lt;(INDEX(Lookup!$U$2:$U$10,MATCH($D$45,Lookup!$S$2:$S$10,0))),0,365)</f>
        <v>0</v>
      </c>
      <c r="M1466" s="588">
        <f t="shared" si="125"/>
        <v>0</v>
      </c>
      <c r="N1466" s="704"/>
      <c r="O1466" s="361"/>
      <c r="Q1466" s="849">
        <f t="shared" si="128"/>
        <v>0</v>
      </c>
      <c r="R1466" s="849">
        <f t="shared" si="129"/>
        <v>0</v>
      </c>
    </row>
    <row r="1467" spans="2:18" x14ac:dyDescent="0.35">
      <c r="B1467" s="229"/>
      <c r="C1467" s="301"/>
      <c r="D1467" s="301"/>
      <c r="E1467" s="449"/>
      <c r="F1467" s="301"/>
      <c r="G1467" s="302"/>
      <c r="H1467" s="170"/>
      <c r="I1467" s="170"/>
      <c r="J1467" s="817">
        <f t="shared" si="126"/>
        <v>0</v>
      </c>
      <c r="K1467" s="588">
        <f t="shared" si="127"/>
        <v>0</v>
      </c>
      <c r="L1467" s="644">
        <f>IF(I1467&lt;(INDEX(Lookup!$U$2:$U$10,MATCH($D$45,Lookup!$S$2:$S$10,0))),0,365)</f>
        <v>0</v>
      </c>
      <c r="M1467" s="588">
        <f t="shared" si="125"/>
        <v>0</v>
      </c>
      <c r="N1467" s="704"/>
      <c r="O1467" s="361"/>
      <c r="Q1467" s="849">
        <f t="shared" si="128"/>
        <v>0</v>
      </c>
      <c r="R1467" s="849">
        <f t="shared" si="129"/>
        <v>0</v>
      </c>
    </row>
    <row r="1468" spans="2:18" x14ac:dyDescent="0.35">
      <c r="B1468" s="229"/>
      <c r="C1468" s="301"/>
      <c r="D1468" s="301"/>
      <c r="E1468" s="449"/>
      <c r="F1468" s="301"/>
      <c r="G1468" s="302"/>
      <c r="H1468" s="170"/>
      <c r="I1468" s="170"/>
      <c r="J1468" s="817">
        <f t="shared" si="126"/>
        <v>0</v>
      </c>
      <c r="K1468" s="588">
        <f t="shared" si="127"/>
        <v>0</v>
      </c>
      <c r="L1468" s="644">
        <f>IF(I1468&lt;(INDEX(Lookup!$U$2:$U$10,MATCH($D$45,Lookup!$S$2:$S$10,0))),0,365)</f>
        <v>0</v>
      </c>
      <c r="M1468" s="588">
        <f t="shared" si="125"/>
        <v>0</v>
      </c>
      <c r="N1468" s="704"/>
      <c r="O1468" s="361"/>
      <c r="Q1468" s="849">
        <f t="shared" si="128"/>
        <v>0</v>
      </c>
      <c r="R1468" s="849">
        <f t="shared" si="129"/>
        <v>0</v>
      </c>
    </row>
    <row r="1469" spans="2:18" x14ac:dyDescent="0.35">
      <c r="B1469" s="229"/>
      <c r="C1469" s="301"/>
      <c r="D1469" s="301"/>
      <c r="E1469" s="449"/>
      <c r="F1469" s="301"/>
      <c r="G1469" s="302"/>
      <c r="H1469" s="170"/>
      <c r="I1469" s="170"/>
      <c r="J1469" s="817">
        <f t="shared" si="126"/>
        <v>0</v>
      </c>
      <c r="K1469" s="588">
        <f t="shared" si="127"/>
        <v>0</v>
      </c>
      <c r="L1469" s="644">
        <f>IF(I1469&lt;(INDEX(Lookup!$U$2:$U$10,MATCH($D$45,Lookup!$S$2:$S$10,0))),0,365)</f>
        <v>0</v>
      </c>
      <c r="M1469" s="588">
        <f t="shared" si="125"/>
        <v>0</v>
      </c>
      <c r="N1469" s="704"/>
      <c r="O1469" s="361"/>
      <c r="Q1469" s="849">
        <f t="shared" si="128"/>
        <v>0</v>
      </c>
      <c r="R1469" s="849">
        <f t="shared" si="129"/>
        <v>0</v>
      </c>
    </row>
    <row r="1470" spans="2:18" x14ac:dyDescent="0.35">
      <c r="B1470" s="229"/>
      <c r="C1470" s="301"/>
      <c r="D1470" s="301"/>
      <c r="E1470" s="449"/>
      <c r="F1470" s="301"/>
      <c r="G1470" s="302"/>
      <c r="H1470" s="170"/>
      <c r="I1470" s="170"/>
      <c r="J1470" s="817">
        <f t="shared" si="126"/>
        <v>0</v>
      </c>
      <c r="K1470" s="588">
        <f t="shared" si="127"/>
        <v>0</v>
      </c>
      <c r="L1470" s="644">
        <f>IF(I1470&lt;(INDEX(Lookup!$U$2:$U$10,MATCH($D$45,Lookup!$S$2:$S$10,0))),0,365)</f>
        <v>0</v>
      </c>
      <c r="M1470" s="588">
        <f t="shared" si="125"/>
        <v>0</v>
      </c>
      <c r="N1470" s="704"/>
      <c r="O1470" s="361"/>
      <c r="Q1470" s="849">
        <f t="shared" si="128"/>
        <v>0</v>
      </c>
      <c r="R1470" s="849">
        <f t="shared" si="129"/>
        <v>0</v>
      </c>
    </row>
    <row r="1471" spans="2:18" x14ac:dyDescent="0.35">
      <c r="B1471" s="229"/>
      <c r="C1471" s="301"/>
      <c r="D1471" s="301"/>
      <c r="E1471" s="449"/>
      <c r="F1471" s="301"/>
      <c r="G1471" s="302"/>
      <c r="H1471" s="170"/>
      <c r="I1471" s="170"/>
      <c r="J1471" s="817">
        <f t="shared" si="126"/>
        <v>0</v>
      </c>
      <c r="K1471" s="588">
        <f t="shared" si="127"/>
        <v>0</v>
      </c>
      <c r="L1471" s="644">
        <f>IF(I1471&lt;(INDEX(Lookup!$U$2:$U$10,MATCH($D$45,Lookup!$S$2:$S$10,0))),0,365)</f>
        <v>0</v>
      </c>
      <c r="M1471" s="588">
        <f t="shared" si="125"/>
        <v>0</v>
      </c>
      <c r="N1471" s="704"/>
      <c r="O1471" s="361"/>
      <c r="Q1471" s="849">
        <f t="shared" si="128"/>
        <v>0</v>
      </c>
      <c r="R1471" s="849">
        <f t="shared" si="129"/>
        <v>0</v>
      </c>
    </row>
    <row r="1472" spans="2:18" x14ac:dyDescent="0.35">
      <c r="B1472" s="229"/>
      <c r="C1472" s="301"/>
      <c r="D1472" s="301"/>
      <c r="E1472" s="449"/>
      <c r="F1472" s="301"/>
      <c r="G1472" s="302"/>
      <c r="H1472" s="170"/>
      <c r="I1472" s="170"/>
      <c r="J1472" s="817">
        <f t="shared" si="126"/>
        <v>0</v>
      </c>
      <c r="K1472" s="588">
        <f t="shared" si="127"/>
        <v>0</v>
      </c>
      <c r="L1472" s="644">
        <f>IF(I1472&lt;(INDEX(Lookup!$U$2:$U$10,MATCH($D$45,Lookup!$S$2:$S$10,0))),0,365)</f>
        <v>0</v>
      </c>
      <c r="M1472" s="588">
        <f t="shared" si="125"/>
        <v>0</v>
      </c>
      <c r="N1472" s="704"/>
      <c r="O1472" s="361"/>
      <c r="Q1472" s="849">
        <f t="shared" si="128"/>
        <v>0</v>
      </c>
      <c r="R1472" s="849">
        <f t="shared" si="129"/>
        <v>0</v>
      </c>
    </row>
    <row r="1473" spans="2:18" x14ac:dyDescent="0.35">
      <c r="B1473" s="229"/>
      <c r="C1473" s="301"/>
      <c r="D1473" s="301"/>
      <c r="E1473" s="449"/>
      <c r="F1473" s="301"/>
      <c r="G1473" s="302"/>
      <c r="H1473" s="170"/>
      <c r="I1473" s="170"/>
      <c r="J1473" s="817">
        <f t="shared" si="126"/>
        <v>0</v>
      </c>
      <c r="K1473" s="588">
        <f t="shared" si="127"/>
        <v>0</v>
      </c>
      <c r="L1473" s="644">
        <f>IF(I1473&lt;(INDEX(Lookup!$U$2:$U$10,MATCH($D$45,Lookup!$S$2:$S$10,0))),0,365)</f>
        <v>0</v>
      </c>
      <c r="M1473" s="588">
        <f t="shared" si="125"/>
        <v>0</v>
      </c>
      <c r="N1473" s="704"/>
      <c r="O1473" s="361"/>
      <c r="Q1473" s="849">
        <f t="shared" si="128"/>
        <v>0</v>
      </c>
      <c r="R1473" s="849">
        <f t="shared" si="129"/>
        <v>0</v>
      </c>
    </row>
    <row r="1474" spans="2:18" x14ac:dyDescent="0.35">
      <c r="B1474" s="229"/>
      <c r="C1474" s="301"/>
      <c r="D1474" s="301"/>
      <c r="E1474" s="449"/>
      <c r="F1474" s="301"/>
      <c r="G1474" s="302"/>
      <c r="H1474" s="170"/>
      <c r="I1474" s="170"/>
      <c r="J1474" s="817">
        <f t="shared" si="126"/>
        <v>0</v>
      </c>
      <c r="K1474" s="588">
        <f t="shared" si="127"/>
        <v>0</v>
      </c>
      <c r="L1474" s="644">
        <f>IF(I1474&lt;(INDEX(Lookup!$U$2:$U$10,MATCH($D$45,Lookup!$S$2:$S$10,0))),0,365)</f>
        <v>0</v>
      </c>
      <c r="M1474" s="588">
        <f t="shared" si="125"/>
        <v>0</v>
      </c>
      <c r="N1474" s="704"/>
      <c r="O1474" s="361"/>
      <c r="Q1474" s="849">
        <f t="shared" si="128"/>
        <v>0</v>
      </c>
      <c r="R1474" s="849">
        <f t="shared" si="129"/>
        <v>0</v>
      </c>
    </row>
    <row r="1475" spans="2:18" x14ac:dyDescent="0.35">
      <c r="B1475" s="229"/>
      <c r="C1475" s="301"/>
      <c r="D1475" s="301"/>
      <c r="E1475" s="449"/>
      <c r="F1475" s="301"/>
      <c r="G1475" s="302"/>
      <c r="H1475" s="170"/>
      <c r="I1475" s="170"/>
      <c r="J1475" s="817">
        <f t="shared" si="126"/>
        <v>0</v>
      </c>
      <c r="K1475" s="588">
        <f t="shared" si="127"/>
        <v>0</v>
      </c>
      <c r="L1475" s="644">
        <f>IF(I1475&lt;(INDEX(Lookup!$U$2:$U$10,MATCH($D$45,Lookup!$S$2:$S$10,0))),0,365)</f>
        <v>0</v>
      </c>
      <c r="M1475" s="588">
        <f t="shared" si="125"/>
        <v>0</v>
      </c>
      <c r="N1475" s="704"/>
      <c r="O1475" s="361"/>
      <c r="Q1475" s="849">
        <f t="shared" si="128"/>
        <v>0</v>
      </c>
      <c r="R1475" s="849">
        <f t="shared" si="129"/>
        <v>0</v>
      </c>
    </row>
    <row r="1476" spans="2:18" x14ac:dyDescent="0.35">
      <c r="B1476" s="229"/>
      <c r="C1476" s="301"/>
      <c r="D1476" s="301"/>
      <c r="E1476" s="449"/>
      <c r="F1476" s="301"/>
      <c r="G1476" s="302"/>
      <c r="H1476" s="170"/>
      <c r="I1476" s="170"/>
      <c r="J1476" s="817">
        <f t="shared" si="126"/>
        <v>0</v>
      </c>
      <c r="K1476" s="588">
        <f t="shared" si="127"/>
        <v>0</v>
      </c>
      <c r="L1476" s="644">
        <f>IF(I1476&lt;(INDEX(Lookup!$U$2:$U$10,MATCH($D$45,Lookup!$S$2:$S$10,0))),0,365)</f>
        <v>0</v>
      </c>
      <c r="M1476" s="588">
        <f t="shared" si="125"/>
        <v>0</v>
      </c>
      <c r="N1476" s="704"/>
      <c r="O1476" s="361"/>
      <c r="Q1476" s="849">
        <f t="shared" si="128"/>
        <v>0</v>
      </c>
      <c r="R1476" s="849">
        <f t="shared" si="129"/>
        <v>0</v>
      </c>
    </row>
    <row r="1477" spans="2:18" x14ac:dyDescent="0.35">
      <c r="B1477" s="229"/>
      <c r="C1477" s="301"/>
      <c r="D1477" s="301"/>
      <c r="E1477" s="449"/>
      <c r="F1477" s="301"/>
      <c r="G1477" s="302"/>
      <c r="H1477" s="170"/>
      <c r="I1477" s="170"/>
      <c r="J1477" s="817">
        <f t="shared" si="126"/>
        <v>0</v>
      </c>
      <c r="K1477" s="588">
        <f t="shared" si="127"/>
        <v>0</v>
      </c>
      <c r="L1477" s="644">
        <f>IF(I1477&lt;(INDEX(Lookup!$U$2:$U$10,MATCH($D$45,Lookup!$S$2:$S$10,0))),0,365)</f>
        <v>0</v>
      </c>
      <c r="M1477" s="588">
        <f t="shared" si="125"/>
        <v>0</v>
      </c>
      <c r="N1477" s="704"/>
      <c r="O1477" s="361"/>
      <c r="Q1477" s="849">
        <f t="shared" si="128"/>
        <v>0</v>
      </c>
      <c r="R1477" s="849">
        <f t="shared" si="129"/>
        <v>0</v>
      </c>
    </row>
    <row r="1478" spans="2:18" x14ac:dyDescent="0.35">
      <c r="B1478" s="229"/>
      <c r="C1478" s="301"/>
      <c r="D1478" s="301"/>
      <c r="E1478" s="449"/>
      <c r="F1478" s="301"/>
      <c r="G1478" s="302"/>
      <c r="H1478" s="170"/>
      <c r="I1478" s="170"/>
      <c r="J1478" s="817">
        <f t="shared" si="126"/>
        <v>0</v>
      </c>
      <c r="K1478" s="588">
        <f t="shared" si="127"/>
        <v>0</v>
      </c>
      <c r="L1478" s="644">
        <f>IF(I1478&lt;(INDEX(Lookup!$U$2:$U$10,MATCH($D$45,Lookup!$S$2:$S$10,0))),0,365)</f>
        <v>0</v>
      </c>
      <c r="M1478" s="588">
        <f t="shared" si="125"/>
        <v>0</v>
      </c>
      <c r="N1478" s="704"/>
      <c r="O1478" s="361"/>
      <c r="Q1478" s="849">
        <f t="shared" si="128"/>
        <v>0</v>
      </c>
      <c r="R1478" s="849">
        <f t="shared" si="129"/>
        <v>0</v>
      </c>
    </row>
    <row r="1479" spans="2:18" x14ac:dyDescent="0.35">
      <c r="B1479" s="229"/>
      <c r="C1479" s="301"/>
      <c r="D1479" s="301"/>
      <c r="E1479" s="449"/>
      <c r="F1479" s="301"/>
      <c r="G1479" s="302"/>
      <c r="H1479" s="170"/>
      <c r="I1479" s="170"/>
      <c r="J1479" s="817">
        <f t="shared" si="126"/>
        <v>0</v>
      </c>
      <c r="K1479" s="588">
        <f t="shared" si="127"/>
        <v>0</v>
      </c>
      <c r="L1479" s="644">
        <f>IF(I1479&lt;(INDEX(Lookup!$U$2:$U$10,MATCH($D$45,Lookup!$S$2:$S$10,0))),0,365)</f>
        <v>0</v>
      </c>
      <c r="M1479" s="588">
        <f t="shared" si="125"/>
        <v>0</v>
      </c>
      <c r="N1479" s="704"/>
      <c r="O1479" s="361"/>
      <c r="Q1479" s="849">
        <f t="shared" si="128"/>
        <v>0</v>
      </c>
      <c r="R1479" s="849">
        <f t="shared" si="129"/>
        <v>0</v>
      </c>
    </row>
    <row r="1480" spans="2:18" x14ac:dyDescent="0.35">
      <c r="B1480" s="229"/>
      <c r="C1480" s="301"/>
      <c r="D1480" s="301"/>
      <c r="E1480" s="449"/>
      <c r="F1480" s="301"/>
      <c r="G1480" s="302"/>
      <c r="H1480" s="170"/>
      <c r="I1480" s="170"/>
      <c r="J1480" s="817">
        <f t="shared" si="126"/>
        <v>0</v>
      </c>
      <c r="K1480" s="588">
        <f t="shared" si="127"/>
        <v>0</v>
      </c>
      <c r="L1480" s="644">
        <f>IF(I1480&lt;(INDEX(Lookup!$U$2:$U$10,MATCH($D$45,Lookup!$S$2:$S$10,0))),0,365)</f>
        <v>0</v>
      </c>
      <c r="M1480" s="588">
        <f t="shared" si="125"/>
        <v>0</v>
      </c>
      <c r="N1480" s="704"/>
      <c r="O1480" s="361"/>
      <c r="Q1480" s="849">
        <f t="shared" si="128"/>
        <v>0</v>
      </c>
      <c r="R1480" s="849">
        <f t="shared" si="129"/>
        <v>0</v>
      </c>
    </row>
    <row r="1481" spans="2:18" x14ac:dyDescent="0.35">
      <c r="B1481" s="229"/>
      <c r="C1481" s="301"/>
      <c r="D1481" s="301"/>
      <c r="E1481" s="449"/>
      <c r="F1481" s="301"/>
      <c r="G1481" s="302"/>
      <c r="H1481" s="170"/>
      <c r="I1481" s="170"/>
      <c r="J1481" s="817">
        <f t="shared" si="126"/>
        <v>0</v>
      </c>
      <c r="K1481" s="588">
        <f t="shared" si="127"/>
        <v>0</v>
      </c>
      <c r="L1481" s="644">
        <f>IF(I1481&lt;(INDEX(Lookup!$U$2:$U$10,MATCH($D$45,Lookup!$S$2:$S$10,0))),0,365)</f>
        <v>0</v>
      </c>
      <c r="M1481" s="588">
        <f t="shared" si="125"/>
        <v>0</v>
      </c>
      <c r="N1481" s="704"/>
      <c r="O1481" s="361"/>
      <c r="Q1481" s="849">
        <f t="shared" si="128"/>
        <v>0</v>
      </c>
      <c r="R1481" s="849">
        <f t="shared" si="129"/>
        <v>0</v>
      </c>
    </row>
    <row r="1482" spans="2:18" x14ac:dyDescent="0.35">
      <c r="B1482" s="229"/>
      <c r="C1482" s="301"/>
      <c r="D1482" s="301"/>
      <c r="E1482" s="449"/>
      <c r="F1482" s="301"/>
      <c r="G1482" s="302"/>
      <c r="H1482" s="170"/>
      <c r="I1482" s="170"/>
      <c r="J1482" s="817">
        <f t="shared" si="126"/>
        <v>0</v>
      </c>
      <c r="K1482" s="588">
        <f t="shared" si="127"/>
        <v>0</v>
      </c>
      <c r="L1482" s="644">
        <f>IF(I1482&lt;(INDEX(Lookup!$U$2:$U$10,MATCH($D$45,Lookup!$S$2:$S$10,0))),0,365)</f>
        <v>0</v>
      </c>
      <c r="M1482" s="588">
        <f t="shared" si="125"/>
        <v>0</v>
      </c>
      <c r="N1482" s="704"/>
      <c r="O1482" s="361"/>
      <c r="Q1482" s="849">
        <f t="shared" si="128"/>
        <v>0</v>
      </c>
      <c r="R1482" s="849">
        <f t="shared" si="129"/>
        <v>0</v>
      </c>
    </row>
    <row r="1483" spans="2:18" x14ac:dyDescent="0.35">
      <c r="B1483" s="229"/>
      <c r="C1483" s="301"/>
      <c r="D1483" s="301"/>
      <c r="E1483" s="449"/>
      <c r="F1483" s="301"/>
      <c r="G1483" s="302"/>
      <c r="H1483" s="170"/>
      <c r="I1483" s="170"/>
      <c r="J1483" s="817">
        <f t="shared" si="126"/>
        <v>0</v>
      </c>
      <c r="K1483" s="588">
        <f t="shared" si="127"/>
        <v>0</v>
      </c>
      <c r="L1483" s="644">
        <f>IF(I1483&lt;(INDEX(Lookup!$U$2:$U$10,MATCH($D$45,Lookup!$S$2:$S$10,0))),0,365)</f>
        <v>0</v>
      </c>
      <c r="M1483" s="588">
        <f t="shared" si="125"/>
        <v>0</v>
      </c>
      <c r="N1483" s="704"/>
      <c r="O1483" s="361"/>
      <c r="Q1483" s="849">
        <f t="shared" si="128"/>
        <v>0</v>
      </c>
      <c r="R1483" s="849">
        <f t="shared" si="129"/>
        <v>0</v>
      </c>
    </row>
    <row r="1484" spans="2:18" x14ac:dyDescent="0.35">
      <c r="B1484" s="229"/>
      <c r="C1484" s="301"/>
      <c r="D1484" s="301"/>
      <c r="E1484" s="449"/>
      <c r="F1484" s="301"/>
      <c r="G1484" s="302"/>
      <c r="H1484" s="170"/>
      <c r="I1484" s="170"/>
      <c r="J1484" s="817">
        <f t="shared" si="126"/>
        <v>0</v>
      </c>
      <c r="K1484" s="588">
        <f t="shared" si="127"/>
        <v>0</v>
      </c>
      <c r="L1484" s="644">
        <f>IF(I1484&lt;(INDEX(Lookup!$U$2:$U$10,MATCH($D$45,Lookup!$S$2:$S$10,0))),0,365)</f>
        <v>0</v>
      </c>
      <c r="M1484" s="588">
        <f t="shared" si="125"/>
        <v>0</v>
      </c>
      <c r="N1484" s="704"/>
      <c r="O1484" s="361"/>
      <c r="Q1484" s="849">
        <f t="shared" si="128"/>
        <v>0</v>
      </c>
      <c r="R1484" s="849">
        <f t="shared" si="129"/>
        <v>0</v>
      </c>
    </row>
    <row r="1485" spans="2:18" x14ac:dyDescent="0.35">
      <c r="B1485" s="229"/>
      <c r="C1485" s="301"/>
      <c r="D1485" s="301"/>
      <c r="E1485" s="449"/>
      <c r="F1485" s="301"/>
      <c r="G1485" s="302"/>
      <c r="H1485" s="170"/>
      <c r="I1485" s="170"/>
      <c r="J1485" s="817">
        <f t="shared" si="126"/>
        <v>0</v>
      </c>
      <c r="K1485" s="588">
        <f t="shared" si="127"/>
        <v>0</v>
      </c>
      <c r="L1485" s="644">
        <f>IF(I1485&lt;(INDEX(Lookup!$U$2:$U$10,MATCH($D$45,Lookup!$S$2:$S$10,0))),0,365)</f>
        <v>0</v>
      </c>
      <c r="M1485" s="588">
        <f t="shared" si="125"/>
        <v>0</v>
      </c>
      <c r="N1485" s="704"/>
      <c r="O1485" s="361"/>
      <c r="Q1485" s="849">
        <f t="shared" si="128"/>
        <v>0</v>
      </c>
      <c r="R1485" s="849">
        <f t="shared" si="129"/>
        <v>0</v>
      </c>
    </row>
    <row r="1486" spans="2:18" x14ac:dyDescent="0.35">
      <c r="B1486" s="229"/>
      <c r="C1486" s="301"/>
      <c r="D1486" s="301"/>
      <c r="E1486" s="449"/>
      <c r="F1486" s="301"/>
      <c r="G1486" s="302"/>
      <c r="H1486" s="170"/>
      <c r="I1486" s="170"/>
      <c r="J1486" s="817">
        <f t="shared" si="126"/>
        <v>0</v>
      </c>
      <c r="K1486" s="588">
        <f t="shared" si="127"/>
        <v>0</v>
      </c>
      <c r="L1486" s="644">
        <f>IF(I1486&lt;(INDEX(Lookup!$U$2:$U$10,MATCH($D$45,Lookup!$S$2:$S$10,0))),0,365)</f>
        <v>0</v>
      </c>
      <c r="M1486" s="588">
        <f t="shared" si="125"/>
        <v>0</v>
      </c>
      <c r="N1486" s="704"/>
      <c r="O1486" s="361"/>
      <c r="Q1486" s="849">
        <f t="shared" si="128"/>
        <v>0</v>
      </c>
      <c r="R1486" s="849">
        <f t="shared" si="129"/>
        <v>0</v>
      </c>
    </row>
    <row r="1487" spans="2:18" x14ac:dyDescent="0.35">
      <c r="B1487" s="229"/>
      <c r="C1487" s="301"/>
      <c r="D1487" s="301"/>
      <c r="E1487" s="449"/>
      <c r="F1487" s="301"/>
      <c r="G1487" s="302"/>
      <c r="H1487" s="170"/>
      <c r="I1487" s="170"/>
      <c r="J1487" s="817">
        <f t="shared" si="126"/>
        <v>0</v>
      </c>
      <c r="K1487" s="588">
        <f t="shared" si="127"/>
        <v>0</v>
      </c>
      <c r="L1487" s="644">
        <f>IF(I1487&lt;(INDEX(Lookup!$U$2:$U$10,MATCH($D$45,Lookup!$S$2:$S$10,0))),0,365)</f>
        <v>0</v>
      </c>
      <c r="M1487" s="588">
        <f t="shared" si="125"/>
        <v>0</v>
      </c>
      <c r="N1487" s="704"/>
      <c r="O1487" s="361"/>
      <c r="Q1487" s="849">
        <f t="shared" si="128"/>
        <v>0</v>
      </c>
      <c r="R1487" s="849">
        <f t="shared" si="129"/>
        <v>0</v>
      </c>
    </row>
    <row r="1488" spans="2:18" x14ac:dyDescent="0.35">
      <c r="B1488" s="229"/>
      <c r="C1488" s="301"/>
      <c r="D1488" s="301"/>
      <c r="E1488" s="449"/>
      <c r="F1488" s="301"/>
      <c r="G1488" s="302"/>
      <c r="H1488" s="170"/>
      <c r="I1488" s="170"/>
      <c r="J1488" s="817">
        <f t="shared" si="126"/>
        <v>0</v>
      </c>
      <c r="K1488" s="588">
        <f t="shared" si="127"/>
        <v>0</v>
      </c>
      <c r="L1488" s="644">
        <f>IF(I1488&lt;(INDEX(Lookup!$U$2:$U$10,MATCH($D$45,Lookup!$S$2:$S$10,0))),0,365)</f>
        <v>0</v>
      </c>
      <c r="M1488" s="588">
        <f t="shared" si="125"/>
        <v>0</v>
      </c>
      <c r="N1488" s="704"/>
      <c r="O1488" s="361"/>
      <c r="Q1488" s="849">
        <f t="shared" si="128"/>
        <v>0</v>
      </c>
      <c r="R1488" s="849">
        <f t="shared" si="129"/>
        <v>0</v>
      </c>
    </row>
    <row r="1489" spans="2:18" x14ac:dyDescent="0.35">
      <c r="B1489" s="229"/>
      <c r="C1489" s="301"/>
      <c r="D1489" s="301"/>
      <c r="E1489" s="449"/>
      <c r="F1489" s="301"/>
      <c r="G1489" s="302"/>
      <c r="H1489" s="170"/>
      <c r="I1489" s="170"/>
      <c r="J1489" s="817">
        <f t="shared" si="126"/>
        <v>0</v>
      </c>
      <c r="K1489" s="588">
        <f t="shared" si="127"/>
        <v>0</v>
      </c>
      <c r="L1489" s="644">
        <f>IF(I1489&lt;(INDEX(Lookup!$U$2:$U$10,MATCH($D$45,Lookup!$S$2:$S$10,0))),0,365)</f>
        <v>0</v>
      </c>
      <c r="M1489" s="588">
        <f t="shared" si="125"/>
        <v>0</v>
      </c>
      <c r="N1489" s="704"/>
      <c r="O1489" s="361"/>
      <c r="Q1489" s="849">
        <f t="shared" si="128"/>
        <v>0</v>
      </c>
      <c r="R1489" s="849">
        <f t="shared" si="129"/>
        <v>0</v>
      </c>
    </row>
    <row r="1490" spans="2:18" x14ac:dyDescent="0.35">
      <c r="B1490" s="229"/>
      <c r="C1490" s="301"/>
      <c r="D1490" s="301"/>
      <c r="E1490" s="449"/>
      <c r="F1490" s="301"/>
      <c r="G1490" s="302"/>
      <c r="H1490" s="170"/>
      <c r="I1490" s="170"/>
      <c r="J1490" s="817">
        <f t="shared" si="126"/>
        <v>0</v>
      </c>
      <c r="K1490" s="588">
        <f t="shared" si="127"/>
        <v>0</v>
      </c>
      <c r="L1490" s="644">
        <f>IF(I1490&lt;(INDEX(Lookup!$U$2:$U$10,MATCH($D$45,Lookup!$S$2:$S$10,0))),0,365)</f>
        <v>0</v>
      </c>
      <c r="M1490" s="588">
        <f t="shared" si="125"/>
        <v>0</v>
      </c>
      <c r="N1490" s="704"/>
      <c r="O1490" s="361"/>
      <c r="Q1490" s="849">
        <f t="shared" si="128"/>
        <v>0</v>
      </c>
      <c r="R1490" s="849">
        <f t="shared" si="129"/>
        <v>0</v>
      </c>
    </row>
    <row r="1491" spans="2:18" x14ac:dyDescent="0.35">
      <c r="B1491" s="229"/>
      <c r="C1491" s="301"/>
      <c r="D1491" s="301"/>
      <c r="E1491" s="449"/>
      <c r="F1491" s="301"/>
      <c r="G1491" s="302"/>
      <c r="H1491" s="170"/>
      <c r="I1491" s="170"/>
      <c r="J1491" s="817">
        <f t="shared" si="126"/>
        <v>0</v>
      </c>
      <c r="K1491" s="588">
        <f t="shared" si="127"/>
        <v>0</v>
      </c>
      <c r="L1491" s="644">
        <f>IF(I1491&lt;(INDEX(Lookup!$U$2:$U$10,MATCH($D$45,Lookup!$S$2:$S$10,0))),0,365)</f>
        <v>0</v>
      </c>
      <c r="M1491" s="588">
        <f t="shared" si="125"/>
        <v>0</v>
      </c>
      <c r="N1491" s="704"/>
      <c r="O1491" s="361"/>
      <c r="Q1491" s="849">
        <f t="shared" si="128"/>
        <v>0</v>
      </c>
      <c r="R1491" s="849">
        <f t="shared" si="129"/>
        <v>0</v>
      </c>
    </row>
    <row r="1492" spans="2:18" x14ac:dyDescent="0.35">
      <c r="B1492" s="229"/>
      <c r="C1492" s="301"/>
      <c r="D1492" s="301"/>
      <c r="E1492" s="449"/>
      <c r="F1492" s="301"/>
      <c r="G1492" s="302"/>
      <c r="H1492" s="170"/>
      <c r="I1492" s="170"/>
      <c r="J1492" s="817">
        <f t="shared" si="126"/>
        <v>0</v>
      </c>
      <c r="K1492" s="588">
        <f t="shared" si="127"/>
        <v>0</v>
      </c>
      <c r="L1492" s="644">
        <f>IF(I1492&lt;(INDEX(Lookup!$U$2:$U$10,MATCH($D$45,Lookup!$S$2:$S$10,0))),0,365)</f>
        <v>0</v>
      </c>
      <c r="M1492" s="588">
        <f t="shared" si="125"/>
        <v>0</v>
      </c>
      <c r="N1492" s="704"/>
      <c r="O1492" s="361"/>
      <c r="Q1492" s="849">
        <f t="shared" si="128"/>
        <v>0</v>
      </c>
      <c r="R1492" s="849">
        <f t="shared" si="129"/>
        <v>0</v>
      </c>
    </row>
    <row r="1493" spans="2:18" x14ac:dyDescent="0.35">
      <c r="B1493" s="229"/>
      <c r="C1493" s="301"/>
      <c r="D1493" s="301"/>
      <c r="E1493" s="449"/>
      <c r="F1493" s="301"/>
      <c r="G1493" s="302"/>
      <c r="H1493" s="170"/>
      <c r="I1493" s="170"/>
      <c r="J1493" s="817">
        <f t="shared" si="126"/>
        <v>0</v>
      </c>
      <c r="K1493" s="588">
        <f t="shared" si="127"/>
        <v>0</v>
      </c>
      <c r="L1493" s="644">
        <f>IF(I1493&lt;(INDEX(Lookup!$U$2:$U$10,MATCH($D$45,Lookup!$S$2:$S$10,0))),0,365)</f>
        <v>0</v>
      </c>
      <c r="M1493" s="588">
        <f t="shared" si="125"/>
        <v>0</v>
      </c>
      <c r="N1493" s="704"/>
      <c r="O1493" s="361"/>
      <c r="Q1493" s="849">
        <f t="shared" si="128"/>
        <v>0</v>
      </c>
      <c r="R1493" s="849">
        <f t="shared" si="129"/>
        <v>0</v>
      </c>
    </row>
    <row r="1494" spans="2:18" x14ac:dyDescent="0.35">
      <c r="B1494" s="229"/>
      <c r="C1494" s="301"/>
      <c r="D1494" s="301"/>
      <c r="E1494" s="449"/>
      <c r="F1494" s="301"/>
      <c r="G1494" s="302"/>
      <c r="H1494" s="170"/>
      <c r="I1494" s="170"/>
      <c r="J1494" s="817">
        <f t="shared" si="126"/>
        <v>0</v>
      </c>
      <c r="K1494" s="588">
        <f t="shared" si="127"/>
        <v>0</v>
      </c>
      <c r="L1494" s="644">
        <f>IF(I1494&lt;(INDEX(Lookup!$U$2:$U$10,MATCH($D$45,Lookup!$S$2:$S$10,0))),0,365)</f>
        <v>0</v>
      </c>
      <c r="M1494" s="588">
        <f t="shared" si="125"/>
        <v>0</v>
      </c>
      <c r="N1494" s="704"/>
      <c r="O1494" s="361"/>
      <c r="Q1494" s="849">
        <f t="shared" si="128"/>
        <v>0</v>
      </c>
      <c r="R1494" s="849">
        <f t="shared" si="129"/>
        <v>0</v>
      </c>
    </row>
    <row r="1495" spans="2:18" x14ac:dyDescent="0.35">
      <c r="B1495" s="229"/>
      <c r="C1495" s="301"/>
      <c r="D1495" s="301"/>
      <c r="E1495" s="449"/>
      <c r="F1495" s="301"/>
      <c r="G1495" s="302"/>
      <c r="H1495" s="170"/>
      <c r="I1495" s="170"/>
      <c r="J1495" s="817">
        <f t="shared" si="126"/>
        <v>0</v>
      </c>
      <c r="K1495" s="588">
        <f t="shared" si="127"/>
        <v>0</v>
      </c>
      <c r="L1495" s="644">
        <f>IF(I1495&lt;(INDEX(Lookup!$U$2:$U$10,MATCH($D$45,Lookup!$S$2:$S$10,0))),0,365)</f>
        <v>0</v>
      </c>
      <c r="M1495" s="588">
        <f t="shared" si="125"/>
        <v>0</v>
      </c>
      <c r="N1495" s="704"/>
      <c r="O1495" s="361"/>
      <c r="Q1495" s="849">
        <f t="shared" si="128"/>
        <v>0</v>
      </c>
      <c r="R1495" s="849">
        <f t="shared" si="129"/>
        <v>0</v>
      </c>
    </row>
    <row r="1496" spans="2:18" x14ac:dyDescent="0.35">
      <c r="B1496" s="229"/>
      <c r="C1496" s="301"/>
      <c r="D1496" s="301"/>
      <c r="E1496" s="449"/>
      <c r="F1496" s="301"/>
      <c r="G1496" s="302"/>
      <c r="H1496" s="170"/>
      <c r="I1496" s="170"/>
      <c r="J1496" s="817">
        <f t="shared" si="126"/>
        <v>0</v>
      </c>
      <c r="K1496" s="588">
        <f t="shared" si="127"/>
        <v>0</v>
      </c>
      <c r="L1496" s="644">
        <f>IF(I1496&lt;(INDEX(Lookup!$U$2:$U$10,MATCH($D$45,Lookup!$S$2:$S$10,0))),0,365)</f>
        <v>0</v>
      </c>
      <c r="M1496" s="588">
        <f t="shared" si="125"/>
        <v>0</v>
      </c>
      <c r="N1496" s="704"/>
      <c r="O1496" s="361"/>
      <c r="Q1496" s="849">
        <f t="shared" si="128"/>
        <v>0</v>
      </c>
      <c r="R1496" s="849">
        <f t="shared" si="129"/>
        <v>0</v>
      </c>
    </row>
    <row r="1497" spans="2:18" x14ac:dyDescent="0.35">
      <c r="B1497" s="229"/>
      <c r="C1497" s="301"/>
      <c r="D1497" s="301"/>
      <c r="E1497" s="449"/>
      <c r="F1497" s="301"/>
      <c r="G1497" s="302"/>
      <c r="H1497" s="170"/>
      <c r="I1497" s="170"/>
      <c r="J1497" s="817">
        <f t="shared" si="126"/>
        <v>0</v>
      </c>
      <c r="K1497" s="588">
        <f t="shared" si="127"/>
        <v>0</v>
      </c>
      <c r="L1497" s="644">
        <f>IF(I1497&lt;(INDEX(Lookup!$U$2:$U$10,MATCH($D$45,Lookup!$S$2:$S$10,0))),0,365)</f>
        <v>0</v>
      </c>
      <c r="M1497" s="588">
        <f t="shared" si="125"/>
        <v>0</v>
      </c>
      <c r="N1497" s="704"/>
      <c r="O1497" s="361"/>
      <c r="Q1497" s="849">
        <f t="shared" si="128"/>
        <v>0</v>
      </c>
      <c r="R1497" s="849">
        <f t="shared" si="129"/>
        <v>0</v>
      </c>
    </row>
    <row r="1498" spans="2:18" x14ac:dyDescent="0.35">
      <c r="B1498" s="229"/>
      <c r="C1498" s="301"/>
      <c r="D1498" s="301"/>
      <c r="E1498" s="449"/>
      <c r="F1498" s="301"/>
      <c r="G1498" s="302"/>
      <c r="H1498" s="170"/>
      <c r="I1498" s="170"/>
      <c r="J1498" s="817">
        <f t="shared" si="126"/>
        <v>0</v>
      </c>
      <c r="K1498" s="588">
        <f t="shared" si="127"/>
        <v>0</v>
      </c>
      <c r="L1498" s="644">
        <f>IF(I1498&lt;(INDEX(Lookup!$U$2:$U$10,MATCH($D$45,Lookup!$S$2:$S$10,0))),0,365)</f>
        <v>0</v>
      </c>
      <c r="M1498" s="588">
        <f t="shared" si="125"/>
        <v>0</v>
      </c>
      <c r="N1498" s="704"/>
      <c r="O1498" s="361"/>
      <c r="Q1498" s="849">
        <f t="shared" si="128"/>
        <v>0</v>
      </c>
      <c r="R1498" s="849">
        <f t="shared" si="129"/>
        <v>0</v>
      </c>
    </row>
    <row r="1499" spans="2:18" x14ac:dyDescent="0.35">
      <c r="B1499" s="229"/>
      <c r="C1499" s="301"/>
      <c r="D1499" s="301"/>
      <c r="E1499" s="449"/>
      <c r="F1499" s="301"/>
      <c r="G1499" s="302"/>
      <c r="H1499" s="170"/>
      <c r="I1499" s="170"/>
      <c r="J1499" s="817">
        <f t="shared" si="126"/>
        <v>0</v>
      </c>
      <c r="K1499" s="588">
        <f t="shared" si="127"/>
        <v>0</v>
      </c>
      <c r="L1499" s="644">
        <f>IF(I1499&lt;(INDEX(Lookup!$U$2:$U$10,MATCH($D$45,Lookup!$S$2:$S$10,0))),0,365)</f>
        <v>0</v>
      </c>
      <c r="M1499" s="588">
        <f t="shared" si="125"/>
        <v>0</v>
      </c>
      <c r="N1499" s="704"/>
      <c r="O1499" s="361"/>
      <c r="Q1499" s="849">
        <f t="shared" si="128"/>
        <v>0</v>
      </c>
      <c r="R1499" s="849">
        <f t="shared" si="129"/>
        <v>0</v>
      </c>
    </row>
    <row r="1500" spans="2:18" x14ac:dyDescent="0.35">
      <c r="B1500" s="229"/>
      <c r="C1500" s="301"/>
      <c r="D1500" s="301"/>
      <c r="E1500" s="449"/>
      <c r="F1500" s="301"/>
      <c r="G1500" s="302"/>
      <c r="H1500" s="170"/>
      <c r="I1500" s="170"/>
      <c r="J1500" s="817">
        <f t="shared" si="126"/>
        <v>0</v>
      </c>
      <c r="K1500" s="588">
        <f t="shared" si="127"/>
        <v>0</v>
      </c>
      <c r="L1500" s="644">
        <f>IF(I1500&lt;(INDEX(Lookup!$U$2:$U$10,MATCH($D$45,Lookup!$S$2:$S$10,0))),0,365)</f>
        <v>0</v>
      </c>
      <c r="M1500" s="588">
        <f t="shared" si="125"/>
        <v>0</v>
      </c>
      <c r="N1500" s="704"/>
      <c r="O1500" s="361"/>
      <c r="Q1500" s="849">
        <f t="shared" si="128"/>
        <v>0</v>
      </c>
      <c r="R1500" s="849">
        <f t="shared" si="129"/>
        <v>0</v>
      </c>
    </row>
    <row r="1501" spans="2:18" x14ac:dyDescent="0.35">
      <c r="B1501" s="229"/>
      <c r="C1501" s="301"/>
      <c r="D1501" s="301"/>
      <c r="E1501" s="449"/>
      <c r="F1501" s="301"/>
      <c r="G1501" s="302"/>
      <c r="H1501" s="170"/>
      <c r="I1501" s="170"/>
      <c r="J1501" s="817">
        <f t="shared" si="126"/>
        <v>0</v>
      </c>
      <c r="K1501" s="588">
        <f t="shared" si="127"/>
        <v>0</v>
      </c>
      <c r="L1501" s="644">
        <f>IF(I1501&lt;(INDEX(Lookup!$U$2:$U$10,MATCH($D$45,Lookup!$S$2:$S$10,0))),0,365)</f>
        <v>0</v>
      </c>
      <c r="M1501" s="588">
        <f t="shared" si="125"/>
        <v>0</v>
      </c>
      <c r="N1501" s="704"/>
      <c r="O1501" s="361"/>
      <c r="Q1501" s="849">
        <f t="shared" si="128"/>
        <v>0</v>
      </c>
      <c r="R1501" s="849">
        <f t="shared" si="129"/>
        <v>0</v>
      </c>
    </row>
    <row r="1502" spans="2:18" x14ac:dyDescent="0.35">
      <c r="B1502" s="229"/>
      <c r="C1502" s="301"/>
      <c r="D1502" s="301"/>
      <c r="E1502" s="449"/>
      <c r="F1502" s="301"/>
      <c r="G1502" s="302"/>
      <c r="H1502" s="170"/>
      <c r="I1502" s="170"/>
      <c r="J1502" s="817">
        <f t="shared" si="126"/>
        <v>0</v>
      </c>
      <c r="K1502" s="588">
        <f t="shared" si="127"/>
        <v>0</v>
      </c>
      <c r="L1502" s="644">
        <f>IF(I1502&lt;(INDEX(Lookup!$U$2:$U$10,MATCH($D$45,Lookup!$S$2:$S$10,0))),0,365)</f>
        <v>0</v>
      </c>
      <c r="M1502" s="588">
        <f t="shared" si="125"/>
        <v>0</v>
      </c>
      <c r="N1502" s="704"/>
      <c r="O1502" s="361"/>
      <c r="Q1502" s="849">
        <f t="shared" si="128"/>
        <v>0</v>
      </c>
      <c r="R1502" s="849">
        <f t="shared" si="129"/>
        <v>0</v>
      </c>
    </row>
    <row r="1503" spans="2:18" x14ac:dyDescent="0.35">
      <c r="B1503" s="229"/>
      <c r="C1503" s="301"/>
      <c r="D1503" s="301"/>
      <c r="E1503" s="449"/>
      <c r="F1503" s="301"/>
      <c r="G1503" s="302"/>
      <c r="H1503" s="170"/>
      <c r="I1503" s="170"/>
      <c r="J1503" s="817">
        <f t="shared" si="126"/>
        <v>0</v>
      </c>
      <c r="K1503" s="588">
        <f t="shared" si="127"/>
        <v>0</v>
      </c>
      <c r="L1503" s="644">
        <f>IF(I1503&lt;(INDEX(Lookup!$U$2:$U$10,MATCH($D$45,Lookup!$S$2:$S$10,0))),0,365)</f>
        <v>0</v>
      </c>
      <c r="M1503" s="588">
        <f t="shared" si="125"/>
        <v>0</v>
      </c>
      <c r="N1503" s="704"/>
      <c r="O1503" s="361"/>
      <c r="Q1503" s="849">
        <f t="shared" si="128"/>
        <v>0</v>
      </c>
      <c r="R1503" s="849">
        <f t="shared" si="129"/>
        <v>0</v>
      </c>
    </row>
    <row r="1504" spans="2:18" x14ac:dyDescent="0.35">
      <c r="B1504" s="229"/>
      <c r="C1504" s="301"/>
      <c r="D1504" s="301"/>
      <c r="E1504" s="449"/>
      <c r="F1504" s="301"/>
      <c r="G1504" s="302"/>
      <c r="H1504" s="170"/>
      <c r="I1504" s="170"/>
      <c r="J1504" s="817">
        <f t="shared" si="126"/>
        <v>0</v>
      </c>
      <c r="K1504" s="588">
        <f t="shared" si="127"/>
        <v>0</v>
      </c>
      <c r="L1504" s="644">
        <f>IF(I1504&lt;(INDEX(Lookup!$U$2:$U$10,MATCH($D$45,Lookup!$S$2:$S$10,0))),0,365)</f>
        <v>0</v>
      </c>
      <c r="M1504" s="588">
        <f t="shared" si="125"/>
        <v>0</v>
      </c>
      <c r="N1504" s="704"/>
      <c r="O1504" s="361"/>
      <c r="Q1504" s="849">
        <f t="shared" si="128"/>
        <v>0</v>
      </c>
      <c r="R1504" s="849">
        <f t="shared" si="129"/>
        <v>0</v>
      </c>
    </row>
    <row r="1505" spans="2:18" x14ac:dyDescent="0.35">
      <c r="B1505" s="229"/>
      <c r="C1505" s="301"/>
      <c r="D1505" s="301"/>
      <c r="E1505" s="449"/>
      <c r="F1505" s="301"/>
      <c r="G1505" s="302"/>
      <c r="H1505" s="170"/>
      <c r="I1505" s="170"/>
      <c r="J1505" s="817">
        <f t="shared" si="126"/>
        <v>0</v>
      </c>
      <c r="K1505" s="588">
        <f t="shared" si="127"/>
        <v>0</v>
      </c>
      <c r="L1505" s="644">
        <f>IF(I1505&lt;(INDEX(Lookup!$U$2:$U$10,MATCH($D$45,Lookup!$S$2:$S$10,0))),0,365)</f>
        <v>0</v>
      </c>
      <c r="M1505" s="588">
        <f t="shared" si="125"/>
        <v>0</v>
      </c>
      <c r="N1505" s="704"/>
      <c r="O1505" s="361"/>
      <c r="Q1505" s="849">
        <f t="shared" si="128"/>
        <v>0</v>
      </c>
      <c r="R1505" s="849">
        <f t="shared" si="129"/>
        <v>0</v>
      </c>
    </row>
    <row r="1506" spans="2:18" x14ac:dyDescent="0.35">
      <c r="B1506" s="229"/>
      <c r="C1506" s="301"/>
      <c r="D1506" s="301"/>
      <c r="E1506" s="449"/>
      <c r="F1506" s="301"/>
      <c r="G1506" s="302"/>
      <c r="H1506" s="170"/>
      <c r="I1506" s="170"/>
      <c r="J1506" s="817">
        <f t="shared" si="126"/>
        <v>0</v>
      </c>
      <c r="K1506" s="588">
        <f t="shared" si="127"/>
        <v>0</v>
      </c>
      <c r="L1506" s="644">
        <f>IF(I1506&lt;(INDEX(Lookup!$U$2:$U$10,MATCH($D$45,Lookup!$S$2:$S$10,0))),0,365)</f>
        <v>0</v>
      </c>
      <c r="M1506" s="588">
        <f t="shared" si="125"/>
        <v>0</v>
      </c>
      <c r="N1506" s="704"/>
      <c r="O1506" s="361"/>
      <c r="Q1506" s="849">
        <f t="shared" si="128"/>
        <v>0</v>
      </c>
      <c r="R1506" s="849">
        <f t="shared" si="129"/>
        <v>0</v>
      </c>
    </row>
    <row r="1507" spans="2:18" x14ac:dyDescent="0.35">
      <c r="B1507" s="229"/>
      <c r="C1507" s="301"/>
      <c r="D1507" s="301"/>
      <c r="E1507" s="449"/>
      <c r="F1507" s="301"/>
      <c r="G1507" s="302"/>
      <c r="H1507" s="170"/>
      <c r="I1507" s="170"/>
      <c r="J1507" s="817">
        <f t="shared" si="126"/>
        <v>0</v>
      </c>
      <c r="K1507" s="588">
        <f t="shared" si="127"/>
        <v>0</v>
      </c>
      <c r="L1507" s="644">
        <f>IF(I1507&lt;(INDEX(Lookup!$U$2:$U$10,MATCH($D$45,Lookup!$S$2:$S$10,0))),0,365)</f>
        <v>0</v>
      </c>
      <c r="M1507" s="588">
        <f t="shared" si="125"/>
        <v>0</v>
      </c>
      <c r="N1507" s="704"/>
      <c r="O1507" s="361"/>
      <c r="Q1507" s="849">
        <f t="shared" si="128"/>
        <v>0</v>
      </c>
      <c r="R1507" s="849">
        <f t="shared" si="129"/>
        <v>0</v>
      </c>
    </row>
    <row r="1508" spans="2:18" x14ac:dyDescent="0.35">
      <c r="B1508" s="229"/>
      <c r="C1508" s="301"/>
      <c r="D1508" s="301"/>
      <c r="E1508" s="449"/>
      <c r="F1508" s="301"/>
      <c r="G1508" s="302"/>
      <c r="H1508" s="170"/>
      <c r="I1508" s="170"/>
      <c r="J1508" s="817">
        <f t="shared" si="126"/>
        <v>0</v>
      </c>
      <c r="K1508" s="588">
        <f t="shared" si="127"/>
        <v>0</v>
      </c>
      <c r="L1508" s="644">
        <f>IF(I1508&lt;(INDEX(Lookup!$U$2:$U$10,MATCH($D$45,Lookup!$S$2:$S$10,0))),0,365)</f>
        <v>0</v>
      </c>
      <c r="M1508" s="588">
        <f t="shared" si="125"/>
        <v>0</v>
      </c>
      <c r="N1508" s="704"/>
      <c r="O1508" s="361"/>
      <c r="Q1508" s="849">
        <f t="shared" si="128"/>
        <v>0</v>
      </c>
      <c r="R1508" s="849">
        <f t="shared" si="129"/>
        <v>0</v>
      </c>
    </row>
    <row r="1509" spans="2:18" x14ac:dyDescent="0.35">
      <c r="B1509" s="229"/>
      <c r="C1509" s="301"/>
      <c r="D1509" s="301"/>
      <c r="E1509" s="449"/>
      <c r="F1509" s="301"/>
      <c r="G1509" s="302"/>
      <c r="H1509" s="170"/>
      <c r="I1509" s="170"/>
      <c r="J1509" s="817">
        <f t="shared" si="126"/>
        <v>0</v>
      </c>
      <c r="K1509" s="588">
        <f t="shared" si="127"/>
        <v>0</v>
      </c>
      <c r="L1509" s="644">
        <f>IF(I1509&lt;(INDEX(Lookup!$U$2:$U$10,MATCH($D$45,Lookup!$S$2:$S$10,0))),0,365)</f>
        <v>0</v>
      </c>
      <c r="M1509" s="588">
        <f t="shared" si="125"/>
        <v>0</v>
      </c>
      <c r="N1509" s="704"/>
      <c r="O1509" s="361"/>
      <c r="Q1509" s="849">
        <f t="shared" si="128"/>
        <v>0</v>
      </c>
      <c r="R1509" s="849">
        <f t="shared" si="129"/>
        <v>0</v>
      </c>
    </row>
    <row r="1510" spans="2:18" x14ac:dyDescent="0.35">
      <c r="B1510" s="229"/>
      <c r="C1510" s="301"/>
      <c r="D1510" s="301"/>
      <c r="E1510" s="449"/>
      <c r="F1510" s="301"/>
      <c r="G1510" s="302"/>
      <c r="H1510" s="170"/>
      <c r="I1510" s="170"/>
      <c r="J1510" s="817">
        <f t="shared" si="126"/>
        <v>0</v>
      </c>
      <c r="K1510" s="588">
        <f t="shared" si="127"/>
        <v>0</v>
      </c>
      <c r="L1510" s="644">
        <f>IF(I1510&lt;(INDEX(Lookup!$U$2:$U$10,MATCH($D$45,Lookup!$S$2:$S$10,0))),0,365)</f>
        <v>0</v>
      </c>
      <c r="M1510" s="588">
        <f t="shared" si="125"/>
        <v>0</v>
      </c>
      <c r="N1510" s="704"/>
      <c r="O1510" s="361"/>
      <c r="Q1510" s="849">
        <f t="shared" si="128"/>
        <v>0</v>
      </c>
      <c r="R1510" s="849">
        <f t="shared" si="129"/>
        <v>0</v>
      </c>
    </row>
    <row r="1511" spans="2:18" x14ac:dyDescent="0.35">
      <c r="B1511" s="229"/>
      <c r="C1511" s="301"/>
      <c r="D1511" s="301"/>
      <c r="E1511" s="449"/>
      <c r="F1511" s="301"/>
      <c r="G1511" s="302"/>
      <c r="H1511" s="170"/>
      <c r="I1511" s="170"/>
      <c r="J1511" s="817">
        <f t="shared" si="126"/>
        <v>0</v>
      </c>
      <c r="K1511" s="588">
        <f t="shared" si="127"/>
        <v>0</v>
      </c>
      <c r="L1511" s="644">
        <f>IF(I1511&lt;(INDEX(Lookup!$U$2:$U$10,MATCH($D$45,Lookup!$S$2:$S$10,0))),0,365)</f>
        <v>0</v>
      </c>
      <c r="M1511" s="588">
        <f t="shared" si="125"/>
        <v>0</v>
      </c>
      <c r="N1511" s="704"/>
      <c r="O1511" s="361"/>
      <c r="Q1511" s="849">
        <f t="shared" si="128"/>
        <v>0</v>
      </c>
      <c r="R1511" s="849">
        <f t="shared" si="129"/>
        <v>0</v>
      </c>
    </row>
    <row r="1512" spans="2:18" x14ac:dyDescent="0.35">
      <c r="B1512" s="229"/>
      <c r="C1512" s="301"/>
      <c r="D1512" s="301"/>
      <c r="E1512" s="449"/>
      <c r="F1512" s="301"/>
      <c r="G1512" s="302"/>
      <c r="H1512" s="170"/>
      <c r="I1512" s="170"/>
      <c r="J1512" s="817">
        <f t="shared" si="126"/>
        <v>0</v>
      </c>
      <c r="K1512" s="588">
        <f t="shared" si="127"/>
        <v>0</v>
      </c>
      <c r="L1512" s="644">
        <f>IF(I1512&lt;(INDEX(Lookup!$U$2:$U$10,MATCH($D$45,Lookup!$S$2:$S$10,0))),0,365)</f>
        <v>0</v>
      </c>
      <c r="M1512" s="588">
        <f t="shared" si="125"/>
        <v>0</v>
      </c>
      <c r="N1512" s="704"/>
      <c r="O1512" s="361"/>
      <c r="Q1512" s="849">
        <f t="shared" si="128"/>
        <v>0</v>
      </c>
      <c r="R1512" s="849">
        <f t="shared" si="129"/>
        <v>0</v>
      </c>
    </row>
    <row r="1513" spans="2:18" x14ac:dyDescent="0.35">
      <c r="B1513" s="229"/>
      <c r="C1513" s="301"/>
      <c r="D1513" s="301"/>
      <c r="E1513" s="449"/>
      <c r="F1513" s="301"/>
      <c r="G1513" s="302"/>
      <c r="H1513" s="170"/>
      <c r="I1513" s="170"/>
      <c r="J1513" s="817">
        <f t="shared" si="126"/>
        <v>0</v>
      </c>
      <c r="K1513" s="588">
        <f t="shared" si="127"/>
        <v>0</v>
      </c>
      <c r="L1513" s="644">
        <f>IF(I1513&lt;(INDEX(Lookup!$U$2:$U$10,MATCH($D$45,Lookup!$S$2:$S$10,0))),0,365)</f>
        <v>0</v>
      </c>
      <c r="M1513" s="588">
        <f t="shared" si="125"/>
        <v>0</v>
      </c>
      <c r="N1513" s="704"/>
      <c r="O1513" s="361"/>
      <c r="Q1513" s="849">
        <f t="shared" si="128"/>
        <v>0</v>
      </c>
      <c r="R1513" s="849">
        <f t="shared" si="129"/>
        <v>0</v>
      </c>
    </row>
    <row r="1514" spans="2:18" x14ac:dyDescent="0.35">
      <c r="B1514" s="229"/>
      <c r="C1514" s="301"/>
      <c r="D1514" s="301"/>
      <c r="E1514" s="449"/>
      <c r="F1514" s="301"/>
      <c r="G1514" s="302"/>
      <c r="H1514" s="170"/>
      <c r="I1514" s="170"/>
      <c r="J1514" s="817">
        <f t="shared" si="126"/>
        <v>0</v>
      </c>
      <c r="K1514" s="588">
        <f t="shared" si="127"/>
        <v>0</v>
      </c>
      <c r="L1514" s="644">
        <f>IF(I1514&lt;(INDEX(Lookup!$U$2:$U$10,MATCH($D$45,Lookup!$S$2:$S$10,0))),0,365)</f>
        <v>0</v>
      </c>
      <c r="M1514" s="588">
        <f t="shared" si="125"/>
        <v>0</v>
      </c>
      <c r="N1514" s="704"/>
      <c r="O1514" s="361"/>
      <c r="Q1514" s="849">
        <f t="shared" si="128"/>
        <v>0</v>
      </c>
      <c r="R1514" s="849">
        <f t="shared" si="129"/>
        <v>0</v>
      </c>
    </row>
    <row r="1515" spans="2:18" x14ac:dyDescent="0.35">
      <c r="B1515" s="229"/>
      <c r="C1515" s="301"/>
      <c r="D1515" s="301"/>
      <c r="E1515" s="449"/>
      <c r="F1515" s="301"/>
      <c r="G1515" s="302"/>
      <c r="H1515" s="170"/>
      <c r="I1515" s="170"/>
      <c r="J1515" s="817">
        <f t="shared" si="126"/>
        <v>0</v>
      </c>
      <c r="K1515" s="588">
        <f t="shared" si="127"/>
        <v>0</v>
      </c>
      <c r="L1515" s="644">
        <f>IF(I1515&lt;(INDEX(Lookup!$U$2:$U$10,MATCH($D$45,Lookup!$S$2:$S$10,0))),0,365)</f>
        <v>0</v>
      </c>
      <c r="M1515" s="588">
        <f t="shared" si="125"/>
        <v>0</v>
      </c>
      <c r="N1515" s="704"/>
      <c r="O1515" s="361"/>
      <c r="Q1515" s="849">
        <f t="shared" si="128"/>
        <v>0</v>
      </c>
      <c r="R1515" s="849">
        <f t="shared" si="129"/>
        <v>0</v>
      </c>
    </row>
    <row r="1516" spans="2:18" x14ac:dyDescent="0.35">
      <c r="B1516" s="229"/>
      <c r="C1516" s="301"/>
      <c r="D1516" s="301"/>
      <c r="E1516" s="449"/>
      <c r="F1516" s="301"/>
      <c r="G1516" s="302"/>
      <c r="H1516" s="170"/>
      <c r="I1516" s="170"/>
      <c r="J1516" s="817">
        <f t="shared" si="126"/>
        <v>0</v>
      </c>
      <c r="K1516" s="588">
        <f t="shared" si="127"/>
        <v>0</v>
      </c>
      <c r="L1516" s="644">
        <f>IF(I1516&lt;(INDEX(Lookup!$U$2:$U$10,MATCH($D$45,Lookup!$S$2:$S$10,0))),0,365)</f>
        <v>0</v>
      </c>
      <c r="M1516" s="588">
        <f t="shared" si="125"/>
        <v>0</v>
      </c>
      <c r="N1516" s="704"/>
      <c r="O1516" s="361"/>
      <c r="Q1516" s="849">
        <f t="shared" si="128"/>
        <v>0</v>
      </c>
      <c r="R1516" s="849">
        <f t="shared" si="129"/>
        <v>0</v>
      </c>
    </row>
    <row r="1517" spans="2:18" x14ac:dyDescent="0.35">
      <c r="B1517" s="229"/>
      <c r="C1517" s="301"/>
      <c r="D1517" s="301"/>
      <c r="E1517" s="449"/>
      <c r="F1517" s="301"/>
      <c r="G1517" s="302"/>
      <c r="H1517" s="170"/>
      <c r="I1517" s="170"/>
      <c r="J1517" s="817">
        <f t="shared" si="126"/>
        <v>0</v>
      </c>
      <c r="K1517" s="588">
        <f t="shared" si="127"/>
        <v>0</v>
      </c>
      <c r="L1517" s="644">
        <f>IF(I1517&lt;(INDEX(Lookup!$U$2:$U$10,MATCH($D$45,Lookup!$S$2:$S$10,0))),0,365)</f>
        <v>0</v>
      </c>
      <c r="M1517" s="588">
        <f t="shared" si="125"/>
        <v>0</v>
      </c>
      <c r="N1517" s="704"/>
      <c r="O1517" s="361"/>
      <c r="Q1517" s="849">
        <f t="shared" si="128"/>
        <v>0</v>
      </c>
      <c r="R1517" s="849">
        <f t="shared" si="129"/>
        <v>0</v>
      </c>
    </row>
    <row r="1518" spans="2:18" x14ac:dyDescent="0.35">
      <c r="B1518" s="229"/>
      <c r="C1518" s="301"/>
      <c r="D1518" s="301"/>
      <c r="E1518" s="449"/>
      <c r="F1518" s="301"/>
      <c r="G1518" s="302"/>
      <c r="H1518" s="170"/>
      <c r="I1518" s="170"/>
      <c r="J1518" s="817">
        <f t="shared" si="126"/>
        <v>0</v>
      </c>
      <c r="K1518" s="588">
        <f t="shared" si="127"/>
        <v>0</v>
      </c>
      <c r="L1518" s="644">
        <f>IF(I1518&lt;(INDEX(Lookup!$U$2:$U$10,MATCH($D$45,Lookup!$S$2:$S$10,0))),0,365)</f>
        <v>0</v>
      </c>
      <c r="M1518" s="588">
        <f t="shared" si="125"/>
        <v>0</v>
      </c>
      <c r="N1518" s="704"/>
      <c r="O1518" s="361"/>
      <c r="Q1518" s="849">
        <f t="shared" si="128"/>
        <v>0</v>
      </c>
      <c r="R1518" s="849">
        <f t="shared" si="129"/>
        <v>0</v>
      </c>
    </row>
    <row r="1519" spans="2:18" x14ac:dyDescent="0.35">
      <c r="B1519" s="229"/>
      <c r="C1519" s="301"/>
      <c r="D1519" s="301"/>
      <c r="E1519" s="449"/>
      <c r="F1519" s="301"/>
      <c r="G1519" s="302"/>
      <c r="H1519" s="170"/>
      <c r="I1519" s="170"/>
      <c r="J1519" s="817">
        <f t="shared" si="126"/>
        <v>0</v>
      </c>
      <c r="K1519" s="588">
        <f t="shared" si="127"/>
        <v>0</v>
      </c>
      <c r="L1519" s="644">
        <f>IF(I1519&lt;(INDEX(Lookup!$U$2:$U$10,MATCH($D$45,Lookup!$S$2:$S$10,0))),0,365)</f>
        <v>0</v>
      </c>
      <c r="M1519" s="588">
        <f t="shared" si="125"/>
        <v>0</v>
      </c>
      <c r="N1519" s="704"/>
      <c r="O1519" s="361"/>
      <c r="Q1519" s="849">
        <f t="shared" si="128"/>
        <v>0</v>
      </c>
      <c r="R1519" s="849">
        <f t="shared" si="129"/>
        <v>0</v>
      </c>
    </row>
    <row r="1520" spans="2:18" x14ac:dyDescent="0.35">
      <c r="B1520" s="229"/>
      <c r="C1520" s="301"/>
      <c r="D1520" s="301"/>
      <c r="E1520" s="449"/>
      <c r="F1520" s="301"/>
      <c r="G1520" s="302"/>
      <c r="H1520" s="170"/>
      <c r="I1520" s="170"/>
      <c r="J1520" s="817">
        <f t="shared" si="126"/>
        <v>0</v>
      </c>
      <c r="K1520" s="588">
        <f t="shared" si="127"/>
        <v>0</v>
      </c>
      <c r="L1520" s="644">
        <f>IF(I1520&lt;(INDEX(Lookup!$U$2:$U$10,MATCH($D$45,Lookup!$S$2:$S$10,0))),0,365)</f>
        <v>0</v>
      </c>
      <c r="M1520" s="588">
        <f t="shared" ref="M1520:M1583" si="130">IF(O1520="x",0,L1520*$L$8)</f>
        <v>0</v>
      </c>
      <c r="N1520" s="704"/>
      <c r="O1520" s="361"/>
      <c r="Q1520" s="849">
        <f t="shared" si="128"/>
        <v>0</v>
      </c>
      <c r="R1520" s="849">
        <f t="shared" si="129"/>
        <v>0</v>
      </c>
    </row>
    <row r="1521" spans="2:18" x14ac:dyDescent="0.35">
      <c r="B1521" s="229"/>
      <c r="C1521" s="301"/>
      <c r="D1521" s="301"/>
      <c r="E1521" s="449"/>
      <c r="F1521" s="301"/>
      <c r="G1521" s="302"/>
      <c r="H1521" s="170"/>
      <c r="I1521" s="170"/>
      <c r="J1521" s="817">
        <f t="shared" ref="J1521:J1584" si="131">IF(OR(H1521&lt;&gt;"",I1521&lt;&gt;""),DATEDIF(H1521,I1521,"d")+1,0)</f>
        <v>0</v>
      </c>
      <c r="K1521" s="588">
        <f t="shared" ref="K1521:K1584" si="132">J1521*$L$8</f>
        <v>0</v>
      </c>
      <c r="L1521" s="644">
        <f>IF(I1521&lt;(INDEX(Lookup!$U$2:$U$10,MATCH($D$45,Lookup!$S$2:$S$10,0))),0,365)</f>
        <v>0</v>
      </c>
      <c r="M1521" s="588">
        <f t="shared" si="130"/>
        <v>0</v>
      </c>
      <c r="N1521" s="704"/>
      <c r="O1521" s="361"/>
      <c r="Q1521" s="849">
        <f t="shared" ref="Q1521:Q1584" si="133">K1521*$H$33</f>
        <v>0</v>
      </c>
      <c r="R1521" s="849">
        <f t="shared" ref="R1521:R1584" si="134">M1521*$H$42</f>
        <v>0</v>
      </c>
    </row>
    <row r="1522" spans="2:18" x14ac:dyDescent="0.35">
      <c r="B1522" s="229"/>
      <c r="C1522" s="301"/>
      <c r="D1522" s="301"/>
      <c r="E1522" s="449"/>
      <c r="F1522" s="301"/>
      <c r="G1522" s="302"/>
      <c r="H1522" s="170"/>
      <c r="I1522" s="170"/>
      <c r="J1522" s="817">
        <f t="shared" si="131"/>
        <v>0</v>
      </c>
      <c r="K1522" s="588">
        <f t="shared" si="132"/>
        <v>0</v>
      </c>
      <c r="L1522" s="644">
        <f>IF(I1522&lt;(INDEX(Lookup!$U$2:$U$10,MATCH($D$45,Lookup!$S$2:$S$10,0))),0,365)</f>
        <v>0</v>
      </c>
      <c r="M1522" s="588">
        <f t="shared" si="130"/>
        <v>0</v>
      </c>
      <c r="N1522" s="704"/>
      <c r="O1522" s="361"/>
      <c r="Q1522" s="849">
        <f t="shared" si="133"/>
        <v>0</v>
      </c>
      <c r="R1522" s="849">
        <f t="shared" si="134"/>
        <v>0</v>
      </c>
    </row>
    <row r="1523" spans="2:18" x14ac:dyDescent="0.35">
      <c r="B1523" s="229"/>
      <c r="C1523" s="301"/>
      <c r="D1523" s="301"/>
      <c r="E1523" s="449"/>
      <c r="F1523" s="301"/>
      <c r="G1523" s="302"/>
      <c r="H1523" s="170"/>
      <c r="I1523" s="170"/>
      <c r="J1523" s="817">
        <f t="shared" si="131"/>
        <v>0</v>
      </c>
      <c r="K1523" s="588">
        <f t="shared" si="132"/>
        <v>0</v>
      </c>
      <c r="L1523" s="644">
        <f>IF(I1523&lt;(INDEX(Lookup!$U$2:$U$10,MATCH($D$45,Lookup!$S$2:$S$10,0))),0,365)</f>
        <v>0</v>
      </c>
      <c r="M1523" s="588">
        <f t="shared" si="130"/>
        <v>0</v>
      </c>
      <c r="N1523" s="704"/>
      <c r="O1523" s="361"/>
      <c r="Q1523" s="849">
        <f t="shared" si="133"/>
        <v>0</v>
      </c>
      <c r="R1523" s="849">
        <f t="shared" si="134"/>
        <v>0</v>
      </c>
    </row>
    <row r="1524" spans="2:18" x14ac:dyDescent="0.35">
      <c r="B1524" s="229"/>
      <c r="C1524" s="301"/>
      <c r="D1524" s="301"/>
      <c r="E1524" s="449"/>
      <c r="F1524" s="301"/>
      <c r="G1524" s="302"/>
      <c r="H1524" s="170"/>
      <c r="I1524" s="170"/>
      <c r="J1524" s="817">
        <f t="shared" si="131"/>
        <v>0</v>
      </c>
      <c r="K1524" s="588">
        <f t="shared" si="132"/>
        <v>0</v>
      </c>
      <c r="L1524" s="644">
        <f>IF(I1524&lt;(INDEX(Lookup!$U$2:$U$10,MATCH($D$45,Lookup!$S$2:$S$10,0))),0,365)</f>
        <v>0</v>
      </c>
      <c r="M1524" s="588">
        <f t="shared" si="130"/>
        <v>0</v>
      </c>
      <c r="N1524" s="704"/>
      <c r="O1524" s="361"/>
      <c r="Q1524" s="849">
        <f t="shared" si="133"/>
        <v>0</v>
      </c>
      <c r="R1524" s="849">
        <f t="shared" si="134"/>
        <v>0</v>
      </c>
    </row>
    <row r="1525" spans="2:18" x14ac:dyDescent="0.35">
      <c r="B1525" s="229"/>
      <c r="C1525" s="301"/>
      <c r="D1525" s="301"/>
      <c r="E1525" s="449"/>
      <c r="F1525" s="301"/>
      <c r="G1525" s="302"/>
      <c r="H1525" s="170"/>
      <c r="I1525" s="170"/>
      <c r="J1525" s="817">
        <f t="shared" si="131"/>
        <v>0</v>
      </c>
      <c r="K1525" s="588">
        <f t="shared" si="132"/>
        <v>0</v>
      </c>
      <c r="L1525" s="644">
        <f>IF(I1525&lt;(INDEX(Lookup!$U$2:$U$10,MATCH($D$45,Lookup!$S$2:$S$10,0))),0,365)</f>
        <v>0</v>
      </c>
      <c r="M1525" s="588">
        <f t="shared" si="130"/>
        <v>0</v>
      </c>
      <c r="N1525" s="704"/>
      <c r="O1525" s="361"/>
      <c r="Q1525" s="849">
        <f t="shared" si="133"/>
        <v>0</v>
      </c>
      <c r="R1525" s="849">
        <f t="shared" si="134"/>
        <v>0</v>
      </c>
    </row>
    <row r="1526" spans="2:18" x14ac:dyDescent="0.35">
      <c r="B1526" s="229"/>
      <c r="C1526" s="301"/>
      <c r="D1526" s="301"/>
      <c r="E1526" s="449"/>
      <c r="F1526" s="301"/>
      <c r="G1526" s="302"/>
      <c r="H1526" s="170"/>
      <c r="I1526" s="170"/>
      <c r="J1526" s="817">
        <f t="shared" si="131"/>
        <v>0</v>
      </c>
      <c r="K1526" s="588">
        <f t="shared" si="132"/>
        <v>0</v>
      </c>
      <c r="L1526" s="644">
        <f>IF(I1526&lt;(INDEX(Lookup!$U$2:$U$10,MATCH($D$45,Lookup!$S$2:$S$10,0))),0,365)</f>
        <v>0</v>
      </c>
      <c r="M1526" s="588">
        <f t="shared" si="130"/>
        <v>0</v>
      </c>
      <c r="N1526" s="704"/>
      <c r="O1526" s="361"/>
      <c r="Q1526" s="849">
        <f t="shared" si="133"/>
        <v>0</v>
      </c>
      <c r="R1526" s="849">
        <f t="shared" si="134"/>
        <v>0</v>
      </c>
    </row>
    <row r="1527" spans="2:18" x14ac:dyDescent="0.35">
      <c r="B1527" s="229"/>
      <c r="C1527" s="301"/>
      <c r="D1527" s="301"/>
      <c r="E1527" s="449"/>
      <c r="F1527" s="301"/>
      <c r="G1527" s="302"/>
      <c r="H1527" s="170"/>
      <c r="I1527" s="170"/>
      <c r="J1527" s="817">
        <f t="shared" si="131"/>
        <v>0</v>
      </c>
      <c r="K1527" s="588">
        <f t="shared" si="132"/>
        <v>0</v>
      </c>
      <c r="L1527" s="644">
        <f>IF(I1527&lt;(INDEX(Lookup!$U$2:$U$10,MATCH($D$45,Lookup!$S$2:$S$10,0))),0,365)</f>
        <v>0</v>
      </c>
      <c r="M1527" s="588">
        <f t="shared" si="130"/>
        <v>0</v>
      </c>
      <c r="N1527" s="704"/>
      <c r="O1527" s="361"/>
      <c r="Q1527" s="849">
        <f t="shared" si="133"/>
        <v>0</v>
      </c>
      <c r="R1527" s="849">
        <f t="shared" si="134"/>
        <v>0</v>
      </c>
    </row>
    <row r="1528" spans="2:18" x14ac:dyDescent="0.35">
      <c r="B1528" s="229"/>
      <c r="C1528" s="301"/>
      <c r="D1528" s="301"/>
      <c r="E1528" s="449"/>
      <c r="F1528" s="301"/>
      <c r="G1528" s="302"/>
      <c r="H1528" s="170"/>
      <c r="I1528" s="170"/>
      <c r="J1528" s="817">
        <f t="shared" si="131"/>
        <v>0</v>
      </c>
      <c r="K1528" s="588">
        <f t="shared" si="132"/>
        <v>0</v>
      </c>
      <c r="L1528" s="644">
        <f>IF(I1528&lt;(INDEX(Lookup!$U$2:$U$10,MATCH($D$45,Lookup!$S$2:$S$10,0))),0,365)</f>
        <v>0</v>
      </c>
      <c r="M1528" s="588">
        <f t="shared" si="130"/>
        <v>0</v>
      </c>
      <c r="N1528" s="704"/>
      <c r="O1528" s="361"/>
      <c r="Q1528" s="849">
        <f t="shared" si="133"/>
        <v>0</v>
      </c>
      <c r="R1528" s="849">
        <f t="shared" si="134"/>
        <v>0</v>
      </c>
    </row>
    <row r="1529" spans="2:18" x14ac:dyDescent="0.35">
      <c r="B1529" s="229"/>
      <c r="C1529" s="301"/>
      <c r="D1529" s="301"/>
      <c r="E1529" s="449"/>
      <c r="F1529" s="301"/>
      <c r="G1529" s="302"/>
      <c r="H1529" s="170"/>
      <c r="I1529" s="170"/>
      <c r="J1529" s="817">
        <f t="shared" si="131"/>
        <v>0</v>
      </c>
      <c r="K1529" s="588">
        <f t="shared" si="132"/>
        <v>0</v>
      </c>
      <c r="L1529" s="644">
        <f>IF(I1529&lt;(INDEX(Lookup!$U$2:$U$10,MATCH($D$45,Lookup!$S$2:$S$10,0))),0,365)</f>
        <v>0</v>
      </c>
      <c r="M1529" s="588">
        <f t="shared" si="130"/>
        <v>0</v>
      </c>
      <c r="N1529" s="704"/>
      <c r="O1529" s="361"/>
      <c r="Q1529" s="849">
        <f t="shared" si="133"/>
        <v>0</v>
      </c>
      <c r="R1529" s="849">
        <f t="shared" si="134"/>
        <v>0</v>
      </c>
    </row>
    <row r="1530" spans="2:18" x14ac:dyDescent="0.35">
      <c r="B1530" s="229"/>
      <c r="C1530" s="301"/>
      <c r="D1530" s="301"/>
      <c r="E1530" s="449"/>
      <c r="F1530" s="301"/>
      <c r="G1530" s="302"/>
      <c r="H1530" s="170"/>
      <c r="I1530" s="170"/>
      <c r="J1530" s="817">
        <f t="shared" si="131"/>
        <v>0</v>
      </c>
      <c r="K1530" s="588">
        <f t="shared" si="132"/>
        <v>0</v>
      </c>
      <c r="L1530" s="644">
        <f>IF(I1530&lt;(INDEX(Lookup!$U$2:$U$10,MATCH($D$45,Lookup!$S$2:$S$10,0))),0,365)</f>
        <v>0</v>
      </c>
      <c r="M1530" s="588">
        <f t="shared" si="130"/>
        <v>0</v>
      </c>
      <c r="N1530" s="704"/>
      <c r="O1530" s="361"/>
      <c r="Q1530" s="849">
        <f t="shared" si="133"/>
        <v>0</v>
      </c>
      <c r="R1530" s="849">
        <f t="shared" si="134"/>
        <v>0</v>
      </c>
    </row>
    <row r="1531" spans="2:18" x14ac:dyDescent="0.35">
      <c r="B1531" s="229"/>
      <c r="C1531" s="301"/>
      <c r="D1531" s="301"/>
      <c r="E1531" s="449"/>
      <c r="F1531" s="301"/>
      <c r="G1531" s="302"/>
      <c r="H1531" s="170"/>
      <c r="I1531" s="170"/>
      <c r="J1531" s="817">
        <f t="shared" si="131"/>
        <v>0</v>
      </c>
      <c r="K1531" s="588">
        <f t="shared" si="132"/>
        <v>0</v>
      </c>
      <c r="L1531" s="644">
        <f>IF(I1531&lt;(INDEX(Lookup!$U$2:$U$10,MATCH($D$45,Lookup!$S$2:$S$10,0))),0,365)</f>
        <v>0</v>
      </c>
      <c r="M1531" s="588">
        <f t="shared" si="130"/>
        <v>0</v>
      </c>
      <c r="N1531" s="704"/>
      <c r="O1531" s="361"/>
      <c r="Q1531" s="849">
        <f t="shared" si="133"/>
        <v>0</v>
      </c>
      <c r="R1531" s="849">
        <f t="shared" si="134"/>
        <v>0</v>
      </c>
    </row>
    <row r="1532" spans="2:18" x14ac:dyDescent="0.35">
      <c r="B1532" s="229"/>
      <c r="C1532" s="301"/>
      <c r="D1532" s="301"/>
      <c r="E1532" s="449"/>
      <c r="F1532" s="301"/>
      <c r="G1532" s="302"/>
      <c r="H1532" s="170"/>
      <c r="I1532" s="170"/>
      <c r="J1532" s="817">
        <f t="shared" si="131"/>
        <v>0</v>
      </c>
      <c r="K1532" s="588">
        <f t="shared" si="132"/>
        <v>0</v>
      </c>
      <c r="L1532" s="644">
        <f>IF(I1532&lt;(INDEX(Lookup!$U$2:$U$10,MATCH($D$45,Lookup!$S$2:$S$10,0))),0,365)</f>
        <v>0</v>
      </c>
      <c r="M1532" s="588">
        <f t="shared" si="130"/>
        <v>0</v>
      </c>
      <c r="N1532" s="704"/>
      <c r="O1532" s="361"/>
      <c r="Q1532" s="849">
        <f t="shared" si="133"/>
        <v>0</v>
      </c>
      <c r="R1532" s="849">
        <f t="shared" si="134"/>
        <v>0</v>
      </c>
    </row>
    <row r="1533" spans="2:18" x14ac:dyDescent="0.35">
      <c r="B1533" s="229"/>
      <c r="C1533" s="301"/>
      <c r="D1533" s="301"/>
      <c r="E1533" s="449"/>
      <c r="F1533" s="301"/>
      <c r="G1533" s="302"/>
      <c r="H1533" s="170"/>
      <c r="I1533" s="170"/>
      <c r="J1533" s="817">
        <f t="shared" si="131"/>
        <v>0</v>
      </c>
      <c r="K1533" s="588">
        <f t="shared" si="132"/>
        <v>0</v>
      </c>
      <c r="L1533" s="644">
        <f>IF(I1533&lt;(INDEX(Lookup!$U$2:$U$10,MATCH($D$45,Lookup!$S$2:$S$10,0))),0,365)</f>
        <v>0</v>
      </c>
      <c r="M1533" s="588">
        <f t="shared" si="130"/>
        <v>0</v>
      </c>
      <c r="N1533" s="704"/>
      <c r="O1533" s="361"/>
      <c r="Q1533" s="849">
        <f t="shared" si="133"/>
        <v>0</v>
      </c>
      <c r="R1533" s="849">
        <f t="shared" si="134"/>
        <v>0</v>
      </c>
    </row>
    <row r="1534" spans="2:18" x14ac:dyDescent="0.35">
      <c r="B1534" s="229"/>
      <c r="C1534" s="301"/>
      <c r="D1534" s="301"/>
      <c r="E1534" s="449"/>
      <c r="F1534" s="301"/>
      <c r="G1534" s="302"/>
      <c r="H1534" s="170"/>
      <c r="I1534" s="170"/>
      <c r="J1534" s="817">
        <f t="shared" si="131"/>
        <v>0</v>
      </c>
      <c r="K1534" s="588">
        <f t="shared" si="132"/>
        <v>0</v>
      </c>
      <c r="L1534" s="644">
        <f>IF(I1534&lt;(INDEX(Lookup!$U$2:$U$10,MATCH($D$45,Lookup!$S$2:$S$10,0))),0,365)</f>
        <v>0</v>
      </c>
      <c r="M1534" s="588">
        <f t="shared" si="130"/>
        <v>0</v>
      </c>
      <c r="N1534" s="704"/>
      <c r="O1534" s="361"/>
      <c r="Q1534" s="849">
        <f t="shared" si="133"/>
        <v>0</v>
      </c>
      <c r="R1534" s="849">
        <f t="shared" si="134"/>
        <v>0</v>
      </c>
    </row>
    <row r="1535" spans="2:18" x14ac:dyDescent="0.35">
      <c r="B1535" s="229"/>
      <c r="C1535" s="301"/>
      <c r="D1535" s="301"/>
      <c r="E1535" s="449"/>
      <c r="F1535" s="301"/>
      <c r="G1535" s="302"/>
      <c r="H1535" s="170"/>
      <c r="I1535" s="170"/>
      <c r="J1535" s="817">
        <f t="shared" si="131"/>
        <v>0</v>
      </c>
      <c r="K1535" s="588">
        <f t="shared" si="132"/>
        <v>0</v>
      </c>
      <c r="L1535" s="644">
        <f>IF(I1535&lt;(INDEX(Lookup!$U$2:$U$10,MATCH($D$45,Lookup!$S$2:$S$10,0))),0,365)</f>
        <v>0</v>
      </c>
      <c r="M1535" s="588">
        <f t="shared" si="130"/>
        <v>0</v>
      </c>
      <c r="N1535" s="704"/>
      <c r="O1535" s="361"/>
      <c r="Q1535" s="849">
        <f t="shared" si="133"/>
        <v>0</v>
      </c>
      <c r="R1535" s="849">
        <f t="shared" si="134"/>
        <v>0</v>
      </c>
    </row>
    <row r="1536" spans="2:18" x14ac:dyDescent="0.35">
      <c r="B1536" s="229"/>
      <c r="C1536" s="301"/>
      <c r="D1536" s="301"/>
      <c r="E1536" s="449"/>
      <c r="F1536" s="301"/>
      <c r="G1536" s="302"/>
      <c r="H1536" s="170"/>
      <c r="I1536" s="170"/>
      <c r="J1536" s="817">
        <f t="shared" si="131"/>
        <v>0</v>
      </c>
      <c r="K1536" s="588">
        <f t="shared" si="132"/>
        <v>0</v>
      </c>
      <c r="L1536" s="644">
        <f>IF(I1536&lt;(INDEX(Lookup!$U$2:$U$10,MATCH($D$45,Lookup!$S$2:$S$10,0))),0,365)</f>
        <v>0</v>
      </c>
      <c r="M1536" s="588">
        <f t="shared" si="130"/>
        <v>0</v>
      </c>
      <c r="N1536" s="704"/>
      <c r="O1536" s="361"/>
      <c r="Q1536" s="849">
        <f t="shared" si="133"/>
        <v>0</v>
      </c>
      <c r="R1536" s="849">
        <f t="shared" si="134"/>
        <v>0</v>
      </c>
    </row>
    <row r="1537" spans="2:18" x14ac:dyDescent="0.35">
      <c r="B1537" s="229"/>
      <c r="C1537" s="301"/>
      <c r="D1537" s="301"/>
      <c r="E1537" s="449"/>
      <c r="F1537" s="301"/>
      <c r="G1537" s="302"/>
      <c r="H1537" s="170"/>
      <c r="I1537" s="170"/>
      <c r="J1537" s="817">
        <f t="shared" si="131"/>
        <v>0</v>
      </c>
      <c r="K1537" s="588">
        <f t="shared" si="132"/>
        <v>0</v>
      </c>
      <c r="L1537" s="644">
        <f>IF(I1537&lt;(INDEX(Lookup!$U$2:$U$10,MATCH($D$45,Lookup!$S$2:$S$10,0))),0,365)</f>
        <v>0</v>
      </c>
      <c r="M1537" s="588">
        <f t="shared" si="130"/>
        <v>0</v>
      </c>
      <c r="N1537" s="704"/>
      <c r="O1537" s="361"/>
      <c r="Q1537" s="849">
        <f t="shared" si="133"/>
        <v>0</v>
      </c>
      <c r="R1537" s="849">
        <f t="shared" si="134"/>
        <v>0</v>
      </c>
    </row>
    <row r="1538" spans="2:18" x14ac:dyDescent="0.35">
      <c r="B1538" s="229"/>
      <c r="C1538" s="301"/>
      <c r="D1538" s="301"/>
      <c r="E1538" s="449"/>
      <c r="F1538" s="301"/>
      <c r="G1538" s="302"/>
      <c r="H1538" s="170"/>
      <c r="I1538" s="170"/>
      <c r="J1538" s="817">
        <f t="shared" si="131"/>
        <v>0</v>
      </c>
      <c r="K1538" s="588">
        <f t="shared" si="132"/>
        <v>0</v>
      </c>
      <c r="L1538" s="644">
        <f>IF(I1538&lt;(INDEX(Lookup!$U$2:$U$10,MATCH($D$45,Lookup!$S$2:$S$10,0))),0,365)</f>
        <v>0</v>
      </c>
      <c r="M1538" s="588">
        <f t="shared" si="130"/>
        <v>0</v>
      </c>
      <c r="N1538" s="704"/>
      <c r="O1538" s="361"/>
      <c r="Q1538" s="849">
        <f t="shared" si="133"/>
        <v>0</v>
      </c>
      <c r="R1538" s="849">
        <f t="shared" si="134"/>
        <v>0</v>
      </c>
    </row>
    <row r="1539" spans="2:18" x14ac:dyDescent="0.35">
      <c r="B1539" s="229"/>
      <c r="C1539" s="301"/>
      <c r="D1539" s="301"/>
      <c r="E1539" s="449"/>
      <c r="F1539" s="301"/>
      <c r="G1539" s="302"/>
      <c r="H1539" s="170"/>
      <c r="I1539" s="170"/>
      <c r="J1539" s="817">
        <f t="shared" si="131"/>
        <v>0</v>
      </c>
      <c r="K1539" s="588">
        <f t="shared" si="132"/>
        <v>0</v>
      </c>
      <c r="L1539" s="644">
        <f>IF(I1539&lt;(INDEX(Lookup!$U$2:$U$10,MATCH($D$45,Lookup!$S$2:$S$10,0))),0,365)</f>
        <v>0</v>
      </c>
      <c r="M1539" s="588">
        <f t="shared" si="130"/>
        <v>0</v>
      </c>
      <c r="N1539" s="704"/>
      <c r="O1539" s="361"/>
      <c r="Q1539" s="849">
        <f t="shared" si="133"/>
        <v>0</v>
      </c>
      <c r="R1539" s="849">
        <f t="shared" si="134"/>
        <v>0</v>
      </c>
    </row>
    <row r="1540" spans="2:18" x14ac:dyDescent="0.35">
      <c r="B1540" s="229"/>
      <c r="C1540" s="301"/>
      <c r="D1540" s="301"/>
      <c r="E1540" s="449"/>
      <c r="F1540" s="301"/>
      <c r="G1540" s="302"/>
      <c r="H1540" s="170"/>
      <c r="I1540" s="170"/>
      <c r="J1540" s="817">
        <f t="shared" si="131"/>
        <v>0</v>
      </c>
      <c r="K1540" s="588">
        <f t="shared" si="132"/>
        <v>0</v>
      </c>
      <c r="L1540" s="644">
        <f>IF(I1540&lt;(INDEX(Lookup!$U$2:$U$10,MATCH($D$45,Lookup!$S$2:$S$10,0))),0,365)</f>
        <v>0</v>
      </c>
      <c r="M1540" s="588">
        <f t="shared" si="130"/>
        <v>0</v>
      </c>
      <c r="N1540" s="704"/>
      <c r="O1540" s="361"/>
      <c r="Q1540" s="849">
        <f t="shared" si="133"/>
        <v>0</v>
      </c>
      <c r="R1540" s="849">
        <f t="shared" si="134"/>
        <v>0</v>
      </c>
    </row>
    <row r="1541" spans="2:18" x14ac:dyDescent="0.35">
      <c r="B1541" s="229"/>
      <c r="C1541" s="301"/>
      <c r="D1541" s="301"/>
      <c r="E1541" s="449"/>
      <c r="F1541" s="301"/>
      <c r="G1541" s="302"/>
      <c r="H1541" s="170"/>
      <c r="I1541" s="170"/>
      <c r="J1541" s="817">
        <f t="shared" si="131"/>
        <v>0</v>
      </c>
      <c r="K1541" s="588">
        <f t="shared" si="132"/>
        <v>0</v>
      </c>
      <c r="L1541" s="644">
        <f>IF(I1541&lt;(INDEX(Lookup!$U$2:$U$10,MATCH($D$45,Lookup!$S$2:$S$10,0))),0,365)</f>
        <v>0</v>
      </c>
      <c r="M1541" s="588">
        <f t="shared" si="130"/>
        <v>0</v>
      </c>
      <c r="N1541" s="704"/>
      <c r="O1541" s="361"/>
      <c r="Q1541" s="849">
        <f t="shared" si="133"/>
        <v>0</v>
      </c>
      <c r="R1541" s="849">
        <f t="shared" si="134"/>
        <v>0</v>
      </c>
    </row>
    <row r="1542" spans="2:18" x14ac:dyDescent="0.35">
      <c r="B1542" s="229"/>
      <c r="C1542" s="301"/>
      <c r="D1542" s="301"/>
      <c r="E1542" s="449"/>
      <c r="F1542" s="301"/>
      <c r="G1542" s="302"/>
      <c r="H1542" s="170"/>
      <c r="I1542" s="170"/>
      <c r="J1542" s="817">
        <f t="shared" si="131"/>
        <v>0</v>
      </c>
      <c r="K1542" s="588">
        <f t="shared" si="132"/>
        <v>0</v>
      </c>
      <c r="L1542" s="644">
        <f>IF(I1542&lt;(INDEX(Lookup!$U$2:$U$10,MATCH($D$45,Lookup!$S$2:$S$10,0))),0,365)</f>
        <v>0</v>
      </c>
      <c r="M1542" s="588">
        <f t="shared" si="130"/>
        <v>0</v>
      </c>
      <c r="N1542" s="704"/>
      <c r="O1542" s="361"/>
      <c r="Q1542" s="849">
        <f t="shared" si="133"/>
        <v>0</v>
      </c>
      <c r="R1542" s="849">
        <f t="shared" si="134"/>
        <v>0</v>
      </c>
    </row>
    <row r="1543" spans="2:18" x14ac:dyDescent="0.35">
      <c r="B1543" s="229"/>
      <c r="C1543" s="301"/>
      <c r="D1543" s="301"/>
      <c r="E1543" s="449"/>
      <c r="F1543" s="301"/>
      <c r="G1543" s="302"/>
      <c r="H1543" s="170"/>
      <c r="I1543" s="170"/>
      <c r="J1543" s="817">
        <f t="shared" si="131"/>
        <v>0</v>
      </c>
      <c r="K1543" s="588">
        <f t="shared" si="132"/>
        <v>0</v>
      </c>
      <c r="L1543" s="644">
        <f>IF(I1543&lt;(INDEX(Lookup!$U$2:$U$10,MATCH($D$45,Lookup!$S$2:$S$10,0))),0,365)</f>
        <v>0</v>
      </c>
      <c r="M1543" s="588">
        <f t="shared" si="130"/>
        <v>0</v>
      </c>
      <c r="N1543" s="704"/>
      <c r="O1543" s="361"/>
      <c r="Q1543" s="849">
        <f t="shared" si="133"/>
        <v>0</v>
      </c>
      <c r="R1543" s="849">
        <f t="shared" si="134"/>
        <v>0</v>
      </c>
    </row>
    <row r="1544" spans="2:18" x14ac:dyDescent="0.35">
      <c r="B1544" s="229"/>
      <c r="C1544" s="301"/>
      <c r="D1544" s="301"/>
      <c r="E1544" s="449"/>
      <c r="F1544" s="301"/>
      <c r="G1544" s="302"/>
      <c r="H1544" s="170"/>
      <c r="I1544" s="170"/>
      <c r="J1544" s="817">
        <f t="shared" si="131"/>
        <v>0</v>
      </c>
      <c r="K1544" s="588">
        <f t="shared" si="132"/>
        <v>0</v>
      </c>
      <c r="L1544" s="644">
        <f>IF(I1544&lt;(INDEX(Lookup!$U$2:$U$10,MATCH($D$45,Lookup!$S$2:$S$10,0))),0,365)</f>
        <v>0</v>
      </c>
      <c r="M1544" s="588">
        <f t="shared" si="130"/>
        <v>0</v>
      </c>
      <c r="N1544" s="704"/>
      <c r="O1544" s="361"/>
      <c r="Q1544" s="849">
        <f t="shared" si="133"/>
        <v>0</v>
      </c>
      <c r="R1544" s="849">
        <f t="shared" si="134"/>
        <v>0</v>
      </c>
    </row>
    <row r="1545" spans="2:18" x14ac:dyDescent="0.35">
      <c r="B1545" s="229"/>
      <c r="C1545" s="301"/>
      <c r="D1545" s="301"/>
      <c r="E1545" s="449"/>
      <c r="F1545" s="301"/>
      <c r="G1545" s="302"/>
      <c r="H1545" s="170"/>
      <c r="I1545" s="170"/>
      <c r="J1545" s="817">
        <f t="shared" si="131"/>
        <v>0</v>
      </c>
      <c r="K1545" s="588">
        <f t="shared" si="132"/>
        <v>0</v>
      </c>
      <c r="L1545" s="644">
        <f>IF(I1545&lt;(INDEX(Lookup!$U$2:$U$10,MATCH($D$45,Lookup!$S$2:$S$10,0))),0,365)</f>
        <v>0</v>
      </c>
      <c r="M1545" s="588">
        <f t="shared" si="130"/>
        <v>0</v>
      </c>
      <c r="N1545" s="704"/>
      <c r="O1545" s="361"/>
      <c r="Q1545" s="849">
        <f t="shared" si="133"/>
        <v>0</v>
      </c>
      <c r="R1545" s="849">
        <f t="shared" si="134"/>
        <v>0</v>
      </c>
    </row>
    <row r="1546" spans="2:18" x14ac:dyDescent="0.35">
      <c r="B1546" s="229"/>
      <c r="C1546" s="301"/>
      <c r="D1546" s="301"/>
      <c r="E1546" s="449"/>
      <c r="F1546" s="301"/>
      <c r="G1546" s="302"/>
      <c r="H1546" s="170"/>
      <c r="I1546" s="170"/>
      <c r="J1546" s="817">
        <f t="shared" si="131"/>
        <v>0</v>
      </c>
      <c r="K1546" s="588">
        <f t="shared" si="132"/>
        <v>0</v>
      </c>
      <c r="L1546" s="644">
        <f>IF(I1546&lt;(INDEX(Lookup!$U$2:$U$10,MATCH($D$45,Lookup!$S$2:$S$10,0))),0,365)</f>
        <v>0</v>
      </c>
      <c r="M1546" s="588">
        <f t="shared" si="130"/>
        <v>0</v>
      </c>
      <c r="N1546" s="704"/>
      <c r="O1546" s="361"/>
      <c r="Q1546" s="849">
        <f t="shared" si="133"/>
        <v>0</v>
      </c>
      <c r="R1546" s="849">
        <f t="shared" si="134"/>
        <v>0</v>
      </c>
    </row>
    <row r="1547" spans="2:18" x14ac:dyDescent="0.35">
      <c r="B1547" s="229"/>
      <c r="C1547" s="301"/>
      <c r="D1547" s="301"/>
      <c r="E1547" s="449"/>
      <c r="F1547" s="301"/>
      <c r="G1547" s="302"/>
      <c r="H1547" s="170"/>
      <c r="I1547" s="170"/>
      <c r="J1547" s="817">
        <f t="shared" si="131"/>
        <v>0</v>
      </c>
      <c r="K1547" s="588">
        <f t="shared" si="132"/>
        <v>0</v>
      </c>
      <c r="L1547" s="644">
        <f>IF(I1547&lt;(INDEX(Lookup!$U$2:$U$10,MATCH($D$45,Lookup!$S$2:$S$10,0))),0,365)</f>
        <v>0</v>
      </c>
      <c r="M1547" s="588">
        <f t="shared" si="130"/>
        <v>0</v>
      </c>
      <c r="N1547" s="704"/>
      <c r="O1547" s="361"/>
      <c r="Q1547" s="849">
        <f t="shared" si="133"/>
        <v>0</v>
      </c>
      <c r="R1547" s="849">
        <f t="shared" si="134"/>
        <v>0</v>
      </c>
    </row>
    <row r="1548" spans="2:18" x14ac:dyDescent="0.35">
      <c r="B1548" s="229"/>
      <c r="C1548" s="301"/>
      <c r="D1548" s="301"/>
      <c r="E1548" s="449"/>
      <c r="F1548" s="301"/>
      <c r="G1548" s="302"/>
      <c r="H1548" s="170"/>
      <c r="I1548" s="170"/>
      <c r="J1548" s="817">
        <f t="shared" si="131"/>
        <v>0</v>
      </c>
      <c r="K1548" s="588">
        <f t="shared" si="132"/>
        <v>0</v>
      </c>
      <c r="L1548" s="644">
        <f>IF(I1548&lt;(INDEX(Lookup!$U$2:$U$10,MATCH($D$45,Lookup!$S$2:$S$10,0))),0,365)</f>
        <v>0</v>
      </c>
      <c r="M1548" s="588">
        <f t="shared" si="130"/>
        <v>0</v>
      </c>
      <c r="N1548" s="704"/>
      <c r="O1548" s="361"/>
      <c r="Q1548" s="849">
        <f t="shared" si="133"/>
        <v>0</v>
      </c>
      <c r="R1548" s="849">
        <f t="shared" si="134"/>
        <v>0</v>
      </c>
    </row>
    <row r="1549" spans="2:18" x14ac:dyDescent="0.35">
      <c r="B1549" s="229"/>
      <c r="C1549" s="301"/>
      <c r="D1549" s="301"/>
      <c r="E1549" s="449"/>
      <c r="F1549" s="301"/>
      <c r="G1549" s="302"/>
      <c r="H1549" s="170"/>
      <c r="I1549" s="170"/>
      <c r="J1549" s="817">
        <f t="shared" si="131"/>
        <v>0</v>
      </c>
      <c r="K1549" s="588">
        <f t="shared" si="132"/>
        <v>0</v>
      </c>
      <c r="L1549" s="644">
        <f>IF(I1549&lt;(INDEX(Lookup!$U$2:$U$10,MATCH($D$45,Lookup!$S$2:$S$10,0))),0,365)</f>
        <v>0</v>
      </c>
      <c r="M1549" s="588">
        <f t="shared" si="130"/>
        <v>0</v>
      </c>
      <c r="N1549" s="704"/>
      <c r="O1549" s="361"/>
      <c r="Q1549" s="849">
        <f t="shared" si="133"/>
        <v>0</v>
      </c>
      <c r="R1549" s="849">
        <f t="shared" si="134"/>
        <v>0</v>
      </c>
    </row>
    <row r="1550" spans="2:18" x14ac:dyDescent="0.35">
      <c r="B1550" s="229"/>
      <c r="C1550" s="301"/>
      <c r="D1550" s="301"/>
      <c r="E1550" s="449"/>
      <c r="F1550" s="301"/>
      <c r="G1550" s="302"/>
      <c r="H1550" s="170"/>
      <c r="I1550" s="170"/>
      <c r="J1550" s="817">
        <f t="shared" si="131"/>
        <v>0</v>
      </c>
      <c r="K1550" s="588">
        <f t="shared" si="132"/>
        <v>0</v>
      </c>
      <c r="L1550" s="644">
        <f>IF(I1550&lt;(INDEX(Lookup!$U$2:$U$10,MATCH($D$45,Lookup!$S$2:$S$10,0))),0,365)</f>
        <v>0</v>
      </c>
      <c r="M1550" s="588">
        <f t="shared" si="130"/>
        <v>0</v>
      </c>
      <c r="N1550" s="704"/>
      <c r="O1550" s="361"/>
      <c r="Q1550" s="849">
        <f t="shared" si="133"/>
        <v>0</v>
      </c>
      <c r="R1550" s="849">
        <f t="shared" si="134"/>
        <v>0</v>
      </c>
    </row>
    <row r="1551" spans="2:18" x14ac:dyDescent="0.35">
      <c r="B1551" s="229"/>
      <c r="C1551" s="301"/>
      <c r="D1551" s="301"/>
      <c r="E1551" s="449"/>
      <c r="F1551" s="301"/>
      <c r="G1551" s="302"/>
      <c r="H1551" s="170"/>
      <c r="I1551" s="170"/>
      <c r="J1551" s="817">
        <f t="shared" si="131"/>
        <v>0</v>
      </c>
      <c r="K1551" s="588">
        <f t="shared" si="132"/>
        <v>0</v>
      </c>
      <c r="L1551" s="644">
        <f>IF(I1551&lt;(INDEX(Lookup!$U$2:$U$10,MATCH($D$45,Lookup!$S$2:$S$10,0))),0,365)</f>
        <v>0</v>
      </c>
      <c r="M1551" s="588">
        <f t="shared" si="130"/>
        <v>0</v>
      </c>
      <c r="N1551" s="704"/>
      <c r="O1551" s="361"/>
      <c r="Q1551" s="849">
        <f t="shared" si="133"/>
        <v>0</v>
      </c>
      <c r="R1551" s="849">
        <f t="shared" si="134"/>
        <v>0</v>
      </c>
    </row>
    <row r="1552" spans="2:18" x14ac:dyDescent="0.35">
      <c r="B1552" s="229"/>
      <c r="C1552" s="301"/>
      <c r="D1552" s="301"/>
      <c r="E1552" s="449"/>
      <c r="F1552" s="301"/>
      <c r="G1552" s="302"/>
      <c r="H1552" s="170"/>
      <c r="I1552" s="170"/>
      <c r="J1552" s="817">
        <f t="shared" si="131"/>
        <v>0</v>
      </c>
      <c r="K1552" s="588">
        <f t="shared" si="132"/>
        <v>0</v>
      </c>
      <c r="L1552" s="644">
        <f>IF(I1552&lt;(INDEX(Lookup!$U$2:$U$10,MATCH($D$45,Lookup!$S$2:$S$10,0))),0,365)</f>
        <v>0</v>
      </c>
      <c r="M1552" s="588">
        <f t="shared" si="130"/>
        <v>0</v>
      </c>
      <c r="N1552" s="704"/>
      <c r="O1552" s="361"/>
      <c r="Q1552" s="849">
        <f t="shared" si="133"/>
        <v>0</v>
      </c>
      <c r="R1552" s="849">
        <f t="shared" si="134"/>
        <v>0</v>
      </c>
    </row>
    <row r="1553" spans="2:18" x14ac:dyDescent="0.35">
      <c r="B1553" s="229"/>
      <c r="C1553" s="301"/>
      <c r="D1553" s="301"/>
      <c r="E1553" s="449"/>
      <c r="F1553" s="301"/>
      <c r="G1553" s="302"/>
      <c r="H1553" s="170"/>
      <c r="I1553" s="170"/>
      <c r="J1553" s="817">
        <f t="shared" si="131"/>
        <v>0</v>
      </c>
      <c r="K1553" s="588">
        <f t="shared" si="132"/>
        <v>0</v>
      </c>
      <c r="L1553" s="644">
        <f>IF(I1553&lt;(INDEX(Lookup!$U$2:$U$10,MATCH($D$45,Lookup!$S$2:$S$10,0))),0,365)</f>
        <v>0</v>
      </c>
      <c r="M1553" s="588">
        <f t="shared" si="130"/>
        <v>0</v>
      </c>
      <c r="N1553" s="704"/>
      <c r="O1553" s="361"/>
      <c r="Q1553" s="849">
        <f t="shared" si="133"/>
        <v>0</v>
      </c>
      <c r="R1553" s="849">
        <f t="shared" si="134"/>
        <v>0</v>
      </c>
    </row>
    <row r="1554" spans="2:18" x14ac:dyDescent="0.35">
      <c r="B1554" s="229"/>
      <c r="C1554" s="301"/>
      <c r="D1554" s="301"/>
      <c r="E1554" s="449"/>
      <c r="F1554" s="301"/>
      <c r="G1554" s="302"/>
      <c r="H1554" s="170"/>
      <c r="I1554" s="170"/>
      <c r="J1554" s="817">
        <f t="shared" si="131"/>
        <v>0</v>
      </c>
      <c r="K1554" s="588">
        <f t="shared" si="132"/>
        <v>0</v>
      </c>
      <c r="L1554" s="644">
        <f>IF(I1554&lt;(INDEX(Lookup!$U$2:$U$10,MATCH($D$45,Lookup!$S$2:$S$10,0))),0,365)</f>
        <v>0</v>
      </c>
      <c r="M1554" s="588">
        <f t="shared" si="130"/>
        <v>0</v>
      </c>
      <c r="N1554" s="704"/>
      <c r="O1554" s="361"/>
      <c r="Q1554" s="849">
        <f t="shared" si="133"/>
        <v>0</v>
      </c>
      <c r="R1554" s="849">
        <f t="shared" si="134"/>
        <v>0</v>
      </c>
    </row>
    <row r="1555" spans="2:18" x14ac:dyDescent="0.35">
      <c r="B1555" s="229"/>
      <c r="C1555" s="301"/>
      <c r="D1555" s="301"/>
      <c r="E1555" s="449"/>
      <c r="F1555" s="301"/>
      <c r="G1555" s="302"/>
      <c r="H1555" s="170"/>
      <c r="I1555" s="170"/>
      <c r="J1555" s="817">
        <f t="shared" si="131"/>
        <v>0</v>
      </c>
      <c r="K1555" s="588">
        <f t="shared" si="132"/>
        <v>0</v>
      </c>
      <c r="L1555" s="644">
        <f>IF(I1555&lt;(INDEX(Lookup!$U$2:$U$10,MATCH($D$45,Lookup!$S$2:$S$10,0))),0,365)</f>
        <v>0</v>
      </c>
      <c r="M1555" s="588">
        <f t="shared" si="130"/>
        <v>0</v>
      </c>
      <c r="N1555" s="704"/>
      <c r="O1555" s="361"/>
      <c r="Q1555" s="849">
        <f t="shared" si="133"/>
        <v>0</v>
      </c>
      <c r="R1555" s="849">
        <f t="shared" si="134"/>
        <v>0</v>
      </c>
    </row>
    <row r="1556" spans="2:18" x14ac:dyDescent="0.35">
      <c r="B1556" s="229"/>
      <c r="C1556" s="301"/>
      <c r="D1556" s="301"/>
      <c r="E1556" s="449"/>
      <c r="F1556" s="301"/>
      <c r="G1556" s="302"/>
      <c r="H1556" s="170"/>
      <c r="I1556" s="170"/>
      <c r="J1556" s="817">
        <f t="shared" si="131"/>
        <v>0</v>
      </c>
      <c r="K1556" s="588">
        <f t="shared" si="132"/>
        <v>0</v>
      </c>
      <c r="L1556" s="644">
        <f>IF(I1556&lt;(INDEX(Lookup!$U$2:$U$10,MATCH($D$45,Lookup!$S$2:$S$10,0))),0,365)</f>
        <v>0</v>
      </c>
      <c r="M1556" s="588">
        <f t="shared" si="130"/>
        <v>0</v>
      </c>
      <c r="N1556" s="704"/>
      <c r="O1556" s="361"/>
      <c r="Q1556" s="849">
        <f t="shared" si="133"/>
        <v>0</v>
      </c>
      <c r="R1556" s="849">
        <f t="shared" si="134"/>
        <v>0</v>
      </c>
    </row>
    <row r="1557" spans="2:18" x14ac:dyDescent="0.35">
      <c r="B1557" s="229"/>
      <c r="C1557" s="301"/>
      <c r="D1557" s="301"/>
      <c r="E1557" s="449"/>
      <c r="F1557" s="301"/>
      <c r="G1557" s="302"/>
      <c r="H1557" s="170"/>
      <c r="I1557" s="170"/>
      <c r="J1557" s="817">
        <f t="shared" si="131"/>
        <v>0</v>
      </c>
      <c r="K1557" s="588">
        <f t="shared" si="132"/>
        <v>0</v>
      </c>
      <c r="L1557" s="644">
        <f>IF(I1557&lt;(INDEX(Lookup!$U$2:$U$10,MATCH($D$45,Lookup!$S$2:$S$10,0))),0,365)</f>
        <v>0</v>
      </c>
      <c r="M1557" s="588">
        <f t="shared" si="130"/>
        <v>0</v>
      </c>
      <c r="N1557" s="704"/>
      <c r="O1557" s="361"/>
      <c r="Q1557" s="849">
        <f t="shared" si="133"/>
        <v>0</v>
      </c>
      <c r="R1557" s="849">
        <f t="shared" si="134"/>
        <v>0</v>
      </c>
    </row>
    <row r="1558" spans="2:18" x14ac:dyDescent="0.35">
      <c r="B1558" s="229"/>
      <c r="C1558" s="301"/>
      <c r="D1558" s="301"/>
      <c r="E1558" s="449"/>
      <c r="F1558" s="301"/>
      <c r="G1558" s="302"/>
      <c r="H1558" s="170"/>
      <c r="I1558" s="170"/>
      <c r="J1558" s="817">
        <f t="shared" si="131"/>
        <v>0</v>
      </c>
      <c r="K1558" s="588">
        <f t="shared" si="132"/>
        <v>0</v>
      </c>
      <c r="L1558" s="644">
        <f>IF(I1558&lt;(INDEX(Lookup!$U$2:$U$10,MATCH($D$45,Lookup!$S$2:$S$10,0))),0,365)</f>
        <v>0</v>
      </c>
      <c r="M1558" s="588">
        <f t="shared" si="130"/>
        <v>0</v>
      </c>
      <c r="N1558" s="704"/>
      <c r="O1558" s="361"/>
      <c r="Q1558" s="849">
        <f t="shared" si="133"/>
        <v>0</v>
      </c>
      <c r="R1558" s="849">
        <f t="shared" si="134"/>
        <v>0</v>
      </c>
    </row>
    <row r="1559" spans="2:18" x14ac:dyDescent="0.35">
      <c r="B1559" s="229"/>
      <c r="C1559" s="301"/>
      <c r="D1559" s="301"/>
      <c r="E1559" s="449"/>
      <c r="F1559" s="301"/>
      <c r="G1559" s="302"/>
      <c r="H1559" s="170"/>
      <c r="I1559" s="170"/>
      <c r="J1559" s="817">
        <f t="shared" si="131"/>
        <v>0</v>
      </c>
      <c r="K1559" s="588">
        <f t="shared" si="132"/>
        <v>0</v>
      </c>
      <c r="L1559" s="644">
        <f>IF(I1559&lt;(INDEX(Lookup!$U$2:$U$10,MATCH($D$45,Lookup!$S$2:$S$10,0))),0,365)</f>
        <v>0</v>
      </c>
      <c r="M1559" s="588">
        <f t="shared" si="130"/>
        <v>0</v>
      </c>
      <c r="N1559" s="704"/>
      <c r="O1559" s="361"/>
      <c r="Q1559" s="849">
        <f t="shared" si="133"/>
        <v>0</v>
      </c>
      <c r="R1559" s="849">
        <f t="shared" si="134"/>
        <v>0</v>
      </c>
    </row>
    <row r="1560" spans="2:18" x14ac:dyDescent="0.35">
      <c r="B1560" s="229"/>
      <c r="C1560" s="301"/>
      <c r="D1560" s="301"/>
      <c r="E1560" s="449"/>
      <c r="F1560" s="301"/>
      <c r="G1560" s="302"/>
      <c r="H1560" s="170"/>
      <c r="I1560" s="170"/>
      <c r="J1560" s="817">
        <f t="shared" si="131"/>
        <v>0</v>
      </c>
      <c r="K1560" s="588">
        <f t="shared" si="132"/>
        <v>0</v>
      </c>
      <c r="L1560" s="644">
        <f>IF(I1560&lt;(INDEX(Lookup!$U$2:$U$10,MATCH($D$45,Lookup!$S$2:$S$10,0))),0,365)</f>
        <v>0</v>
      </c>
      <c r="M1560" s="588">
        <f t="shared" si="130"/>
        <v>0</v>
      </c>
      <c r="N1560" s="704"/>
      <c r="O1560" s="361"/>
      <c r="Q1560" s="849">
        <f t="shared" si="133"/>
        <v>0</v>
      </c>
      <c r="R1560" s="849">
        <f t="shared" si="134"/>
        <v>0</v>
      </c>
    </row>
    <row r="1561" spans="2:18" x14ac:dyDescent="0.35">
      <c r="B1561" s="229"/>
      <c r="C1561" s="301"/>
      <c r="D1561" s="301"/>
      <c r="E1561" s="449"/>
      <c r="F1561" s="301"/>
      <c r="G1561" s="302"/>
      <c r="H1561" s="170"/>
      <c r="I1561" s="170"/>
      <c r="J1561" s="817">
        <f t="shared" si="131"/>
        <v>0</v>
      </c>
      <c r="K1561" s="588">
        <f t="shared" si="132"/>
        <v>0</v>
      </c>
      <c r="L1561" s="644">
        <f>IF(I1561&lt;(INDEX(Lookup!$U$2:$U$10,MATCH($D$45,Lookup!$S$2:$S$10,0))),0,365)</f>
        <v>0</v>
      </c>
      <c r="M1561" s="588">
        <f t="shared" si="130"/>
        <v>0</v>
      </c>
      <c r="N1561" s="704"/>
      <c r="O1561" s="361"/>
      <c r="Q1561" s="849">
        <f t="shared" si="133"/>
        <v>0</v>
      </c>
      <c r="R1561" s="849">
        <f t="shared" si="134"/>
        <v>0</v>
      </c>
    </row>
    <row r="1562" spans="2:18" x14ac:dyDescent="0.35">
      <c r="B1562" s="229"/>
      <c r="C1562" s="301"/>
      <c r="D1562" s="301"/>
      <c r="E1562" s="449"/>
      <c r="F1562" s="301"/>
      <c r="G1562" s="302"/>
      <c r="H1562" s="170"/>
      <c r="I1562" s="170"/>
      <c r="J1562" s="817">
        <f t="shared" si="131"/>
        <v>0</v>
      </c>
      <c r="K1562" s="588">
        <f t="shared" si="132"/>
        <v>0</v>
      </c>
      <c r="L1562" s="644">
        <f>IF(I1562&lt;(INDEX(Lookup!$U$2:$U$10,MATCH($D$45,Lookup!$S$2:$S$10,0))),0,365)</f>
        <v>0</v>
      </c>
      <c r="M1562" s="588">
        <f t="shared" si="130"/>
        <v>0</v>
      </c>
      <c r="N1562" s="704"/>
      <c r="O1562" s="361"/>
      <c r="Q1562" s="849">
        <f t="shared" si="133"/>
        <v>0</v>
      </c>
      <c r="R1562" s="849">
        <f t="shared" si="134"/>
        <v>0</v>
      </c>
    </row>
    <row r="1563" spans="2:18" x14ac:dyDescent="0.35">
      <c r="B1563" s="229"/>
      <c r="C1563" s="301"/>
      <c r="D1563" s="301"/>
      <c r="E1563" s="449"/>
      <c r="F1563" s="301"/>
      <c r="G1563" s="302"/>
      <c r="H1563" s="170"/>
      <c r="I1563" s="170"/>
      <c r="J1563" s="817">
        <f t="shared" si="131"/>
        <v>0</v>
      </c>
      <c r="K1563" s="588">
        <f t="shared" si="132"/>
        <v>0</v>
      </c>
      <c r="L1563" s="644">
        <f>IF(I1563&lt;(INDEX(Lookup!$U$2:$U$10,MATCH($D$45,Lookup!$S$2:$S$10,0))),0,365)</f>
        <v>0</v>
      </c>
      <c r="M1563" s="588">
        <f t="shared" si="130"/>
        <v>0</v>
      </c>
      <c r="N1563" s="704"/>
      <c r="O1563" s="361"/>
      <c r="Q1563" s="849">
        <f t="shared" si="133"/>
        <v>0</v>
      </c>
      <c r="R1563" s="849">
        <f t="shared" si="134"/>
        <v>0</v>
      </c>
    </row>
    <row r="1564" spans="2:18" x14ac:dyDescent="0.35">
      <c r="B1564" s="229"/>
      <c r="C1564" s="301"/>
      <c r="D1564" s="301"/>
      <c r="E1564" s="449"/>
      <c r="F1564" s="301"/>
      <c r="G1564" s="302"/>
      <c r="H1564" s="170"/>
      <c r="I1564" s="170"/>
      <c r="J1564" s="817">
        <f t="shared" si="131"/>
        <v>0</v>
      </c>
      <c r="K1564" s="588">
        <f t="shared" si="132"/>
        <v>0</v>
      </c>
      <c r="L1564" s="644">
        <f>IF(I1564&lt;(INDEX(Lookup!$U$2:$U$10,MATCH($D$45,Lookup!$S$2:$S$10,0))),0,365)</f>
        <v>0</v>
      </c>
      <c r="M1564" s="588">
        <f t="shared" si="130"/>
        <v>0</v>
      </c>
      <c r="N1564" s="704"/>
      <c r="O1564" s="361"/>
      <c r="Q1564" s="849">
        <f t="shared" si="133"/>
        <v>0</v>
      </c>
      <c r="R1564" s="849">
        <f t="shared" si="134"/>
        <v>0</v>
      </c>
    </row>
    <row r="1565" spans="2:18" x14ac:dyDescent="0.35">
      <c r="B1565" s="229"/>
      <c r="C1565" s="301"/>
      <c r="D1565" s="301"/>
      <c r="E1565" s="449"/>
      <c r="F1565" s="301"/>
      <c r="G1565" s="302"/>
      <c r="H1565" s="170"/>
      <c r="I1565" s="170"/>
      <c r="J1565" s="817">
        <f t="shared" si="131"/>
        <v>0</v>
      </c>
      <c r="K1565" s="588">
        <f t="shared" si="132"/>
        <v>0</v>
      </c>
      <c r="L1565" s="644">
        <f>IF(I1565&lt;(INDEX(Lookup!$U$2:$U$10,MATCH($D$45,Lookup!$S$2:$S$10,0))),0,365)</f>
        <v>0</v>
      </c>
      <c r="M1565" s="588">
        <f t="shared" si="130"/>
        <v>0</v>
      </c>
      <c r="N1565" s="704"/>
      <c r="O1565" s="361"/>
      <c r="Q1565" s="849">
        <f t="shared" si="133"/>
        <v>0</v>
      </c>
      <c r="R1565" s="849">
        <f t="shared" si="134"/>
        <v>0</v>
      </c>
    </row>
    <row r="1566" spans="2:18" x14ac:dyDescent="0.35">
      <c r="B1566" s="229"/>
      <c r="C1566" s="301"/>
      <c r="D1566" s="301"/>
      <c r="E1566" s="449"/>
      <c r="F1566" s="301"/>
      <c r="G1566" s="302"/>
      <c r="H1566" s="170"/>
      <c r="I1566" s="170"/>
      <c r="J1566" s="817">
        <f t="shared" si="131"/>
        <v>0</v>
      </c>
      <c r="K1566" s="588">
        <f t="shared" si="132"/>
        <v>0</v>
      </c>
      <c r="L1566" s="644">
        <f>IF(I1566&lt;(INDEX(Lookup!$U$2:$U$10,MATCH($D$45,Lookup!$S$2:$S$10,0))),0,365)</f>
        <v>0</v>
      </c>
      <c r="M1566" s="588">
        <f t="shared" si="130"/>
        <v>0</v>
      </c>
      <c r="N1566" s="704"/>
      <c r="O1566" s="361"/>
      <c r="Q1566" s="849">
        <f t="shared" si="133"/>
        <v>0</v>
      </c>
      <c r="R1566" s="849">
        <f t="shared" si="134"/>
        <v>0</v>
      </c>
    </row>
    <row r="1567" spans="2:18" x14ac:dyDescent="0.35">
      <c r="B1567" s="229"/>
      <c r="C1567" s="301"/>
      <c r="D1567" s="301"/>
      <c r="E1567" s="449"/>
      <c r="F1567" s="301"/>
      <c r="G1567" s="302"/>
      <c r="H1567" s="170"/>
      <c r="I1567" s="170"/>
      <c r="J1567" s="817">
        <f t="shared" si="131"/>
        <v>0</v>
      </c>
      <c r="K1567" s="588">
        <f t="shared" si="132"/>
        <v>0</v>
      </c>
      <c r="L1567" s="644">
        <f>IF(I1567&lt;(INDEX(Lookup!$U$2:$U$10,MATCH($D$45,Lookup!$S$2:$S$10,0))),0,365)</f>
        <v>0</v>
      </c>
      <c r="M1567" s="588">
        <f t="shared" si="130"/>
        <v>0</v>
      </c>
      <c r="N1567" s="704"/>
      <c r="O1567" s="361"/>
      <c r="Q1567" s="849">
        <f t="shared" si="133"/>
        <v>0</v>
      </c>
      <c r="R1567" s="849">
        <f t="shared" si="134"/>
        <v>0</v>
      </c>
    </row>
    <row r="1568" spans="2:18" x14ac:dyDescent="0.35">
      <c r="B1568" s="229"/>
      <c r="C1568" s="301"/>
      <c r="D1568" s="301"/>
      <c r="E1568" s="449"/>
      <c r="F1568" s="301"/>
      <c r="G1568" s="302"/>
      <c r="H1568" s="170"/>
      <c r="I1568" s="170"/>
      <c r="J1568" s="817">
        <f t="shared" si="131"/>
        <v>0</v>
      </c>
      <c r="K1568" s="588">
        <f t="shared" si="132"/>
        <v>0</v>
      </c>
      <c r="L1568" s="644">
        <f>IF(I1568&lt;(INDEX(Lookup!$U$2:$U$10,MATCH($D$45,Lookup!$S$2:$S$10,0))),0,365)</f>
        <v>0</v>
      </c>
      <c r="M1568" s="588">
        <f t="shared" si="130"/>
        <v>0</v>
      </c>
      <c r="N1568" s="704"/>
      <c r="O1568" s="361"/>
      <c r="Q1568" s="849">
        <f t="shared" si="133"/>
        <v>0</v>
      </c>
      <c r="R1568" s="849">
        <f t="shared" si="134"/>
        <v>0</v>
      </c>
    </row>
    <row r="1569" spans="2:18" x14ac:dyDescent="0.35">
      <c r="B1569" s="229"/>
      <c r="C1569" s="301"/>
      <c r="D1569" s="301"/>
      <c r="E1569" s="449"/>
      <c r="F1569" s="301"/>
      <c r="G1569" s="302"/>
      <c r="H1569" s="170"/>
      <c r="I1569" s="170"/>
      <c r="J1569" s="817">
        <f t="shared" si="131"/>
        <v>0</v>
      </c>
      <c r="K1569" s="588">
        <f t="shared" si="132"/>
        <v>0</v>
      </c>
      <c r="L1569" s="644">
        <f>IF(I1569&lt;(INDEX(Lookup!$U$2:$U$10,MATCH($D$45,Lookup!$S$2:$S$10,0))),0,365)</f>
        <v>0</v>
      </c>
      <c r="M1569" s="588">
        <f t="shared" si="130"/>
        <v>0</v>
      </c>
      <c r="N1569" s="704"/>
      <c r="O1569" s="361"/>
      <c r="Q1569" s="849">
        <f t="shared" si="133"/>
        <v>0</v>
      </c>
      <c r="R1569" s="849">
        <f t="shared" si="134"/>
        <v>0</v>
      </c>
    </row>
    <row r="1570" spans="2:18" x14ac:dyDescent="0.35">
      <c r="B1570" s="229"/>
      <c r="C1570" s="301"/>
      <c r="D1570" s="301"/>
      <c r="E1570" s="449"/>
      <c r="F1570" s="301"/>
      <c r="G1570" s="302"/>
      <c r="H1570" s="170"/>
      <c r="I1570" s="170"/>
      <c r="J1570" s="817">
        <f t="shared" si="131"/>
        <v>0</v>
      </c>
      <c r="K1570" s="588">
        <f t="shared" si="132"/>
        <v>0</v>
      </c>
      <c r="L1570" s="644">
        <f>IF(I1570&lt;(INDEX(Lookup!$U$2:$U$10,MATCH($D$45,Lookup!$S$2:$S$10,0))),0,365)</f>
        <v>0</v>
      </c>
      <c r="M1570" s="588">
        <f t="shared" si="130"/>
        <v>0</v>
      </c>
      <c r="N1570" s="704"/>
      <c r="O1570" s="361"/>
      <c r="Q1570" s="849">
        <f t="shared" si="133"/>
        <v>0</v>
      </c>
      <c r="R1570" s="849">
        <f t="shared" si="134"/>
        <v>0</v>
      </c>
    </row>
    <row r="1571" spans="2:18" x14ac:dyDescent="0.35">
      <c r="B1571" s="229"/>
      <c r="C1571" s="301"/>
      <c r="D1571" s="301"/>
      <c r="E1571" s="449"/>
      <c r="F1571" s="301"/>
      <c r="G1571" s="302"/>
      <c r="H1571" s="170"/>
      <c r="I1571" s="170"/>
      <c r="J1571" s="817">
        <f t="shared" si="131"/>
        <v>0</v>
      </c>
      <c r="K1571" s="588">
        <f t="shared" si="132"/>
        <v>0</v>
      </c>
      <c r="L1571" s="644">
        <f>IF(I1571&lt;(INDEX(Lookup!$U$2:$U$10,MATCH($D$45,Lookup!$S$2:$S$10,0))),0,365)</f>
        <v>0</v>
      </c>
      <c r="M1571" s="588">
        <f t="shared" si="130"/>
        <v>0</v>
      </c>
      <c r="N1571" s="704"/>
      <c r="O1571" s="361"/>
      <c r="Q1571" s="849">
        <f t="shared" si="133"/>
        <v>0</v>
      </c>
      <c r="R1571" s="849">
        <f t="shared" si="134"/>
        <v>0</v>
      </c>
    </row>
    <row r="1572" spans="2:18" x14ac:dyDescent="0.35">
      <c r="B1572" s="229"/>
      <c r="C1572" s="301"/>
      <c r="D1572" s="301"/>
      <c r="E1572" s="449"/>
      <c r="F1572" s="301"/>
      <c r="G1572" s="302"/>
      <c r="H1572" s="170"/>
      <c r="I1572" s="170"/>
      <c r="J1572" s="817">
        <f t="shared" si="131"/>
        <v>0</v>
      </c>
      <c r="K1572" s="588">
        <f t="shared" si="132"/>
        <v>0</v>
      </c>
      <c r="L1572" s="644">
        <f>IF(I1572&lt;(INDEX(Lookup!$U$2:$U$10,MATCH($D$45,Lookup!$S$2:$S$10,0))),0,365)</f>
        <v>0</v>
      </c>
      <c r="M1572" s="588">
        <f t="shared" si="130"/>
        <v>0</v>
      </c>
      <c r="N1572" s="704"/>
      <c r="O1572" s="361"/>
      <c r="Q1572" s="849">
        <f t="shared" si="133"/>
        <v>0</v>
      </c>
      <c r="R1572" s="849">
        <f t="shared" si="134"/>
        <v>0</v>
      </c>
    </row>
    <row r="1573" spans="2:18" x14ac:dyDescent="0.35">
      <c r="B1573" s="229"/>
      <c r="C1573" s="301"/>
      <c r="D1573" s="301"/>
      <c r="E1573" s="449"/>
      <c r="F1573" s="301"/>
      <c r="G1573" s="302"/>
      <c r="H1573" s="170"/>
      <c r="I1573" s="170"/>
      <c r="J1573" s="817">
        <f t="shared" si="131"/>
        <v>0</v>
      </c>
      <c r="K1573" s="588">
        <f t="shared" si="132"/>
        <v>0</v>
      </c>
      <c r="L1573" s="644">
        <f>IF(I1573&lt;(INDEX(Lookup!$U$2:$U$10,MATCH($D$45,Lookup!$S$2:$S$10,0))),0,365)</f>
        <v>0</v>
      </c>
      <c r="M1573" s="588">
        <f t="shared" si="130"/>
        <v>0</v>
      </c>
      <c r="N1573" s="704"/>
      <c r="O1573" s="361"/>
      <c r="Q1573" s="849">
        <f t="shared" si="133"/>
        <v>0</v>
      </c>
      <c r="R1573" s="849">
        <f t="shared" si="134"/>
        <v>0</v>
      </c>
    </row>
    <row r="1574" spans="2:18" x14ac:dyDescent="0.35">
      <c r="B1574" s="229"/>
      <c r="C1574" s="301"/>
      <c r="D1574" s="301"/>
      <c r="E1574" s="449"/>
      <c r="F1574" s="301"/>
      <c r="G1574" s="302"/>
      <c r="H1574" s="170"/>
      <c r="I1574" s="170"/>
      <c r="J1574" s="817">
        <f t="shared" si="131"/>
        <v>0</v>
      </c>
      <c r="K1574" s="588">
        <f t="shared" si="132"/>
        <v>0</v>
      </c>
      <c r="L1574" s="644">
        <f>IF(I1574&lt;(INDEX(Lookup!$U$2:$U$10,MATCH($D$45,Lookup!$S$2:$S$10,0))),0,365)</f>
        <v>0</v>
      </c>
      <c r="M1574" s="588">
        <f t="shared" si="130"/>
        <v>0</v>
      </c>
      <c r="N1574" s="704"/>
      <c r="O1574" s="361"/>
      <c r="Q1574" s="849">
        <f t="shared" si="133"/>
        <v>0</v>
      </c>
      <c r="R1574" s="849">
        <f t="shared" si="134"/>
        <v>0</v>
      </c>
    </row>
    <row r="1575" spans="2:18" x14ac:dyDescent="0.35">
      <c r="B1575" s="229"/>
      <c r="C1575" s="301"/>
      <c r="D1575" s="301"/>
      <c r="E1575" s="449"/>
      <c r="F1575" s="301"/>
      <c r="G1575" s="302"/>
      <c r="H1575" s="170"/>
      <c r="I1575" s="170"/>
      <c r="J1575" s="817">
        <f t="shared" si="131"/>
        <v>0</v>
      </c>
      <c r="K1575" s="588">
        <f t="shared" si="132"/>
        <v>0</v>
      </c>
      <c r="L1575" s="644">
        <f>IF(I1575&lt;(INDEX(Lookup!$U$2:$U$10,MATCH($D$45,Lookup!$S$2:$S$10,0))),0,365)</f>
        <v>0</v>
      </c>
      <c r="M1575" s="588">
        <f t="shared" si="130"/>
        <v>0</v>
      </c>
      <c r="N1575" s="704"/>
      <c r="O1575" s="361"/>
      <c r="Q1575" s="849">
        <f t="shared" si="133"/>
        <v>0</v>
      </c>
      <c r="R1575" s="849">
        <f t="shared" si="134"/>
        <v>0</v>
      </c>
    </row>
    <row r="1576" spans="2:18" x14ac:dyDescent="0.35">
      <c r="B1576" s="229"/>
      <c r="C1576" s="301"/>
      <c r="D1576" s="301"/>
      <c r="E1576" s="449"/>
      <c r="F1576" s="301"/>
      <c r="G1576" s="302"/>
      <c r="H1576" s="170"/>
      <c r="I1576" s="170"/>
      <c r="J1576" s="817">
        <f t="shared" si="131"/>
        <v>0</v>
      </c>
      <c r="K1576" s="588">
        <f t="shared" si="132"/>
        <v>0</v>
      </c>
      <c r="L1576" s="644">
        <f>IF(I1576&lt;(INDEX(Lookup!$U$2:$U$10,MATCH($D$45,Lookup!$S$2:$S$10,0))),0,365)</f>
        <v>0</v>
      </c>
      <c r="M1576" s="588">
        <f t="shared" si="130"/>
        <v>0</v>
      </c>
      <c r="N1576" s="704"/>
      <c r="O1576" s="361"/>
      <c r="Q1576" s="849">
        <f t="shared" si="133"/>
        <v>0</v>
      </c>
      <c r="R1576" s="849">
        <f t="shared" si="134"/>
        <v>0</v>
      </c>
    </row>
    <row r="1577" spans="2:18" x14ac:dyDescent="0.35">
      <c r="B1577" s="229"/>
      <c r="C1577" s="301"/>
      <c r="D1577" s="301"/>
      <c r="E1577" s="449"/>
      <c r="F1577" s="301"/>
      <c r="G1577" s="302"/>
      <c r="H1577" s="170"/>
      <c r="I1577" s="170"/>
      <c r="J1577" s="817">
        <f t="shared" si="131"/>
        <v>0</v>
      </c>
      <c r="K1577" s="588">
        <f t="shared" si="132"/>
        <v>0</v>
      </c>
      <c r="L1577" s="644">
        <f>IF(I1577&lt;(INDEX(Lookup!$U$2:$U$10,MATCH($D$45,Lookup!$S$2:$S$10,0))),0,365)</f>
        <v>0</v>
      </c>
      <c r="M1577" s="588">
        <f t="shared" si="130"/>
        <v>0</v>
      </c>
      <c r="N1577" s="704"/>
      <c r="O1577" s="361"/>
      <c r="Q1577" s="849">
        <f t="shared" si="133"/>
        <v>0</v>
      </c>
      <c r="R1577" s="849">
        <f t="shared" si="134"/>
        <v>0</v>
      </c>
    </row>
    <row r="1578" spans="2:18" x14ac:dyDescent="0.35">
      <c r="B1578" s="229"/>
      <c r="C1578" s="301"/>
      <c r="D1578" s="301"/>
      <c r="E1578" s="449"/>
      <c r="F1578" s="301"/>
      <c r="G1578" s="302"/>
      <c r="H1578" s="170"/>
      <c r="I1578" s="170"/>
      <c r="J1578" s="817">
        <f t="shared" si="131"/>
        <v>0</v>
      </c>
      <c r="K1578" s="588">
        <f t="shared" si="132"/>
        <v>0</v>
      </c>
      <c r="L1578" s="644">
        <f>IF(I1578&lt;(INDEX(Lookup!$U$2:$U$10,MATCH($D$45,Lookup!$S$2:$S$10,0))),0,365)</f>
        <v>0</v>
      </c>
      <c r="M1578" s="588">
        <f t="shared" si="130"/>
        <v>0</v>
      </c>
      <c r="N1578" s="704"/>
      <c r="O1578" s="361"/>
      <c r="Q1578" s="849">
        <f t="shared" si="133"/>
        <v>0</v>
      </c>
      <c r="R1578" s="849">
        <f t="shared" si="134"/>
        <v>0</v>
      </c>
    </row>
    <row r="1579" spans="2:18" x14ac:dyDescent="0.35">
      <c r="B1579" s="229"/>
      <c r="C1579" s="301"/>
      <c r="D1579" s="301"/>
      <c r="E1579" s="449"/>
      <c r="F1579" s="301"/>
      <c r="G1579" s="302"/>
      <c r="H1579" s="170"/>
      <c r="I1579" s="170"/>
      <c r="J1579" s="817">
        <f t="shared" si="131"/>
        <v>0</v>
      </c>
      <c r="K1579" s="588">
        <f t="shared" si="132"/>
        <v>0</v>
      </c>
      <c r="L1579" s="644">
        <f>IF(I1579&lt;(INDEX(Lookup!$U$2:$U$10,MATCH($D$45,Lookup!$S$2:$S$10,0))),0,365)</f>
        <v>0</v>
      </c>
      <c r="M1579" s="588">
        <f t="shared" si="130"/>
        <v>0</v>
      </c>
      <c r="N1579" s="704"/>
      <c r="O1579" s="361"/>
      <c r="Q1579" s="849">
        <f t="shared" si="133"/>
        <v>0</v>
      </c>
      <c r="R1579" s="849">
        <f t="shared" si="134"/>
        <v>0</v>
      </c>
    </row>
    <row r="1580" spans="2:18" x14ac:dyDescent="0.35">
      <c r="B1580" s="229"/>
      <c r="C1580" s="301"/>
      <c r="D1580" s="301"/>
      <c r="E1580" s="449"/>
      <c r="F1580" s="301"/>
      <c r="G1580" s="302"/>
      <c r="H1580" s="170"/>
      <c r="I1580" s="170"/>
      <c r="J1580" s="817">
        <f t="shared" si="131"/>
        <v>0</v>
      </c>
      <c r="K1580" s="588">
        <f t="shared" si="132"/>
        <v>0</v>
      </c>
      <c r="L1580" s="644">
        <f>IF(I1580&lt;(INDEX(Lookup!$U$2:$U$10,MATCH($D$45,Lookup!$S$2:$S$10,0))),0,365)</f>
        <v>0</v>
      </c>
      <c r="M1580" s="588">
        <f t="shared" si="130"/>
        <v>0</v>
      </c>
      <c r="N1580" s="704"/>
      <c r="O1580" s="361"/>
      <c r="Q1580" s="849">
        <f t="shared" si="133"/>
        <v>0</v>
      </c>
      <c r="R1580" s="849">
        <f t="shared" si="134"/>
        <v>0</v>
      </c>
    </row>
    <row r="1581" spans="2:18" x14ac:dyDescent="0.35">
      <c r="B1581" s="229"/>
      <c r="C1581" s="301"/>
      <c r="D1581" s="301"/>
      <c r="E1581" s="449"/>
      <c r="F1581" s="301"/>
      <c r="G1581" s="302"/>
      <c r="H1581" s="170"/>
      <c r="I1581" s="170"/>
      <c r="J1581" s="817">
        <f t="shared" si="131"/>
        <v>0</v>
      </c>
      <c r="K1581" s="588">
        <f t="shared" si="132"/>
        <v>0</v>
      </c>
      <c r="L1581" s="644">
        <f>IF(I1581&lt;(INDEX(Lookup!$U$2:$U$10,MATCH($D$45,Lookup!$S$2:$S$10,0))),0,365)</f>
        <v>0</v>
      </c>
      <c r="M1581" s="588">
        <f t="shared" si="130"/>
        <v>0</v>
      </c>
      <c r="N1581" s="704"/>
      <c r="O1581" s="361"/>
      <c r="Q1581" s="849">
        <f t="shared" si="133"/>
        <v>0</v>
      </c>
      <c r="R1581" s="849">
        <f t="shared" si="134"/>
        <v>0</v>
      </c>
    </row>
    <row r="1582" spans="2:18" x14ac:dyDescent="0.35">
      <c r="B1582" s="229"/>
      <c r="C1582" s="301"/>
      <c r="D1582" s="301"/>
      <c r="E1582" s="449"/>
      <c r="F1582" s="301"/>
      <c r="G1582" s="302"/>
      <c r="H1582" s="170"/>
      <c r="I1582" s="170"/>
      <c r="J1582" s="817">
        <f t="shared" si="131"/>
        <v>0</v>
      </c>
      <c r="K1582" s="588">
        <f t="shared" si="132"/>
        <v>0</v>
      </c>
      <c r="L1582" s="644">
        <f>IF(I1582&lt;(INDEX(Lookup!$U$2:$U$10,MATCH($D$45,Lookup!$S$2:$S$10,0))),0,365)</f>
        <v>0</v>
      </c>
      <c r="M1582" s="588">
        <f t="shared" si="130"/>
        <v>0</v>
      </c>
      <c r="N1582" s="704"/>
      <c r="O1582" s="361"/>
      <c r="Q1582" s="849">
        <f t="shared" si="133"/>
        <v>0</v>
      </c>
      <c r="R1582" s="849">
        <f t="shared" si="134"/>
        <v>0</v>
      </c>
    </row>
    <row r="1583" spans="2:18" x14ac:dyDescent="0.35">
      <c r="B1583" s="229"/>
      <c r="C1583" s="301"/>
      <c r="D1583" s="301"/>
      <c r="E1583" s="449"/>
      <c r="F1583" s="301"/>
      <c r="G1583" s="302"/>
      <c r="H1583" s="170"/>
      <c r="I1583" s="170"/>
      <c r="J1583" s="817">
        <f t="shared" si="131"/>
        <v>0</v>
      </c>
      <c r="K1583" s="588">
        <f t="shared" si="132"/>
        <v>0</v>
      </c>
      <c r="L1583" s="644">
        <f>IF(I1583&lt;(INDEX(Lookup!$U$2:$U$10,MATCH($D$45,Lookup!$S$2:$S$10,0))),0,365)</f>
        <v>0</v>
      </c>
      <c r="M1583" s="588">
        <f t="shared" si="130"/>
        <v>0</v>
      </c>
      <c r="N1583" s="704"/>
      <c r="O1583" s="361"/>
      <c r="Q1583" s="849">
        <f t="shared" si="133"/>
        <v>0</v>
      </c>
      <c r="R1583" s="849">
        <f t="shared" si="134"/>
        <v>0</v>
      </c>
    </row>
    <row r="1584" spans="2:18" x14ac:dyDescent="0.35">
      <c r="B1584" s="229"/>
      <c r="C1584" s="301"/>
      <c r="D1584" s="301"/>
      <c r="E1584" s="449"/>
      <c r="F1584" s="301"/>
      <c r="G1584" s="302"/>
      <c r="H1584" s="170"/>
      <c r="I1584" s="170"/>
      <c r="J1584" s="817">
        <f t="shared" si="131"/>
        <v>0</v>
      </c>
      <c r="K1584" s="588">
        <f t="shared" si="132"/>
        <v>0</v>
      </c>
      <c r="L1584" s="644">
        <f>IF(I1584&lt;(INDEX(Lookup!$U$2:$U$10,MATCH($D$45,Lookup!$S$2:$S$10,0))),0,365)</f>
        <v>0</v>
      </c>
      <c r="M1584" s="588">
        <f t="shared" ref="M1584:M1647" si="135">IF(O1584="x",0,L1584*$L$8)</f>
        <v>0</v>
      </c>
      <c r="N1584" s="704"/>
      <c r="O1584" s="361"/>
      <c r="Q1584" s="849">
        <f t="shared" si="133"/>
        <v>0</v>
      </c>
      <c r="R1584" s="849">
        <f t="shared" si="134"/>
        <v>0</v>
      </c>
    </row>
    <row r="1585" spans="2:18" x14ac:dyDescent="0.35">
      <c r="B1585" s="229"/>
      <c r="C1585" s="301"/>
      <c r="D1585" s="301"/>
      <c r="E1585" s="449"/>
      <c r="F1585" s="301"/>
      <c r="G1585" s="302"/>
      <c r="H1585" s="170"/>
      <c r="I1585" s="170"/>
      <c r="J1585" s="817">
        <f t="shared" ref="J1585:J1648" si="136">IF(OR(H1585&lt;&gt;"",I1585&lt;&gt;""),DATEDIF(H1585,I1585,"d")+1,0)</f>
        <v>0</v>
      </c>
      <c r="K1585" s="588">
        <f t="shared" ref="K1585:K1648" si="137">J1585*$L$8</f>
        <v>0</v>
      </c>
      <c r="L1585" s="644">
        <f>IF(I1585&lt;(INDEX(Lookup!$U$2:$U$10,MATCH($D$45,Lookup!$S$2:$S$10,0))),0,365)</f>
        <v>0</v>
      </c>
      <c r="M1585" s="588">
        <f t="shared" si="135"/>
        <v>0</v>
      </c>
      <c r="N1585" s="704"/>
      <c r="O1585" s="361"/>
      <c r="Q1585" s="849">
        <f t="shared" ref="Q1585:Q1648" si="138">K1585*$H$33</f>
        <v>0</v>
      </c>
      <c r="R1585" s="849">
        <f t="shared" ref="R1585:R1648" si="139">M1585*$H$42</f>
        <v>0</v>
      </c>
    </row>
    <row r="1586" spans="2:18" x14ac:dyDescent="0.35">
      <c r="B1586" s="229"/>
      <c r="C1586" s="301"/>
      <c r="D1586" s="301"/>
      <c r="E1586" s="449"/>
      <c r="F1586" s="301"/>
      <c r="G1586" s="302"/>
      <c r="H1586" s="170"/>
      <c r="I1586" s="170"/>
      <c r="J1586" s="817">
        <f t="shared" si="136"/>
        <v>0</v>
      </c>
      <c r="K1586" s="588">
        <f t="shared" si="137"/>
        <v>0</v>
      </c>
      <c r="L1586" s="644">
        <f>IF(I1586&lt;(INDEX(Lookup!$U$2:$U$10,MATCH($D$45,Lookup!$S$2:$S$10,0))),0,365)</f>
        <v>0</v>
      </c>
      <c r="M1586" s="588">
        <f t="shared" si="135"/>
        <v>0</v>
      </c>
      <c r="N1586" s="704"/>
      <c r="O1586" s="361"/>
      <c r="Q1586" s="849">
        <f t="shared" si="138"/>
        <v>0</v>
      </c>
      <c r="R1586" s="849">
        <f t="shared" si="139"/>
        <v>0</v>
      </c>
    </row>
    <row r="1587" spans="2:18" x14ac:dyDescent="0.35">
      <c r="B1587" s="229"/>
      <c r="C1587" s="301"/>
      <c r="D1587" s="301"/>
      <c r="E1587" s="449"/>
      <c r="F1587" s="301"/>
      <c r="G1587" s="302"/>
      <c r="H1587" s="170"/>
      <c r="I1587" s="170"/>
      <c r="J1587" s="817">
        <f t="shared" si="136"/>
        <v>0</v>
      </c>
      <c r="K1587" s="588">
        <f t="shared" si="137"/>
        <v>0</v>
      </c>
      <c r="L1587" s="644">
        <f>IF(I1587&lt;(INDEX(Lookup!$U$2:$U$10,MATCH($D$45,Lookup!$S$2:$S$10,0))),0,365)</f>
        <v>0</v>
      </c>
      <c r="M1587" s="588">
        <f t="shared" si="135"/>
        <v>0</v>
      </c>
      <c r="N1587" s="704"/>
      <c r="O1587" s="361"/>
      <c r="Q1587" s="849">
        <f t="shared" si="138"/>
        <v>0</v>
      </c>
      <c r="R1587" s="849">
        <f t="shared" si="139"/>
        <v>0</v>
      </c>
    </row>
    <row r="1588" spans="2:18" x14ac:dyDescent="0.35">
      <c r="B1588" s="229"/>
      <c r="C1588" s="301"/>
      <c r="D1588" s="301"/>
      <c r="E1588" s="449"/>
      <c r="F1588" s="301"/>
      <c r="G1588" s="302"/>
      <c r="H1588" s="170"/>
      <c r="I1588" s="170"/>
      <c r="J1588" s="817">
        <f t="shared" si="136"/>
        <v>0</v>
      </c>
      <c r="K1588" s="588">
        <f t="shared" si="137"/>
        <v>0</v>
      </c>
      <c r="L1588" s="644">
        <f>IF(I1588&lt;(INDEX(Lookup!$U$2:$U$10,MATCH($D$45,Lookup!$S$2:$S$10,0))),0,365)</f>
        <v>0</v>
      </c>
      <c r="M1588" s="588">
        <f t="shared" si="135"/>
        <v>0</v>
      </c>
      <c r="N1588" s="704"/>
      <c r="O1588" s="361"/>
      <c r="Q1588" s="849">
        <f t="shared" si="138"/>
        <v>0</v>
      </c>
      <c r="R1588" s="849">
        <f t="shared" si="139"/>
        <v>0</v>
      </c>
    </row>
    <row r="1589" spans="2:18" x14ac:dyDescent="0.35">
      <c r="B1589" s="229"/>
      <c r="C1589" s="301"/>
      <c r="D1589" s="301"/>
      <c r="E1589" s="449"/>
      <c r="F1589" s="301"/>
      <c r="G1589" s="302"/>
      <c r="H1589" s="170"/>
      <c r="I1589" s="170"/>
      <c r="J1589" s="817">
        <f t="shared" si="136"/>
        <v>0</v>
      </c>
      <c r="K1589" s="588">
        <f t="shared" si="137"/>
        <v>0</v>
      </c>
      <c r="L1589" s="644">
        <f>IF(I1589&lt;(INDEX(Lookup!$U$2:$U$10,MATCH($D$45,Lookup!$S$2:$S$10,0))),0,365)</f>
        <v>0</v>
      </c>
      <c r="M1589" s="588">
        <f t="shared" si="135"/>
        <v>0</v>
      </c>
      <c r="N1589" s="704"/>
      <c r="O1589" s="361"/>
      <c r="Q1589" s="849">
        <f t="shared" si="138"/>
        <v>0</v>
      </c>
      <c r="R1589" s="849">
        <f t="shared" si="139"/>
        <v>0</v>
      </c>
    </row>
    <row r="1590" spans="2:18" x14ac:dyDescent="0.35">
      <c r="B1590" s="229"/>
      <c r="C1590" s="301"/>
      <c r="D1590" s="301"/>
      <c r="E1590" s="449"/>
      <c r="F1590" s="301"/>
      <c r="G1590" s="302"/>
      <c r="H1590" s="170"/>
      <c r="I1590" s="170"/>
      <c r="J1590" s="817">
        <f t="shared" si="136"/>
        <v>0</v>
      </c>
      <c r="K1590" s="588">
        <f t="shared" si="137"/>
        <v>0</v>
      </c>
      <c r="L1590" s="644">
        <f>IF(I1590&lt;(INDEX(Lookup!$U$2:$U$10,MATCH($D$45,Lookup!$S$2:$S$10,0))),0,365)</f>
        <v>0</v>
      </c>
      <c r="M1590" s="588">
        <f t="shared" si="135"/>
        <v>0</v>
      </c>
      <c r="N1590" s="704"/>
      <c r="O1590" s="361"/>
      <c r="Q1590" s="849">
        <f t="shared" si="138"/>
        <v>0</v>
      </c>
      <c r="R1590" s="849">
        <f t="shared" si="139"/>
        <v>0</v>
      </c>
    </row>
    <row r="1591" spans="2:18" x14ac:dyDescent="0.35">
      <c r="B1591" s="229"/>
      <c r="C1591" s="301"/>
      <c r="D1591" s="301"/>
      <c r="E1591" s="449"/>
      <c r="F1591" s="301"/>
      <c r="G1591" s="302"/>
      <c r="H1591" s="170"/>
      <c r="I1591" s="170"/>
      <c r="J1591" s="817">
        <f t="shared" si="136"/>
        <v>0</v>
      </c>
      <c r="K1591" s="588">
        <f t="shared" si="137"/>
        <v>0</v>
      </c>
      <c r="L1591" s="644">
        <f>IF(I1591&lt;(INDEX(Lookup!$U$2:$U$10,MATCH($D$45,Lookup!$S$2:$S$10,0))),0,365)</f>
        <v>0</v>
      </c>
      <c r="M1591" s="588">
        <f t="shared" si="135"/>
        <v>0</v>
      </c>
      <c r="N1591" s="704"/>
      <c r="O1591" s="361"/>
      <c r="Q1591" s="849">
        <f t="shared" si="138"/>
        <v>0</v>
      </c>
      <c r="R1591" s="849">
        <f t="shared" si="139"/>
        <v>0</v>
      </c>
    </row>
    <row r="1592" spans="2:18" x14ac:dyDescent="0.35">
      <c r="B1592" s="229"/>
      <c r="C1592" s="301"/>
      <c r="D1592" s="301"/>
      <c r="E1592" s="449"/>
      <c r="F1592" s="301"/>
      <c r="G1592" s="302"/>
      <c r="H1592" s="170"/>
      <c r="I1592" s="170"/>
      <c r="J1592" s="817">
        <f t="shared" si="136"/>
        <v>0</v>
      </c>
      <c r="K1592" s="588">
        <f t="shared" si="137"/>
        <v>0</v>
      </c>
      <c r="L1592" s="644">
        <f>IF(I1592&lt;(INDEX(Lookup!$U$2:$U$10,MATCH($D$45,Lookup!$S$2:$S$10,0))),0,365)</f>
        <v>0</v>
      </c>
      <c r="M1592" s="588">
        <f t="shared" si="135"/>
        <v>0</v>
      </c>
      <c r="N1592" s="704"/>
      <c r="O1592" s="361"/>
      <c r="Q1592" s="849">
        <f t="shared" si="138"/>
        <v>0</v>
      </c>
      <c r="R1592" s="849">
        <f t="shared" si="139"/>
        <v>0</v>
      </c>
    </row>
    <row r="1593" spans="2:18" x14ac:dyDescent="0.35">
      <c r="B1593" s="229"/>
      <c r="C1593" s="301"/>
      <c r="D1593" s="301"/>
      <c r="E1593" s="449"/>
      <c r="F1593" s="301"/>
      <c r="G1593" s="302"/>
      <c r="H1593" s="170"/>
      <c r="I1593" s="170"/>
      <c r="J1593" s="817">
        <f t="shared" si="136"/>
        <v>0</v>
      </c>
      <c r="K1593" s="588">
        <f t="shared" si="137"/>
        <v>0</v>
      </c>
      <c r="L1593" s="644">
        <f>IF(I1593&lt;(INDEX(Lookup!$U$2:$U$10,MATCH($D$45,Lookup!$S$2:$S$10,0))),0,365)</f>
        <v>0</v>
      </c>
      <c r="M1593" s="588">
        <f t="shared" si="135"/>
        <v>0</v>
      </c>
      <c r="N1593" s="704"/>
      <c r="O1593" s="361"/>
      <c r="Q1593" s="849">
        <f t="shared" si="138"/>
        <v>0</v>
      </c>
      <c r="R1593" s="849">
        <f t="shared" si="139"/>
        <v>0</v>
      </c>
    </row>
    <row r="1594" spans="2:18" x14ac:dyDescent="0.35">
      <c r="B1594" s="229"/>
      <c r="C1594" s="301"/>
      <c r="D1594" s="301"/>
      <c r="E1594" s="449"/>
      <c r="F1594" s="301"/>
      <c r="G1594" s="302"/>
      <c r="H1594" s="170"/>
      <c r="I1594" s="170"/>
      <c r="J1594" s="817">
        <f t="shared" si="136"/>
        <v>0</v>
      </c>
      <c r="K1594" s="588">
        <f t="shared" si="137"/>
        <v>0</v>
      </c>
      <c r="L1594" s="644">
        <f>IF(I1594&lt;(INDEX(Lookup!$U$2:$U$10,MATCH($D$45,Lookup!$S$2:$S$10,0))),0,365)</f>
        <v>0</v>
      </c>
      <c r="M1594" s="588">
        <f t="shared" si="135"/>
        <v>0</v>
      </c>
      <c r="N1594" s="704"/>
      <c r="O1594" s="361"/>
      <c r="Q1594" s="849">
        <f t="shared" si="138"/>
        <v>0</v>
      </c>
      <c r="R1594" s="849">
        <f t="shared" si="139"/>
        <v>0</v>
      </c>
    </row>
    <row r="1595" spans="2:18" x14ac:dyDescent="0.35">
      <c r="B1595" s="229"/>
      <c r="C1595" s="301"/>
      <c r="D1595" s="301"/>
      <c r="E1595" s="449"/>
      <c r="F1595" s="301"/>
      <c r="G1595" s="302"/>
      <c r="H1595" s="170"/>
      <c r="I1595" s="170"/>
      <c r="J1595" s="817">
        <f t="shared" si="136"/>
        <v>0</v>
      </c>
      <c r="K1595" s="588">
        <f t="shared" si="137"/>
        <v>0</v>
      </c>
      <c r="L1595" s="644">
        <f>IF(I1595&lt;(INDEX(Lookup!$U$2:$U$10,MATCH($D$45,Lookup!$S$2:$S$10,0))),0,365)</f>
        <v>0</v>
      </c>
      <c r="M1595" s="588">
        <f t="shared" si="135"/>
        <v>0</v>
      </c>
      <c r="N1595" s="704"/>
      <c r="O1595" s="361"/>
      <c r="Q1595" s="849">
        <f t="shared" si="138"/>
        <v>0</v>
      </c>
      <c r="R1595" s="849">
        <f t="shared" si="139"/>
        <v>0</v>
      </c>
    </row>
    <row r="1596" spans="2:18" x14ac:dyDescent="0.35">
      <c r="B1596" s="229"/>
      <c r="C1596" s="301"/>
      <c r="D1596" s="301"/>
      <c r="E1596" s="449"/>
      <c r="F1596" s="301"/>
      <c r="G1596" s="302"/>
      <c r="H1596" s="170"/>
      <c r="I1596" s="170"/>
      <c r="J1596" s="817">
        <f t="shared" si="136"/>
        <v>0</v>
      </c>
      <c r="K1596" s="588">
        <f t="shared" si="137"/>
        <v>0</v>
      </c>
      <c r="L1596" s="644">
        <f>IF(I1596&lt;(INDEX(Lookup!$U$2:$U$10,MATCH($D$45,Lookup!$S$2:$S$10,0))),0,365)</f>
        <v>0</v>
      </c>
      <c r="M1596" s="588">
        <f t="shared" si="135"/>
        <v>0</v>
      </c>
      <c r="N1596" s="704"/>
      <c r="O1596" s="361"/>
      <c r="Q1596" s="849">
        <f t="shared" si="138"/>
        <v>0</v>
      </c>
      <c r="R1596" s="849">
        <f t="shared" si="139"/>
        <v>0</v>
      </c>
    </row>
    <row r="1597" spans="2:18" x14ac:dyDescent="0.35">
      <c r="B1597" s="229"/>
      <c r="C1597" s="301"/>
      <c r="D1597" s="301"/>
      <c r="E1597" s="449"/>
      <c r="F1597" s="301"/>
      <c r="G1597" s="302"/>
      <c r="H1597" s="170"/>
      <c r="I1597" s="170"/>
      <c r="J1597" s="817">
        <f t="shared" si="136"/>
        <v>0</v>
      </c>
      <c r="K1597" s="588">
        <f t="shared" si="137"/>
        <v>0</v>
      </c>
      <c r="L1597" s="644">
        <f>IF(I1597&lt;(INDEX(Lookup!$U$2:$U$10,MATCH($D$45,Lookup!$S$2:$S$10,0))),0,365)</f>
        <v>0</v>
      </c>
      <c r="M1597" s="588">
        <f t="shared" si="135"/>
        <v>0</v>
      </c>
      <c r="N1597" s="704"/>
      <c r="O1597" s="361"/>
      <c r="Q1597" s="849">
        <f t="shared" si="138"/>
        <v>0</v>
      </c>
      <c r="R1597" s="849">
        <f t="shared" si="139"/>
        <v>0</v>
      </c>
    </row>
    <row r="1598" spans="2:18" x14ac:dyDescent="0.35">
      <c r="B1598" s="229"/>
      <c r="C1598" s="301"/>
      <c r="D1598" s="301"/>
      <c r="E1598" s="449"/>
      <c r="F1598" s="301"/>
      <c r="G1598" s="302"/>
      <c r="H1598" s="170"/>
      <c r="I1598" s="170"/>
      <c r="J1598" s="817">
        <f t="shared" si="136"/>
        <v>0</v>
      </c>
      <c r="K1598" s="588">
        <f t="shared" si="137"/>
        <v>0</v>
      </c>
      <c r="L1598" s="644">
        <f>IF(I1598&lt;(INDEX(Lookup!$U$2:$U$10,MATCH($D$45,Lookup!$S$2:$S$10,0))),0,365)</f>
        <v>0</v>
      </c>
      <c r="M1598" s="588">
        <f t="shared" si="135"/>
        <v>0</v>
      </c>
      <c r="N1598" s="704"/>
      <c r="O1598" s="361"/>
      <c r="Q1598" s="849">
        <f t="shared" si="138"/>
        <v>0</v>
      </c>
      <c r="R1598" s="849">
        <f t="shared" si="139"/>
        <v>0</v>
      </c>
    </row>
    <row r="1599" spans="2:18" x14ac:dyDescent="0.35">
      <c r="B1599" s="229"/>
      <c r="C1599" s="301"/>
      <c r="D1599" s="301"/>
      <c r="E1599" s="449"/>
      <c r="F1599" s="301"/>
      <c r="G1599" s="302"/>
      <c r="H1599" s="170"/>
      <c r="I1599" s="170"/>
      <c r="J1599" s="817">
        <f t="shared" si="136"/>
        <v>0</v>
      </c>
      <c r="K1599" s="588">
        <f t="shared" si="137"/>
        <v>0</v>
      </c>
      <c r="L1599" s="644">
        <f>IF(I1599&lt;(INDEX(Lookup!$U$2:$U$10,MATCH($D$45,Lookup!$S$2:$S$10,0))),0,365)</f>
        <v>0</v>
      </c>
      <c r="M1599" s="588">
        <f t="shared" si="135"/>
        <v>0</v>
      </c>
      <c r="N1599" s="704"/>
      <c r="O1599" s="361"/>
      <c r="Q1599" s="849">
        <f t="shared" si="138"/>
        <v>0</v>
      </c>
      <c r="R1599" s="849">
        <f t="shared" si="139"/>
        <v>0</v>
      </c>
    </row>
    <row r="1600" spans="2:18" x14ac:dyDescent="0.35">
      <c r="B1600" s="229"/>
      <c r="C1600" s="301"/>
      <c r="D1600" s="301"/>
      <c r="E1600" s="449"/>
      <c r="F1600" s="301"/>
      <c r="G1600" s="302"/>
      <c r="H1600" s="170"/>
      <c r="I1600" s="170"/>
      <c r="J1600" s="817">
        <f t="shared" si="136"/>
        <v>0</v>
      </c>
      <c r="K1600" s="588">
        <f t="shared" si="137"/>
        <v>0</v>
      </c>
      <c r="L1600" s="644">
        <f>IF(I1600&lt;(INDEX(Lookup!$U$2:$U$10,MATCH($D$45,Lookup!$S$2:$S$10,0))),0,365)</f>
        <v>0</v>
      </c>
      <c r="M1600" s="588">
        <f t="shared" si="135"/>
        <v>0</v>
      </c>
      <c r="N1600" s="704"/>
      <c r="O1600" s="361"/>
      <c r="Q1600" s="849">
        <f t="shared" si="138"/>
        <v>0</v>
      </c>
      <c r="R1600" s="849">
        <f t="shared" si="139"/>
        <v>0</v>
      </c>
    </row>
    <row r="1601" spans="2:18" x14ac:dyDescent="0.35">
      <c r="B1601" s="229"/>
      <c r="C1601" s="301"/>
      <c r="D1601" s="301"/>
      <c r="E1601" s="449"/>
      <c r="F1601" s="301"/>
      <c r="G1601" s="302"/>
      <c r="H1601" s="170"/>
      <c r="I1601" s="170"/>
      <c r="J1601" s="817">
        <f t="shared" si="136"/>
        <v>0</v>
      </c>
      <c r="K1601" s="588">
        <f t="shared" si="137"/>
        <v>0</v>
      </c>
      <c r="L1601" s="644">
        <f>IF(I1601&lt;(INDEX(Lookup!$U$2:$U$10,MATCH($D$45,Lookup!$S$2:$S$10,0))),0,365)</f>
        <v>0</v>
      </c>
      <c r="M1601" s="588">
        <f t="shared" si="135"/>
        <v>0</v>
      </c>
      <c r="N1601" s="704"/>
      <c r="O1601" s="361"/>
      <c r="Q1601" s="849">
        <f t="shared" si="138"/>
        <v>0</v>
      </c>
      <c r="R1601" s="849">
        <f t="shared" si="139"/>
        <v>0</v>
      </c>
    </row>
    <row r="1602" spans="2:18" x14ac:dyDescent="0.35">
      <c r="B1602" s="229"/>
      <c r="C1602" s="301"/>
      <c r="D1602" s="301"/>
      <c r="E1602" s="449"/>
      <c r="F1602" s="301"/>
      <c r="G1602" s="302"/>
      <c r="H1602" s="170"/>
      <c r="I1602" s="170"/>
      <c r="J1602" s="817">
        <f t="shared" si="136"/>
        <v>0</v>
      </c>
      <c r="K1602" s="588">
        <f t="shared" si="137"/>
        <v>0</v>
      </c>
      <c r="L1602" s="644">
        <f>IF(I1602&lt;(INDEX(Lookup!$U$2:$U$10,MATCH($D$45,Lookup!$S$2:$S$10,0))),0,365)</f>
        <v>0</v>
      </c>
      <c r="M1602" s="588">
        <f t="shared" si="135"/>
        <v>0</v>
      </c>
      <c r="N1602" s="704"/>
      <c r="O1602" s="361"/>
      <c r="Q1602" s="849">
        <f t="shared" si="138"/>
        <v>0</v>
      </c>
      <c r="R1602" s="849">
        <f t="shared" si="139"/>
        <v>0</v>
      </c>
    </row>
    <row r="1603" spans="2:18" x14ac:dyDescent="0.35">
      <c r="B1603" s="229"/>
      <c r="C1603" s="301"/>
      <c r="D1603" s="301"/>
      <c r="E1603" s="449"/>
      <c r="F1603" s="301"/>
      <c r="G1603" s="302"/>
      <c r="H1603" s="170"/>
      <c r="I1603" s="170"/>
      <c r="J1603" s="817">
        <f t="shared" si="136"/>
        <v>0</v>
      </c>
      <c r="K1603" s="588">
        <f t="shared" si="137"/>
        <v>0</v>
      </c>
      <c r="L1603" s="644">
        <f>IF(I1603&lt;(INDEX(Lookup!$U$2:$U$10,MATCH($D$45,Lookup!$S$2:$S$10,0))),0,365)</f>
        <v>0</v>
      </c>
      <c r="M1603" s="588">
        <f t="shared" si="135"/>
        <v>0</v>
      </c>
      <c r="N1603" s="704"/>
      <c r="O1603" s="361"/>
      <c r="Q1603" s="849">
        <f t="shared" si="138"/>
        <v>0</v>
      </c>
      <c r="R1603" s="849">
        <f t="shared" si="139"/>
        <v>0</v>
      </c>
    </row>
    <row r="1604" spans="2:18" x14ac:dyDescent="0.35">
      <c r="B1604" s="229"/>
      <c r="C1604" s="301"/>
      <c r="D1604" s="301"/>
      <c r="E1604" s="449"/>
      <c r="F1604" s="301"/>
      <c r="G1604" s="302"/>
      <c r="H1604" s="170"/>
      <c r="I1604" s="170"/>
      <c r="J1604" s="817">
        <f t="shared" si="136"/>
        <v>0</v>
      </c>
      <c r="K1604" s="588">
        <f t="shared" si="137"/>
        <v>0</v>
      </c>
      <c r="L1604" s="644">
        <f>IF(I1604&lt;(INDEX(Lookup!$U$2:$U$10,MATCH($D$45,Lookup!$S$2:$S$10,0))),0,365)</f>
        <v>0</v>
      </c>
      <c r="M1604" s="588">
        <f t="shared" si="135"/>
        <v>0</v>
      </c>
      <c r="N1604" s="704"/>
      <c r="O1604" s="361"/>
      <c r="Q1604" s="849">
        <f t="shared" si="138"/>
        <v>0</v>
      </c>
      <c r="R1604" s="849">
        <f t="shared" si="139"/>
        <v>0</v>
      </c>
    </row>
    <row r="1605" spans="2:18" x14ac:dyDescent="0.35">
      <c r="B1605" s="229"/>
      <c r="C1605" s="301"/>
      <c r="D1605" s="301"/>
      <c r="E1605" s="449"/>
      <c r="F1605" s="301"/>
      <c r="G1605" s="302"/>
      <c r="H1605" s="170"/>
      <c r="I1605" s="170"/>
      <c r="J1605" s="817">
        <f t="shared" si="136"/>
        <v>0</v>
      </c>
      <c r="K1605" s="588">
        <f t="shared" si="137"/>
        <v>0</v>
      </c>
      <c r="L1605" s="644">
        <f>IF(I1605&lt;(INDEX(Lookup!$U$2:$U$10,MATCH($D$45,Lookup!$S$2:$S$10,0))),0,365)</f>
        <v>0</v>
      </c>
      <c r="M1605" s="588">
        <f t="shared" si="135"/>
        <v>0</v>
      </c>
      <c r="N1605" s="704"/>
      <c r="O1605" s="361"/>
      <c r="Q1605" s="849">
        <f t="shared" si="138"/>
        <v>0</v>
      </c>
      <c r="R1605" s="849">
        <f t="shared" si="139"/>
        <v>0</v>
      </c>
    </row>
    <row r="1606" spans="2:18" x14ac:dyDescent="0.35">
      <c r="B1606" s="229"/>
      <c r="C1606" s="301"/>
      <c r="D1606" s="301"/>
      <c r="E1606" s="449"/>
      <c r="F1606" s="301"/>
      <c r="G1606" s="302"/>
      <c r="H1606" s="170"/>
      <c r="I1606" s="170"/>
      <c r="J1606" s="817">
        <f t="shared" si="136"/>
        <v>0</v>
      </c>
      <c r="K1606" s="588">
        <f t="shared" si="137"/>
        <v>0</v>
      </c>
      <c r="L1606" s="644">
        <f>IF(I1606&lt;(INDEX(Lookup!$U$2:$U$10,MATCH($D$45,Lookup!$S$2:$S$10,0))),0,365)</f>
        <v>0</v>
      </c>
      <c r="M1606" s="588">
        <f t="shared" si="135"/>
        <v>0</v>
      </c>
      <c r="N1606" s="704"/>
      <c r="O1606" s="361"/>
      <c r="Q1606" s="849">
        <f t="shared" si="138"/>
        <v>0</v>
      </c>
      <c r="R1606" s="849">
        <f t="shared" si="139"/>
        <v>0</v>
      </c>
    </row>
    <row r="1607" spans="2:18" x14ac:dyDescent="0.35">
      <c r="B1607" s="229"/>
      <c r="C1607" s="301"/>
      <c r="D1607" s="301"/>
      <c r="E1607" s="449"/>
      <c r="F1607" s="301"/>
      <c r="G1607" s="302"/>
      <c r="H1607" s="170"/>
      <c r="I1607" s="170"/>
      <c r="J1607" s="817">
        <f t="shared" si="136"/>
        <v>0</v>
      </c>
      <c r="K1607" s="588">
        <f t="shared" si="137"/>
        <v>0</v>
      </c>
      <c r="L1607" s="644">
        <f>IF(I1607&lt;(INDEX(Lookup!$U$2:$U$10,MATCH($D$45,Lookup!$S$2:$S$10,0))),0,365)</f>
        <v>0</v>
      </c>
      <c r="M1607" s="588">
        <f t="shared" si="135"/>
        <v>0</v>
      </c>
      <c r="N1607" s="704"/>
      <c r="O1607" s="361"/>
      <c r="Q1607" s="849">
        <f t="shared" si="138"/>
        <v>0</v>
      </c>
      <c r="R1607" s="849">
        <f t="shared" si="139"/>
        <v>0</v>
      </c>
    </row>
    <row r="1608" spans="2:18" x14ac:dyDescent="0.35">
      <c r="B1608" s="229"/>
      <c r="C1608" s="301"/>
      <c r="D1608" s="301"/>
      <c r="E1608" s="449"/>
      <c r="F1608" s="301"/>
      <c r="G1608" s="302"/>
      <c r="H1608" s="170"/>
      <c r="I1608" s="170"/>
      <c r="J1608" s="817">
        <f t="shared" si="136"/>
        <v>0</v>
      </c>
      <c r="K1608" s="588">
        <f t="shared" si="137"/>
        <v>0</v>
      </c>
      <c r="L1608" s="644">
        <f>IF(I1608&lt;(INDEX(Lookup!$U$2:$U$10,MATCH($D$45,Lookup!$S$2:$S$10,0))),0,365)</f>
        <v>0</v>
      </c>
      <c r="M1608" s="588">
        <f t="shared" si="135"/>
        <v>0</v>
      </c>
      <c r="N1608" s="704"/>
      <c r="O1608" s="361"/>
      <c r="Q1608" s="849">
        <f t="shared" si="138"/>
        <v>0</v>
      </c>
      <c r="R1608" s="849">
        <f t="shared" si="139"/>
        <v>0</v>
      </c>
    </row>
    <row r="1609" spans="2:18" x14ac:dyDescent="0.35">
      <c r="B1609" s="229"/>
      <c r="C1609" s="301"/>
      <c r="D1609" s="301"/>
      <c r="E1609" s="449"/>
      <c r="F1609" s="301"/>
      <c r="G1609" s="302"/>
      <c r="H1609" s="170"/>
      <c r="I1609" s="170"/>
      <c r="J1609" s="817">
        <f t="shared" si="136"/>
        <v>0</v>
      </c>
      <c r="K1609" s="588">
        <f t="shared" si="137"/>
        <v>0</v>
      </c>
      <c r="L1609" s="644">
        <f>IF(I1609&lt;(INDEX(Lookup!$U$2:$U$10,MATCH($D$45,Lookup!$S$2:$S$10,0))),0,365)</f>
        <v>0</v>
      </c>
      <c r="M1609" s="588">
        <f t="shared" si="135"/>
        <v>0</v>
      </c>
      <c r="N1609" s="704"/>
      <c r="O1609" s="361"/>
      <c r="Q1609" s="849">
        <f t="shared" si="138"/>
        <v>0</v>
      </c>
      <c r="R1609" s="849">
        <f t="shared" si="139"/>
        <v>0</v>
      </c>
    </row>
    <row r="1610" spans="2:18" x14ac:dyDescent="0.35">
      <c r="B1610" s="229"/>
      <c r="C1610" s="301"/>
      <c r="D1610" s="301"/>
      <c r="E1610" s="449"/>
      <c r="F1610" s="301"/>
      <c r="G1610" s="302"/>
      <c r="H1610" s="170"/>
      <c r="I1610" s="170"/>
      <c r="J1610" s="817">
        <f t="shared" si="136"/>
        <v>0</v>
      </c>
      <c r="K1610" s="588">
        <f t="shared" si="137"/>
        <v>0</v>
      </c>
      <c r="L1610" s="644">
        <f>IF(I1610&lt;(INDEX(Lookup!$U$2:$U$10,MATCH($D$45,Lookup!$S$2:$S$10,0))),0,365)</f>
        <v>0</v>
      </c>
      <c r="M1610" s="588">
        <f t="shared" si="135"/>
        <v>0</v>
      </c>
      <c r="N1610" s="704"/>
      <c r="O1610" s="361"/>
      <c r="Q1610" s="849">
        <f t="shared" si="138"/>
        <v>0</v>
      </c>
      <c r="R1610" s="849">
        <f t="shared" si="139"/>
        <v>0</v>
      </c>
    </row>
    <row r="1611" spans="2:18" x14ac:dyDescent="0.35">
      <c r="B1611" s="229"/>
      <c r="C1611" s="301"/>
      <c r="D1611" s="301"/>
      <c r="E1611" s="449"/>
      <c r="F1611" s="301"/>
      <c r="G1611" s="302"/>
      <c r="H1611" s="170"/>
      <c r="I1611" s="170"/>
      <c r="J1611" s="817">
        <f t="shared" si="136"/>
        <v>0</v>
      </c>
      <c r="K1611" s="588">
        <f t="shared" si="137"/>
        <v>0</v>
      </c>
      <c r="L1611" s="644">
        <f>IF(I1611&lt;(INDEX(Lookup!$U$2:$U$10,MATCH($D$45,Lookup!$S$2:$S$10,0))),0,365)</f>
        <v>0</v>
      </c>
      <c r="M1611" s="588">
        <f t="shared" si="135"/>
        <v>0</v>
      </c>
      <c r="N1611" s="704"/>
      <c r="O1611" s="361"/>
      <c r="Q1611" s="849">
        <f t="shared" si="138"/>
        <v>0</v>
      </c>
      <c r="R1611" s="849">
        <f t="shared" si="139"/>
        <v>0</v>
      </c>
    </row>
    <row r="1612" spans="2:18" x14ac:dyDescent="0.35">
      <c r="B1612" s="229"/>
      <c r="C1612" s="301"/>
      <c r="D1612" s="301"/>
      <c r="E1612" s="449"/>
      <c r="F1612" s="301"/>
      <c r="G1612" s="302"/>
      <c r="H1612" s="170"/>
      <c r="I1612" s="170"/>
      <c r="J1612" s="817">
        <f t="shared" si="136"/>
        <v>0</v>
      </c>
      <c r="K1612" s="588">
        <f t="shared" si="137"/>
        <v>0</v>
      </c>
      <c r="L1612" s="644">
        <f>IF(I1612&lt;(INDEX(Lookup!$U$2:$U$10,MATCH($D$45,Lookup!$S$2:$S$10,0))),0,365)</f>
        <v>0</v>
      </c>
      <c r="M1612" s="588">
        <f t="shared" si="135"/>
        <v>0</v>
      </c>
      <c r="N1612" s="704"/>
      <c r="O1612" s="361"/>
      <c r="Q1612" s="849">
        <f t="shared" si="138"/>
        <v>0</v>
      </c>
      <c r="R1612" s="849">
        <f t="shared" si="139"/>
        <v>0</v>
      </c>
    </row>
    <row r="1613" spans="2:18" x14ac:dyDescent="0.35">
      <c r="B1613" s="229"/>
      <c r="C1613" s="301"/>
      <c r="D1613" s="301"/>
      <c r="E1613" s="449"/>
      <c r="F1613" s="301"/>
      <c r="G1613" s="302"/>
      <c r="H1613" s="170"/>
      <c r="I1613" s="170"/>
      <c r="J1613" s="817">
        <f t="shared" si="136"/>
        <v>0</v>
      </c>
      <c r="K1613" s="588">
        <f t="shared" si="137"/>
        <v>0</v>
      </c>
      <c r="L1613" s="644">
        <f>IF(I1613&lt;(INDEX(Lookup!$U$2:$U$10,MATCH($D$45,Lookup!$S$2:$S$10,0))),0,365)</f>
        <v>0</v>
      </c>
      <c r="M1613" s="588">
        <f t="shared" si="135"/>
        <v>0</v>
      </c>
      <c r="N1613" s="704"/>
      <c r="O1613" s="361"/>
      <c r="Q1613" s="849">
        <f t="shared" si="138"/>
        <v>0</v>
      </c>
      <c r="R1613" s="849">
        <f t="shared" si="139"/>
        <v>0</v>
      </c>
    </row>
    <row r="1614" spans="2:18" x14ac:dyDescent="0.35">
      <c r="B1614" s="229"/>
      <c r="C1614" s="301"/>
      <c r="D1614" s="301"/>
      <c r="E1614" s="449"/>
      <c r="F1614" s="301"/>
      <c r="G1614" s="302"/>
      <c r="H1614" s="170"/>
      <c r="I1614" s="170"/>
      <c r="J1614" s="817">
        <f t="shared" si="136"/>
        <v>0</v>
      </c>
      <c r="K1614" s="588">
        <f t="shared" si="137"/>
        <v>0</v>
      </c>
      <c r="L1614" s="644">
        <f>IF(I1614&lt;(INDEX(Lookup!$U$2:$U$10,MATCH($D$45,Lookup!$S$2:$S$10,0))),0,365)</f>
        <v>0</v>
      </c>
      <c r="M1614" s="588">
        <f t="shared" si="135"/>
        <v>0</v>
      </c>
      <c r="N1614" s="704"/>
      <c r="O1614" s="361"/>
      <c r="Q1614" s="849">
        <f t="shared" si="138"/>
        <v>0</v>
      </c>
      <c r="R1614" s="849">
        <f t="shared" si="139"/>
        <v>0</v>
      </c>
    </row>
    <row r="1615" spans="2:18" x14ac:dyDescent="0.35">
      <c r="B1615" s="229"/>
      <c r="C1615" s="301"/>
      <c r="D1615" s="301"/>
      <c r="E1615" s="449"/>
      <c r="F1615" s="301"/>
      <c r="G1615" s="302"/>
      <c r="H1615" s="170"/>
      <c r="I1615" s="170"/>
      <c r="J1615" s="817">
        <f t="shared" si="136"/>
        <v>0</v>
      </c>
      <c r="K1615" s="588">
        <f t="shared" si="137"/>
        <v>0</v>
      </c>
      <c r="L1615" s="644">
        <f>IF(I1615&lt;(INDEX(Lookup!$U$2:$U$10,MATCH($D$45,Lookup!$S$2:$S$10,0))),0,365)</f>
        <v>0</v>
      </c>
      <c r="M1615" s="588">
        <f t="shared" si="135"/>
        <v>0</v>
      </c>
      <c r="N1615" s="704"/>
      <c r="O1615" s="361"/>
      <c r="Q1615" s="849">
        <f t="shared" si="138"/>
        <v>0</v>
      </c>
      <c r="R1615" s="849">
        <f t="shared" si="139"/>
        <v>0</v>
      </c>
    </row>
    <row r="1616" spans="2:18" x14ac:dyDescent="0.35">
      <c r="B1616" s="229"/>
      <c r="C1616" s="301"/>
      <c r="D1616" s="301"/>
      <c r="E1616" s="449"/>
      <c r="F1616" s="301"/>
      <c r="G1616" s="302"/>
      <c r="H1616" s="170"/>
      <c r="I1616" s="170"/>
      <c r="J1616" s="817">
        <f t="shared" si="136"/>
        <v>0</v>
      </c>
      <c r="K1616" s="588">
        <f t="shared" si="137"/>
        <v>0</v>
      </c>
      <c r="L1616" s="644">
        <f>IF(I1616&lt;(INDEX(Lookup!$U$2:$U$10,MATCH($D$45,Lookup!$S$2:$S$10,0))),0,365)</f>
        <v>0</v>
      </c>
      <c r="M1616" s="588">
        <f t="shared" si="135"/>
        <v>0</v>
      </c>
      <c r="N1616" s="704"/>
      <c r="O1616" s="361"/>
      <c r="Q1616" s="849">
        <f t="shared" si="138"/>
        <v>0</v>
      </c>
      <c r="R1616" s="849">
        <f t="shared" si="139"/>
        <v>0</v>
      </c>
    </row>
    <row r="1617" spans="2:18" x14ac:dyDescent="0.35">
      <c r="B1617" s="229"/>
      <c r="C1617" s="301"/>
      <c r="D1617" s="301"/>
      <c r="E1617" s="449"/>
      <c r="F1617" s="301"/>
      <c r="G1617" s="302"/>
      <c r="H1617" s="170"/>
      <c r="I1617" s="170"/>
      <c r="J1617" s="817">
        <f t="shared" si="136"/>
        <v>0</v>
      </c>
      <c r="K1617" s="588">
        <f t="shared" si="137"/>
        <v>0</v>
      </c>
      <c r="L1617" s="644">
        <f>IF(I1617&lt;(INDEX(Lookup!$U$2:$U$10,MATCH($D$45,Lookup!$S$2:$S$10,0))),0,365)</f>
        <v>0</v>
      </c>
      <c r="M1617" s="588">
        <f t="shared" si="135"/>
        <v>0</v>
      </c>
      <c r="N1617" s="704"/>
      <c r="O1617" s="361"/>
      <c r="Q1617" s="849">
        <f t="shared" si="138"/>
        <v>0</v>
      </c>
      <c r="R1617" s="849">
        <f t="shared" si="139"/>
        <v>0</v>
      </c>
    </row>
    <row r="1618" spans="2:18" x14ac:dyDescent="0.35">
      <c r="B1618" s="229"/>
      <c r="C1618" s="301"/>
      <c r="D1618" s="301"/>
      <c r="E1618" s="449"/>
      <c r="F1618" s="301"/>
      <c r="G1618" s="302"/>
      <c r="H1618" s="170"/>
      <c r="I1618" s="170"/>
      <c r="J1618" s="817">
        <f t="shared" si="136"/>
        <v>0</v>
      </c>
      <c r="K1618" s="588">
        <f t="shared" si="137"/>
        <v>0</v>
      </c>
      <c r="L1618" s="644">
        <f>IF(I1618&lt;(INDEX(Lookup!$U$2:$U$10,MATCH($D$45,Lookup!$S$2:$S$10,0))),0,365)</f>
        <v>0</v>
      </c>
      <c r="M1618" s="588">
        <f t="shared" si="135"/>
        <v>0</v>
      </c>
      <c r="N1618" s="704"/>
      <c r="O1618" s="361"/>
      <c r="Q1618" s="849">
        <f t="shared" si="138"/>
        <v>0</v>
      </c>
      <c r="R1618" s="849">
        <f t="shared" si="139"/>
        <v>0</v>
      </c>
    </row>
    <row r="1619" spans="2:18" x14ac:dyDescent="0.35">
      <c r="B1619" s="229"/>
      <c r="C1619" s="301"/>
      <c r="D1619" s="301"/>
      <c r="E1619" s="449"/>
      <c r="F1619" s="301"/>
      <c r="G1619" s="302"/>
      <c r="H1619" s="170"/>
      <c r="I1619" s="170"/>
      <c r="J1619" s="817">
        <f t="shared" si="136"/>
        <v>0</v>
      </c>
      <c r="K1619" s="588">
        <f t="shared" si="137"/>
        <v>0</v>
      </c>
      <c r="L1619" s="644">
        <f>IF(I1619&lt;(INDEX(Lookup!$U$2:$U$10,MATCH($D$45,Lookup!$S$2:$S$10,0))),0,365)</f>
        <v>0</v>
      </c>
      <c r="M1619" s="588">
        <f t="shared" si="135"/>
        <v>0</v>
      </c>
      <c r="N1619" s="704"/>
      <c r="O1619" s="361"/>
      <c r="Q1619" s="849">
        <f t="shared" si="138"/>
        <v>0</v>
      </c>
      <c r="R1619" s="849">
        <f t="shared" si="139"/>
        <v>0</v>
      </c>
    </row>
    <row r="1620" spans="2:18" x14ac:dyDescent="0.35">
      <c r="B1620" s="229"/>
      <c r="C1620" s="301"/>
      <c r="D1620" s="301"/>
      <c r="E1620" s="449"/>
      <c r="F1620" s="301"/>
      <c r="G1620" s="302"/>
      <c r="H1620" s="170"/>
      <c r="I1620" s="170"/>
      <c r="J1620" s="817">
        <f t="shared" si="136"/>
        <v>0</v>
      </c>
      <c r="K1620" s="588">
        <f t="shared" si="137"/>
        <v>0</v>
      </c>
      <c r="L1620" s="644">
        <f>IF(I1620&lt;(INDEX(Lookup!$U$2:$U$10,MATCH($D$45,Lookup!$S$2:$S$10,0))),0,365)</f>
        <v>0</v>
      </c>
      <c r="M1620" s="588">
        <f t="shared" si="135"/>
        <v>0</v>
      </c>
      <c r="N1620" s="704"/>
      <c r="O1620" s="361"/>
      <c r="Q1620" s="849">
        <f t="shared" si="138"/>
        <v>0</v>
      </c>
      <c r="R1620" s="849">
        <f t="shared" si="139"/>
        <v>0</v>
      </c>
    </row>
    <row r="1621" spans="2:18" x14ac:dyDescent="0.35">
      <c r="B1621" s="229"/>
      <c r="C1621" s="301"/>
      <c r="D1621" s="301"/>
      <c r="E1621" s="449"/>
      <c r="F1621" s="301"/>
      <c r="G1621" s="302"/>
      <c r="H1621" s="170"/>
      <c r="I1621" s="170"/>
      <c r="J1621" s="817">
        <f t="shared" si="136"/>
        <v>0</v>
      </c>
      <c r="K1621" s="588">
        <f t="shared" si="137"/>
        <v>0</v>
      </c>
      <c r="L1621" s="644">
        <f>IF(I1621&lt;(INDEX(Lookup!$U$2:$U$10,MATCH($D$45,Lookup!$S$2:$S$10,0))),0,365)</f>
        <v>0</v>
      </c>
      <c r="M1621" s="588">
        <f t="shared" si="135"/>
        <v>0</v>
      </c>
      <c r="N1621" s="704"/>
      <c r="O1621" s="361"/>
      <c r="Q1621" s="849">
        <f t="shared" si="138"/>
        <v>0</v>
      </c>
      <c r="R1621" s="849">
        <f t="shared" si="139"/>
        <v>0</v>
      </c>
    </row>
    <row r="1622" spans="2:18" x14ac:dyDescent="0.35">
      <c r="B1622" s="229"/>
      <c r="C1622" s="301"/>
      <c r="D1622" s="301"/>
      <c r="E1622" s="449"/>
      <c r="F1622" s="301"/>
      <c r="G1622" s="302"/>
      <c r="H1622" s="170"/>
      <c r="I1622" s="170"/>
      <c r="J1622" s="817">
        <f t="shared" si="136"/>
        <v>0</v>
      </c>
      <c r="K1622" s="588">
        <f t="shared" si="137"/>
        <v>0</v>
      </c>
      <c r="L1622" s="644">
        <f>IF(I1622&lt;(INDEX(Lookup!$U$2:$U$10,MATCH($D$45,Lookup!$S$2:$S$10,0))),0,365)</f>
        <v>0</v>
      </c>
      <c r="M1622" s="588">
        <f t="shared" si="135"/>
        <v>0</v>
      </c>
      <c r="N1622" s="704"/>
      <c r="O1622" s="361"/>
      <c r="Q1622" s="849">
        <f t="shared" si="138"/>
        <v>0</v>
      </c>
      <c r="R1622" s="849">
        <f t="shared" si="139"/>
        <v>0</v>
      </c>
    </row>
    <row r="1623" spans="2:18" x14ac:dyDescent="0.35">
      <c r="B1623" s="229"/>
      <c r="C1623" s="301"/>
      <c r="D1623" s="301"/>
      <c r="E1623" s="449"/>
      <c r="F1623" s="301"/>
      <c r="G1623" s="302"/>
      <c r="H1623" s="170"/>
      <c r="I1623" s="170"/>
      <c r="J1623" s="817">
        <f t="shared" si="136"/>
        <v>0</v>
      </c>
      <c r="K1623" s="588">
        <f t="shared" si="137"/>
        <v>0</v>
      </c>
      <c r="L1623" s="644">
        <f>IF(I1623&lt;(INDEX(Lookup!$U$2:$U$10,MATCH($D$45,Lookup!$S$2:$S$10,0))),0,365)</f>
        <v>0</v>
      </c>
      <c r="M1623" s="588">
        <f t="shared" si="135"/>
        <v>0</v>
      </c>
      <c r="N1623" s="704"/>
      <c r="O1623" s="361"/>
      <c r="Q1623" s="849">
        <f t="shared" si="138"/>
        <v>0</v>
      </c>
      <c r="R1623" s="849">
        <f t="shared" si="139"/>
        <v>0</v>
      </c>
    </row>
    <row r="1624" spans="2:18" x14ac:dyDescent="0.35">
      <c r="B1624" s="229"/>
      <c r="C1624" s="301"/>
      <c r="D1624" s="301"/>
      <c r="E1624" s="449"/>
      <c r="F1624" s="301"/>
      <c r="G1624" s="302"/>
      <c r="H1624" s="170"/>
      <c r="I1624" s="170"/>
      <c r="J1624" s="817">
        <f t="shared" si="136"/>
        <v>0</v>
      </c>
      <c r="K1624" s="588">
        <f t="shared" si="137"/>
        <v>0</v>
      </c>
      <c r="L1624" s="644">
        <f>IF(I1624&lt;(INDEX(Lookup!$U$2:$U$10,MATCH($D$45,Lookup!$S$2:$S$10,0))),0,365)</f>
        <v>0</v>
      </c>
      <c r="M1624" s="588">
        <f t="shared" si="135"/>
        <v>0</v>
      </c>
      <c r="N1624" s="704"/>
      <c r="O1624" s="361"/>
      <c r="Q1624" s="849">
        <f t="shared" si="138"/>
        <v>0</v>
      </c>
      <c r="R1624" s="849">
        <f t="shared" si="139"/>
        <v>0</v>
      </c>
    </row>
    <row r="1625" spans="2:18" x14ac:dyDescent="0.35">
      <c r="B1625" s="229"/>
      <c r="C1625" s="301"/>
      <c r="D1625" s="301"/>
      <c r="E1625" s="449"/>
      <c r="F1625" s="301"/>
      <c r="G1625" s="302"/>
      <c r="H1625" s="170"/>
      <c r="I1625" s="170"/>
      <c r="J1625" s="817">
        <f t="shared" si="136"/>
        <v>0</v>
      </c>
      <c r="K1625" s="588">
        <f t="shared" si="137"/>
        <v>0</v>
      </c>
      <c r="L1625" s="644">
        <f>IF(I1625&lt;(INDEX(Lookup!$U$2:$U$10,MATCH($D$45,Lookup!$S$2:$S$10,0))),0,365)</f>
        <v>0</v>
      </c>
      <c r="M1625" s="588">
        <f t="shared" si="135"/>
        <v>0</v>
      </c>
      <c r="N1625" s="704"/>
      <c r="O1625" s="361"/>
      <c r="Q1625" s="849">
        <f t="shared" si="138"/>
        <v>0</v>
      </c>
      <c r="R1625" s="849">
        <f t="shared" si="139"/>
        <v>0</v>
      </c>
    </row>
    <row r="1626" spans="2:18" x14ac:dyDescent="0.35">
      <c r="B1626" s="229"/>
      <c r="C1626" s="301"/>
      <c r="D1626" s="301"/>
      <c r="E1626" s="449"/>
      <c r="F1626" s="301"/>
      <c r="G1626" s="302"/>
      <c r="H1626" s="170"/>
      <c r="I1626" s="170"/>
      <c r="J1626" s="817">
        <f t="shared" si="136"/>
        <v>0</v>
      </c>
      <c r="K1626" s="588">
        <f t="shared" si="137"/>
        <v>0</v>
      </c>
      <c r="L1626" s="644">
        <f>IF(I1626&lt;(INDEX(Lookup!$U$2:$U$10,MATCH($D$45,Lookup!$S$2:$S$10,0))),0,365)</f>
        <v>0</v>
      </c>
      <c r="M1626" s="588">
        <f t="shared" si="135"/>
        <v>0</v>
      </c>
      <c r="N1626" s="704"/>
      <c r="O1626" s="361"/>
      <c r="Q1626" s="849">
        <f t="shared" si="138"/>
        <v>0</v>
      </c>
      <c r="R1626" s="849">
        <f t="shared" si="139"/>
        <v>0</v>
      </c>
    </row>
    <row r="1627" spans="2:18" x14ac:dyDescent="0.35">
      <c r="B1627" s="229"/>
      <c r="C1627" s="301"/>
      <c r="D1627" s="301"/>
      <c r="E1627" s="449"/>
      <c r="F1627" s="301"/>
      <c r="G1627" s="302"/>
      <c r="H1627" s="170"/>
      <c r="I1627" s="170"/>
      <c r="J1627" s="817">
        <f t="shared" si="136"/>
        <v>0</v>
      </c>
      <c r="K1627" s="588">
        <f t="shared" si="137"/>
        <v>0</v>
      </c>
      <c r="L1627" s="644">
        <f>IF(I1627&lt;(INDEX(Lookup!$U$2:$U$10,MATCH($D$45,Lookup!$S$2:$S$10,0))),0,365)</f>
        <v>0</v>
      </c>
      <c r="M1627" s="588">
        <f t="shared" si="135"/>
        <v>0</v>
      </c>
      <c r="N1627" s="704"/>
      <c r="O1627" s="361"/>
      <c r="Q1627" s="849">
        <f t="shared" si="138"/>
        <v>0</v>
      </c>
      <c r="R1627" s="849">
        <f t="shared" si="139"/>
        <v>0</v>
      </c>
    </row>
    <row r="1628" spans="2:18" x14ac:dyDescent="0.35">
      <c r="B1628" s="229"/>
      <c r="C1628" s="301"/>
      <c r="D1628" s="301"/>
      <c r="E1628" s="449"/>
      <c r="F1628" s="301"/>
      <c r="G1628" s="302"/>
      <c r="H1628" s="170"/>
      <c r="I1628" s="170"/>
      <c r="J1628" s="817">
        <f t="shared" si="136"/>
        <v>0</v>
      </c>
      <c r="K1628" s="588">
        <f t="shared" si="137"/>
        <v>0</v>
      </c>
      <c r="L1628" s="644">
        <f>IF(I1628&lt;(INDEX(Lookup!$U$2:$U$10,MATCH($D$45,Lookup!$S$2:$S$10,0))),0,365)</f>
        <v>0</v>
      </c>
      <c r="M1628" s="588">
        <f t="shared" si="135"/>
        <v>0</v>
      </c>
      <c r="N1628" s="704"/>
      <c r="O1628" s="361"/>
      <c r="Q1628" s="849">
        <f t="shared" si="138"/>
        <v>0</v>
      </c>
      <c r="R1628" s="849">
        <f t="shared" si="139"/>
        <v>0</v>
      </c>
    </row>
    <row r="1629" spans="2:18" x14ac:dyDescent="0.35">
      <c r="B1629" s="229"/>
      <c r="C1629" s="301"/>
      <c r="D1629" s="301"/>
      <c r="E1629" s="449"/>
      <c r="F1629" s="301"/>
      <c r="G1629" s="302"/>
      <c r="H1629" s="170"/>
      <c r="I1629" s="170"/>
      <c r="J1629" s="817">
        <f t="shared" si="136"/>
        <v>0</v>
      </c>
      <c r="K1629" s="588">
        <f t="shared" si="137"/>
        <v>0</v>
      </c>
      <c r="L1629" s="644">
        <f>IF(I1629&lt;(INDEX(Lookup!$U$2:$U$10,MATCH($D$45,Lookup!$S$2:$S$10,0))),0,365)</f>
        <v>0</v>
      </c>
      <c r="M1629" s="588">
        <f t="shared" si="135"/>
        <v>0</v>
      </c>
      <c r="N1629" s="704"/>
      <c r="O1629" s="361"/>
      <c r="Q1629" s="849">
        <f t="shared" si="138"/>
        <v>0</v>
      </c>
      <c r="R1629" s="849">
        <f t="shared" si="139"/>
        <v>0</v>
      </c>
    </row>
    <row r="1630" spans="2:18" x14ac:dyDescent="0.35">
      <c r="B1630" s="229"/>
      <c r="C1630" s="301"/>
      <c r="D1630" s="301"/>
      <c r="E1630" s="449"/>
      <c r="F1630" s="301"/>
      <c r="G1630" s="302"/>
      <c r="H1630" s="170"/>
      <c r="I1630" s="170"/>
      <c r="J1630" s="817">
        <f t="shared" si="136"/>
        <v>0</v>
      </c>
      <c r="K1630" s="588">
        <f t="shared" si="137"/>
        <v>0</v>
      </c>
      <c r="L1630" s="644">
        <f>IF(I1630&lt;(INDEX(Lookup!$U$2:$U$10,MATCH($D$45,Lookup!$S$2:$S$10,0))),0,365)</f>
        <v>0</v>
      </c>
      <c r="M1630" s="588">
        <f t="shared" si="135"/>
        <v>0</v>
      </c>
      <c r="N1630" s="704"/>
      <c r="O1630" s="361"/>
      <c r="Q1630" s="849">
        <f t="shared" si="138"/>
        <v>0</v>
      </c>
      <c r="R1630" s="849">
        <f t="shared" si="139"/>
        <v>0</v>
      </c>
    </row>
    <row r="1631" spans="2:18" x14ac:dyDescent="0.35">
      <c r="B1631" s="229"/>
      <c r="C1631" s="301"/>
      <c r="D1631" s="301"/>
      <c r="E1631" s="449"/>
      <c r="F1631" s="301"/>
      <c r="G1631" s="302"/>
      <c r="H1631" s="170"/>
      <c r="I1631" s="170"/>
      <c r="J1631" s="817">
        <f t="shared" si="136"/>
        <v>0</v>
      </c>
      <c r="K1631" s="588">
        <f t="shared" si="137"/>
        <v>0</v>
      </c>
      <c r="L1631" s="644">
        <f>IF(I1631&lt;(INDEX(Lookup!$U$2:$U$10,MATCH($D$45,Lookup!$S$2:$S$10,0))),0,365)</f>
        <v>0</v>
      </c>
      <c r="M1631" s="588">
        <f t="shared" si="135"/>
        <v>0</v>
      </c>
      <c r="N1631" s="704"/>
      <c r="O1631" s="361"/>
      <c r="Q1631" s="849">
        <f t="shared" si="138"/>
        <v>0</v>
      </c>
      <c r="R1631" s="849">
        <f t="shared" si="139"/>
        <v>0</v>
      </c>
    </row>
    <row r="1632" spans="2:18" x14ac:dyDescent="0.35">
      <c r="B1632" s="229"/>
      <c r="C1632" s="301"/>
      <c r="D1632" s="301"/>
      <c r="E1632" s="449"/>
      <c r="F1632" s="301"/>
      <c r="G1632" s="302"/>
      <c r="H1632" s="170"/>
      <c r="I1632" s="170"/>
      <c r="J1632" s="817">
        <f t="shared" si="136"/>
        <v>0</v>
      </c>
      <c r="K1632" s="588">
        <f t="shared" si="137"/>
        <v>0</v>
      </c>
      <c r="L1632" s="644">
        <f>IF(I1632&lt;(INDEX(Lookup!$U$2:$U$10,MATCH($D$45,Lookup!$S$2:$S$10,0))),0,365)</f>
        <v>0</v>
      </c>
      <c r="M1632" s="588">
        <f t="shared" si="135"/>
        <v>0</v>
      </c>
      <c r="N1632" s="704"/>
      <c r="O1632" s="361"/>
      <c r="Q1632" s="849">
        <f t="shared" si="138"/>
        <v>0</v>
      </c>
      <c r="R1632" s="849">
        <f t="shared" si="139"/>
        <v>0</v>
      </c>
    </row>
    <row r="1633" spans="2:18" x14ac:dyDescent="0.35">
      <c r="B1633" s="229"/>
      <c r="C1633" s="301"/>
      <c r="D1633" s="301"/>
      <c r="E1633" s="449"/>
      <c r="F1633" s="301"/>
      <c r="G1633" s="302"/>
      <c r="H1633" s="170"/>
      <c r="I1633" s="170"/>
      <c r="J1633" s="817">
        <f t="shared" si="136"/>
        <v>0</v>
      </c>
      <c r="K1633" s="588">
        <f t="shared" si="137"/>
        <v>0</v>
      </c>
      <c r="L1633" s="644">
        <f>IF(I1633&lt;(INDEX(Lookup!$U$2:$U$10,MATCH($D$45,Lookup!$S$2:$S$10,0))),0,365)</f>
        <v>0</v>
      </c>
      <c r="M1633" s="588">
        <f t="shared" si="135"/>
        <v>0</v>
      </c>
      <c r="N1633" s="704"/>
      <c r="O1633" s="361"/>
      <c r="Q1633" s="849">
        <f t="shared" si="138"/>
        <v>0</v>
      </c>
      <c r="R1633" s="849">
        <f t="shared" si="139"/>
        <v>0</v>
      </c>
    </row>
    <row r="1634" spans="2:18" x14ac:dyDescent="0.35">
      <c r="B1634" s="229"/>
      <c r="C1634" s="301"/>
      <c r="D1634" s="301"/>
      <c r="E1634" s="449"/>
      <c r="F1634" s="301"/>
      <c r="G1634" s="302"/>
      <c r="H1634" s="170"/>
      <c r="I1634" s="170"/>
      <c r="J1634" s="817">
        <f t="shared" si="136"/>
        <v>0</v>
      </c>
      <c r="K1634" s="588">
        <f t="shared" si="137"/>
        <v>0</v>
      </c>
      <c r="L1634" s="644">
        <f>IF(I1634&lt;(INDEX(Lookup!$U$2:$U$10,MATCH($D$45,Lookup!$S$2:$S$10,0))),0,365)</f>
        <v>0</v>
      </c>
      <c r="M1634" s="588">
        <f t="shared" si="135"/>
        <v>0</v>
      </c>
      <c r="N1634" s="704"/>
      <c r="O1634" s="361"/>
      <c r="Q1634" s="849">
        <f t="shared" si="138"/>
        <v>0</v>
      </c>
      <c r="R1634" s="849">
        <f t="shared" si="139"/>
        <v>0</v>
      </c>
    </row>
    <row r="1635" spans="2:18" x14ac:dyDescent="0.35">
      <c r="B1635" s="229"/>
      <c r="C1635" s="301"/>
      <c r="D1635" s="301"/>
      <c r="E1635" s="449"/>
      <c r="F1635" s="301"/>
      <c r="G1635" s="302"/>
      <c r="H1635" s="170"/>
      <c r="I1635" s="170"/>
      <c r="J1635" s="817">
        <f t="shared" si="136"/>
        <v>0</v>
      </c>
      <c r="K1635" s="588">
        <f t="shared" si="137"/>
        <v>0</v>
      </c>
      <c r="L1635" s="644">
        <f>IF(I1635&lt;(INDEX(Lookup!$U$2:$U$10,MATCH($D$45,Lookup!$S$2:$S$10,0))),0,365)</f>
        <v>0</v>
      </c>
      <c r="M1635" s="588">
        <f t="shared" si="135"/>
        <v>0</v>
      </c>
      <c r="N1635" s="704"/>
      <c r="O1635" s="361"/>
      <c r="Q1635" s="849">
        <f t="shared" si="138"/>
        <v>0</v>
      </c>
      <c r="R1635" s="849">
        <f t="shared" si="139"/>
        <v>0</v>
      </c>
    </row>
    <row r="1636" spans="2:18" x14ac:dyDescent="0.35">
      <c r="B1636" s="229"/>
      <c r="C1636" s="301"/>
      <c r="D1636" s="301"/>
      <c r="E1636" s="449"/>
      <c r="F1636" s="301"/>
      <c r="G1636" s="302"/>
      <c r="H1636" s="170"/>
      <c r="I1636" s="170"/>
      <c r="J1636" s="817">
        <f t="shared" si="136"/>
        <v>0</v>
      </c>
      <c r="K1636" s="588">
        <f t="shared" si="137"/>
        <v>0</v>
      </c>
      <c r="L1636" s="644">
        <f>IF(I1636&lt;(INDEX(Lookup!$U$2:$U$10,MATCH($D$45,Lookup!$S$2:$S$10,0))),0,365)</f>
        <v>0</v>
      </c>
      <c r="M1636" s="588">
        <f t="shared" si="135"/>
        <v>0</v>
      </c>
      <c r="N1636" s="704"/>
      <c r="O1636" s="361"/>
      <c r="Q1636" s="849">
        <f t="shared" si="138"/>
        <v>0</v>
      </c>
      <c r="R1636" s="849">
        <f t="shared" si="139"/>
        <v>0</v>
      </c>
    </row>
    <row r="1637" spans="2:18" x14ac:dyDescent="0.35">
      <c r="B1637" s="229"/>
      <c r="C1637" s="301"/>
      <c r="D1637" s="301"/>
      <c r="E1637" s="449"/>
      <c r="F1637" s="301"/>
      <c r="G1637" s="302"/>
      <c r="H1637" s="170"/>
      <c r="I1637" s="170"/>
      <c r="J1637" s="817">
        <f t="shared" si="136"/>
        <v>0</v>
      </c>
      <c r="K1637" s="588">
        <f t="shared" si="137"/>
        <v>0</v>
      </c>
      <c r="L1637" s="644">
        <f>IF(I1637&lt;(INDEX(Lookup!$U$2:$U$10,MATCH($D$45,Lookup!$S$2:$S$10,0))),0,365)</f>
        <v>0</v>
      </c>
      <c r="M1637" s="588">
        <f t="shared" si="135"/>
        <v>0</v>
      </c>
      <c r="N1637" s="704"/>
      <c r="O1637" s="361"/>
      <c r="Q1637" s="849">
        <f t="shared" si="138"/>
        <v>0</v>
      </c>
      <c r="R1637" s="849">
        <f t="shared" si="139"/>
        <v>0</v>
      </c>
    </row>
    <row r="1638" spans="2:18" x14ac:dyDescent="0.35">
      <c r="B1638" s="229"/>
      <c r="C1638" s="301"/>
      <c r="D1638" s="301"/>
      <c r="E1638" s="449"/>
      <c r="F1638" s="301"/>
      <c r="G1638" s="302"/>
      <c r="H1638" s="170"/>
      <c r="I1638" s="170"/>
      <c r="J1638" s="817">
        <f t="shared" si="136"/>
        <v>0</v>
      </c>
      <c r="K1638" s="588">
        <f t="shared" si="137"/>
        <v>0</v>
      </c>
      <c r="L1638" s="644">
        <f>IF(I1638&lt;(INDEX(Lookup!$U$2:$U$10,MATCH($D$45,Lookup!$S$2:$S$10,0))),0,365)</f>
        <v>0</v>
      </c>
      <c r="M1638" s="588">
        <f t="shared" si="135"/>
        <v>0</v>
      </c>
      <c r="N1638" s="704"/>
      <c r="O1638" s="361"/>
      <c r="Q1638" s="849">
        <f t="shared" si="138"/>
        <v>0</v>
      </c>
      <c r="R1638" s="849">
        <f t="shared" si="139"/>
        <v>0</v>
      </c>
    </row>
    <row r="1639" spans="2:18" x14ac:dyDescent="0.35">
      <c r="B1639" s="229"/>
      <c r="C1639" s="301"/>
      <c r="D1639" s="301"/>
      <c r="E1639" s="449"/>
      <c r="F1639" s="301"/>
      <c r="G1639" s="302"/>
      <c r="H1639" s="170"/>
      <c r="I1639" s="170"/>
      <c r="J1639" s="817">
        <f t="shared" si="136"/>
        <v>0</v>
      </c>
      <c r="K1639" s="588">
        <f t="shared" si="137"/>
        <v>0</v>
      </c>
      <c r="L1639" s="644">
        <f>IF(I1639&lt;(INDEX(Lookup!$U$2:$U$10,MATCH($D$45,Lookup!$S$2:$S$10,0))),0,365)</f>
        <v>0</v>
      </c>
      <c r="M1639" s="588">
        <f t="shared" si="135"/>
        <v>0</v>
      </c>
      <c r="N1639" s="704"/>
      <c r="O1639" s="361"/>
      <c r="Q1639" s="849">
        <f t="shared" si="138"/>
        <v>0</v>
      </c>
      <c r="R1639" s="849">
        <f t="shared" si="139"/>
        <v>0</v>
      </c>
    </row>
    <row r="1640" spans="2:18" x14ac:dyDescent="0.35">
      <c r="B1640" s="229"/>
      <c r="C1640" s="301"/>
      <c r="D1640" s="301"/>
      <c r="E1640" s="449"/>
      <c r="F1640" s="301"/>
      <c r="G1640" s="302"/>
      <c r="H1640" s="170"/>
      <c r="I1640" s="170"/>
      <c r="J1640" s="817">
        <f t="shared" si="136"/>
        <v>0</v>
      </c>
      <c r="K1640" s="588">
        <f t="shared" si="137"/>
        <v>0</v>
      </c>
      <c r="L1640" s="644">
        <f>IF(I1640&lt;(INDEX(Lookup!$U$2:$U$10,MATCH($D$45,Lookup!$S$2:$S$10,0))),0,365)</f>
        <v>0</v>
      </c>
      <c r="M1640" s="588">
        <f t="shared" si="135"/>
        <v>0</v>
      </c>
      <c r="N1640" s="704"/>
      <c r="O1640" s="361"/>
      <c r="Q1640" s="849">
        <f t="shared" si="138"/>
        <v>0</v>
      </c>
      <c r="R1640" s="849">
        <f t="shared" si="139"/>
        <v>0</v>
      </c>
    </row>
    <row r="1641" spans="2:18" x14ac:dyDescent="0.35">
      <c r="B1641" s="229"/>
      <c r="C1641" s="301"/>
      <c r="D1641" s="301"/>
      <c r="E1641" s="449"/>
      <c r="F1641" s="301"/>
      <c r="G1641" s="302"/>
      <c r="H1641" s="170"/>
      <c r="I1641" s="170"/>
      <c r="J1641" s="817">
        <f t="shared" si="136"/>
        <v>0</v>
      </c>
      <c r="K1641" s="588">
        <f t="shared" si="137"/>
        <v>0</v>
      </c>
      <c r="L1641" s="644">
        <f>IF(I1641&lt;(INDEX(Lookup!$U$2:$U$10,MATCH($D$45,Lookup!$S$2:$S$10,0))),0,365)</f>
        <v>0</v>
      </c>
      <c r="M1641" s="588">
        <f t="shared" si="135"/>
        <v>0</v>
      </c>
      <c r="N1641" s="704"/>
      <c r="O1641" s="361"/>
      <c r="Q1641" s="849">
        <f t="shared" si="138"/>
        <v>0</v>
      </c>
      <c r="R1641" s="849">
        <f t="shared" si="139"/>
        <v>0</v>
      </c>
    </row>
    <row r="1642" spans="2:18" x14ac:dyDescent="0.35">
      <c r="B1642" s="229"/>
      <c r="C1642" s="301"/>
      <c r="D1642" s="301"/>
      <c r="E1642" s="449"/>
      <c r="F1642" s="301"/>
      <c r="G1642" s="302"/>
      <c r="H1642" s="170"/>
      <c r="I1642" s="170"/>
      <c r="J1642" s="817">
        <f t="shared" si="136"/>
        <v>0</v>
      </c>
      <c r="K1642" s="588">
        <f t="shared" si="137"/>
        <v>0</v>
      </c>
      <c r="L1642" s="644">
        <f>IF(I1642&lt;(INDEX(Lookup!$U$2:$U$10,MATCH($D$45,Lookup!$S$2:$S$10,0))),0,365)</f>
        <v>0</v>
      </c>
      <c r="M1642" s="588">
        <f t="shared" si="135"/>
        <v>0</v>
      </c>
      <c r="N1642" s="704"/>
      <c r="O1642" s="361"/>
      <c r="Q1642" s="849">
        <f t="shared" si="138"/>
        <v>0</v>
      </c>
      <c r="R1642" s="849">
        <f t="shared" si="139"/>
        <v>0</v>
      </c>
    </row>
    <row r="1643" spans="2:18" x14ac:dyDescent="0.35">
      <c r="B1643" s="229"/>
      <c r="C1643" s="301"/>
      <c r="D1643" s="301"/>
      <c r="E1643" s="449"/>
      <c r="F1643" s="301"/>
      <c r="G1643" s="302"/>
      <c r="H1643" s="170"/>
      <c r="I1643" s="170"/>
      <c r="J1643" s="817">
        <f t="shared" si="136"/>
        <v>0</v>
      </c>
      <c r="K1643" s="588">
        <f t="shared" si="137"/>
        <v>0</v>
      </c>
      <c r="L1643" s="644">
        <f>IF(I1643&lt;(INDEX(Lookup!$U$2:$U$10,MATCH($D$45,Lookup!$S$2:$S$10,0))),0,365)</f>
        <v>0</v>
      </c>
      <c r="M1643" s="588">
        <f t="shared" si="135"/>
        <v>0</v>
      </c>
      <c r="N1643" s="704"/>
      <c r="O1643" s="361"/>
      <c r="Q1643" s="849">
        <f t="shared" si="138"/>
        <v>0</v>
      </c>
      <c r="R1643" s="849">
        <f t="shared" si="139"/>
        <v>0</v>
      </c>
    </row>
    <row r="1644" spans="2:18" x14ac:dyDescent="0.35">
      <c r="B1644" s="229"/>
      <c r="C1644" s="301"/>
      <c r="D1644" s="301"/>
      <c r="E1644" s="449"/>
      <c r="F1644" s="301"/>
      <c r="G1644" s="302"/>
      <c r="H1644" s="170"/>
      <c r="I1644" s="170"/>
      <c r="J1644" s="817">
        <f t="shared" si="136"/>
        <v>0</v>
      </c>
      <c r="K1644" s="588">
        <f t="shared" si="137"/>
        <v>0</v>
      </c>
      <c r="L1644" s="644">
        <f>IF(I1644&lt;(INDEX(Lookup!$U$2:$U$10,MATCH($D$45,Lookup!$S$2:$S$10,0))),0,365)</f>
        <v>0</v>
      </c>
      <c r="M1644" s="588">
        <f t="shared" si="135"/>
        <v>0</v>
      </c>
      <c r="N1644" s="704"/>
      <c r="O1644" s="361"/>
      <c r="Q1644" s="849">
        <f t="shared" si="138"/>
        <v>0</v>
      </c>
      <c r="R1644" s="849">
        <f t="shared" si="139"/>
        <v>0</v>
      </c>
    </row>
    <row r="1645" spans="2:18" x14ac:dyDescent="0.35">
      <c r="B1645" s="229"/>
      <c r="C1645" s="301"/>
      <c r="D1645" s="301"/>
      <c r="E1645" s="449"/>
      <c r="F1645" s="301"/>
      <c r="G1645" s="302"/>
      <c r="H1645" s="170"/>
      <c r="I1645" s="170"/>
      <c r="J1645" s="817">
        <f t="shared" si="136"/>
        <v>0</v>
      </c>
      <c r="K1645" s="588">
        <f t="shared" si="137"/>
        <v>0</v>
      </c>
      <c r="L1645" s="644">
        <f>IF(I1645&lt;(INDEX(Lookup!$U$2:$U$10,MATCH($D$45,Lookup!$S$2:$S$10,0))),0,365)</f>
        <v>0</v>
      </c>
      <c r="M1645" s="588">
        <f t="shared" si="135"/>
        <v>0</v>
      </c>
      <c r="N1645" s="704"/>
      <c r="O1645" s="361"/>
      <c r="Q1645" s="849">
        <f t="shared" si="138"/>
        <v>0</v>
      </c>
      <c r="R1645" s="849">
        <f t="shared" si="139"/>
        <v>0</v>
      </c>
    </row>
    <row r="1646" spans="2:18" x14ac:dyDescent="0.35">
      <c r="B1646" s="229"/>
      <c r="C1646" s="301"/>
      <c r="D1646" s="301"/>
      <c r="E1646" s="449"/>
      <c r="F1646" s="301"/>
      <c r="G1646" s="302"/>
      <c r="H1646" s="170"/>
      <c r="I1646" s="170"/>
      <c r="J1646" s="817">
        <f t="shared" si="136"/>
        <v>0</v>
      </c>
      <c r="K1646" s="588">
        <f t="shared" si="137"/>
        <v>0</v>
      </c>
      <c r="L1646" s="644">
        <f>IF(I1646&lt;(INDEX(Lookup!$U$2:$U$10,MATCH($D$45,Lookup!$S$2:$S$10,0))),0,365)</f>
        <v>0</v>
      </c>
      <c r="M1646" s="588">
        <f t="shared" si="135"/>
        <v>0</v>
      </c>
      <c r="N1646" s="704"/>
      <c r="O1646" s="361"/>
      <c r="Q1646" s="849">
        <f t="shared" si="138"/>
        <v>0</v>
      </c>
      <c r="R1646" s="849">
        <f t="shared" si="139"/>
        <v>0</v>
      </c>
    </row>
    <row r="1647" spans="2:18" x14ac:dyDescent="0.35">
      <c r="B1647" s="229"/>
      <c r="C1647" s="301"/>
      <c r="D1647" s="301"/>
      <c r="E1647" s="449"/>
      <c r="F1647" s="301"/>
      <c r="G1647" s="302"/>
      <c r="H1647" s="170"/>
      <c r="I1647" s="170"/>
      <c r="J1647" s="817">
        <f t="shared" si="136"/>
        <v>0</v>
      </c>
      <c r="K1647" s="588">
        <f t="shared" si="137"/>
        <v>0</v>
      </c>
      <c r="L1647" s="644">
        <f>IF(I1647&lt;(INDEX(Lookup!$U$2:$U$10,MATCH($D$45,Lookup!$S$2:$S$10,0))),0,365)</f>
        <v>0</v>
      </c>
      <c r="M1647" s="588">
        <f t="shared" si="135"/>
        <v>0</v>
      </c>
      <c r="N1647" s="704"/>
      <c r="O1647" s="361"/>
      <c r="Q1647" s="849">
        <f t="shared" si="138"/>
        <v>0</v>
      </c>
      <c r="R1647" s="849">
        <f t="shared" si="139"/>
        <v>0</v>
      </c>
    </row>
    <row r="1648" spans="2:18" x14ac:dyDescent="0.35">
      <c r="B1648" s="229"/>
      <c r="C1648" s="301"/>
      <c r="D1648" s="301"/>
      <c r="E1648" s="449"/>
      <c r="F1648" s="301"/>
      <c r="G1648" s="302"/>
      <c r="H1648" s="170"/>
      <c r="I1648" s="170"/>
      <c r="J1648" s="817">
        <f t="shared" si="136"/>
        <v>0</v>
      </c>
      <c r="K1648" s="588">
        <f t="shared" si="137"/>
        <v>0</v>
      </c>
      <c r="L1648" s="644">
        <f>IF(I1648&lt;(INDEX(Lookup!$U$2:$U$10,MATCH($D$45,Lookup!$S$2:$S$10,0))),0,365)</f>
        <v>0</v>
      </c>
      <c r="M1648" s="588">
        <f t="shared" ref="M1648:M1700" si="140">IF(O1648="x",0,L1648*$L$8)</f>
        <v>0</v>
      </c>
      <c r="N1648" s="704"/>
      <c r="O1648" s="361"/>
      <c r="Q1648" s="849">
        <f t="shared" si="138"/>
        <v>0</v>
      </c>
      <c r="R1648" s="849">
        <f t="shared" si="139"/>
        <v>0</v>
      </c>
    </row>
    <row r="1649" spans="2:18" x14ac:dyDescent="0.35">
      <c r="B1649" s="229"/>
      <c r="C1649" s="301"/>
      <c r="D1649" s="301"/>
      <c r="E1649" s="449"/>
      <c r="F1649" s="301"/>
      <c r="G1649" s="302"/>
      <c r="H1649" s="170"/>
      <c r="I1649" s="170"/>
      <c r="J1649" s="817">
        <f t="shared" ref="J1649:J1700" si="141">IF(OR(H1649&lt;&gt;"",I1649&lt;&gt;""),DATEDIF(H1649,I1649,"d")+1,0)</f>
        <v>0</v>
      </c>
      <c r="K1649" s="588">
        <f t="shared" ref="K1649:K1700" si="142">J1649*$L$8</f>
        <v>0</v>
      </c>
      <c r="L1649" s="644">
        <f>IF(I1649&lt;(INDEX(Lookup!$U$2:$U$10,MATCH($D$45,Lookup!$S$2:$S$10,0))),0,365)</f>
        <v>0</v>
      </c>
      <c r="M1649" s="588">
        <f t="shared" si="140"/>
        <v>0</v>
      </c>
      <c r="N1649" s="704"/>
      <c r="O1649" s="361"/>
      <c r="Q1649" s="849">
        <f t="shared" ref="Q1649:Q1700" si="143">K1649*$H$33</f>
        <v>0</v>
      </c>
      <c r="R1649" s="849">
        <f t="shared" ref="R1649:R1700" si="144">M1649*$H$42</f>
        <v>0</v>
      </c>
    </row>
    <row r="1650" spans="2:18" x14ac:dyDescent="0.35">
      <c r="B1650" s="229"/>
      <c r="C1650" s="301"/>
      <c r="D1650" s="301"/>
      <c r="E1650" s="449"/>
      <c r="F1650" s="301"/>
      <c r="G1650" s="302"/>
      <c r="H1650" s="170"/>
      <c r="I1650" s="170"/>
      <c r="J1650" s="817">
        <f t="shared" si="141"/>
        <v>0</v>
      </c>
      <c r="K1650" s="588">
        <f t="shared" si="142"/>
        <v>0</v>
      </c>
      <c r="L1650" s="644">
        <f>IF(I1650&lt;(INDEX(Lookup!$U$2:$U$10,MATCH($D$45,Lookup!$S$2:$S$10,0))),0,365)</f>
        <v>0</v>
      </c>
      <c r="M1650" s="588">
        <f t="shared" si="140"/>
        <v>0</v>
      </c>
      <c r="N1650" s="704"/>
      <c r="O1650" s="361"/>
      <c r="Q1650" s="849">
        <f t="shared" si="143"/>
        <v>0</v>
      </c>
      <c r="R1650" s="849">
        <f t="shared" si="144"/>
        <v>0</v>
      </c>
    </row>
    <row r="1651" spans="2:18" x14ac:dyDescent="0.35">
      <c r="B1651" s="229"/>
      <c r="C1651" s="301"/>
      <c r="D1651" s="301"/>
      <c r="E1651" s="449"/>
      <c r="F1651" s="301"/>
      <c r="G1651" s="302"/>
      <c r="H1651" s="170"/>
      <c r="I1651" s="170"/>
      <c r="J1651" s="817">
        <f t="shared" si="141"/>
        <v>0</v>
      </c>
      <c r="K1651" s="588">
        <f t="shared" si="142"/>
        <v>0</v>
      </c>
      <c r="L1651" s="644">
        <f>IF(I1651&lt;(INDEX(Lookup!$U$2:$U$10,MATCH($D$45,Lookup!$S$2:$S$10,0))),0,365)</f>
        <v>0</v>
      </c>
      <c r="M1651" s="588">
        <f t="shared" si="140"/>
        <v>0</v>
      </c>
      <c r="N1651" s="704"/>
      <c r="O1651" s="361"/>
      <c r="Q1651" s="849">
        <f t="shared" si="143"/>
        <v>0</v>
      </c>
      <c r="R1651" s="849">
        <f t="shared" si="144"/>
        <v>0</v>
      </c>
    </row>
    <row r="1652" spans="2:18" x14ac:dyDescent="0.35">
      <c r="B1652" s="229"/>
      <c r="C1652" s="301"/>
      <c r="D1652" s="301"/>
      <c r="E1652" s="449"/>
      <c r="F1652" s="301"/>
      <c r="G1652" s="302"/>
      <c r="H1652" s="170"/>
      <c r="I1652" s="170"/>
      <c r="J1652" s="817">
        <f t="shared" si="141"/>
        <v>0</v>
      </c>
      <c r="K1652" s="588">
        <f t="shared" si="142"/>
        <v>0</v>
      </c>
      <c r="L1652" s="644">
        <f>IF(I1652&lt;(INDEX(Lookup!$U$2:$U$10,MATCH($D$45,Lookup!$S$2:$S$10,0))),0,365)</f>
        <v>0</v>
      </c>
      <c r="M1652" s="588">
        <f t="shared" si="140"/>
        <v>0</v>
      </c>
      <c r="N1652" s="704"/>
      <c r="O1652" s="361"/>
      <c r="Q1652" s="849">
        <f t="shared" si="143"/>
        <v>0</v>
      </c>
      <c r="R1652" s="849">
        <f t="shared" si="144"/>
        <v>0</v>
      </c>
    </row>
    <row r="1653" spans="2:18" x14ac:dyDescent="0.35">
      <c r="B1653" s="229"/>
      <c r="C1653" s="301"/>
      <c r="D1653" s="301"/>
      <c r="E1653" s="449"/>
      <c r="F1653" s="301"/>
      <c r="G1653" s="302"/>
      <c r="H1653" s="170"/>
      <c r="I1653" s="170"/>
      <c r="J1653" s="817">
        <f t="shared" si="141"/>
        <v>0</v>
      </c>
      <c r="K1653" s="588">
        <f t="shared" si="142"/>
        <v>0</v>
      </c>
      <c r="L1653" s="644">
        <f>IF(I1653&lt;(INDEX(Lookup!$U$2:$U$10,MATCH($D$45,Lookup!$S$2:$S$10,0))),0,365)</f>
        <v>0</v>
      </c>
      <c r="M1653" s="588">
        <f t="shared" si="140"/>
        <v>0</v>
      </c>
      <c r="N1653" s="704"/>
      <c r="O1653" s="361"/>
      <c r="Q1653" s="849">
        <f t="shared" si="143"/>
        <v>0</v>
      </c>
      <c r="R1653" s="849">
        <f t="shared" si="144"/>
        <v>0</v>
      </c>
    </row>
    <row r="1654" spans="2:18" x14ac:dyDescent="0.35">
      <c r="B1654" s="229"/>
      <c r="C1654" s="301"/>
      <c r="D1654" s="301"/>
      <c r="E1654" s="449"/>
      <c r="F1654" s="301"/>
      <c r="G1654" s="302"/>
      <c r="H1654" s="170"/>
      <c r="I1654" s="170"/>
      <c r="J1654" s="817">
        <f t="shared" si="141"/>
        <v>0</v>
      </c>
      <c r="K1654" s="588">
        <f t="shared" si="142"/>
        <v>0</v>
      </c>
      <c r="L1654" s="644">
        <f>IF(I1654&lt;(INDEX(Lookup!$U$2:$U$10,MATCH($D$45,Lookup!$S$2:$S$10,0))),0,365)</f>
        <v>0</v>
      </c>
      <c r="M1654" s="588">
        <f t="shared" si="140"/>
        <v>0</v>
      </c>
      <c r="N1654" s="704"/>
      <c r="O1654" s="361"/>
      <c r="Q1654" s="849">
        <f t="shared" si="143"/>
        <v>0</v>
      </c>
      <c r="R1654" s="849">
        <f t="shared" si="144"/>
        <v>0</v>
      </c>
    </row>
    <row r="1655" spans="2:18" x14ac:dyDescent="0.35">
      <c r="B1655" s="229"/>
      <c r="C1655" s="301"/>
      <c r="D1655" s="301"/>
      <c r="E1655" s="449"/>
      <c r="F1655" s="301"/>
      <c r="G1655" s="302"/>
      <c r="H1655" s="170"/>
      <c r="I1655" s="170"/>
      <c r="J1655" s="817">
        <f t="shared" si="141"/>
        <v>0</v>
      </c>
      <c r="K1655" s="588">
        <f t="shared" si="142"/>
        <v>0</v>
      </c>
      <c r="L1655" s="644">
        <f>IF(I1655&lt;(INDEX(Lookup!$U$2:$U$10,MATCH($D$45,Lookup!$S$2:$S$10,0))),0,365)</f>
        <v>0</v>
      </c>
      <c r="M1655" s="588">
        <f t="shared" si="140"/>
        <v>0</v>
      </c>
      <c r="N1655" s="704"/>
      <c r="O1655" s="361"/>
      <c r="Q1655" s="849">
        <f t="shared" si="143"/>
        <v>0</v>
      </c>
      <c r="R1655" s="849">
        <f t="shared" si="144"/>
        <v>0</v>
      </c>
    </row>
    <row r="1656" spans="2:18" x14ac:dyDescent="0.35">
      <c r="B1656" s="229"/>
      <c r="C1656" s="301"/>
      <c r="D1656" s="301"/>
      <c r="E1656" s="449"/>
      <c r="F1656" s="301"/>
      <c r="G1656" s="302"/>
      <c r="H1656" s="170"/>
      <c r="I1656" s="170"/>
      <c r="J1656" s="817">
        <f t="shared" si="141"/>
        <v>0</v>
      </c>
      <c r="K1656" s="588">
        <f t="shared" si="142"/>
        <v>0</v>
      </c>
      <c r="L1656" s="644">
        <f>IF(I1656&lt;(INDEX(Lookup!$U$2:$U$10,MATCH($D$45,Lookup!$S$2:$S$10,0))),0,365)</f>
        <v>0</v>
      </c>
      <c r="M1656" s="588">
        <f t="shared" si="140"/>
        <v>0</v>
      </c>
      <c r="N1656" s="704"/>
      <c r="O1656" s="361"/>
      <c r="Q1656" s="849">
        <f t="shared" si="143"/>
        <v>0</v>
      </c>
      <c r="R1656" s="849">
        <f t="shared" si="144"/>
        <v>0</v>
      </c>
    </row>
    <row r="1657" spans="2:18" x14ac:dyDescent="0.35">
      <c r="B1657" s="229"/>
      <c r="C1657" s="301"/>
      <c r="D1657" s="301"/>
      <c r="E1657" s="449"/>
      <c r="F1657" s="301"/>
      <c r="G1657" s="302"/>
      <c r="H1657" s="170"/>
      <c r="I1657" s="170"/>
      <c r="J1657" s="817">
        <f t="shared" si="141"/>
        <v>0</v>
      </c>
      <c r="K1657" s="588">
        <f t="shared" si="142"/>
        <v>0</v>
      </c>
      <c r="L1657" s="644">
        <f>IF(I1657&lt;(INDEX(Lookup!$U$2:$U$10,MATCH($D$45,Lookup!$S$2:$S$10,0))),0,365)</f>
        <v>0</v>
      </c>
      <c r="M1657" s="588">
        <f t="shared" si="140"/>
        <v>0</v>
      </c>
      <c r="N1657" s="704"/>
      <c r="O1657" s="361"/>
      <c r="Q1657" s="849">
        <f t="shared" si="143"/>
        <v>0</v>
      </c>
      <c r="R1657" s="849">
        <f t="shared" si="144"/>
        <v>0</v>
      </c>
    </row>
    <row r="1658" spans="2:18" x14ac:dyDescent="0.35">
      <c r="B1658" s="229"/>
      <c r="C1658" s="301"/>
      <c r="D1658" s="301"/>
      <c r="E1658" s="449"/>
      <c r="F1658" s="301"/>
      <c r="G1658" s="302"/>
      <c r="H1658" s="170"/>
      <c r="I1658" s="170"/>
      <c r="J1658" s="817">
        <f t="shared" si="141"/>
        <v>0</v>
      </c>
      <c r="K1658" s="588">
        <f t="shared" si="142"/>
        <v>0</v>
      </c>
      <c r="L1658" s="644">
        <f>IF(I1658&lt;(INDEX(Lookup!$U$2:$U$10,MATCH($D$45,Lookup!$S$2:$S$10,0))),0,365)</f>
        <v>0</v>
      </c>
      <c r="M1658" s="588">
        <f t="shared" si="140"/>
        <v>0</v>
      </c>
      <c r="N1658" s="704"/>
      <c r="O1658" s="361"/>
      <c r="Q1658" s="849">
        <f t="shared" si="143"/>
        <v>0</v>
      </c>
      <c r="R1658" s="849">
        <f t="shared" si="144"/>
        <v>0</v>
      </c>
    </row>
    <row r="1659" spans="2:18" x14ac:dyDescent="0.35">
      <c r="B1659" s="229"/>
      <c r="C1659" s="301"/>
      <c r="D1659" s="301"/>
      <c r="E1659" s="449"/>
      <c r="F1659" s="301"/>
      <c r="G1659" s="302"/>
      <c r="H1659" s="170"/>
      <c r="I1659" s="170"/>
      <c r="J1659" s="817">
        <f t="shared" si="141"/>
        <v>0</v>
      </c>
      <c r="K1659" s="588">
        <f t="shared" si="142"/>
        <v>0</v>
      </c>
      <c r="L1659" s="644">
        <f>IF(I1659&lt;(INDEX(Lookup!$U$2:$U$10,MATCH($D$45,Lookup!$S$2:$S$10,0))),0,365)</f>
        <v>0</v>
      </c>
      <c r="M1659" s="588">
        <f t="shared" si="140"/>
        <v>0</v>
      </c>
      <c r="N1659" s="704"/>
      <c r="O1659" s="361"/>
      <c r="Q1659" s="849">
        <f t="shared" si="143"/>
        <v>0</v>
      </c>
      <c r="R1659" s="849">
        <f t="shared" si="144"/>
        <v>0</v>
      </c>
    </row>
    <row r="1660" spans="2:18" x14ac:dyDescent="0.35">
      <c r="B1660" s="229"/>
      <c r="C1660" s="301"/>
      <c r="D1660" s="301"/>
      <c r="E1660" s="449"/>
      <c r="F1660" s="301"/>
      <c r="G1660" s="302"/>
      <c r="H1660" s="170"/>
      <c r="I1660" s="170"/>
      <c r="J1660" s="817">
        <f t="shared" si="141"/>
        <v>0</v>
      </c>
      <c r="K1660" s="588">
        <f t="shared" si="142"/>
        <v>0</v>
      </c>
      <c r="L1660" s="644">
        <f>IF(I1660&lt;(INDEX(Lookup!$U$2:$U$10,MATCH($D$45,Lookup!$S$2:$S$10,0))),0,365)</f>
        <v>0</v>
      </c>
      <c r="M1660" s="588">
        <f t="shared" si="140"/>
        <v>0</v>
      </c>
      <c r="N1660" s="704"/>
      <c r="O1660" s="361"/>
      <c r="Q1660" s="849">
        <f t="shared" si="143"/>
        <v>0</v>
      </c>
      <c r="R1660" s="849">
        <f t="shared" si="144"/>
        <v>0</v>
      </c>
    </row>
    <row r="1661" spans="2:18" x14ac:dyDescent="0.35">
      <c r="B1661" s="229"/>
      <c r="C1661" s="301"/>
      <c r="D1661" s="301"/>
      <c r="E1661" s="449"/>
      <c r="F1661" s="301"/>
      <c r="G1661" s="302"/>
      <c r="H1661" s="170"/>
      <c r="I1661" s="170"/>
      <c r="J1661" s="817">
        <f t="shared" si="141"/>
        <v>0</v>
      </c>
      <c r="K1661" s="588">
        <f t="shared" si="142"/>
        <v>0</v>
      </c>
      <c r="L1661" s="644">
        <f>IF(I1661&lt;(INDEX(Lookup!$U$2:$U$10,MATCH($D$45,Lookup!$S$2:$S$10,0))),0,365)</f>
        <v>0</v>
      </c>
      <c r="M1661" s="588">
        <f t="shared" si="140"/>
        <v>0</v>
      </c>
      <c r="N1661" s="704"/>
      <c r="O1661" s="361"/>
      <c r="Q1661" s="849">
        <f t="shared" si="143"/>
        <v>0</v>
      </c>
      <c r="R1661" s="849">
        <f t="shared" si="144"/>
        <v>0</v>
      </c>
    </row>
    <row r="1662" spans="2:18" x14ac:dyDescent="0.35">
      <c r="B1662" s="229"/>
      <c r="C1662" s="301"/>
      <c r="D1662" s="301"/>
      <c r="E1662" s="449"/>
      <c r="F1662" s="301"/>
      <c r="G1662" s="302"/>
      <c r="H1662" s="170"/>
      <c r="I1662" s="170"/>
      <c r="J1662" s="817">
        <f t="shared" si="141"/>
        <v>0</v>
      </c>
      <c r="K1662" s="588">
        <f t="shared" si="142"/>
        <v>0</v>
      </c>
      <c r="L1662" s="644">
        <f>IF(I1662&lt;(INDEX(Lookup!$U$2:$U$10,MATCH($D$45,Lookup!$S$2:$S$10,0))),0,365)</f>
        <v>0</v>
      </c>
      <c r="M1662" s="588">
        <f t="shared" si="140"/>
        <v>0</v>
      </c>
      <c r="N1662" s="704"/>
      <c r="O1662" s="361"/>
      <c r="Q1662" s="849">
        <f t="shared" si="143"/>
        <v>0</v>
      </c>
      <c r="R1662" s="849">
        <f t="shared" si="144"/>
        <v>0</v>
      </c>
    </row>
    <row r="1663" spans="2:18" x14ac:dyDescent="0.35">
      <c r="B1663" s="229"/>
      <c r="C1663" s="301"/>
      <c r="D1663" s="301"/>
      <c r="E1663" s="449"/>
      <c r="F1663" s="301"/>
      <c r="G1663" s="302"/>
      <c r="H1663" s="170"/>
      <c r="I1663" s="170"/>
      <c r="J1663" s="817">
        <f t="shared" si="141"/>
        <v>0</v>
      </c>
      <c r="K1663" s="588">
        <f t="shared" si="142"/>
        <v>0</v>
      </c>
      <c r="L1663" s="644">
        <f>IF(I1663&lt;(INDEX(Lookup!$U$2:$U$10,MATCH($D$45,Lookup!$S$2:$S$10,0))),0,365)</f>
        <v>0</v>
      </c>
      <c r="M1663" s="588">
        <f t="shared" si="140"/>
        <v>0</v>
      </c>
      <c r="N1663" s="704"/>
      <c r="O1663" s="361"/>
      <c r="Q1663" s="849">
        <f t="shared" si="143"/>
        <v>0</v>
      </c>
      <c r="R1663" s="849">
        <f t="shared" si="144"/>
        <v>0</v>
      </c>
    </row>
    <row r="1664" spans="2:18" x14ac:dyDescent="0.35">
      <c r="B1664" s="229"/>
      <c r="C1664" s="301"/>
      <c r="D1664" s="301"/>
      <c r="E1664" s="449"/>
      <c r="F1664" s="301"/>
      <c r="G1664" s="302"/>
      <c r="H1664" s="170"/>
      <c r="I1664" s="170"/>
      <c r="J1664" s="817">
        <f t="shared" si="141"/>
        <v>0</v>
      </c>
      <c r="K1664" s="588">
        <f t="shared" si="142"/>
        <v>0</v>
      </c>
      <c r="L1664" s="644">
        <f>IF(I1664&lt;(INDEX(Lookup!$U$2:$U$10,MATCH($D$45,Lookup!$S$2:$S$10,0))),0,365)</f>
        <v>0</v>
      </c>
      <c r="M1664" s="588">
        <f t="shared" si="140"/>
        <v>0</v>
      </c>
      <c r="N1664" s="704"/>
      <c r="O1664" s="361"/>
      <c r="Q1664" s="849">
        <f t="shared" si="143"/>
        <v>0</v>
      </c>
      <c r="R1664" s="849">
        <f t="shared" si="144"/>
        <v>0</v>
      </c>
    </row>
    <row r="1665" spans="2:18" x14ac:dyDescent="0.35">
      <c r="B1665" s="229"/>
      <c r="C1665" s="301"/>
      <c r="D1665" s="301"/>
      <c r="E1665" s="449"/>
      <c r="F1665" s="301"/>
      <c r="G1665" s="302"/>
      <c r="H1665" s="170"/>
      <c r="I1665" s="170"/>
      <c r="J1665" s="817">
        <f t="shared" si="141"/>
        <v>0</v>
      </c>
      <c r="K1665" s="588">
        <f t="shared" si="142"/>
        <v>0</v>
      </c>
      <c r="L1665" s="644">
        <f>IF(I1665&lt;(INDEX(Lookup!$U$2:$U$10,MATCH($D$45,Lookup!$S$2:$S$10,0))),0,365)</f>
        <v>0</v>
      </c>
      <c r="M1665" s="588">
        <f t="shared" si="140"/>
        <v>0</v>
      </c>
      <c r="N1665" s="704"/>
      <c r="O1665" s="361"/>
      <c r="Q1665" s="849">
        <f t="shared" si="143"/>
        <v>0</v>
      </c>
      <c r="R1665" s="849">
        <f t="shared" si="144"/>
        <v>0</v>
      </c>
    </row>
    <row r="1666" spans="2:18" x14ac:dyDescent="0.35">
      <c r="B1666" s="229"/>
      <c r="C1666" s="301"/>
      <c r="D1666" s="301"/>
      <c r="E1666" s="449"/>
      <c r="F1666" s="301"/>
      <c r="G1666" s="302"/>
      <c r="H1666" s="170"/>
      <c r="I1666" s="170"/>
      <c r="J1666" s="817">
        <f t="shared" si="141"/>
        <v>0</v>
      </c>
      <c r="K1666" s="588">
        <f t="shared" si="142"/>
        <v>0</v>
      </c>
      <c r="L1666" s="644">
        <f>IF(I1666&lt;(INDEX(Lookup!$U$2:$U$10,MATCH($D$45,Lookup!$S$2:$S$10,0))),0,365)</f>
        <v>0</v>
      </c>
      <c r="M1666" s="588">
        <f t="shared" si="140"/>
        <v>0</v>
      </c>
      <c r="N1666" s="704"/>
      <c r="O1666" s="361"/>
      <c r="Q1666" s="849">
        <f t="shared" si="143"/>
        <v>0</v>
      </c>
      <c r="R1666" s="849">
        <f t="shared" si="144"/>
        <v>0</v>
      </c>
    </row>
    <row r="1667" spans="2:18" x14ac:dyDescent="0.35">
      <c r="B1667" s="229"/>
      <c r="C1667" s="301"/>
      <c r="D1667" s="301"/>
      <c r="E1667" s="449"/>
      <c r="F1667" s="301"/>
      <c r="G1667" s="302"/>
      <c r="H1667" s="170"/>
      <c r="I1667" s="170"/>
      <c r="J1667" s="817">
        <f t="shared" si="141"/>
        <v>0</v>
      </c>
      <c r="K1667" s="588">
        <f t="shared" si="142"/>
        <v>0</v>
      </c>
      <c r="L1667" s="644">
        <f>IF(I1667&lt;(INDEX(Lookup!$U$2:$U$10,MATCH($D$45,Lookup!$S$2:$S$10,0))),0,365)</f>
        <v>0</v>
      </c>
      <c r="M1667" s="588">
        <f t="shared" si="140"/>
        <v>0</v>
      </c>
      <c r="N1667" s="704"/>
      <c r="O1667" s="361"/>
      <c r="Q1667" s="849">
        <f t="shared" si="143"/>
        <v>0</v>
      </c>
      <c r="R1667" s="849">
        <f t="shared" si="144"/>
        <v>0</v>
      </c>
    </row>
    <row r="1668" spans="2:18" x14ac:dyDescent="0.35">
      <c r="B1668" s="229"/>
      <c r="C1668" s="301"/>
      <c r="D1668" s="301"/>
      <c r="E1668" s="449"/>
      <c r="F1668" s="301"/>
      <c r="G1668" s="302"/>
      <c r="H1668" s="170"/>
      <c r="I1668" s="170"/>
      <c r="J1668" s="817">
        <f t="shared" si="141"/>
        <v>0</v>
      </c>
      <c r="K1668" s="588">
        <f t="shared" si="142"/>
        <v>0</v>
      </c>
      <c r="L1668" s="644">
        <f>IF(I1668&lt;(INDEX(Lookup!$U$2:$U$10,MATCH($D$45,Lookup!$S$2:$S$10,0))),0,365)</f>
        <v>0</v>
      </c>
      <c r="M1668" s="588">
        <f t="shared" si="140"/>
        <v>0</v>
      </c>
      <c r="N1668" s="704"/>
      <c r="O1668" s="361"/>
      <c r="Q1668" s="849">
        <f t="shared" si="143"/>
        <v>0</v>
      </c>
      <c r="R1668" s="849">
        <f t="shared" si="144"/>
        <v>0</v>
      </c>
    </row>
    <row r="1669" spans="2:18" x14ac:dyDescent="0.35">
      <c r="B1669" s="229"/>
      <c r="C1669" s="301"/>
      <c r="D1669" s="301"/>
      <c r="E1669" s="449"/>
      <c r="F1669" s="301"/>
      <c r="G1669" s="302"/>
      <c r="H1669" s="170"/>
      <c r="I1669" s="170"/>
      <c r="J1669" s="817">
        <f t="shared" si="141"/>
        <v>0</v>
      </c>
      <c r="K1669" s="588">
        <f t="shared" si="142"/>
        <v>0</v>
      </c>
      <c r="L1669" s="644">
        <f>IF(I1669&lt;(INDEX(Lookup!$U$2:$U$10,MATCH($D$45,Lookup!$S$2:$S$10,0))),0,365)</f>
        <v>0</v>
      </c>
      <c r="M1669" s="588">
        <f t="shared" si="140"/>
        <v>0</v>
      </c>
      <c r="N1669" s="704"/>
      <c r="O1669" s="361"/>
      <c r="Q1669" s="849">
        <f t="shared" si="143"/>
        <v>0</v>
      </c>
      <c r="R1669" s="849">
        <f t="shared" si="144"/>
        <v>0</v>
      </c>
    </row>
    <row r="1670" spans="2:18" x14ac:dyDescent="0.35">
      <c r="B1670" s="229"/>
      <c r="C1670" s="301"/>
      <c r="D1670" s="301"/>
      <c r="E1670" s="449"/>
      <c r="F1670" s="301"/>
      <c r="G1670" s="302"/>
      <c r="H1670" s="170"/>
      <c r="I1670" s="170"/>
      <c r="J1670" s="817">
        <f t="shared" si="141"/>
        <v>0</v>
      </c>
      <c r="K1670" s="588">
        <f t="shared" si="142"/>
        <v>0</v>
      </c>
      <c r="L1670" s="644">
        <f>IF(I1670&lt;(INDEX(Lookup!$U$2:$U$10,MATCH($D$45,Lookup!$S$2:$S$10,0))),0,365)</f>
        <v>0</v>
      </c>
      <c r="M1670" s="588">
        <f t="shared" si="140"/>
        <v>0</v>
      </c>
      <c r="N1670" s="704"/>
      <c r="O1670" s="361"/>
      <c r="Q1670" s="849">
        <f t="shared" si="143"/>
        <v>0</v>
      </c>
      <c r="R1670" s="849">
        <f t="shared" si="144"/>
        <v>0</v>
      </c>
    </row>
    <row r="1671" spans="2:18" x14ac:dyDescent="0.35">
      <c r="B1671" s="229"/>
      <c r="C1671" s="301"/>
      <c r="D1671" s="301"/>
      <c r="E1671" s="449"/>
      <c r="F1671" s="301"/>
      <c r="G1671" s="302"/>
      <c r="H1671" s="170"/>
      <c r="I1671" s="170"/>
      <c r="J1671" s="817">
        <f t="shared" si="141"/>
        <v>0</v>
      </c>
      <c r="K1671" s="588">
        <f t="shared" si="142"/>
        <v>0</v>
      </c>
      <c r="L1671" s="644">
        <f>IF(I1671&lt;(INDEX(Lookup!$U$2:$U$10,MATCH($D$45,Lookup!$S$2:$S$10,0))),0,365)</f>
        <v>0</v>
      </c>
      <c r="M1671" s="588">
        <f t="shared" si="140"/>
        <v>0</v>
      </c>
      <c r="N1671" s="704"/>
      <c r="O1671" s="361"/>
      <c r="Q1671" s="849">
        <f t="shared" si="143"/>
        <v>0</v>
      </c>
      <c r="R1671" s="849">
        <f t="shared" si="144"/>
        <v>0</v>
      </c>
    </row>
    <row r="1672" spans="2:18" x14ac:dyDescent="0.35">
      <c r="B1672" s="229"/>
      <c r="C1672" s="301"/>
      <c r="D1672" s="301"/>
      <c r="E1672" s="449"/>
      <c r="F1672" s="301"/>
      <c r="G1672" s="302"/>
      <c r="H1672" s="170"/>
      <c r="I1672" s="170"/>
      <c r="J1672" s="817">
        <f t="shared" si="141"/>
        <v>0</v>
      </c>
      <c r="K1672" s="588">
        <f t="shared" si="142"/>
        <v>0</v>
      </c>
      <c r="L1672" s="644">
        <f>IF(I1672&lt;(INDEX(Lookup!$U$2:$U$10,MATCH($D$45,Lookup!$S$2:$S$10,0))),0,365)</f>
        <v>0</v>
      </c>
      <c r="M1672" s="588">
        <f t="shared" si="140"/>
        <v>0</v>
      </c>
      <c r="N1672" s="704"/>
      <c r="O1672" s="361"/>
      <c r="Q1672" s="849">
        <f t="shared" si="143"/>
        <v>0</v>
      </c>
      <c r="R1672" s="849">
        <f t="shared" si="144"/>
        <v>0</v>
      </c>
    </row>
    <row r="1673" spans="2:18" x14ac:dyDescent="0.35">
      <c r="B1673" s="229"/>
      <c r="C1673" s="301"/>
      <c r="D1673" s="301"/>
      <c r="E1673" s="449"/>
      <c r="F1673" s="301"/>
      <c r="G1673" s="302"/>
      <c r="H1673" s="170"/>
      <c r="I1673" s="170"/>
      <c r="J1673" s="817">
        <f t="shared" si="141"/>
        <v>0</v>
      </c>
      <c r="K1673" s="588">
        <f t="shared" si="142"/>
        <v>0</v>
      </c>
      <c r="L1673" s="644">
        <f>IF(I1673&lt;(INDEX(Lookup!$U$2:$U$10,MATCH($D$45,Lookup!$S$2:$S$10,0))),0,365)</f>
        <v>0</v>
      </c>
      <c r="M1673" s="588">
        <f t="shared" si="140"/>
        <v>0</v>
      </c>
      <c r="N1673" s="704"/>
      <c r="O1673" s="361"/>
      <c r="Q1673" s="849">
        <f t="shared" si="143"/>
        <v>0</v>
      </c>
      <c r="R1673" s="849">
        <f t="shared" si="144"/>
        <v>0</v>
      </c>
    </row>
    <row r="1674" spans="2:18" x14ac:dyDescent="0.35">
      <c r="B1674" s="229"/>
      <c r="C1674" s="301"/>
      <c r="D1674" s="301"/>
      <c r="E1674" s="449"/>
      <c r="F1674" s="301"/>
      <c r="G1674" s="302"/>
      <c r="H1674" s="170"/>
      <c r="I1674" s="170"/>
      <c r="J1674" s="817">
        <f t="shared" si="141"/>
        <v>0</v>
      </c>
      <c r="K1674" s="588">
        <f t="shared" si="142"/>
        <v>0</v>
      </c>
      <c r="L1674" s="644">
        <f>IF(I1674&lt;(INDEX(Lookup!$U$2:$U$10,MATCH($D$45,Lookup!$S$2:$S$10,0))),0,365)</f>
        <v>0</v>
      </c>
      <c r="M1674" s="588">
        <f t="shared" si="140"/>
        <v>0</v>
      </c>
      <c r="N1674" s="704"/>
      <c r="O1674" s="361"/>
      <c r="Q1674" s="849">
        <f t="shared" si="143"/>
        <v>0</v>
      </c>
      <c r="R1674" s="849">
        <f t="shared" si="144"/>
        <v>0</v>
      </c>
    </row>
    <row r="1675" spans="2:18" x14ac:dyDescent="0.35">
      <c r="B1675" s="229"/>
      <c r="C1675" s="301"/>
      <c r="D1675" s="301"/>
      <c r="E1675" s="449"/>
      <c r="F1675" s="301"/>
      <c r="G1675" s="302"/>
      <c r="H1675" s="170"/>
      <c r="I1675" s="170"/>
      <c r="J1675" s="817">
        <f t="shared" si="141"/>
        <v>0</v>
      </c>
      <c r="K1675" s="588">
        <f t="shared" si="142"/>
        <v>0</v>
      </c>
      <c r="L1675" s="644">
        <f>IF(I1675&lt;(INDEX(Lookup!$U$2:$U$10,MATCH($D$45,Lookup!$S$2:$S$10,0))),0,365)</f>
        <v>0</v>
      </c>
      <c r="M1675" s="588">
        <f t="shared" si="140"/>
        <v>0</v>
      </c>
      <c r="N1675" s="704"/>
      <c r="O1675" s="361"/>
      <c r="Q1675" s="849">
        <f t="shared" si="143"/>
        <v>0</v>
      </c>
      <c r="R1675" s="849">
        <f t="shared" si="144"/>
        <v>0</v>
      </c>
    </row>
    <row r="1676" spans="2:18" x14ac:dyDescent="0.35">
      <c r="B1676" s="229"/>
      <c r="C1676" s="301"/>
      <c r="D1676" s="301"/>
      <c r="E1676" s="449"/>
      <c r="F1676" s="301"/>
      <c r="G1676" s="302"/>
      <c r="H1676" s="170"/>
      <c r="I1676" s="170"/>
      <c r="J1676" s="817">
        <f t="shared" si="141"/>
        <v>0</v>
      </c>
      <c r="K1676" s="588">
        <f t="shared" si="142"/>
        <v>0</v>
      </c>
      <c r="L1676" s="644">
        <f>IF(I1676&lt;(INDEX(Lookup!$U$2:$U$10,MATCH($D$45,Lookup!$S$2:$S$10,0))),0,365)</f>
        <v>0</v>
      </c>
      <c r="M1676" s="588">
        <f t="shared" si="140"/>
        <v>0</v>
      </c>
      <c r="N1676" s="704"/>
      <c r="O1676" s="361"/>
      <c r="Q1676" s="849">
        <f t="shared" si="143"/>
        <v>0</v>
      </c>
      <c r="R1676" s="849">
        <f t="shared" si="144"/>
        <v>0</v>
      </c>
    </row>
    <row r="1677" spans="2:18" x14ac:dyDescent="0.35">
      <c r="B1677" s="229"/>
      <c r="C1677" s="301"/>
      <c r="D1677" s="301"/>
      <c r="E1677" s="449"/>
      <c r="F1677" s="301"/>
      <c r="G1677" s="302"/>
      <c r="H1677" s="170"/>
      <c r="I1677" s="170"/>
      <c r="J1677" s="817">
        <f t="shared" si="141"/>
        <v>0</v>
      </c>
      <c r="K1677" s="588">
        <f t="shared" si="142"/>
        <v>0</v>
      </c>
      <c r="L1677" s="644">
        <f>IF(I1677&lt;(INDEX(Lookup!$U$2:$U$10,MATCH($D$45,Lookup!$S$2:$S$10,0))),0,365)</f>
        <v>0</v>
      </c>
      <c r="M1677" s="588">
        <f t="shared" si="140"/>
        <v>0</v>
      </c>
      <c r="N1677" s="704"/>
      <c r="O1677" s="361"/>
      <c r="Q1677" s="849">
        <f t="shared" si="143"/>
        <v>0</v>
      </c>
      <c r="R1677" s="849">
        <f t="shared" si="144"/>
        <v>0</v>
      </c>
    </row>
    <row r="1678" spans="2:18" x14ac:dyDescent="0.35">
      <c r="B1678" s="229"/>
      <c r="C1678" s="301"/>
      <c r="D1678" s="301"/>
      <c r="E1678" s="449"/>
      <c r="F1678" s="301"/>
      <c r="G1678" s="302"/>
      <c r="H1678" s="170"/>
      <c r="I1678" s="170"/>
      <c r="J1678" s="817">
        <f t="shared" si="141"/>
        <v>0</v>
      </c>
      <c r="K1678" s="588">
        <f t="shared" si="142"/>
        <v>0</v>
      </c>
      <c r="L1678" s="644">
        <f>IF(I1678&lt;(INDEX(Lookup!$U$2:$U$10,MATCH($D$45,Lookup!$S$2:$S$10,0))),0,365)</f>
        <v>0</v>
      </c>
      <c r="M1678" s="588">
        <f t="shared" si="140"/>
        <v>0</v>
      </c>
      <c r="N1678" s="704"/>
      <c r="O1678" s="361"/>
      <c r="Q1678" s="849">
        <f t="shared" si="143"/>
        <v>0</v>
      </c>
      <c r="R1678" s="849">
        <f t="shared" si="144"/>
        <v>0</v>
      </c>
    </row>
    <row r="1679" spans="2:18" x14ac:dyDescent="0.35">
      <c r="B1679" s="229"/>
      <c r="C1679" s="301"/>
      <c r="D1679" s="301"/>
      <c r="E1679" s="449"/>
      <c r="F1679" s="301"/>
      <c r="G1679" s="302"/>
      <c r="H1679" s="170"/>
      <c r="I1679" s="170"/>
      <c r="J1679" s="817">
        <f t="shared" si="141"/>
        <v>0</v>
      </c>
      <c r="K1679" s="588">
        <f t="shared" si="142"/>
        <v>0</v>
      </c>
      <c r="L1679" s="644">
        <f>IF(I1679&lt;(INDEX(Lookup!$U$2:$U$10,MATCH($D$45,Lookup!$S$2:$S$10,0))),0,365)</f>
        <v>0</v>
      </c>
      <c r="M1679" s="588">
        <f t="shared" si="140"/>
        <v>0</v>
      </c>
      <c r="N1679" s="704"/>
      <c r="O1679" s="361"/>
      <c r="Q1679" s="849">
        <f t="shared" si="143"/>
        <v>0</v>
      </c>
      <c r="R1679" s="849">
        <f t="shared" si="144"/>
        <v>0</v>
      </c>
    </row>
    <row r="1680" spans="2:18" x14ac:dyDescent="0.35">
      <c r="B1680" s="229"/>
      <c r="C1680" s="301"/>
      <c r="D1680" s="301"/>
      <c r="E1680" s="449"/>
      <c r="F1680" s="301"/>
      <c r="G1680" s="302"/>
      <c r="H1680" s="170"/>
      <c r="I1680" s="170"/>
      <c r="J1680" s="817">
        <f t="shared" si="141"/>
        <v>0</v>
      </c>
      <c r="K1680" s="588">
        <f t="shared" si="142"/>
        <v>0</v>
      </c>
      <c r="L1680" s="644">
        <f>IF(I1680&lt;(INDEX(Lookup!$U$2:$U$10,MATCH($D$45,Lookup!$S$2:$S$10,0))),0,365)</f>
        <v>0</v>
      </c>
      <c r="M1680" s="588">
        <f t="shared" si="140"/>
        <v>0</v>
      </c>
      <c r="N1680" s="704"/>
      <c r="O1680" s="361"/>
      <c r="Q1680" s="849">
        <f t="shared" si="143"/>
        <v>0</v>
      </c>
      <c r="R1680" s="849">
        <f t="shared" si="144"/>
        <v>0</v>
      </c>
    </row>
    <row r="1681" spans="2:18" x14ac:dyDescent="0.35">
      <c r="B1681" s="229"/>
      <c r="C1681" s="301"/>
      <c r="D1681" s="301"/>
      <c r="E1681" s="449"/>
      <c r="F1681" s="301"/>
      <c r="G1681" s="302"/>
      <c r="H1681" s="170"/>
      <c r="I1681" s="170"/>
      <c r="J1681" s="817">
        <f t="shared" si="141"/>
        <v>0</v>
      </c>
      <c r="K1681" s="588">
        <f t="shared" si="142"/>
        <v>0</v>
      </c>
      <c r="L1681" s="644">
        <f>IF(I1681&lt;(INDEX(Lookup!$U$2:$U$10,MATCH($D$45,Lookup!$S$2:$S$10,0))),0,365)</f>
        <v>0</v>
      </c>
      <c r="M1681" s="588">
        <f t="shared" si="140"/>
        <v>0</v>
      </c>
      <c r="N1681" s="704"/>
      <c r="O1681" s="361"/>
      <c r="Q1681" s="849">
        <f t="shared" si="143"/>
        <v>0</v>
      </c>
      <c r="R1681" s="849">
        <f t="shared" si="144"/>
        <v>0</v>
      </c>
    </row>
    <row r="1682" spans="2:18" x14ac:dyDescent="0.35">
      <c r="B1682" s="229"/>
      <c r="C1682" s="301"/>
      <c r="D1682" s="301"/>
      <c r="E1682" s="449"/>
      <c r="F1682" s="301"/>
      <c r="G1682" s="302"/>
      <c r="H1682" s="170"/>
      <c r="I1682" s="170"/>
      <c r="J1682" s="817">
        <f t="shared" si="141"/>
        <v>0</v>
      </c>
      <c r="K1682" s="588">
        <f t="shared" si="142"/>
        <v>0</v>
      </c>
      <c r="L1682" s="644">
        <f>IF(I1682&lt;(INDEX(Lookup!$U$2:$U$10,MATCH($D$45,Lookup!$S$2:$S$10,0))),0,365)</f>
        <v>0</v>
      </c>
      <c r="M1682" s="588">
        <f t="shared" si="140"/>
        <v>0</v>
      </c>
      <c r="N1682" s="704"/>
      <c r="O1682" s="361"/>
      <c r="Q1682" s="849">
        <f t="shared" si="143"/>
        <v>0</v>
      </c>
      <c r="R1682" s="849">
        <f t="shared" si="144"/>
        <v>0</v>
      </c>
    </row>
    <row r="1683" spans="2:18" x14ac:dyDescent="0.35">
      <c r="B1683" s="229"/>
      <c r="C1683" s="301"/>
      <c r="D1683" s="301"/>
      <c r="E1683" s="449"/>
      <c r="F1683" s="301"/>
      <c r="G1683" s="302"/>
      <c r="H1683" s="170"/>
      <c r="I1683" s="170"/>
      <c r="J1683" s="817">
        <f t="shared" si="141"/>
        <v>0</v>
      </c>
      <c r="K1683" s="588">
        <f t="shared" si="142"/>
        <v>0</v>
      </c>
      <c r="L1683" s="644">
        <f>IF(I1683&lt;(INDEX(Lookup!$U$2:$U$10,MATCH($D$45,Lookup!$S$2:$S$10,0))),0,365)</f>
        <v>0</v>
      </c>
      <c r="M1683" s="588">
        <f t="shared" si="140"/>
        <v>0</v>
      </c>
      <c r="N1683" s="704"/>
      <c r="O1683" s="361"/>
      <c r="Q1683" s="849">
        <f t="shared" si="143"/>
        <v>0</v>
      </c>
      <c r="R1683" s="849">
        <f t="shared" si="144"/>
        <v>0</v>
      </c>
    </row>
    <row r="1684" spans="2:18" x14ac:dyDescent="0.35">
      <c r="B1684" s="229"/>
      <c r="C1684" s="301"/>
      <c r="D1684" s="301"/>
      <c r="E1684" s="449"/>
      <c r="F1684" s="301"/>
      <c r="G1684" s="302"/>
      <c r="H1684" s="170"/>
      <c r="I1684" s="170"/>
      <c r="J1684" s="817">
        <f t="shared" si="141"/>
        <v>0</v>
      </c>
      <c r="K1684" s="588">
        <f t="shared" si="142"/>
        <v>0</v>
      </c>
      <c r="L1684" s="644">
        <f>IF(I1684&lt;(INDEX(Lookup!$U$2:$U$10,MATCH($D$45,Lookup!$S$2:$S$10,0))),0,365)</f>
        <v>0</v>
      </c>
      <c r="M1684" s="588">
        <f t="shared" si="140"/>
        <v>0</v>
      </c>
      <c r="N1684" s="704"/>
      <c r="O1684" s="361"/>
      <c r="Q1684" s="849">
        <f t="shared" si="143"/>
        <v>0</v>
      </c>
      <c r="R1684" s="849">
        <f t="shared" si="144"/>
        <v>0</v>
      </c>
    </row>
    <row r="1685" spans="2:18" x14ac:dyDescent="0.35">
      <c r="B1685" s="229"/>
      <c r="C1685" s="301"/>
      <c r="D1685" s="301"/>
      <c r="E1685" s="449"/>
      <c r="F1685" s="301"/>
      <c r="G1685" s="302"/>
      <c r="H1685" s="170"/>
      <c r="I1685" s="170"/>
      <c r="J1685" s="817">
        <f t="shared" si="141"/>
        <v>0</v>
      </c>
      <c r="K1685" s="588">
        <f t="shared" si="142"/>
        <v>0</v>
      </c>
      <c r="L1685" s="644">
        <f>IF(I1685&lt;(INDEX(Lookup!$U$2:$U$10,MATCH($D$45,Lookup!$S$2:$S$10,0))),0,365)</f>
        <v>0</v>
      </c>
      <c r="M1685" s="588">
        <f t="shared" si="140"/>
        <v>0</v>
      </c>
      <c r="N1685" s="704"/>
      <c r="O1685" s="361"/>
      <c r="Q1685" s="849">
        <f t="shared" si="143"/>
        <v>0</v>
      </c>
      <c r="R1685" s="849">
        <f t="shared" si="144"/>
        <v>0</v>
      </c>
    </row>
    <row r="1686" spans="2:18" x14ac:dyDescent="0.35">
      <c r="B1686" s="229"/>
      <c r="C1686" s="301"/>
      <c r="D1686" s="301"/>
      <c r="E1686" s="449"/>
      <c r="F1686" s="301"/>
      <c r="G1686" s="302"/>
      <c r="H1686" s="170"/>
      <c r="I1686" s="170"/>
      <c r="J1686" s="817">
        <f t="shared" si="141"/>
        <v>0</v>
      </c>
      <c r="K1686" s="588">
        <f t="shared" si="142"/>
        <v>0</v>
      </c>
      <c r="L1686" s="644">
        <f>IF(I1686&lt;(INDEX(Lookup!$U$2:$U$10,MATCH($D$45,Lookup!$S$2:$S$10,0))),0,365)</f>
        <v>0</v>
      </c>
      <c r="M1686" s="588">
        <f t="shared" si="140"/>
        <v>0</v>
      </c>
      <c r="N1686" s="704"/>
      <c r="O1686" s="361"/>
      <c r="Q1686" s="849">
        <f t="shared" si="143"/>
        <v>0</v>
      </c>
      <c r="R1686" s="849">
        <f t="shared" si="144"/>
        <v>0</v>
      </c>
    </row>
    <row r="1687" spans="2:18" x14ac:dyDescent="0.35">
      <c r="B1687" s="229"/>
      <c r="C1687" s="301"/>
      <c r="D1687" s="301"/>
      <c r="E1687" s="449"/>
      <c r="F1687" s="301"/>
      <c r="G1687" s="302"/>
      <c r="H1687" s="170"/>
      <c r="I1687" s="170"/>
      <c r="J1687" s="817">
        <f t="shared" si="141"/>
        <v>0</v>
      </c>
      <c r="K1687" s="588">
        <f t="shared" si="142"/>
        <v>0</v>
      </c>
      <c r="L1687" s="644">
        <f>IF(I1687&lt;(INDEX(Lookup!$U$2:$U$10,MATCH($D$45,Lookup!$S$2:$S$10,0))),0,365)</f>
        <v>0</v>
      </c>
      <c r="M1687" s="588">
        <f t="shared" si="140"/>
        <v>0</v>
      </c>
      <c r="N1687" s="704"/>
      <c r="O1687" s="361"/>
      <c r="Q1687" s="849">
        <f t="shared" si="143"/>
        <v>0</v>
      </c>
      <c r="R1687" s="849">
        <f t="shared" si="144"/>
        <v>0</v>
      </c>
    </row>
    <row r="1688" spans="2:18" x14ac:dyDescent="0.35">
      <c r="B1688" s="229"/>
      <c r="C1688" s="301"/>
      <c r="D1688" s="301"/>
      <c r="E1688" s="449"/>
      <c r="F1688" s="301"/>
      <c r="G1688" s="302"/>
      <c r="H1688" s="170"/>
      <c r="I1688" s="170"/>
      <c r="J1688" s="817">
        <f t="shared" si="141"/>
        <v>0</v>
      </c>
      <c r="K1688" s="588">
        <f t="shared" si="142"/>
        <v>0</v>
      </c>
      <c r="L1688" s="644">
        <f>IF(I1688&lt;(INDEX(Lookup!$U$2:$U$10,MATCH($D$45,Lookup!$S$2:$S$10,0))),0,365)</f>
        <v>0</v>
      </c>
      <c r="M1688" s="588">
        <f t="shared" si="140"/>
        <v>0</v>
      </c>
      <c r="N1688" s="704"/>
      <c r="O1688" s="361"/>
      <c r="Q1688" s="849">
        <f t="shared" si="143"/>
        <v>0</v>
      </c>
      <c r="R1688" s="849">
        <f t="shared" si="144"/>
        <v>0</v>
      </c>
    </row>
    <row r="1689" spans="2:18" x14ac:dyDescent="0.35">
      <c r="B1689" s="229"/>
      <c r="C1689" s="301"/>
      <c r="D1689" s="301"/>
      <c r="E1689" s="449"/>
      <c r="F1689" s="301"/>
      <c r="G1689" s="302"/>
      <c r="H1689" s="170"/>
      <c r="I1689" s="170"/>
      <c r="J1689" s="817">
        <f t="shared" si="141"/>
        <v>0</v>
      </c>
      <c r="K1689" s="588">
        <f t="shared" si="142"/>
        <v>0</v>
      </c>
      <c r="L1689" s="644">
        <f>IF(I1689&lt;(INDEX(Lookup!$U$2:$U$10,MATCH($D$45,Lookup!$S$2:$S$10,0))),0,365)</f>
        <v>0</v>
      </c>
      <c r="M1689" s="588">
        <f t="shared" si="140"/>
        <v>0</v>
      </c>
      <c r="N1689" s="704"/>
      <c r="O1689" s="361"/>
      <c r="Q1689" s="849">
        <f t="shared" si="143"/>
        <v>0</v>
      </c>
      <c r="R1689" s="849">
        <f t="shared" si="144"/>
        <v>0</v>
      </c>
    </row>
    <row r="1690" spans="2:18" x14ac:dyDescent="0.35">
      <c r="B1690" s="229"/>
      <c r="C1690" s="301"/>
      <c r="D1690" s="301"/>
      <c r="E1690" s="449"/>
      <c r="F1690" s="301"/>
      <c r="G1690" s="302"/>
      <c r="H1690" s="170"/>
      <c r="I1690" s="170"/>
      <c r="J1690" s="817">
        <f t="shared" si="141"/>
        <v>0</v>
      </c>
      <c r="K1690" s="588">
        <f t="shared" si="142"/>
        <v>0</v>
      </c>
      <c r="L1690" s="644">
        <f>IF(I1690&lt;(INDEX(Lookup!$U$2:$U$10,MATCH($D$45,Lookup!$S$2:$S$10,0))),0,365)</f>
        <v>0</v>
      </c>
      <c r="M1690" s="588">
        <f t="shared" si="140"/>
        <v>0</v>
      </c>
      <c r="N1690" s="704"/>
      <c r="O1690" s="361"/>
      <c r="Q1690" s="849">
        <f t="shared" si="143"/>
        <v>0</v>
      </c>
      <c r="R1690" s="849">
        <f t="shared" si="144"/>
        <v>0</v>
      </c>
    </row>
    <row r="1691" spans="2:18" x14ac:dyDescent="0.35">
      <c r="B1691" s="229"/>
      <c r="C1691" s="301"/>
      <c r="D1691" s="301"/>
      <c r="E1691" s="449"/>
      <c r="F1691" s="301"/>
      <c r="G1691" s="302"/>
      <c r="H1691" s="170"/>
      <c r="I1691" s="170"/>
      <c r="J1691" s="817">
        <f t="shared" si="141"/>
        <v>0</v>
      </c>
      <c r="K1691" s="588">
        <f t="shared" si="142"/>
        <v>0</v>
      </c>
      <c r="L1691" s="644">
        <f>IF(I1691&lt;(INDEX(Lookup!$U$2:$U$10,MATCH($D$45,Lookup!$S$2:$S$10,0))),0,365)</f>
        <v>0</v>
      </c>
      <c r="M1691" s="588">
        <f t="shared" si="140"/>
        <v>0</v>
      </c>
      <c r="N1691" s="704"/>
      <c r="O1691" s="361"/>
      <c r="Q1691" s="849">
        <f t="shared" si="143"/>
        <v>0</v>
      </c>
      <c r="R1691" s="849">
        <f t="shared" si="144"/>
        <v>0</v>
      </c>
    </row>
    <row r="1692" spans="2:18" x14ac:dyDescent="0.35">
      <c r="B1692" s="229"/>
      <c r="C1692" s="301"/>
      <c r="D1692" s="301"/>
      <c r="E1692" s="449"/>
      <c r="F1692" s="301"/>
      <c r="G1692" s="302"/>
      <c r="H1692" s="170"/>
      <c r="I1692" s="170"/>
      <c r="J1692" s="817">
        <f t="shared" si="141"/>
        <v>0</v>
      </c>
      <c r="K1692" s="588">
        <f t="shared" si="142"/>
        <v>0</v>
      </c>
      <c r="L1692" s="644">
        <f>IF(I1692&lt;(INDEX(Lookup!$U$2:$U$10,MATCH($D$45,Lookup!$S$2:$S$10,0))),0,365)</f>
        <v>0</v>
      </c>
      <c r="M1692" s="588">
        <f t="shared" si="140"/>
        <v>0</v>
      </c>
      <c r="N1692" s="704"/>
      <c r="O1692" s="361"/>
      <c r="Q1692" s="849">
        <f t="shared" si="143"/>
        <v>0</v>
      </c>
      <c r="R1692" s="849">
        <f t="shared" si="144"/>
        <v>0</v>
      </c>
    </row>
    <row r="1693" spans="2:18" x14ac:dyDescent="0.35">
      <c r="B1693" s="229"/>
      <c r="C1693" s="301"/>
      <c r="D1693" s="301"/>
      <c r="E1693" s="449"/>
      <c r="F1693" s="301"/>
      <c r="G1693" s="302"/>
      <c r="H1693" s="170"/>
      <c r="I1693" s="170"/>
      <c r="J1693" s="817">
        <f t="shared" si="141"/>
        <v>0</v>
      </c>
      <c r="K1693" s="588">
        <f t="shared" si="142"/>
        <v>0</v>
      </c>
      <c r="L1693" s="644">
        <f>IF(I1693&lt;(INDEX(Lookup!$U$2:$U$10,MATCH($D$45,Lookup!$S$2:$S$10,0))),0,365)</f>
        <v>0</v>
      </c>
      <c r="M1693" s="588">
        <f t="shared" si="140"/>
        <v>0</v>
      </c>
      <c r="N1693" s="704"/>
      <c r="O1693" s="361"/>
      <c r="Q1693" s="849">
        <f t="shared" si="143"/>
        <v>0</v>
      </c>
      <c r="R1693" s="849">
        <f t="shared" si="144"/>
        <v>0</v>
      </c>
    </row>
    <row r="1694" spans="2:18" x14ac:dyDescent="0.35">
      <c r="B1694" s="229"/>
      <c r="C1694" s="301"/>
      <c r="D1694" s="301"/>
      <c r="E1694" s="449"/>
      <c r="F1694" s="301"/>
      <c r="G1694" s="302"/>
      <c r="H1694" s="170"/>
      <c r="I1694" s="170"/>
      <c r="J1694" s="817">
        <f t="shared" si="141"/>
        <v>0</v>
      </c>
      <c r="K1694" s="588">
        <f t="shared" si="142"/>
        <v>0</v>
      </c>
      <c r="L1694" s="644">
        <f>IF(I1694&lt;(INDEX(Lookup!$U$2:$U$10,MATCH($D$45,Lookup!$S$2:$S$10,0))),0,365)</f>
        <v>0</v>
      </c>
      <c r="M1694" s="588">
        <f t="shared" si="140"/>
        <v>0</v>
      </c>
      <c r="N1694" s="704"/>
      <c r="O1694" s="361"/>
      <c r="Q1694" s="849">
        <f t="shared" si="143"/>
        <v>0</v>
      </c>
      <c r="R1694" s="849">
        <f t="shared" si="144"/>
        <v>0</v>
      </c>
    </row>
    <row r="1695" spans="2:18" x14ac:dyDescent="0.35">
      <c r="B1695" s="229"/>
      <c r="C1695" s="301"/>
      <c r="D1695" s="301"/>
      <c r="E1695" s="449"/>
      <c r="F1695" s="301"/>
      <c r="G1695" s="302"/>
      <c r="H1695" s="170"/>
      <c r="I1695" s="170"/>
      <c r="J1695" s="817">
        <f t="shared" si="141"/>
        <v>0</v>
      </c>
      <c r="K1695" s="588">
        <f t="shared" si="142"/>
        <v>0</v>
      </c>
      <c r="L1695" s="644">
        <f>IF(I1695&lt;(INDEX(Lookup!$U$2:$U$10,MATCH($D$45,Lookup!$S$2:$S$10,0))),0,365)</f>
        <v>0</v>
      </c>
      <c r="M1695" s="588">
        <f t="shared" si="140"/>
        <v>0</v>
      </c>
      <c r="N1695" s="704"/>
      <c r="O1695" s="361"/>
      <c r="Q1695" s="849">
        <f t="shared" si="143"/>
        <v>0</v>
      </c>
      <c r="R1695" s="849">
        <f t="shared" si="144"/>
        <v>0</v>
      </c>
    </row>
    <row r="1696" spans="2:18" x14ac:dyDescent="0.35">
      <c r="B1696" s="229"/>
      <c r="C1696" s="301"/>
      <c r="D1696" s="301"/>
      <c r="E1696" s="449"/>
      <c r="F1696" s="301"/>
      <c r="G1696" s="302"/>
      <c r="H1696" s="170"/>
      <c r="I1696" s="170"/>
      <c r="J1696" s="817">
        <f t="shared" si="141"/>
        <v>0</v>
      </c>
      <c r="K1696" s="588">
        <f t="shared" si="142"/>
        <v>0</v>
      </c>
      <c r="L1696" s="644">
        <f>IF(I1696&lt;(INDEX(Lookup!$U$2:$U$10,MATCH($D$45,Lookup!$S$2:$S$10,0))),0,365)</f>
        <v>0</v>
      </c>
      <c r="M1696" s="588">
        <f t="shared" si="140"/>
        <v>0</v>
      </c>
      <c r="N1696" s="704"/>
      <c r="O1696" s="361"/>
      <c r="Q1696" s="849">
        <f t="shared" si="143"/>
        <v>0</v>
      </c>
      <c r="R1696" s="849">
        <f t="shared" si="144"/>
        <v>0</v>
      </c>
    </row>
    <row r="1697" spans="2:19" x14ac:dyDescent="0.35">
      <c r="B1697" s="229"/>
      <c r="C1697" s="301"/>
      <c r="D1697" s="301"/>
      <c r="E1697" s="449"/>
      <c r="F1697" s="301"/>
      <c r="G1697" s="302"/>
      <c r="H1697" s="170"/>
      <c r="I1697" s="170"/>
      <c r="J1697" s="817">
        <f t="shared" si="141"/>
        <v>0</v>
      </c>
      <c r="K1697" s="588">
        <f t="shared" si="142"/>
        <v>0</v>
      </c>
      <c r="L1697" s="644">
        <f>IF(I1697&lt;(INDEX(Lookup!$U$2:$U$10,MATCH($D$45,Lookup!$S$2:$S$10,0))),0,365)</f>
        <v>0</v>
      </c>
      <c r="M1697" s="588">
        <f t="shared" si="140"/>
        <v>0</v>
      </c>
      <c r="N1697" s="704"/>
      <c r="O1697" s="361"/>
      <c r="Q1697" s="849">
        <f t="shared" si="143"/>
        <v>0</v>
      </c>
      <c r="R1697" s="849">
        <f t="shared" si="144"/>
        <v>0</v>
      </c>
    </row>
    <row r="1698" spans="2:19" x14ac:dyDescent="0.35">
      <c r="B1698" s="229"/>
      <c r="C1698" s="301"/>
      <c r="D1698" s="301"/>
      <c r="E1698" s="230"/>
      <c r="F1698" s="301"/>
      <c r="G1698" s="302"/>
      <c r="H1698" s="170"/>
      <c r="I1698" s="170"/>
      <c r="J1698" s="817">
        <f t="shared" si="141"/>
        <v>0</v>
      </c>
      <c r="K1698" s="766">
        <f t="shared" si="142"/>
        <v>0</v>
      </c>
      <c r="L1698" s="793">
        <f>IF(I1698&lt;(INDEX(Lookup!$U$2:$U$10,MATCH($D$45,Lookup!$S$2:$S$10,0))),0,365)</f>
        <v>0</v>
      </c>
      <c r="M1698" s="766">
        <f t="shared" si="140"/>
        <v>0</v>
      </c>
      <c r="N1698" s="794"/>
      <c r="O1698" s="353"/>
      <c r="Q1698" s="849">
        <f t="shared" si="143"/>
        <v>0</v>
      </c>
      <c r="R1698" s="849">
        <f t="shared" si="144"/>
        <v>0</v>
      </c>
    </row>
    <row r="1699" spans="2:19" x14ac:dyDescent="0.35">
      <c r="B1699" s="229"/>
      <c r="C1699" s="301"/>
      <c r="D1699" s="301"/>
      <c r="E1699" s="230"/>
      <c r="F1699" s="301"/>
      <c r="G1699" s="302"/>
      <c r="H1699" s="170"/>
      <c r="I1699" s="170"/>
      <c r="J1699" s="817">
        <f t="shared" si="141"/>
        <v>0</v>
      </c>
      <c r="K1699" s="766">
        <f t="shared" si="142"/>
        <v>0</v>
      </c>
      <c r="L1699" s="793">
        <f>IF(I1699&lt;(INDEX(Lookup!$U$2:$U$10,MATCH($D$45,Lookup!$S$2:$S$10,0))),0,365)</f>
        <v>0</v>
      </c>
      <c r="M1699" s="766">
        <f t="shared" si="140"/>
        <v>0</v>
      </c>
      <c r="N1699" s="794"/>
      <c r="O1699" s="353"/>
      <c r="Q1699" s="849">
        <f t="shared" si="143"/>
        <v>0</v>
      </c>
      <c r="R1699" s="849">
        <f t="shared" si="144"/>
        <v>0</v>
      </c>
    </row>
    <row r="1700" spans="2:19" ht="15" thickBot="1" x14ac:dyDescent="0.4">
      <c r="B1700" s="229"/>
      <c r="C1700" s="301"/>
      <c r="D1700" s="301"/>
      <c r="E1700" s="230"/>
      <c r="F1700" s="301"/>
      <c r="G1700" s="302"/>
      <c r="H1700" s="170"/>
      <c r="I1700" s="170"/>
      <c r="J1700" s="817">
        <f t="shared" si="141"/>
        <v>0</v>
      </c>
      <c r="K1700" s="766">
        <f t="shared" si="142"/>
        <v>0</v>
      </c>
      <c r="L1700" s="793">
        <f>IF(I1700&lt;(INDEX(Lookup!$U$2:$U$10,MATCH($D$45,Lookup!$S$2:$S$10,0))),0,365)</f>
        <v>0</v>
      </c>
      <c r="M1700" s="766">
        <f t="shared" si="140"/>
        <v>0</v>
      </c>
      <c r="N1700" s="794"/>
      <c r="O1700" s="353"/>
      <c r="Q1700" s="849">
        <f t="shared" si="143"/>
        <v>0</v>
      </c>
      <c r="R1700" s="849">
        <f t="shared" si="144"/>
        <v>0</v>
      </c>
    </row>
    <row r="1701" spans="2:19" ht="15" hidden="1" thickBot="1" x14ac:dyDescent="0.4">
      <c r="B1701" s="542"/>
      <c r="C1701" s="572"/>
      <c r="D1701" s="572"/>
      <c r="E1701" s="785"/>
      <c r="F1701" s="572"/>
      <c r="G1701" s="566"/>
      <c r="H1701" s="567"/>
      <c r="I1701" s="567"/>
      <c r="J1701" s="792"/>
      <c r="K1701" s="763"/>
      <c r="L1701" s="787"/>
      <c r="M1701" s="763"/>
      <c r="N1701" s="788"/>
      <c r="O1701" s="769"/>
    </row>
    <row r="1702" spans="2:19" ht="36" customHeight="1" thickBot="1" x14ac:dyDescent="0.4">
      <c r="B1702" s="574" t="s">
        <v>439</v>
      </c>
      <c r="C1702" s="577"/>
      <c r="D1702" s="577"/>
      <c r="E1702" s="577"/>
      <c r="F1702" s="577"/>
      <c r="G1702" s="577"/>
      <c r="H1702" s="577"/>
      <c r="I1702" s="576"/>
      <c r="J1702" s="577" t="s">
        <v>439</v>
      </c>
      <c r="K1702" s="577"/>
      <c r="L1702" s="577"/>
      <c r="M1702" s="577"/>
      <c r="N1702" s="577"/>
      <c r="O1702" s="578"/>
      <c r="P1702" s="735"/>
      <c r="S1702" s="201"/>
    </row>
  </sheetData>
  <sheetProtection sheet="1" formatColumns="0" formatRows="0" insertRows="0" sort="0" autoFilter="0" pivotTables="0"/>
  <autoFilter ref="B47:R1700" xr:uid="{CDE2D4BA-7528-417B-A750-A5D63B9F95ED}"/>
  <dataConsolidate/>
  <mergeCells count="41">
    <mergeCell ref="L46:M46"/>
    <mergeCell ref="J46:K46"/>
    <mergeCell ref="H45:I45"/>
    <mergeCell ref="J16:O23"/>
    <mergeCell ref="B27:B28"/>
    <mergeCell ref="C27:D27"/>
    <mergeCell ref="E27:F27"/>
    <mergeCell ref="H27:J27"/>
    <mergeCell ref="L27:N27"/>
    <mergeCell ref="L28:L29"/>
    <mergeCell ref="M28:M29"/>
    <mergeCell ref="N28:N29"/>
    <mergeCell ref="L36:N36"/>
    <mergeCell ref="T6:U6"/>
    <mergeCell ref="B6:C6"/>
    <mergeCell ref="D6:G6"/>
    <mergeCell ref="B8:C8"/>
    <mergeCell ref="D8:G8"/>
    <mergeCell ref="J15:O15"/>
    <mergeCell ref="H36:J36"/>
    <mergeCell ref="B44:O44"/>
    <mergeCell ref="B45:C45"/>
    <mergeCell ref="D7:G7"/>
    <mergeCell ref="B17:C18"/>
    <mergeCell ref="D17:F18"/>
    <mergeCell ref="B19:C19"/>
    <mergeCell ref="D19:F19"/>
    <mergeCell ref="B10:C10"/>
    <mergeCell ref="G17:G19"/>
    <mergeCell ref="H17:H19"/>
    <mergeCell ref="B25:O25"/>
    <mergeCell ref="L37:L38"/>
    <mergeCell ref="M37:M38"/>
    <mergeCell ref="N37:N38"/>
    <mergeCell ref="U26:Y26"/>
    <mergeCell ref="U37:Y37"/>
    <mergeCell ref="U38:U39"/>
    <mergeCell ref="V38:V39"/>
    <mergeCell ref="W38:W39"/>
    <mergeCell ref="X38:X39"/>
    <mergeCell ref="Y38:Y39"/>
  </mergeCells>
  <conditionalFormatting sqref="D7:G7 D9:G9">
    <cfRule type="expression" dxfId="15" priority="6">
      <formula>$D$6 = "Not On List"</formula>
    </cfRule>
  </conditionalFormatting>
  <dataValidations count="2">
    <dataValidation type="textLength" allowBlank="1" showInputMessage="1" showErrorMessage="1" errorTitle="DOC ID must be20 character" error="DOC ID must be20 characters long" promptTitle="DOC ID must be 20 characters" prompt="DOC ID must be the full 20 character contract number. " sqref="D8" xr:uid="{956B2CE4-D2F2-48E6-AA1D-B3E79A9A99E2}">
      <formula1>20</formula1>
      <formula2>20</formula2>
    </dataValidation>
    <dataValidation type="textLength" allowBlank="1" showInputMessage="1" showErrorMessage="1" error="Only enter the last 4 digits of SSN" sqref="E48:E1701" xr:uid="{F08514C6-6A67-44E0-B41E-CCE4710D28E3}">
      <formula1>1</formula1>
      <formula2>4</formula2>
    </dataValidation>
  </dataValidations>
  <printOptions horizontalCentered="1"/>
  <pageMargins left="0.25" right="0.25" top="0.75" bottom="0.75" header="0.3" footer="0.3"/>
  <pageSetup scale="57" fitToWidth="0" fitToHeight="0" orientation="landscape" r:id="rId1"/>
  <headerFooter alignWithMargins="0">
    <oddFooter>&amp;LRoster - Standard Day&amp;R&amp;D</oddFooter>
  </headerFooter>
  <rowBreaks count="1" manualBreakCount="1">
    <brk id="44" max="14" man="1"/>
  </rowBreaks>
  <extLst>
    <ext xmlns:x14="http://schemas.microsoft.com/office/spreadsheetml/2009/9/main" uri="{78C0D931-6437-407d-A8EE-F0AAD7539E65}">
      <x14:conditionalFormattings>
        <x14:conditionalFormatting xmlns:xm="http://schemas.microsoft.com/office/excel/2006/main">
          <x14:cfRule type="expression" priority="3" stopIfTrue="1" id="{064490DF-D1AB-4E70-994F-52030A90B1E5}">
            <xm:f>IF(H48="","",H48&lt;INDEX(Lookup!$T$2:$T$10,MATCH($D$43,Lookup!$S$2:$S$10,0)))</xm:f>
            <x14:dxf>
              <fill>
                <patternFill>
                  <bgColor theme="9" tint="0.39994506668294322"/>
                </patternFill>
              </fill>
            </x14:dxf>
          </x14:cfRule>
          <xm:sqref>H48:H59</xm:sqref>
        </x14:conditionalFormatting>
        <x14:conditionalFormatting xmlns:xm="http://schemas.microsoft.com/office/excel/2006/main">
          <x14:cfRule type="expression" priority="4" id="{219EA5BB-0D04-453A-8ADD-186727F80D01}">
            <xm:f>IF(H57="","",H57&lt;INDEX(Lookup!$T$2:$T$10,MATCH($D$43,Lookup!$S$2:$S$10,0)))</xm:f>
            <x14:dxf>
              <fill>
                <patternFill>
                  <bgColor theme="9" tint="0.59996337778862885"/>
                </patternFill>
              </fill>
            </x14:dxf>
          </x14:cfRule>
          <xm:sqref>H57:H59</xm:sqref>
        </x14:conditionalFormatting>
        <x14:conditionalFormatting xmlns:xm="http://schemas.microsoft.com/office/excel/2006/main">
          <x14:cfRule type="expression" priority="34" id="{7695F8C5-B2B4-4D78-9B07-C2675F2378FF}">
            <xm:f>IF(H60="","",H60&lt;INDEX(Lookup!$T$2:$T$10,MATCH($D$45,Lookup!$S$2:$S$10,0)))</xm:f>
            <x14:dxf>
              <fill>
                <patternFill>
                  <bgColor theme="9" tint="0.59996337778862885"/>
                </patternFill>
              </fill>
            </x14:dxf>
          </x14:cfRule>
          <xm:sqref>H60:H1701</xm:sqref>
        </x14:conditionalFormatting>
        <x14:conditionalFormatting xmlns:xm="http://schemas.microsoft.com/office/excel/2006/main">
          <x14:cfRule type="expression" priority="1" id="{7019D639-DFAD-4B0B-94AA-F600BD4DD253}">
            <xm:f>I48&gt;INDEX(Lookup!$U$2:$U$10,MATCH($D$43,Lookup!$S$2:$S$10,0))</xm:f>
            <x14:dxf>
              <fill>
                <patternFill>
                  <bgColor theme="9" tint="0.39994506668294322"/>
                </patternFill>
              </fill>
            </x14:dxf>
          </x14:cfRule>
          <xm:sqref>I48:I59</xm:sqref>
        </x14:conditionalFormatting>
        <x14:conditionalFormatting xmlns:xm="http://schemas.microsoft.com/office/excel/2006/main">
          <x14:cfRule type="expression" priority="2" id="{205AFD70-B846-42B6-8D9A-13AFB9C0A4B2}">
            <xm:f>I49&gt;INDEX(Lookup!$U$2:$U$10,MATCH($D$42,Lookup!$S$2:$S$10,0))</xm:f>
            <x14:dxf>
              <fill>
                <patternFill>
                  <bgColor theme="9" tint="0.39994506668294322"/>
                </patternFill>
              </fill>
            </x14:dxf>
          </x14:cfRule>
          <xm:sqref>I49:I56</xm:sqref>
        </x14:conditionalFormatting>
        <x14:conditionalFormatting xmlns:xm="http://schemas.microsoft.com/office/excel/2006/main">
          <x14:cfRule type="expression" priority="5" id="{7F15ED71-4D4C-4420-BED7-61A170850756}">
            <xm:f>I57&gt;INDEX(Lookup!$U$2:$U$10,MATCH($D$43,Lookup!$S$2:$S$10,0))</xm:f>
            <x14:dxf>
              <fill>
                <patternFill>
                  <bgColor theme="9" tint="0.59996337778862885"/>
                </patternFill>
              </fill>
            </x14:dxf>
          </x14:cfRule>
          <xm:sqref>I57:I59</xm:sqref>
        </x14:conditionalFormatting>
        <x14:conditionalFormatting xmlns:xm="http://schemas.microsoft.com/office/excel/2006/main">
          <x14:cfRule type="expression" priority="35" id="{06FC361C-3C05-4973-9CF4-2318250A5E67}">
            <xm:f>I60&gt;INDEX(Lookup!$U$2:$U$10,MATCH($D$45,Lookup!$S$2:$S$10,0))</xm:f>
            <x14:dxf>
              <fill>
                <patternFill>
                  <bgColor theme="9" tint="0.59996337778862885"/>
                </patternFill>
              </fill>
            </x14:dxf>
          </x14:cfRule>
          <xm:sqref>I60:I1701</xm:sqref>
        </x14:conditionalFormatting>
        <x14:conditionalFormatting xmlns:xm="http://schemas.microsoft.com/office/excel/2006/main">
          <x14:cfRule type="expression" priority="12" id="{4C00B1A9-FF58-4638-9480-EE3B3E5FEA41}">
            <xm:f>IF(I109="","",I109&lt;INDEX(Lookup!$T$2:$T$10,MATCH($D$46,Lookup!$S$2:$S$10,0)))</xm:f>
            <x14:dxf>
              <fill>
                <patternFill>
                  <bgColor theme="9" tint="0.39994506668294322"/>
                </patternFill>
              </fill>
            </x14:dxf>
          </x14:cfRule>
          <xm:sqref>I109 X109 AN109 BD109 BT109 CJ109 CZ109 DP109 EF109 EV109 FL109 GB109 GR109 HH109 HX109 IN109 JD109 JT109 KJ109 KZ109 LP109 MF109 MV109 NL109 OB109 OR109 PH109 PX109 QN109 RD109 RT109 SJ109 SZ109 TP109 UF109 UV109 VL109 WB109 WR109 XH109 XX109 YN109 ZD109 ZT109 AAJ109 AAZ109 ABP109 ACF109 ACV109 ADL109 AEB109 AER109 AFH109 AFX109 AGN109 AHD109 AHT109 AIJ109 AIZ109 AJP109 AKF109 AKV109 ALL109 AMB109 AMR109 ANH109 ANX109 AON109 APD109 APT109 AQJ109 AQZ109 ARP109 ASF109 ASV109 ATL109 AUB109 AUR109 AVH109 AVX109 AWN109 AXD109 AXT109 AYJ109 AYZ109 AZP109 BAF109 BAV109 BBL109 BCB109 BCR109 BDH109 BDX109 BEN109 BFD109 BFT109 BGJ109 BGZ109 BHP109 BIF109 BIV109 BJL109 BKB109 BKR109 BLH109 BLX109 BMN109 BND109 BNT109 BOJ109 BOZ109 BPP109 BQF109 BQV109 BRL109 BSB109 BSR109 BTH109 BTX109 BUN109 BVD109 BVT109 BWJ109 BWZ109 BXP109 BYF109 BYV109 BZL109 CAB109 CAR109 CBH109 CBX109 CCN109 CDD109 CDT109 CEJ109 CEZ109 CFP109 CGF109 CGV109 CHL109 CIB109 CIR109 CJH109 CJX109 CKN109 CLD109 CLT109 CMJ109 CMZ109 CNP109 COF109 COV109 CPL109 CQB109 CQR109 CRH109 CRX109 CSN109 CTD109 CTT109 CUJ109 CUZ109 CVP109 CWF109 CWV109 CXL109 CYB109 CYR109 CZH109 CZX109 DAN109 DBD109 DBT109 DCJ109 DCZ109 DDP109 DEF109 DEV109 DFL109 DGB109 DGR109 DHH109 DHX109 DIN109 DJD109 DJT109 DKJ109 DKZ109 DLP109 DMF109 DMV109 DNL109 DOB109 DOR109 DPH109 DPX109 DQN109 DRD109 DRT109 DSJ109 DSZ109 DTP109 DUF109 DUV109 DVL109 DWB109 DWR109 DXH109 DXX109 DYN109 DZD109 DZT109 EAJ109 EAZ109 EBP109 ECF109 ECV109 EDL109 EEB109 EER109 EFH109 EFX109 EGN109 EHD109 EHT109 EIJ109 EIZ109 EJP109 EKF109 EKV109 ELL109 EMB109 EMR109 ENH109 ENX109 EON109 EPD109 EPT109 EQJ109 EQZ109 ERP109 ESF109 ESV109 ETL109 EUB109 EUR109 EVH109 EVX109 EWN109 EXD109 EXT109 EYJ109 EYZ109 EZP109 FAF109 FAV109 FBL109 FCB109 FCR109 FDH109 FDX109 FEN109 FFD109 FFT109 FGJ109 FGZ109 FHP109 FIF109 FIV109 FJL109 FKB109 FKR109 FLH109 FLX109 FMN109 FND109 FNT109 FOJ109 FOZ109 FPP109 FQF109 FQV109 FRL109 FSB109 FSR109 FTH109 FTX109 FUN109 FVD109 FVT109 FWJ109 FWZ109 FXP109 FYF109 FYV109 FZL109 GAB109 GAR109 GBH109 GBX109 GCN109 GDD109 GDT109 GEJ109 GEZ109 GFP109 GGF109 GGV109 GHL109 GIB109 GIR109 GJH109 GJX109 GKN109 GLD109 GLT109 GMJ109 GMZ109 GNP109 GOF109 GOV109 GPL109 GQB109 GQR109 GRH109 GRX109 GSN109 GTD109 GTT109 GUJ109 GUZ109 GVP109 GWF109 GWV109 GXL109 GYB109 GYR109 GZH109 GZX109 HAN109 HBD109 HBT109 HCJ109 HCZ109 HDP109 HEF109 HEV109 HFL109 HGB109 HGR109 HHH109 HHX109 HIN109 HJD109 HJT109 HKJ109 HKZ109 HLP109 HMF109 HMV109 HNL109 HOB109 HOR109 HPH109 HPX109 HQN109 HRD109 HRT109 HSJ109 HSZ109 HTP109 HUF109 HUV109 HVL109 HWB109 HWR109 HXH109 HXX109 HYN109 HZD109 HZT109 IAJ109 IAZ109 IBP109 ICF109 ICV109 IDL109 IEB109 IER109 IFH109 IFX109 IGN109 IHD109 IHT109 IIJ109 IIZ109 IJP109 IKF109 IKV109 ILL109 IMB109 IMR109 INH109 INX109 ION109 IPD109 IPT109 IQJ109 IQZ109 IRP109 ISF109 ISV109 ITL109 IUB109 IUR109 IVH109 IVX109 IWN109 IXD109 IXT109 IYJ109 IYZ109 IZP109 JAF109 JAV109 JBL109 JCB109 JCR109 JDH109 JDX109 JEN109 JFD109 JFT109 JGJ109 JGZ109 JHP109 JIF109 JIV109 JJL109 JKB109 JKR109 JLH109 JLX109 JMN109 JND109 JNT109 JOJ109 JOZ109 JPP109 JQF109 JQV109 JRL109 JSB109 JSR109 JTH109 JTX109 JUN109 JVD109 JVT109 JWJ109 JWZ109 JXP109 JYF109 JYV109 JZL109 KAB109 KAR109 KBH109 KBX109 KCN109 KDD109 KDT109 KEJ109 KEZ109 KFP109 KGF109 KGV109 KHL109 KIB109 KIR109 KJH109 KJX109 KKN109 KLD109 KLT109 KMJ109 KMZ109 KNP109 KOF109 KOV109 KPL109 KQB109 KQR109 KRH109 KRX109 KSN109 KTD109 KTT109 KUJ109 KUZ109 KVP109 KWF109 KWV109 KXL109 KYB109 KYR109 KZH109 KZX109 LAN109 LBD109 LBT109 LCJ109 LCZ109 LDP109 LEF109 LEV109 LFL109 LGB109 LGR109 LHH109 LHX109 LIN109 LJD109 LJT109 LKJ109 LKZ109 LLP109 LMF109 LMV109 LNL109 LOB109 LOR109 LPH109 LPX109 LQN109 LRD109 LRT109 LSJ109 LSZ109 LTP109 LUF109 LUV109 LVL109 LWB109 LWR109 LXH109 LXX109 LYN109 LZD109 LZT109 MAJ109 MAZ109 MBP109 MCF109 MCV109 MDL109 MEB109 MER109 MFH109 MFX109 MGN109 MHD109 MHT109 MIJ109 MIZ109 MJP109 MKF109 MKV109 MLL109 MMB109 MMR109 MNH109 MNX109 MON109 MPD109 MPT109 MQJ109 MQZ109 MRP109 MSF109 MSV109 MTL109 MUB109 MUR109 MVH109 MVX109 MWN109 MXD109 MXT109 MYJ109 MYZ109 MZP109 NAF109 NAV109 NBL109 NCB109 NCR109 NDH109 NDX109 NEN109 NFD109 NFT109 NGJ109 NGZ109 NHP109 NIF109 NIV109 NJL109 NKB109 NKR109 NLH109 NLX109 NMN109 NND109 NNT109 NOJ109 NOZ109 NPP109 NQF109 NQV109 NRL109 NSB109 NSR109 NTH109 NTX109 NUN109 NVD109 NVT109 NWJ109 NWZ109 NXP109 NYF109 NYV109 NZL109 OAB109 OAR109 OBH109 OBX109 OCN109 ODD109 ODT109 OEJ109 OEZ109 OFP109 OGF109 OGV109 OHL109 OIB109 OIR109 OJH109 OJX109 OKN109 OLD109 OLT109 OMJ109 OMZ109 ONP109 OOF109 OOV109 OPL109 OQB109 OQR109 ORH109 ORX109 OSN109 OTD109 OTT109 OUJ109 OUZ109 OVP109 OWF109 OWV109 OXL109 OYB109 OYR109 OZH109 OZX109 PAN109 PBD109 PBT109 PCJ109 PCZ109 PDP109 PEF109 PEV109 PFL109 PGB109 PGR109 PHH109 PHX109 PIN109 PJD109 PJT109 PKJ109 PKZ109 PLP109 PMF109 PMV109 PNL109 POB109 POR109 PPH109 PPX109 PQN109 PRD109 PRT109 PSJ109 PSZ109 PTP109 PUF109 PUV109 PVL109 PWB109 PWR109 PXH109 PXX109 PYN109 PZD109 PZT109 QAJ109 QAZ109 QBP109 QCF109 QCV109 QDL109 QEB109 QER109 QFH109 QFX109 QGN109 QHD109 QHT109 QIJ109 QIZ109 QJP109 QKF109 QKV109 QLL109 QMB109 QMR109 QNH109 QNX109 QON109 QPD109 QPT109 QQJ109 QQZ109 QRP109 QSF109 QSV109 QTL109 QUB109 QUR109 QVH109 QVX109 QWN109 QXD109 QXT109 QYJ109 QYZ109 QZP109 RAF109 RAV109 RBL109 RCB109 RCR109 RDH109 RDX109 REN109 RFD109 RFT109 RGJ109 RGZ109 RHP109 RIF109 RIV109 RJL109 RKB109 RKR109 RLH109 RLX109 RMN109 RND109 RNT109 ROJ109 ROZ109 RPP109 RQF109 RQV109 RRL109 RSB109 RSR109 RTH109 RTX109 RUN109 RVD109 RVT109 RWJ109 RWZ109 RXP109 RYF109 RYV109 RZL109 SAB109 SAR109 SBH109 SBX109 SCN109 SDD109 SDT109 SEJ109 SEZ109 SFP109 SGF109 SGV109 SHL109 SIB109 SIR109 SJH109 SJX109 SKN109 SLD109 SLT109 SMJ109 SMZ109 SNP109 SOF109 SOV109 SPL109 SQB109 SQR109 SRH109 SRX109 SSN109 STD109 STT109 SUJ109 SUZ109 SVP109 SWF109 SWV109 SXL109 SYB109 SYR109 SZH109 SZX109 TAN109 TBD109 TBT109 TCJ109 TCZ109 TDP109 TEF109 TEV109 TFL109 TGB109 TGR109 THH109 THX109 TIN109 TJD109 TJT109 TKJ109 TKZ109 TLP109 TMF109 TMV109 TNL109 TOB109 TOR109 TPH109 TPX109 TQN109 TRD109 TRT109 TSJ109 TSZ109 TTP109 TUF109 TUV109 TVL109 TWB109 TWR109 TXH109 TXX109 TYN109 TZD109 TZT109 UAJ109 UAZ109 UBP109 UCF109 UCV109 UDL109 UEB109 UER109 UFH109 UFX109 UGN109 UHD109 UHT109 UIJ109 UIZ109 UJP109 UKF109 UKV109 ULL109 UMB109 UMR109 UNH109 UNX109 UON109 UPD109 UPT109 UQJ109 UQZ109 URP109 USF109 USV109 UTL109 UUB109 UUR109 UVH109 UVX109 UWN109 UXD109 UXT109 UYJ109 UYZ109 UZP109 VAF109 VAV109 VBL109 VCB109 VCR109 VDH109 VDX109 VEN109 VFD109 VFT109 VGJ109 VGZ109 VHP109 VIF109 VIV109 VJL109 VKB109 VKR109 VLH109 VLX109 VMN109 VND109 VNT109 VOJ109 VOZ109 VPP109 VQF109 VQV109 VRL109 VSB109 VSR109 VTH109 VTX109 VUN109 VVD109 VVT109 VWJ109 VWZ109 VXP109 VYF109 VYV109 VZL109 WAB109 WAR109 WBH109 WBX109 WCN109 WDD109 WDT109 WEJ109 WEZ109 WFP109 WGF109 WGV109 WHL109 WIB109 WIR109 WJH109 WJX109 WKN109 WLD109 WLT109 WMJ109 WMZ109 WNP109 WOF109 WOV109 WPL109 WQB109 WQR109 WRH109 WRX109 WSN109 WTD109 WTT109 WUJ109 WUZ109 WVP109 WWF109 WWV109 WXL109 WYB109 WYR109 WZH109 WZX109 XAN109 XBD109 XBT109 XCJ109 XCZ109 XDP109 XEF109 XEV109 X125 AN125 BD125 BT125 CJ125 CZ125 DP125 EF125 EV125 FL125 GB125 GR125 HH125 HX125 IN125 JD125 JT125 KJ125 KZ125 LP125 MF125 MV125 NL125 OB125 OR125 PH125 PX125 QN125 RD125 RT125 SJ125 SZ125 TP125 UF125 UV125 VL125 WB125 WR125 XH125 XX125 YN125 ZD125 ZT125 AAJ125 AAZ125 ABP125 ACF125 ACV125 ADL125 AEB125 AER125 AFH125 AFX125 AGN125 AHD125 AHT125 AIJ125 AIZ125 AJP125 AKF125 AKV125 ALL125 AMB125 AMR125 ANH125 ANX125 AON125 APD125 APT125 AQJ125 AQZ125 ARP125 ASF125 ASV125 ATL125 AUB125 AUR125 AVH125 AVX125 AWN125 AXD125 AXT125 AYJ125 AYZ125 AZP125 BAF125 BAV125 BBL125 BCB125 BCR125 BDH125 BDX125 BEN125 BFD125 BFT125 BGJ125 BGZ125 BHP125 BIF125 BIV125 BJL125 BKB125 BKR125 BLH125 BLX125 BMN125 BND125 BNT125 BOJ125 BOZ125 BPP125 BQF125 BQV125 BRL125 BSB125 BSR125 BTH125 BTX125 BUN125 BVD125 BVT125 BWJ125 BWZ125 BXP125 BYF125 BYV125 BZL125 CAB125 CAR125 CBH125 CBX125 CCN125 CDD125 CDT125 CEJ125 CEZ125 CFP125 CGF125 CGV125 CHL125 CIB125 CIR125 CJH125 CJX125 CKN125 CLD125 CLT125 CMJ125 CMZ125 CNP125 COF125 COV125 CPL125 CQB125 CQR125 CRH125 CRX125 CSN125 CTD125 CTT125 CUJ125 CUZ125 CVP125 CWF125 CWV125 CXL125 CYB125 CYR125 CZH125 CZX125 DAN125 DBD125 DBT125 DCJ125 DCZ125 DDP125 DEF125 DEV125 DFL125 DGB125 DGR125 DHH125 DHX125 DIN125 DJD125 DJT125 DKJ125 DKZ125 DLP125 DMF125 DMV125 DNL125 DOB125 DOR125 DPH125 DPX125 DQN125 DRD125 DRT125 DSJ125 DSZ125 DTP125 DUF125 DUV125 DVL125 DWB125 DWR125 DXH125 DXX125 DYN125 DZD125 DZT125 EAJ125 EAZ125 EBP125 ECF125 ECV125 EDL125 EEB125 EER125 EFH125 EFX125 EGN125 EHD125 EHT125 EIJ125 EIZ125 EJP125 EKF125 EKV125 ELL125 EMB125 EMR125 ENH125 ENX125 EON125 EPD125 EPT125 EQJ125 EQZ125 ERP125 ESF125 ESV125 ETL125 EUB125 EUR125 EVH125 EVX125 EWN125 EXD125 EXT125 EYJ125 EYZ125 EZP125 FAF125 FAV125 FBL125 FCB125 FCR125 FDH125 FDX125 FEN125 FFD125 FFT125 FGJ125 FGZ125 FHP125 FIF125 FIV125 FJL125 FKB125 FKR125 FLH125 FLX125 FMN125 FND125 FNT125 FOJ125 FOZ125 FPP125 FQF125 FQV125 FRL125 FSB125 FSR125 FTH125 FTX125 FUN125 FVD125 FVT125 FWJ125 FWZ125 FXP125 FYF125 FYV125 FZL125 GAB125 GAR125 GBH125 GBX125 GCN125 GDD125 GDT125 GEJ125 GEZ125 GFP125 GGF125 GGV125 GHL125 GIB125 GIR125 GJH125 GJX125 GKN125 GLD125 GLT125 GMJ125 GMZ125 GNP125 GOF125 GOV125 GPL125 GQB125 GQR125 GRH125 GRX125 GSN125 GTD125 GTT125 GUJ125 GUZ125 GVP125 GWF125 GWV125 GXL125 GYB125 GYR125 GZH125 GZX125 HAN125 HBD125 HBT125 HCJ125 HCZ125 HDP125 HEF125 HEV125 HFL125 HGB125 HGR125 HHH125 HHX125 HIN125 HJD125 HJT125 HKJ125 HKZ125 HLP125 HMF125 HMV125 HNL125 HOB125 HOR125 HPH125 HPX125 HQN125 HRD125 HRT125 HSJ125 HSZ125 HTP125 HUF125 HUV125 HVL125 HWB125 HWR125 HXH125 HXX125 HYN125 HZD125 HZT125 IAJ125 IAZ125 IBP125 ICF125 ICV125 IDL125 IEB125 IER125 IFH125 IFX125 IGN125 IHD125 IHT125 IIJ125 IIZ125 IJP125 IKF125 IKV125 ILL125 IMB125 IMR125 INH125 INX125 ION125 IPD125 IPT125 IQJ125 IQZ125 IRP125 ISF125 ISV125 ITL125 IUB125 IUR125 IVH125 IVX125 IWN125 IXD125 IXT125 IYJ125 IYZ125 IZP125 JAF125 JAV125 JBL125 JCB125 JCR125 JDH125 JDX125 JEN125 JFD125 JFT125 JGJ125 JGZ125 JHP125 JIF125 JIV125 JJL125 JKB125 JKR125 JLH125 JLX125 JMN125 JND125 JNT125 JOJ125 JOZ125 JPP125 JQF125 JQV125 JRL125 JSB125 JSR125 JTH125 JTX125 JUN125 JVD125 JVT125 JWJ125 JWZ125 JXP125 JYF125 JYV125 JZL125 KAB125 KAR125 KBH125 KBX125 KCN125 KDD125 KDT125 KEJ125 KEZ125 KFP125 KGF125 KGV125 KHL125 KIB125 KIR125 KJH125 KJX125 KKN125 KLD125 KLT125 KMJ125 KMZ125 KNP125 KOF125 KOV125 KPL125 KQB125 KQR125 KRH125 KRX125 KSN125 KTD125 KTT125 KUJ125 KUZ125 KVP125 KWF125 KWV125 KXL125 KYB125 KYR125 KZH125 KZX125 LAN125 LBD125 LBT125 LCJ125 LCZ125 LDP125 LEF125 LEV125 LFL125 LGB125 LGR125 LHH125 LHX125 LIN125 LJD125 LJT125 LKJ125 LKZ125 LLP125 LMF125 LMV125 LNL125 LOB125 LOR125 LPH125 LPX125 LQN125 LRD125 LRT125 LSJ125 LSZ125 LTP125 LUF125 LUV125 LVL125 LWB125 LWR125 LXH125 LXX125 LYN125 LZD125 LZT125 MAJ125 MAZ125 MBP125 MCF125 MCV125 MDL125 MEB125 MER125 MFH125 MFX125 MGN125 MHD125 MHT125 MIJ125 MIZ125 MJP125 MKF125 MKV125 MLL125 MMB125 MMR125 MNH125 MNX125 MON125 MPD125 MPT125 MQJ125 MQZ125 MRP125 MSF125 MSV125 MTL125 MUB125 MUR125 MVH125 MVX125 MWN125 MXD125 MXT125 MYJ125 MYZ125 MZP125 NAF125 NAV125 NBL125 NCB125 NCR125 NDH125 NDX125 NEN125 NFD125 NFT125 NGJ125 NGZ125 NHP125 NIF125 NIV125 NJL125 NKB125 NKR125 NLH125 NLX125 NMN125 NND125 NNT125 NOJ125 NOZ125 NPP125 NQF125 NQV125 NRL125 NSB125 NSR125 NTH125 NTX125 NUN125 NVD125 NVT125 NWJ125 NWZ125 NXP125 NYF125 NYV125 NZL125 OAB125 OAR125 OBH125 OBX125 OCN125 ODD125 ODT125 OEJ125 OEZ125 OFP125 OGF125 OGV125 OHL125 OIB125 OIR125 OJH125 OJX125 OKN125 OLD125 OLT125 OMJ125 OMZ125 ONP125 OOF125 OOV125 OPL125 OQB125 OQR125 ORH125 ORX125 OSN125 OTD125 OTT125 OUJ125 OUZ125 OVP125 OWF125 OWV125 OXL125 OYB125 OYR125 OZH125 OZX125 PAN125 PBD125 PBT125 PCJ125 PCZ125 PDP125 PEF125 PEV125 PFL125 PGB125 PGR125 PHH125 PHX125 PIN125 PJD125 PJT125 PKJ125 PKZ125 PLP125 PMF125 PMV125 PNL125 POB125 POR125 PPH125 PPX125 PQN125 PRD125 PRT125 PSJ125 PSZ125 PTP125 PUF125 PUV125 PVL125 PWB125 PWR125 PXH125 PXX125 PYN125 PZD125 PZT125 QAJ125 QAZ125 QBP125 QCF125 QCV125 QDL125 QEB125 QER125 QFH125 QFX125 QGN125 QHD125 QHT125 QIJ125 QIZ125 QJP125 QKF125 QKV125 QLL125 QMB125 QMR125 QNH125 QNX125 QON125 QPD125 QPT125 QQJ125 QQZ125 QRP125 QSF125 QSV125 QTL125 QUB125 QUR125 QVH125 QVX125 QWN125 QXD125 QXT125 QYJ125 QYZ125 QZP125 RAF125 RAV125 RBL125 RCB125 RCR125 RDH125 RDX125 REN125 RFD125 RFT125 RGJ125 RGZ125 RHP125 RIF125 RIV125 RJL125 RKB125 RKR125 RLH125 RLX125 RMN125 RND125 RNT125 ROJ125 ROZ125 RPP125 RQF125 RQV125 RRL125 RSB125 RSR125 RTH125 RTX125 RUN125 RVD125 RVT125 RWJ125 RWZ125 RXP125 RYF125 RYV125 RZL125 SAB125 SAR125 SBH125 SBX125 SCN125 SDD125 SDT125 SEJ125 SEZ125 SFP125 SGF125 SGV125 SHL125 SIB125 SIR125 SJH125 SJX125 SKN125 SLD125 SLT125 SMJ125 SMZ125 SNP125 SOF125 SOV125 SPL125 SQB125 SQR125 SRH125 SRX125 SSN125 STD125 STT125 SUJ125 SUZ125 SVP125 SWF125 SWV125 SXL125 SYB125 SYR125 SZH125 SZX125 TAN125 TBD125 TBT125 TCJ125 TCZ125 TDP125 TEF125 TEV125 TFL125 TGB125 TGR125 THH125 THX125 TIN125 TJD125 TJT125 TKJ125 TKZ125 TLP125 TMF125 TMV125 TNL125 TOB125 TOR125 TPH125 TPX125 TQN125 TRD125 TRT125 TSJ125 TSZ125 TTP125 TUF125 TUV125 TVL125 TWB125 TWR125 TXH125 TXX125 TYN125 TZD125 TZT125 UAJ125 UAZ125 UBP125 UCF125 UCV125 UDL125 UEB125 UER125 UFH125 UFX125 UGN125 UHD125 UHT125 UIJ125 UIZ125 UJP125 UKF125 UKV125 ULL125 UMB125 UMR125 UNH125 UNX125 UON125 UPD125 UPT125 UQJ125 UQZ125 URP125 USF125 USV125 UTL125 UUB125 UUR125 UVH125 UVX125 UWN125 UXD125 UXT125 UYJ125 UYZ125 UZP125 VAF125 VAV125 VBL125 VCB125 VCR125 VDH125 VDX125 VEN125 VFD125 VFT125 VGJ125 VGZ125 VHP125 VIF125 VIV125 VJL125 VKB125 VKR125 VLH125 VLX125 VMN125 VND125 VNT125 VOJ125 VOZ125 VPP125 VQF125 VQV125 VRL125 VSB125 VSR125 VTH125 VTX125 VUN125 VVD125 VVT125 VWJ125 VWZ125 VXP125 VYF125 VYV125 VZL125 WAB125 WAR125 WBH125 WBX125 WCN125 WDD125 WDT125 WEJ125 WEZ125 WFP125 WGF125 WGV125 WHL125 WIB125 WIR125 WJH125 WJX125 WKN125 WLD125 WLT125 WMJ125 WMZ125 WNP125 WOF125 WOV125 WPL125 WQB125 WQR125 WRH125 WRX125 WSN125 WTD125 WTT125 WUJ125 WUZ125 WVP125 WWF125 WWV125 WXL125 WYB125 WYR125 WZH125 WZX125 XAN125 XBD125 XBT125 XCJ125 XCZ125 XDP125 XEF125 XEV125 X138 AN138 BD138 BT138 CJ138 CZ138 DP138 EF138 EV138 FL138 GB138 GR138 HH138 HX138 IN138 JD138 JT138 KJ138 KZ138 LP138 MF138 MV138 NL138 OB138 OR138 PH138 PX138 QN138 RD138 RT138 SJ138 SZ138 TP138 UF138 UV138 VL138 WB138 WR138 XH138 XX138 YN138 ZD138 ZT138 AAJ138 AAZ138 ABP138 ACF138 ACV138 ADL138 AEB138 AER138 AFH138 AFX138 AGN138 AHD138 AHT138 AIJ138 AIZ138 AJP138 AKF138 AKV138 ALL138 AMB138 AMR138 ANH138 ANX138 AON138 APD138 APT138 AQJ138 AQZ138 ARP138 ASF138 ASV138 ATL138 AUB138 AUR138 AVH138 AVX138 AWN138 AXD138 AXT138 AYJ138 AYZ138 AZP138 BAF138 BAV138 BBL138 BCB138 BCR138 BDH138 BDX138 BEN138 BFD138 BFT138 BGJ138 BGZ138 BHP138 BIF138 BIV138 BJL138 BKB138 BKR138 BLH138 BLX138 BMN138 BND138 BNT138 BOJ138 BOZ138 BPP138 BQF138 BQV138 BRL138 BSB138 BSR138 BTH138 BTX138 BUN138 BVD138 BVT138 BWJ138 BWZ138 BXP138 BYF138 BYV138 BZL138 CAB138 CAR138 CBH138 CBX138 CCN138 CDD138 CDT138 CEJ138 CEZ138 CFP138 CGF138 CGV138 CHL138 CIB138 CIR138 CJH138 CJX138 CKN138 CLD138 CLT138 CMJ138 CMZ138 CNP138 COF138 COV138 CPL138 CQB138 CQR138 CRH138 CRX138 CSN138 CTD138 CTT138 CUJ138 CUZ138 CVP138 CWF138 CWV138 CXL138 CYB138 CYR138 CZH138 CZX138 DAN138 DBD138 DBT138 DCJ138 DCZ138 DDP138 DEF138 DEV138 DFL138 DGB138 DGR138 DHH138 DHX138 DIN138 DJD138 DJT138 DKJ138 DKZ138 DLP138 DMF138 DMV138 DNL138 DOB138 DOR138 DPH138 DPX138 DQN138 DRD138 DRT138 DSJ138 DSZ138 DTP138 DUF138 DUV138 DVL138 DWB138 DWR138 DXH138 DXX138 DYN138 DZD138 DZT138 EAJ138 EAZ138 EBP138 ECF138 ECV138 EDL138 EEB138 EER138 EFH138 EFX138 EGN138 EHD138 EHT138 EIJ138 EIZ138 EJP138 EKF138 EKV138 ELL138 EMB138 EMR138 ENH138 ENX138 EON138 EPD138 EPT138 EQJ138 EQZ138 ERP138 ESF138 ESV138 ETL138 EUB138 EUR138 EVH138 EVX138 EWN138 EXD138 EXT138 EYJ138 EYZ138 EZP138 FAF138 FAV138 FBL138 FCB138 FCR138 FDH138 FDX138 FEN138 FFD138 FFT138 FGJ138 FGZ138 FHP138 FIF138 FIV138 FJL138 FKB138 FKR138 FLH138 FLX138 FMN138 FND138 FNT138 FOJ138 FOZ138 FPP138 FQF138 FQV138 FRL138 FSB138 FSR138 FTH138 FTX138 FUN138 FVD138 FVT138 FWJ138 FWZ138 FXP138 FYF138 FYV138 FZL138 GAB138 GAR138 GBH138 GBX138 GCN138 GDD138 GDT138 GEJ138 GEZ138 GFP138 GGF138 GGV138 GHL138 GIB138 GIR138 GJH138 GJX138 GKN138 GLD138 GLT138 GMJ138 GMZ138 GNP138 GOF138 GOV138 GPL138 GQB138 GQR138 GRH138 GRX138 GSN138 GTD138 GTT138 GUJ138 GUZ138 GVP138 GWF138 GWV138 GXL138 GYB138 GYR138 GZH138 GZX138 HAN138 HBD138 HBT138 HCJ138 HCZ138 HDP138 HEF138 HEV138 HFL138 HGB138 HGR138 HHH138 HHX138 HIN138 HJD138 HJT138 HKJ138 HKZ138 HLP138 HMF138 HMV138 HNL138 HOB138 HOR138 HPH138 HPX138 HQN138 HRD138 HRT138 HSJ138 HSZ138 HTP138 HUF138 HUV138 HVL138 HWB138 HWR138 HXH138 HXX138 HYN138 HZD138 HZT138 IAJ138 IAZ138 IBP138 ICF138 ICV138 IDL138 IEB138 IER138 IFH138 IFX138 IGN138 IHD138 IHT138 IIJ138 IIZ138 IJP138 IKF138 IKV138 ILL138 IMB138 IMR138 INH138 INX138 ION138 IPD138 IPT138 IQJ138 IQZ138 IRP138 ISF138 ISV138 ITL138 IUB138 IUR138 IVH138 IVX138 IWN138 IXD138 IXT138 IYJ138 IYZ138 IZP138 JAF138 JAV138 JBL138 JCB138 JCR138 JDH138 JDX138 JEN138 JFD138 JFT138 JGJ138 JGZ138 JHP138 JIF138 JIV138 JJL138 JKB138 JKR138 JLH138 JLX138 JMN138 JND138 JNT138 JOJ138 JOZ138 JPP138 JQF138 JQV138 JRL138 JSB138 JSR138 JTH138 JTX138 JUN138 JVD138 JVT138 JWJ138 JWZ138 JXP138 JYF138 JYV138 JZL138 KAB138 KAR138 KBH138 KBX138 KCN138 KDD138 KDT138 KEJ138 KEZ138 KFP138 KGF138 KGV138 KHL138 KIB138 KIR138 KJH138 KJX138 KKN138 KLD138 KLT138 KMJ138 KMZ138 KNP138 KOF138 KOV138 KPL138 KQB138 KQR138 KRH138 KRX138 KSN138 KTD138 KTT138 KUJ138 KUZ138 KVP138 KWF138 KWV138 KXL138 KYB138 KYR138 KZH138 KZX138 LAN138 LBD138 LBT138 LCJ138 LCZ138 LDP138 LEF138 LEV138 LFL138 LGB138 LGR138 LHH138 LHX138 LIN138 LJD138 LJT138 LKJ138 LKZ138 LLP138 LMF138 LMV138 LNL138 LOB138 LOR138 LPH138 LPX138 LQN138 LRD138 LRT138 LSJ138 LSZ138 LTP138 LUF138 LUV138 LVL138 LWB138 LWR138 LXH138 LXX138 LYN138 LZD138 LZT138 MAJ138 MAZ138 MBP138 MCF138 MCV138 MDL138 MEB138 MER138 MFH138 MFX138 MGN138 MHD138 MHT138 MIJ138 MIZ138 MJP138 MKF138 MKV138 MLL138 MMB138 MMR138 MNH138 MNX138 MON138 MPD138 MPT138 MQJ138 MQZ138 MRP138 MSF138 MSV138 MTL138 MUB138 MUR138 MVH138 MVX138 MWN138 MXD138 MXT138 MYJ138 MYZ138 MZP138 NAF138 NAV138 NBL138 NCB138 NCR138 NDH138 NDX138 NEN138 NFD138 NFT138 NGJ138 NGZ138 NHP138 NIF138 NIV138 NJL138 NKB138 NKR138 NLH138 NLX138 NMN138 NND138 NNT138 NOJ138 NOZ138 NPP138 NQF138 NQV138 NRL138 NSB138 NSR138 NTH138 NTX138 NUN138 NVD138 NVT138 NWJ138 NWZ138 NXP138 NYF138 NYV138 NZL138 OAB138 OAR138 OBH138 OBX138 OCN138 ODD138 ODT138 OEJ138 OEZ138 OFP138 OGF138 OGV138 OHL138 OIB138 OIR138 OJH138 OJX138 OKN138 OLD138 OLT138 OMJ138 OMZ138 ONP138 OOF138 OOV138 OPL138 OQB138 OQR138 ORH138 ORX138 OSN138 OTD138 OTT138 OUJ138 OUZ138 OVP138 OWF138 OWV138 OXL138 OYB138 OYR138 OZH138 OZX138 PAN138 PBD138 PBT138 PCJ138 PCZ138 PDP138 PEF138 PEV138 PFL138 PGB138 PGR138 PHH138 PHX138 PIN138 PJD138 PJT138 PKJ138 PKZ138 PLP138 PMF138 PMV138 PNL138 POB138 POR138 PPH138 PPX138 PQN138 PRD138 PRT138 PSJ138 PSZ138 PTP138 PUF138 PUV138 PVL138 PWB138 PWR138 PXH138 PXX138 PYN138 PZD138 PZT138 QAJ138 QAZ138 QBP138 QCF138 QCV138 QDL138 QEB138 QER138 QFH138 QFX138 QGN138 QHD138 QHT138 QIJ138 QIZ138 QJP138 QKF138 QKV138 QLL138 QMB138 QMR138 QNH138 QNX138 QON138 QPD138 QPT138 QQJ138 QQZ138 QRP138 QSF138 QSV138 QTL138 QUB138 QUR138 QVH138 QVX138 QWN138 QXD138 QXT138 QYJ138 QYZ138 QZP138 RAF138 RAV138 RBL138 RCB138 RCR138 RDH138 RDX138 REN138 RFD138 RFT138 RGJ138 RGZ138 RHP138 RIF138 RIV138 RJL138 RKB138 RKR138 RLH138 RLX138 RMN138 RND138 RNT138 ROJ138 ROZ138 RPP138 RQF138 RQV138 RRL138 RSB138 RSR138 RTH138 RTX138 RUN138 RVD138 RVT138 RWJ138 RWZ138 RXP138 RYF138 RYV138 RZL138 SAB138 SAR138 SBH138 SBX138 SCN138 SDD138 SDT138 SEJ138 SEZ138 SFP138 SGF138 SGV138 SHL138 SIB138 SIR138 SJH138 SJX138 SKN138 SLD138 SLT138 SMJ138 SMZ138 SNP138 SOF138 SOV138 SPL138 SQB138 SQR138 SRH138 SRX138 SSN138 STD138 STT138 SUJ138 SUZ138 SVP138 SWF138 SWV138 SXL138 SYB138 SYR138 SZH138 SZX138 TAN138 TBD138 TBT138 TCJ138 TCZ138 TDP138 TEF138 TEV138 TFL138 TGB138 TGR138 THH138 THX138 TIN138 TJD138 TJT138 TKJ138 TKZ138 TLP138 TMF138 TMV138 TNL138 TOB138 TOR138 TPH138 TPX138 TQN138 TRD138 TRT138 TSJ138 TSZ138 TTP138 TUF138 TUV138 TVL138 TWB138 TWR138 TXH138 TXX138 TYN138 TZD138 TZT138 UAJ138 UAZ138 UBP138 UCF138 UCV138 UDL138 UEB138 UER138 UFH138 UFX138 UGN138 UHD138 UHT138 UIJ138 UIZ138 UJP138 UKF138 UKV138 ULL138 UMB138 UMR138 UNH138 UNX138 UON138 UPD138 UPT138 UQJ138 UQZ138 URP138 USF138 USV138 UTL138 UUB138 UUR138 UVH138 UVX138 UWN138 UXD138 UXT138 UYJ138 UYZ138 UZP138 VAF138 VAV138 VBL138 VCB138 VCR138 VDH138 VDX138 VEN138 VFD138 VFT138 VGJ138 VGZ138 VHP138 VIF138 VIV138 VJL138 VKB138 VKR138 VLH138 VLX138 VMN138 VND138 VNT138 VOJ138 VOZ138 VPP138 VQF138 VQV138 VRL138 VSB138 VSR138 VTH138 VTX138 VUN138 VVD138 VVT138 VWJ138 VWZ138 VXP138 VYF138 VYV138 VZL138 WAB138 WAR138 WBH138 WBX138 WCN138 WDD138 WDT138 WEJ138 WEZ138 WFP138 WGF138 WGV138 WHL138 WIB138 WIR138 WJH138 WJX138 WKN138 WLD138 WLT138 WMJ138 WMZ138 WNP138 WOF138 WOV138 WPL138 WQB138 WQR138 WRH138 WRX138 WSN138 WTD138 WTT138 WUJ138 WUZ138 WVP138 WWF138 WWV138 WXL138 WYB138 WYR138 WZH138 WZX138 XAN138 XBD138 XBT138 XCJ138 XCZ138 XDP138 XEF138 XEV138 X148 AN148 BD148 BT148 CJ148 CZ148 DP148 EF148 EV148 FL148 GB148 GR148 HH148 HX148 IN148 JD148 JT148 KJ148 KZ148 LP148 MF148 MV148 NL148 OB148 OR148 PH148 PX148 QN148 RD148 RT148 SJ148 SZ148 TP148 UF148 UV148 VL148 WB148 WR148 XH148 XX148 YN148 ZD148 ZT148 AAJ148 AAZ148 ABP148 ACF148 ACV148 ADL148 AEB148 AER148 AFH148 AFX148 AGN148 AHD148 AHT148 AIJ148 AIZ148 AJP148 AKF148 AKV148 ALL148 AMB148 AMR148 ANH148 ANX148 AON148 APD148 APT148 AQJ148 AQZ148 ARP148 ASF148 ASV148 ATL148 AUB148 AUR148 AVH148 AVX148 AWN148 AXD148 AXT148 AYJ148 AYZ148 AZP148 BAF148 BAV148 BBL148 BCB148 BCR148 BDH148 BDX148 BEN148 BFD148 BFT148 BGJ148 BGZ148 BHP148 BIF148 BIV148 BJL148 BKB148 BKR148 BLH148 BLX148 BMN148 BND148 BNT148 BOJ148 BOZ148 BPP148 BQF148 BQV148 BRL148 BSB148 BSR148 BTH148 BTX148 BUN148 BVD148 BVT148 BWJ148 BWZ148 BXP148 BYF148 BYV148 BZL148 CAB148 CAR148 CBH148 CBX148 CCN148 CDD148 CDT148 CEJ148 CEZ148 CFP148 CGF148 CGV148 CHL148 CIB148 CIR148 CJH148 CJX148 CKN148 CLD148 CLT148 CMJ148 CMZ148 CNP148 COF148 COV148 CPL148 CQB148 CQR148 CRH148 CRX148 CSN148 CTD148 CTT148 CUJ148 CUZ148 CVP148 CWF148 CWV148 CXL148 CYB148 CYR148 CZH148 CZX148 DAN148 DBD148 DBT148 DCJ148 DCZ148 DDP148 DEF148 DEV148 DFL148 DGB148 DGR148 DHH148 DHX148 DIN148 DJD148 DJT148 DKJ148 DKZ148 DLP148 DMF148 DMV148 DNL148 DOB148 DOR148 DPH148 DPX148 DQN148 DRD148 DRT148 DSJ148 DSZ148 DTP148 DUF148 DUV148 DVL148 DWB148 DWR148 DXH148 DXX148 DYN148 DZD148 DZT148 EAJ148 EAZ148 EBP148 ECF148 ECV148 EDL148 EEB148 EER148 EFH148 EFX148 EGN148 EHD148 EHT148 EIJ148 EIZ148 EJP148 EKF148 EKV148 ELL148 EMB148 EMR148 ENH148 ENX148 EON148 EPD148 EPT148 EQJ148 EQZ148 ERP148 ESF148 ESV148 ETL148 EUB148 EUR148 EVH148 EVX148 EWN148 EXD148 EXT148 EYJ148 EYZ148 EZP148 FAF148 FAV148 FBL148 FCB148 FCR148 FDH148 FDX148 FEN148 FFD148 FFT148 FGJ148 FGZ148 FHP148 FIF148 FIV148 FJL148 FKB148 FKR148 FLH148 FLX148 FMN148 FND148 FNT148 FOJ148 FOZ148 FPP148 FQF148 FQV148 FRL148 FSB148 FSR148 FTH148 FTX148 FUN148 FVD148 FVT148 FWJ148 FWZ148 FXP148 FYF148 FYV148 FZL148 GAB148 GAR148 GBH148 GBX148 GCN148 GDD148 GDT148 GEJ148 GEZ148 GFP148 GGF148 GGV148 GHL148 GIB148 GIR148 GJH148 GJX148 GKN148 GLD148 GLT148 GMJ148 GMZ148 GNP148 GOF148 GOV148 GPL148 GQB148 GQR148 GRH148 GRX148 GSN148 GTD148 GTT148 GUJ148 GUZ148 GVP148 GWF148 GWV148 GXL148 GYB148 GYR148 GZH148 GZX148 HAN148 HBD148 HBT148 HCJ148 HCZ148 HDP148 HEF148 HEV148 HFL148 HGB148 HGR148 HHH148 HHX148 HIN148 HJD148 HJT148 HKJ148 HKZ148 HLP148 HMF148 HMV148 HNL148 HOB148 HOR148 HPH148 HPX148 HQN148 HRD148 HRT148 HSJ148 HSZ148 HTP148 HUF148 HUV148 HVL148 HWB148 HWR148 HXH148 HXX148 HYN148 HZD148 HZT148 IAJ148 IAZ148 IBP148 ICF148 ICV148 IDL148 IEB148 IER148 IFH148 IFX148 IGN148 IHD148 IHT148 IIJ148 IIZ148 IJP148 IKF148 IKV148 ILL148 IMB148 IMR148 INH148 INX148 ION148 IPD148 IPT148 IQJ148 IQZ148 IRP148 ISF148 ISV148 ITL148 IUB148 IUR148 IVH148 IVX148 IWN148 IXD148 IXT148 IYJ148 IYZ148 IZP148 JAF148 JAV148 JBL148 JCB148 JCR148 JDH148 JDX148 JEN148 JFD148 JFT148 JGJ148 JGZ148 JHP148 JIF148 JIV148 JJL148 JKB148 JKR148 JLH148 JLX148 JMN148 JND148 JNT148 JOJ148 JOZ148 JPP148 JQF148 JQV148 JRL148 JSB148 JSR148 JTH148 JTX148 JUN148 JVD148 JVT148 JWJ148 JWZ148 JXP148 JYF148 JYV148 JZL148 KAB148 KAR148 KBH148 KBX148 KCN148 KDD148 KDT148 KEJ148 KEZ148 KFP148 KGF148 KGV148 KHL148 KIB148 KIR148 KJH148 KJX148 KKN148 KLD148 KLT148 KMJ148 KMZ148 KNP148 KOF148 KOV148 KPL148 KQB148 KQR148 KRH148 KRX148 KSN148 KTD148 KTT148 KUJ148 KUZ148 KVP148 KWF148 KWV148 KXL148 KYB148 KYR148 KZH148 KZX148 LAN148 LBD148 LBT148 LCJ148 LCZ148 LDP148 LEF148 LEV148 LFL148 LGB148 LGR148 LHH148 LHX148 LIN148 LJD148 LJT148 LKJ148 LKZ148 LLP148 LMF148 LMV148 LNL148 LOB148 LOR148 LPH148 LPX148 LQN148 LRD148 LRT148 LSJ148 LSZ148 LTP148 LUF148 LUV148 LVL148 LWB148 LWR148 LXH148 LXX148 LYN148 LZD148 LZT148 MAJ148 MAZ148 MBP148 MCF148 MCV148 MDL148 MEB148 MER148 MFH148 MFX148 MGN148 MHD148 MHT148 MIJ148 MIZ148 MJP148 MKF148 MKV148 MLL148 MMB148 MMR148 MNH148 MNX148 MON148 MPD148 MPT148 MQJ148 MQZ148 MRP148 MSF148 MSV148 MTL148 MUB148 MUR148 MVH148 MVX148 MWN148 MXD148 MXT148 MYJ148 MYZ148 MZP148 NAF148 NAV148 NBL148 NCB148 NCR148 NDH148 NDX148 NEN148 NFD148 NFT148 NGJ148 NGZ148 NHP148 NIF148 NIV148 NJL148 NKB148 NKR148 NLH148 NLX148 NMN148 NND148 NNT148 NOJ148 NOZ148 NPP148 NQF148 NQV148 NRL148 NSB148 NSR148 NTH148 NTX148 NUN148 NVD148 NVT148 NWJ148 NWZ148 NXP148 NYF148 NYV148 NZL148 OAB148 OAR148 OBH148 OBX148 OCN148 ODD148 ODT148 OEJ148 OEZ148 OFP148 OGF148 OGV148 OHL148 OIB148 OIR148 OJH148 OJX148 OKN148 OLD148 OLT148 OMJ148 OMZ148 ONP148 OOF148 OOV148 OPL148 OQB148 OQR148 ORH148 ORX148 OSN148 OTD148 OTT148 OUJ148 OUZ148 OVP148 OWF148 OWV148 OXL148 OYB148 OYR148 OZH148 OZX148 PAN148 PBD148 PBT148 PCJ148 PCZ148 PDP148 PEF148 PEV148 PFL148 PGB148 PGR148 PHH148 PHX148 PIN148 PJD148 PJT148 PKJ148 PKZ148 PLP148 PMF148 PMV148 PNL148 POB148 POR148 PPH148 PPX148 PQN148 PRD148 PRT148 PSJ148 PSZ148 PTP148 PUF148 PUV148 PVL148 PWB148 PWR148 PXH148 PXX148 PYN148 PZD148 PZT148 QAJ148 QAZ148 QBP148 QCF148 QCV148 QDL148 QEB148 QER148 QFH148 QFX148 QGN148 QHD148 QHT148 QIJ148 QIZ148 QJP148 QKF148 QKV148 QLL148 QMB148 QMR148 QNH148 QNX148 QON148 QPD148 QPT148 QQJ148 QQZ148 QRP148 QSF148 QSV148 QTL148 QUB148 QUR148 QVH148 QVX148 QWN148 QXD148 QXT148 QYJ148 QYZ148 QZP148 RAF148 RAV148 RBL148 RCB148 RCR148 RDH148 RDX148 REN148 RFD148 RFT148 RGJ148 RGZ148 RHP148 RIF148 RIV148 RJL148 RKB148 RKR148 RLH148 RLX148 RMN148 RND148 RNT148 ROJ148 ROZ148 RPP148 RQF148 RQV148 RRL148 RSB148 RSR148 RTH148 RTX148 RUN148 RVD148 RVT148 RWJ148 RWZ148 RXP148 RYF148 RYV148 RZL148 SAB148 SAR148 SBH148 SBX148 SCN148 SDD148 SDT148 SEJ148 SEZ148 SFP148 SGF148 SGV148 SHL148 SIB148 SIR148 SJH148 SJX148 SKN148 SLD148 SLT148 SMJ148 SMZ148 SNP148 SOF148 SOV148 SPL148 SQB148 SQR148 SRH148 SRX148 SSN148 STD148 STT148 SUJ148 SUZ148 SVP148 SWF148 SWV148 SXL148 SYB148 SYR148 SZH148 SZX148 TAN148 TBD148 TBT148 TCJ148 TCZ148 TDP148 TEF148 TEV148 TFL148 TGB148 TGR148 THH148 THX148 TIN148 TJD148 TJT148 TKJ148 TKZ148 TLP148 TMF148 TMV148 TNL148 TOB148 TOR148 TPH148 TPX148 TQN148 TRD148 TRT148 TSJ148 TSZ148 TTP148 TUF148 TUV148 TVL148 TWB148 TWR148 TXH148 TXX148 TYN148 TZD148 TZT148 UAJ148 UAZ148 UBP148 UCF148 UCV148 UDL148 UEB148 UER148 UFH148 UFX148 UGN148 UHD148 UHT148 UIJ148 UIZ148 UJP148 UKF148 UKV148 ULL148 UMB148 UMR148 UNH148 UNX148 UON148 UPD148 UPT148 UQJ148 UQZ148 URP148 USF148 USV148 UTL148 UUB148 UUR148 UVH148 UVX148 UWN148 UXD148 UXT148 UYJ148 UYZ148 UZP148 VAF148 VAV148 VBL148 VCB148 VCR148 VDH148 VDX148 VEN148 VFD148 VFT148 VGJ148 VGZ148 VHP148 VIF148 VIV148 VJL148 VKB148 VKR148 VLH148 VLX148 VMN148 VND148 VNT148 VOJ148 VOZ148 VPP148 VQF148 VQV148 VRL148 VSB148 VSR148 VTH148 VTX148 VUN148 VVD148 VVT148 VWJ148 VWZ148 VXP148 VYF148 VYV148 VZL148 WAB148 WAR148 WBH148 WBX148 WCN148 WDD148 WDT148 WEJ148 WEZ148 WFP148 WGF148 WGV148 WHL148 WIB148 WIR148 WJH148 WJX148 WKN148 WLD148 WLT148 WMJ148 WMZ148 WNP148 WOF148 WOV148 WPL148 WQB148 WQR148 WRH148 WRX148 WSN148 WTD148 WTT148 WUJ148 WUZ148 WVP148 WWF148 WWV148 WXL148 WYB148 WYR148 WZH148 WZX148 XAN148 XBD148 XBT148 XCJ148 XCZ148 XDP148 XEF148 XEV148</xm:sqref>
        </x14:conditionalFormatting>
        <x14:conditionalFormatting xmlns:xm="http://schemas.microsoft.com/office/excel/2006/main">
          <x14:cfRule type="expression" priority="11" id="{D19E82EB-FBD2-4DAF-A43F-04057FD4823F}">
            <xm:f>IF(I125="","",I125&lt;INDEX(Lookup!$T$2:$T$10,MATCH($D$46,Lookup!$S$2:$S$10,0)))</xm:f>
            <x14:dxf>
              <fill>
                <patternFill>
                  <bgColor theme="9" tint="0.39994506668294322"/>
                </patternFill>
              </fill>
            </x14:dxf>
          </x14:cfRule>
          <xm:sqref>I125</xm:sqref>
        </x14:conditionalFormatting>
        <x14:conditionalFormatting xmlns:xm="http://schemas.microsoft.com/office/excel/2006/main">
          <x14:cfRule type="expression" priority="10" id="{EAC1B69C-267F-42DA-9993-AF45B2BDB74B}">
            <xm:f>IF(I138="","",I138&lt;INDEX(Lookup!$T$2:$T$10,MATCH($D$46,Lookup!$S$2:$S$10,0)))</xm:f>
            <x14:dxf>
              <fill>
                <patternFill>
                  <bgColor theme="9" tint="0.39994506668294322"/>
                </patternFill>
              </fill>
            </x14:dxf>
          </x14:cfRule>
          <xm:sqref>I138</xm:sqref>
        </x14:conditionalFormatting>
        <x14:conditionalFormatting xmlns:xm="http://schemas.microsoft.com/office/excel/2006/main">
          <x14:cfRule type="expression" priority="8" id="{3C97DCE5-6AF8-4F9E-8687-8BB18E4151AA}">
            <xm:f>IF(I148="","",I148&lt;INDEX(Lookup!$T$2:$T$10,MATCH($D$46,Lookup!$S$2:$S$10,0)))</xm:f>
            <x14:dxf>
              <fill>
                <patternFill>
                  <bgColor theme="9" tint="0.39994506668294322"/>
                </patternFill>
              </fill>
            </x14:dxf>
          </x14:cfRule>
          <xm:sqref>I148:I1702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D866D851-D13D-4BDC-9221-1D512E76D9F7}">
          <x14:formula1>
            <xm:f>Lookup!$S$2:$S$10</xm:f>
          </x14:formula1>
          <xm:sqref>D45 D48:D1701</xm:sqref>
        </x14:dataValidation>
        <x14:dataValidation type="list" allowBlank="1" showInputMessage="1" showErrorMessage="1" xr:uid="{CC59612E-2BCE-41D5-81EC-66D47705A5D2}">
          <x14:formula1>
            <xm:f>Lookup!$D$8:$D$9</xm:f>
          </x14:formula1>
          <xm:sqref>C48:C1701</xm:sqref>
        </x14:dataValidation>
        <x14:dataValidation type="list" allowBlank="1" showInputMessage="1" showErrorMessage="1" xr:uid="{61081FE4-7871-4E4F-B7F5-828AB8D9C95B}">
          <x14:formula1>
            <xm:f>Lookup!$C$2:$C$33</xm:f>
          </x14:formula1>
          <xm:sqref>B48:B1701</xm:sqref>
        </x14:dataValidation>
        <x14:dataValidation type="list" allowBlank="1" showInputMessage="1" showErrorMessage="1" errorTitle="Enter &quot;X&quot; Only" error="You may only enter the character &quot;X&quot; in this cell or leave it blank." xr:uid="{AFFF8683-CACE-4728-83F6-092F25152A88}">
          <x14:formula1>
            <xm:f>Lookup!$J$12:$J$13</xm:f>
          </x14:formula1>
          <xm:sqref>O48:O1701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96F1F-E726-4045-9C41-CC78525C8350}">
  <sheetPr>
    <tabColor rgb="FF92D050"/>
  </sheetPr>
  <dimension ref="A1:V1703"/>
  <sheetViews>
    <sheetView showGridLines="0" topLeftCell="A31" zoomScale="80" zoomScaleNormal="80" zoomScaleSheetLayoutView="70" workbookViewId="0">
      <selection activeCell="D45" sqref="D45"/>
    </sheetView>
  </sheetViews>
  <sheetFormatPr defaultColWidth="8.81640625" defaultRowHeight="14.5" outlineLevelRow="1" x14ac:dyDescent="0.35"/>
  <cols>
    <col min="1" max="1" width="15.54296875" style="192" customWidth="1"/>
    <col min="2" max="2" width="11.54296875" style="192" customWidth="1"/>
    <col min="3" max="3" width="13.453125" style="192" bestFit="1" customWidth="1"/>
    <col min="4" max="4" width="11.81640625" style="192" bestFit="1" customWidth="1"/>
    <col min="5" max="5" width="13.1796875" style="192" bestFit="1" customWidth="1"/>
    <col min="6" max="6" width="11.81640625" style="192" bestFit="1" customWidth="1"/>
    <col min="7" max="7" width="13.1796875" style="192" bestFit="1" customWidth="1"/>
    <col min="8" max="8" width="14.54296875" style="192" customWidth="1"/>
    <col min="9" max="9" width="14.81640625" style="192" customWidth="1"/>
    <col min="10" max="10" width="18.08984375" style="192" customWidth="1"/>
    <col min="11" max="11" width="20.08984375" style="192" customWidth="1"/>
    <col min="12" max="12" width="49.54296875" style="192" customWidth="1"/>
    <col min="13" max="13" width="18.1796875" style="192" customWidth="1"/>
    <col min="14" max="14" width="17.54296875" style="192" customWidth="1"/>
    <col min="15" max="15" width="16.1796875" style="192" bestFit="1" customWidth="1"/>
    <col min="16" max="16" width="13" style="192" bestFit="1" customWidth="1"/>
    <col min="17" max="17" width="8.81640625" style="192"/>
    <col min="18" max="18" width="11.453125" style="192" customWidth="1"/>
    <col min="19" max="19" width="13.1796875" style="192" customWidth="1"/>
    <col min="20" max="20" width="8.81640625" style="192" customWidth="1"/>
    <col min="21" max="16384" width="8.81640625" style="192"/>
  </cols>
  <sheetData>
    <row r="1" spans="2:19" x14ac:dyDescent="0.35">
      <c r="B1" s="191"/>
    </row>
    <row r="2" spans="2:19" ht="18" customHeight="1" x14ac:dyDescent="0.35">
      <c r="B2" s="193" t="s">
        <v>409</v>
      </c>
      <c r="C2" s="194"/>
      <c r="D2" s="195"/>
      <c r="E2" s="193"/>
      <c r="F2" s="196"/>
      <c r="G2" s="196"/>
      <c r="H2" s="196"/>
      <c r="I2" s="197"/>
      <c r="J2" s="198"/>
      <c r="K2" s="194"/>
      <c r="L2" s="194"/>
      <c r="M2" s="402" t="s">
        <v>1153</v>
      </c>
      <c r="N2" s="194"/>
    </row>
    <row r="3" spans="2:19" ht="19.5" customHeight="1" x14ac:dyDescent="0.35">
      <c r="E3" s="194"/>
      <c r="F3" s="194"/>
      <c r="G3" s="194"/>
      <c r="H3" s="194"/>
      <c r="K3" s="194"/>
      <c r="L3" s="194"/>
      <c r="M3" s="194"/>
      <c r="N3" s="194"/>
    </row>
    <row r="4" spans="2:19" ht="16.5" customHeight="1" thickBot="1" x14ac:dyDescent="0.45">
      <c r="B4" s="200"/>
      <c r="C4" s="194"/>
      <c r="D4" s="195"/>
      <c r="E4" s="194"/>
      <c r="F4" s="194"/>
      <c r="G4" s="194"/>
      <c r="H4" s="194"/>
      <c r="I4" s="197"/>
      <c r="J4" s="198"/>
      <c r="K4" s="194"/>
      <c r="L4" s="194"/>
      <c r="M4" s="194"/>
      <c r="N4" s="194"/>
      <c r="P4" s="201"/>
    </row>
    <row r="5" spans="2:19" ht="18.75" customHeight="1" x14ac:dyDescent="0.35">
      <c r="B5" s="341"/>
      <c r="C5" s="261"/>
      <c r="D5" s="261"/>
      <c r="E5" s="261"/>
      <c r="F5" s="204"/>
      <c r="G5" s="204"/>
      <c r="H5" s="204"/>
      <c r="I5" s="204"/>
      <c r="J5" s="204"/>
      <c r="K5" s="204"/>
      <c r="L5" s="204"/>
      <c r="M5" s="207"/>
      <c r="N5" s="194"/>
    </row>
    <row r="6" spans="2:19" ht="15.75" customHeight="1" x14ac:dyDescent="0.35">
      <c r="B6" s="933" t="s">
        <v>151</v>
      </c>
      <c r="C6" s="934"/>
      <c r="D6" s="1043"/>
      <c r="E6" s="1043"/>
      <c r="F6" s="1043"/>
      <c r="G6" s="1043"/>
      <c r="J6" s="221" t="s">
        <v>152</v>
      </c>
      <c r="K6" s="497">
        <v>3782</v>
      </c>
      <c r="L6" s="197" t="s">
        <v>411</v>
      </c>
      <c r="M6" s="213"/>
    </row>
    <row r="7" spans="2:19" ht="18.75" customHeight="1" x14ac:dyDescent="0.35">
      <c r="B7" s="208"/>
      <c r="C7" s="215"/>
      <c r="D7" s="976"/>
      <c r="E7" s="977"/>
      <c r="F7" s="977"/>
      <c r="G7" s="977"/>
      <c r="H7" s="216"/>
      <c r="M7" s="213"/>
    </row>
    <row r="8" spans="2:19" ht="18.75" customHeight="1" x14ac:dyDescent="0.35">
      <c r="B8" s="933" t="s">
        <v>153</v>
      </c>
      <c r="C8" s="934"/>
      <c r="D8" s="986"/>
      <c r="E8" s="986"/>
      <c r="F8" s="986"/>
      <c r="G8" s="986"/>
      <c r="H8" s="216"/>
      <c r="J8" s="221" t="s">
        <v>174</v>
      </c>
      <c r="K8" s="199" t="s">
        <v>35</v>
      </c>
      <c r="M8" s="213"/>
    </row>
    <row r="9" spans="2:19" ht="18.75" customHeight="1" x14ac:dyDescent="0.35">
      <c r="B9" s="208"/>
      <c r="C9" s="215"/>
      <c r="D9" s="562"/>
      <c r="H9" s="216"/>
      <c r="M9" s="213"/>
    </row>
    <row r="10" spans="2:19" ht="16.5" customHeight="1" x14ac:dyDescent="0.35">
      <c r="B10" s="1040" t="s">
        <v>156</v>
      </c>
      <c r="C10" s="1041"/>
      <c r="D10" s="220"/>
      <c r="H10" s="211"/>
      <c r="J10" s="221" t="s">
        <v>1044</v>
      </c>
      <c r="K10" s="199">
        <v>0</v>
      </c>
      <c r="M10" s="213"/>
      <c r="S10" s="650"/>
    </row>
    <row r="11" spans="2:19" ht="18.75" customHeight="1" thickBot="1" x14ac:dyDescent="0.4">
      <c r="B11" s="500"/>
      <c r="C11" s="225"/>
      <c r="D11" s="226"/>
      <c r="E11" s="227"/>
      <c r="F11" s="227"/>
      <c r="G11" s="227"/>
      <c r="H11" s="227"/>
      <c r="I11" s="435"/>
      <c r="J11" s="436"/>
      <c r="K11" s="436"/>
      <c r="L11" s="436"/>
      <c r="M11" s="228"/>
      <c r="N11" s="194"/>
    </row>
    <row r="12" spans="2:19" ht="18.75" customHeight="1" outlineLevel="1" x14ac:dyDescent="0.35">
      <c r="B12" s="386"/>
      <c r="C12" s="387"/>
      <c r="D12" s="395"/>
      <c r="E12" s="395"/>
      <c r="F12" s="395"/>
      <c r="G12" s="395"/>
      <c r="H12" s="349"/>
      <c r="I12" s="406"/>
      <c r="J12" s="406"/>
      <c r="K12" s="349"/>
      <c r="L12" s="394"/>
      <c r="M12" s="523"/>
      <c r="N12" s="194"/>
    </row>
    <row r="13" spans="2:19" ht="18.75" customHeight="1" outlineLevel="1" x14ac:dyDescent="0.35">
      <c r="B13" s="407"/>
      <c r="C13" s="365"/>
      <c r="D13" s="365"/>
      <c r="E13" s="365"/>
      <c r="F13" s="365"/>
      <c r="G13" s="365"/>
      <c r="H13" s="365"/>
      <c r="I13" s="365"/>
      <c r="J13" s="1052" t="s">
        <v>197</v>
      </c>
      <c r="K13" s="1052"/>
      <c r="L13" s="1052"/>
      <c r="M13" s="1053"/>
      <c r="N13" s="194"/>
    </row>
    <row r="14" spans="2:19" ht="18.75" customHeight="1" outlineLevel="1" x14ac:dyDescent="0.35">
      <c r="B14" s="407"/>
      <c r="C14" s="365"/>
      <c r="D14" s="365"/>
      <c r="E14" s="365"/>
      <c r="F14" s="365"/>
      <c r="G14" s="365"/>
      <c r="H14" s="365"/>
      <c r="I14" s="365"/>
      <c r="J14" s="997" t="s">
        <v>198</v>
      </c>
      <c r="K14" s="997"/>
      <c r="L14" s="997"/>
      <c r="M14" s="998"/>
      <c r="N14" s="194"/>
    </row>
    <row r="15" spans="2:19" ht="18.75" customHeight="1" outlineLevel="1" x14ac:dyDescent="0.35">
      <c r="B15" s="952" t="s">
        <v>199</v>
      </c>
      <c r="C15" s="953"/>
      <c r="D15" s="994"/>
      <c r="E15" s="994"/>
      <c r="F15" s="994"/>
      <c r="G15" s="956" t="s">
        <v>156</v>
      </c>
      <c r="H15" s="1061"/>
      <c r="I15" s="365"/>
      <c r="J15" s="997"/>
      <c r="K15" s="997"/>
      <c r="L15" s="997"/>
      <c r="M15" s="998"/>
      <c r="N15" s="194"/>
    </row>
    <row r="16" spans="2:19" ht="18.75" customHeight="1" outlineLevel="1" x14ac:dyDescent="0.35">
      <c r="B16" s="954"/>
      <c r="C16" s="955"/>
      <c r="D16" s="994"/>
      <c r="E16" s="994"/>
      <c r="F16" s="994"/>
      <c r="G16" s="957"/>
      <c r="H16" s="1062"/>
      <c r="I16" s="365"/>
      <c r="J16" s="997"/>
      <c r="K16" s="997"/>
      <c r="L16" s="997"/>
      <c r="M16" s="998"/>
      <c r="N16" s="194"/>
    </row>
    <row r="17" spans="2:14" ht="18.75" customHeight="1" outlineLevel="1" x14ac:dyDescent="0.35">
      <c r="B17" s="962" t="s">
        <v>200</v>
      </c>
      <c r="C17" s="963"/>
      <c r="D17" s="994"/>
      <c r="E17" s="994"/>
      <c r="F17" s="994"/>
      <c r="G17" s="958"/>
      <c r="H17" s="1063"/>
      <c r="I17" s="365"/>
      <c r="J17" s="997"/>
      <c r="K17" s="997"/>
      <c r="L17" s="997"/>
      <c r="M17" s="998"/>
      <c r="N17" s="194"/>
    </row>
    <row r="18" spans="2:14" ht="18.75" customHeight="1" outlineLevel="1" x14ac:dyDescent="0.35">
      <c r="B18" s="407"/>
      <c r="C18" s="365"/>
      <c r="D18" s="365"/>
      <c r="E18" s="365"/>
      <c r="F18" s="365"/>
      <c r="G18" s="365"/>
      <c r="H18" s="365"/>
      <c r="I18" s="365"/>
      <c r="J18" s="997"/>
      <c r="K18" s="997"/>
      <c r="L18" s="997"/>
      <c r="M18" s="998"/>
      <c r="N18" s="194"/>
    </row>
    <row r="19" spans="2:14" ht="18.75" customHeight="1" outlineLevel="1" x14ac:dyDescent="0.35">
      <c r="B19" s="407"/>
      <c r="C19" s="365"/>
      <c r="D19" s="365"/>
      <c r="E19" s="365"/>
      <c r="F19" s="365"/>
      <c r="G19" s="365"/>
      <c r="H19" s="365"/>
      <c r="I19" s="365"/>
      <c r="J19" s="997"/>
      <c r="K19" s="997"/>
      <c r="L19" s="997"/>
      <c r="M19" s="998"/>
      <c r="N19" s="194"/>
    </row>
    <row r="20" spans="2:14" ht="18.75" customHeight="1" outlineLevel="1" x14ac:dyDescent="0.35">
      <c r="B20" s="208"/>
      <c r="C20" s="219"/>
      <c r="D20" s="222"/>
      <c r="E20" s="211"/>
      <c r="F20" s="211"/>
      <c r="G20" s="211"/>
      <c r="H20" s="211"/>
      <c r="I20" s="221"/>
      <c r="J20" s="997"/>
      <c r="K20" s="997"/>
      <c r="L20" s="997"/>
      <c r="M20" s="998"/>
      <c r="N20" s="194"/>
    </row>
    <row r="21" spans="2:14" ht="18.75" customHeight="1" outlineLevel="1" x14ac:dyDescent="0.35">
      <c r="B21" s="208"/>
      <c r="C21" s="219"/>
      <c r="D21" s="222"/>
      <c r="E21" s="211"/>
      <c r="F21" s="211"/>
      <c r="G21" s="211"/>
      <c r="H21" s="211"/>
      <c r="I21" s="221"/>
      <c r="J21" s="997"/>
      <c r="K21" s="997"/>
      <c r="L21" s="997"/>
      <c r="M21" s="998"/>
      <c r="N21" s="194"/>
    </row>
    <row r="22" spans="2:14" ht="18.75" customHeight="1" thickBot="1" x14ac:dyDescent="0.4">
      <c r="B22" s="500"/>
      <c r="C22" s="225"/>
      <c r="D22" s="226"/>
      <c r="E22" s="227"/>
      <c r="F22" s="227"/>
      <c r="G22" s="227"/>
      <c r="H22" s="227"/>
      <c r="I22" s="435"/>
      <c r="J22" s="436"/>
      <c r="K22" s="436"/>
      <c r="L22" s="436"/>
      <c r="M22" s="228"/>
      <c r="N22" s="194"/>
    </row>
    <row r="23" spans="2:14" ht="18.75" customHeight="1" outlineLevel="1" thickBot="1" x14ac:dyDescent="0.4">
      <c r="B23" s="947" t="s">
        <v>423</v>
      </c>
      <c r="C23" s="948"/>
      <c r="D23" s="948"/>
      <c r="E23" s="948"/>
      <c r="F23" s="948"/>
      <c r="G23" s="948"/>
      <c r="H23" s="948"/>
      <c r="I23" s="948"/>
      <c r="J23" s="948"/>
      <c r="K23" s="948"/>
      <c r="L23" s="948"/>
      <c r="M23" s="949"/>
      <c r="N23" s="194"/>
    </row>
    <row r="24" spans="2:14" ht="18.75" customHeight="1" outlineLevel="1" x14ac:dyDescent="0.35">
      <c r="B24" s="536"/>
      <c r="C24" s="537"/>
      <c r="D24" s="538"/>
      <c r="E24" s="537"/>
      <c r="F24" s="206"/>
      <c r="G24" s="206"/>
      <c r="H24" s="206"/>
      <c r="I24" s="205"/>
      <c r="J24" s="521"/>
      <c r="K24" s="521"/>
      <c r="L24" s="521"/>
      <c r="M24" s="207"/>
      <c r="N24" s="194"/>
    </row>
    <row r="25" spans="2:14" ht="18.75" customHeight="1" outlineLevel="1" thickBot="1" x14ac:dyDescent="0.4">
      <c r="B25" s="214"/>
      <c r="G25" s="271"/>
      <c r="H25" s="743"/>
      <c r="I25" s="743"/>
      <c r="J25" s="744"/>
      <c r="K25" s="744"/>
      <c r="L25" s="744"/>
      <c r="M25" s="213"/>
      <c r="N25" s="194"/>
    </row>
    <row r="26" spans="2:14" ht="26.5" customHeight="1" outlineLevel="1" thickBot="1" x14ac:dyDescent="0.4">
      <c r="B26" s="214"/>
      <c r="C26" s="491" t="s">
        <v>204</v>
      </c>
      <c r="D26" s="530" t="s">
        <v>201</v>
      </c>
      <c r="E26" s="389" t="s">
        <v>202</v>
      </c>
      <c r="G26" s="930" t="s">
        <v>193</v>
      </c>
      <c r="H26" s="932"/>
      <c r="I26" s="237"/>
      <c r="J26" s="924" t="s">
        <v>203</v>
      </c>
      <c r="K26" s="924"/>
      <c r="L26" s="924"/>
      <c r="M26" s="213"/>
    </row>
    <row r="27" spans="2:14" ht="34" customHeight="1" outlineLevel="1" thickBot="1" x14ac:dyDescent="0.4">
      <c r="B27" s="214"/>
      <c r="C27" s="232" t="str" cm="1">
        <f t="array" ref="C27">IF(IFERROR(INDEX($B$47:$B$1702,MATCH(0,COUNTIF($C$26:C26,$B$47:$B$1702),0)),"")=0,"",IFERROR(INDEX($B$47:$B$1702,MATCH(0,COUNTIF($C$26:C26,$B$47:$B$1702),0)),""))</f>
        <v/>
      </c>
      <c r="D27" s="529">
        <f t="shared" ref="D27:D39" si="0">SUMIF($B$47:$B$1702,$C27,J$47:J$1702)</f>
        <v>0</v>
      </c>
      <c r="E27" s="529">
        <f t="shared" ref="E27:E39" si="1">SUMIF($B$47:$B$1702,$C27,K$47:K$1702)</f>
        <v>0</v>
      </c>
      <c r="G27" s="532" t="s">
        <v>239</v>
      </c>
      <c r="H27" s="495" t="s">
        <v>196</v>
      </c>
      <c r="J27" s="924" t="s">
        <v>207</v>
      </c>
      <c r="K27" s="973" t="s">
        <v>208</v>
      </c>
      <c r="L27" s="973" t="s">
        <v>209</v>
      </c>
      <c r="M27" s="213"/>
    </row>
    <row r="28" spans="2:14" ht="18.75" customHeight="1" outlineLevel="1" x14ac:dyDescent="0.35">
      <c r="B28" s="214"/>
      <c r="C28" s="232" t="str" cm="1">
        <f t="array" ref="C28">IF(IFERROR(INDEX($B$47:$B$1702,MATCH(0,COUNTIF($C$26:C27,$B$47:$B$1702),0)),"")=0,"",IFERROR(INDEX($B$47:$B$1702,MATCH(0,COUNTIF($C$26:C27,$B$47:$B$1702),0)),""))</f>
        <v/>
      </c>
      <c r="D28" s="529">
        <f t="shared" si="0"/>
        <v>0</v>
      </c>
      <c r="E28" s="529">
        <f t="shared" si="1"/>
        <v>0</v>
      </c>
      <c r="G28" s="506" t="s">
        <v>210</v>
      </c>
      <c r="H28" s="366">
        <f>SUM($J$47:$J$1702)-H30-H29</f>
        <v>0</v>
      </c>
      <c r="J28" s="924"/>
      <c r="K28" s="973"/>
      <c r="L28" s="973"/>
      <c r="M28" s="213"/>
    </row>
    <row r="29" spans="2:14" ht="18.75" customHeight="1" outlineLevel="1" x14ac:dyDescent="0.35">
      <c r="B29" s="214"/>
      <c r="C29" s="232" t="str" cm="1">
        <f t="array" ref="C29">IF(IFERROR(INDEX($B$47:$B$1702,MATCH(0,COUNTIF($C$26:C28,$B$47:$B$1702),0)),"")=0,"",IFERROR(INDEX($B$47:$B$1702,MATCH(0,COUNTIF($C$26:C28,$B$47:$B$1702),0)),""))</f>
        <v/>
      </c>
      <c r="D29" s="529">
        <f t="shared" si="0"/>
        <v>0</v>
      </c>
      <c r="E29" s="529">
        <f t="shared" si="1"/>
        <v>0</v>
      </c>
      <c r="G29" s="507" t="s">
        <v>405</v>
      </c>
      <c r="H29" s="364">
        <f>SUMIFS($J$47:$J$1702,$D$47:$D$1702,$D$45)+SUMIFS($J$47:$J$1702,$D$47:$D$1702,$D$45-1)</f>
        <v>0</v>
      </c>
      <c r="J29" s="276"/>
      <c r="K29" s="390"/>
      <c r="L29" s="419">
        <f>K29</f>
        <v>0</v>
      </c>
      <c r="M29" s="213"/>
    </row>
    <row r="30" spans="2:14" ht="18.75" customHeight="1" outlineLevel="1" thickBot="1" x14ac:dyDescent="0.4">
      <c r="B30" s="214"/>
      <c r="C30" s="232" t="str" cm="1">
        <f t="array" ref="C30">IF(IFERROR(INDEX($B$47:$B$1702,MATCH(0,COUNTIF($C$26:C29,$B$47:$B$1702),0)),"")=0,"",IFERROR(INDEX($B$47:$B$1702,MATCH(0,COUNTIF($C$26:C29,$B$47:$B$1702),0)),""))</f>
        <v/>
      </c>
      <c r="D30" s="529">
        <f t="shared" si="0"/>
        <v>0</v>
      </c>
      <c r="E30" s="529">
        <f t="shared" si="1"/>
        <v>0</v>
      </c>
      <c r="G30" s="508" t="s">
        <v>212</v>
      </c>
      <c r="H30" s="364">
        <f>SUMIFS($J$47:$J$1702,$C$47:$C$1702,$G$30,$D$47:$D$1702,"")</f>
        <v>0</v>
      </c>
      <c r="J30" s="276"/>
      <c r="K30" s="385"/>
      <c r="L30" s="419" t="str">
        <f>IF(ISBLANK(K30),"",L29+K30)</f>
        <v/>
      </c>
      <c r="M30" s="213"/>
    </row>
    <row r="31" spans="2:14" ht="18.75" customHeight="1" outlineLevel="1" thickBot="1" x14ac:dyDescent="0.4">
      <c r="B31" s="214"/>
      <c r="C31" s="232" t="str" cm="1">
        <f t="array" ref="C31">IF(IFERROR(INDEX($B$47:$B$1702,MATCH(0,COUNTIF($C$26:C30,$B$47:$B$1702),0)),"")=0,"",IFERROR(INDEX($B$47:$B$1702,MATCH(0,COUNTIF($C$26:C30,$B$47:$B$1702),0)),""))</f>
        <v/>
      </c>
      <c r="D31" s="529">
        <f t="shared" si="0"/>
        <v>0</v>
      </c>
      <c r="E31" s="529">
        <f t="shared" si="1"/>
        <v>0</v>
      </c>
      <c r="G31" s="505" t="s">
        <v>171</v>
      </c>
      <c r="H31" s="363">
        <f>SUM(H28:H30)</f>
        <v>0</v>
      </c>
      <c r="J31" s="276"/>
      <c r="K31" s="385"/>
      <c r="L31" s="419" t="str">
        <f>IF(ISBLANK(K31),"",L30+K31)</f>
        <v/>
      </c>
      <c r="M31" s="213"/>
    </row>
    <row r="32" spans="2:14" ht="18.75" customHeight="1" outlineLevel="1" x14ac:dyDescent="0.35">
      <c r="B32" s="214"/>
      <c r="C32" s="232" t="str" cm="1">
        <f t="array" ref="C32">IF(IFERROR(INDEX($B$47:$B$1702,MATCH(0,COUNTIF($C$26:C31,$B$47:$B$1702),0)),"")=0,"",IFERROR(INDEX($B$47:$B$1702,MATCH(0,COUNTIF($C$26:C31,$B$47:$B$1702),0)),""))</f>
        <v/>
      </c>
      <c r="D32" s="529">
        <f t="shared" si="0"/>
        <v>0</v>
      </c>
      <c r="E32" s="529">
        <f t="shared" si="1"/>
        <v>0</v>
      </c>
      <c r="G32" s="659"/>
      <c r="H32" s="412">
        <f>G32*H31</f>
        <v>0</v>
      </c>
      <c r="J32" s="276"/>
      <c r="K32" s="385"/>
      <c r="L32" s="419" t="str">
        <f>IF(ISBLANK(K32),"",L31+K32)</f>
        <v/>
      </c>
      <c r="M32" s="213"/>
    </row>
    <row r="33" spans="2:14" ht="18.75" customHeight="1" outlineLevel="1" x14ac:dyDescent="0.35">
      <c r="B33" s="214"/>
      <c r="C33" s="232" t="str" cm="1">
        <f t="array" ref="C33">IF(IFERROR(INDEX($B$47:$B$1702,MATCH(0,COUNTIF($C$26:C32,$B$47:$B$1702),0)),"")=0,"",IFERROR(INDEX($B$47:$B$1702,MATCH(0,COUNTIF($C$26:C32,$B$47:$B$1702),0)),""))</f>
        <v/>
      </c>
      <c r="D33" s="529">
        <f t="shared" si="0"/>
        <v>0</v>
      </c>
      <c r="E33" s="529">
        <f t="shared" si="1"/>
        <v>0</v>
      </c>
      <c r="G33" s="528"/>
      <c r="H33" s="743"/>
      <c r="I33" s="743"/>
      <c r="J33" s="276"/>
      <c r="K33" s="385"/>
      <c r="L33" s="419" t="str">
        <f t="shared" ref="L33" si="2">IF(ISBLANK(K33),"",L32+K33)</f>
        <v/>
      </c>
      <c r="M33" s="213"/>
    </row>
    <row r="34" spans="2:14" ht="18.75" customHeight="1" outlineLevel="1" x14ac:dyDescent="0.35">
      <c r="B34" s="214"/>
      <c r="C34" s="232" t="str" cm="1">
        <f t="array" ref="C34">IF(IFERROR(INDEX($B$47:$B$1702,MATCH(0,COUNTIF($C$26:C33,$B$47:$B$1702),0)),"")=0,"",IFERROR(INDEX($B$47:$B$1702,MATCH(0,COUNTIF($C$26:C33,$B$47:$B$1702),0)),""))</f>
        <v/>
      </c>
      <c r="D34" s="529">
        <f t="shared" si="0"/>
        <v>0</v>
      </c>
      <c r="E34" s="529">
        <f t="shared" si="1"/>
        <v>0</v>
      </c>
      <c r="G34" s="528"/>
      <c r="H34" s="743"/>
      <c r="I34" s="743"/>
      <c r="J34" s="429"/>
      <c r="K34" s="657"/>
      <c r="L34" s="420"/>
      <c r="M34" s="213"/>
    </row>
    <row r="35" spans="2:14" ht="18.75" customHeight="1" outlineLevel="1" thickBot="1" x14ac:dyDescent="0.4">
      <c r="B35" s="214"/>
      <c r="C35" s="232" t="str" cm="1">
        <f t="array" ref="C35">IF(IFERROR(INDEX($B$47:$B$1702,MATCH(0,COUNTIF($C$26:C34,$B$47:$B$1702),0)),"")=0,"",IFERROR(INDEX($B$47:$B$1702,MATCH(0,COUNTIF($C$26:C34,$B$47:$B$1702),0)),""))</f>
        <v/>
      </c>
      <c r="D35" s="529">
        <f t="shared" si="0"/>
        <v>0</v>
      </c>
      <c r="E35" s="529">
        <f t="shared" si="1"/>
        <v>0</v>
      </c>
      <c r="G35" s="528"/>
      <c r="H35" s="743"/>
      <c r="I35" s="743"/>
      <c r="M35" s="213"/>
    </row>
    <row r="36" spans="2:14" ht="18.75" customHeight="1" outlineLevel="1" thickBot="1" x14ac:dyDescent="0.4">
      <c r="B36" s="214"/>
      <c r="C36" s="232" t="str" cm="1">
        <f t="array" ref="C36">IF(IFERROR(INDEX($B$47:$B$1702,MATCH(0,COUNTIF($C$26:C35,$B$47:$B$1702),0)),"")=0,"",IFERROR(INDEX($B$47:$B$1702,MATCH(0,COUNTIF($C$26:C35,$B$47:$B$1702),0)),""))</f>
        <v/>
      </c>
      <c r="D36" s="529">
        <f t="shared" si="0"/>
        <v>0</v>
      </c>
      <c r="E36" s="529">
        <f t="shared" si="1"/>
        <v>0</v>
      </c>
      <c r="G36" s="981" t="s">
        <v>214</v>
      </c>
      <c r="H36" s="982"/>
      <c r="I36" s="237"/>
      <c r="J36" s="929" t="s">
        <v>398</v>
      </c>
      <c r="K36" s="929"/>
      <c r="L36" s="929"/>
      <c r="M36" s="213"/>
    </row>
    <row r="37" spans="2:14" ht="33.65" customHeight="1" outlineLevel="1" thickBot="1" x14ac:dyDescent="0.4">
      <c r="B37" s="214"/>
      <c r="C37" s="232" t="str" cm="1">
        <f t="array" ref="C37">IF(IFERROR(INDEX($B$47:$B$1702,MATCH(0,COUNTIF($C$26:C36,$B$47:$B$1702),0)),"")=0,"",IFERROR(INDEX($B$47:$B$1702,MATCH(0,COUNTIF($C$26:C36,$B$47:$B$1702),0)),""))</f>
        <v/>
      </c>
      <c r="D37" s="529">
        <f t="shared" si="0"/>
        <v>0</v>
      </c>
      <c r="E37" s="529">
        <f t="shared" si="1"/>
        <v>0</v>
      </c>
      <c r="G37" s="531" t="s">
        <v>239</v>
      </c>
      <c r="H37" s="531" t="s">
        <v>196</v>
      </c>
      <c r="J37" s="1017" t="s">
        <v>207</v>
      </c>
      <c r="K37" s="1083" t="s">
        <v>208</v>
      </c>
      <c r="L37" s="1083" t="s">
        <v>209</v>
      </c>
      <c r="M37" s="213"/>
    </row>
    <row r="38" spans="2:14" ht="18.75" customHeight="1" outlineLevel="1" x14ac:dyDescent="0.35">
      <c r="B38" s="214"/>
      <c r="C38" s="232" t="str" cm="1">
        <f t="array" ref="C38">IF(IFERROR(INDEX($B$47:$B$1702,MATCH(0,COUNTIF($C$26:C37,$B$47:$B$1702),0)),"")=0,"",IFERROR(INDEX($B$47:$B$1702,MATCH(0,COUNTIF($C$26:C37,$B$47:$B$1702),0)),""))</f>
        <v/>
      </c>
      <c r="D38" s="529">
        <f t="shared" si="0"/>
        <v>0</v>
      </c>
      <c r="E38" s="529">
        <f t="shared" si="1"/>
        <v>0</v>
      </c>
      <c r="F38" s="743"/>
      <c r="G38" s="506" t="s">
        <v>210</v>
      </c>
      <c r="H38" s="366">
        <f>SUM($K$47:$K$1702)-H30-H29</f>
        <v>0</v>
      </c>
      <c r="J38" s="1018"/>
      <c r="K38" s="1084"/>
      <c r="L38" s="1084"/>
      <c r="M38" s="213"/>
    </row>
    <row r="39" spans="2:14" outlineLevel="1" x14ac:dyDescent="0.35">
      <c r="B39" s="214"/>
      <c r="C39" s="232" t="str" cm="1">
        <f t="array" ref="C39">IF(IFERROR(INDEX($B$47:$B$1702,MATCH(0,COUNTIF($C$26:C38,$B$47:$B$1702),0)),"")=0,"",IFERROR(INDEX($B$47:$B$1702,MATCH(0,COUNTIF($C$26:C38,$B$47:$B$1702),0)),""))</f>
        <v/>
      </c>
      <c r="D39" s="529">
        <f t="shared" si="0"/>
        <v>0</v>
      </c>
      <c r="E39" s="529">
        <f t="shared" si="1"/>
        <v>0</v>
      </c>
      <c r="F39" s="743"/>
      <c r="G39" s="507" t="s">
        <v>405</v>
      </c>
      <c r="H39" s="364">
        <f>SUMIFS($K$47:$K$1702,$D$47:$D$1702,$D$45)</f>
        <v>0</v>
      </c>
      <c r="J39" s="276"/>
      <c r="K39" s="390"/>
      <c r="L39" s="419">
        <f>K39</f>
        <v>0</v>
      </c>
      <c r="M39" s="213"/>
    </row>
    <row r="40" spans="2:14" ht="18.75" customHeight="1" outlineLevel="1" thickBot="1" x14ac:dyDescent="0.4">
      <c r="B40" s="214"/>
      <c r="C40" s="381" t="s">
        <v>406</v>
      </c>
      <c r="D40" s="382">
        <f>SUM(D27:D39)</f>
        <v>0</v>
      </c>
      <c r="E40" s="382">
        <f>SUM(E27:E39)</f>
        <v>0</v>
      </c>
      <c r="F40" s="743"/>
      <c r="G40" s="508" t="s">
        <v>212</v>
      </c>
      <c r="H40" s="364">
        <f>SUMIFS($K$47:$K$1702,$C$47:$C$1702,$G$30,$D$47:$D$1702,"&lt;&gt;D45")</f>
        <v>0</v>
      </c>
      <c r="J40" s="276"/>
      <c r="K40" s="385"/>
      <c r="L40" s="419" t="str">
        <f>IF(ISBLANK(K40),"",L39+K40)</f>
        <v/>
      </c>
      <c r="M40" s="213"/>
    </row>
    <row r="41" spans="2:14" ht="18.75" customHeight="1" outlineLevel="1" thickBot="1" x14ac:dyDescent="0.4">
      <c r="B41" s="214"/>
      <c r="C41" s="747"/>
      <c r="D41" s="743"/>
      <c r="E41" s="743"/>
      <c r="F41" s="743"/>
      <c r="G41" s="505" t="s">
        <v>171</v>
      </c>
      <c r="H41" s="363">
        <f>SUM(H38:H40)</f>
        <v>0</v>
      </c>
      <c r="J41" s="276"/>
      <c r="K41" s="385"/>
      <c r="L41" s="419" t="str">
        <f>IF(ISBLANK(K41),"",L40+K41)</f>
        <v/>
      </c>
      <c r="M41" s="213"/>
      <c r="N41" s="194"/>
    </row>
    <row r="42" spans="2:14" ht="18.75" customHeight="1" outlineLevel="1" x14ac:dyDescent="0.35">
      <c r="B42" s="214"/>
      <c r="C42" s="749"/>
      <c r="D42" s="750"/>
      <c r="E42" s="751"/>
      <c r="F42" s="747"/>
      <c r="G42" s="659"/>
      <c r="H42" s="412">
        <f>H41*G42</f>
        <v>0</v>
      </c>
      <c r="J42" s="276"/>
      <c r="K42" s="385"/>
      <c r="L42" s="419" t="str">
        <f>IF(ISBLANK(K42),"",L41+K42)</f>
        <v/>
      </c>
      <c r="M42" s="213"/>
      <c r="N42" s="194"/>
    </row>
    <row r="43" spans="2:14" ht="18.75" customHeight="1" outlineLevel="1" thickBot="1" x14ac:dyDescent="0.4">
      <c r="B43" s="539"/>
      <c r="C43" s="540"/>
      <c r="D43" s="541"/>
      <c r="E43" s="540"/>
      <c r="F43" s="227"/>
      <c r="G43" s="227"/>
      <c r="H43" s="227"/>
      <c r="I43" s="435"/>
      <c r="J43" s="436"/>
      <c r="K43" s="436"/>
      <c r="L43" s="436"/>
      <c r="M43" s="228"/>
      <c r="N43" s="194"/>
    </row>
    <row r="44" spans="2:14" ht="18.75" customHeight="1" thickBot="1" x14ac:dyDescent="0.4">
      <c r="B44" s="947"/>
      <c r="C44" s="948"/>
      <c r="D44" s="948"/>
      <c r="E44" s="948"/>
      <c r="F44" s="948"/>
      <c r="G44" s="948"/>
      <c r="H44" s="948"/>
      <c r="I44" s="948"/>
      <c r="J44" s="948"/>
      <c r="K44" s="948"/>
      <c r="L44" s="1007"/>
      <c r="M44" s="1085"/>
      <c r="N44" s="194"/>
    </row>
    <row r="45" spans="2:14" ht="32.15" customHeight="1" thickBot="1" x14ac:dyDescent="0.4">
      <c r="B45" s="1073" t="s">
        <v>149</v>
      </c>
      <c r="C45" s="1074"/>
      <c r="D45" s="616">
        <v>2025</v>
      </c>
      <c r="J45" s="549" t="s">
        <v>193</v>
      </c>
      <c r="K45" s="490" t="s">
        <v>214</v>
      </c>
      <c r="L45" s="454"/>
      <c r="M45" s="455"/>
      <c r="N45" s="201"/>
    </row>
    <row r="46" spans="2:14" ht="39.5" thickBot="1" x14ac:dyDescent="0.4">
      <c r="B46" s="398" t="s">
        <v>158</v>
      </c>
      <c r="C46" s="399" t="s">
        <v>159</v>
      </c>
      <c r="D46" s="399" t="s">
        <v>189</v>
      </c>
      <c r="E46" s="401" t="s">
        <v>190</v>
      </c>
      <c r="F46" s="401" t="s">
        <v>162</v>
      </c>
      <c r="G46" s="401" t="s">
        <v>163</v>
      </c>
      <c r="H46" s="401" t="s">
        <v>191</v>
      </c>
      <c r="I46" s="401" t="s">
        <v>192</v>
      </c>
      <c r="J46" s="343" t="s">
        <v>412</v>
      </c>
      <c r="K46" s="268" t="s">
        <v>408</v>
      </c>
      <c r="L46" s="758" t="s">
        <v>169</v>
      </c>
      <c r="M46" s="492" t="s">
        <v>195</v>
      </c>
      <c r="N46" s="201"/>
    </row>
    <row r="47" spans="2:14" ht="18" customHeight="1" x14ac:dyDescent="0.35">
      <c r="B47" s="447"/>
      <c r="C47" s="448"/>
      <c r="D47" s="448"/>
      <c r="E47" s="449"/>
      <c r="F47" s="448"/>
      <c r="G47" s="450"/>
      <c r="H47" s="348"/>
      <c r="I47" s="348"/>
      <c r="J47" s="646">
        <v>0</v>
      </c>
      <c r="K47" s="646">
        <v>0</v>
      </c>
      <c r="L47" s="706"/>
      <c r="M47" s="361"/>
      <c r="N47" s="201"/>
    </row>
    <row r="48" spans="2:14" ht="18" customHeight="1" x14ac:dyDescent="0.35">
      <c r="B48" s="229"/>
      <c r="C48" s="301"/>
      <c r="D48" s="301"/>
      <c r="E48" s="449"/>
      <c r="F48" s="301"/>
      <c r="G48" s="302"/>
      <c r="H48" s="170"/>
      <c r="I48" s="170"/>
      <c r="J48" s="646">
        <v>0</v>
      </c>
      <c r="K48" s="646">
        <v>0</v>
      </c>
      <c r="L48" s="655"/>
      <c r="M48" s="361"/>
      <c r="N48" s="201"/>
    </row>
    <row r="49" spans="2:14" ht="18" customHeight="1" x14ac:dyDescent="0.35">
      <c r="B49" s="229"/>
      <c r="C49" s="301"/>
      <c r="D49" s="301"/>
      <c r="E49" s="449"/>
      <c r="F49" s="301"/>
      <c r="G49" s="302"/>
      <c r="H49" s="170"/>
      <c r="I49" s="170"/>
      <c r="J49" s="646">
        <v>0</v>
      </c>
      <c r="K49" s="646">
        <v>0</v>
      </c>
      <c r="L49" s="652"/>
      <c r="M49" s="361"/>
      <c r="N49" s="201"/>
    </row>
    <row r="50" spans="2:14" ht="18" customHeight="1" x14ac:dyDescent="0.35">
      <c r="B50" s="229"/>
      <c r="C50" s="301"/>
      <c r="D50" s="301"/>
      <c r="E50" s="449"/>
      <c r="F50" s="301"/>
      <c r="G50" s="302"/>
      <c r="H50" s="170"/>
      <c r="I50" s="170"/>
      <c r="J50" s="646">
        <v>0</v>
      </c>
      <c r="K50" s="646">
        <v>0</v>
      </c>
      <c r="L50" s="652"/>
      <c r="M50" s="361"/>
      <c r="N50" s="201"/>
    </row>
    <row r="51" spans="2:14" ht="18" customHeight="1" x14ac:dyDescent="0.35">
      <c r="B51" s="229"/>
      <c r="C51" s="301"/>
      <c r="D51" s="301"/>
      <c r="E51" s="449"/>
      <c r="F51" s="301"/>
      <c r="G51" s="302"/>
      <c r="H51" s="170"/>
      <c r="I51" s="170"/>
      <c r="J51" s="646">
        <v>0</v>
      </c>
      <c r="K51" s="646">
        <v>0</v>
      </c>
      <c r="L51" s="652"/>
      <c r="M51" s="361"/>
    </row>
    <row r="52" spans="2:14" ht="18" customHeight="1" x14ac:dyDescent="0.35">
      <c r="B52" s="229"/>
      <c r="C52" s="301"/>
      <c r="D52" s="301"/>
      <c r="E52" s="449"/>
      <c r="F52" s="301"/>
      <c r="G52" s="302"/>
      <c r="H52" s="170"/>
      <c r="I52" s="170"/>
      <c r="J52" s="646">
        <v>0</v>
      </c>
      <c r="K52" s="646">
        <v>0</v>
      </c>
      <c r="L52" s="652"/>
      <c r="M52" s="361"/>
    </row>
    <row r="53" spans="2:14" ht="18" customHeight="1" x14ac:dyDescent="0.35">
      <c r="B53" s="229"/>
      <c r="C53" s="301"/>
      <c r="D53" s="301"/>
      <c r="E53" s="449"/>
      <c r="F53" s="301"/>
      <c r="G53" s="302"/>
      <c r="H53" s="170"/>
      <c r="I53" s="170"/>
      <c r="J53" s="646">
        <v>0</v>
      </c>
      <c r="K53" s="646">
        <v>0</v>
      </c>
      <c r="L53" s="652"/>
      <c r="M53" s="361"/>
    </row>
    <row r="54" spans="2:14" ht="18" customHeight="1" x14ac:dyDescent="0.35">
      <c r="B54" s="229"/>
      <c r="C54" s="301"/>
      <c r="D54" s="301"/>
      <c r="E54" s="449"/>
      <c r="F54" s="301"/>
      <c r="G54" s="302"/>
      <c r="H54" s="170"/>
      <c r="I54" s="170"/>
      <c r="J54" s="646">
        <v>0</v>
      </c>
      <c r="K54" s="646">
        <v>0</v>
      </c>
      <c r="L54" s="652"/>
      <c r="M54" s="361"/>
    </row>
    <row r="55" spans="2:14" ht="18" customHeight="1" x14ac:dyDescent="0.35">
      <c r="B55" s="229"/>
      <c r="C55" s="301"/>
      <c r="D55" s="301"/>
      <c r="E55" s="449"/>
      <c r="F55" s="301"/>
      <c r="G55" s="302"/>
      <c r="H55" s="170"/>
      <c r="I55" s="170"/>
      <c r="J55" s="646">
        <v>0</v>
      </c>
      <c r="K55" s="646">
        <v>0</v>
      </c>
      <c r="L55" s="652"/>
      <c r="M55" s="361"/>
    </row>
    <row r="56" spans="2:14" ht="18" customHeight="1" x14ac:dyDescent="0.35">
      <c r="B56" s="229"/>
      <c r="C56" s="301"/>
      <c r="D56" s="301"/>
      <c r="E56" s="449"/>
      <c r="F56" s="301"/>
      <c r="G56" s="302"/>
      <c r="H56" s="170"/>
      <c r="I56" s="170"/>
      <c r="J56" s="646">
        <v>0</v>
      </c>
      <c r="K56" s="646">
        <v>0</v>
      </c>
      <c r="L56" s="652"/>
      <c r="M56" s="361"/>
    </row>
    <row r="57" spans="2:14" ht="18" customHeight="1" x14ac:dyDescent="0.35">
      <c r="B57" s="229"/>
      <c r="C57" s="301"/>
      <c r="D57" s="301"/>
      <c r="E57" s="449"/>
      <c r="F57" s="301"/>
      <c r="G57" s="302"/>
      <c r="H57" s="170"/>
      <c r="I57" s="170"/>
      <c r="J57" s="646">
        <v>0</v>
      </c>
      <c r="K57" s="646">
        <v>0</v>
      </c>
      <c r="L57" s="652"/>
      <c r="M57" s="361"/>
    </row>
    <row r="58" spans="2:14" ht="18" customHeight="1" x14ac:dyDescent="0.35">
      <c r="B58" s="229"/>
      <c r="C58" s="301"/>
      <c r="D58" s="301"/>
      <c r="E58" s="449"/>
      <c r="F58" s="301"/>
      <c r="G58" s="302"/>
      <c r="H58" s="170"/>
      <c r="I58" s="170"/>
      <c r="J58" s="646">
        <v>0</v>
      </c>
      <c r="K58" s="646">
        <v>0</v>
      </c>
      <c r="L58" s="652"/>
      <c r="M58" s="361"/>
    </row>
    <row r="59" spans="2:14" ht="18" customHeight="1" x14ac:dyDescent="0.35">
      <c r="B59" s="229"/>
      <c r="C59" s="301"/>
      <c r="D59" s="301"/>
      <c r="E59" s="449"/>
      <c r="F59" s="301"/>
      <c r="G59" s="302"/>
      <c r="H59" s="170"/>
      <c r="I59" s="170"/>
      <c r="J59" s="646">
        <v>0</v>
      </c>
      <c r="K59" s="646">
        <v>0</v>
      </c>
      <c r="L59" s="652"/>
      <c r="M59" s="361"/>
    </row>
    <row r="60" spans="2:14" ht="18" customHeight="1" x14ac:dyDescent="0.35">
      <c r="B60" s="229"/>
      <c r="C60" s="301"/>
      <c r="D60" s="301"/>
      <c r="E60" s="449"/>
      <c r="F60" s="301"/>
      <c r="G60" s="302"/>
      <c r="H60" s="170"/>
      <c r="I60" s="170"/>
      <c r="J60" s="646">
        <v>0</v>
      </c>
      <c r="K60" s="646">
        <v>0</v>
      </c>
      <c r="L60" s="652"/>
      <c r="M60" s="361"/>
    </row>
    <row r="61" spans="2:14" ht="18" customHeight="1" x14ac:dyDescent="0.35">
      <c r="B61" s="229"/>
      <c r="C61" s="301"/>
      <c r="D61" s="301"/>
      <c r="E61" s="449"/>
      <c r="F61" s="301"/>
      <c r="G61" s="302"/>
      <c r="H61" s="170"/>
      <c r="I61" s="170"/>
      <c r="J61" s="646">
        <v>0</v>
      </c>
      <c r="K61" s="646">
        <v>0</v>
      </c>
      <c r="L61" s="652"/>
      <c r="M61" s="361"/>
    </row>
    <row r="62" spans="2:14" ht="18" customHeight="1" x14ac:dyDescent="0.35">
      <c r="B62" s="229"/>
      <c r="C62" s="301"/>
      <c r="D62" s="301"/>
      <c r="E62" s="449"/>
      <c r="F62" s="301"/>
      <c r="G62" s="302"/>
      <c r="H62" s="170"/>
      <c r="I62" s="170"/>
      <c r="J62" s="646">
        <v>0</v>
      </c>
      <c r="K62" s="646">
        <v>0</v>
      </c>
      <c r="L62" s="652"/>
      <c r="M62" s="361"/>
    </row>
    <row r="63" spans="2:14" ht="18" customHeight="1" x14ac:dyDescent="0.35">
      <c r="B63" s="229"/>
      <c r="C63" s="301"/>
      <c r="D63" s="301"/>
      <c r="E63" s="449"/>
      <c r="F63" s="301"/>
      <c r="G63" s="302"/>
      <c r="H63" s="170"/>
      <c r="I63" s="170"/>
      <c r="J63" s="646">
        <v>0</v>
      </c>
      <c r="K63" s="646">
        <v>0</v>
      </c>
      <c r="L63" s="652"/>
      <c r="M63" s="361"/>
    </row>
    <row r="64" spans="2:14" ht="18" customHeight="1" x14ac:dyDescent="0.35">
      <c r="B64" s="229"/>
      <c r="C64" s="301"/>
      <c r="D64" s="301"/>
      <c r="E64" s="449"/>
      <c r="F64" s="301"/>
      <c r="G64" s="302"/>
      <c r="H64" s="170"/>
      <c r="I64" s="170"/>
      <c r="J64" s="646">
        <v>0</v>
      </c>
      <c r="K64" s="646">
        <v>0</v>
      </c>
      <c r="L64" s="652"/>
      <c r="M64" s="361"/>
    </row>
    <row r="65" spans="1:22" ht="18" customHeight="1" x14ac:dyDescent="0.35">
      <c r="B65" s="229"/>
      <c r="C65" s="301"/>
      <c r="D65" s="301"/>
      <c r="E65" s="449"/>
      <c r="F65" s="301"/>
      <c r="G65" s="302"/>
      <c r="H65" s="170"/>
      <c r="I65" s="170"/>
      <c r="J65" s="646">
        <v>0</v>
      </c>
      <c r="K65" s="646">
        <v>0</v>
      </c>
      <c r="L65" s="652"/>
      <c r="M65" s="361"/>
      <c r="V65" s="236"/>
    </row>
    <row r="66" spans="1:22" ht="18" customHeight="1" x14ac:dyDescent="0.35">
      <c r="A66" s="444"/>
      <c r="B66" s="229"/>
      <c r="C66" s="301"/>
      <c r="D66" s="301"/>
      <c r="E66" s="449"/>
      <c r="F66" s="301"/>
      <c r="G66" s="302"/>
      <c r="H66" s="170"/>
      <c r="I66" s="170"/>
      <c r="J66" s="646">
        <v>0</v>
      </c>
      <c r="K66" s="646">
        <v>0</v>
      </c>
      <c r="L66" s="652"/>
      <c r="M66" s="361"/>
      <c r="N66" s="201"/>
      <c r="V66" s="237"/>
    </row>
    <row r="67" spans="1:22" ht="18" customHeight="1" x14ac:dyDescent="0.35">
      <c r="A67" s="444"/>
      <c r="B67" s="229"/>
      <c r="C67" s="301"/>
      <c r="D67" s="301"/>
      <c r="E67" s="449"/>
      <c r="F67" s="301"/>
      <c r="G67" s="302"/>
      <c r="H67" s="170"/>
      <c r="I67" s="170"/>
      <c r="J67" s="646">
        <v>0</v>
      </c>
      <c r="K67" s="646">
        <v>0</v>
      </c>
      <c r="L67" s="652"/>
      <c r="M67" s="361"/>
      <c r="N67" s="201"/>
      <c r="V67" s="238"/>
    </row>
    <row r="68" spans="1:22" x14ac:dyDescent="0.35">
      <c r="B68" s="229"/>
      <c r="C68" s="301"/>
      <c r="D68" s="301"/>
      <c r="E68" s="449"/>
      <c r="F68" s="301"/>
      <c r="G68" s="302"/>
      <c r="H68" s="170"/>
      <c r="I68" s="170"/>
      <c r="J68" s="646">
        <v>0</v>
      </c>
      <c r="K68" s="646">
        <v>0</v>
      </c>
      <c r="L68" s="652"/>
      <c r="M68" s="361"/>
    </row>
    <row r="69" spans="1:22" x14ac:dyDescent="0.35">
      <c r="B69" s="229"/>
      <c r="C69" s="301"/>
      <c r="D69" s="301"/>
      <c r="E69" s="449"/>
      <c r="F69" s="301"/>
      <c r="G69" s="302"/>
      <c r="H69" s="170"/>
      <c r="I69" s="170"/>
      <c r="J69" s="646">
        <v>0</v>
      </c>
      <c r="K69" s="646">
        <v>0</v>
      </c>
      <c r="L69" s="652"/>
      <c r="M69" s="361"/>
    </row>
    <row r="70" spans="1:22" x14ac:dyDescent="0.35">
      <c r="B70" s="229"/>
      <c r="C70" s="301"/>
      <c r="D70" s="301"/>
      <c r="E70" s="449"/>
      <c r="F70" s="301"/>
      <c r="G70" s="302"/>
      <c r="H70" s="170"/>
      <c r="I70" s="170"/>
      <c r="J70" s="646">
        <v>0</v>
      </c>
      <c r="K70" s="646">
        <v>0</v>
      </c>
      <c r="L70" s="652"/>
      <c r="M70" s="361"/>
    </row>
    <row r="71" spans="1:22" x14ac:dyDescent="0.35">
      <c r="B71" s="229"/>
      <c r="C71" s="301"/>
      <c r="D71" s="301"/>
      <c r="E71" s="449"/>
      <c r="F71" s="301"/>
      <c r="G71" s="302"/>
      <c r="H71" s="170"/>
      <c r="I71" s="170"/>
      <c r="J71" s="646">
        <v>0</v>
      </c>
      <c r="K71" s="646">
        <v>0</v>
      </c>
      <c r="L71" s="652"/>
      <c r="M71" s="361"/>
    </row>
    <row r="72" spans="1:22" x14ac:dyDescent="0.35">
      <c r="B72" s="229"/>
      <c r="C72" s="301"/>
      <c r="D72" s="301"/>
      <c r="E72" s="449"/>
      <c r="F72" s="301"/>
      <c r="G72" s="302"/>
      <c r="H72" s="170"/>
      <c r="I72" s="170"/>
      <c r="J72" s="646">
        <v>0</v>
      </c>
      <c r="K72" s="646">
        <v>0</v>
      </c>
      <c r="L72" s="652"/>
      <c r="M72" s="361"/>
    </row>
    <row r="73" spans="1:22" x14ac:dyDescent="0.35">
      <c r="B73" s="229"/>
      <c r="C73" s="301"/>
      <c r="D73" s="301"/>
      <c r="E73" s="449"/>
      <c r="F73" s="301"/>
      <c r="G73" s="302"/>
      <c r="H73" s="170"/>
      <c r="I73" s="170"/>
      <c r="J73" s="646">
        <v>0</v>
      </c>
      <c r="K73" s="646">
        <v>0</v>
      </c>
      <c r="L73" s="652"/>
      <c r="M73" s="361"/>
    </row>
    <row r="74" spans="1:22" x14ac:dyDescent="0.35">
      <c r="B74" s="229"/>
      <c r="C74" s="301"/>
      <c r="D74" s="301"/>
      <c r="E74" s="449"/>
      <c r="F74" s="301"/>
      <c r="G74" s="302"/>
      <c r="H74" s="170"/>
      <c r="I74" s="170"/>
      <c r="J74" s="646">
        <v>0</v>
      </c>
      <c r="K74" s="646">
        <v>0</v>
      </c>
      <c r="L74" s="652"/>
      <c r="M74" s="361"/>
    </row>
    <row r="75" spans="1:22" x14ac:dyDescent="0.35">
      <c r="B75" s="229"/>
      <c r="C75" s="301"/>
      <c r="D75" s="301"/>
      <c r="E75" s="449"/>
      <c r="F75" s="301"/>
      <c r="G75" s="302"/>
      <c r="H75" s="170"/>
      <c r="I75" s="170"/>
      <c r="J75" s="646">
        <v>0</v>
      </c>
      <c r="K75" s="646">
        <v>0</v>
      </c>
      <c r="L75" s="652"/>
      <c r="M75" s="361"/>
    </row>
    <row r="76" spans="1:22" x14ac:dyDescent="0.35">
      <c r="B76" s="229"/>
      <c r="C76" s="301"/>
      <c r="D76" s="301"/>
      <c r="E76" s="449"/>
      <c r="F76" s="301"/>
      <c r="G76" s="302"/>
      <c r="H76" s="170"/>
      <c r="I76" s="170"/>
      <c r="J76" s="646">
        <v>0</v>
      </c>
      <c r="K76" s="646">
        <v>0</v>
      </c>
      <c r="L76" s="652"/>
      <c r="M76" s="361"/>
    </row>
    <row r="77" spans="1:22" x14ac:dyDescent="0.35">
      <c r="B77" s="229"/>
      <c r="C77" s="301"/>
      <c r="D77" s="301"/>
      <c r="E77" s="449"/>
      <c r="F77" s="301"/>
      <c r="G77" s="302"/>
      <c r="H77" s="170"/>
      <c r="I77" s="170"/>
      <c r="J77" s="646">
        <v>0</v>
      </c>
      <c r="K77" s="646">
        <v>0</v>
      </c>
      <c r="L77" s="652"/>
      <c r="M77" s="361"/>
    </row>
    <row r="78" spans="1:22" x14ac:dyDescent="0.35">
      <c r="B78" s="229"/>
      <c r="C78" s="301"/>
      <c r="D78" s="301"/>
      <c r="E78" s="449"/>
      <c r="F78" s="301"/>
      <c r="G78" s="302"/>
      <c r="H78" s="170"/>
      <c r="I78" s="170"/>
      <c r="J78" s="646">
        <v>0</v>
      </c>
      <c r="K78" s="646">
        <v>0</v>
      </c>
      <c r="L78" s="652"/>
      <c r="M78" s="361"/>
    </row>
    <row r="79" spans="1:22" x14ac:dyDescent="0.35">
      <c r="B79" s="229"/>
      <c r="C79" s="301"/>
      <c r="D79" s="301"/>
      <c r="E79" s="449"/>
      <c r="F79" s="301"/>
      <c r="G79" s="302"/>
      <c r="H79" s="170"/>
      <c r="I79" s="170"/>
      <c r="J79" s="646">
        <v>0</v>
      </c>
      <c r="K79" s="646">
        <v>0</v>
      </c>
      <c r="L79" s="652"/>
      <c r="M79" s="361"/>
    </row>
    <row r="80" spans="1:22" x14ac:dyDescent="0.35">
      <c r="B80" s="229"/>
      <c r="C80" s="301"/>
      <c r="D80" s="301"/>
      <c r="E80" s="449"/>
      <c r="F80" s="301"/>
      <c r="G80" s="302"/>
      <c r="H80" s="170"/>
      <c r="I80" s="170"/>
      <c r="J80" s="646">
        <v>0</v>
      </c>
      <c r="K80" s="646">
        <v>0</v>
      </c>
      <c r="L80" s="652"/>
      <c r="M80" s="361"/>
    </row>
    <row r="81" spans="2:13" x14ac:dyDescent="0.35">
      <c r="B81" s="229"/>
      <c r="C81" s="301"/>
      <c r="D81" s="301"/>
      <c r="E81" s="449"/>
      <c r="F81" s="301"/>
      <c r="G81" s="302"/>
      <c r="H81" s="170"/>
      <c r="I81" s="170"/>
      <c r="J81" s="646">
        <v>0</v>
      </c>
      <c r="K81" s="646">
        <v>0</v>
      </c>
      <c r="L81" s="652"/>
      <c r="M81" s="361"/>
    </row>
    <row r="82" spans="2:13" x14ac:dyDescent="0.35">
      <c r="B82" s="229"/>
      <c r="C82" s="301"/>
      <c r="D82" s="301"/>
      <c r="E82" s="449"/>
      <c r="F82" s="301"/>
      <c r="G82" s="302"/>
      <c r="H82" s="170"/>
      <c r="I82" s="170"/>
      <c r="J82" s="646">
        <v>0</v>
      </c>
      <c r="K82" s="646">
        <v>0</v>
      </c>
      <c r="L82" s="652"/>
      <c r="M82" s="361"/>
    </row>
    <row r="83" spans="2:13" x14ac:dyDescent="0.35">
      <c r="B83" s="229"/>
      <c r="C83" s="301"/>
      <c r="D83" s="301"/>
      <c r="E83" s="449"/>
      <c r="F83" s="301"/>
      <c r="G83" s="302"/>
      <c r="H83" s="170"/>
      <c r="I83" s="170"/>
      <c r="J83" s="646">
        <v>0</v>
      </c>
      <c r="K83" s="646">
        <v>0</v>
      </c>
      <c r="L83" s="652"/>
      <c r="M83" s="361"/>
    </row>
    <row r="84" spans="2:13" x14ac:dyDescent="0.35">
      <c r="B84" s="229"/>
      <c r="C84" s="301"/>
      <c r="D84" s="301"/>
      <c r="E84" s="449"/>
      <c r="F84" s="301"/>
      <c r="G84" s="302"/>
      <c r="H84" s="170"/>
      <c r="I84" s="170"/>
      <c r="J84" s="646">
        <v>0</v>
      </c>
      <c r="K84" s="646">
        <v>0</v>
      </c>
      <c r="L84" s="652"/>
      <c r="M84" s="361"/>
    </row>
    <row r="85" spans="2:13" x14ac:dyDescent="0.35">
      <c r="B85" s="229"/>
      <c r="C85" s="301"/>
      <c r="D85" s="301"/>
      <c r="E85" s="449"/>
      <c r="F85" s="301"/>
      <c r="G85" s="302"/>
      <c r="H85" s="170"/>
      <c r="I85" s="170"/>
      <c r="J85" s="646">
        <v>0</v>
      </c>
      <c r="K85" s="646">
        <v>0</v>
      </c>
      <c r="L85" s="652"/>
      <c r="M85" s="361"/>
    </row>
    <row r="86" spans="2:13" x14ac:dyDescent="0.35">
      <c r="B86" s="229"/>
      <c r="C86" s="301"/>
      <c r="D86" s="301"/>
      <c r="E86" s="449"/>
      <c r="F86" s="301"/>
      <c r="G86" s="302"/>
      <c r="H86" s="170"/>
      <c r="I86" s="170"/>
      <c r="J86" s="646">
        <v>0</v>
      </c>
      <c r="K86" s="646">
        <v>0</v>
      </c>
      <c r="L86" s="652"/>
      <c r="M86" s="361"/>
    </row>
    <row r="87" spans="2:13" x14ac:dyDescent="0.35">
      <c r="B87" s="229"/>
      <c r="C87" s="301"/>
      <c r="D87" s="301"/>
      <c r="E87" s="449"/>
      <c r="F87" s="301"/>
      <c r="G87" s="302"/>
      <c r="H87" s="170"/>
      <c r="I87" s="170"/>
      <c r="J87" s="646">
        <v>0</v>
      </c>
      <c r="K87" s="646">
        <v>0</v>
      </c>
      <c r="L87" s="652"/>
      <c r="M87" s="361"/>
    </row>
    <row r="88" spans="2:13" x14ac:dyDescent="0.35">
      <c r="B88" s="229"/>
      <c r="C88" s="301"/>
      <c r="D88" s="301"/>
      <c r="E88" s="449"/>
      <c r="F88" s="301"/>
      <c r="G88" s="302"/>
      <c r="H88" s="170"/>
      <c r="I88" s="170"/>
      <c r="J88" s="646">
        <v>0</v>
      </c>
      <c r="K88" s="646">
        <v>0</v>
      </c>
      <c r="L88" s="652"/>
      <c r="M88" s="361"/>
    </row>
    <row r="89" spans="2:13" x14ac:dyDescent="0.35">
      <c r="B89" s="229"/>
      <c r="C89" s="301"/>
      <c r="D89" s="301"/>
      <c r="E89" s="449"/>
      <c r="F89" s="301"/>
      <c r="G89" s="302"/>
      <c r="H89" s="170"/>
      <c r="I89" s="170"/>
      <c r="J89" s="646">
        <v>0</v>
      </c>
      <c r="K89" s="646">
        <v>0</v>
      </c>
      <c r="L89" s="652"/>
      <c r="M89" s="361"/>
    </row>
    <row r="90" spans="2:13" x14ac:dyDescent="0.35">
      <c r="B90" s="229"/>
      <c r="C90" s="301"/>
      <c r="D90" s="301"/>
      <c r="E90" s="449"/>
      <c r="F90" s="301"/>
      <c r="G90" s="302"/>
      <c r="H90" s="170"/>
      <c r="I90" s="170"/>
      <c r="J90" s="646">
        <v>0</v>
      </c>
      <c r="K90" s="646">
        <v>0</v>
      </c>
      <c r="L90" s="652"/>
      <c r="M90" s="361"/>
    </row>
    <row r="91" spans="2:13" x14ac:dyDescent="0.35">
      <c r="B91" s="229"/>
      <c r="C91" s="301"/>
      <c r="D91" s="301"/>
      <c r="E91" s="449"/>
      <c r="F91" s="301"/>
      <c r="G91" s="302"/>
      <c r="H91" s="170"/>
      <c r="I91" s="170"/>
      <c r="J91" s="646">
        <v>0</v>
      </c>
      <c r="K91" s="646">
        <v>0</v>
      </c>
      <c r="L91" s="652"/>
      <c r="M91" s="361"/>
    </row>
    <row r="92" spans="2:13" x14ac:dyDescent="0.35">
      <c r="B92" s="229"/>
      <c r="C92" s="301"/>
      <c r="D92" s="301"/>
      <c r="E92" s="449"/>
      <c r="F92" s="301"/>
      <c r="G92" s="302"/>
      <c r="H92" s="170"/>
      <c r="I92" s="170"/>
      <c r="J92" s="646">
        <v>0</v>
      </c>
      <c r="K92" s="646">
        <v>0</v>
      </c>
      <c r="L92" s="652"/>
      <c r="M92" s="361"/>
    </row>
    <row r="93" spans="2:13" x14ac:dyDescent="0.35">
      <c r="B93" s="229"/>
      <c r="C93" s="301"/>
      <c r="D93" s="301"/>
      <c r="E93" s="449"/>
      <c r="F93" s="301"/>
      <c r="G93" s="302"/>
      <c r="H93" s="170"/>
      <c r="I93" s="170"/>
      <c r="J93" s="646">
        <v>0</v>
      </c>
      <c r="K93" s="646">
        <v>0</v>
      </c>
      <c r="L93" s="652"/>
      <c r="M93" s="361"/>
    </row>
    <row r="94" spans="2:13" x14ac:dyDescent="0.35">
      <c r="B94" s="229"/>
      <c r="C94" s="301"/>
      <c r="D94" s="301"/>
      <c r="E94" s="449"/>
      <c r="F94" s="301"/>
      <c r="G94" s="302"/>
      <c r="H94" s="170"/>
      <c r="I94" s="170"/>
      <c r="J94" s="646">
        <v>0</v>
      </c>
      <c r="K94" s="646">
        <v>0</v>
      </c>
      <c r="L94" s="652"/>
      <c r="M94" s="361"/>
    </row>
    <row r="95" spans="2:13" x14ac:dyDescent="0.35">
      <c r="B95" s="229"/>
      <c r="C95" s="301"/>
      <c r="D95" s="301"/>
      <c r="E95" s="449"/>
      <c r="F95" s="301"/>
      <c r="G95" s="302"/>
      <c r="H95" s="170"/>
      <c r="I95" s="170"/>
      <c r="J95" s="646">
        <v>0</v>
      </c>
      <c r="K95" s="646">
        <v>0</v>
      </c>
      <c r="L95" s="652"/>
      <c r="M95" s="361"/>
    </row>
    <row r="96" spans="2:13" x14ac:dyDescent="0.35">
      <c r="B96" s="229"/>
      <c r="C96" s="301"/>
      <c r="D96" s="301"/>
      <c r="E96" s="449"/>
      <c r="F96" s="301"/>
      <c r="G96" s="302"/>
      <c r="H96" s="170"/>
      <c r="I96" s="170"/>
      <c r="J96" s="646">
        <v>0</v>
      </c>
      <c r="K96" s="646">
        <v>0</v>
      </c>
      <c r="L96" s="652"/>
      <c r="M96" s="361"/>
    </row>
    <row r="97" spans="2:13" x14ac:dyDescent="0.35">
      <c r="B97" s="229"/>
      <c r="C97" s="301"/>
      <c r="D97" s="301"/>
      <c r="E97" s="449"/>
      <c r="F97" s="301"/>
      <c r="G97" s="302"/>
      <c r="H97" s="170"/>
      <c r="I97" s="170"/>
      <c r="J97" s="646">
        <v>0</v>
      </c>
      <c r="K97" s="646">
        <v>0</v>
      </c>
      <c r="L97" s="652"/>
      <c r="M97" s="361"/>
    </row>
    <row r="98" spans="2:13" x14ac:dyDescent="0.35">
      <c r="B98" s="229"/>
      <c r="C98" s="301"/>
      <c r="D98" s="301"/>
      <c r="E98" s="449"/>
      <c r="F98" s="301"/>
      <c r="G98" s="302"/>
      <c r="H98" s="170"/>
      <c r="I98" s="170"/>
      <c r="J98" s="646">
        <v>0</v>
      </c>
      <c r="K98" s="646">
        <v>0</v>
      </c>
      <c r="L98" s="652"/>
      <c r="M98" s="361"/>
    </row>
    <row r="99" spans="2:13" x14ac:dyDescent="0.35">
      <c r="B99" s="229"/>
      <c r="C99" s="301"/>
      <c r="D99" s="301"/>
      <c r="E99" s="449"/>
      <c r="F99" s="301"/>
      <c r="G99" s="302"/>
      <c r="H99" s="170"/>
      <c r="I99" s="170"/>
      <c r="J99" s="646">
        <v>0</v>
      </c>
      <c r="K99" s="646">
        <v>0</v>
      </c>
      <c r="L99" s="652"/>
      <c r="M99" s="361"/>
    </row>
    <row r="100" spans="2:13" x14ac:dyDescent="0.35">
      <c r="B100" s="229"/>
      <c r="C100" s="301"/>
      <c r="D100" s="301"/>
      <c r="E100" s="449"/>
      <c r="F100" s="301"/>
      <c r="G100" s="302"/>
      <c r="H100" s="170"/>
      <c r="I100" s="170"/>
      <c r="J100" s="646">
        <v>0</v>
      </c>
      <c r="K100" s="646">
        <v>0</v>
      </c>
      <c r="L100" s="652"/>
      <c r="M100" s="361"/>
    </row>
    <row r="101" spans="2:13" x14ac:dyDescent="0.35">
      <c r="B101" s="229"/>
      <c r="C101" s="301"/>
      <c r="D101" s="301"/>
      <c r="E101" s="449"/>
      <c r="F101" s="301"/>
      <c r="G101" s="302"/>
      <c r="H101" s="170"/>
      <c r="I101" s="170"/>
      <c r="J101" s="646">
        <v>0</v>
      </c>
      <c r="K101" s="646">
        <v>0</v>
      </c>
      <c r="L101" s="652"/>
      <c r="M101" s="361"/>
    </row>
    <row r="102" spans="2:13" x14ac:dyDescent="0.35">
      <c r="B102" s="229"/>
      <c r="C102" s="301"/>
      <c r="D102" s="301"/>
      <c r="E102" s="449"/>
      <c r="F102" s="301"/>
      <c r="G102" s="302"/>
      <c r="H102" s="170"/>
      <c r="I102" s="170"/>
      <c r="J102" s="646">
        <v>0</v>
      </c>
      <c r="K102" s="646">
        <v>0</v>
      </c>
      <c r="L102" s="652"/>
      <c r="M102" s="361"/>
    </row>
    <row r="103" spans="2:13" x14ac:dyDescent="0.35">
      <c r="B103" s="229"/>
      <c r="C103" s="301"/>
      <c r="D103" s="301"/>
      <c r="E103" s="449"/>
      <c r="F103" s="301"/>
      <c r="G103" s="302"/>
      <c r="H103" s="170"/>
      <c r="I103" s="170"/>
      <c r="J103" s="646">
        <v>0</v>
      </c>
      <c r="K103" s="646">
        <v>0</v>
      </c>
      <c r="L103" s="652"/>
      <c r="M103" s="361"/>
    </row>
    <row r="104" spans="2:13" x14ac:dyDescent="0.35">
      <c r="B104" s="229"/>
      <c r="C104" s="301"/>
      <c r="D104" s="301"/>
      <c r="E104" s="449"/>
      <c r="F104" s="301"/>
      <c r="G104" s="302"/>
      <c r="H104" s="170"/>
      <c r="I104" s="170"/>
      <c r="J104" s="646">
        <v>0</v>
      </c>
      <c r="K104" s="646">
        <v>0</v>
      </c>
      <c r="L104" s="652"/>
      <c r="M104" s="361"/>
    </row>
    <row r="105" spans="2:13" x14ac:dyDescent="0.35">
      <c r="B105" s="229"/>
      <c r="C105" s="301"/>
      <c r="D105" s="301"/>
      <c r="E105" s="449"/>
      <c r="F105" s="301"/>
      <c r="G105" s="302"/>
      <c r="H105" s="170"/>
      <c r="I105" s="170"/>
      <c r="J105" s="646">
        <v>0</v>
      </c>
      <c r="K105" s="646">
        <v>0</v>
      </c>
      <c r="L105" s="652"/>
      <c r="M105" s="361"/>
    </row>
    <row r="106" spans="2:13" x14ac:dyDescent="0.35">
      <c r="B106" s="229"/>
      <c r="C106" s="301"/>
      <c r="D106" s="301"/>
      <c r="E106" s="449"/>
      <c r="F106" s="301"/>
      <c r="G106" s="302"/>
      <c r="H106" s="170"/>
      <c r="I106" s="170"/>
      <c r="J106" s="646">
        <v>0</v>
      </c>
      <c r="K106" s="646">
        <v>0</v>
      </c>
      <c r="L106" s="652"/>
      <c r="M106" s="361"/>
    </row>
    <row r="107" spans="2:13" x14ac:dyDescent="0.35">
      <c r="B107" s="229"/>
      <c r="C107" s="301"/>
      <c r="D107" s="301"/>
      <c r="E107" s="449"/>
      <c r="F107" s="301"/>
      <c r="G107" s="302"/>
      <c r="H107" s="170"/>
      <c r="I107" s="170"/>
      <c r="J107" s="646">
        <v>0</v>
      </c>
      <c r="K107" s="646">
        <v>0</v>
      </c>
      <c r="L107" s="652"/>
      <c r="M107" s="361"/>
    </row>
    <row r="108" spans="2:13" x14ac:dyDescent="0.35">
      <c r="B108" s="229"/>
      <c r="C108" s="301"/>
      <c r="D108" s="301"/>
      <c r="E108" s="449"/>
      <c r="F108" s="301"/>
      <c r="G108" s="302"/>
      <c r="H108" s="170"/>
      <c r="I108" s="170"/>
      <c r="J108" s="646">
        <v>0</v>
      </c>
      <c r="K108" s="646">
        <v>0</v>
      </c>
      <c r="L108" s="652"/>
      <c r="M108" s="361"/>
    </row>
    <row r="109" spans="2:13" x14ac:dyDescent="0.35">
      <c r="B109" s="229"/>
      <c r="C109" s="301"/>
      <c r="D109" s="301"/>
      <c r="E109" s="449"/>
      <c r="F109" s="301"/>
      <c r="G109" s="302"/>
      <c r="H109" s="170"/>
      <c r="I109" s="170"/>
      <c r="J109" s="646">
        <v>0</v>
      </c>
      <c r="K109" s="646">
        <v>0</v>
      </c>
      <c r="L109" s="652"/>
      <c r="M109" s="361"/>
    </row>
    <row r="110" spans="2:13" x14ac:dyDescent="0.35">
      <c r="B110" s="229"/>
      <c r="C110" s="301"/>
      <c r="D110" s="301"/>
      <c r="E110" s="449"/>
      <c r="F110" s="301"/>
      <c r="G110" s="302"/>
      <c r="H110" s="170"/>
      <c r="I110" s="170"/>
      <c r="J110" s="646">
        <v>0</v>
      </c>
      <c r="K110" s="646">
        <v>0</v>
      </c>
      <c r="L110" s="652"/>
      <c r="M110" s="361"/>
    </row>
    <row r="111" spans="2:13" x14ac:dyDescent="0.35">
      <c r="B111" s="229"/>
      <c r="C111" s="301"/>
      <c r="D111" s="301"/>
      <c r="E111" s="449"/>
      <c r="F111" s="301"/>
      <c r="G111" s="302"/>
      <c r="H111" s="170"/>
      <c r="I111" s="170"/>
      <c r="J111" s="646">
        <v>0</v>
      </c>
      <c r="K111" s="646">
        <v>0</v>
      </c>
      <c r="L111" s="652"/>
      <c r="M111" s="361"/>
    </row>
    <row r="112" spans="2:13" x14ac:dyDescent="0.35">
      <c r="B112" s="229"/>
      <c r="C112" s="301"/>
      <c r="D112" s="301"/>
      <c r="E112" s="449"/>
      <c r="F112" s="301"/>
      <c r="G112" s="302"/>
      <c r="H112" s="170"/>
      <c r="I112" s="170"/>
      <c r="J112" s="646">
        <v>0</v>
      </c>
      <c r="K112" s="646">
        <v>0</v>
      </c>
      <c r="L112" s="652"/>
      <c r="M112" s="361"/>
    </row>
    <row r="113" spans="2:13" x14ac:dyDescent="0.35">
      <c r="B113" s="229"/>
      <c r="C113" s="301"/>
      <c r="D113" s="301"/>
      <c r="E113" s="449"/>
      <c r="F113" s="301"/>
      <c r="G113" s="302"/>
      <c r="H113" s="170"/>
      <c r="I113" s="170"/>
      <c r="J113" s="646">
        <v>0</v>
      </c>
      <c r="K113" s="646">
        <v>0</v>
      </c>
      <c r="L113" s="652"/>
      <c r="M113" s="361"/>
    </row>
    <row r="114" spans="2:13" x14ac:dyDescent="0.35">
      <c r="B114" s="229"/>
      <c r="C114" s="301"/>
      <c r="D114" s="301"/>
      <c r="E114" s="449"/>
      <c r="F114" s="301"/>
      <c r="G114" s="302"/>
      <c r="H114" s="170"/>
      <c r="I114" s="170"/>
      <c r="J114" s="646">
        <v>0</v>
      </c>
      <c r="K114" s="646">
        <v>0</v>
      </c>
      <c r="L114" s="652"/>
      <c r="M114" s="361"/>
    </row>
    <row r="115" spans="2:13" x14ac:dyDescent="0.35">
      <c r="B115" s="229"/>
      <c r="C115" s="301"/>
      <c r="D115" s="301"/>
      <c r="E115" s="449"/>
      <c r="F115" s="301"/>
      <c r="G115" s="302"/>
      <c r="H115" s="170"/>
      <c r="I115" s="170"/>
      <c r="J115" s="646">
        <v>0</v>
      </c>
      <c r="K115" s="646">
        <v>0</v>
      </c>
      <c r="L115" s="652"/>
      <c r="M115" s="361"/>
    </row>
    <row r="116" spans="2:13" x14ac:dyDescent="0.35">
      <c r="B116" s="229"/>
      <c r="C116" s="301"/>
      <c r="D116" s="301"/>
      <c r="E116" s="449"/>
      <c r="F116" s="301"/>
      <c r="G116" s="302"/>
      <c r="H116" s="170"/>
      <c r="I116" s="170"/>
      <c r="J116" s="646">
        <v>0</v>
      </c>
      <c r="K116" s="646">
        <v>0</v>
      </c>
      <c r="L116" s="652"/>
      <c r="M116" s="361"/>
    </row>
    <row r="117" spans="2:13" x14ac:dyDescent="0.35">
      <c r="B117" s="229"/>
      <c r="C117" s="301"/>
      <c r="D117" s="301"/>
      <c r="E117" s="449"/>
      <c r="F117" s="301"/>
      <c r="G117" s="302"/>
      <c r="H117" s="170"/>
      <c r="I117" s="170"/>
      <c r="J117" s="646">
        <v>0</v>
      </c>
      <c r="K117" s="646">
        <v>0</v>
      </c>
      <c r="L117" s="652"/>
      <c r="M117" s="361"/>
    </row>
    <row r="118" spans="2:13" x14ac:dyDescent="0.35">
      <c r="B118" s="229"/>
      <c r="C118" s="301"/>
      <c r="D118" s="301"/>
      <c r="E118" s="449"/>
      <c r="F118" s="301"/>
      <c r="G118" s="302"/>
      <c r="H118" s="170"/>
      <c r="I118" s="170"/>
      <c r="J118" s="646">
        <v>0</v>
      </c>
      <c r="K118" s="646">
        <v>0</v>
      </c>
      <c r="L118" s="652"/>
      <c r="M118" s="361"/>
    </row>
    <row r="119" spans="2:13" x14ac:dyDescent="0.35">
      <c r="B119" s="229"/>
      <c r="C119" s="301"/>
      <c r="D119" s="301"/>
      <c r="E119" s="449"/>
      <c r="F119" s="301"/>
      <c r="G119" s="302"/>
      <c r="H119" s="170"/>
      <c r="I119" s="170"/>
      <c r="J119" s="646">
        <v>0</v>
      </c>
      <c r="K119" s="646">
        <v>0</v>
      </c>
      <c r="L119" s="652"/>
      <c r="M119" s="361"/>
    </row>
    <row r="120" spans="2:13" x14ac:dyDescent="0.35">
      <c r="B120" s="229"/>
      <c r="C120" s="301"/>
      <c r="D120" s="301"/>
      <c r="E120" s="449"/>
      <c r="F120" s="301"/>
      <c r="G120" s="302"/>
      <c r="H120" s="170"/>
      <c r="I120" s="170"/>
      <c r="J120" s="646">
        <v>0</v>
      </c>
      <c r="K120" s="646">
        <v>0</v>
      </c>
      <c r="L120" s="652"/>
      <c r="M120" s="361"/>
    </row>
    <row r="121" spans="2:13" x14ac:dyDescent="0.35">
      <c r="B121" s="229"/>
      <c r="C121" s="301"/>
      <c r="D121" s="301"/>
      <c r="E121" s="449"/>
      <c r="F121" s="301"/>
      <c r="G121" s="302"/>
      <c r="H121" s="170"/>
      <c r="I121" s="170"/>
      <c r="J121" s="646">
        <v>0</v>
      </c>
      <c r="K121" s="646">
        <v>0</v>
      </c>
      <c r="L121" s="652"/>
      <c r="M121" s="361"/>
    </row>
    <row r="122" spans="2:13" x14ac:dyDescent="0.35">
      <c r="B122" s="229"/>
      <c r="C122" s="301"/>
      <c r="D122" s="301"/>
      <c r="E122" s="449"/>
      <c r="F122" s="301"/>
      <c r="G122" s="302"/>
      <c r="H122" s="170"/>
      <c r="I122" s="170"/>
      <c r="J122" s="646">
        <v>0</v>
      </c>
      <c r="K122" s="646">
        <v>0</v>
      </c>
      <c r="L122" s="652"/>
      <c r="M122" s="361"/>
    </row>
    <row r="123" spans="2:13" x14ac:dyDescent="0.35">
      <c r="B123" s="229"/>
      <c r="C123" s="301"/>
      <c r="D123" s="301"/>
      <c r="E123" s="449"/>
      <c r="F123" s="301"/>
      <c r="G123" s="302"/>
      <c r="H123" s="170"/>
      <c r="I123" s="170"/>
      <c r="J123" s="646">
        <v>0</v>
      </c>
      <c r="K123" s="646">
        <v>0</v>
      </c>
      <c r="L123" s="652"/>
      <c r="M123" s="361"/>
    </row>
    <row r="124" spans="2:13" x14ac:dyDescent="0.35">
      <c r="B124" s="229"/>
      <c r="C124" s="301"/>
      <c r="D124" s="301"/>
      <c r="E124" s="449"/>
      <c r="F124" s="301"/>
      <c r="G124" s="302"/>
      <c r="H124" s="170"/>
      <c r="I124" s="170"/>
      <c r="J124" s="646">
        <v>0</v>
      </c>
      <c r="K124" s="646">
        <v>0</v>
      </c>
      <c r="L124" s="652"/>
      <c r="M124" s="361"/>
    </row>
    <row r="125" spans="2:13" x14ac:dyDescent="0.35">
      <c r="B125" s="229"/>
      <c r="C125" s="301"/>
      <c r="D125" s="301"/>
      <c r="E125" s="449"/>
      <c r="F125" s="301"/>
      <c r="G125" s="302"/>
      <c r="H125" s="170"/>
      <c r="I125" s="170"/>
      <c r="J125" s="646">
        <v>0</v>
      </c>
      <c r="K125" s="646">
        <v>0</v>
      </c>
      <c r="L125" s="652"/>
      <c r="M125" s="361"/>
    </row>
    <row r="126" spans="2:13" x14ac:dyDescent="0.35">
      <c r="B126" s="229"/>
      <c r="C126" s="301"/>
      <c r="D126" s="301"/>
      <c r="E126" s="449"/>
      <c r="F126" s="301"/>
      <c r="G126" s="302"/>
      <c r="H126" s="170"/>
      <c r="I126" s="170"/>
      <c r="J126" s="646">
        <v>0</v>
      </c>
      <c r="K126" s="646">
        <v>0</v>
      </c>
      <c r="L126" s="652"/>
      <c r="M126" s="361"/>
    </row>
    <row r="127" spans="2:13" x14ac:dyDescent="0.35">
      <c r="B127" s="229"/>
      <c r="C127" s="301"/>
      <c r="D127" s="301"/>
      <c r="E127" s="449"/>
      <c r="F127" s="301"/>
      <c r="G127" s="302"/>
      <c r="H127" s="170"/>
      <c r="I127" s="170"/>
      <c r="J127" s="646">
        <v>0</v>
      </c>
      <c r="K127" s="646">
        <v>0</v>
      </c>
      <c r="L127" s="652"/>
      <c r="M127" s="361"/>
    </row>
    <row r="128" spans="2:13" x14ac:dyDescent="0.35">
      <c r="B128" s="229"/>
      <c r="C128" s="301"/>
      <c r="D128" s="301"/>
      <c r="E128" s="449"/>
      <c r="F128" s="301"/>
      <c r="G128" s="302"/>
      <c r="H128" s="170"/>
      <c r="I128" s="170"/>
      <c r="J128" s="646">
        <v>0</v>
      </c>
      <c r="K128" s="646">
        <v>0</v>
      </c>
      <c r="L128" s="652"/>
      <c r="M128" s="361"/>
    </row>
    <row r="129" spans="2:13" x14ac:dyDescent="0.35">
      <c r="B129" s="229"/>
      <c r="C129" s="301"/>
      <c r="D129" s="301"/>
      <c r="E129" s="449"/>
      <c r="F129" s="301"/>
      <c r="G129" s="302"/>
      <c r="H129" s="170"/>
      <c r="I129" s="170"/>
      <c r="J129" s="646">
        <v>0</v>
      </c>
      <c r="K129" s="646">
        <v>0</v>
      </c>
      <c r="L129" s="652"/>
      <c r="M129" s="361"/>
    </row>
    <row r="130" spans="2:13" x14ac:dyDescent="0.35">
      <c r="B130" s="229"/>
      <c r="C130" s="301"/>
      <c r="D130" s="301"/>
      <c r="E130" s="449"/>
      <c r="F130" s="301"/>
      <c r="G130" s="302"/>
      <c r="H130" s="170"/>
      <c r="I130" s="170"/>
      <c r="J130" s="646">
        <v>0</v>
      </c>
      <c r="K130" s="646">
        <v>0</v>
      </c>
      <c r="L130" s="652"/>
      <c r="M130" s="361"/>
    </row>
    <row r="131" spans="2:13" x14ac:dyDescent="0.35">
      <c r="B131" s="229"/>
      <c r="C131" s="301"/>
      <c r="D131" s="301"/>
      <c r="E131" s="449"/>
      <c r="F131" s="301"/>
      <c r="G131" s="302"/>
      <c r="H131" s="170"/>
      <c r="I131" s="170"/>
      <c r="J131" s="646">
        <v>0</v>
      </c>
      <c r="K131" s="646">
        <v>0</v>
      </c>
      <c r="L131" s="652"/>
      <c r="M131" s="361"/>
    </row>
    <row r="132" spans="2:13" x14ac:dyDescent="0.35">
      <c r="B132" s="229"/>
      <c r="C132" s="301"/>
      <c r="D132" s="301"/>
      <c r="E132" s="449"/>
      <c r="F132" s="301"/>
      <c r="G132" s="302"/>
      <c r="H132" s="170"/>
      <c r="I132" s="170"/>
      <c r="J132" s="646">
        <v>0</v>
      </c>
      <c r="K132" s="646">
        <v>0</v>
      </c>
      <c r="L132" s="652"/>
      <c r="M132" s="361"/>
    </row>
    <row r="133" spans="2:13" x14ac:dyDescent="0.35">
      <c r="B133" s="229"/>
      <c r="C133" s="301"/>
      <c r="D133" s="301"/>
      <c r="E133" s="449"/>
      <c r="F133" s="301"/>
      <c r="G133" s="302"/>
      <c r="H133" s="170"/>
      <c r="I133" s="170"/>
      <c r="J133" s="646">
        <v>0</v>
      </c>
      <c r="K133" s="646">
        <v>0</v>
      </c>
      <c r="L133" s="652"/>
      <c r="M133" s="361"/>
    </row>
    <row r="134" spans="2:13" x14ac:dyDescent="0.35">
      <c r="B134" s="229"/>
      <c r="C134" s="301"/>
      <c r="D134" s="301"/>
      <c r="E134" s="449"/>
      <c r="F134" s="301"/>
      <c r="G134" s="302"/>
      <c r="H134" s="170"/>
      <c r="I134" s="170"/>
      <c r="J134" s="646">
        <v>0</v>
      </c>
      <c r="K134" s="646">
        <v>0</v>
      </c>
      <c r="L134" s="652"/>
      <c r="M134" s="361"/>
    </row>
    <row r="135" spans="2:13" x14ac:dyDescent="0.35">
      <c r="B135" s="229"/>
      <c r="C135" s="301"/>
      <c r="D135" s="301"/>
      <c r="E135" s="449"/>
      <c r="F135" s="301"/>
      <c r="G135" s="302"/>
      <c r="H135" s="170"/>
      <c r="I135" s="170"/>
      <c r="J135" s="646">
        <v>0</v>
      </c>
      <c r="K135" s="646">
        <v>0</v>
      </c>
      <c r="L135" s="652"/>
      <c r="M135" s="361"/>
    </row>
    <row r="136" spans="2:13" x14ac:dyDescent="0.35">
      <c r="B136" s="229"/>
      <c r="C136" s="301"/>
      <c r="D136" s="301"/>
      <c r="E136" s="449"/>
      <c r="F136" s="301"/>
      <c r="G136" s="302"/>
      <c r="H136" s="170"/>
      <c r="I136" s="170"/>
      <c r="J136" s="646">
        <v>0</v>
      </c>
      <c r="K136" s="646">
        <v>0</v>
      </c>
      <c r="L136" s="652"/>
      <c r="M136" s="361"/>
    </row>
    <row r="137" spans="2:13" x14ac:dyDescent="0.35">
      <c r="B137" s="229"/>
      <c r="C137" s="301"/>
      <c r="D137" s="301"/>
      <c r="E137" s="449"/>
      <c r="F137" s="301"/>
      <c r="G137" s="302"/>
      <c r="H137" s="170"/>
      <c r="I137" s="170"/>
      <c r="J137" s="646">
        <v>0</v>
      </c>
      <c r="K137" s="646">
        <v>0</v>
      </c>
      <c r="L137" s="652"/>
      <c r="M137" s="361"/>
    </row>
    <row r="138" spans="2:13" x14ac:dyDescent="0.35">
      <c r="B138" s="229"/>
      <c r="C138" s="301"/>
      <c r="D138" s="301"/>
      <c r="E138" s="449"/>
      <c r="F138" s="301"/>
      <c r="G138" s="302"/>
      <c r="H138" s="170"/>
      <c r="I138" s="170"/>
      <c r="J138" s="646">
        <v>0</v>
      </c>
      <c r="K138" s="646">
        <v>0</v>
      </c>
      <c r="L138" s="652"/>
      <c r="M138" s="361"/>
    </row>
    <row r="139" spans="2:13" x14ac:dyDescent="0.35">
      <c r="B139" s="229"/>
      <c r="C139" s="301"/>
      <c r="D139" s="301"/>
      <c r="E139" s="449"/>
      <c r="F139" s="301"/>
      <c r="G139" s="302"/>
      <c r="H139" s="170"/>
      <c r="I139" s="170"/>
      <c r="J139" s="646">
        <v>0</v>
      </c>
      <c r="K139" s="646">
        <v>0</v>
      </c>
      <c r="L139" s="652"/>
      <c r="M139" s="361"/>
    </row>
    <row r="140" spans="2:13" x14ac:dyDescent="0.35">
      <c r="B140" s="229"/>
      <c r="C140" s="301"/>
      <c r="D140" s="301"/>
      <c r="E140" s="449"/>
      <c r="F140" s="301"/>
      <c r="G140" s="302"/>
      <c r="H140" s="170"/>
      <c r="I140" s="170"/>
      <c r="J140" s="646">
        <v>0</v>
      </c>
      <c r="K140" s="646">
        <v>0</v>
      </c>
      <c r="L140" s="652"/>
      <c r="M140" s="361"/>
    </row>
    <row r="141" spans="2:13" x14ac:dyDescent="0.35">
      <c r="B141" s="229"/>
      <c r="C141" s="301"/>
      <c r="D141" s="301"/>
      <c r="E141" s="449"/>
      <c r="F141" s="301"/>
      <c r="G141" s="302"/>
      <c r="H141" s="170"/>
      <c r="I141" s="170"/>
      <c r="J141" s="646">
        <v>0</v>
      </c>
      <c r="K141" s="646">
        <v>0</v>
      </c>
      <c r="L141" s="652"/>
      <c r="M141" s="361"/>
    </row>
    <row r="142" spans="2:13" x14ac:dyDescent="0.35">
      <c r="B142" s="229"/>
      <c r="C142" s="301"/>
      <c r="D142" s="301"/>
      <c r="E142" s="449"/>
      <c r="F142" s="301"/>
      <c r="G142" s="302"/>
      <c r="H142" s="170"/>
      <c r="I142" s="170"/>
      <c r="J142" s="646">
        <v>0</v>
      </c>
      <c r="K142" s="646">
        <v>0</v>
      </c>
      <c r="L142" s="652"/>
      <c r="M142" s="361"/>
    </row>
    <row r="143" spans="2:13" x14ac:dyDescent="0.35">
      <c r="B143" s="229"/>
      <c r="C143" s="301"/>
      <c r="D143" s="301"/>
      <c r="E143" s="449"/>
      <c r="F143" s="301"/>
      <c r="G143" s="302"/>
      <c r="H143" s="170"/>
      <c r="I143" s="170"/>
      <c r="J143" s="646">
        <v>0</v>
      </c>
      <c r="K143" s="646">
        <v>0</v>
      </c>
      <c r="L143" s="652"/>
      <c r="M143" s="361"/>
    </row>
    <row r="144" spans="2:13" x14ac:dyDescent="0.35">
      <c r="B144" s="229"/>
      <c r="C144" s="301"/>
      <c r="D144" s="301"/>
      <c r="E144" s="449"/>
      <c r="F144" s="301"/>
      <c r="G144" s="302"/>
      <c r="H144" s="170"/>
      <c r="I144" s="170"/>
      <c r="J144" s="646">
        <v>0</v>
      </c>
      <c r="K144" s="646">
        <v>0</v>
      </c>
      <c r="L144" s="652"/>
      <c r="M144" s="361"/>
    </row>
    <row r="145" spans="2:13" x14ac:dyDescent="0.35">
      <c r="B145" s="229"/>
      <c r="C145" s="301"/>
      <c r="D145" s="301"/>
      <c r="E145" s="449"/>
      <c r="F145" s="301"/>
      <c r="G145" s="302"/>
      <c r="H145" s="170"/>
      <c r="I145" s="170"/>
      <c r="J145" s="646">
        <v>0</v>
      </c>
      <c r="K145" s="646">
        <v>0</v>
      </c>
      <c r="L145" s="652"/>
      <c r="M145" s="361"/>
    </row>
    <row r="146" spans="2:13" x14ac:dyDescent="0.35">
      <c r="B146" s="229"/>
      <c r="C146" s="301"/>
      <c r="D146" s="301"/>
      <c r="E146" s="449"/>
      <c r="F146" s="301"/>
      <c r="G146" s="302"/>
      <c r="H146" s="170"/>
      <c r="I146" s="170"/>
      <c r="J146" s="646">
        <v>0</v>
      </c>
      <c r="K146" s="646">
        <v>0</v>
      </c>
      <c r="L146" s="652"/>
      <c r="M146" s="361"/>
    </row>
    <row r="147" spans="2:13" x14ac:dyDescent="0.35">
      <c r="B147" s="229"/>
      <c r="C147" s="301"/>
      <c r="D147" s="301"/>
      <c r="E147" s="449"/>
      <c r="F147" s="301"/>
      <c r="G147" s="302"/>
      <c r="H147" s="170"/>
      <c r="I147" s="170"/>
      <c r="J147" s="646">
        <v>0</v>
      </c>
      <c r="K147" s="646">
        <v>0</v>
      </c>
      <c r="L147" s="652"/>
      <c r="M147" s="361"/>
    </row>
    <row r="148" spans="2:13" x14ac:dyDescent="0.35">
      <c r="B148" s="229"/>
      <c r="C148" s="301"/>
      <c r="D148" s="301"/>
      <c r="E148" s="449"/>
      <c r="F148" s="301"/>
      <c r="G148" s="302"/>
      <c r="H148" s="170"/>
      <c r="I148" s="170"/>
      <c r="J148" s="646">
        <v>0</v>
      </c>
      <c r="K148" s="646">
        <v>0</v>
      </c>
      <c r="L148" s="652"/>
      <c r="M148" s="361"/>
    </row>
    <row r="149" spans="2:13" x14ac:dyDescent="0.35">
      <c r="B149" s="229"/>
      <c r="C149" s="301"/>
      <c r="D149" s="301"/>
      <c r="E149" s="449"/>
      <c r="F149" s="301"/>
      <c r="G149" s="302"/>
      <c r="H149" s="170"/>
      <c r="I149" s="170"/>
      <c r="J149" s="646">
        <v>0</v>
      </c>
      <c r="K149" s="646">
        <v>0</v>
      </c>
      <c r="L149" s="652"/>
      <c r="M149" s="361"/>
    </row>
    <row r="150" spans="2:13" x14ac:dyDescent="0.35">
      <c r="B150" s="229"/>
      <c r="C150" s="301"/>
      <c r="D150" s="301"/>
      <c r="E150" s="449"/>
      <c r="F150" s="301"/>
      <c r="G150" s="302"/>
      <c r="H150" s="170"/>
      <c r="I150" s="170"/>
      <c r="J150" s="646">
        <v>0</v>
      </c>
      <c r="K150" s="646">
        <v>0</v>
      </c>
      <c r="L150" s="652"/>
      <c r="M150" s="361"/>
    </row>
    <row r="151" spans="2:13" x14ac:dyDescent="0.35">
      <c r="B151" s="229"/>
      <c r="C151" s="301"/>
      <c r="D151" s="301"/>
      <c r="E151" s="449"/>
      <c r="F151" s="301"/>
      <c r="G151" s="302"/>
      <c r="H151" s="170"/>
      <c r="I151" s="170"/>
      <c r="J151" s="646">
        <v>0</v>
      </c>
      <c r="K151" s="646">
        <v>0</v>
      </c>
      <c r="L151" s="652"/>
      <c r="M151" s="361"/>
    </row>
    <row r="152" spans="2:13" x14ac:dyDescent="0.35">
      <c r="B152" s="229"/>
      <c r="C152" s="301"/>
      <c r="D152" s="301"/>
      <c r="E152" s="449"/>
      <c r="F152" s="301"/>
      <c r="G152" s="302"/>
      <c r="H152" s="170"/>
      <c r="I152" s="170"/>
      <c r="J152" s="646">
        <v>0</v>
      </c>
      <c r="K152" s="646">
        <v>0</v>
      </c>
      <c r="L152" s="652"/>
      <c r="M152" s="361"/>
    </row>
    <row r="153" spans="2:13" x14ac:dyDescent="0.35">
      <c r="B153" s="229"/>
      <c r="C153" s="301"/>
      <c r="D153" s="301"/>
      <c r="E153" s="449"/>
      <c r="F153" s="301"/>
      <c r="G153" s="302"/>
      <c r="H153" s="170"/>
      <c r="I153" s="170"/>
      <c r="J153" s="646">
        <v>0</v>
      </c>
      <c r="K153" s="646">
        <v>0</v>
      </c>
      <c r="L153" s="652"/>
      <c r="M153" s="361"/>
    </row>
    <row r="154" spans="2:13" x14ac:dyDescent="0.35">
      <c r="B154" s="229"/>
      <c r="C154" s="301"/>
      <c r="D154" s="301"/>
      <c r="E154" s="449"/>
      <c r="F154" s="301"/>
      <c r="G154" s="302"/>
      <c r="H154" s="170"/>
      <c r="I154" s="170"/>
      <c r="J154" s="646">
        <v>0</v>
      </c>
      <c r="K154" s="646">
        <v>0</v>
      </c>
      <c r="L154" s="652"/>
      <c r="M154" s="361"/>
    </row>
    <row r="155" spans="2:13" x14ac:dyDescent="0.35">
      <c r="B155" s="229"/>
      <c r="C155" s="301"/>
      <c r="D155" s="301"/>
      <c r="E155" s="449"/>
      <c r="F155" s="301"/>
      <c r="G155" s="302"/>
      <c r="H155" s="170"/>
      <c r="I155" s="170"/>
      <c r="J155" s="646">
        <v>0</v>
      </c>
      <c r="K155" s="646">
        <v>0</v>
      </c>
      <c r="L155" s="652"/>
      <c r="M155" s="361"/>
    </row>
    <row r="156" spans="2:13" x14ac:dyDescent="0.35">
      <c r="B156" s="229"/>
      <c r="C156" s="301"/>
      <c r="D156" s="301"/>
      <c r="E156" s="449"/>
      <c r="F156" s="301"/>
      <c r="G156" s="302"/>
      <c r="H156" s="170"/>
      <c r="I156" s="170"/>
      <c r="J156" s="646">
        <v>0</v>
      </c>
      <c r="K156" s="646">
        <v>0</v>
      </c>
      <c r="L156" s="652"/>
      <c r="M156" s="361"/>
    </row>
    <row r="157" spans="2:13" x14ac:dyDescent="0.35">
      <c r="B157" s="229"/>
      <c r="C157" s="301"/>
      <c r="D157" s="301"/>
      <c r="E157" s="449"/>
      <c r="F157" s="301"/>
      <c r="G157" s="302"/>
      <c r="H157" s="170"/>
      <c r="I157" s="170"/>
      <c r="J157" s="646">
        <v>0</v>
      </c>
      <c r="K157" s="646">
        <v>0</v>
      </c>
      <c r="L157" s="652"/>
      <c r="M157" s="361"/>
    </row>
    <row r="158" spans="2:13" x14ac:dyDescent="0.35">
      <c r="B158" s="229"/>
      <c r="C158" s="301"/>
      <c r="D158" s="301"/>
      <c r="E158" s="449"/>
      <c r="F158" s="301"/>
      <c r="G158" s="302"/>
      <c r="H158" s="170"/>
      <c r="I158" s="170"/>
      <c r="J158" s="646">
        <v>0</v>
      </c>
      <c r="K158" s="646">
        <v>0</v>
      </c>
      <c r="L158" s="652"/>
      <c r="M158" s="361"/>
    </row>
    <row r="159" spans="2:13" x14ac:dyDescent="0.35">
      <c r="B159" s="229"/>
      <c r="C159" s="301"/>
      <c r="D159" s="301"/>
      <c r="E159" s="449"/>
      <c r="F159" s="301"/>
      <c r="G159" s="302"/>
      <c r="H159" s="170"/>
      <c r="I159" s="170"/>
      <c r="J159" s="646">
        <v>0</v>
      </c>
      <c r="K159" s="646">
        <v>0</v>
      </c>
      <c r="L159" s="652"/>
      <c r="M159" s="361"/>
    </row>
    <row r="160" spans="2:13" x14ac:dyDescent="0.35">
      <c r="B160" s="229"/>
      <c r="C160" s="301"/>
      <c r="D160" s="301"/>
      <c r="E160" s="449"/>
      <c r="F160" s="301"/>
      <c r="G160" s="302"/>
      <c r="H160" s="170"/>
      <c r="I160" s="170"/>
      <c r="J160" s="646">
        <v>0</v>
      </c>
      <c r="K160" s="646">
        <v>0</v>
      </c>
      <c r="L160" s="652"/>
      <c r="M160" s="361"/>
    </row>
    <row r="161" spans="2:13" x14ac:dyDescent="0.35">
      <c r="B161" s="229"/>
      <c r="C161" s="301"/>
      <c r="D161" s="301"/>
      <c r="E161" s="449"/>
      <c r="F161" s="301"/>
      <c r="G161" s="302"/>
      <c r="H161" s="170"/>
      <c r="I161" s="170"/>
      <c r="J161" s="646">
        <v>0</v>
      </c>
      <c r="K161" s="646">
        <v>0</v>
      </c>
      <c r="L161" s="652"/>
      <c r="M161" s="361"/>
    </row>
    <row r="162" spans="2:13" x14ac:dyDescent="0.35">
      <c r="B162" s="229"/>
      <c r="C162" s="301"/>
      <c r="D162" s="301"/>
      <c r="E162" s="449"/>
      <c r="F162" s="301"/>
      <c r="G162" s="302"/>
      <c r="H162" s="170"/>
      <c r="I162" s="170"/>
      <c r="J162" s="646">
        <v>0</v>
      </c>
      <c r="K162" s="646">
        <v>0</v>
      </c>
      <c r="L162" s="652"/>
      <c r="M162" s="361"/>
    </row>
    <row r="163" spans="2:13" x14ac:dyDescent="0.35">
      <c r="B163" s="229"/>
      <c r="C163" s="301"/>
      <c r="D163" s="301"/>
      <c r="E163" s="449"/>
      <c r="F163" s="301"/>
      <c r="G163" s="302"/>
      <c r="H163" s="170"/>
      <c r="I163" s="170"/>
      <c r="J163" s="646">
        <v>0</v>
      </c>
      <c r="K163" s="646">
        <v>0</v>
      </c>
      <c r="L163" s="652"/>
      <c r="M163" s="361"/>
    </row>
    <row r="164" spans="2:13" x14ac:dyDescent="0.35">
      <c r="B164" s="229"/>
      <c r="C164" s="301"/>
      <c r="D164" s="301"/>
      <c r="E164" s="449"/>
      <c r="F164" s="301"/>
      <c r="G164" s="302"/>
      <c r="H164" s="170"/>
      <c r="I164" s="170"/>
      <c r="J164" s="646">
        <v>0</v>
      </c>
      <c r="K164" s="646">
        <v>0</v>
      </c>
      <c r="L164" s="652"/>
      <c r="M164" s="361"/>
    </row>
    <row r="165" spans="2:13" x14ac:dyDescent="0.35">
      <c r="B165" s="229"/>
      <c r="C165" s="301"/>
      <c r="D165" s="301"/>
      <c r="E165" s="449"/>
      <c r="F165" s="301"/>
      <c r="G165" s="302"/>
      <c r="H165" s="170"/>
      <c r="I165" s="170"/>
      <c r="J165" s="646">
        <v>0</v>
      </c>
      <c r="K165" s="646">
        <v>0</v>
      </c>
      <c r="L165" s="652"/>
      <c r="M165" s="361"/>
    </row>
    <row r="166" spans="2:13" x14ac:dyDescent="0.35">
      <c r="B166" s="229"/>
      <c r="C166" s="301"/>
      <c r="D166" s="301"/>
      <c r="E166" s="449"/>
      <c r="F166" s="301"/>
      <c r="G166" s="302"/>
      <c r="H166" s="170"/>
      <c r="I166" s="170"/>
      <c r="J166" s="646">
        <v>0</v>
      </c>
      <c r="K166" s="646">
        <v>0</v>
      </c>
      <c r="L166" s="652"/>
      <c r="M166" s="361"/>
    </row>
    <row r="167" spans="2:13" x14ac:dyDescent="0.35">
      <c r="B167" s="229"/>
      <c r="C167" s="301"/>
      <c r="D167" s="301"/>
      <c r="E167" s="449"/>
      <c r="F167" s="301"/>
      <c r="G167" s="302"/>
      <c r="H167" s="170"/>
      <c r="I167" s="170"/>
      <c r="J167" s="646">
        <v>0</v>
      </c>
      <c r="K167" s="646">
        <v>0</v>
      </c>
      <c r="L167" s="652"/>
      <c r="M167" s="361"/>
    </row>
    <row r="168" spans="2:13" x14ac:dyDescent="0.35">
      <c r="B168" s="229"/>
      <c r="C168" s="301"/>
      <c r="D168" s="301"/>
      <c r="E168" s="449"/>
      <c r="F168" s="301"/>
      <c r="G168" s="302"/>
      <c r="H168" s="170"/>
      <c r="I168" s="170"/>
      <c r="J168" s="646">
        <v>0</v>
      </c>
      <c r="K168" s="646">
        <v>0</v>
      </c>
      <c r="L168" s="652"/>
      <c r="M168" s="361"/>
    </row>
    <row r="169" spans="2:13" x14ac:dyDescent="0.35">
      <c r="B169" s="229"/>
      <c r="C169" s="301"/>
      <c r="D169" s="301"/>
      <c r="E169" s="449"/>
      <c r="F169" s="301"/>
      <c r="G169" s="302"/>
      <c r="H169" s="170"/>
      <c r="I169" s="170"/>
      <c r="J169" s="646">
        <v>0</v>
      </c>
      <c r="K169" s="646">
        <v>0</v>
      </c>
      <c r="L169" s="652"/>
      <c r="M169" s="361"/>
    </row>
    <row r="170" spans="2:13" x14ac:dyDescent="0.35">
      <c r="B170" s="229"/>
      <c r="C170" s="301"/>
      <c r="D170" s="301"/>
      <c r="E170" s="449"/>
      <c r="F170" s="301"/>
      <c r="G170" s="302"/>
      <c r="H170" s="170"/>
      <c r="I170" s="170"/>
      <c r="J170" s="646">
        <v>0</v>
      </c>
      <c r="K170" s="646">
        <v>0</v>
      </c>
      <c r="L170" s="652"/>
      <c r="M170" s="361"/>
    </row>
    <row r="171" spans="2:13" x14ac:dyDescent="0.35">
      <c r="B171" s="229"/>
      <c r="C171" s="301"/>
      <c r="D171" s="301"/>
      <c r="E171" s="449"/>
      <c r="F171" s="301"/>
      <c r="G171" s="302"/>
      <c r="H171" s="170"/>
      <c r="I171" s="170"/>
      <c r="J171" s="646">
        <v>0</v>
      </c>
      <c r="K171" s="646">
        <v>0</v>
      </c>
      <c r="L171" s="652"/>
      <c r="M171" s="361"/>
    </row>
    <row r="172" spans="2:13" x14ac:dyDescent="0.35">
      <c r="B172" s="229"/>
      <c r="C172" s="301"/>
      <c r="D172" s="301"/>
      <c r="E172" s="449"/>
      <c r="F172" s="301"/>
      <c r="G172" s="302"/>
      <c r="H172" s="170"/>
      <c r="I172" s="170"/>
      <c r="J172" s="646">
        <v>0</v>
      </c>
      <c r="K172" s="646">
        <v>0</v>
      </c>
      <c r="L172" s="652"/>
      <c r="M172" s="361"/>
    </row>
    <row r="173" spans="2:13" x14ac:dyDescent="0.35">
      <c r="B173" s="229"/>
      <c r="C173" s="301"/>
      <c r="D173" s="301"/>
      <c r="E173" s="449"/>
      <c r="F173" s="301"/>
      <c r="G173" s="302"/>
      <c r="H173" s="170"/>
      <c r="I173" s="170"/>
      <c r="J173" s="646">
        <v>0</v>
      </c>
      <c r="K173" s="646">
        <v>0</v>
      </c>
      <c r="L173" s="652"/>
      <c r="M173" s="361"/>
    </row>
    <row r="174" spans="2:13" x14ac:dyDescent="0.35">
      <c r="B174" s="229"/>
      <c r="C174" s="301"/>
      <c r="D174" s="301"/>
      <c r="E174" s="449"/>
      <c r="F174" s="301"/>
      <c r="G174" s="302"/>
      <c r="H174" s="170"/>
      <c r="I174" s="170"/>
      <c r="J174" s="646">
        <v>0</v>
      </c>
      <c r="K174" s="646">
        <v>0</v>
      </c>
      <c r="L174" s="652"/>
      <c r="M174" s="361"/>
    </row>
    <row r="175" spans="2:13" x14ac:dyDescent="0.35">
      <c r="B175" s="229"/>
      <c r="C175" s="301"/>
      <c r="D175" s="301"/>
      <c r="E175" s="449"/>
      <c r="F175" s="301"/>
      <c r="G175" s="302"/>
      <c r="H175" s="170"/>
      <c r="I175" s="170"/>
      <c r="J175" s="646">
        <v>0</v>
      </c>
      <c r="K175" s="646">
        <v>0</v>
      </c>
      <c r="L175" s="652"/>
      <c r="M175" s="361"/>
    </row>
    <row r="176" spans="2:13" x14ac:dyDescent="0.35">
      <c r="B176" s="229"/>
      <c r="C176" s="301"/>
      <c r="D176" s="301"/>
      <c r="E176" s="449"/>
      <c r="F176" s="301"/>
      <c r="G176" s="302"/>
      <c r="H176" s="170"/>
      <c r="I176" s="170"/>
      <c r="J176" s="646">
        <v>0</v>
      </c>
      <c r="K176" s="646">
        <v>0</v>
      </c>
      <c r="L176" s="652"/>
      <c r="M176" s="361"/>
    </row>
    <row r="177" spans="2:13" x14ac:dyDescent="0.35">
      <c r="B177" s="229"/>
      <c r="C177" s="301"/>
      <c r="D177" s="301"/>
      <c r="E177" s="449"/>
      <c r="F177" s="301"/>
      <c r="G177" s="302"/>
      <c r="H177" s="170"/>
      <c r="I177" s="170"/>
      <c r="J177" s="646">
        <v>0</v>
      </c>
      <c r="K177" s="646">
        <v>0</v>
      </c>
      <c r="L177" s="652"/>
      <c r="M177" s="361"/>
    </row>
    <row r="178" spans="2:13" x14ac:dyDescent="0.35">
      <c r="B178" s="229"/>
      <c r="C178" s="301"/>
      <c r="D178" s="301"/>
      <c r="E178" s="449"/>
      <c r="F178" s="301"/>
      <c r="G178" s="302"/>
      <c r="H178" s="170"/>
      <c r="I178" s="170"/>
      <c r="J178" s="646">
        <v>0</v>
      </c>
      <c r="K178" s="646">
        <v>0</v>
      </c>
      <c r="L178" s="652"/>
      <c r="M178" s="361"/>
    </row>
    <row r="179" spans="2:13" x14ac:dyDescent="0.35">
      <c r="B179" s="229"/>
      <c r="C179" s="301"/>
      <c r="D179" s="301"/>
      <c r="E179" s="449"/>
      <c r="F179" s="301"/>
      <c r="G179" s="302"/>
      <c r="H179" s="170"/>
      <c r="I179" s="170"/>
      <c r="J179" s="646">
        <v>0</v>
      </c>
      <c r="K179" s="646">
        <v>0</v>
      </c>
      <c r="L179" s="652"/>
      <c r="M179" s="361"/>
    </row>
    <row r="180" spans="2:13" x14ac:dyDescent="0.35">
      <c r="B180" s="229"/>
      <c r="C180" s="301"/>
      <c r="D180" s="301"/>
      <c r="E180" s="449"/>
      <c r="F180" s="301"/>
      <c r="G180" s="302"/>
      <c r="H180" s="170"/>
      <c r="I180" s="170"/>
      <c r="J180" s="646">
        <v>0</v>
      </c>
      <c r="K180" s="646">
        <v>0</v>
      </c>
      <c r="L180" s="652"/>
      <c r="M180" s="361"/>
    </row>
    <row r="181" spans="2:13" x14ac:dyDescent="0.35">
      <c r="B181" s="229"/>
      <c r="C181" s="301"/>
      <c r="D181" s="301"/>
      <c r="E181" s="449"/>
      <c r="F181" s="301"/>
      <c r="G181" s="302"/>
      <c r="H181" s="170"/>
      <c r="I181" s="170"/>
      <c r="J181" s="646">
        <v>0</v>
      </c>
      <c r="K181" s="646">
        <v>0</v>
      </c>
      <c r="L181" s="652"/>
      <c r="M181" s="361"/>
    </row>
    <row r="182" spans="2:13" x14ac:dyDescent="0.35">
      <c r="B182" s="229"/>
      <c r="C182" s="301"/>
      <c r="D182" s="301"/>
      <c r="E182" s="449"/>
      <c r="F182" s="301"/>
      <c r="G182" s="302"/>
      <c r="H182" s="170"/>
      <c r="I182" s="170"/>
      <c r="J182" s="646">
        <v>0</v>
      </c>
      <c r="K182" s="646">
        <v>0</v>
      </c>
      <c r="L182" s="652"/>
      <c r="M182" s="361"/>
    </row>
    <row r="183" spans="2:13" x14ac:dyDescent="0.35">
      <c r="B183" s="229"/>
      <c r="C183" s="301"/>
      <c r="D183" s="301"/>
      <c r="E183" s="449"/>
      <c r="F183" s="301"/>
      <c r="G183" s="302"/>
      <c r="H183" s="170"/>
      <c r="I183" s="170"/>
      <c r="J183" s="646">
        <v>0</v>
      </c>
      <c r="K183" s="646">
        <v>0</v>
      </c>
      <c r="L183" s="652"/>
      <c r="M183" s="361"/>
    </row>
    <row r="184" spans="2:13" x14ac:dyDescent="0.35">
      <c r="B184" s="229"/>
      <c r="C184" s="301"/>
      <c r="D184" s="301"/>
      <c r="E184" s="449"/>
      <c r="F184" s="301"/>
      <c r="G184" s="302"/>
      <c r="H184" s="170"/>
      <c r="I184" s="170"/>
      <c r="J184" s="646">
        <v>0</v>
      </c>
      <c r="K184" s="646">
        <v>0</v>
      </c>
      <c r="L184" s="652"/>
      <c r="M184" s="361"/>
    </row>
    <row r="185" spans="2:13" x14ac:dyDescent="0.35">
      <c r="B185" s="229"/>
      <c r="C185" s="301"/>
      <c r="D185" s="301"/>
      <c r="E185" s="449"/>
      <c r="F185" s="301"/>
      <c r="G185" s="302"/>
      <c r="H185" s="170"/>
      <c r="I185" s="170"/>
      <c r="J185" s="646">
        <v>0</v>
      </c>
      <c r="K185" s="646">
        <v>0</v>
      </c>
      <c r="L185" s="652"/>
      <c r="M185" s="361"/>
    </row>
    <row r="186" spans="2:13" x14ac:dyDescent="0.35">
      <c r="B186" s="229"/>
      <c r="C186" s="301"/>
      <c r="D186" s="301"/>
      <c r="E186" s="449"/>
      <c r="F186" s="301"/>
      <c r="G186" s="302"/>
      <c r="H186" s="170"/>
      <c r="I186" s="170"/>
      <c r="J186" s="646">
        <v>0</v>
      </c>
      <c r="K186" s="646">
        <v>0</v>
      </c>
      <c r="L186" s="652"/>
      <c r="M186" s="361"/>
    </row>
    <row r="187" spans="2:13" x14ac:dyDescent="0.35">
      <c r="B187" s="229"/>
      <c r="C187" s="301"/>
      <c r="D187" s="301"/>
      <c r="E187" s="449"/>
      <c r="F187" s="301"/>
      <c r="G187" s="302"/>
      <c r="H187" s="170"/>
      <c r="I187" s="170"/>
      <c r="J187" s="646">
        <v>0</v>
      </c>
      <c r="K187" s="646">
        <v>0</v>
      </c>
      <c r="L187" s="652"/>
      <c r="M187" s="361"/>
    </row>
    <row r="188" spans="2:13" x14ac:dyDescent="0.35">
      <c r="B188" s="229"/>
      <c r="C188" s="301"/>
      <c r="D188" s="301"/>
      <c r="E188" s="449"/>
      <c r="F188" s="301"/>
      <c r="G188" s="302"/>
      <c r="H188" s="170"/>
      <c r="I188" s="170"/>
      <c r="J188" s="646">
        <v>0</v>
      </c>
      <c r="K188" s="646">
        <v>0</v>
      </c>
      <c r="L188" s="652"/>
      <c r="M188" s="361"/>
    </row>
    <row r="189" spans="2:13" x14ac:dyDescent="0.35">
      <c r="B189" s="229"/>
      <c r="C189" s="301"/>
      <c r="D189" s="301"/>
      <c r="E189" s="449"/>
      <c r="F189" s="301"/>
      <c r="G189" s="302"/>
      <c r="H189" s="170"/>
      <c r="I189" s="170"/>
      <c r="J189" s="646">
        <v>0</v>
      </c>
      <c r="K189" s="646">
        <v>0</v>
      </c>
      <c r="L189" s="652"/>
      <c r="M189" s="361"/>
    </row>
    <row r="190" spans="2:13" x14ac:dyDescent="0.35">
      <c r="B190" s="229"/>
      <c r="C190" s="301"/>
      <c r="D190" s="301"/>
      <c r="E190" s="449"/>
      <c r="F190" s="301"/>
      <c r="G190" s="302"/>
      <c r="H190" s="170"/>
      <c r="I190" s="170"/>
      <c r="J190" s="646">
        <v>0</v>
      </c>
      <c r="K190" s="646">
        <v>0</v>
      </c>
      <c r="L190" s="652"/>
      <c r="M190" s="361"/>
    </row>
    <row r="191" spans="2:13" x14ac:dyDescent="0.35">
      <c r="B191" s="229"/>
      <c r="C191" s="301"/>
      <c r="D191" s="301"/>
      <c r="E191" s="449"/>
      <c r="F191" s="301"/>
      <c r="G191" s="302"/>
      <c r="H191" s="170"/>
      <c r="I191" s="170"/>
      <c r="J191" s="646">
        <v>0</v>
      </c>
      <c r="K191" s="646">
        <v>0</v>
      </c>
      <c r="L191" s="652"/>
      <c r="M191" s="361"/>
    </row>
    <row r="192" spans="2:13" x14ac:dyDescent="0.35">
      <c r="B192" s="229"/>
      <c r="C192" s="301"/>
      <c r="D192" s="301"/>
      <c r="E192" s="449"/>
      <c r="F192" s="301"/>
      <c r="G192" s="302"/>
      <c r="H192" s="170"/>
      <c r="I192" s="170"/>
      <c r="J192" s="646">
        <v>0</v>
      </c>
      <c r="K192" s="646">
        <v>0</v>
      </c>
      <c r="L192" s="652"/>
      <c r="M192" s="361"/>
    </row>
    <row r="193" spans="2:13" x14ac:dyDescent="0.35">
      <c r="B193" s="229"/>
      <c r="C193" s="301"/>
      <c r="D193" s="301"/>
      <c r="E193" s="449"/>
      <c r="F193" s="301"/>
      <c r="G193" s="302"/>
      <c r="H193" s="170"/>
      <c r="I193" s="170"/>
      <c r="J193" s="646">
        <v>0</v>
      </c>
      <c r="K193" s="646">
        <v>0</v>
      </c>
      <c r="L193" s="652"/>
      <c r="M193" s="361"/>
    </row>
    <row r="194" spans="2:13" x14ac:dyDescent="0.35">
      <c r="B194" s="229"/>
      <c r="C194" s="301"/>
      <c r="D194" s="301"/>
      <c r="E194" s="449"/>
      <c r="F194" s="301"/>
      <c r="G194" s="302"/>
      <c r="H194" s="170"/>
      <c r="I194" s="170"/>
      <c r="J194" s="646">
        <v>0</v>
      </c>
      <c r="K194" s="646">
        <v>0</v>
      </c>
      <c r="L194" s="652"/>
      <c r="M194" s="361"/>
    </row>
    <row r="195" spans="2:13" x14ac:dyDescent="0.35">
      <c r="B195" s="229"/>
      <c r="C195" s="301"/>
      <c r="D195" s="301"/>
      <c r="E195" s="449"/>
      <c r="F195" s="301"/>
      <c r="G195" s="302"/>
      <c r="H195" s="170"/>
      <c r="I195" s="170"/>
      <c r="J195" s="646">
        <v>0</v>
      </c>
      <c r="K195" s="646">
        <v>0</v>
      </c>
      <c r="L195" s="652"/>
      <c r="M195" s="361"/>
    </row>
    <row r="196" spans="2:13" x14ac:dyDescent="0.35">
      <c r="B196" s="229"/>
      <c r="C196" s="301"/>
      <c r="D196" s="301"/>
      <c r="E196" s="449"/>
      <c r="F196" s="301"/>
      <c r="G196" s="302"/>
      <c r="H196" s="170"/>
      <c r="I196" s="170"/>
      <c r="J196" s="646">
        <v>0</v>
      </c>
      <c r="K196" s="646">
        <v>0</v>
      </c>
      <c r="L196" s="652"/>
      <c r="M196" s="361"/>
    </row>
    <row r="197" spans="2:13" x14ac:dyDescent="0.35">
      <c r="B197" s="229"/>
      <c r="C197" s="301"/>
      <c r="D197" s="301"/>
      <c r="E197" s="449"/>
      <c r="F197" s="301"/>
      <c r="G197" s="302"/>
      <c r="H197" s="170"/>
      <c r="I197" s="170"/>
      <c r="J197" s="646">
        <v>0</v>
      </c>
      <c r="K197" s="646">
        <v>0</v>
      </c>
      <c r="L197" s="652"/>
      <c r="M197" s="361"/>
    </row>
    <row r="198" spans="2:13" x14ac:dyDescent="0.35">
      <c r="B198" s="229"/>
      <c r="C198" s="301"/>
      <c r="D198" s="301"/>
      <c r="E198" s="449"/>
      <c r="F198" s="301"/>
      <c r="G198" s="302"/>
      <c r="H198" s="170"/>
      <c r="I198" s="170"/>
      <c r="J198" s="646">
        <v>0</v>
      </c>
      <c r="K198" s="646">
        <v>0</v>
      </c>
      <c r="L198" s="652"/>
      <c r="M198" s="361"/>
    </row>
    <row r="199" spans="2:13" x14ac:dyDescent="0.35">
      <c r="B199" s="229"/>
      <c r="C199" s="301"/>
      <c r="D199" s="301"/>
      <c r="E199" s="449"/>
      <c r="F199" s="301"/>
      <c r="G199" s="302"/>
      <c r="H199" s="170"/>
      <c r="I199" s="170"/>
      <c r="J199" s="646">
        <v>0</v>
      </c>
      <c r="K199" s="646">
        <v>0</v>
      </c>
      <c r="L199" s="652"/>
      <c r="M199" s="361"/>
    </row>
    <row r="200" spans="2:13" x14ac:dyDescent="0.35">
      <c r="B200" s="229"/>
      <c r="C200" s="301"/>
      <c r="D200" s="301"/>
      <c r="E200" s="449"/>
      <c r="F200" s="301"/>
      <c r="G200" s="302"/>
      <c r="H200" s="170"/>
      <c r="I200" s="170"/>
      <c r="J200" s="646">
        <v>0</v>
      </c>
      <c r="K200" s="646">
        <v>0</v>
      </c>
      <c r="L200" s="652"/>
      <c r="M200" s="361"/>
    </row>
    <row r="201" spans="2:13" x14ac:dyDescent="0.35">
      <c r="B201" s="229"/>
      <c r="C201" s="301"/>
      <c r="D201" s="301"/>
      <c r="E201" s="449"/>
      <c r="F201" s="301"/>
      <c r="G201" s="302"/>
      <c r="H201" s="170"/>
      <c r="I201" s="170"/>
      <c r="J201" s="646">
        <v>0</v>
      </c>
      <c r="K201" s="646">
        <v>0</v>
      </c>
      <c r="L201" s="652"/>
      <c r="M201" s="361"/>
    </row>
    <row r="202" spans="2:13" x14ac:dyDescent="0.35">
      <c r="B202" s="229"/>
      <c r="C202" s="301"/>
      <c r="D202" s="301"/>
      <c r="E202" s="449"/>
      <c r="F202" s="301"/>
      <c r="G202" s="302"/>
      <c r="H202" s="170"/>
      <c r="I202" s="170"/>
      <c r="J202" s="646">
        <v>0</v>
      </c>
      <c r="K202" s="646">
        <v>0</v>
      </c>
      <c r="L202" s="652"/>
      <c r="M202" s="361"/>
    </row>
    <row r="203" spans="2:13" x14ac:dyDescent="0.35">
      <c r="B203" s="229"/>
      <c r="C203" s="301"/>
      <c r="D203" s="301"/>
      <c r="E203" s="449"/>
      <c r="F203" s="301"/>
      <c r="G203" s="302"/>
      <c r="H203" s="170"/>
      <c r="I203" s="170"/>
      <c r="J203" s="646">
        <v>0</v>
      </c>
      <c r="K203" s="646">
        <v>0</v>
      </c>
      <c r="L203" s="652"/>
      <c r="M203" s="361"/>
    </row>
    <row r="204" spans="2:13" x14ac:dyDescent="0.35">
      <c r="B204" s="229"/>
      <c r="C204" s="301"/>
      <c r="D204" s="301"/>
      <c r="E204" s="449"/>
      <c r="F204" s="301"/>
      <c r="G204" s="302"/>
      <c r="H204" s="170"/>
      <c r="I204" s="170"/>
      <c r="J204" s="646">
        <v>0</v>
      </c>
      <c r="K204" s="646">
        <v>0</v>
      </c>
      <c r="L204" s="652"/>
      <c r="M204" s="361"/>
    </row>
    <row r="205" spans="2:13" x14ac:dyDescent="0.35">
      <c r="B205" s="229"/>
      <c r="C205" s="301"/>
      <c r="D205" s="301"/>
      <c r="E205" s="449"/>
      <c r="F205" s="301"/>
      <c r="G205" s="302"/>
      <c r="H205" s="170"/>
      <c r="I205" s="170"/>
      <c r="J205" s="646">
        <v>0</v>
      </c>
      <c r="K205" s="646">
        <v>0</v>
      </c>
      <c r="L205" s="652"/>
      <c r="M205" s="361"/>
    </row>
    <row r="206" spans="2:13" x14ac:dyDescent="0.35">
      <c r="B206" s="229"/>
      <c r="C206" s="301"/>
      <c r="D206" s="301"/>
      <c r="E206" s="449"/>
      <c r="F206" s="301"/>
      <c r="G206" s="302"/>
      <c r="H206" s="170"/>
      <c r="I206" s="170"/>
      <c r="J206" s="646">
        <v>0</v>
      </c>
      <c r="K206" s="646">
        <v>0</v>
      </c>
      <c r="L206" s="652"/>
      <c r="M206" s="361"/>
    </row>
    <row r="207" spans="2:13" x14ac:dyDescent="0.35">
      <c r="B207" s="229"/>
      <c r="C207" s="301"/>
      <c r="D207" s="301"/>
      <c r="E207" s="449"/>
      <c r="F207" s="301"/>
      <c r="G207" s="302"/>
      <c r="H207" s="170"/>
      <c r="I207" s="170"/>
      <c r="J207" s="646">
        <v>0</v>
      </c>
      <c r="K207" s="646">
        <v>0</v>
      </c>
      <c r="L207" s="652"/>
      <c r="M207" s="361"/>
    </row>
    <row r="208" spans="2:13" x14ac:dyDescent="0.35">
      <c r="B208" s="229"/>
      <c r="C208" s="301"/>
      <c r="D208" s="301"/>
      <c r="E208" s="449"/>
      <c r="F208" s="301"/>
      <c r="G208" s="302"/>
      <c r="H208" s="170"/>
      <c r="I208" s="170"/>
      <c r="J208" s="646">
        <v>0</v>
      </c>
      <c r="K208" s="646">
        <v>0</v>
      </c>
      <c r="L208" s="652"/>
      <c r="M208" s="361"/>
    </row>
    <row r="209" spans="2:13" x14ac:dyDescent="0.35">
      <c r="B209" s="229"/>
      <c r="C209" s="301"/>
      <c r="D209" s="301"/>
      <c r="E209" s="449"/>
      <c r="F209" s="301"/>
      <c r="G209" s="302"/>
      <c r="H209" s="170"/>
      <c r="I209" s="170"/>
      <c r="J209" s="646">
        <v>0</v>
      </c>
      <c r="K209" s="646">
        <v>0</v>
      </c>
      <c r="L209" s="652"/>
      <c r="M209" s="361"/>
    </row>
    <row r="210" spans="2:13" x14ac:dyDescent="0.35">
      <c r="B210" s="229"/>
      <c r="C210" s="301"/>
      <c r="D210" s="301"/>
      <c r="E210" s="449"/>
      <c r="F210" s="301"/>
      <c r="G210" s="302"/>
      <c r="H210" s="170"/>
      <c r="I210" s="170"/>
      <c r="J210" s="646">
        <v>0</v>
      </c>
      <c r="K210" s="646">
        <v>0</v>
      </c>
      <c r="L210" s="652"/>
      <c r="M210" s="361"/>
    </row>
    <row r="211" spans="2:13" x14ac:dyDescent="0.35">
      <c r="B211" s="229"/>
      <c r="C211" s="301"/>
      <c r="D211" s="301"/>
      <c r="E211" s="449"/>
      <c r="F211" s="301"/>
      <c r="G211" s="302"/>
      <c r="H211" s="170"/>
      <c r="I211" s="170"/>
      <c r="J211" s="646">
        <v>0</v>
      </c>
      <c r="K211" s="646">
        <v>0</v>
      </c>
      <c r="L211" s="652"/>
      <c r="M211" s="361"/>
    </row>
    <row r="212" spans="2:13" x14ac:dyDescent="0.35">
      <c r="B212" s="229"/>
      <c r="C212" s="301"/>
      <c r="D212" s="301"/>
      <c r="E212" s="449"/>
      <c r="F212" s="301"/>
      <c r="G212" s="302"/>
      <c r="H212" s="170"/>
      <c r="I212" s="170"/>
      <c r="J212" s="646">
        <v>0</v>
      </c>
      <c r="K212" s="646">
        <v>0</v>
      </c>
      <c r="L212" s="652"/>
      <c r="M212" s="361"/>
    </row>
    <row r="213" spans="2:13" x14ac:dyDescent="0.35">
      <c r="B213" s="229"/>
      <c r="C213" s="301"/>
      <c r="D213" s="301"/>
      <c r="E213" s="449"/>
      <c r="F213" s="301"/>
      <c r="G213" s="302"/>
      <c r="H213" s="170"/>
      <c r="I213" s="170"/>
      <c r="J213" s="646">
        <v>0</v>
      </c>
      <c r="K213" s="646">
        <v>0</v>
      </c>
      <c r="L213" s="652"/>
      <c r="M213" s="361"/>
    </row>
    <row r="214" spans="2:13" x14ac:dyDescent="0.35">
      <c r="B214" s="229"/>
      <c r="C214" s="301"/>
      <c r="D214" s="301"/>
      <c r="E214" s="449"/>
      <c r="F214" s="301"/>
      <c r="G214" s="302"/>
      <c r="H214" s="170"/>
      <c r="I214" s="170"/>
      <c r="J214" s="646">
        <v>0</v>
      </c>
      <c r="K214" s="646">
        <v>0</v>
      </c>
      <c r="L214" s="652"/>
      <c r="M214" s="361"/>
    </row>
    <row r="215" spans="2:13" x14ac:dyDescent="0.35">
      <c r="B215" s="229"/>
      <c r="C215" s="301"/>
      <c r="D215" s="301"/>
      <c r="E215" s="449"/>
      <c r="F215" s="301"/>
      <c r="G215" s="302"/>
      <c r="H215" s="170"/>
      <c r="I215" s="170"/>
      <c r="J215" s="646">
        <v>0</v>
      </c>
      <c r="K215" s="646">
        <v>0</v>
      </c>
      <c r="L215" s="652"/>
      <c r="M215" s="361"/>
    </row>
    <row r="216" spans="2:13" x14ac:dyDescent="0.35">
      <c r="B216" s="229"/>
      <c r="C216" s="301"/>
      <c r="D216" s="301"/>
      <c r="E216" s="449"/>
      <c r="F216" s="301"/>
      <c r="G216" s="302"/>
      <c r="H216" s="170"/>
      <c r="I216" s="170"/>
      <c r="J216" s="646">
        <v>0</v>
      </c>
      <c r="K216" s="646">
        <v>0</v>
      </c>
      <c r="L216" s="652"/>
      <c r="M216" s="361"/>
    </row>
    <row r="217" spans="2:13" x14ac:dyDescent="0.35">
      <c r="B217" s="229"/>
      <c r="C217" s="301"/>
      <c r="D217" s="301"/>
      <c r="E217" s="449"/>
      <c r="F217" s="301"/>
      <c r="G217" s="302"/>
      <c r="H217" s="170"/>
      <c r="I217" s="170"/>
      <c r="J217" s="646">
        <v>0</v>
      </c>
      <c r="K217" s="646">
        <v>0</v>
      </c>
      <c r="L217" s="652"/>
      <c r="M217" s="361"/>
    </row>
    <row r="218" spans="2:13" x14ac:dyDescent="0.35">
      <c r="B218" s="229"/>
      <c r="C218" s="301"/>
      <c r="D218" s="301"/>
      <c r="E218" s="449"/>
      <c r="F218" s="301"/>
      <c r="G218" s="302"/>
      <c r="H218" s="170"/>
      <c r="I218" s="170"/>
      <c r="J218" s="646">
        <v>0</v>
      </c>
      <c r="K218" s="646">
        <v>0</v>
      </c>
      <c r="L218" s="652"/>
      <c r="M218" s="361"/>
    </row>
    <row r="219" spans="2:13" x14ac:dyDescent="0.35">
      <c r="B219" s="229"/>
      <c r="C219" s="301"/>
      <c r="D219" s="301"/>
      <c r="E219" s="449"/>
      <c r="F219" s="301"/>
      <c r="G219" s="302"/>
      <c r="H219" s="170"/>
      <c r="I219" s="170"/>
      <c r="J219" s="646">
        <v>0</v>
      </c>
      <c r="K219" s="646">
        <v>0</v>
      </c>
      <c r="L219" s="652"/>
      <c r="M219" s="361"/>
    </row>
    <row r="220" spans="2:13" x14ac:dyDescent="0.35">
      <c r="B220" s="229"/>
      <c r="C220" s="301"/>
      <c r="D220" s="301"/>
      <c r="E220" s="449"/>
      <c r="F220" s="301"/>
      <c r="G220" s="302"/>
      <c r="H220" s="170"/>
      <c r="I220" s="170"/>
      <c r="J220" s="646">
        <v>0</v>
      </c>
      <c r="K220" s="646">
        <v>0</v>
      </c>
      <c r="L220" s="652"/>
      <c r="M220" s="361"/>
    </row>
    <row r="221" spans="2:13" x14ac:dyDescent="0.35">
      <c r="B221" s="229"/>
      <c r="C221" s="301"/>
      <c r="D221" s="301"/>
      <c r="E221" s="449"/>
      <c r="F221" s="301"/>
      <c r="G221" s="302"/>
      <c r="H221" s="170"/>
      <c r="I221" s="170"/>
      <c r="J221" s="646">
        <v>0</v>
      </c>
      <c r="K221" s="646">
        <v>0</v>
      </c>
      <c r="L221" s="652"/>
      <c r="M221" s="361"/>
    </row>
    <row r="222" spans="2:13" x14ac:dyDescent="0.35">
      <c r="B222" s="229"/>
      <c r="C222" s="301"/>
      <c r="D222" s="301"/>
      <c r="E222" s="449"/>
      <c r="F222" s="301"/>
      <c r="G222" s="302"/>
      <c r="H222" s="170"/>
      <c r="I222" s="170"/>
      <c r="J222" s="646">
        <v>0</v>
      </c>
      <c r="K222" s="646">
        <v>0</v>
      </c>
      <c r="L222" s="652"/>
      <c r="M222" s="361"/>
    </row>
    <row r="223" spans="2:13" x14ac:dyDescent="0.35">
      <c r="B223" s="229"/>
      <c r="C223" s="301"/>
      <c r="D223" s="301"/>
      <c r="E223" s="449"/>
      <c r="F223" s="301"/>
      <c r="G223" s="302"/>
      <c r="H223" s="170"/>
      <c r="I223" s="170"/>
      <c r="J223" s="646">
        <v>0</v>
      </c>
      <c r="K223" s="646">
        <v>0</v>
      </c>
      <c r="L223" s="652"/>
      <c r="M223" s="361"/>
    </row>
    <row r="224" spans="2:13" x14ac:dyDescent="0.35">
      <c r="B224" s="229"/>
      <c r="C224" s="301"/>
      <c r="D224" s="301"/>
      <c r="E224" s="449"/>
      <c r="F224" s="301"/>
      <c r="G224" s="302"/>
      <c r="H224" s="170"/>
      <c r="I224" s="170"/>
      <c r="J224" s="646">
        <v>0</v>
      </c>
      <c r="K224" s="646">
        <v>0</v>
      </c>
      <c r="L224" s="652"/>
      <c r="M224" s="361"/>
    </row>
    <row r="225" spans="2:13" x14ac:dyDescent="0.35">
      <c r="B225" s="229"/>
      <c r="C225" s="301"/>
      <c r="D225" s="301"/>
      <c r="E225" s="449"/>
      <c r="F225" s="301"/>
      <c r="G225" s="302"/>
      <c r="H225" s="170"/>
      <c r="I225" s="170"/>
      <c r="J225" s="646">
        <v>0</v>
      </c>
      <c r="K225" s="646">
        <v>0</v>
      </c>
      <c r="L225" s="652"/>
      <c r="M225" s="361"/>
    </row>
    <row r="226" spans="2:13" x14ac:dyDescent="0.35">
      <c r="B226" s="229"/>
      <c r="C226" s="301"/>
      <c r="D226" s="301"/>
      <c r="E226" s="449"/>
      <c r="F226" s="301"/>
      <c r="G226" s="302"/>
      <c r="H226" s="170"/>
      <c r="I226" s="170"/>
      <c r="J226" s="646">
        <v>0</v>
      </c>
      <c r="K226" s="646">
        <v>0</v>
      </c>
      <c r="L226" s="652"/>
      <c r="M226" s="361"/>
    </row>
    <row r="227" spans="2:13" x14ac:dyDescent="0.35">
      <c r="B227" s="229"/>
      <c r="C227" s="301"/>
      <c r="D227" s="301"/>
      <c r="E227" s="449"/>
      <c r="F227" s="301"/>
      <c r="G227" s="302"/>
      <c r="H227" s="170"/>
      <c r="I227" s="170"/>
      <c r="J227" s="646">
        <v>0</v>
      </c>
      <c r="K227" s="646">
        <v>0</v>
      </c>
      <c r="L227" s="652"/>
      <c r="M227" s="361"/>
    </row>
    <row r="228" spans="2:13" x14ac:dyDescent="0.35">
      <c r="B228" s="229"/>
      <c r="C228" s="301"/>
      <c r="D228" s="301"/>
      <c r="E228" s="449"/>
      <c r="F228" s="301"/>
      <c r="G228" s="302"/>
      <c r="H228" s="170"/>
      <c r="I228" s="170"/>
      <c r="J228" s="646">
        <v>0</v>
      </c>
      <c r="K228" s="646">
        <v>0</v>
      </c>
      <c r="L228" s="652"/>
      <c r="M228" s="361"/>
    </row>
    <row r="229" spans="2:13" x14ac:dyDescent="0.35">
      <c r="B229" s="229"/>
      <c r="C229" s="301"/>
      <c r="D229" s="301"/>
      <c r="E229" s="449"/>
      <c r="F229" s="301"/>
      <c r="G229" s="302"/>
      <c r="H229" s="170"/>
      <c r="I229" s="170"/>
      <c r="J229" s="646">
        <v>0</v>
      </c>
      <c r="K229" s="646">
        <v>0</v>
      </c>
      <c r="L229" s="652"/>
      <c r="M229" s="361"/>
    </row>
    <row r="230" spans="2:13" x14ac:dyDescent="0.35">
      <c r="B230" s="229"/>
      <c r="C230" s="301"/>
      <c r="D230" s="301"/>
      <c r="E230" s="449"/>
      <c r="F230" s="301"/>
      <c r="G230" s="302"/>
      <c r="H230" s="170"/>
      <c r="I230" s="170"/>
      <c r="J230" s="646">
        <v>0</v>
      </c>
      <c r="K230" s="646">
        <v>0</v>
      </c>
      <c r="L230" s="652"/>
      <c r="M230" s="361"/>
    </row>
    <row r="231" spans="2:13" x14ac:dyDescent="0.35">
      <c r="B231" s="229"/>
      <c r="C231" s="301"/>
      <c r="D231" s="301"/>
      <c r="E231" s="449"/>
      <c r="F231" s="301"/>
      <c r="G231" s="302"/>
      <c r="H231" s="170"/>
      <c r="I231" s="170"/>
      <c r="J231" s="646">
        <v>0</v>
      </c>
      <c r="K231" s="646">
        <v>0</v>
      </c>
      <c r="L231" s="652"/>
      <c r="M231" s="361"/>
    </row>
    <row r="232" spans="2:13" x14ac:dyDescent="0.35">
      <c r="B232" s="229"/>
      <c r="C232" s="301"/>
      <c r="D232" s="301"/>
      <c r="E232" s="449"/>
      <c r="F232" s="301"/>
      <c r="G232" s="302"/>
      <c r="H232" s="170"/>
      <c r="I232" s="170"/>
      <c r="J232" s="646">
        <v>0</v>
      </c>
      <c r="K232" s="646">
        <v>0</v>
      </c>
      <c r="L232" s="652"/>
      <c r="M232" s="361"/>
    </row>
    <row r="233" spans="2:13" x14ac:dyDescent="0.35">
      <c r="B233" s="229"/>
      <c r="C233" s="301"/>
      <c r="D233" s="301"/>
      <c r="E233" s="449"/>
      <c r="F233" s="301"/>
      <c r="G233" s="302"/>
      <c r="H233" s="170"/>
      <c r="I233" s="170"/>
      <c r="J233" s="646">
        <v>0</v>
      </c>
      <c r="K233" s="646">
        <v>0</v>
      </c>
      <c r="L233" s="652"/>
      <c r="M233" s="361"/>
    </row>
    <row r="234" spans="2:13" x14ac:dyDescent="0.35">
      <c r="B234" s="229"/>
      <c r="C234" s="301"/>
      <c r="D234" s="301"/>
      <c r="E234" s="449"/>
      <c r="F234" s="301"/>
      <c r="G234" s="302"/>
      <c r="H234" s="170"/>
      <c r="I234" s="170"/>
      <c r="J234" s="646">
        <v>0</v>
      </c>
      <c r="K234" s="646">
        <v>0</v>
      </c>
      <c r="L234" s="652"/>
      <c r="M234" s="361"/>
    </row>
    <row r="235" spans="2:13" x14ac:dyDescent="0.35">
      <c r="B235" s="229"/>
      <c r="C235" s="301"/>
      <c r="D235" s="301"/>
      <c r="E235" s="449"/>
      <c r="F235" s="301"/>
      <c r="G235" s="302"/>
      <c r="H235" s="170"/>
      <c r="I235" s="170"/>
      <c r="J235" s="646">
        <v>0</v>
      </c>
      <c r="K235" s="646">
        <v>0</v>
      </c>
      <c r="L235" s="652"/>
      <c r="M235" s="361"/>
    </row>
    <row r="236" spans="2:13" x14ac:dyDescent="0.35">
      <c r="B236" s="229"/>
      <c r="C236" s="301"/>
      <c r="D236" s="301"/>
      <c r="E236" s="449"/>
      <c r="F236" s="301"/>
      <c r="G236" s="302"/>
      <c r="H236" s="170"/>
      <c r="I236" s="170"/>
      <c r="J236" s="646">
        <v>0</v>
      </c>
      <c r="K236" s="646">
        <v>0</v>
      </c>
      <c r="L236" s="652"/>
      <c r="M236" s="361"/>
    </row>
    <row r="237" spans="2:13" x14ac:dyDescent="0.35">
      <c r="B237" s="229"/>
      <c r="C237" s="301"/>
      <c r="D237" s="301"/>
      <c r="E237" s="449"/>
      <c r="F237" s="301"/>
      <c r="G237" s="302"/>
      <c r="H237" s="170"/>
      <c r="I237" s="170"/>
      <c r="J237" s="646">
        <v>0</v>
      </c>
      <c r="K237" s="646">
        <v>0</v>
      </c>
      <c r="L237" s="652"/>
      <c r="M237" s="361"/>
    </row>
    <row r="238" spans="2:13" x14ac:dyDescent="0.35">
      <c r="B238" s="229"/>
      <c r="C238" s="301"/>
      <c r="D238" s="301"/>
      <c r="E238" s="449"/>
      <c r="F238" s="301"/>
      <c r="G238" s="302"/>
      <c r="H238" s="170"/>
      <c r="I238" s="170"/>
      <c r="J238" s="646">
        <v>0</v>
      </c>
      <c r="K238" s="646">
        <v>0</v>
      </c>
      <c r="L238" s="652"/>
      <c r="M238" s="361"/>
    </row>
    <row r="239" spans="2:13" x14ac:dyDescent="0.35">
      <c r="B239" s="229"/>
      <c r="C239" s="301"/>
      <c r="D239" s="301"/>
      <c r="E239" s="449"/>
      <c r="F239" s="301"/>
      <c r="G239" s="302"/>
      <c r="H239" s="170"/>
      <c r="I239" s="170"/>
      <c r="J239" s="646">
        <v>0</v>
      </c>
      <c r="K239" s="646">
        <v>0</v>
      </c>
      <c r="L239" s="652"/>
      <c r="M239" s="361"/>
    </row>
    <row r="240" spans="2:13" x14ac:dyDescent="0.35">
      <c r="B240" s="229"/>
      <c r="C240" s="301"/>
      <c r="D240" s="301"/>
      <c r="E240" s="449"/>
      <c r="F240" s="301"/>
      <c r="G240" s="302"/>
      <c r="H240" s="170"/>
      <c r="I240" s="170"/>
      <c r="J240" s="646">
        <v>0</v>
      </c>
      <c r="K240" s="646">
        <v>0</v>
      </c>
      <c r="L240" s="652"/>
      <c r="M240" s="361"/>
    </row>
    <row r="241" spans="2:13" x14ac:dyDescent="0.35">
      <c r="B241" s="229"/>
      <c r="C241" s="301"/>
      <c r="D241" s="301"/>
      <c r="E241" s="449"/>
      <c r="F241" s="301"/>
      <c r="G241" s="302"/>
      <c r="H241" s="170"/>
      <c r="I241" s="170"/>
      <c r="J241" s="646">
        <v>0</v>
      </c>
      <c r="K241" s="646">
        <v>0</v>
      </c>
      <c r="L241" s="652"/>
      <c r="M241" s="361"/>
    </row>
    <row r="242" spans="2:13" x14ac:dyDescent="0.35">
      <c r="B242" s="229"/>
      <c r="C242" s="301"/>
      <c r="D242" s="301"/>
      <c r="E242" s="449"/>
      <c r="F242" s="301"/>
      <c r="G242" s="302"/>
      <c r="H242" s="170"/>
      <c r="I242" s="170"/>
      <c r="J242" s="646">
        <v>0</v>
      </c>
      <c r="K242" s="646">
        <v>0</v>
      </c>
      <c r="L242" s="652"/>
      <c r="M242" s="361"/>
    </row>
    <row r="243" spans="2:13" x14ac:dyDescent="0.35">
      <c r="B243" s="229"/>
      <c r="C243" s="301"/>
      <c r="D243" s="301"/>
      <c r="E243" s="449"/>
      <c r="F243" s="301"/>
      <c r="G243" s="302"/>
      <c r="H243" s="170"/>
      <c r="I243" s="170"/>
      <c r="J243" s="646">
        <v>0</v>
      </c>
      <c r="K243" s="646">
        <v>0</v>
      </c>
      <c r="L243" s="652"/>
      <c r="M243" s="361"/>
    </row>
    <row r="244" spans="2:13" x14ac:dyDescent="0.35">
      <c r="B244" s="229"/>
      <c r="C244" s="301"/>
      <c r="D244" s="301"/>
      <c r="E244" s="449"/>
      <c r="F244" s="301"/>
      <c r="G244" s="302"/>
      <c r="H244" s="170"/>
      <c r="I244" s="170"/>
      <c r="J244" s="646">
        <v>0</v>
      </c>
      <c r="K244" s="646">
        <v>0</v>
      </c>
      <c r="L244" s="652"/>
      <c r="M244" s="361"/>
    </row>
    <row r="245" spans="2:13" x14ac:dyDescent="0.35">
      <c r="B245" s="229"/>
      <c r="C245" s="301"/>
      <c r="D245" s="301"/>
      <c r="E245" s="449"/>
      <c r="F245" s="301"/>
      <c r="G245" s="302"/>
      <c r="H245" s="170"/>
      <c r="I245" s="170"/>
      <c r="J245" s="646">
        <v>0</v>
      </c>
      <c r="K245" s="646">
        <v>0</v>
      </c>
      <c r="L245" s="652"/>
      <c r="M245" s="361"/>
    </row>
    <row r="246" spans="2:13" x14ac:dyDescent="0.35">
      <c r="B246" s="229"/>
      <c r="C246" s="301"/>
      <c r="D246" s="301"/>
      <c r="E246" s="449"/>
      <c r="F246" s="301"/>
      <c r="G246" s="302"/>
      <c r="H246" s="170"/>
      <c r="I246" s="170"/>
      <c r="J246" s="646">
        <v>0</v>
      </c>
      <c r="K246" s="646">
        <v>0</v>
      </c>
      <c r="L246" s="652"/>
      <c r="M246" s="361"/>
    </row>
    <row r="247" spans="2:13" x14ac:dyDescent="0.35">
      <c r="B247" s="229"/>
      <c r="C247" s="301"/>
      <c r="D247" s="301"/>
      <c r="E247" s="449"/>
      <c r="F247" s="301"/>
      <c r="G247" s="302"/>
      <c r="H247" s="170"/>
      <c r="I247" s="170"/>
      <c r="J247" s="646">
        <v>0</v>
      </c>
      <c r="K247" s="646">
        <v>0</v>
      </c>
      <c r="L247" s="652"/>
      <c r="M247" s="361"/>
    </row>
    <row r="248" spans="2:13" x14ac:dyDescent="0.35">
      <c r="B248" s="229"/>
      <c r="C248" s="301"/>
      <c r="D248" s="301"/>
      <c r="E248" s="449"/>
      <c r="F248" s="301"/>
      <c r="G248" s="302"/>
      <c r="H248" s="170"/>
      <c r="I248" s="170"/>
      <c r="J248" s="646">
        <v>0</v>
      </c>
      <c r="K248" s="646">
        <v>0</v>
      </c>
      <c r="L248" s="652"/>
      <c r="M248" s="361"/>
    </row>
    <row r="249" spans="2:13" x14ac:dyDescent="0.35">
      <c r="B249" s="229"/>
      <c r="C249" s="301"/>
      <c r="D249" s="301"/>
      <c r="E249" s="449"/>
      <c r="F249" s="301"/>
      <c r="G249" s="302"/>
      <c r="H249" s="170"/>
      <c r="I249" s="170"/>
      <c r="J249" s="646">
        <v>0</v>
      </c>
      <c r="K249" s="646">
        <v>0</v>
      </c>
      <c r="L249" s="652"/>
      <c r="M249" s="361"/>
    </row>
    <row r="250" spans="2:13" x14ac:dyDescent="0.35">
      <c r="B250" s="229"/>
      <c r="C250" s="301"/>
      <c r="D250" s="301"/>
      <c r="E250" s="449"/>
      <c r="F250" s="301"/>
      <c r="G250" s="302"/>
      <c r="H250" s="170"/>
      <c r="I250" s="170"/>
      <c r="J250" s="646">
        <v>0</v>
      </c>
      <c r="K250" s="646">
        <v>0</v>
      </c>
      <c r="L250" s="652"/>
      <c r="M250" s="361"/>
    </row>
    <row r="251" spans="2:13" x14ac:dyDescent="0.35">
      <c r="B251" s="229"/>
      <c r="C251" s="301"/>
      <c r="D251" s="301"/>
      <c r="E251" s="449"/>
      <c r="F251" s="301"/>
      <c r="G251" s="302"/>
      <c r="H251" s="170"/>
      <c r="I251" s="170"/>
      <c r="J251" s="646">
        <v>0</v>
      </c>
      <c r="K251" s="646">
        <v>0</v>
      </c>
      <c r="L251" s="652"/>
      <c r="M251" s="361"/>
    </row>
    <row r="252" spans="2:13" x14ac:dyDescent="0.35">
      <c r="B252" s="229"/>
      <c r="C252" s="301"/>
      <c r="D252" s="301"/>
      <c r="E252" s="449"/>
      <c r="F252" s="301"/>
      <c r="G252" s="302"/>
      <c r="H252" s="170"/>
      <c r="I252" s="170"/>
      <c r="J252" s="646">
        <v>0</v>
      </c>
      <c r="K252" s="646">
        <v>0</v>
      </c>
      <c r="L252" s="652"/>
      <c r="M252" s="361"/>
    </row>
    <row r="253" spans="2:13" x14ac:dyDescent="0.35">
      <c r="B253" s="229"/>
      <c r="C253" s="301"/>
      <c r="D253" s="301"/>
      <c r="E253" s="449"/>
      <c r="F253" s="301"/>
      <c r="G253" s="302"/>
      <c r="H253" s="170"/>
      <c r="I253" s="170"/>
      <c r="J253" s="646">
        <v>0</v>
      </c>
      <c r="K253" s="646">
        <v>0</v>
      </c>
      <c r="L253" s="652"/>
      <c r="M253" s="361"/>
    </row>
    <row r="254" spans="2:13" x14ac:dyDescent="0.35">
      <c r="B254" s="229"/>
      <c r="C254" s="301"/>
      <c r="D254" s="301"/>
      <c r="E254" s="449"/>
      <c r="F254" s="301"/>
      <c r="G254" s="302"/>
      <c r="H254" s="170"/>
      <c r="I254" s="170"/>
      <c r="J254" s="646">
        <v>0</v>
      </c>
      <c r="K254" s="646">
        <v>0</v>
      </c>
      <c r="L254" s="652"/>
      <c r="M254" s="361"/>
    </row>
    <row r="255" spans="2:13" x14ac:dyDescent="0.35">
      <c r="B255" s="229"/>
      <c r="C255" s="301"/>
      <c r="D255" s="301"/>
      <c r="E255" s="449"/>
      <c r="F255" s="301"/>
      <c r="G255" s="302"/>
      <c r="H255" s="170"/>
      <c r="I255" s="170"/>
      <c r="J255" s="646">
        <v>0</v>
      </c>
      <c r="K255" s="646">
        <v>0</v>
      </c>
      <c r="L255" s="652"/>
      <c r="M255" s="361"/>
    </row>
    <row r="256" spans="2:13" x14ac:dyDescent="0.35">
      <c r="B256" s="229"/>
      <c r="C256" s="301"/>
      <c r="D256" s="301"/>
      <c r="E256" s="449"/>
      <c r="F256" s="301"/>
      <c r="G256" s="302"/>
      <c r="H256" s="170"/>
      <c r="I256" s="170"/>
      <c r="J256" s="646">
        <v>0</v>
      </c>
      <c r="K256" s="646">
        <v>0</v>
      </c>
      <c r="L256" s="652"/>
      <c r="M256" s="361"/>
    </row>
    <row r="257" spans="2:13" x14ac:dyDescent="0.35">
      <c r="B257" s="229"/>
      <c r="C257" s="301"/>
      <c r="D257" s="301"/>
      <c r="E257" s="449"/>
      <c r="F257" s="301"/>
      <c r="G257" s="302"/>
      <c r="H257" s="170"/>
      <c r="I257" s="170"/>
      <c r="J257" s="646">
        <v>0</v>
      </c>
      <c r="K257" s="646">
        <v>0</v>
      </c>
      <c r="L257" s="652"/>
      <c r="M257" s="361"/>
    </row>
    <row r="258" spans="2:13" x14ac:dyDescent="0.35">
      <c r="B258" s="229"/>
      <c r="C258" s="301"/>
      <c r="D258" s="301"/>
      <c r="E258" s="449"/>
      <c r="F258" s="301"/>
      <c r="G258" s="302"/>
      <c r="H258" s="170"/>
      <c r="I258" s="170"/>
      <c r="J258" s="646">
        <v>0</v>
      </c>
      <c r="K258" s="646">
        <v>0</v>
      </c>
      <c r="L258" s="652"/>
      <c r="M258" s="361"/>
    </row>
    <row r="259" spans="2:13" x14ac:dyDescent="0.35">
      <c r="B259" s="229"/>
      <c r="C259" s="301"/>
      <c r="D259" s="301"/>
      <c r="E259" s="449"/>
      <c r="F259" s="301"/>
      <c r="G259" s="302"/>
      <c r="H259" s="170"/>
      <c r="I259" s="170"/>
      <c r="J259" s="646">
        <v>0</v>
      </c>
      <c r="K259" s="646">
        <v>0</v>
      </c>
      <c r="L259" s="652"/>
      <c r="M259" s="361"/>
    </row>
    <row r="260" spans="2:13" x14ac:dyDescent="0.35">
      <c r="B260" s="229"/>
      <c r="C260" s="301"/>
      <c r="D260" s="301"/>
      <c r="E260" s="449"/>
      <c r="F260" s="301"/>
      <c r="G260" s="302"/>
      <c r="H260" s="170"/>
      <c r="I260" s="170"/>
      <c r="J260" s="646">
        <v>0</v>
      </c>
      <c r="K260" s="646">
        <v>0</v>
      </c>
      <c r="L260" s="652"/>
      <c r="M260" s="361"/>
    </row>
    <row r="261" spans="2:13" x14ac:dyDescent="0.35">
      <c r="B261" s="229"/>
      <c r="C261" s="301"/>
      <c r="D261" s="301"/>
      <c r="E261" s="449"/>
      <c r="F261" s="301"/>
      <c r="G261" s="302"/>
      <c r="H261" s="170"/>
      <c r="I261" s="170"/>
      <c r="J261" s="646">
        <v>0</v>
      </c>
      <c r="K261" s="646">
        <v>0</v>
      </c>
      <c r="L261" s="652"/>
      <c r="M261" s="361"/>
    </row>
    <row r="262" spans="2:13" x14ac:dyDescent="0.35">
      <c r="B262" s="229"/>
      <c r="C262" s="301"/>
      <c r="D262" s="301"/>
      <c r="E262" s="449"/>
      <c r="F262" s="301"/>
      <c r="G262" s="302"/>
      <c r="H262" s="170"/>
      <c r="I262" s="170"/>
      <c r="J262" s="646">
        <v>0</v>
      </c>
      <c r="K262" s="646">
        <v>0</v>
      </c>
      <c r="L262" s="652"/>
      <c r="M262" s="361"/>
    </row>
    <row r="263" spans="2:13" x14ac:dyDescent="0.35">
      <c r="B263" s="229"/>
      <c r="C263" s="301"/>
      <c r="D263" s="301"/>
      <c r="E263" s="449"/>
      <c r="F263" s="301"/>
      <c r="G263" s="302"/>
      <c r="H263" s="170"/>
      <c r="I263" s="170"/>
      <c r="J263" s="646">
        <v>0</v>
      </c>
      <c r="K263" s="646">
        <v>0</v>
      </c>
      <c r="L263" s="652"/>
      <c r="M263" s="361"/>
    </row>
    <row r="264" spans="2:13" x14ac:dyDescent="0.35">
      <c r="B264" s="229"/>
      <c r="C264" s="301"/>
      <c r="D264" s="301"/>
      <c r="E264" s="449"/>
      <c r="F264" s="301"/>
      <c r="G264" s="302"/>
      <c r="H264" s="170"/>
      <c r="I264" s="170"/>
      <c r="J264" s="646">
        <v>0</v>
      </c>
      <c r="K264" s="646">
        <v>0</v>
      </c>
      <c r="L264" s="652"/>
      <c r="M264" s="361"/>
    </row>
    <row r="265" spans="2:13" x14ac:dyDescent="0.35">
      <c r="B265" s="229"/>
      <c r="C265" s="301"/>
      <c r="D265" s="301"/>
      <c r="E265" s="449"/>
      <c r="F265" s="301"/>
      <c r="G265" s="302"/>
      <c r="H265" s="170"/>
      <c r="I265" s="170"/>
      <c r="J265" s="646">
        <v>0</v>
      </c>
      <c r="K265" s="646">
        <v>0</v>
      </c>
      <c r="L265" s="652"/>
      <c r="M265" s="361"/>
    </row>
    <row r="266" spans="2:13" x14ac:dyDescent="0.35">
      <c r="B266" s="229"/>
      <c r="C266" s="301"/>
      <c r="D266" s="301"/>
      <c r="E266" s="449"/>
      <c r="F266" s="301"/>
      <c r="G266" s="302"/>
      <c r="H266" s="170"/>
      <c r="I266" s="170"/>
      <c r="J266" s="646">
        <v>0</v>
      </c>
      <c r="K266" s="646">
        <v>0</v>
      </c>
      <c r="L266" s="652"/>
      <c r="M266" s="361"/>
    </row>
    <row r="267" spans="2:13" x14ac:dyDescent="0.35">
      <c r="B267" s="229"/>
      <c r="C267" s="301"/>
      <c r="D267" s="301"/>
      <c r="E267" s="449"/>
      <c r="F267" s="301"/>
      <c r="G267" s="302"/>
      <c r="H267" s="170"/>
      <c r="I267" s="170"/>
      <c r="J267" s="646">
        <v>0</v>
      </c>
      <c r="K267" s="646">
        <v>0</v>
      </c>
      <c r="L267" s="652"/>
      <c r="M267" s="361"/>
    </row>
    <row r="268" spans="2:13" x14ac:dyDescent="0.35">
      <c r="B268" s="229"/>
      <c r="C268" s="301"/>
      <c r="D268" s="301"/>
      <c r="E268" s="449"/>
      <c r="F268" s="301"/>
      <c r="G268" s="302"/>
      <c r="H268" s="170"/>
      <c r="I268" s="170"/>
      <c r="J268" s="646">
        <v>0</v>
      </c>
      <c r="K268" s="646">
        <v>0</v>
      </c>
      <c r="L268" s="652"/>
      <c r="M268" s="361"/>
    </row>
    <row r="269" spans="2:13" x14ac:dyDescent="0.35">
      <c r="B269" s="229"/>
      <c r="C269" s="301"/>
      <c r="D269" s="301"/>
      <c r="E269" s="449"/>
      <c r="F269" s="301"/>
      <c r="G269" s="302"/>
      <c r="H269" s="170"/>
      <c r="I269" s="170"/>
      <c r="J269" s="646">
        <v>0</v>
      </c>
      <c r="K269" s="646">
        <v>0</v>
      </c>
      <c r="L269" s="652"/>
      <c r="M269" s="361"/>
    </row>
    <row r="270" spans="2:13" x14ac:dyDescent="0.35">
      <c r="B270" s="229"/>
      <c r="C270" s="301"/>
      <c r="D270" s="301"/>
      <c r="E270" s="449"/>
      <c r="F270" s="301"/>
      <c r="G270" s="302"/>
      <c r="H270" s="170"/>
      <c r="I270" s="170"/>
      <c r="J270" s="646">
        <v>0</v>
      </c>
      <c r="K270" s="646">
        <v>0</v>
      </c>
      <c r="L270" s="652"/>
      <c r="M270" s="361"/>
    </row>
    <row r="271" spans="2:13" x14ac:dyDescent="0.35">
      <c r="B271" s="229"/>
      <c r="C271" s="301"/>
      <c r="D271" s="301"/>
      <c r="E271" s="449"/>
      <c r="F271" s="301"/>
      <c r="G271" s="302"/>
      <c r="H271" s="170"/>
      <c r="I271" s="170"/>
      <c r="J271" s="646">
        <v>0</v>
      </c>
      <c r="K271" s="646">
        <v>0</v>
      </c>
      <c r="L271" s="652"/>
      <c r="M271" s="361"/>
    </row>
    <row r="272" spans="2:13" x14ac:dyDescent="0.35">
      <c r="B272" s="229"/>
      <c r="C272" s="301"/>
      <c r="D272" s="301"/>
      <c r="E272" s="449"/>
      <c r="F272" s="301"/>
      <c r="G272" s="302"/>
      <c r="H272" s="170"/>
      <c r="I272" s="170"/>
      <c r="J272" s="646">
        <v>0</v>
      </c>
      <c r="K272" s="646">
        <v>0</v>
      </c>
      <c r="L272" s="652"/>
      <c r="M272" s="361"/>
    </row>
    <row r="273" spans="2:13" x14ac:dyDescent="0.35">
      <c r="B273" s="229"/>
      <c r="C273" s="301"/>
      <c r="D273" s="301"/>
      <c r="E273" s="449"/>
      <c r="F273" s="301"/>
      <c r="G273" s="302"/>
      <c r="H273" s="170"/>
      <c r="I273" s="170"/>
      <c r="J273" s="646">
        <v>0</v>
      </c>
      <c r="K273" s="646">
        <v>0</v>
      </c>
      <c r="L273" s="652"/>
      <c r="M273" s="361"/>
    </row>
    <row r="274" spans="2:13" x14ac:dyDescent="0.35">
      <c r="B274" s="229"/>
      <c r="C274" s="301"/>
      <c r="D274" s="301"/>
      <c r="E274" s="449"/>
      <c r="F274" s="301"/>
      <c r="G274" s="302"/>
      <c r="H274" s="170"/>
      <c r="I274" s="170"/>
      <c r="J274" s="646">
        <v>0</v>
      </c>
      <c r="K274" s="646">
        <v>0</v>
      </c>
      <c r="L274" s="652"/>
      <c r="M274" s="361"/>
    </row>
    <row r="275" spans="2:13" x14ac:dyDescent="0.35">
      <c r="B275" s="229"/>
      <c r="C275" s="301"/>
      <c r="D275" s="301"/>
      <c r="E275" s="449"/>
      <c r="F275" s="301"/>
      <c r="G275" s="302"/>
      <c r="H275" s="170"/>
      <c r="I275" s="170"/>
      <c r="J275" s="646">
        <v>0</v>
      </c>
      <c r="K275" s="646">
        <v>0</v>
      </c>
      <c r="L275" s="652"/>
      <c r="M275" s="361"/>
    </row>
    <row r="276" spans="2:13" x14ac:dyDescent="0.35">
      <c r="B276" s="229"/>
      <c r="C276" s="301"/>
      <c r="D276" s="301"/>
      <c r="E276" s="449"/>
      <c r="F276" s="301"/>
      <c r="G276" s="302"/>
      <c r="H276" s="170"/>
      <c r="I276" s="170"/>
      <c r="J276" s="646">
        <v>0</v>
      </c>
      <c r="K276" s="646">
        <v>0</v>
      </c>
      <c r="L276" s="652"/>
      <c r="M276" s="361"/>
    </row>
    <row r="277" spans="2:13" x14ac:dyDescent="0.35">
      <c r="B277" s="229"/>
      <c r="C277" s="301"/>
      <c r="D277" s="301"/>
      <c r="E277" s="449"/>
      <c r="F277" s="301"/>
      <c r="G277" s="302"/>
      <c r="H277" s="170"/>
      <c r="I277" s="170"/>
      <c r="J277" s="646">
        <v>0</v>
      </c>
      <c r="K277" s="646">
        <v>0</v>
      </c>
      <c r="L277" s="652"/>
      <c r="M277" s="361"/>
    </row>
    <row r="278" spans="2:13" x14ac:dyDescent="0.35">
      <c r="B278" s="229"/>
      <c r="C278" s="301"/>
      <c r="D278" s="301"/>
      <c r="E278" s="449"/>
      <c r="F278" s="301"/>
      <c r="G278" s="302"/>
      <c r="H278" s="170"/>
      <c r="I278" s="170"/>
      <c r="J278" s="646">
        <v>0</v>
      </c>
      <c r="K278" s="646">
        <v>0</v>
      </c>
      <c r="L278" s="652"/>
      <c r="M278" s="361"/>
    </row>
    <row r="279" spans="2:13" x14ac:dyDescent="0.35">
      <c r="B279" s="229"/>
      <c r="C279" s="301"/>
      <c r="D279" s="301"/>
      <c r="E279" s="449"/>
      <c r="F279" s="301"/>
      <c r="G279" s="302"/>
      <c r="H279" s="170"/>
      <c r="I279" s="170"/>
      <c r="J279" s="646">
        <v>0</v>
      </c>
      <c r="K279" s="646">
        <v>0</v>
      </c>
      <c r="L279" s="652"/>
      <c r="M279" s="361"/>
    </row>
    <row r="280" spans="2:13" x14ac:dyDescent="0.35">
      <c r="B280" s="229"/>
      <c r="C280" s="301"/>
      <c r="D280" s="301"/>
      <c r="E280" s="449"/>
      <c r="F280" s="301"/>
      <c r="G280" s="302"/>
      <c r="H280" s="170"/>
      <c r="I280" s="170"/>
      <c r="J280" s="646">
        <v>0</v>
      </c>
      <c r="K280" s="646">
        <v>0</v>
      </c>
      <c r="L280" s="652"/>
      <c r="M280" s="361"/>
    </row>
    <row r="281" spans="2:13" x14ac:dyDescent="0.35">
      <c r="B281" s="229"/>
      <c r="C281" s="301"/>
      <c r="D281" s="301"/>
      <c r="E281" s="449"/>
      <c r="F281" s="301"/>
      <c r="G281" s="302"/>
      <c r="H281" s="170"/>
      <c r="I281" s="170"/>
      <c r="J281" s="646">
        <v>0</v>
      </c>
      <c r="K281" s="646">
        <v>0</v>
      </c>
      <c r="L281" s="652"/>
      <c r="M281" s="361"/>
    </row>
    <row r="282" spans="2:13" x14ac:dyDescent="0.35">
      <c r="B282" s="229"/>
      <c r="C282" s="301"/>
      <c r="D282" s="301"/>
      <c r="E282" s="449"/>
      <c r="F282" s="301"/>
      <c r="G282" s="302"/>
      <c r="H282" s="170"/>
      <c r="I282" s="170"/>
      <c r="J282" s="646">
        <v>0</v>
      </c>
      <c r="K282" s="646">
        <v>0</v>
      </c>
      <c r="L282" s="652"/>
      <c r="M282" s="361"/>
    </row>
    <row r="283" spans="2:13" x14ac:dyDescent="0.35">
      <c r="B283" s="229"/>
      <c r="C283" s="301"/>
      <c r="D283" s="301"/>
      <c r="E283" s="449"/>
      <c r="F283" s="301"/>
      <c r="G283" s="302"/>
      <c r="H283" s="170"/>
      <c r="I283" s="170"/>
      <c r="J283" s="646">
        <v>0</v>
      </c>
      <c r="K283" s="646">
        <v>0</v>
      </c>
      <c r="L283" s="652"/>
      <c r="M283" s="361"/>
    </row>
    <row r="284" spans="2:13" x14ac:dyDescent="0.35">
      <c r="B284" s="229"/>
      <c r="C284" s="301"/>
      <c r="D284" s="301"/>
      <c r="E284" s="449"/>
      <c r="F284" s="301"/>
      <c r="G284" s="302"/>
      <c r="H284" s="170"/>
      <c r="I284" s="170"/>
      <c r="J284" s="646">
        <v>0</v>
      </c>
      <c r="K284" s="646">
        <v>0</v>
      </c>
      <c r="L284" s="652"/>
      <c r="M284" s="361"/>
    </row>
    <row r="285" spans="2:13" x14ac:dyDescent="0.35">
      <c r="B285" s="229"/>
      <c r="C285" s="301"/>
      <c r="D285" s="301"/>
      <c r="E285" s="449"/>
      <c r="F285" s="301"/>
      <c r="G285" s="302"/>
      <c r="H285" s="170"/>
      <c r="I285" s="170"/>
      <c r="J285" s="646">
        <v>0</v>
      </c>
      <c r="K285" s="646">
        <v>0</v>
      </c>
      <c r="L285" s="652"/>
      <c r="M285" s="361"/>
    </row>
    <row r="286" spans="2:13" x14ac:dyDescent="0.35">
      <c r="B286" s="229"/>
      <c r="C286" s="301"/>
      <c r="D286" s="301"/>
      <c r="E286" s="449"/>
      <c r="F286" s="301"/>
      <c r="G286" s="302"/>
      <c r="H286" s="170"/>
      <c r="I286" s="170"/>
      <c r="J286" s="646">
        <v>0</v>
      </c>
      <c r="K286" s="646">
        <v>0</v>
      </c>
      <c r="L286" s="652"/>
      <c r="M286" s="361"/>
    </row>
    <row r="287" spans="2:13" x14ac:dyDescent="0.35">
      <c r="B287" s="229"/>
      <c r="C287" s="301"/>
      <c r="D287" s="301"/>
      <c r="E287" s="449"/>
      <c r="F287" s="301"/>
      <c r="G287" s="302"/>
      <c r="H287" s="170"/>
      <c r="I287" s="170"/>
      <c r="J287" s="646">
        <v>0</v>
      </c>
      <c r="K287" s="646">
        <v>0</v>
      </c>
      <c r="L287" s="652"/>
      <c r="M287" s="361"/>
    </row>
    <row r="288" spans="2:13" x14ac:dyDescent="0.35">
      <c r="B288" s="229"/>
      <c r="C288" s="301"/>
      <c r="D288" s="301"/>
      <c r="E288" s="449"/>
      <c r="F288" s="301"/>
      <c r="G288" s="302"/>
      <c r="H288" s="170"/>
      <c r="I288" s="170"/>
      <c r="J288" s="646">
        <v>0</v>
      </c>
      <c r="K288" s="646">
        <v>0</v>
      </c>
      <c r="L288" s="652"/>
      <c r="M288" s="361"/>
    </row>
    <row r="289" spans="2:13" x14ac:dyDescent="0.35">
      <c r="B289" s="229"/>
      <c r="C289" s="301"/>
      <c r="D289" s="301"/>
      <c r="E289" s="449"/>
      <c r="F289" s="301"/>
      <c r="G289" s="302"/>
      <c r="H289" s="170"/>
      <c r="I289" s="170"/>
      <c r="J289" s="646">
        <v>0</v>
      </c>
      <c r="K289" s="646">
        <v>0</v>
      </c>
      <c r="L289" s="652"/>
      <c r="M289" s="361"/>
    </row>
    <row r="290" spans="2:13" x14ac:dyDescent="0.35">
      <c r="B290" s="229"/>
      <c r="C290" s="301"/>
      <c r="D290" s="301"/>
      <c r="E290" s="449"/>
      <c r="F290" s="301"/>
      <c r="G290" s="302"/>
      <c r="H290" s="170"/>
      <c r="I290" s="170"/>
      <c r="J290" s="646">
        <v>0</v>
      </c>
      <c r="K290" s="646">
        <v>0</v>
      </c>
      <c r="L290" s="652"/>
      <c r="M290" s="361"/>
    </row>
    <row r="291" spans="2:13" x14ac:dyDescent="0.35">
      <c r="B291" s="229"/>
      <c r="C291" s="301"/>
      <c r="D291" s="301"/>
      <c r="E291" s="449"/>
      <c r="F291" s="301"/>
      <c r="G291" s="302"/>
      <c r="H291" s="170"/>
      <c r="I291" s="170"/>
      <c r="J291" s="646">
        <v>0</v>
      </c>
      <c r="K291" s="646">
        <v>0</v>
      </c>
      <c r="L291" s="652"/>
      <c r="M291" s="361"/>
    </row>
    <row r="292" spans="2:13" x14ac:dyDescent="0.35">
      <c r="B292" s="229"/>
      <c r="C292" s="301"/>
      <c r="D292" s="301"/>
      <c r="E292" s="449"/>
      <c r="F292" s="301"/>
      <c r="G292" s="302"/>
      <c r="H292" s="170"/>
      <c r="I292" s="170"/>
      <c r="J292" s="646">
        <v>0</v>
      </c>
      <c r="K292" s="646">
        <v>0</v>
      </c>
      <c r="L292" s="652"/>
      <c r="M292" s="361"/>
    </row>
    <row r="293" spans="2:13" x14ac:dyDescent="0.35">
      <c r="B293" s="229"/>
      <c r="C293" s="301"/>
      <c r="D293" s="301"/>
      <c r="E293" s="449"/>
      <c r="F293" s="301"/>
      <c r="G293" s="302"/>
      <c r="H293" s="170"/>
      <c r="I293" s="170"/>
      <c r="J293" s="646">
        <v>0</v>
      </c>
      <c r="K293" s="646">
        <v>0</v>
      </c>
      <c r="L293" s="652"/>
      <c r="M293" s="361"/>
    </row>
    <row r="294" spans="2:13" x14ac:dyDescent="0.35">
      <c r="B294" s="229"/>
      <c r="C294" s="301"/>
      <c r="D294" s="301"/>
      <c r="E294" s="449"/>
      <c r="F294" s="301"/>
      <c r="G294" s="302"/>
      <c r="H294" s="170"/>
      <c r="I294" s="170"/>
      <c r="J294" s="646">
        <v>0</v>
      </c>
      <c r="K294" s="646">
        <v>0</v>
      </c>
      <c r="L294" s="652"/>
      <c r="M294" s="361"/>
    </row>
    <row r="295" spans="2:13" x14ac:dyDescent="0.35">
      <c r="B295" s="229"/>
      <c r="C295" s="301"/>
      <c r="D295" s="301"/>
      <c r="E295" s="449"/>
      <c r="F295" s="301"/>
      <c r="G295" s="302"/>
      <c r="H295" s="170"/>
      <c r="I295" s="170"/>
      <c r="J295" s="646">
        <v>0</v>
      </c>
      <c r="K295" s="646">
        <v>0</v>
      </c>
      <c r="L295" s="652"/>
      <c r="M295" s="361"/>
    </row>
    <row r="296" spans="2:13" x14ac:dyDescent="0.35">
      <c r="B296" s="229"/>
      <c r="C296" s="301"/>
      <c r="D296" s="301"/>
      <c r="E296" s="449"/>
      <c r="F296" s="301"/>
      <c r="G296" s="302"/>
      <c r="H296" s="170"/>
      <c r="I296" s="170"/>
      <c r="J296" s="646">
        <v>0</v>
      </c>
      <c r="K296" s="646">
        <v>0</v>
      </c>
      <c r="L296" s="652"/>
      <c r="M296" s="361"/>
    </row>
    <row r="297" spans="2:13" x14ac:dyDescent="0.35">
      <c r="B297" s="229"/>
      <c r="C297" s="301"/>
      <c r="D297" s="301"/>
      <c r="E297" s="449"/>
      <c r="F297" s="301"/>
      <c r="G297" s="302"/>
      <c r="H297" s="170"/>
      <c r="I297" s="170"/>
      <c r="J297" s="646">
        <v>0</v>
      </c>
      <c r="K297" s="646">
        <v>0</v>
      </c>
      <c r="L297" s="652"/>
      <c r="M297" s="361"/>
    </row>
    <row r="298" spans="2:13" x14ac:dyDescent="0.35">
      <c r="B298" s="229"/>
      <c r="C298" s="301"/>
      <c r="D298" s="301"/>
      <c r="E298" s="449"/>
      <c r="F298" s="301"/>
      <c r="G298" s="302"/>
      <c r="H298" s="170"/>
      <c r="I298" s="170"/>
      <c r="J298" s="646">
        <v>0</v>
      </c>
      <c r="K298" s="646">
        <v>0</v>
      </c>
      <c r="L298" s="652"/>
      <c r="M298" s="361"/>
    </row>
    <row r="299" spans="2:13" x14ac:dyDescent="0.35">
      <c r="B299" s="229"/>
      <c r="C299" s="301"/>
      <c r="D299" s="301"/>
      <c r="E299" s="449"/>
      <c r="F299" s="301"/>
      <c r="G299" s="302"/>
      <c r="H299" s="170"/>
      <c r="I299" s="170"/>
      <c r="J299" s="646">
        <v>0</v>
      </c>
      <c r="K299" s="646">
        <v>0</v>
      </c>
      <c r="L299" s="652"/>
      <c r="M299" s="361"/>
    </row>
    <row r="300" spans="2:13" x14ac:dyDescent="0.35">
      <c r="B300" s="229"/>
      <c r="C300" s="301"/>
      <c r="D300" s="301"/>
      <c r="E300" s="449"/>
      <c r="F300" s="301"/>
      <c r="G300" s="302"/>
      <c r="H300" s="170"/>
      <c r="I300" s="170"/>
      <c r="J300" s="646">
        <v>0</v>
      </c>
      <c r="K300" s="646">
        <v>0</v>
      </c>
      <c r="L300" s="652"/>
      <c r="M300" s="361"/>
    </row>
    <row r="301" spans="2:13" x14ac:dyDescent="0.35">
      <c r="B301" s="229"/>
      <c r="C301" s="301"/>
      <c r="D301" s="301"/>
      <c r="E301" s="449"/>
      <c r="F301" s="301"/>
      <c r="G301" s="302"/>
      <c r="H301" s="170"/>
      <c r="I301" s="170"/>
      <c r="J301" s="646">
        <v>0</v>
      </c>
      <c r="K301" s="646">
        <v>0</v>
      </c>
      <c r="L301" s="652"/>
      <c r="M301" s="361"/>
    </row>
    <row r="302" spans="2:13" x14ac:dyDescent="0.35">
      <c r="B302" s="229"/>
      <c r="C302" s="301"/>
      <c r="D302" s="301"/>
      <c r="E302" s="449"/>
      <c r="F302" s="301"/>
      <c r="G302" s="302"/>
      <c r="H302" s="170"/>
      <c r="I302" s="170"/>
      <c r="J302" s="646">
        <v>0</v>
      </c>
      <c r="K302" s="646">
        <v>0</v>
      </c>
      <c r="L302" s="652"/>
      <c r="M302" s="361"/>
    </row>
    <row r="303" spans="2:13" x14ac:dyDescent="0.35">
      <c r="B303" s="229"/>
      <c r="C303" s="301"/>
      <c r="D303" s="301"/>
      <c r="E303" s="449"/>
      <c r="F303" s="301"/>
      <c r="G303" s="302"/>
      <c r="H303" s="170"/>
      <c r="I303" s="170"/>
      <c r="J303" s="646">
        <v>0</v>
      </c>
      <c r="K303" s="646">
        <v>0</v>
      </c>
      <c r="L303" s="652"/>
      <c r="M303" s="361"/>
    </row>
    <row r="304" spans="2:13" x14ac:dyDescent="0.35">
      <c r="B304" s="229"/>
      <c r="C304" s="301"/>
      <c r="D304" s="301"/>
      <c r="E304" s="449"/>
      <c r="F304" s="301"/>
      <c r="G304" s="302"/>
      <c r="H304" s="170"/>
      <c r="I304" s="170"/>
      <c r="J304" s="646">
        <v>0</v>
      </c>
      <c r="K304" s="646">
        <v>0</v>
      </c>
      <c r="L304" s="652"/>
      <c r="M304" s="361"/>
    </row>
    <row r="305" spans="2:13" x14ac:dyDescent="0.35">
      <c r="B305" s="229"/>
      <c r="C305" s="301"/>
      <c r="D305" s="301"/>
      <c r="E305" s="449"/>
      <c r="F305" s="301"/>
      <c r="G305" s="302"/>
      <c r="H305" s="170"/>
      <c r="I305" s="170"/>
      <c r="J305" s="646">
        <v>0</v>
      </c>
      <c r="K305" s="646">
        <v>0</v>
      </c>
      <c r="L305" s="652"/>
      <c r="M305" s="361"/>
    </row>
    <row r="306" spans="2:13" x14ac:dyDescent="0.35">
      <c r="B306" s="229"/>
      <c r="C306" s="301"/>
      <c r="D306" s="301"/>
      <c r="E306" s="449"/>
      <c r="F306" s="301"/>
      <c r="G306" s="302"/>
      <c r="H306" s="170"/>
      <c r="I306" s="170"/>
      <c r="J306" s="646">
        <v>0</v>
      </c>
      <c r="K306" s="646">
        <v>0</v>
      </c>
      <c r="L306" s="652"/>
      <c r="M306" s="361"/>
    </row>
    <row r="307" spans="2:13" x14ac:dyDescent="0.35">
      <c r="B307" s="229"/>
      <c r="C307" s="301"/>
      <c r="D307" s="301"/>
      <c r="E307" s="449"/>
      <c r="F307" s="301"/>
      <c r="G307" s="302"/>
      <c r="H307" s="170"/>
      <c r="I307" s="170"/>
      <c r="J307" s="646">
        <v>0</v>
      </c>
      <c r="K307" s="646">
        <v>0</v>
      </c>
      <c r="L307" s="652"/>
      <c r="M307" s="361"/>
    </row>
    <row r="308" spans="2:13" x14ac:dyDescent="0.35">
      <c r="B308" s="229"/>
      <c r="C308" s="301"/>
      <c r="D308" s="301"/>
      <c r="E308" s="449"/>
      <c r="F308" s="301"/>
      <c r="G308" s="302"/>
      <c r="H308" s="170"/>
      <c r="I308" s="170"/>
      <c r="J308" s="646">
        <v>0</v>
      </c>
      <c r="K308" s="646">
        <v>0</v>
      </c>
      <c r="L308" s="652"/>
      <c r="M308" s="361"/>
    </row>
    <row r="309" spans="2:13" x14ac:dyDescent="0.35">
      <c r="B309" s="229"/>
      <c r="C309" s="301"/>
      <c r="D309" s="301"/>
      <c r="E309" s="449"/>
      <c r="F309" s="301"/>
      <c r="G309" s="302"/>
      <c r="H309" s="170"/>
      <c r="I309" s="170"/>
      <c r="J309" s="646">
        <v>0</v>
      </c>
      <c r="K309" s="646">
        <v>0</v>
      </c>
      <c r="L309" s="652"/>
      <c r="M309" s="361"/>
    </row>
    <row r="310" spans="2:13" x14ac:dyDescent="0.35">
      <c r="B310" s="229"/>
      <c r="C310" s="301"/>
      <c r="D310" s="301"/>
      <c r="E310" s="449"/>
      <c r="F310" s="301"/>
      <c r="G310" s="302"/>
      <c r="H310" s="170"/>
      <c r="I310" s="170"/>
      <c r="J310" s="646">
        <v>0</v>
      </c>
      <c r="K310" s="646">
        <v>0</v>
      </c>
      <c r="L310" s="652"/>
      <c r="M310" s="361"/>
    </row>
    <row r="311" spans="2:13" x14ac:dyDescent="0.35">
      <c r="B311" s="229"/>
      <c r="C311" s="301"/>
      <c r="D311" s="301"/>
      <c r="E311" s="449"/>
      <c r="F311" s="301"/>
      <c r="G311" s="302"/>
      <c r="H311" s="170"/>
      <c r="I311" s="170"/>
      <c r="J311" s="646">
        <v>0</v>
      </c>
      <c r="K311" s="646">
        <v>0</v>
      </c>
      <c r="L311" s="652"/>
      <c r="M311" s="361"/>
    </row>
    <row r="312" spans="2:13" x14ac:dyDescent="0.35">
      <c r="B312" s="229"/>
      <c r="C312" s="301"/>
      <c r="D312" s="301"/>
      <c r="E312" s="449"/>
      <c r="F312" s="301"/>
      <c r="G312" s="302"/>
      <c r="H312" s="170"/>
      <c r="I312" s="170"/>
      <c r="J312" s="646">
        <v>0</v>
      </c>
      <c r="K312" s="646">
        <v>0</v>
      </c>
      <c r="L312" s="652"/>
      <c r="M312" s="361"/>
    </row>
    <row r="313" spans="2:13" x14ac:dyDescent="0.35">
      <c r="B313" s="229"/>
      <c r="C313" s="301"/>
      <c r="D313" s="301"/>
      <c r="E313" s="449"/>
      <c r="F313" s="301"/>
      <c r="G313" s="302"/>
      <c r="H313" s="170"/>
      <c r="I313" s="170"/>
      <c r="J313" s="646">
        <v>0</v>
      </c>
      <c r="K313" s="646">
        <v>0</v>
      </c>
      <c r="L313" s="652"/>
      <c r="M313" s="361"/>
    </row>
    <row r="314" spans="2:13" x14ac:dyDescent="0.35">
      <c r="B314" s="229"/>
      <c r="C314" s="301"/>
      <c r="D314" s="301"/>
      <c r="E314" s="449"/>
      <c r="F314" s="301"/>
      <c r="G314" s="302"/>
      <c r="H314" s="170"/>
      <c r="I314" s="170"/>
      <c r="J314" s="646">
        <v>0</v>
      </c>
      <c r="K314" s="646">
        <v>0</v>
      </c>
      <c r="L314" s="652"/>
      <c r="M314" s="361"/>
    </row>
    <row r="315" spans="2:13" x14ac:dyDescent="0.35">
      <c r="B315" s="229"/>
      <c r="C315" s="301"/>
      <c r="D315" s="301"/>
      <c r="E315" s="449"/>
      <c r="F315" s="301"/>
      <c r="G315" s="302"/>
      <c r="H315" s="170"/>
      <c r="I315" s="170"/>
      <c r="J315" s="646">
        <v>0</v>
      </c>
      <c r="K315" s="646">
        <v>0</v>
      </c>
      <c r="L315" s="652"/>
      <c r="M315" s="361"/>
    </row>
    <row r="316" spans="2:13" x14ac:dyDescent="0.35">
      <c r="B316" s="229"/>
      <c r="C316" s="301"/>
      <c r="D316" s="301"/>
      <c r="E316" s="449"/>
      <c r="F316" s="301"/>
      <c r="G316" s="302"/>
      <c r="H316" s="170"/>
      <c r="I316" s="170"/>
      <c r="J316" s="646">
        <v>0</v>
      </c>
      <c r="K316" s="646">
        <v>0</v>
      </c>
      <c r="L316" s="652"/>
      <c r="M316" s="361"/>
    </row>
    <row r="317" spans="2:13" x14ac:dyDescent="0.35">
      <c r="B317" s="229"/>
      <c r="C317" s="301"/>
      <c r="D317" s="301"/>
      <c r="E317" s="449"/>
      <c r="F317" s="301"/>
      <c r="G317" s="302"/>
      <c r="H317" s="170"/>
      <c r="I317" s="170"/>
      <c r="J317" s="646">
        <v>0</v>
      </c>
      <c r="K317" s="646">
        <v>0</v>
      </c>
      <c r="L317" s="652"/>
      <c r="M317" s="361"/>
    </row>
    <row r="318" spans="2:13" x14ac:dyDescent="0.35">
      <c r="B318" s="229"/>
      <c r="C318" s="301"/>
      <c r="D318" s="301"/>
      <c r="E318" s="449"/>
      <c r="F318" s="301"/>
      <c r="G318" s="302"/>
      <c r="H318" s="170"/>
      <c r="I318" s="170"/>
      <c r="J318" s="646">
        <v>0</v>
      </c>
      <c r="K318" s="646">
        <v>0</v>
      </c>
      <c r="L318" s="652"/>
      <c r="M318" s="361"/>
    </row>
    <row r="319" spans="2:13" x14ac:dyDescent="0.35">
      <c r="B319" s="229"/>
      <c r="C319" s="301"/>
      <c r="D319" s="301"/>
      <c r="E319" s="449"/>
      <c r="F319" s="301"/>
      <c r="G319" s="302"/>
      <c r="H319" s="170"/>
      <c r="I319" s="170"/>
      <c r="J319" s="646">
        <v>0</v>
      </c>
      <c r="K319" s="646">
        <v>0</v>
      </c>
      <c r="L319" s="652"/>
      <c r="M319" s="361"/>
    </row>
    <row r="320" spans="2:13" x14ac:dyDescent="0.35">
      <c r="B320" s="229"/>
      <c r="C320" s="301"/>
      <c r="D320" s="301"/>
      <c r="E320" s="449"/>
      <c r="F320" s="301"/>
      <c r="G320" s="302"/>
      <c r="H320" s="170"/>
      <c r="I320" s="170"/>
      <c r="J320" s="646">
        <v>0</v>
      </c>
      <c r="K320" s="646">
        <v>0</v>
      </c>
      <c r="L320" s="652"/>
      <c r="M320" s="361"/>
    </row>
    <row r="321" spans="2:13" x14ac:dyDescent="0.35">
      <c r="B321" s="229"/>
      <c r="C321" s="301"/>
      <c r="D321" s="301"/>
      <c r="E321" s="449"/>
      <c r="F321" s="301"/>
      <c r="G321" s="302"/>
      <c r="H321" s="170"/>
      <c r="I321" s="170"/>
      <c r="J321" s="646">
        <v>0</v>
      </c>
      <c r="K321" s="646">
        <v>0</v>
      </c>
      <c r="L321" s="652"/>
      <c r="M321" s="361"/>
    </row>
    <row r="322" spans="2:13" x14ac:dyDescent="0.35">
      <c r="B322" s="229"/>
      <c r="C322" s="301"/>
      <c r="D322" s="301"/>
      <c r="E322" s="449"/>
      <c r="F322" s="301"/>
      <c r="G322" s="302"/>
      <c r="H322" s="170"/>
      <c r="I322" s="170"/>
      <c r="J322" s="646">
        <v>0</v>
      </c>
      <c r="K322" s="646">
        <v>0</v>
      </c>
      <c r="L322" s="652"/>
      <c r="M322" s="361"/>
    </row>
    <row r="323" spans="2:13" x14ac:dyDescent="0.35">
      <c r="B323" s="229"/>
      <c r="C323" s="301"/>
      <c r="D323" s="301"/>
      <c r="E323" s="449"/>
      <c r="F323" s="301"/>
      <c r="G323" s="302"/>
      <c r="H323" s="170"/>
      <c r="I323" s="170"/>
      <c r="J323" s="646">
        <v>0</v>
      </c>
      <c r="K323" s="646">
        <v>0</v>
      </c>
      <c r="L323" s="652"/>
      <c r="M323" s="361"/>
    </row>
    <row r="324" spans="2:13" x14ac:dyDescent="0.35">
      <c r="B324" s="229"/>
      <c r="C324" s="301"/>
      <c r="D324" s="301"/>
      <c r="E324" s="449"/>
      <c r="F324" s="301"/>
      <c r="G324" s="302"/>
      <c r="H324" s="170"/>
      <c r="I324" s="170"/>
      <c r="J324" s="646">
        <v>0</v>
      </c>
      <c r="K324" s="646">
        <v>0</v>
      </c>
      <c r="L324" s="652"/>
      <c r="M324" s="361"/>
    </row>
    <row r="325" spans="2:13" x14ac:dyDescent="0.35">
      <c r="B325" s="229"/>
      <c r="C325" s="301"/>
      <c r="D325" s="301"/>
      <c r="E325" s="449"/>
      <c r="F325" s="301"/>
      <c r="G325" s="302"/>
      <c r="H325" s="170"/>
      <c r="I325" s="170"/>
      <c r="J325" s="646">
        <v>0</v>
      </c>
      <c r="K325" s="646">
        <v>0</v>
      </c>
      <c r="L325" s="652"/>
      <c r="M325" s="361"/>
    </row>
    <row r="326" spans="2:13" x14ac:dyDescent="0.35">
      <c r="B326" s="229"/>
      <c r="C326" s="301"/>
      <c r="D326" s="301"/>
      <c r="E326" s="449"/>
      <c r="F326" s="301"/>
      <c r="G326" s="302"/>
      <c r="H326" s="170"/>
      <c r="I326" s="170"/>
      <c r="J326" s="646">
        <v>0</v>
      </c>
      <c r="K326" s="646">
        <v>0</v>
      </c>
      <c r="L326" s="652"/>
      <c r="M326" s="361"/>
    </row>
    <row r="327" spans="2:13" x14ac:dyDescent="0.35">
      <c r="B327" s="229"/>
      <c r="C327" s="301"/>
      <c r="D327" s="301"/>
      <c r="E327" s="449"/>
      <c r="F327" s="301"/>
      <c r="G327" s="302"/>
      <c r="H327" s="170"/>
      <c r="I327" s="170"/>
      <c r="J327" s="646">
        <v>0</v>
      </c>
      <c r="K327" s="646">
        <v>0</v>
      </c>
      <c r="L327" s="652"/>
      <c r="M327" s="361"/>
    </row>
    <row r="328" spans="2:13" x14ac:dyDescent="0.35">
      <c r="B328" s="229"/>
      <c r="C328" s="301"/>
      <c r="D328" s="301"/>
      <c r="E328" s="449"/>
      <c r="F328" s="301"/>
      <c r="G328" s="302"/>
      <c r="H328" s="170"/>
      <c r="I328" s="170"/>
      <c r="J328" s="646">
        <v>0</v>
      </c>
      <c r="K328" s="646">
        <v>0</v>
      </c>
      <c r="L328" s="652"/>
      <c r="M328" s="361"/>
    </row>
    <row r="329" spans="2:13" x14ac:dyDescent="0.35">
      <c r="B329" s="229"/>
      <c r="C329" s="301"/>
      <c r="D329" s="301"/>
      <c r="E329" s="449"/>
      <c r="F329" s="301"/>
      <c r="G329" s="302"/>
      <c r="H329" s="170"/>
      <c r="I329" s="170"/>
      <c r="J329" s="646">
        <v>0</v>
      </c>
      <c r="K329" s="646">
        <v>0</v>
      </c>
      <c r="L329" s="652"/>
      <c r="M329" s="361"/>
    </row>
    <row r="330" spans="2:13" x14ac:dyDescent="0.35">
      <c r="B330" s="229"/>
      <c r="C330" s="301"/>
      <c r="D330" s="301"/>
      <c r="E330" s="449"/>
      <c r="F330" s="301"/>
      <c r="G330" s="302"/>
      <c r="H330" s="170"/>
      <c r="I330" s="170"/>
      <c r="J330" s="646">
        <v>0</v>
      </c>
      <c r="K330" s="646">
        <v>0</v>
      </c>
      <c r="L330" s="652"/>
      <c r="M330" s="361"/>
    </row>
    <row r="331" spans="2:13" x14ac:dyDescent="0.35">
      <c r="B331" s="229"/>
      <c r="C331" s="301"/>
      <c r="D331" s="301"/>
      <c r="E331" s="449"/>
      <c r="F331" s="301"/>
      <c r="G331" s="302"/>
      <c r="H331" s="170"/>
      <c r="I331" s="170"/>
      <c r="J331" s="646">
        <v>0</v>
      </c>
      <c r="K331" s="646">
        <v>0</v>
      </c>
      <c r="L331" s="652"/>
      <c r="M331" s="361"/>
    </row>
    <row r="332" spans="2:13" x14ac:dyDescent="0.35">
      <c r="B332" s="229"/>
      <c r="C332" s="301"/>
      <c r="D332" s="301"/>
      <c r="E332" s="449"/>
      <c r="F332" s="301"/>
      <c r="G332" s="302"/>
      <c r="H332" s="170"/>
      <c r="I332" s="170"/>
      <c r="J332" s="646">
        <v>0</v>
      </c>
      <c r="K332" s="646">
        <v>0</v>
      </c>
      <c r="L332" s="652"/>
      <c r="M332" s="361"/>
    </row>
    <row r="333" spans="2:13" x14ac:dyDescent="0.35">
      <c r="B333" s="229"/>
      <c r="C333" s="301"/>
      <c r="D333" s="301"/>
      <c r="E333" s="449"/>
      <c r="F333" s="301"/>
      <c r="G333" s="302"/>
      <c r="H333" s="170"/>
      <c r="I333" s="170"/>
      <c r="J333" s="646">
        <v>0</v>
      </c>
      <c r="K333" s="646">
        <v>0</v>
      </c>
      <c r="L333" s="652"/>
      <c r="M333" s="361"/>
    </row>
    <row r="334" spans="2:13" x14ac:dyDescent="0.35">
      <c r="B334" s="229"/>
      <c r="C334" s="301"/>
      <c r="D334" s="301"/>
      <c r="E334" s="449"/>
      <c r="F334" s="301"/>
      <c r="G334" s="302"/>
      <c r="H334" s="170"/>
      <c r="I334" s="170"/>
      <c r="J334" s="646">
        <v>0</v>
      </c>
      <c r="K334" s="646">
        <v>0</v>
      </c>
      <c r="L334" s="652"/>
      <c r="M334" s="361"/>
    </row>
    <row r="335" spans="2:13" x14ac:dyDescent="0.35">
      <c r="B335" s="229"/>
      <c r="C335" s="301"/>
      <c r="D335" s="301"/>
      <c r="E335" s="449"/>
      <c r="F335" s="301"/>
      <c r="G335" s="302"/>
      <c r="H335" s="170"/>
      <c r="I335" s="170"/>
      <c r="J335" s="646">
        <v>0</v>
      </c>
      <c r="K335" s="646">
        <v>0</v>
      </c>
      <c r="L335" s="652"/>
      <c r="M335" s="361"/>
    </row>
    <row r="336" spans="2:13" x14ac:dyDescent="0.35">
      <c r="B336" s="229"/>
      <c r="C336" s="301"/>
      <c r="D336" s="301"/>
      <c r="E336" s="449"/>
      <c r="F336" s="301"/>
      <c r="G336" s="302"/>
      <c r="H336" s="170"/>
      <c r="I336" s="170"/>
      <c r="J336" s="646">
        <v>0</v>
      </c>
      <c r="K336" s="646">
        <v>0</v>
      </c>
      <c r="L336" s="652"/>
      <c r="M336" s="361"/>
    </row>
    <row r="337" spans="2:13" x14ac:dyDescent="0.35">
      <c r="B337" s="229"/>
      <c r="C337" s="301"/>
      <c r="D337" s="301"/>
      <c r="E337" s="449"/>
      <c r="F337" s="301"/>
      <c r="G337" s="302"/>
      <c r="H337" s="170"/>
      <c r="I337" s="170"/>
      <c r="J337" s="646">
        <v>0</v>
      </c>
      <c r="K337" s="646">
        <v>0</v>
      </c>
      <c r="L337" s="652"/>
      <c r="M337" s="361"/>
    </row>
    <row r="338" spans="2:13" x14ac:dyDescent="0.35">
      <c r="B338" s="229"/>
      <c r="C338" s="301"/>
      <c r="D338" s="301"/>
      <c r="E338" s="449"/>
      <c r="F338" s="301"/>
      <c r="G338" s="302"/>
      <c r="H338" s="170"/>
      <c r="I338" s="170"/>
      <c r="J338" s="646">
        <v>0</v>
      </c>
      <c r="K338" s="646">
        <v>0</v>
      </c>
      <c r="L338" s="652"/>
      <c r="M338" s="361"/>
    </row>
    <row r="339" spans="2:13" x14ac:dyDescent="0.35">
      <c r="B339" s="229"/>
      <c r="C339" s="301"/>
      <c r="D339" s="301"/>
      <c r="E339" s="449"/>
      <c r="F339" s="301"/>
      <c r="G339" s="302"/>
      <c r="H339" s="170"/>
      <c r="I339" s="170"/>
      <c r="J339" s="646">
        <v>0</v>
      </c>
      <c r="K339" s="646">
        <v>0</v>
      </c>
      <c r="L339" s="652"/>
      <c r="M339" s="361"/>
    </row>
    <row r="340" spans="2:13" x14ac:dyDescent="0.35">
      <c r="B340" s="229"/>
      <c r="C340" s="301"/>
      <c r="D340" s="301"/>
      <c r="E340" s="449"/>
      <c r="F340" s="301"/>
      <c r="G340" s="302"/>
      <c r="H340" s="170"/>
      <c r="I340" s="170"/>
      <c r="J340" s="646">
        <v>0</v>
      </c>
      <c r="K340" s="646">
        <v>0</v>
      </c>
      <c r="L340" s="652"/>
      <c r="M340" s="361"/>
    </row>
    <row r="341" spans="2:13" x14ac:dyDescent="0.35">
      <c r="B341" s="229"/>
      <c r="C341" s="301"/>
      <c r="D341" s="301"/>
      <c r="E341" s="449"/>
      <c r="F341" s="301"/>
      <c r="G341" s="302"/>
      <c r="H341" s="170"/>
      <c r="I341" s="170"/>
      <c r="J341" s="646">
        <v>0</v>
      </c>
      <c r="K341" s="646">
        <v>0</v>
      </c>
      <c r="L341" s="652"/>
      <c r="M341" s="361"/>
    </row>
    <row r="342" spans="2:13" x14ac:dyDescent="0.35">
      <c r="B342" s="229"/>
      <c r="C342" s="301"/>
      <c r="D342" s="301"/>
      <c r="E342" s="449"/>
      <c r="F342" s="301"/>
      <c r="G342" s="302"/>
      <c r="H342" s="170"/>
      <c r="I342" s="170"/>
      <c r="J342" s="646">
        <v>0</v>
      </c>
      <c r="K342" s="646">
        <v>0</v>
      </c>
      <c r="L342" s="652"/>
      <c r="M342" s="361"/>
    </row>
    <row r="343" spans="2:13" x14ac:dyDescent="0.35">
      <c r="B343" s="229"/>
      <c r="C343" s="301"/>
      <c r="D343" s="301"/>
      <c r="E343" s="449"/>
      <c r="F343" s="301"/>
      <c r="G343" s="302"/>
      <c r="H343" s="170"/>
      <c r="I343" s="170"/>
      <c r="J343" s="646">
        <v>0</v>
      </c>
      <c r="K343" s="646">
        <v>0</v>
      </c>
      <c r="L343" s="652"/>
      <c r="M343" s="361"/>
    </row>
    <row r="344" spans="2:13" x14ac:dyDescent="0.35">
      <c r="B344" s="229"/>
      <c r="C344" s="301"/>
      <c r="D344" s="301"/>
      <c r="E344" s="449"/>
      <c r="F344" s="301"/>
      <c r="G344" s="302"/>
      <c r="H344" s="170"/>
      <c r="I344" s="170"/>
      <c r="J344" s="646">
        <v>0</v>
      </c>
      <c r="K344" s="646">
        <v>0</v>
      </c>
      <c r="L344" s="652"/>
      <c r="M344" s="361"/>
    </row>
    <row r="345" spans="2:13" x14ac:dyDescent="0.35">
      <c r="B345" s="229"/>
      <c r="C345" s="301"/>
      <c r="D345" s="301"/>
      <c r="E345" s="449"/>
      <c r="F345" s="301"/>
      <c r="G345" s="302"/>
      <c r="H345" s="170"/>
      <c r="I345" s="170"/>
      <c r="J345" s="646">
        <v>0</v>
      </c>
      <c r="K345" s="646">
        <v>0</v>
      </c>
      <c r="L345" s="652"/>
      <c r="M345" s="361"/>
    </row>
    <row r="346" spans="2:13" x14ac:dyDescent="0.35">
      <c r="B346" s="229"/>
      <c r="C346" s="301"/>
      <c r="D346" s="301"/>
      <c r="E346" s="449"/>
      <c r="F346" s="301"/>
      <c r="G346" s="302"/>
      <c r="H346" s="170"/>
      <c r="I346" s="170"/>
      <c r="J346" s="646">
        <v>0</v>
      </c>
      <c r="K346" s="646">
        <v>0</v>
      </c>
      <c r="L346" s="652"/>
      <c r="M346" s="361"/>
    </row>
    <row r="347" spans="2:13" x14ac:dyDescent="0.35">
      <c r="B347" s="229"/>
      <c r="C347" s="301"/>
      <c r="D347" s="301"/>
      <c r="E347" s="449"/>
      <c r="F347" s="301"/>
      <c r="G347" s="302"/>
      <c r="H347" s="170"/>
      <c r="I347" s="170"/>
      <c r="J347" s="646">
        <v>0</v>
      </c>
      <c r="K347" s="646">
        <v>0</v>
      </c>
      <c r="L347" s="652"/>
      <c r="M347" s="361"/>
    </row>
    <row r="348" spans="2:13" x14ac:dyDescent="0.35">
      <c r="B348" s="229"/>
      <c r="C348" s="301"/>
      <c r="D348" s="301"/>
      <c r="E348" s="449"/>
      <c r="F348" s="301"/>
      <c r="G348" s="302"/>
      <c r="H348" s="170"/>
      <c r="I348" s="170"/>
      <c r="J348" s="646">
        <v>0</v>
      </c>
      <c r="K348" s="646">
        <v>0</v>
      </c>
      <c r="L348" s="652"/>
      <c r="M348" s="361"/>
    </row>
    <row r="349" spans="2:13" x14ac:dyDescent="0.35">
      <c r="B349" s="229"/>
      <c r="C349" s="301"/>
      <c r="D349" s="301"/>
      <c r="E349" s="449"/>
      <c r="F349" s="301"/>
      <c r="G349" s="302"/>
      <c r="H349" s="170"/>
      <c r="I349" s="170"/>
      <c r="J349" s="646">
        <v>0</v>
      </c>
      <c r="K349" s="646">
        <v>0</v>
      </c>
      <c r="L349" s="652"/>
      <c r="M349" s="361"/>
    </row>
    <row r="350" spans="2:13" x14ac:dyDescent="0.35">
      <c r="B350" s="229"/>
      <c r="C350" s="301"/>
      <c r="D350" s="301"/>
      <c r="E350" s="449"/>
      <c r="F350" s="301"/>
      <c r="G350" s="302"/>
      <c r="H350" s="170"/>
      <c r="I350" s="170"/>
      <c r="J350" s="646">
        <v>0</v>
      </c>
      <c r="K350" s="646">
        <v>0</v>
      </c>
      <c r="L350" s="652"/>
      <c r="M350" s="361"/>
    </row>
    <row r="351" spans="2:13" x14ac:dyDescent="0.35">
      <c r="B351" s="229"/>
      <c r="C351" s="301"/>
      <c r="D351" s="301"/>
      <c r="E351" s="449"/>
      <c r="F351" s="301"/>
      <c r="G351" s="302"/>
      <c r="H351" s="170"/>
      <c r="I351" s="170"/>
      <c r="J351" s="646">
        <v>0</v>
      </c>
      <c r="K351" s="646">
        <v>0</v>
      </c>
      <c r="L351" s="652"/>
      <c r="M351" s="361"/>
    </row>
    <row r="352" spans="2:13" x14ac:dyDescent="0.35">
      <c r="B352" s="229"/>
      <c r="C352" s="301"/>
      <c r="D352" s="301"/>
      <c r="E352" s="449"/>
      <c r="F352" s="301"/>
      <c r="G352" s="302"/>
      <c r="H352" s="170"/>
      <c r="I352" s="170"/>
      <c r="J352" s="646">
        <v>0</v>
      </c>
      <c r="K352" s="646">
        <v>0</v>
      </c>
      <c r="L352" s="652"/>
      <c r="M352" s="361"/>
    </row>
    <row r="353" spans="2:13" x14ac:dyDescent="0.35">
      <c r="B353" s="229"/>
      <c r="C353" s="301"/>
      <c r="D353" s="301"/>
      <c r="E353" s="449"/>
      <c r="F353" s="301"/>
      <c r="G353" s="302"/>
      <c r="H353" s="170"/>
      <c r="I353" s="170"/>
      <c r="J353" s="646">
        <v>0</v>
      </c>
      <c r="K353" s="646">
        <v>0</v>
      </c>
      <c r="L353" s="652"/>
      <c r="M353" s="361"/>
    </row>
    <row r="354" spans="2:13" x14ac:dyDescent="0.35">
      <c r="B354" s="229"/>
      <c r="C354" s="301"/>
      <c r="D354" s="301"/>
      <c r="E354" s="449"/>
      <c r="F354" s="301"/>
      <c r="G354" s="302"/>
      <c r="H354" s="170"/>
      <c r="I354" s="170"/>
      <c r="J354" s="646">
        <v>0</v>
      </c>
      <c r="K354" s="646">
        <v>0</v>
      </c>
      <c r="L354" s="652"/>
      <c r="M354" s="361"/>
    </row>
    <row r="355" spans="2:13" x14ac:dyDescent="0.35">
      <c r="B355" s="229"/>
      <c r="C355" s="301"/>
      <c r="D355" s="301"/>
      <c r="E355" s="449"/>
      <c r="F355" s="301"/>
      <c r="G355" s="302"/>
      <c r="H355" s="170"/>
      <c r="I355" s="170"/>
      <c r="J355" s="646">
        <v>0</v>
      </c>
      <c r="K355" s="646">
        <v>0</v>
      </c>
      <c r="L355" s="652"/>
      <c r="M355" s="361"/>
    </row>
    <row r="356" spans="2:13" x14ac:dyDescent="0.35">
      <c r="B356" s="229"/>
      <c r="C356" s="301"/>
      <c r="D356" s="301"/>
      <c r="E356" s="449"/>
      <c r="F356" s="301"/>
      <c r="G356" s="302"/>
      <c r="H356" s="170"/>
      <c r="I356" s="170"/>
      <c r="J356" s="646">
        <v>0</v>
      </c>
      <c r="K356" s="646">
        <v>0</v>
      </c>
      <c r="L356" s="652"/>
      <c r="M356" s="361"/>
    </row>
    <row r="357" spans="2:13" x14ac:dyDescent="0.35">
      <c r="B357" s="229"/>
      <c r="C357" s="301"/>
      <c r="D357" s="301"/>
      <c r="E357" s="449"/>
      <c r="F357" s="301"/>
      <c r="G357" s="302"/>
      <c r="H357" s="170"/>
      <c r="I357" s="170"/>
      <c r="J357" s="646">
        <v>0</v>
      </c>
      <c r="K357" s="646">
        <v>0</v>
      </c>
      <c r="L357" s="652"/>
      <c r="M357" s="361"/>
    </row>
    <row r="358" spans="2:13" x14ac:dyDescent="0.35">
      <c r="B358" s="229"/>
      <c r="C358" s="301"/>
      <c r="D358" s="301"/>
      <c r="E358" s="449"/>
      <c r="F358" s="301"/>
      <c r="G358" s="302"/>
      <c r="H358" s="170"/>
      <c r="I358" s="170"/>
      <c r="J358" s="646">
        <v>0</v>
      </c>
      <c r="K358" s="646">
        <v>0</v>
      </c>
      <c r="L358" s="652"/>
      <c r="M358" s="361"/>
    </row>
    <row r="359" spans="2:13" x14ac:dyDescent="0.35">
      <c r="B359" s="229"/>
      <c r="C359" s="301"/>
      <c r="D359" s="301"/>
      <c r="E359" s="449"/>
      <c r="F359" s="301"/>
      <c r="G359" s="302"/>
      <c r="H359" s="170"/>
      <c r="I359" s="170"/>
      <c r="J359" s="646">
        <v>0</v>
      </c>
      <c r="K359" s="646">
        <v>0</v>
      </c>
      <c r="L359" s="652"/>
      <c r="M359" s="361"/>
    </row>
    <row r="360" spans="2:13" x14ac:dyDescent="0.35">
      <c r="B360" s="229"/>
      <c r="C360" s="301"/>
      <c r="D360" s="301"/>
      <c r="E360" s="449"/>
      <c r="F360" s="301"/>
      <c r="G360" s="302"/>
      <c r="H360" s="170"/>
      <c r="I360" s="170"/>
      <c r="J360" s="646">
        <v>0</v>
      </c>
      <c r="K360" s="646">
        <v>0</v>
      </c>
      <c r="L360" s="652"/>
      <c r="M360" s="361"/>
    </row>
    <row r="361" spans="2:13" x14ac:dyDescent="0.35">
      <c r="B361" s="229"/>
      <c r="C361" s="301"/>
      <c r="D361" s="301"/>
      <c r="E361" s="449"/>
      <c r="F361" s="301"/>
      <c r="G361" s="302"/>
      <c r="H361" s="170"/>
      <c r="I361" s="170"/>
      <c r="J361" s="646">
        <v>0</v>
      </c>
      <c r="K361" s="646">
        <v>0</v>
      </c>
      <c r="L361" s="652"/>
      <c r="M361" s="361"/>
    </row>
    <row r="362" spans="2:13" x14ac:dyDescent="0.35">
      <c r="B362" s="229"/>
      <c r="C362" s="301"/>
      <c r="D362" s="301"/>
      <c r="E362" s="449"/>
      <c r="F362" s="301"/>
      <c r="G362" s="302"/>
      <c r="H362" s="170"/>
      <c r="I362" s="170"/>
      <c r="J362" s="646">
        <v>0</v>
      </c>
      <c r="K362" s="646">
        <v>0</v>
      </c>
      <c r="L362" s="652"/>
      <c r="M362" s="361"/>
    </row>
    <row r="363" spans="2:13" x14ac:dyDescent="0.35">
      <c r="B363" s="229"/>
      <c r="C363" s="301"/>
      <c r="D363" s="301"/>
      <c r="E363" s="449"/>
      <c r="F363" s="301"/>
      <c r="G363" s="302"/>
      <c r="H363" s="170"/>
      <c r="I363" s="170"/>
      <c r="J363" s="646">
        <v>0</v>
      </c>
      <c r="K363" s="646">
        <v>0</v>
      </c>
      <c r="L363" s="652"/>
      <c r="M363" s="361"/>
    </row>
    <row r="364" spans="2:13" x14ac:dyDescent="0.35">
      <c r="B364" s="229"/>
      <c r="C364" s="301"/>
      <c r="D364" s="301"/>
      <c r="E364" s="449"/>
      <c r="F364" s="301"/>
      <c r="G364" s="302"/>
      <c r="H364" s="170"/>
      <c r="I364" s="170"/>
      <c r="J364" s="646">
        <v>0</v>
      </c>
      <c r="K364" s="646">
        <v>0</v>
      </c>
      <c r="L364" s="652"/>
      <c r="M364" s="361"/>
    </row>
    <row r="365" spans="2:13" x14ac:dyDescent="0.35">
      <c r="B365" s="229"/>
      <c r="C365" s="301"/>
      <c r="D365" s="301"/>
      <c r="E365" s="449"/>
      <c r="F365" s="301"/>
      <c r="G365" s="302"/>
      <c r="H365" s="170"/>
      <c r="I365" s="170"/>
      <c r="J365" s="646">
        <v>0</v>
      </c>
      <c r="K365" s="646">
        <v>0</v>
      </c>
      <c r="L365" s="652"/>
      <c r="M365" s="361"/>
    </row>
    <row r="366" spans="2:13" x14ac:dyDescent="0.35">
      <c r="B366" s="229"/>
      <c r="C366" s="301"/>
      <c r="D366" s="301"/>
      <c r="E366" s="449"/>
      <c r="F366" s="301"/>
      <c r="G366" s="302"/>
      <c r="H366" s="170"/>
      <c r="I366" s="170"/>
      <c r="J366" s="646">
        <v>0</v>
      </c>
      <c r="K366" s="646">
        <v>0</v>
      </c>
      <c r="L366" s="652"/>
      <c r="M366" s="361"/>
    </row>
    <row r="367" spans="2:13" x14ac:dyDescent="0.35">
      <c r="B367" s="229"/>
      <c r="C367" s="301"/>
      <c r="D367" s="301"/>
      <c r="E367" s="449"/>
      <c r="F367" s="301"/>
      <c r="G367" s="302"/>
      <c r="H367" s="170"/>
      <c r="I367" s="170"/>
      <c r="J367" s="646">
        <v>0</v>
      </c>
      <c r="K367" s="646">
        <v>0</v>
      </c>
      <c r="L367" s="652"/>
      <c r="M367" s="361"/>
    </row>
    <row r="368" spans="2:13" x14ac:dyDescent="0.35">
      <c r="B368" s="229"/>
      <c r="C368" s="301"/>
      <c r="D368" s="301"/>
      <c r="E368" s="449"/>
      <c r="F368" s="301"/>
      <c r="G368" s="302"/>
      <c r="H368" s="170"/>
      <c r="I368" s="170"/>
      <c r="J368" s="646">
        <v>0</v>
      </c>
      <c r="K368" s="646">
        <v>0</v>
      </c>
      <c r="L368" s="652"/>
      <c r="M368" s="361"/>
    </row>
    <row r="369" spans="2:13" x14ac:dyDescent="0.35">
      <c r="B369" s="229"/>
      <c r="C369" s="301"/>
      <c r="D369" s="301"/>
      <c r="E369" s="449"/>
      <c r="F369" s="301"/>
      <c r="G369" s="302"/>
      <c r="H369" s="170"/>
      <c r="I369" s="170"/>
      <c r="J369" s="646">
        <v>0</v>
      </c>
      <c r="K369" s="646">
        <v>0</v>
      </c>
      <c r="L369" s="652"/>
      <c r="M369" s="361"/>
    </row>
    <row r="370" spans="2:13" x14ac:dyDescent="0.35">
      <c r="B370" s="229"/>
      <c r="C370" s="301"/>
      <c r="D370" s="301"/>
      <c r="E370" s="449"/>
      <c r="F370" s="301"/>
      <c r="G370" s="302"/>
      <c r="H370" s="170"/>
      <c r="I370" s="170"/>
      <c r="J370" s="646">
        <v>0</v>
      </c>
      <c r="K370" s="646">
        <v>0</v>
      </c>
      <c r="L370" s="652"/>
      <c r="M370" s="361"/>
    </row>
    <row r="371" spans="2:13" x14ac:dyDescent="0.35">
      <c r="B371" s="229"/>
      <c r="C371" s="301"/>
      <c r="D371" s="301"/>
      <c r="E371" s="449"/>
      <c r="F371" s="301"/>
      <c r="G371" s="302"/>
      <c r="H371" s="170"/>
      <c r="I371" s="170"/>
      <c r="J371" s="646">
        <v>0</v>
      </c>
      <c r="K371" s="646">
        <v>0</v>
      </c>
      <c r="L371" s="652"/>
      <c r="M371" s="361"/>
    </row>
    <row r="372" spans="2:13" x14ac:dyDescent="0.35">
      <c r="B372" s="229"/>
      <c r="C372" s="301"/>
      <c r="D372" s="301"/>
      <c r="E372" s="449"/>
      <c r="F372" s="301"/>
      <c r="G372" s="302"/>
      <c r="H372" s="170"/>
      <c r="I372" s="170"/>
      <c r="J372" s="646">
        <v>0</v>
      </c>
      <c r="K372" s="646">
        <v>0</v>
      </c>
      <c r="L372" s="652"/>
      <c r="M372" s="361"/>
    </row>
    <row r="373" spans="2:13" x14ac:dyDescent="0.35">
      <c r="B373" s="229"/>
      <c r="C373" s="301"/>
      <c r="D373" s="301"/>
      <c r="E373" s="449"/>
      <c r="F373" s="301"/>
      <c r="G373" s="302"/>
      <c r="H373" s="170"/>
      <c r="I373" s="170"/>
      <c r="J373" s="646">
        <v>0</v>
      </c>
      <c r="K373" s="646">
        <v>0</v>
      </c>
      <c r="L373" s="652"/>
      <c r="M373" s="361"/>
    </row>
    <row r="374" spans="2:13" x14ac:dyDescent="0.35">
      <c r="B374" s="229"/>
      <c r="C374" s="301"/>
      <c r="D374" s="301"/>
      <c r="E374" s="449"/>
      <c r="F374" s="301"/>
      <c r="G374" s="302"/>
      <c r="H374" s="170"/>
      <c r="I374" s="170"/>
      <c r="J374" s="646">
        <v>0</v>
      </c>
      <c r="K374" s="646">
        <v>0</v>
      </c>
      <c r="L374" s="652"/>
      <c r="M374" s="361"/>
    </row>
    <row r="375" spans="2:13" x14ac:dyDescent="0.35">
      <c r="B375" s="229"/>
      <c r="C375" s="301"/>
      <c r="D375" s="301"/>
      <c r="E375" s="449"/>
      <c r="F375" s="301"/>
      <c r="G375" s="302"/>
      <c r="H375" s="170"/>
      <c r="I375" s="170"/>
      <c r="J375" s="646">
        <v>0</v>
      </c>
      <c r="K375" s="646">
        <v>0</v>
      </c>
      <c r="L375" s="652"/>
      <c r="M375" s="361"/>
    </row>
    <row r="376" spans="2:13" x14ac:dyDescent="0.35">
      <c r="B376" s="229"/>
      <c r="C376" s="301"/>
      <c r="D376" s="301"/>
      <c r="E376" s="449"/>
      <c r="F376" s="301"/>
      <c r="G376" s="302"/>
      <c r="H376" s="170"/>
      <c r="I376" s="170"/>
      <c r="J376" s="646">
        <v>0</v>
      </c>
      <c r="K376" s="646">
        <v>0</v>
      </c>
      <c r="L376" s="652"/>
      <c r="M376" s="361"/>
    </row>
    <row r="377" spans="2:13" x14ac:dyDescent="0.35">
      <c r="B377" s="229"/>
      <c r="C377" s="301"/>
      <c r="D377" s="301"/>
      <c r="E377" s="449"/>
      <c r="F377" s="301"/>
      <c r="G377" s="302"/>
      <c r="H377" s="170"/>
      <c r="I377" s="170"/>
      <c r="J377" s="646">
        <v>0</v>
      </c>
      <c r="K377" s="646">
        <v>0</v>
      </c>
      <c r="L377" s="652"/>
      <c r="M377" s="361"/>
    </row>
    <row r="378" spans="2:13" x14ac:dyDescent="0.35">
      <c r="B378" s="229"/>
      <c r="C378" s="301"/>
      <c r="D378" s="301"/>
      <c r="E378" s="449"/>
      <c r="F378" s="301"/>
      <c r="G378" s="302"/>
      <c r="H378" s="170"/>
      <c r="I378" s="170"/>
      <c r="J378" s="646">
        <v>0</v>
      </c>
      <c r="K378" s="646">
        <v>0</v>
      </c>
      <c r="L378" s="652"/>
      <c r="M378" s="361"/>
    </row>
    <row r="379" spans="2:13" x14ac:dyDescent="0.35">
      <c r="B379" s="229"/>
      <c r="C379" s="301"/>
      <c r="D379" s="301"/>
      <c r="E379" s="449"/>
      <c r="F379" s="301"/>
      <c r="G379" s="302"/>
      <c r="H379" s="170"/>
      <c r="I379" s="170"/>
      <c r="J379" s="646">
        <v>0</v>
      </c>
      <c r="K379" s="646">
        <v>0</v>
      </c>
      <c r="L379" s="652"/>
      <c r="M379" s="361"/>
    </row>
    <row r="380" spans="2:13" x14ac:dyDescent="0.35">
      <c r="B380" s="229"/>
      <c r="C380" s="301"/>
      <c r="D380" s="301"/>
      <c r="E380" s="449"/>
      <c r="F380" s="301"/>
      <c r="G380" s="302"/>
      <c r="H380" s="170"/>
      <c r="I380" s="170"/>
      <c r="J380" s="646">
        <v>0</v>
      </c>
      <c r="K380" s="646">
        <v>0</v>
      </c>
      <c r="L380" s="652"/>
      <c r="M380" s="361"/>
    </row>
    <row r="381" spans="2:13" x14ac:dyDescent="0.35">
      <c r="B381" s="229"/>
      <c r="C381" s="301"/>
      <c r="D381" s="301"/>
      <c r="E381" s="449"/>
      <c r="F381" s="301"/>
      <c r="G381" s="302"/>
      <c r="H381" s="170"/>
      <c r="I381" s="170"/>
      <c r="J381" s="646">
        <v>0</v>
      </c>
      <c r="K381" s="646">
        <v>0</v>
      </c>
      <c r="L381" s="652"/>
      <c r="M381" s="361"/>
    </row>
    <row r="382" spans="2:13" x14ac:dyDescent="0.35">
      <c r="B382" s="229"/>
      <c r="C382" s="301"/>
      <c r="D382" s="301"/>
      <c r="E382" s="449"/>
      <c r="F382" s="301"/>
      <c r="G382" s="302"/>
      <c r="H382" s="170"/>
      <c r="I382" s="170"/>
      <c r="J382" s="646">
        <v>0</v>
      </c>
      <c r="K382" s="646">
        <v>0</v>
      </c>
      <c r="L382" s="652"/>
      <c r="M382" s="361"/>
    </row>
    <row r="383" spans="2:13" x14ac:dyDescent="0.35">
      <c r="B383" s="229"/>
      <c r="C383" s="301"/>
      <c r="D383" s="301"/>
      <c r="E383" s="449"/>
      <c r="F383" s="301"/>
      <c r="G383" s="302"/>
      <c r="H383" s="170"/>
      <c r="I383" s="170"/>
      <c r="J383" s="646">
        <v>0</v>
      </c>
      <c r="K383" s="646">
        <v>0</v>
      </c>
      <c r="L383" s="652"/>
      <c r="M383" s="361"/>
    </row>
    <row r="384" spans="2:13" x14ac:dyDescent="0.35">
      <c r="B384" s="229"/>
      <c r="C384" s="301"/>
      <c r="D384" s="301"/>
      <c r="E384" s="449"/>
      <c r="F384" s="301"/>
      <c r="G384" s="302"/>
      <c r="H384" s="170"/>
      <c r="I384" s="170"/>
      <c r="J384" s="646">
        <v>0</v>
      </c>
      <c r="K384" s="646">
        <v>0</v>
      </c>
      <c r="L384" s="652"/>
      <c r="M384" s="361"/>
    </row>
    <row r="385" spans="2:13" x14ac:dyDescent="0.35">
      <c r="B385" s="229"/>
      <c r="C385" s="301"/>
      <c r="D385" s="301"/>
      <c r="E385" s="449"/>
      <c r="F385" s="301"/>
      <c r="G385" s="302"/>
      <c r="H385" s="170"/>
      <c r="I385" s="170"/>
      <c r="J385" s="646">
        <v>0</v>
      </c>
      <c r="K385" s="646">
        <v>0</v>
      </c>
      <c r="L385" s="652"/>
      <c r="M385" s="361"/>
    </row>
    <row r="386" spans="2:13" x14ac:dyDescent="0.35">
      <c r="B386" s="229"/>
      <c r="C386" s="301"/>
      <c r="D386" s="301"/>
      <c r="E386" s="449"/>
      <c r="F386" s="301"/>
      <c r="G386" s="302"/>
      <c r="H386" s="170"/>
      <c r="I386" s="170"/>
      <c r="J386" s="646">
        <v>0</v>
      </c>
      <c r="K386" s="646">
        <v>0</v>
      </c>
      <c r="L386" s="652"/>
      <c r="M386" s="361"/>
    </row>
    <row r="387" spans="2:13" x14ac:dyDescent="0.35">
      <c r="B387" s="229"/>
      <c r="C387" s="301"/>
      <c r="D387" s="301"/>
      <c r="E387" s="449"/>
      <c r="F387" s="301"/>
      <c r="G387" s="302"/>
      <c r="H387" s="170"/>
      <c r="I387" s="170"/>
      <c r="J387" s="646">
        <v>0</v>
      </c>
      <c r="K387" s="646">
        <v>0</v>
      </c>
      <c r="L387" s="652"/>
      <c r="M387" s="361"/>
    </row>
    <row r="388" spans="2:13" x14ac:dyDescent="0.35">
      <c r="B388" s="229"/>
      <c r="C388" s="301"/>
      <c r="D388" s="301"/>
      <c r="E388" s="449"/>
      <c r="F388" s="301"/>
      <c r="G388" s="302"/>
      <c r="H388" s="170"/>
      <c r="I388" s="170"/>
      <c r="J388" s="646">
        <v>0</v>
      </c>
      <c r="K388" s="646">
        <v>0</v>
      </c>
      <c r="L388" s="652"/>
      <c r="M388" s="361"/>
    </row>
    <row r="389" spans="2:13" x14ac:dyDescent="0.35">
      <c r="B389" s="229"/>
      <c r="C389" s="301"/>
      <c r="D389" s="301"/>
      <c r="E389" s="449"/>
      <c r="F389" s="301"/>
      <c r="G389" s="302"/>
      <c r="H389" s="170"/>
      <c r="I389" s="170"/>
      <c r="J389" s="646">
        <v>0</v>
      </c>
      <c r="K389" s="646">
        <v>0</v>
      </c>
      <c r="L389" s="652"/>
      <c r="M389" s="361"/>
    </row>
    <row r="390" spans="2:13" x14ac:dyDescent="0.35">
      <c r="B390" s="229"/>
      <c r="C390" s="301"/>
      <c r="D390" s="301"/>
      <c r="E390" s="449"/>
      <c r="F390" s="301"/>
      <c r="G390" s="302"/>
      <c r="H390" s="170"/>
      <c r="I390" s="170"/>
      <c r="J390" s="646">
        <v>0</v>
      </c>
      <c r="K390" s="646">
        <v>0</v>
      </c>
      <c r="L390" s="652"/>
      <c r="M390" s="361"/>
    </row>
    <row r="391" spans="2:13" x14ac:dyDescent="0.35">
      <c r="B391" s="229"/>
      <c r="C391" s="301"/>
      <c r="D391" s="301"/>
      <c r="E391" s="449"/>
      <c r="F391" s="301"/>
      <c r="G391" s="302"/>
      <c r="H391" s="170"/>
      <c r="I391" s="170"/>
      <c r="J391" s="646">
        <v>0</v>
      </c>
      <c r="K391" s="646">
        <v>0</v>
      </c>
      <c r="L391" s="652"/>
      <c r="M391" s="361"/>
    </row>
    <row r="392" spans="2:13" x14ac:dyDescent="0.35">
      <c r="B392" s="229"/>
      <c r="C392" s="301"/>
      <c r="D392" s="301"/>
      <c r="E392" s="449"/>
      <c r="F392" s="301"/>
      <c r="G392" s="302"/>
      <c r="H392" s="170"/>
      <c r="I392" s="170"/>
      <c r="J392" s="646">
        <v>0</v>
      </c>
      <c r="K392" s="646">
        <v>0</v>
      </c>
      <c r="L392" s="652"/>
      <c r="M392" s="361"/>
    </row>
    <row r="393" spans="2:13" x14ac:dyDescent="0.35">
      <c r="B393" s="229"/>
      <c r="C393" s="301"/>
      <c r="D393" s="301"/>
      <c r="E393" s="449"/>
      <c r="F393" s="301"/>
      <c r="G393" s="302"/>
      <c r="H393" s="170"/>
      <c r="I393" s="170"/>
      <c r="J393" s="646">
        <v>0</v>
      </c>
      <c r="K393" s="646">
        <v>0</v>
      </c>
      <c r="L393" s="652"/>
      <c r="M393" s="361"/>
    </row>
    <row r="394" spans="2:13" x14ac:dyDescent="0.35">
      <c r="B394" s="229"/>
      <c r="C394" s="301"/>
      <c r="D394" s="301"/>
      <c r="E394" s="449"/>
      <c r="F394" s="301"/>
      <c r="G394" s="302"/>
      <c r="H394" s="170"/>
      <c r="I394" s="170"/>
      <c r="J394" s="646">
        <v>0</v>
      </c>
      <c r="K394" s="646">
        <v>0</v>
      </c>
      <c r="L394" s="652"/>
      <c r="M394" s="361"/>
    </row>
    <row r="395" spans="2:13" x14ac:dyDescent="0.35">
      <c r="B395" s="229"/>
      <c r="C395" s="301"/>
      <c r="D395" s="301"/>
      <c r="E395" s="449"/>
      <c r="F395" s="301"/>
      <c r="G395" s="302"/>
      <c r="H395" s="170"/>
      <c r="I395" s="170"/>
      <c r="J395" s="646">
        <v>0</v>
      </c>
      <c r="K395" s="646">
        <v>0</v>
      </c>
      <c r="L395" s="652"/>
      <c r="M395" s="361"/>
    </row>
    <row r="396" spans="2:13" x14ac:dyDescent="0.35">
      <c r="B396" s="229"/>
      <c r="C396" s="301"/>
      <c r="D396" s="301"/>
      <c r="E396" s="449"/>
      <c r="F396" s="301"/>
      <c r="G396" s="302"/>
      <c r="H396" s="170"/>
      <c r="I396" s="170"/>
      <c r="J396" s="646">
        <v>0</v>
      </c>
      <c r="K396" s="646">
        <v>0</v>
      </c>
      <c r="L396" s="652"/>
      <c r="M396" s="361"/>
    </row>
    <row r="397" spans="2:13" x14ac:dyDescent="0.35">
      <c r="B397" s="229"/>
      <c r="C397" s="301"/>
      <c r="D397" s="301"/>
      <c r="E397" s="449"/>
      <c r="F397" s="301"/>
      <c r="G397" s="302"/>
      <c r="H397" s="170"/>
      <c r="I397" s="170"/>
      <c r="J397" s="646">
        <v>0</v>
      </c>
      <c r="K397" s="646">
        <v>0</v>
      </c>
      <c r="L397" s="652"/>
      <c r="M397" s="361"/>
    </row>
    <row r="398" spans="2:13" x14ac:dyDescent="0.35">
      <c r="B398" s="229"/>
      <c r="C398" s="301"/>
      <c r="D398" s="301"/>
      <c r="E398" s="449"/>
      <c r="F398" s="301"/>
      <c r="G398" s="302"/>
      <c r="H398" s="170"/>
      <c r="I398" s="170"/>
      <c r="J398" s="646">
        <v>0</v>
      </c>
      <c r="K398" s="646">
        <v>0</v>
      </c>
      <c r="L398" s="652"/>
      <c r="M398" s="361"/>
    </row>
    <row r="399" spans="2:13" x14ac:dyDescent="0.35">
      <c r="B399" s="229"/>
      <c r="C399" s="301"/>
      <c r="D399" s="301"/>
      <c r="E399" s="449"/>
      <c r="F399" s="301"/>
      <c r="G399" s="302"/>
      <c r="H399" s="170"/>
      <c r="I399" s="170"/>
      <c r="J399" s="646">
        <v>0</v>
      </c>
      <c r="K399" s="646">
        <v>0</v>
      </c>
      <c r="L399" s="652"/>
      <c r="M399" s="361"/>
    </row>
    <row r="400" spans="2:13" x14ac:dyDescent="0.35">
      <c r="B400" s="229"/>
      <c r="C400" s="301"/>
      <c r="D400" s="301"/>
      <c r="E400" s="449"/>
      <c r="F400" s="301"/>
      <c r="G400" s="302"/>
      <c r="H400" s="170"/>
      <c r="I400" s="170"/>
      <c r="J400" s="646">
        <v>0</v>
      </c>
      <c r="K400" s="646">
        <v>0</v>
      </c>
      <c r="L400" s="652"/>
      <c r="M400" s="361"/>
    </row>
    <row r="401" spans="2:13" x14ac:dyDescent="0.35">
      <c r="B401" s="229"/>
      <c r="C401" s="301"/>
      <c r="D401" s="301"/>
      <c r="E401" s="449"/>
      <c r="F401" s="301"/>
      <c r="G401" s="302"/>
      <c r="H401" s="170"/>
      <c r="I401" s="170"/>
      <c r="J401" s="646">
        <v>0</v>
      </c>
      <c r="K401" s="646">
        <v>0</v>
      </c>
      <c r="L401" s="652"/>
      <c r="M401" s="361"/>
    </row>
    <row r="402" spans="2:13" x14ac:dyDescent="0.35">
      <c r="B402" s="229"/>
      <c r="C402" s="301"/>
      <c r="D402" s="301"/>
      <c r="E402" s="449"/>
      <c r="F402" s="301"/>
      <c r="G402" s="302"/>
      <c r="H402" s="170"/>
      <c r="I402" s="170"/>
      <c r="J402" s="646">
        <v>0</v>
      </c>
      <c r="K402" s="646">
        <v>0</v>
      </c>
      <c r="L402" s="652"/>
      <c r="M402" s="361"/>
    </row>
    <row r="403" spans="2:13" x14ac:dyDescent="0.35">
      <c r="B403" s="229"/>
      <c r="C403" s="301"/>
      <c r="D403" s="301"/>
      <c r="E403" s="449"/>
      <c r="F403" s="301"/>
      <c r="G403" s="302"/>
      <c r="H403" s="170"/>
      <c r="I403" s="170"/>
      <c r="J403" s="646">
        <v>0</v>
      </c>
      <c r="K403" s="646">
        <v>0</v>
      </c>
      <c r="L403" s="652"/>
      <c r="M403" s="361"/>
    </row>
    <row r="404" spans="2:13" x14ac:dyDescent="0.35">
      <c r="B404" s="229"/>
      <c r="C404" s="301"/>
      <c r="D404" s="301"/>
      <c r="E404" s="449"/>
      <c r="F404" s="301"/>
      <c r="G404" s="302"/>
      <c r="H404" s="170"/>
      <c r="I404" s="170"/>
      <c r="J404" s="646">
        <v>0</v>
      </c>
      <c r="K404" s="646">
        <v>0</v>
      </c>
      <c r="L404" s="652"/>
      <c r="M404" s="361"/>
    </row>
    <row r="405" spans="2:13" x14ac:dyDescent="0.35">
      <c r="B405" s="229"/>
      <c r="C405" s="301"/>
      <c r="D405" s="301"/>
      <c r="E405" s="449"/>
      <c r="F405" s="301"/>
      <c r="G405" s="302"/>
      <c r="H405" s="170"/>
      <c r="I405" s="170"/>
      <c r="J405" s="646">
        <v>0</v>
      </c>
      <c r="K405" s="646">
        <v>0</v>
      </c>
      <c r="L405" s="652"/>
      <c r="M405" s="361"/>
    </row>
    <row r="406" spans="2:13" x14ac:dyDescent="0.35">
      <c r="B406" s="229"/>
      <c r="C406" s="301"/>
      <c r="D406" s="301"/>
      <c r="E406" s="449"/>
      <c r="F406" s="301"/>
      <c r="G406" s="302"/>
      <c r="H406" s="170"/>
      <c r="I406" s="170"/>
      <c r="J406" s="646">
        <v>0</v>
      </c>
      <c r="K406" s="646">
        <v>0</v>
      </c>
      <c r="L406" s="652"/>
      <c r="M406" s="361"/>
    </row>
    <row r="407" spans="2:13" x14ac:dyDescent="0.35">
      <c r="B407" s="229"/>
      <c r="C407" s="301"/>
      <c r="D407" s="301"/>
      <c r="E407" s="449"/>
      <c r="F407" s="301"/>
      <c r="G407" s="302"/>
      <c r="H407" s="170"/>
      <c r="I407" s="170"/>
      <c r="J407" s="646">
        <v>0</v>
      </c>
      <c r="K407" s="646">
        <v>0</v>
      </c>
      <c r="L407" s="652"/>
      <c r="M407" s="361"/>
    </row>
    <row r="408" spans="2:13" x14ac:dyDescent="0.35">
      <c r="B408" s="229"/>
      <c r="C408" s="301"/>
      <c r="D408" s="301"/>
      <c r="E408" s="449"/>
      <c r="F408" s="301"/>
      <c r="G408" s="302"/>
      <c r="H408" s="170"/>
      <c r="I408" s="170"/>
      <c r="J408" s="646">
        <v>0</v>
      </c>
      <c r="K408" s="646">
        <v>0</v>
      </c>
      <c r="L408" s="652"/>
      <c r="M408" s="361"/>
    </row>
    <row r="409" spans="2:13" x14ac:dyDescent="0.35">
      <c r="B409" s="229"/>
      <c r="C409" s="301"/>
      <c r="D409" s="301"/>
      <c r="E409" s="449"/>
      <c r="F409" s="301"/>
      <c r="G409" s="302"/>
      <c r="H409" s="170"/>
      <c r="I409" s="170"/>
      <c r="J409" s="646">
        <v>0</v>
      </c>
      <c r="K409" s="646">
        <v>0</v>
      </c>
      <c r="L409" s="652"/>
      <c r="M409" s="361"/>
    </row>
    <row r="410" spans="2:13" x14ac:dyDescent="0.35">
      <c r="B410" s="229"/>
      <c r="C410" s="301"/>
      <c r="D410" s="301"/>
      <c r="E410" s="449"/>
      <c r="F410" s="301"/>
      <c r="G410" s="302"/>
      <c r="H410" s="170"/>
      <c r="I410" s="170"/>
      <c r="J410" s="646">
        <v>0</v>
      </c>
      <c r="K410" s="646">
        <v>0</v>
      </c>
      <c r="L410" s="652"/>
      <c r="M410" s="361"/>
    </row>
    <row r="411" spans="2:13" x14ac:dyDescent="0.35">
      <c r="B411" s="229"/>
      <c r="C411" s="301"/>
      <c r="D411" s="301"/>
      <c r="E411" s="449"/>
      <c r="F411" s="301"/>
      <c r="G411" s="302"/>
      <c r="H411" s="170"/>
      <c r="I411" s="170"/>
      <c r="J411" s="646">
        <v>0</v>
      </c>
      <c r="K411" s="646">
        <v>0</v>
      </c>
      <c r="L411" s="652"/>
      <c r="M411" s="361"/>
    </row>
    <row r="412" spans="2:13" x14ac:dyDescent="0.35">
      <c r="B412" s="229"/>
      <c r="C412" s="301"/>
      <c r="D412" s="301"/>
      <c r="E412" s="449"/>
      <c r="F412" s="301"/>
      <c r="G412" s="302"/>
      <c r="H412" s="170"/>
      <c r="I412" s="170"/>
      <c r="J412" s="646">
        <v>0</v>
      </c>
      <c r="K412" s="646">
        <v>0</v>
      </c>
      <c r="L412" s="652"/>
      <c r="M412" s="361"/>
    </row>
    <row r="413" spans="2:13" x14ac:dyDescent="0.35">
      <c r="B413" s="229"/>
      <c r="C413" s="301"/>
      <c r="D413" s="301"/>
      <c r="E413" s="449"/>
      <c r="F413" s="301"/>
      <c r="G413" s="302"/>
      <c r="H413" s="170"/>
      <c r="I413" s="170"/>
      <c r="J413" s="646">
        <v>0</v>
      </c>
      <c r="K413" s="646">
        <v>0</v>
      </c>
      <c r="L413" s="652"/>
      <c r="M413" s="361"/>
    </row>
    <row r="414" spans="2:13" x14ac:dyDescent="0.35">
      <c r="B414" s="229"/>
      <c r="C414" s="301"/>
      <c r="D414" s="301"/>
      <c r="E414" s="449"/>
      <c r="F414" s="301"/>
      <c r="G414" s="302"/>
      <c r="H414" s="170"/>
      <c r="I414" s="170"/>
      <c r="J414" s="646">
        <v>0</v>
      </c>
      <c r="K414" s="646">
        <v>0</v>
      </c>
      <c r="L414" s="652"/>
      <c r="M414" s="361"/>
    </row>
    <row r="415" spans="2:13" x14ac:dyDescent="0.35">
      <c r="B415" s="229"/>
      <c r="C415" s="301"/>
      <c r="D415" s="301"/>
      <c r="E415" s="449"/>
      <c r="F415" s="301"/>
      <c r="G415" s="302"/>
      <c r="H415" s="170"/>
      <c r="I415" s="170"/>
      <c r="J415" s="646">
        <v>0</v>
      </c>
      <c r="K415" s="646">
        <v>0</v>
      </c>
      <c r="L415" s="652"/>
      <c r="M415" s="361"/>
    </row>
    <row r="416" spans="2:13" x14ac:dyDescent="0.35">
      <c r="B416" s="229"/>
      <c r="C416" s="301"/>
      <c r="D416" s="301"/>
      <c r="E416" s="449"/>
      <c r="F416" s="301"/>
      <c r="G416" s="302"/>
      <c r="H416" s="170"/>
      <c r="I416" s="170"/>
      <c r="J416" s="646">
        <v>0</v>
      </c>
      <c r="K416" s="646">
        <v>0</v>
      </c>
      <c r="L416" s="652"/>
      <c r="M416" s="361"/>
    </row>
    <row r="417" spans="2:13" x14ac:dyDescent="0.35">
      <c r="B417" s="229"/>
      <c r="C417" s="301"/>
      <c r="D417" s="301"/>
      <c r="E417" s="449"/>
      <c r="F417" s="301"/>
      <c r="G417" s="302"/>
      <c r="H417" s="170"/>
      <c r="I417" s="170"/>
      <c r="J417" s="646">
        <v>0</v>
      </c>
      <c r="K417" s="646">
        <v>0</v>
      </c>
      <c r="L417" s="652"/>
      <c r="M417" s="361"/>
    </row>
    <row r="418" spans="2:13" x14ac:dyDescent="0.35">
      <c r="B418" s="229"/>
      <c r="C418" s="301"/>
      <c r="D418" s="301"/>
      <c r="E418" s="449"/>
      <c r="F418" s="301"/>
      <c r="G418" s="302"/>
      <c r="H418" s="170"/>
      <c r="I418" s="170"/>
      <c r="J418" s="646">
        <v>0</v>
      </c>
      <c r="K418" s="646">
        <v>0</v>
      </c>
      <c r="L418" s="652"/>
      <c r="M418" s="361"/>
    </row>
    <row r="419" spans="2:13" x14ac:dyDescent="0.35">
      <c r="B419" s="229"/>
      <c r="C419" s="301"/>
      <c r="D419" s="301"/>
      <c r="E419" s="449"/>
      <c r="F419" s="301"/>
      <c r="G419" s="302"/>
      <c r="H419" s="170"/>
      <c r="I419" s="170"/>
      <c r="J419" s="646">
        <v>0</v>
      </c>
      <c r="K419" s="646">
        <v>0</v>
      </c>
      <c r="L419" s="652"/>
      <c r="M419" s="361"/>
    </row>
    <row r="420" spans="2:13" x14ac:dyDescent="0.35">
      <c r="B420" s="229"/>
      <c r="C420" s="301"/>
      <c r="D420" s="301"/>
      <c r="E420" s="449"/>
      <c r="F420" s="301"/>
      <c r="G420" s="302"/>
      <c r="H420" s="170"/>
      <c r="I420" s="170"/>
      <c r="J420" s="646">
        <v>0</v>
      </c>
      <c r="K420" s="646">
        <v>0</v>
      </c>
      <c r="L420" s="652"/>
      <c r="M420" s="361"/>
    </row>
    <row r="421" spans="2:13" x14ac:dyDescent="0.35">
      <c r="B421" s="229"/>
      <c r="C421" s="301"/>
      <c r="D421" s="301"/>
      <c r="E421" s="449"/>
      <c r="F421" s="301"/>
      <c r="G421" s="302"/>
      <c r="H421" s="170"/>
      <c r="I421" s="170"/>
      <c r="J421" s="646">
        <v>0</v>
      </c>
      <c r="K421" s="646">
        <v>0</v>
      </c>
      <c r="L421" s="652"/>
      <c r="M421" s="361"/>
    </row>
    <row r="422" spans="2:13" x14ac:dyDescent="0.35">
      <c r="B422" s="229"/>
      <c r="C422" s="301"/>
      <c r="D422" s="301"/>
      <c r="E422" s="449"/>
      <c r="F422" s="301"/>
      <c r="G422" s="302"/>
      <c r="H422" s="170"/>
      <c r="I422" s="170"/>
      <c r="J422" s="646">
        <v>0</v>
      </c>
      <c r="K422" s="646">
        <v>0</v>
      </c>
      <c r="L422" s="652"/>
      <c r="M422" s="361"/>
    </row>
    <row r="423" spans="2:13" x14ac:dyDescent="0.35">
      <c r="B423" s="229"/>
      <c r="C423" s="301"/>
      <c r="D423" s="301"/>
      <c r="E423" s="449"/>
      <c r="F423" s="301"/>
      <c r="G423" s="302"/>
      <c r="H423" s="170"/>
      <c r="I423" s="170"/>
      <c r="J423" s="646">
        <v>0</v>
      </c>
      <c r="K423" s="646">
        <v>0</v>
      </c>
      <c r="L423" s="652"/>
      <c r="M423" s="361"/>
    </row>
    <row r="424" spans="2:13" x14ac:dyDescent="0.35">
      <c r="B424" s="229"/>
      <c r="C424" s="301"/>
      <c r="D424" s="301"/>
      <c r="E424" s="449"/>
      <c r="F424" s="301"/>
      <c r="G424" s="302"/>
      <c r="H424" s="170"/>
      <c r="I424" s="170"/>
      <c r="J424" s="646">
        <v>0</v>
      </c>
      <c r="K424" s="646">
        <v>0</v>
      </c>
      <c r="L424" s="652"/>
      <c r="M424" s="361"/>
    </row>
    <row r="425" spans="2:13" x14ac:dyDescent="0.35">
      <c r="B425" s="229"/>
      <c r="C425" s="301"/>
      <c r="D425" s="301"/>
      <c r="E425" s="449"/>
      <c r="F425" s="301"/>
      <c r="G425" s="302"/>
      <c r="H425" s="170"/>
      <c r="I425" s="170"/>
      <c r="J425" s="646">
        <v>0</v>
      </c>
      <c r="K425" s="646">
        <v>0</v>
      </c>
      <c r="L425" s="652"/>
      <c r="M425" s="361"/>
    </row>
    <row r="426" spans="2:13" x14ac:dyDescent="0.35">
      <c r="B426" s="229"/>
      <c r="C426" s="301"/>
      <c r="D426" s="301"/>
      <c r="E426" s="449"/>
      <c r="F426" s="301"/>
      <c r="G426" s="302"/>
      <c r="H426" s="170"/>
      <c r="I426" s="170"/>
      <c r="J426" s="646">
        <v>0</v>
      </c>
      <c r="K426" s="646">
        <v>0</v>
      </c>
      <c r="L426" s="652"/>
      <c r="M426" s="361"/>
    </row>
    <row r="427" spans="2:13" x14ac:dyDescent="0.35">
      <c r="B427" s="229"/>
      <c r="C427" s="301"/>
      <c r="D427" s="301"/>
      <c r="E427" s="449"/>
      <c r="F427" s="301"/>
      <c r="G427" s="302"/>
      <c r="H427" s="170"/>
      <c r="I427" s="170"/>
      <c r="J427" s="646">
        <v>0</v>
      </c>
      <c r="K427" s="646">
        <v>0</v>
      </c>
      <c r="L427" s="652"/>
      <c r="M427" s="361"/>
    </row>
    <row r="428" spans="2:13" x14ac:dyDescent="0.35">
      <c r="B428" s="229"/>
      <c r="C428" s="301"/>
      <c r="D428" s="301"/>
      <c r="E428" s="449"/>
      <c r="F428" s="301"/>
      <c r="G428" s="302"/>
      <c r="H428" s="170"/>
      <c r="I428" s="170"/>
      <c r="J428" s="646">
        <v>0</v>
      </c>
      <c r="K428" s="646">
        <v>0</v>
      </c>
      <c r="L428" s="652"/>
      <c r="M428" s="361"/>
    </row>
    <row r="429" spans="2:13" x14ac:dyDescent="0.35">
      <c r="B429" s="229"/>
      <c r="C429" s="301"/>
      <c r="D429" s="301"/>
      <c r="E429" s="449"/>
      <c r="F429" s="301"/>
      <c r="G429" s="302"/>
      <c r="H429" s="170"/>
      <c r="I429" s="170"/>
      <c r="J429" s="646">
        <v>0</v>
      </c>
      <c r="K429" s="646">
        <v>0</v>
      </c>
      <c r="L429" s="652"/>
      <c r="M429" s="361"/>
    </row>
    <row r="430" spans="2:13" x14ac:dyDescent="0.35">
      <c r="B430" s="229"/>
      <c r="C430" s="301"/>
      <c r="D430" s="301"/>
      <c r="E430" s="449"/>
      <c r="F430" s="301"/>
      <c r="G430" s="302"/>
      <c r="H430" s="170"/>
      <c r="I430" s="170"/>
      <c r="J430" s="646">
        <v>0</v>
      </c>
      <c r="K430" s="646">
        <v>0</v>
      </c>
      <c r="L430" s="652"/>
      <c r="M430" s="361"/>
    </row>
    <row r="431" spans="2:13" x14ac:dyDescent="0.35">
      <c r="B431" s="229"/>
      <c r="C431" s="301"/>
      <c r="D431" s="301"/>
      <c r="E431" s="449"/>
      <c r="F431" s="301"/>
      <c r="G431" s="302"/>
      <c r="H431" s="170"/>
      <c r="I431" s="170"/>
      <c r="J431" s="646">
        <v>0</v>
      </c>
      <c r="K431" s="646">
        <v>0</v>
      </c>
      <c r="L431" s="652"/>
      <c r="M431" s="361"/>
    </row>
    <row r="432" spans="2:13" x14ac:dyDescent="0.35">
      <c r="B432" s="229"/>
      <c r="C432" s="301"/>
      <c r="D432" s="301"/>
      <c r="E432" s="449"/>
      <c r="F432" s="301"/>
      <c r="G432" s="302"/>
      <c r="H432" s="170"/>
      <c r="I432" s="170"/>
      <c r="J432" s="646">
        <v>0</v>
      </c>
      <c r="K432" s="646">
        <v>0</v>
      </c>
      <c r="L432" s="652"/>
      <c r="M432" s="361"/>
    </row>
    <row r="433" spans="2:13" x14ac:dyDescent="0.35">
      <c r="B433" s="229"/>
      <c r="C433" s="301"/>
      <c r="D433" s="301"/>
      <c r="E433" s="449"/>
      <c r="F433" s="301"/>
      <c r="G433" s="302"/>
      <c r="H433" s="170"/>
      <c r="I433" s="170"/>
      <c r="J433" s="646">
        <v>0</v>
      </c>
      <c r="K433" s="646">
        <v>0</v>
      </c>
      <c r="L433" s="652"/>
      <c r="M433" s="361"/>
    </row>
    <row r="434" spans="2:13" x14ac:dyDescent="0.35">
      <c r="B434" s="229"/>
      <c r="C434" s="301"/>
      <c r="D434" s="301"/>
      <c r="E434" s="449"/>
      <c r="F434" s="301"/>
      <c r="G434" s="302"/>
      <c r="H434" s="170"/>
      <c r="I434" s="170"/>
      <c r="J434" s="646">
        <v>0</v>
      </c>
      <c r="K434" s="646">
        <v>0</v>
      </c>
      <c r="L434" s="652"/>
      <c r="M434" s="361"/>
    </row>
    <row r="435" spans="2:13" x14ac:dyDescent="0.35">
      <c r="B435" s="229"/>
      <c r="C435" s="301"/>
      <c r="D435" s="301"/>
      <c r="E435" s="449"/>
      <c r="F435" s="301"/>
      <c r="G435" s="302"/>
      <c r="H435" s="170"/>
      <c r="I435" s="170"/>
      <c r="J435" s="646">
        <v>0</v>
      </c>
      <c r="K435" s="646">
        <v>0</v>
      </c>
      <c r="L435" s="652"/>
      <c r="M435" s="361"/>
    </row>
    <row r="436" spans="2:13" x14ac:dyDescent="0.35">
      <c r="B436" s="229"/>
      <c r="C436" s="301"/>
      <c r="D436" s="301"/>
      <c r="E436" s="449"/>
      <c r="F436" s="301"/>
      <c r="G436" s="302"/>
      <c r="H436" s="170"/>
      <c r="I436" s="170"/>
      <c r="J436" s="646">
        <v>0</v>
      </c>
      <c r="K436" s="646">
        <v>0</v>
      </c>
      <c r="L436" s="652"/>
      <c r="M436" s="361"/>
    </row>
    <row r="437" spans="2:13" x14ac:dyDescent="0.35">
      <c r="B437" s="229"/>
      <c r="C437" s="301"/>
      <c r="D437" s="301"/>
      <c r="E437" s="449"/>
      <c r="F437" s="301"/>
      <c r="G437" s="302"/>
      <c r="H437" s="170"/>
      <c r="I437" s="170"/>
      <c r="J437" s="646">
        <v>0</v>
      </c>
      <c r="K437" s="646">
        <v>0</v>
      </c>
      <c r="L437" s="652"/>
      <c r="M437" s="361"/>
    </row>
    <row r="438" spans="2:13" x14ac:dyDescent="0.35">
      <c r="B438" s="229"/>
      <c r="C438" s="301"/>
      <c r="D438" s="301"/>
      <c r="E438" s="449"/>
      <c r="F438" s="301"/>
      <c r="G438" s="302"/>
      <c r="H438" s="170"/>
      <c r="I438" s="170"/>
      <c r="J438" s="646">
        <v>0</v>
      </c>
      <c r="K438" s="646">
        <v>0</v>
      </c>
      <c r="L438" s="652"/>
      <c r="M438" s="361"/>
    </row>
    <row r="439" spans="2:13" x14ac:dyDescent="0.35">
      <c r="B439" s="229"/>
      <c r="C439" s="301"/>
      <c r="D439" s="301"/>
      <c r="E439" s="449"/>
      <c r="F439" s="301"/>
      <c r="G439" s="302"/>
      <c r="H439" s="170"/>
      <c r="I439" s="170"/>
      <c r="J439" s="646">
        <v>0</v>
      </c>
      <c r="K439" s="646">
        <v>0</v>
      </c>
      <c r="L439" s="652"/>
      <c r="M439" s="361"/>
    </row>
    <row r="440" spans="2:13" x14ac:dyDescent="0.35">
      <c r="B440" s="229"/>
      <c r="C440" s="301"/>
      <c r="D440" s="301"/>
      <c r="E440" s="449"/>
      <c r="F440" s="301"/>
      <c r="G440" s="302"/>
      <c r="H440" s="170"/>
      <c r="I440" s="170"/>
      <c r="J440" s="646">
        <v>0</v>
      </c>
      <c r="K440" s="646">
        <v>0</v>
      </c>
      <c r="L440" s="652"/>
      <c r="M440" s="361"/>
    </row>
    <row r="441" spans="2:13" x14ac:dyDescent="0.35">
      <c r="B441" s="229"/>
      <c r="C441" s="301"/>
      <c r="D441" s="301"/>
      <c r="E441" s="449"/>
      <c r="F441" s="301"/>
      <c r="G441" s="302"/>
      <c r="H441" s="170"/>
      <c r="I441" s="170"/>
      <c r="J441" s="646">
        <v>0</v>
      </c>
      <c r="K441" s="646">
        <v>0</v>
      </c>
      <c r="L441" s="652"/>
      <c r="M441" s="361"/>
    </row>
    <row r="442" spans="2:13" x14ac:dyDescent="0.35">
      <c r="B442" s="229"/>
      <c r="C442" s="301"/>
      <c r="D442" s="301"/>
      <c r="E442" s="449"/>
      <c r="F442" s="301"/>
      <c r="G442" s="302"/>
      <c r="H442" s="170"/>
      <c r="I442" s="170"/>
      <c r="J442" s="646">
        <v>0</v>
      </c>
      <c r="K442" s="646">
        <v>0</v>
      </c>
      <c r="L442" s="652"/>
      <c r="M442" s="361"/>
    </row>
    <row r="443" spans="2:13" x14ac:dyDescent="0.35">
      <c r="B443" s="229"/>
      <c r="C443" s="301"/>
      <c r="D443" s="301"/>
      <c r="E443" s="449"/>
      <c r="F443" s="301"/>
      <c r="G443" s="302"/>
      <c r="H443" s="170"/>
      <c r="I443" s="170"/>
      <c r="J443" s="646">
        <v>0</v>
      </c>
      <c r="K443" s="646">
        <v>0</v>
      </c>
      <c r="L443" s="652"/>
      <c r="M443" s="361"/>
    </row>
    <row r="444" spans="2:13" x14ac:dyDescent="0.35">
      <c r="B444" s="229"/>
      <c r="C444" s="301"/>
      <c r="D444" s="301"/>
      <c r="E444" s="449"/>
      <c r="F444" s="301"/>
      <c r="G444" s="302"/>
      <c r="H444" s="170"/>
      <c r="I444" s="170"/>
      <c r="J444" s="646">
        <v>0</v>
      </c>
      <c r="K444" s="646">
        <v>0</v>
      </c>
      <c r="L444" s="652"/>
      <c r="M444" s="361"/>
    </row>
    <row r="445" spans="2:13" x14ac:dyDescent="0.35">
      <c r="B445" s="229"/>
      <c r="C445" s="301"/>
      <c r="D445" s="301"/>
      <c r="E445" s="449"/>
      <c r="F445" s="301"/>
      <c r="G445" s="302"/>
      <c r="H445" s="170"/>
      <c r="I445" s="170"/>
      <c r="J445" s="646">
        <v>0</v>
      </c>
      <c r="K445" s="646">
        <v>0</v>
      </c>
      <c r="L445" s="652"/>
      <c r="M445" s="361"/>
    </row>
    <row r="446" spans="2:13" x14ac:dyDescent="0.35">
      <c r="B446" s="229"/>
      <c r="C446" s="301"/>
      <c r="D446" s="301"/>
      <c r="E446" s="449"/>
      <c r="F446" s="301"/>
      <c r="G446" s="302"/>
      <c r="H446" s="170"/>
      <c r="I446" s="170"/>
      <c r="J446" s="646">
        <v>0</v>
      </c>
      <c r="K446" s="646">
        <v>0</v>
      </c>
      <c r="L446" s="652"/>
      <c r="M446" s="361"/>
    </row>
    <row r="447" spans="2:13" x14ac:dyDescent="0.35">
      <c r="B447" s="229"/>
      <c r="C447" s="301"/>
      <c r="D447" s="301"/>
      <c r="E447" s="449"/>
      <c r="F447" s="301"/>
      <c r="G447" s="302"/>
      <c r="H447" s="170"/>
      <c r="I447" s="170"/>
      <c r="J447" s="646">
        <v>0</v>
      </c>
      <c r="K447" s="646">
        <v>0</v>
      </c>
      <c r="L447" s="652"/>
      <c r="M447" s="361"/>
    </row>
    <row r="448" spans="2:13" x14ac:dyDescent="0.35">
      <c r="B448" s="229"/>
      <c r="C448" s="301"/>
      <c r="D448" s="301"/>
      <c r="E448" s="449"/>
      <c r="F448" s="301"/>
      <c r="G448" s="302"/>
      <c r="H448" s="170"/>
      <c r="I448" s="170"/>
      <c r="J448" s="646">
        <v>0</v>
      </c>
      <c r="K448" s="646">
        <v>0</v>
      </c>
      <c r="L448" s="652"/>
      <c r="M448" s="361"/>
    </row>
    <row r="449" spans="2:13" x14ac:dyDescent="0.35">
      <c r="B449" s="229"/>
      <c r="C449" s="301"/>
      <c r="D449" s="301"/>
      <c r="E449" s="449"/>
      <c r="F449" s="301"/>
      <c r="G449" s="302"/>
      <c r="H449" s="170"/>
      <c r="I449" s="170"/>
      <c r="J449" s="646">
        <v>0</v>
      </c>
      <c r="K449" s="646">
        <v>0</v>
      </c>
      <c r="L449" s="652"/>
      <c r="M449" s="361"/>
    </row>
    <row r="450" spans="2:13" x14ac:dyDescent="0.35">
      <c r="B450" s="229"/>
      <c r="C450" s="301"/>
      <c r="D450" s="301"/>
      <c r="E450" s="449"/>
      <c r="F450" s="301"/>
      <c r="G450" s="302"/>
      <c r="H450" s="170"/>
      <c r="I450" s="170"/>
      <c r="J450" s="646">
        <v>0</v>
      </c>
      <c r="K450" s="646">
        <v>0</v>
      </c>
      <c r="L450" s="652"/>
      <c r="M450" s="361"/>
    </row>
    <row r="451" spans="2:13" x14ac:dyDescent="0.35">
      <c r="B451" s="229"/>
      <c r="C451" s="301"/>
      <c r="D451" s="301"/>
      <c r="E451" s="449"/>
      <c r="F451" s="301"/>
      <c r="G451" s="302"/>
      <c r="H451" s="170"/>
      <c r="I451" s="170"/>
      <c r="J451" s="646">
        <v>0</v>
      </c>
      <c r="K451" s="646">
        <v>0</v>
      </c>
      <c r="L451" s="652"/>
      <c r="M451" s="361"/>
    </row>
    <row r="452" spans="2:13" x14ac:dyDescent="0.35">
      <c r="B452" s="229"/>
      <c r="C452" s="301"/>
      <c r="D452" s="301"/>
      <c r="E452" s="449"/>
      <c r="F452" s="301"/>
      <c r="G452" s="302"/>
      <c r="H452" s="170"/>
      <c r="I452" s="170"/>
      <c r="J452" s="646">
        <v>0</v>
      </c>
      <c r="K452" s="646">
        <v>0</v>
      </c>
      <c r="L452" s="652"/>
      <c r="M452" s="361"/>
    </row>
    <row r="453" spans="2:13" x14ac:dyDescent="0.35">
      <c r="B453" s="229"/>
      <c r="C453" s="301"/>
      <c r="D453" s="301"/>
      <c r="E453" s="449"/>
      <c r="F453" s="301"/>
      <c r="G453" s="302"/>
      <c r="H453" s="170"/>
      <c r="I453" s="170"/>
      <c r="J453" s="646">
        <v>0</v>
      </c>
      <c r="K453" s="646">
        <v>0</v>
      </c>
      <c r="L453" s="652"/>
      <c r="M453" s="361"/>
    </row>
    <row r="454" spans="2:13" x14ac:dyDescent="0.35">
      <c r="B454" s="229"/>
      <c r="C454" s="301"/>
      <c r="D454" s="301"/>
      <c r="E454" s="449"/>
      <c r="F454" s="301"/>
      <c r="G454" s="302"/>
      <c r="H454" s="170"/>
      <c r="I454" s="170"/>
      <c r="J454" s="646">
        <v>0</v>
      </c>
      <c r="K454" s="646">
        <v>0</v>
      </c>
      <c r="L454" s="652"/>
      <c r="M454" s="361"/>
    </row>
    <row r="455" spans="2:13" x14ac:dyDescent="0.35">
      <c r="B455" s="229"/>
      <c r="C455" s="301"/>
      <c r="D455" s="301"/>
      <c r="E455" s="449"/>
      <c r="F455" s="301"/>
      <c r="G455" s="302"/>
      <c r="H455" s="170"/>
      <c r="I455" s="170"/>
      <c r="J455" s="646">
        <v>0</v>
      </c>
      <c r="K455" s="646">
        <v>0</v>
      </c>
      <c r="L455" s="652"/>
      <c r="M455" s="361"/>
    </row>
    <row r="456" spans="2:13" x14ac:dyDescent="0.35">
      <c r="B456" s="229"/>
      <c r="C456" s="301"/>
      <c r="D456" s="301"/>
      <c r="E456" s="449"/>
      <c r="F456" s="301"/>
      <c r="G456" s="302"/>
      <c r="H456" s="170"/>
      <c r="I456" s="170"/>
      <c r="J456" s="646">
        <v>0</v>
      </c>
      <c r="K456" s="646">
        <v>0</v>
      </c>
      <c r="L456" s="652"/>
      <c r="M456" s="361"/>
    </row>
    <row r="457" spans="2:13" x14ac:dyDescent="0.35">
      <c r="B457" s="229"/>
      <c r="C457" s="301"/>
      <c r="D457" s="301"/>
      <c r="E457" s="449"/>
      <c r="F457" s="301"/>
      <c r="G457" s="302"/>
      <c r="H457" s="170"/>
      <c r="I457" s="170"/>
      <c r="J457" s="646">
        <v>0</v>
      </c>
      <c r="K457" s="646">
        <v>0</v>
      </c>
      <c r="L457" s="652"/>
      <c r="M457" s="361"/>
    </row>
    <row r="458" spans="2:13" x14ac:dyDescent="0.35">
      <c r="B458" s="229"/>
      <c r="C458" s="301"/>
      <c r="D458" s="301"/>
      <c r="E458" s="449"/>
      <c r="F458" s="301"/>
      <c r="G458" s="302"/>
      <c r="H458" s="170"/>
      <c r="I458" s="170"/>
      <c r="J458" s="646">
        <v>0</v>
      </c>
      <c r="K458" s="646">
        <v>0</v>
      </c>
      <c r="L458" s="652"/>
      <c r="M458" s="361"/>
    </row>
    <row r="459" spans="2:13" x14ac:dyDescent="0.35">
      <c r="B459" s="229"/>
      <c r="C459" s="301"/>
      <c r="D459" s="301"/>
      <c r="E459" s="449"/>
      <c r="F459" s="301"/>
      <c r="G459" s="302"/>
      <c r="H459" s="170"/>
      <c r="I459" s="170"/>
      <c r="J459" s="646">
        <v>0</v>
      </c>
      <c r="K459" s="646">
        <v>0</v>
      </c>
      <c r="L459" s="652"/>
      <c r="M459" s="361"/>
    </row>
    <row r="460" spans="2:13" x14ac:dyDescent="0.35">
      <c r="B460" s="229"/>
      <c r="C460" s="301"/>
      <c r="D460" s="301"/>
      <c r="E460" s="449"/>
      <c r="F460" s="301"/>
      <c r="G460" s="302"/>
      <c r="H460" s="170"/>
      <c r="I460" s="170"/>
      <c r="J460" s="646">
        <v>0</v>
      </c>
      <c r="K460" s="646">
        <v>0</v>
      </c>
      <c r="L460" s="652"/>
      <c r="M460" s="361"/>
    </row>
    <row r="461" spans="2:13" x14ac:dyDescent="0.35">
      <c r="B461" s="229"/>
      <c r="C461" s="301"/>
      <c r="D461" s="301"/>
      <c r="E461" s="449"/>
      <c r="F461" s="301"/>
      <c r="G461" s="302"/>
      <c r="H461" s="170"/>
      <c r="I461" s="170"/>
      <c r="J461" s="646">
        <v>0</v>
      </c>
      <c r="K461" s="646">
        <v>0</v>
      </c>
      <c r="L461" s="652"/>
      <c r="M461" s="361"/>
    </row>
    <row r="462" spans="2:13" x14ac:dyDescent="0.35">
      <c r="B462" s="229"/>
      <c r="C462" s="301"/>
      <c r="D462" s="301"/>
      <c r="E462" s="449"/>
      <c r="F462" s="301"/>
      <c r="G462" s="302"/>
      <c r="H462" s="170"/>
      <c r="I462" s="170"/>
      <c r="J462" s="646">
        <v>0</v>
      </c>
      <c r="K462" s="646">
        <v>0</v>
      </c>
      <c r="L462" s="652"/>
      <c r="M462" s="361"/>
    </row>
    <row r="463" spans="2:13" x14ac:dyDescent="0.35">
      <c r="B463" s="229"/>
      <c r="C463" s="301"/>
      <c r="D463" s="301"/>
      <c r="E463" s="449"/>
      <c r="F463" s="301"/>
      <c r="G463" s="302"/>
      <c r="H463" s="170"/>
      <c r="I463" s="170"/>
      <c r="J463" s="646">
        <v>0</v>
      </c>
      <c r="K463" s="646">
        <v>0</v>
      </c>
      <c r="L463" s="652"/>
      <c r="M463" s="361"/>
    </row>
    <row r="464" spans="2:13" x14ac:dyDescent="0.35">
      <c r="B464" s="229"/>
      <c r="C464" s="301"/>
      <c r="D464" s="301"/>
      <c r="E464" s="449"/>
      <c r="F464" s="301"/>
      <c r="G464" s="302"/>
      <c r="H464" s="170"/>
      <c r="I464" s="170"/>
      <c r="J464" s="646">
        <v>0</v>
      </c>
      <c r="K464" s="646">
        <v>0</v>
      </c>
      <c r="L464" s="652"/>
      <c r="M464" s="361"/>
    </row>
    <row r="465" spans="2:13" x14ac:dyDescent="0.35">
      <c r="B465" s="229"/>
      <c r="C465" s="301"/>
      <c r="D465" s="301"/>
      <c r="E465" s="449"/>
      <c r="F465" s="301"/>
      <c r="G465" s="302"/>
      <c r="H465" s="170"/>
      <c r="I465" s="170"/>
      <c r="J465" s="646">
        <v>0</v>
      </c>
      <c r="K465" s="646">
        <v>0</v>
      </c>
      <c r="L465" s="652"/>
      <c r="M465" s="361"/>
    </row>
    <row r="466" spans="2:13" x14ac:dyDescent="0.35">
      <c r="B466" s="229"/>
      <c r="C466" s="301"/>
      <c r="D466" s="301"/>
      <c r="E466" s="449"/>
      <c r="F466" s="301"/>
      <c r="G466" s="302"/>
      <c r="H466" s="170"/>
      <c r="I466" s="170"/>
      <c r="J466" s="646">
        <v>0</v>
      </c>
      <c r="K466" s="646">
        <v>0</v>
      </c>
      <c r="L466" s="652"/>
      <c r="M466" s="361"/>
    </row>
    <row r="467" spans="2:13" x14ac:dyDescent="0.35">
      <c r="B467" s="229"/>
      <c r="C467" s="301"/>
      <c r="D467" s="301"/>
      <c r="E467" s="449"/>
      <c r="F467" s="301"/>
      <c r="G467" s="302"/>
      <c r="H467" s="170"/>
      <c r="I467" s="170"/>
      <c r="J467" s="646">
        <v>0</v>
      </c>
      <c r="K467" s="646">
        <v>0</v>
      </c>
      <c r="L467" s="652"/>
      <c r="M467" s="361"/>
    </row>
    <row r="468" spans="2:13" x14ac:dyDescent="0.35">
      <c r="B468" s="229"/>
      <c r="C468" s="301"/>
      <c r="D468" s="301"/>
      <c r="E468" s="449"/>
      <c r="F468" s="301"/>
      <c r="G468" s="302"/>
      <c r="H468" s="170"/>
      <c r="I468" s="170"/>
      <c r="J468" s="646">
        <v>0</v>
      </c>
      <c r="K468" s="646">
        <v>0</v>
      </c>
      <c r="L468" s="652"/>
      <c r="M468" s="361"/>
    </row>
    <row r="469" spans="2:13" x14ac:dyDescent="0.35">
      <c r="B469" s="229"/>
      <c r="C469" s="301"/>
      <c r="D469" s="301"/>
      <c r="E469" s="449"/>
      <c r="F469" s="301"/>
      <c r="G469" s="302"/>
      <c r="H469" s="170"/>
      <c r="I469" s="170"/>
      <c r="J469" s="646">
        <v>0</v>
      </c>
      <c r="K469" s="646">
        <v>0</v>
      </c>
      <c r="L469" s="652"/>
      <c r="M469" s="361"/>
    </row>
    <row r="470" spans="2:13" x14ac:dyDescent="0.35">
      <c r="B470" s="229"/>
      <c r="C470" s="301"/>
      <c r="D470" s="301"/>
      <c r="E470" s="449"/>
      <c r="F470" s="301"/>
      <c r="G470" s="302"/>
      <c r="H470" s="170"/>
      <c r="I470" s="170"/>
      <c r="J470" s="646">
        <v>0</v>
      </c>
      <c r="K470" s="646">
        <v>0</v>
      </c>
      <c r="L470" s="652"/>
      <c r="M470" s="361"/>
    </row>
    <row r="471" spans="2:13" x14ac:dyDescent="0.35">
      <c r="B471" s="229"/>
      <c r="C471" s="301"/>
      <c r="D471" s="301"/>
      <c r="E471" s="449"/>
      <c r="F471" s="301"/>
      <c r="G471" s="302"/>
      <c r="H471" s="170"/>
      <c r="I471" s="170"/>
      <c r="J471" s="646">
        <v>0</v>
      </c>
      <c r="K471" s="646">
        <v>0</v>
      </c>
      <c r="L471" s="652"/>
      <c r="M471" s="361"/>
    </row>
    <row r="472" spans="2:13" x14ac:dyDescent="0.35">
      <c r="B472" s="229"/>
      <c r="C472" s="301"/>
      <c r="D472" s="301"/>
      <c r="E472" s="449"/>
      <c r="F472" s="301"/>
      <c r="G472" s="302"/>
      <c r="H472" s="170"/>
      <c r="I472" s="170"/>
      <c r="J472" s="646">
        <v>0</v>
      </c>
      <c r="K472" s="646">
        <v>0</v>
      </c>
      <c r="L472" s="652"/>
      <c r="M472" s="361"/>
    </row>
    <row r="473" spans="2:13" x14ac:dyDescent="0.35">
      <c r="B473" s="229"/>
      <c r="C473" s="301"/>
      <c r="D473" s="301"/>
      <c r="E473" s="449"/>
      <c r="F473" s="301"/>
      <c r="G473" s="302"/>
      <c r="H473" s="170"/>
      <c r="I473" s="170"/>
      <c r="J473" s="646">
        <v>0</v>
      </c>
      <c r="K473" s="646">
        <v>0</v>
      </c>
      <c r="L473" s="652"/>
      <c r="M473" s="361"/>
    </row>
    <row r="474" spans="2:13" x14ac:dyDescent="0.35">
      <c r="B474" s="229"/>
      <c r="C474" s="301"/>
      <c r="D474" s="301"/>
      <c r="E474" s="449"/>
      <c r="F474" s="301"/>
      <c r="G474" s="302"/>
      <c r="H474" s="170"/>
      <c r="I474" s="170"/>
      <c r="J474" s="646">
        <v>0</v>
      </c>
      <c r="K474" s="646">
        <v>0</v>
      </c>
      <c r="L474" s="652"/>
      <c r="M474" s="361"/>
    </row>
    <row r="475" spans="2:13" x14ac:dyDescent="0.35">
      <c r="B475" s="229"/>
      <c r="C475" s="301"/>
      <c r="D475" s="301"/>
      <c r="E475" s="449"/>
      <c r="F475" s="301"/>
      <c r="G475" s="302"/>
      <c r="H475" s="170"/>
      <c r="I475" s="170"/>
      <c r="J475" s="646">
        <v>0</v>
      </c>
      <c r="K475" s="646">
        <v>0</v>
      </c>
      <c r="L475" s="652"/>
      <c r="M475" s="361"/>
    </row>
    <row r="476" spans="2:13" x14ac:dyDescent="0.35">
      <c r="B476" s="229"/>
      <c r="C476" s="301"/>
      <c r="D476" s="301"/>
      <c r="E476" s="449"/>
      <c r="F476" s="301"/>
      <c r="G476" s="302"/>
      <c r="H476" s="170"/>
      <c r="I476" s="170"/>
      <c r="J476" s="646">
        <v>0</v>
      </c>
      <c r="K476" s="646">
        <v>0</v>
      </c>
      <c r="L476" s="652"/>
      <c r="M476" s="361"/>
    </row>
    <row r="477" spans="2:13" x14ac:dyDescent="0.35">
      <c r="B477" s="229"/>
      <c r="C477" s="301"/>
      <c r="D477" s="301"/>
      <c r="E477" s="449"/>
      <c r="F477" s="301"/>
      <c r="G477" s="302"/>
      <c r="H477" s="170"/>
      <c r="I477" s="170"/>
      <c r="J477" s="646">
        <v>0</v>
      </c>
      <c r="K477" s="646">
        <v>0</v>
      </c>
      <c r="L477" s="652"/>
      <c r="M477" s="361"/>
    </row>
    <row r="478" spans="2:13" x14ac:dyDescent="0.35">
      <c r="B478" s="229"/>
      <c r="C478" s="301"/>
      <c r="D478" s="301"/>
      <c r="E478" s="449"/>
      <c r="F478" s="301"/>
      <c r="G478" s="302"/>
      <c r="H478" s="170"/>
      <c r="I478" s="170"/>
      <c r="J478" s="646">
        <v>0</v>
      </c>
      <c r="K478" s="646">
        <v>0</v>
      </c>
      <c r="L478" s="652"/>
      <c r="M478" s="361"/>
    </row>
    <row r="479" spans="2:13" x14ac:dyDescent="0.35">
      <c r="B479" s="229"/>
      <c r="C479" s="301"/>
      <c r="D479" s="301"/>
      <c r="E479" s="449"/>
      <c r="F479" s="301"/>
      <c r="G479" s="302"/>
      <c r="H479" s="170"/>
      <c r="I479" s="170"/>
      <c r="J479" s="646">
        <v>0</v>
      </c>
      <c r="K479" s="646">
        <v>0</v>
      </c>
      <c r="L479" s="652"/>
      <c r="M479" s="361"/>
    </row>
    <row r="480" spans="2:13" x14ac:dyDescent="0.35">
      <c r="B480" s="229"/>
      <c r="C480" s="301"/>
      <c r="D480" s="301"/>
      <c r="E480" s="449"/>
      <c r="F480" s="301"/>
      <c r="G480" s="302"/>
      <c r="H480" s="170"/>
      <c r="I480" s="170"/>
      <c r="J480" s="646">
        <v>0</v>
      </c>
      <c r="K480" s="646">
        <v>0</v>
      </c>
      <c r="L480" s="652"/>
      <c r="M480" s="361"/>
    </row>
    <row r="481" spans="2:13" x14ac:dyDescent="0.35">
      <c r="B481" s="229"/>
      <c r="C481" s="301"/>
      <c r="D481" s="301"/>
      <c r="E481" s="449"/>
      <c r="F481" s="301"/>
      <c r="G481" s="302"/>
      <c r="H481" s="170"/>
      <c r="I481" s="170"/>
      <c r="J481" s="646">
        <v>0</v>
      </c>
      <c r="K481" s="646">
        <v>0</v>
      </c>
      <c r="L481" s="652"/>
      <c r="M481" s="361"/>
    </row>
    <row r="482" spans="2:13" x14ac:dyDescent="0.35">
      <c r="B482" s="229"/>
      <c r="C482" s="301"/>
      <c r="D482" s="301"/>
      <c r="E482" s="449"/>
      <c r="F482" s="301"/>
      <c r="G482" s="302"/>
      <c r="H482" s="170"/>
      <c r="I482" s="170"/>
      <c r="J482" s="646">
        <v>0</v>
      </c>
      <c r="K482" s="646">
        <v>0</v>
      </c>
      <c r="L482" s="652"/>
      <c r="M482" s="361"/>
    </row>
    <row r="483" spans="2:13" x14ac:dyDescent="0.35">
      <c r="B483" s="229"/>
      <c r="C483" s="301"/>
      <c r="D483" s="301"/>
      <c r="E483" s="449"/>
      <c r="F483" s="301"/>
      <c r="G483" s="302"/>
      <c r="H483" s="170"/>
      <c r="I483" s="170"/>
      <c r="J483" s="646">
        <v>0</v>
      </c>
      <c r="K483" s="646">
        <v>0</v>
      </c>
      <c r="L483" s="652"/>
      <c r="M483" s="361"/>
    </row>
    <row r="484" spans="2:13" x14ac:dyDescent="0.35">
      <c r="B484" s="229"/>
      <c r="C484" s="301"/>
      <c r="D484" s="301"/>
      <c r="E484" s="449"/>
      <c r="F484" s="301"/>
      <c r="G484" s="302"/>
      <c r="H484" s="170"/>
      <c r="I484" s="170"/>
      <c r="J484" s="646">
        <v>0</v>
      </c>
      <c r="K484" s="646">
        <v>0</v>
      </c>
      <c r="L484" s="652"/>
      <c r="M484" s="361"/>
    </row>
    <row r="485" spans="2:13" x14ac:dyDescent="0.35">
      <c r="B485" s="229"/>
      <c r="C485" s="301"/>
      <c r="D485" s="301"/>
      <c r="E485" s="449"/>
      <c r="F485" s="301"/>
      <c r="G485" s="302"/>
      <c r="H485" s="170"/>
      <c r="I485" s="170"/>
      <c r="J485" s="646">
        <v>0</v>
      </c>
      <c r="K485" s="646">
        <v>0</v>
      </c>
      <c r="L485" s="652"/>
      <c r="M485" s="361"/>
    </row>
    <row r="486" spans="2:13" x14ac:dyDescent="0.35">
      <c r="B486" s="229"/>
      <c r="C486" s="301"/>
      <c r="D486" s="301"/>
      <c r="E486" s="449"/>
      <c r="F486" s="301"/>
      <c r="G486" s="302"/>
      <c r="H486" s="170"/>
      <c r="I486" s="170"/>
      <c r="J486" s="646">
        <v>0</v>
      </c>
      <c r="K486" s="646">
        <v>0</v>
      </c>
      <c r="L486" s="652"/>
      <c r="M486" s="361"/>
    </row>
    <row r="487" spans="2:13" x14ac:dyDescent="0.35">
      <c r="B487" s="229"/>
      <c r="C487" s="301"/>
      <c r="D487" s="301"/>
      <c r="E487" s="449"/>
      <c r="F487" s="301"/>
      <c r="G487" s="302"/>
      <c r="H487" s="170"/>
      <c r="I487" s="170"/>
      <c r="J487" s="646">
        <v>0</v>
      </c>
      <c r="K487" s="646">
        <v>0</v>
      </c>
      <c r="L487" s="652"/>
      <c r="M487" s="361"/>
    </row>
    <row r="488" spans="2:13" x14ac:dyDescent="0.35">
      <c r="B488" s="229"/>
      <c r="C488" s="301"/>
      <c r="D488" s="301"/>
      <c r="E488" s="449"/>
      <c r="F488" s="301"/>
      <c r="G488" s="302"/>
      <c r="H488" s="170"/>
      <c r="I488" s="170"/>
      <c r="J488" s="646">
        <v>0</v>
      </c>
      <c r="K488" s="646">
        <v>0</v>
      </c>
      <c r="L488" s="652"/>
      <c r="M488" s="361"/>
    </row>
    <row r="489" spans="2:13" x14ac:dyDescent="0.35">
      <c r="B489" s="229"/>
      <c r="C489" s="301"/>
      <c r="D489" s="301"/>
      <c r="E489" s="449"/>
      <c r="F489" s="301"/>
      <c r="G489" s="302"/>
      <c r="H489" s="170"/>
      <c r="I489" s="170"/>
      <c r="J489" s="646">
        <v>0</v>
      </c>
      <c r="K489" s="646">
        <v>0</v>
      </c>
      <c r="L489" s="652"/>
      <c r="M489" s="361"/>
    </row>
    <row r="490" spans="2:13" x14ac:dyDescent="0.35">
      <c r="B490" s="229"/>
      <c r="C490" s="301"/>
      <c r="D490" s="301"/>
      <c r="E490" s="449"/>
      <c r="F490" s="301"/>
      <c r="G490" s="302"/>
      <c r="H490" s="170"/>
      <c r="I490" s="170"/>
      <c r="J490" s="646">
        <v>0</v>
      </c>
      <c r="K490" s="646">
        <v>0</v>
      </c>
      <c r="L490" s="652"/>
      <c r="M490" s="361"/>
    </row>
    <row r="491" spans="2:13" x14ac:dyDescent="0.35">
      <c r="B491" s="229"/>
      <c r="C491" s="301"/>
      <c r="D491" s="301"/>
      <c r="E491" s="449"/>
      <c r="F491" s="301"/>
      <c r="G491" s="302"/>
      <c r="H491" s="170"/>
      <c r="I491" s="170"/>
      <c r="J491" s="646">
        <v>0</v>
      </c>
      <c r="K491" s="646">
        <v>0</v>
      </c>
      <c r="L491" s="652"/>
      <c r="M491" s="361"/>
    </row>
    <row r="492" spans="2:13" x14ac:dyDescent="0.35">
      <c r="B492" s="229"/>
      <c r="C492" s="301"/>
      <c r="D492" s="301"/>
      <c r="E492" s="449"/>
      <c r="F492" s="301"/>
      <c r="G492" s="302"/>
      <c r="H492" s="170"/>
      <c r="I492" s="170"/>
      <c r="J492" s="646">
        <v>0</v>
      </c>
      <c r="K492" s="646">
        <v>0</v>
      </c>
      <c r="L492" s="652"/>
      <c r="M492" s="361"/>
    </row>
    <row r="493" spans="2:13" x14ac:dyDescent="0.35">
      <c r="B493" s="229"/>
      <c r="C493" s="301"/>
      <c r="D493" s="301"/>
      <c r="E493" s="449"/>
      <c r="F493" s="301"/>
      <c r="G493" s="302"/>
      <c r="H493" s="170"/>
      <c r="I493" s="170"/>
      <c r="J493" s="646">
        <v>0</v>
      </c>
      <c r="K493" s="646">
        <v>0</v>
      </c>
      <c r="L493" s="652"/>
      <c r="M493" s="361"/>
    </row>
    <row r="494" spans="2:13" x14ac:dyDescent="0.35">
      <c r="B494" s="229"/>
      <c r="C494" s="301"/>
      <c r="D494" s="301"/>
      <c r="E494" s="449"/>
      <c r="F494" s="301"/>
      <c r="G494" s="302"/>
      <c r="H494" s="170"/>
      <c r="I494" s="170"/>
      <c r="J494" s="646">
        <v>0</v>
      </c>
      <c r="K494" s="646">
        <v>0</v>
      </c>
      <c r="L494" s="652"/>
      <c r="M494" s="361"/>
    </row>
    <row r="495" spans="2:13" x14ac:dyDescent="0.35">
      <c r="B495" s="229"/>
      <c r="C495" s="301"/>
      <c r="D495" s="301"/>
      <c r="E495" s="449"/>
      <c r="F495" s="301"/>
      <c r="G495" s="302"/>
      <c r="H495" s="170"/>
      <c r="I495" s="170"/>
      <c r="J495" s="646">
        <v>0</v>
      </c>
      <c r="K495" s="646">
        <v>0</v>
      </c>
      <c r="L495" s="652"/>
      <c r="M495" s="361"/>
    </row>
    <row r="496" spans="2:13" x14ac:dyDescent="0.35">
      <c r="B496" s="229"/>
      <c r="C496" s="301"/>
      <c r="D496" s="301"/>
      <c r="E496" s="449"/>
      <c r="F496" s="301"/>
      <c r="G496" s="302"/>
      <c r="H496" s="170"/>
      <c r="I496" s="170"/>
      <c r="J496" s="646">
        <v>0</v>
      </c>
      <c r="K496" s="646">
        <v>0</v>
      </c>
      <c r="L496" s="652"/>
      <c r="M496" s="361"/>
    </row>
    <row r="497" spans="2:13" x14ac:dyDescent="0.35">
      <c r="B497" s="229"/>
      <c r="C497" s="301"/>
      <c r="D497" s="301"/>
      <c r="E497" s="449"/>
      <c r="F497" s="301"/>
      <c r="G497" s="302"/>
      <c r="H497" s="170"/>
      <c r="I497" s="170"/>
      <c r="J497" s="646">
        <v>0</v>
      </c>
      <c r="K497" s="646">
        <v>0</v>
      </c>
      <c r="L497" s="652"/>
      <c r="M497" s="361"/>
    </row>
    <row r="498" spans="2:13" x14ac:dyDescent="0.35">
      <c r="B498" s="229"/>
      <c r="C498" s="301"/>
      <c r="D498" s="301"/>
      <c r="E498" s="449"/>
      <c r="F498" s="301"/>
      <c r="G498" s="302"/>
      <c r="H498" s="170"/>
      <c r="I498" s="170"/>
      <c r="J498" s="646">
        <v>0</v>
      </c>
      <c r="K498" s="646">
        <v>0</v>
      </c>
      <c r="L498" s="652"/>
      <c r="M498" s="361"/>
    </row>
    <row r="499" spans="2:13" x14ac:dyDescent="0.35">
      <c r="B499" s="229"/>
      <c r="C499" s="301"/>
      <c r="D499" s="301"/>
      <c r="E499" s="449"/>
      <c r="F499" s="301"/>
      <c r="G499" s="302"/>
      <c r="H499" s="170"/>
      <c r="I499" s="170"/>
      <c r="J499" s="646">
        <v>0</v>
      </c>
      <c r="K499" s="646">
        <v>0</v>
      </c>
      <c r="L499" s="652"/>
      <c r="M499" s="361"/>
    </row>
    <row r="500" spans="2:13" x14ac:dyDescent="0.35">
      <c r="B500" s="229"/>
      <c r="C500" s="301"/>
      <c r="D500" s="301"/>
      <c r="E500" s="449"/>
      <c r="F500" s="301"/>
      <c r="G500" s="302"/>
      <c r="H500" s="170"/>
      <c r="I500" s="170"/>
      <c r="J500" s="646">
        <v>0</v>
      </c>
      <c r="K500" s="646">
        <v>0</v>
      </c>
      <c r="L500" s="652"/>
      <c r="M500" s="361"/>
    </row>
    <row r="501" spans="2:13" x14ac:dyDescent="0.35">
      <c r="B501" s="229"/>
      <c r="C501" s="301"/>
      <c r="D501" s="301"/>
      <c r="E501" s="449"/>
      <c r="F501" s="301"/>
      <c r="G501" s="302"/>
      <c r="H501" s="170"/>
      <c r="I501" s="170"/>
      <c r="J501" s="646">
        <v>0</v>
      </c>
      <c r="K501" s="646">
        <v>0</v>
      </c>
      <c r="L501" s="652"/>
      <c r="M501" s="361"/>
    </row>
    <row r="502" spans="2:13" x14ac:dyDescent="0.35">
      <c r="B502" s="229"/>
      <c r="C502" s="301"/>
      <c r="D502" s="301"/>
      <c r="E502" s="449"/>
      <c r="F502" s="301"/>
      <c r="G502" s="302"/>
      <c r="H502" s="170"/>
      <c r="I502" s="170"/>
      <c r="J502" s="646">
        <v>0</v>
      </c>
      <c r="K502" s="646">
        <v>0</v>
      </c>
      <c r="L502" s="652"/>
      <c r="M502" s="361"/>
    </row>
    <row r="503" spans="2:13" x14ac:dyDescent="0.35">
      <c r="B503" s="229"/>
      <c r="C503" s="301"/>
      <c r="D503" s="301"/>
      <c r="E503" s="449"/>
      <c r="F503" s="301"/>
      <c r="G503" s="302"/>
      <c r="H503" s="170"/>
      <c r="I503" s="170"/>
      <c r="J503" s="646">
        <v>0</v>
      </c>
      <c r="K503" s="646">
        <v>0</v>
      </c>
      <c r="L503" s="652"/>
      <c r="M503" s="361"/>
    </row>
    <row r="504" spans="2:13" x14ac:dyDescent="0.35">
      <c r="B504" s="229"/>
      <c r="C504" s="301"/>
      <c r="D504" s="301"/>
      <c r="E504" s="449"/>
      <c r="F504" s="301"/>
      <c r="G504" s="302"/>
      <c r="H504" s="170"/>
      <c r="I504" s="170"/>
      <c r="J504" s="646">
        <v>0</v>
      </c>
      <c r="K504" s="646">
        <v>0</v>
      </c>
      <c r="L504" s="652"/>
      <c r="M504" s="361"/>
    </row>
    <row r="505" spans="2:13" x14ac:dyDescent="0.35">
      <c r="B505" s="229"/>
      <c r="C505" s="301"/>
      <c r="D505" s="301"/>
      <c r="E505" s="449"/>
      <c r="F505" s="301"/>
      <c r="G505" s="302"/>
      <c r="H505" s="170"/>
      <c r="I505" s="170"/>
      <c r="J505" s="646">
        <v>0</v>
      </c>
      <c r="K505" s="646">
        <v>0</v>
      </c>
      <c r="L505" s="652"/>
      <c r="M505" s="361"/>
    </row>
    <row r="506" spans="2:13" x14ac:dyDescent="0.35">
      <c r="B506" s="229"/>
      <c r="C506" s="301"/>
      <c r="D506" s="301"/>
      <c r="E506" s="449"/>
      <c r="F506" s="301"/>
      <c r="G506" s="302"/>
      <c r="H506" s="170"/>
      <c r="I506" s="170"/>
      <c r="J506" s="646">
        <v>0</v>
      </c>
      <c r="K506" s="646">
        <v>0</v>
      </c>
      <c r="L506" s="652"/>
      <c r="M506" s="361"/>
    </row>
    <row r="507" spans="2:13" x14ac:dyDescent="0.35">
      <c r="B507" s="229"/>
      <c r="C507" s="301"/>
      <c r="D507" s="301"/>
      <c r="E507" s="449"/>
      <c r="F507" s="301"/>
      <c r="G507" s="302"/>
      <c r="H507" s="170"/>
      <c r="I507" s="170"/>
      <c r="J507" s="646">
        <v>0</v>
      </c>
      <c r="K507" s="646">
        <v>0</v>
      </c>
      <c r="L507" s="652"/>
      <c r="M507" s="361"/>
    </row>
    <row r="508" spans="2:13" x14ac:dyDescent="0.35">
      <c r="B508" s="229"/>
      <c r="C508" s="301"/>
      <c r="D508" s="301"/>
      <c r="E508" s="449"/>
      <c r="F508" s="301"/>
      <c r="G508" s="302"/>
      <c r="H508" s="170"/>
      <c r="I508" s="170"/>
      <c r="J508" s="646">
        <v>0</v>
      </c>
      <c r="K508" s="646">
        <v>0</v>
      </c>
      <c r="L508" s="652"/>
      <c r="M508" s="361"/>
    </row>
    <row r="509" spans="2:13" x14ac:dyDescent="0.35">
      <c r="B509" s="229"/>
      <c r="C509" s="301"/>
      <c r="D509" s="301"/>
      <c r="E509" s="449"/>
      <c r="F509" s="301"/>
      <c r="G509" s="302"/>
      <c r="H509" s="170"/>
      <c r="I509" s="170"/>
      <c r="J509" s="646">
        <v>0</v>
      </c>
      <c r="K509" s="646">
        <v>0</v>
      </c>
      <c r="L509" s="652"/>
      <c r="M509" s="361"/>
    </row>
    <row r="510" spans="2:13" x14ac:dyDescent="0.35">
      <c r="B510" s="229"/>
      <c r="C510" s="301"/>
      <c r="D510" s="301"/>
      <c r="E510" s="449"/>
      <c r="F510" s="301"/>
      <c r="G510" s="302"/>
      <c r="H510" s="170"/>
      <c r="I510" s="170"/>
      <c r="J510" s="646">
        <v>0</v>
      </c>
      <c r="K510" s="646">
        <v>0</v>
      </c>
      <c r="L510" s="652"/>
      <c r="M510" s="361"/>
    </row>
    <row r="511" spans="2:13" x14ac:dyDescent="0.35">
      <c r="B511" s="229"/>
      <c r="C511" s="301"/>
      <c r="D511" s="301"/>
      <c r="E511" s="449"/>
      <c r="F511" s="301"/>
      <c r="G511" s="302"/>
      <c r="H511" s="170"/>
      <c r="I511" s="170"/>
      <c r="J511" s="646">
        <v>0</v>
      </c>
      <c r="K511" s="646">
        <v>0</v>
      </c>
      <c r="L511" s="652"/>
      <c r="M511" s="361"/>
    </row>
    <row r="512" spans="2:13" x14ac:dyDescent="0.35">
      <c r="B512" s="229"/>
      <c r="C512" s="301"/>
      <c r="D512" s="301"/>
      <c r="E512" s="449"/>
      <c r="F512" s="301"/>
      <c r="G512" s="302"/>
      <c r="H512" s="170"/>
      <c r="I512" s="170"/>
      <c r="J512" s="646">
        <v>0</v>
      </c>
      <c r="K512" s="646">
        <v>0</v>
      </c>
      <c r="L512" s="652"/>
      <c r="M512" s="361"/>
    </row>
    <row r="513" spans="2:13" x14ac:dyDescent="0.35">
      <c r="B513" s="229"/>
      <c r="C513" s="301"/>
      <c r="D513" s="301"/>
      <c r="E513" s="449"/>
      <c r="F513" s="301"/>
      <c r="G513" s="302"/>
      <c r="H513" s="170"/>
      <c r="I513" s="170"/>
      <c r="J513" s="646">
        <v>0</v>
      </c>
      <c r="K513" s="646">
        <v>0</v>
      </c>
      <c r="L513" s="652"/>
      <c r="M513" s="361"/>
    </row>
    <row r="514" spans="2:13" x14ac:dyDescent="0.35">
      <c r="B514" s="229"/>
      <c r="C514" s="301"/>
      <c r="D514" s="301"/>
      <c r="E514" s="449"/>
      <c r="F514" s="301"/>
      <c r="G514" s="302"/>
      <c r="H514" s="170"/>
      <c r="I514" s="170"/>
      <c r="J514" s="646">
        <v>0</v>
      </c>
      <c r="K514" s="646">
        <v>0</v>
      </c>
      <c r="L514" s="652"/>
      <c r="M514" s="361"/>
    </row>
    <row r="515" spans="2:13" x14ac:dyDescent="0.35">
      <c r="B515" s="229"/>
      <c r="C515" s="301"/>
      <c r="D515" s="301"/>
      <c r="E515" s="449"/>
      <c r="F515" s="301"/>
      <c r="G515" s="302"/>
      <c r="H515" s="170"/>
      <c r="I515" s="170"/>
      <c r="J515" s="646">
        <v>0</v>
      </c>
      <c r="K515" s="646">
        <v>0</v>
      </c>
      <c r="L515" s="652"/>
      <c r="M515" s="361"/>
    </row>
    <row r="516" spans="2:13" x14ac:dyDescent="0.35">
      <c r="B516" s="229"/>
      <c r="C516" s="301"/>
      <c r="D516" s="301"/>
      <c r="E516" s="449"/>
      <c r="F516" s="301"/>
      <c r="G516" s="302"/>
      <c r="H516" s="170"/>
      <c r="I516" s="170"/>
      <c r="J516" s="646">
        <v>0</v>
      </c>
      <c r="K516" s="646">
        <v>0</v>
      </c>
      <c r="L516" s="652"/>
      <c r="M516" s="361"/>
    </row>
    <row r="517" spans="2:13" x14ac:dyDescent="0.35">
      <c r="B517" s="229"/>
      <c r="C517" s="301"/>
      <c r="D517" s="301"/>
      <c r="E517" s="449"/>
      <c r="F517" s="301"/>
      <c r="G517" s="302"/>
      <c r="H517" s="170"/>
      <c r="I517" s="170"/>
      <c r="J517" s="646">
        <v>0</v>
      </c>
      <c r="K517" s="646">
        <v>0</v>
      </c>
      <c r="L517" s="652"/>
      <c r="M517" s="361"/>
    </row>
    <row r="518" spans="2:13" x14ac:dyDescent="0.35">
      <c r="B518" s="229"/>
      <c r="C518" s="301"/>
      <c r="D518" s="301"/>
      <c r="E518" s="449"/>
      <c r="F518" s="301"/>
      <c r="G518" s="302"/>
      <c r="H518" s="170"/>
      <c r="I518" s="170"/>
      <c r="J518" s="646">
        <v>0</v>
      </c>
      <c r="K518" s="646">
        <v>0</v>
      </c>
      <c r="L518" s="652"/>
      <c r="M518" s="361"/>
    </row>
    <row r="519" spans="2:13" x14ac:dyDescent="0.35">
      <c r="B519" s="229"/>
      <c r="C519" s="301"/>
      <c r="D519" s="301"/>
      <c r="E519" s="449"/>
      <c r="F519" s="301"/>
      <c r="G519" s="302"/>
      <c r="H519" s="170"/>
      <c r="I519" s="170"/>
      <c r="J519" s="646">
        <v>0</v>
      </c>
      <c r="K519" s="646">
        <v>0</v>
      </c>
      <c r="L519" s="652"/>
      <c r="M519" s="361"/>
    </row>
    <row r="520" spans="2:13" x14ac:dyDescent="0.35">
      <c r="B520" s="229"/>
      <c r="C520" s="301"/>
      <c r="D520" s="301"/>
      <c r="E520" s="449"/>
      <c r="F520" s="301"/>
      <c r="G520" s="302"/>
      <c r="H520" s="170"/>
      <c r="I520" s="170"/>
      <c r="J520" s="646">
        <v>0</v>
      </c>
      <c r="K520" s="646">
        <v>0</v>
      </c>
      <c r="L520" s="652"/>
      <c r="M520" s="361"/>
    </row>
    <row r="521" spans="2:13" x14ac:dyDescent="0.35">
      <c r="B521" s="229"/>
      <c r="C521" s="301"/>
      <c r="D521" s="301"/>
      <c r="E521" s="449"/>
      <c r="F521" s="301"/>
      <c r="G521" s="302"/>
      <c r="H521" s="170"/>
      <c r="I521" s="170"/>
      <c r="J521" s="646">
        <v>0</v>
      </c>
      <c r="K521" s="646">
        <v>0</v>
      </c>
      <c r="L521" s="652"/>
      <c r="M521" s="361"/>
    </row>
    <row r="522" spans="2:13" x14ac:dyDescent="0.35">
      <c r="B522" s="229"/>
      <c r="C522" s="301"/>
      <c r="D522" s="301"/>
      <c r="E522" s="449"/>
      <c r="F522" s="301"/>
      <c r="G522" s="302"/>
      <c r="H522" s="170"/>
      <c r="I522" s="170"/>
      <c r="J522" s="646">
        <v>0</v>
      </c>
      <c r="K522" s="646">
        <v>0</v>
      </c>
      <c r="L522" s="652"/>
      <c r="M522" s="361"/>
    </row>
    <row r="523" spans="2:13" x14ac:dyDescent="0.35">
      <c r="B523" s="229"/>
      <c r="C523" s="301"/>
      <c r="D523" s="301"/>
      <c r="E523" s="449"/>
      <c r="F523" s="301"/>
      <c r="G523" s="302"/>
      <c r="H523" s="170"/>
      <c r="I523" s="170"/>
      <c r="J523" s="646">
        <v>0</v>
      </c>
      <c r="K523" s="646">
        <v>0</v>
      </c>
      <c r="L523" s="652"/>
      <c r="M523" s="361"/>
    </row>
    <row r="524" spans="2:13" x14ac:dyDescent="0.35">
      <c r="B524" s="229"/>
      <c r="C524" s="301"/>
      <c r="D524" s="301"/>
      <c r="E524" s="449"/>
      <c r="F524" s="301"/>
      <c r="G524" s="302"/>
      <c r="H524" s="170"/>
      <c r="I524" s="170"/>
      <c r="J524" s="646">
        <v>0</v>
      </c>
      <c r="K524" s="646">
        <v>0</v>
      </c>
      <c r="L524" s="652"/>
      <c r="M524" s="361"/>
    </row>
    <row r="525" spans="2:13" x14ac:dyDescent="0.35">
      <c r="B525" s="229"/>
      <c r="C525" s="301"/>
      <c r="D525" s="301"/>
      <c r="E525" s="449"/>
      <c r="F525" s="301"/>
      <c r="G525" s="302"/>
      <c r="H525" s="170"/>
      <c r="I525" s="170"/>
      <c r="J525" s="646">
        <v>0</v>
      </c>
      <c r="K525" s="646">
        <v>0</v>
      </c>
      <c r="L525" s="652"/>
      <c r="M525" s="361"/>
    </row>
    <row r="526" spans="2:13" x14ac:dyDescent="0.35">
      <c r="B526" s="229"/>
      <c r="C526" s="301"/>
      <c r="D526" s="301"/>
      <c r="E526" s="449"/>
      <c r="F526" s="301"/>
      <c r="G526" s="302"/>
      <c r="H526" s="170"/>
      <c r="I526" s="170"/>
      <c r="J526" s="646">
        <v>0</v>
      </c>
      <c r="K526" s="646">
        <v>0</v>
      </c>
      <c r="L526" s="652"/>
      <c r="M526" s="361"/>
    </row>
    <row r="527" spans="2:13" x14ac:dyDescent="0.35">
      <c r="B527" s="229"/>
      <c r="C527" s="301"/>
      <c r="D527" s="301"/>
      <c r="E527" s="449"/>
      <c r="F527" s="301"/>
      <c r="G527" s="302"/>
      <c r="H527" s="170"/>
      <c r="I527" s="170"/>
      <c r="J527" s="646">
        <v>0</v>
      </c>
      <c r="K527" s="646">
        <v>0</v>
      </c>
      <c r="L527" s="652"/>
      <c r="M527" s="361"/>
    </row>
    <row r="528" spans="2:13" x14ac:dyDescent="0.35">
      <c r="B528" s="229"/>
      <c r="C528" s="301"/>
      <c r="D528" s="301"/>
      <c r="E528" s="449"/>
      <c r="F528" s="301"/>
      <c r="G528" s="302"/>
      <c r="H528" s="170"/>
      <c r="I528" s="170"/>
      <c r="J528" s="646">
        <v>0</v>
      </c>
      <c r="K528" s="646">
        <v>0</v>
      </c>
      <c r="L528" s="652"/>
      <c r="M528" s="361"/>
    </row>
    <row r="529" spans="2:13" x14ac:dyDescent="0.35">
      <c r="B529" s="229"/>
      <c r="C529" s="301"/>
      <c r="D529" s="301"/>
      <c r="E529" s="449"/>
      <c r="F529" s="301"/>
      <c r="G529" s="302"/>
      <c r="H529" s="170"/>
      <c r="I529" s="170"/>
      <c r="J529" s="646">
        <v>0</v>
      </c>
      <c r="K529" s="646">
        <v>0</v>
      </c>
      <c r="L529" s="652"/>
      <c r="M529" s="361"/>
    </row>
    <row r="530" spans="2:13" x14ac:dyDescent="0.35">
      <c r="B530" s="229"/>
      <c r="C530" s="301"/>
      <c r="D530" s="301"/>
      <c r="E530" s="449"/>
      <c r="F530" s="301"/>
      <c r="G530" s="302"/>
      <c r="H530" s="170"/>
      <c r="I530" s="170"/>
      <c r="J530" s="646">
        <v>0</v>
      </c>
      <c r="K530" s="646">
        <v>0</v>
      </c>
      <c r="L530" s="652"/>
      <c r="M530" s="361"/>
    </row>
    <row r="531" spans="2:13" x14ac:dyDescent="0.35">
      <c r="B531" s="229"/>
      <c r="C531" s="301"/>
      <c r="D531" s="301"/>
      <c r="E531" s="449"/>
      <c r="F531" s="301"/>
      <c r="G531" s="302"/>
      <c r="H531" s="170"/>
      <c r="I531" s="170"/>
      <c r="J531" s="646">
        <v>0</v>
      </c>
      <c r="K531" s="646">
        <v>0</v>
      </c>
      <c r="L531" s="652"/>
      <c r="M531" s="361"/>
    </row>
    <row r="532" spans="2:13" x14ac:dyDescent="0.35">
      <c r="B532" s="229"/>
      <c r="C532" s="301"/>
      <c r="D532" s="301"/>
      <c r="E532" s="449"/>
      <c r="F532" s="301"/>
      <c r="G532" s="302"/>
      <c r="H532" s="170"/>
      <c r="I532" s="170"/>
      <c r="J532" s="646">
        <v>0</v>
      </c>
      <c r="K532" s="646">
        <v>0</v>
      </c>
      <c r="L532" s="652"/>
      <c r="M532" s="361"/>
    </row>
    <row r="533" spans="2:13" x14ac:dyDescent="0.35">
      <c r="B533" s="229"/>
      <c r="C533" s="301"/>
      <c r="D533" s="301"/>
      <c r="E533" s="449"/>
      <c r="F533" s="301"/>
      <c r="G533" s="302"/>
      <c r="H533" s="170"/>
      <c r="I533" s="170"/>
      <c r="J533" s="646">
        <v>0</v>
      </c>
      <c r="K533" s="646">
        <v>0</v>
      </c>
      <c r="L533" s="652"/>
      <c r="M533" s="361"/>
    </row>
    <row r="534" spans="2:13" x14ac:dyDescent="0.35">
      <c r="B534" s="229"/>
      <c r="C534" s="301"/>
      <c r="D534" s="301"/>
      <c r="E534" s="449"/>
      <c r="F534" s="301"/>
      <c r="G534" s="302"/>
      <c r="H534" s="170"/>
      <c r="I534" s="170"/>
      <c r="J534" s="646">
        <v>0</v>
      </c>
      <c r="K534" s="646">
        <v>0</v>
      </c>
      <c r="L534" s="652"/>
      <c r="M534" s="361"/>
    </row>
    <row r="535" spans="2:13" x14ac:dyDescent="0.35">
      <c r="B535" s="229"/>
      <c r="C535" s="301"/>
      <c r="D535" s="301"/>
      <c r="E535" s="449"/>
      <c r="F535" s="301"/>
      <c r="G535" s="302"/>
      <c r="H535" s="170"/>
      <c r="I535" s="170"/>
      <c r="J535" s="646">
        <v>0</v>
      </c>
      <c r="K535" s="646">
        <v>0</v>
      </c>
      <c r="L535" s="652"/>
      <c r="M535" s="361"/>
    </row>
    <row r="536" spans="2:13" x14ac:dyDescent="0.35">
      <c r="B536" s="229"/>
      <c r="C536" s="301"/>
      <c r="D536" s="301"/>
      <c r="E536" s="449"/>
      <c r="F536" s="301"/>
      <c r="G536" s="302"/>
      <c r="H536" s="170"/>
      <c r="I536" s="170"/>
      <c r="J536" s="646">
        <v>0</v>
      </c>
      <c r="K536" s="646">
        <v>0</v>
      </c>
      <c r="L536" s="652"/>
      <c r="M536" s="361"/>
    </row>
    <row r="537" spans="2:13" x14ac:dyDescent="0.35">
      <c r="B537" s="229"/>
      <c r="C537" s="301"/>
      <c r="D537" s="301"/>
      <c r="E537" s="449"/>
      <c r="F537" s="301"/>
      <c r="G537" s="302"/>
      <c r="H537" s="170"/>
      <c r="I537" s="170"/>
      <c r="J537" s="646">
        <v>0</v>
      </c>
      <c r="K537" s="646">
        <v>0</v>
      </c>
      <c r="L537" s="652"/>
      <c r="M537" s="361"/>
    </row>
    <row r="538" spans="2:13" x14ac:dyDescent="0.35">
      <c r="B538" s="229"/>
      <c r="C538" s="301"/>
      <c r="D538" s="301"/>
      <c r="E538" s="449"/>
      <c r="F538" s="301"/>
      <c r="G538" s="302"/>
      <c r="H538" s="170"/>
      <c r="I538" s="170"/>
      <c r="J538" s="646">
        <v>0</v>
      </c>
      <c r="K538" s="646">
        <v>0</v>
      </c>
      <c r="L538" s="652"/>
      <c r="M538" s="361"/>
    </row>
    <row r="539" spans="2:13" x14ac:dyDescent="0.35">
      <c r="B539" s="229"/>
      <c r="C539" s="301"/>
      <c r="D539" s="301"/>
      <c r="E539" s="449"/>
      <c r="F539" s="301"/>
      <c r="G539" s="302"/>
      <c r="H539" s="170"/>
      <c r="I539" s="170"/>
      <c r="J539" s="646">
        <v>0</v>
      </c>
      <c r="K539" s="646">
        <v>0</v>
      </c>
      <c r="L539" s="652"/>
      <c r="M539" s="361"/>
    </row>
    <row r="540" spans="2:13" x14ac:dyDescent="0.35">
      <c r="B540" s="229"/>
      <c r="C540" s="301"/>
      <c r="D540" s="301"/>
      <c r="E540" s="449"/>
      <c r="F540" s="301"/>
      <c r="G540" s="302"/>
      <c r="H540" s="170"/>
      <c r="I540" s="170"/>
      <c r="J540" s="646">
        <v>0</v>
      </c>
      <c r="K540" s="646">
        <v>0</v>
      </c>
      <c r="L540" s="652"/>
      <c r="M540" s="361"/>
    </row>
    <row r="541" spans="2:13" x14ac:dyDescent="0.35">
      <c r="B541" s="229"/>
      <c r="C541" s="301"/>
      <c r="D541" s="301"/>
      <c r="E541" s="449"/>
      <c r="F541" s="301"/>
      <c r="G541" s="302"/>
      <c r="H541" s="170"/>
      <c r="I541" s="170"/>
      <c r="J541" s="646">
        <v>0</v>
      </c>
      <c r="K541" s="646">
        <v>0</v>
      </c>
      <c r="L541" s="652"/>
      <c r="M541" s="361"/>
    </row>
    <row r="542" spans="2:13" x14ac:dyDescent="0.35">
      <c r="B542" s="229"/>
      <c r="C542" s="301"/>
      <c r="D542" s="301"/>
      <c r="E542" s="449"/>
      <c r="F542" s="301"/>
      <c r="G542" s="302"/>
      <c r="H542" s="170"/>
      <c r="I542" s="170"/>
      <c r="J542" s="646">
        <v>0</v>
      </c>
      <c r="K542" s="646">
        <v>0</v>
      </c>
      <c r="L542" s="652"/>
      <c r="M542" s="361"/>
    </row>
    <row r="543" spans="2:13" x14ac:dyDescent="0.35">
      <c r="B543" s="229"/>
      <c r="C543" s="301"/>
      <c r="D543" s="301"/>
      <c r="E543" s="449"/>
      <c r="F543" s="301"/>
      <c r="G543" s="302"/>
      <c r="H543" s="170"/>
      <c r="I543" s="170"/>
      <c r="J543" s="646">
        <v>0</v>
      </c>
      <c r="K543" s="646">
        <v>0</v>
      </c>
      <c r="L543" s="652"/>
      <c r="M543" s="361"/>
    </row>
    <row r="544" spans="2:13" x14ac:dyDescent="0.35">
      <c r="B544" s="229"/>
      <c r="C544" s="301"/>
      <c r="D544" s="301"/>
      <c r="E544" s="449"/>
      <c r="F544" s="301"/>
      <c r="G544" s="302"/>
      <c r="H544" s="170"/>
      <c r="I544" s="170"/>
      <c r="J544" s="646">
        <v>0</v>
      </c>
      <c r="K544" s="646">
        <v>0</v>
      </c>
      <c r="L544" s="652"/>
      <c r="M544" s="361"/>
    </row>
    <row r="545" spans="2:13" x14ac:dyDescent="0.35">
      <c r="B545" s="229"/>
      <c r="C545" s="301"/>
      <c r="D545" s="301"/>
      <c r="E545" s="449"/>
      <c r="F545" s="301"/>
      <c r="G545" s="302"/>
      <c r="H545" s="170"/>
      <c r="I545" s="170"/>
      <c r="J545" s="646">
        <v>0</v>
      </c>
      <c r="K545" s="646">
        <v>0</v>
      </c>
      <c r="L545" s="652"/>
      <c r="M545" s="361"/>
    </row>
    <row r="546" spans="2:13" x14ac:dyDescent="0.35">
      <c r="B546" s="229"/>
      <c r="C546" s="301"/>
      <c r="D546" s="301"/>
      <c r="E546" s="449"/>
      <c r="F546" s="301"/>
      <c r="G546" s="302"/>
      <c r="H546" s="170"/>
      <c r="I546" s="170"/>
      <c r="J546" s="646">
        <v>0</v>
      </c>
      <c r="K546" s="646">
        <v>0</v>
      </c>
      <c r="L546" s="652"/>
      <c r="M546" s="361"/>
    </row>
    <row r="547" spans="2:13" x14ac:dyDescent="0.35">
      <c r="B547" s="229"/>
      <c r="C547" s="301"/>
      <c r="D547" s="301"/>
      <c r="E547" s="449"/>
      <c r="F547" s="301"/>
      <c r="G547" s="302"/>
      <c r="H547" s="170"/>
      <c r="I547" s="170"/>
      <c r="J547" s="646">
        <v>0</v>
      </c>
      <c r="K547" s="646">
        <v>0</v>
      </c>
      <c r="L547" s="652"/>
      <c r="M547" s="361"/>
    </row>
    <row r="548" spans="2:13" x14ac:dyDescent="0.35">
      <c r="B548" s="229"/>
      <c r="C548" s="301"/>
      <c r="D548" s="301"/>
      <c r="E548" s="449"/>
      <c r="F548" s="301"/>
      <c r="G548" s="302"/>
      <c r="H548" s="170"/>
      <c r="I548" s="170"/>
      <c r="J548" s="646">
        <v>0</v>
      </c>
      <c r="K548" s="646">
        <v>0</v>
      </c>
      <c r="L548" s="652"/>
      <c r="M548" s="361"/>
    </row>
    <row r="549" spans="2:13" x14ac:dyDescent="0.35">
      <c r="B549" s="229"/>
      <c r="C549" s="301"/>
      <c r="D549" s="301"/>
      <c r="E549" s="449"/>
      <c r="F549" s="301"/>
      <c r="G549" s="302"/>
      <c r="H549" s="170"/>
      <c r="I549" s="170"/>
      <c r="J549" s="646">
        <v>0</v>
      </c>
      <c r="K549" s="646">
        <v>0</v>
      </c>
      <c r="L549" s="652"/>
      <c r="M549" s="361"/>
    </row>
    <row r="550" spans="2:13" x14ac:dyDescent="0.35">
      <c r="B550" s="229"/>
      <c r="C550" s="301"/>
      <c r="D550" s="301"/>
      <c r="E550" s="449"/>
      <c r="F550" s="301"/>
      <c r="G550" s="302"/>
      <c r="H550" s="170"/>
      <c r="I550" s="170"/>
      <c r="J550" s="646">
        <v>0</v>
      </c>
      <c r="K550" s="646">
        <v>0</v>
      </c>
      <c r="L550" s="652"/>
      <c r="M550" s="361"/>
    </row>
    <row r="551" spans="2:13" x14ac:dyDescent="0.35">
      <c r="B551" s="229"/>
      <c r="C551" s="301"/>
      <c r="D551" s="301"/>
      <c r="E551" s="449"/>
      <c r="F551" s="301"/>
      <c r="G551" s="302"/>
      <c r="H551" s="170"/>
      <c r="I551" s="170"/>
      <c r="J551" s="646">
        <v>0</v>
      </c>
      <c r="K551" s="646">
        <v>0</v>
      </c>
      <c r="L551" s="652"/>
      <c r="M551" s="361"/>
    </row>
    <row r="552" spans="2:13" x14ac:dyDescent="0.35">
      <c r="B552" s="229"/>
      <c r="C552" s="301"/>
      <c r="D552" s="301"/>
      <c r="E552" s="449"/>
      <c r="F552" s="301"/>
      <c r="G552" s="302"/>
      <c r="H552" s="170"/>
      <c r="I552" s="170"/>
      <c r="J552" s="646">
        <v>0</v>
      </c>
      <c r="K552" s="646">
        <v>0</v>
      </c>
      <c r="L552" s="652"/>
      <c r="M552" s="361"/>
    </row>
    <row r="553" spans="2:13" x14ac:dyDescent="0.35">
      <c r="B553" s="229"/>
      <c r="C553" s="301"/>
      <c r="D553" s="301"/>
      <c r="E553" s="449"/>
      <c r="F553" s="301"/>
      <c r="G553" s="302"/>
      <c r="H553" s="170"/>
      <c r="I553" s="170"/>
      <c r="J553" s="646">
        <v>0</v>
      </c>
      <c r="K553" s="646">
        <v>0</v>
      </c>
      <c r="L553" s="652"/>
      <c r="M553" s="361"/>
    </row>
    <row r="554" spans="2:13" x14ac:dyDescent="0.35">
      <c r="B554" s="229"/>
      <c r="C554" s="301"/>
      <c r="D554" s="301"/>
      <c r="E554" s="449"/>
      <c r="F554" s="301"/>
      <c r="G554" s="302"/>
      <c r="H554" s="170"/>
      <c r="I554" s="170"/>
      <c r="J554" s="646">
        <v>0</v>
      </c>
      <c r="K554" s="646">
        <v>0</v>
      </c>
      <c r="L554" s="652"/>
      <c r="M554" s="361"/>
    </row>
    <row r="555" spans="2:13" x14ac:dyDescent="0.35">
      <c r="B555" s="229"/>
      <c r="C555" s="301"/>
      <c r="D555" s="301"/>
      <c r="E555" s="449"/>
      <c r="F555" s="301"/>
      <c r="G555" s="302"/>
      <c r="H555" s="170"/>
      <c r="I555" s="170"/>
      <c r="J555" s="646">
        <v>0</v>
      </c>
      <c r="K555" s="646">
        <v>0</v>
      </c>
      <c r="L555" s="652"/>
      <c r="M555" s="361"/>
    </row>
    <row r="556" spans="2:13" x14ac:dyDescent="0.35">
      <c r="B556" s="229"/>
      <c r="C556" s="301"/>
      <c r="D556" s="301"/>
      <c r="E556" s="449"/>
      <c r="F556" s="301"/>
      <c r="G556" s="302"/>
      <c r="H556" s="170"/>
      <c r="I556" s="170"/>
      <c r="J556" s="646">
        <v>0</v>
      </c>
      <c r="K556" s="646">
        <v>0</v>
      </c>
      <c r="L556" s="652"/>
      <c r="M556" s="361"/>
    </row>
    <row r="557" spans="2:13" x14ac:dyDescent="0.35">
      <c r="B557" s="229"/>
      <c r="C557" s="301"/>
      <c r="D557" s="301"/>
      <c r="E557" s="449"/>
      <c r="F557" s="301"/>
      <c r="G557" s="302"/>
      <c r="H557" s="170"/>
      <c r="I557" s="170"/>
      <c r="J557" s="646">
        <v>0</v>
      </c>
      <c r="K557" s="646">
        <v>0</v>
      </c>
      <c r="L557" s="652"/>
      <c r="M557" s="361"/>
    </row>
    <row r="558" spans="2:13" x14ac:dyDescent="0.35">
      <c r="B558" s="229"/>
      <c r="C558" s="301"/>
      <c r="D558" s="301"/>
      <c r="E558" s="449"/>
      <c r="F558" s="301"/>
      <c r="G558" s="302"/>
      <c r="H558" s="170"/>
      <c r="I558" s="170"/>
      <c r="J558" s="646">
        <v>0</v>
      </c>
      <c r="K558" s="646">
        <v>0</v>
      </c>
      <c r="L558" s="652"/>
      <c r="M558" s="361"/>
    </row>
    <row r="559" spans="2:13" x14ac:dyDescent="0.35">
      <c r="B559" s="229"/>
      <c r="C559" s="301"/>
      <c r="D559" s="301"/>
      <c r="E559" s="449"/>
      <c r="F559" s="301"/>
      <c r="G559" s="302"/>
      <c r="H559" s="170"/>
      <c r="I559" s="170"/>
      <c r="J559" s="646">
        <v>0</v>
      </c>
      <c r="K559" s="646">
        <v>0</v>
      </c>
      <c r="L559" s="652"/>
      <c r="M559" s="361"/>
    </row>
    <row r="560" spans="2:13" x14ac:dyDescent="0.35">
      <c r="B560" s="229"/>
      <c r="C560" s="301"/>
      <c r="D560" s="301"/>
      <c r="E560" s="449"/>
      <c r="F560" s="301"/>
      <c r="G560" s="302"/>
      <c r="H560" s="170"/>
      <c r="I560" s="170"/>
      <c r="J560" s="646">
        <v>0</v>
      </c>
      <c r="K560" s="646">
        <v>0</v>
      </c>
      <c r="L560" s="652"/>
      <c r="M560" s="361"/>
    </row>
    <row r="561" spans="2:13" x14ac:dyDescent="0.35">
      <c r="B561" s="229"/>
      <c r="C561" s="301"/>
      <c r="D561" s="301"/>
      <c r="E561" s="449"/>
      <c r="F561" s="301"/>
      <c r="G561" s="302"/>
      <c r="H561" s="170"/>
      <c r="I561" s="170"/>
      <c r="J561" s="646">
        <v>0</v>
      </c>
      <c r="K561" s="646">
        <v>0</v>
      </c>
      <c r="L561" s="652"/>
      <c r="M561" s="361"/>
    </row>
    <row r="562" spans="2:13" x14ac:dyDescent="0.35">
      <c r="B562" s="229"/>
      <c r="C562" s="301"/>
      <c r="D562" s="301"/>
      <c r="E562" s="449"/>
      <c r="F562" s="301"/>
      <c r="G562" s="302"/>
      <c r="H562" s="170"/>
      <c r="I562" s="170"/>
      <c r="J562" s="646">
        <v>0</v>
      </c>
      <c r="K562" s="646">
        <v>0</v>
      </c>
      <c r="L562" s="652"/>
      <c r="M562" s="361"/>
    </row>
    <row r="563" spans="2:13" x14ac:dyDescent="0.35">
      <c r="B563" s="229"/>
      <c r="C563" s="301"/>
      <c r="D563" s="301"/>
      <c r="E563" s="449"/>
      <c r="F563" s="301"/>
      <c r="G563" s="302"/>
      <c r="H563" s="170"/>
      <c r="I563" s="170"/>
      <c r="J563" s="646">
        <v>0</v>
      </c>
      <c r="K563" s="646">
        <v>0</v>
      </c>
      <c r="L563" s="652"/>
      <c r="M563" s="361"/>
    </row>
    <row r="564" spans="2:13" x14ac:dyDescent="0.35">
      <c r="B564" s="229"/>
      <c r="C564" s="301"/>
      <c r="D564" s="301"/>
      <c r="E564" s="449"/>
      <c r="F564" s="301"/>
      <c r="G564" s="302"/>
      <c r="H564" s="170"/>
      <c r="I564" s="170"/>
      <c r="J564" s="646">
        <v>0</v>
      </c>
      <c r="K564" s="646">
        <v>0</v>
      </c>
      <c r="L564" s="652"/>
      <c r="M564" s="361"/>
    </row>
    <row r="565" spans="2:13" x14ac:dyDescent="0.35">
      <c r="B565" s="229"/>
      <c r="C565" s="301"/>
      <c r="D565" s="301"/>
      <c r="E565" s="449"/>
      <c r="F565" s="301"/>
      <c r="G565" s="302"/>
      <c r="H565" s="170"/>
      <c r="I565" s="170"/>
      <c r="J565" s="646">
        <v>0</v>
      </c>
      <c r="K565" s="646">
        <v>0</v>
      </c>
      <c r="L565" s="652"/>
      <c r="M565" s="361"/>
    </row>
    <row r="566" spans="2:13" x14ac:dyDescent="0.35">
      <c r="B566" s="229"/>
      <c r="C566" s="301"/>
      <c r="D566" s="301"/>
      <c r="E566" s="449"/>
      <c r="F566" s="301"/>
      <c r="G566" s="302"/>
      <c r="H566" s="170"/>
      <c r="I566" s="170"/>
      <c r="J566" s="646">
        <v>0</v>
      </c>
      <c r="K566" s="646">
        <v>0</v>
      </c>
      <c r="L566" s="652"/>
      <c r="M566" s="361"/>
    </row>
    <row r="567" spans="2:13" x14ac:dyDescent="0.35">
      <c r="B567" s="229"/>
      <c r="C567" s="301"/>
      <c r="D567" s="301"/>
      <c r="E567" s="449"/>
      <c r="F567" s="301"/>
      <c r="G567" s="302"/>
      <c r="H567" s="170"/>
      <c r="I567" s="170"/>
      <c r="J567" s="646">
        <v>0</v>
      </c>
      <c r="K567" s="646">
        <v>0</v>
      </c>
      <c r="L567" s="652"/>
      <c r="M567" s="361"/>
    </row>
    <row r="568" spans="2:13" x14ac:dyDescent="0.35">
      <c r="B568" s="229"/>
      <c r="C568" s="301"/>
      <c r="D568" s="301"/>
      <c r="E568" s="449"/>
      <c r="F568" s="301"/>
      <c r="G568" s="302"/>
      <c r="H568" s="170"/>
      <c r="I568" s="170"/>
      <c r="J568" s="646">
        <v>0</v>
      </c>
      <c r="K568" s="646">
        <v>0</v>
      </c>
      <c r="L568" s="652"/>
      <c r="M568" s="361"/>
    </row>
    <row r="569" spans="2:13" x14ac:dyDescent="0.35">
      <c r="B569" s="229"/>
      <c r="C569" s="301"/>
      <c r="D569" s="301"/>
      <c r="E569" s="449"/>
      <c r="F569" s="301"/>
      <c r="G569" s="302"/>
      <c r="H569" s="170"/>
      <c r="I569" s="170"/>
      <c r="J569" s="646">
        <v>0</v>
      </c>
      <c r="K569" s="646">
        <v>0</v>
      </c>
      <c r="L569" s="652"/>
      <c r="M569" s="361"/>
    </row>
    <row r="570" spans="2:13" x14ac:dyDescent="0.35">
      <c r="B570" s="229"/>
      <c r="C570" s="301"/>
      <c r="D570" s="301"/>
      <c r="E570" s="449"/>
      <c r="F570" s="301"/>
      <c r="G570" s="302"/>
      <c r="H570" s="170"/>
      <c r="I570" s="170"/>
      <c r="J570" s="646">
        <v>0</v>
      </c>
      <c r="K570" s="646">
        <v>0</v>
      </c>
      <c r="L570" s="652"/>
      <c r="M570" s="361"/>
    </row>
    <row r="571" spans="2:13" x14ac:dyDescent="0.35">
      <c r="B571" s="229"/>
      <c r="C571" s="301"/>
      <c r="D571" s="301"/>
      <c r="E571" s="449"/>
      <c r="F571" s="301"/>
      <c r="G571" s="302"/>
      <c r="H571" s="170"/>
      <c r="I571" s="170"/>
      <c r="J571" s="646">
        <v>0</v>
      </c>
      <c r="K571" s="646">
        <v>0</v>
      </c>
      <c r="L571" s="652"/>
      <c r="M571" s="361"/>
    </row>
    <row r="572" spans="2:13" x14ac:dyDescent="0.35">
      <c r="B572" s="229"/>
      <c r="C572" s="301"/>
      <c r="D572" s="301"/>
      <c r="E572" s="449"/>
      <c r="F572" s="301"/>
      <c r="G572" s="302"/>
      <c r="H572" s="170"/>
      <c r="I572" s="170"/>
      <c r="J572" s="646">
        <v>0</v>
      </c>
      <c r="K572" s="646">
        <v>0</v>
      </c>
      <c r="L572" s="652"/>
      <c r="M572" s="361"/>
    </row>
    <row r="573" spans="2:13" x14ac:dyDescent="0.35">
      <c r="B573" s="229"/>
      <c r="C573" s="301"/>
      <c r="D573" s="301"/>
      <c r="E573" s="449"/>
      <c r="F573" s="301"/>
      <c r="G573" s="302"/>
      <c r="H573" s="170"/>
      <c r="I573" s="170"/>
      <c r="J573" s="646">
        <v>0</v>
      </c>
      <c r="K573" s="646">
        <v>0</v>
      </c>
      <c r="L573" s="652"/>
      <c r="M573" s="361"/>
    </row>
    <row r="574" spans="2:13" x14ac:dyDescent="0.35">
      <c r="B574" s="229"/>
      <c r="C574" s="301"/>
      <c r="D574" s="301"/>
      <c r="E574" s="449"/>
      <c r="F574" s="301"/>
      <c r="G574" s="302"/>
      <c r="H574" s="170"/>
      <c r="I574" s="170"/>
      <c r="J574" s="646">
        <v>0</v>
      </c>
      <c r="K574" s="646">
        <v>0</v>
      </c>
      <c r="L574" s="652"/>
      <c r="M574" s="361"/>
    </row>
    <row r="575" spans="2:13" x14ac:dyDescent="0.35">
      <c r="B575" s="229"/>
      <c r="C575" s="301"/>
      <c r="D575" s="301"/>
      <c r="E575" s="449"/>
      <c r="F575" s="301"/>
      <c r="G575" s="302"/>
      <c r="H575" s="170"/>
      <c r="I575" s="170"/>
      <c r="J575" s="646">
        <v>0</v>
      </c>
      <c r="K575" s="646">
        <v>0</v>
      </c>
      <c r="L575" s="652"/>
      <c r="M575" s="361"/>
    </row>
    <row r="576" spans="2:13" x14ac:dyDescent="0.35">
      <c r="B576" s="229"/>
      <c r="C576" s="301"/>
      <c r="D576" s="301"/>
      <c r="E576" s="449"/>
      <c r="F576" s="301"/>
      <c r="G576" s="302"/>
      <c r="H576" s="170"/>
      <c r="I576" s="170"/>
      <c r="J576" s="646">
        <v>0</v>
      </c>
      <c r="K576" s="646">
        <v>0</v>
      </c>
      <c r="L576" s="652"/>
      <c r="M576" s="361"/>
    </row>
    <row r="577" spans="2:13" x14ac:dyDescent="0.35">
      <c r="B577" s="229"/>
      <c r="C577" s="301"/>
      <c r="D577" s="301"/>
      <c r="E577" s="449"/>
      <c r="F577" s="301"/>
      <c r="G577" s="302"/>
      <c r="H577" s="170"/>
      <c r="I577" s="170"/>
      <c r="J577" s="646">
        <v>0</v>
      </c>
      <c r="K577" s="646">
        <v>0</v>
      </c>
      <c r="L577" s="652"/>
      <c r="M577" s="361"/>
    </row>
    <row r="578" spans="2:13" x14ac:dyDescent="0.35">
      <c r="B578" s="229"/>
      <c r="C578" s="301"/>
      <c r="D578" s="301"/>
      <c r="E578" s="449"/>
      <c r="F578" s="301"/>
      <c r="G578" s="302"/>
      <c r="H578" s="170"/>
      <c r="I578" s="170"/>
      <c r="J578" s="646">
        <v>0</v>
      </c>
      <c r="K578" s="646">
        <v>0</v>
      </c>
      <c r="L578" s="652"/>
      <c r="M578" s="361"/>
    </row>
    <row r="579" spans="2:13" x14ac:dyDescent="0.35">
      <c r="B579" s="229"/>
      <c r="C579" s="301"/>
      <c r="D579" s="301"/>
      <c r="E579" s="449"/>
      <c r="F579" s="301"/>
      <c r="G579" s="302"/>
      <c r="H579" s="170"/>
      <c r="I579" s="170"/>
      <c r="J579" s="646">
        <v>0</v>
      </c>
      <c r="K579" s="646">
        <v>0</v>
      </c>
      <c r="L579" s="652"/>
      <c r="M579" s="361"/>
    </row>
    <row r="580" spans="2:13" x14ac:dyDescent="0.35">
      <c r="B580" s="229"/>
      <c r="C580" s="301"/>
      <c r="D580" s="301"/>
      <c r="E580" s="449"/>
      <c r="F580" s="301"/>
      <c r="G580" s="302"/>
      <c r="H580" s="170"/>
      <c r="I580" s="170"/>
      <c r="J580" s="646">
        <v>0</v>
      </c>
      <c r="K580" s="646">
        <v>0</v>
      </c>
      <c r="L580" s="652"/>
      <c r="M580" s="361"/>
    </row>
    <row r="581" spans="2:13" x14ac:dyDescent="0.35">
      <c r="B581" s="229"/>
      <c r="C581" s="301"/>
      <c r="D581" s="301"/>
      <c r="E581" s="449"/>
      <c r="F581" s="301"/>
      <c r="G581" s="302"/>
      <c r="H581" s="170"/>
      <c r="I581" s="170"/>
      <c r="J581" s="646">
        <v>0</v>
      </c>
      <c r="K581" s="646">
        <v>0</v>
      </c>
      <c r="L581" s="652"/>
      <c r="M581" s="361"/>
    </row>
    <row r="582" spans="2:13" x14ac:dyDescent="0.35">
      <c r="B582" s="229"/>
      <c r="C582" s="301"/>
      <c r="D582" s="301"/>
      <c r="E582" s="449"/>
      <c r="F582" s="301"/>
      <c r="G582" s="302"/>
      <c r="H582" s="170"/>
      <c r="I582" s="170"/>
      <c r="J582" s="646">
        <v>0</v>
      </c>
      <c r="K582" s="646">
        <v>0</v>
      </c>
      <c r="L582" s="652"/>
      <c r="M582" s="361"/>
    </row>
    <row r="583" spans="2:13" x14ac:dyDescent="0.35">
      <c r="B583" s="229"/>
      <c r="C583" s="301"/>
      <c r="D583" s="301"/>
      <c r="E583" s="449"/>
      <c r="F583" s="301"/>
      <c r="G583" s="302"/>
      <c r="H583" s="170"/>
      <c r="I583" s="170"/>
      <c r="J583" s="646">
        <v>0</v>
      </c>
      <c r="K583" s="646">
        <v>0</v>
      </c>
      <c r="L583" s="652"/>
      <c r="M583" s="361"/>
    </row>
    <row r="584" spans="2:13" x14ac:dyDescent="0.35">
      <c r="B584" s="229"/>
      <c r="C584" s="301"/>
      <c r="D584" s="301"/>
      <c r="E584" s="449"/>
      <c r="F584" s="301"/>
      <c r="G584" s="302"/>
      <c r="H584" s="170"/>
      <c r="I584" s="170"/>
      <c r="J584" s="646">
        <v>0</v>
      </c>
      <c r="K584" s="646">
        <v>0</v>
      </c>
      <c r="L584" s="652"/>
      <c r="M584" s="361"/>
    </row>
    <row r="585" spans="2:13" x14ac:dyDescent="0.35">
      <c r="B585" s="229"/>
      <c r="C585" s="301"/>
      <c r="D585" s="301"/>
      <c r="E585" s="449"/>
      <c r="F585" s="301"/>
      <c r="G585" s="302"/>
      <c r="H585" s="170"/>
      <c r="I585" s="170"/>
      <c r="J585" s="646">
        <v>0</v>
      </c>
      <c r="K585" s="646">
        <v>0</v>
      </c>
      <c r="L585" s="652"/>
      <c r="M585" s="361"/>
    </row>
    <row r="586" spans="2:13" x14ac:dyDescent="0.35">
      <c r="B586" s="229"/>
      <c r="C586" s="301"/>
      <c r="D586" s="301"/>
      <c r="E586" s="449"/>
      <c r="F586" s="301"/>
      <c r="G586" s="302"/>
      <c r="H586" s="170"/>
      <c r="I586" s="170"/>
      <c r="J586" s="646">
        <v>0</v>
      </c>
      <c r="K586" s="646">
        <v>0</v>
      </c>
      <c r="L586" s="652"/>
      <c r="M586" s="361"/>
    </row>
    <row r="587" spans="2:13" x14ac:dyDescent="0.35">
      <c r="B587" s="229"/>
      <c r="C587" s="301"/>
      <c r="D587" s="301"/>
      <c r="E587" s="449"/>
      <c r="F587" s="301"/>
      <c r="G587" s="302"/>
      <c r="H587" s="170"/>
      <c r="I587" s="170"/>
      <c r="J587" s="646">
        <v>0</v>
      </c>
      <c r="K587" s="646">
        <v>0</v>
      </c>
      <c r="L587" s="652"/>
      <c r="M587" s="361"/>
    </row>
    <row r="588" spans="2:13" x14ac:dyDescent="0.35">
      <c r="B588" s="229"/>
      <c r="C588" s="301"/>
      <c r="D588" s="301"/>
      <c r="E588" s="449"/>
      <c r="F588" s="301"/>
      <c r="G588" s="302"/>
      <c r="H588" s="170"/>
      <c r="I588" s="170"/>
      <c r="J588" s="646">
        <v>0</v>
      </c>
      <c r="K588" s="646">
        <v>0</v>
      </c>
      <c r="L588" s="652"/>
      <c r="M588" s="361"/>
    </row>
    <row r="589" spans="2:13" x14ac:dyDescent="0.35">
      <c r="B589" s="229"/>
      <c r="C589" s="301"/>
      <c r="D589" s="301"/>
      <c r="E589" s="449"/>
      <c r="F589" s="301"/>
      <c r="G589" s="302"/>
      <c r="H589" s="170"/>
      <c r="I589" s="170"/>
      <c r="J589" s="646">
        <v>0</v>
      </c>
      <c r="K589" s="646">
        <v>0</v>
      </c>
      <c r="L589" s="652"/>
      <c r="M589" s="361"/>
    </row>
    <row r="590" spans="2:13" x14ac:dyDescent="0.35">
      <c r="B590" s="229"/>
      <c r="C590" s="301"/>
      <c r="D590" s="301"/>
      <c r="E590" s="449"/>
      <c r="F590" s="301"/>
      <c r="G590" s="302"/>
      <c r="H590" s="170"/>
      <c r="I590" s="170"/>
      <c r="J590" s="646">
        <v>0</v>
      </c>
      <c r="K590" s="646">
        <v>0</v>
      </c>
      <c r="L590" s="652"/>
      <c r="M590" s="361"/>
    </row>
    <row r="591" spans="2:13" x14ac:dyDescent="0.35">
      <c r="B591" s="229"/>
      <c r="C591" s="301"/>
      <c r="D591" s="301"/>
      <c r="E591" s="449"/>
      <c r="F591" s="301"/>
      <c r="G591" s="302"/>
      <c r="H591" s="170"/>
      <c r="I591" s="170"/>
      <c r="J591" s="646">
        <v>0</v>
      </c>
      <c r="K591" s="646">
        <v>0</v>
      </c>
      <c r="L591" s="652"/>
      <c r="M591" s="361"/>
    </row>
    <row r="592" spans="2:13" x14ac:dyDescent="0.35">
      <c r="B592" s="229"/>
      <c r="C592" s="301"/>
      <c r="D592" s="301"/>
      <c r="E592" s="449"/>
      <c r="F592" s="301"/>
      <c r="G592" s="302"/>
      <c r="H592" s="170"/>
      <c r="I592" s="170"/>
      <c r="J592" s="646">
        <v>0</v>
      </c>
      <c r="K592" s="646">
        <v>0</v>
      </c>
      <c r="L592" s="652"/>
      <c r="M592" s="361"/>
    </row>
    <row r="593" spans="2:13" x14ac:dyDescent="0.35">
      <c r="B593" s="229"/>
      <c r="C593" s="301"/>
      <c r="D593" s="301"/>
      <c r="E593" s="449"/>
      <c r="F593" s="301"/>
      <c r="G593" s="302"/>
      <c r="H593" s="170"/>
      <c r="I593" s="170"/>
      <c r="J593" s="646">
        <v>0</v>
      </c>
      <c r="K593" s="646">
        <v>0</v>
      </c>
      <c r="L593" s="652"/>
      <c r="M593" s="361"/>
    </row>
    <row r="594" spans="2:13" x14ac:dyDescent="0.35">
      <c r="B594" s="229"/>
      <c r="C594" s="301"/>
      <c r="D594" s="301"/>
      <c r="E594" s="449"/>
      <c r="F594" s="301"/>
      <c r="G594" s="302"/>
      <c r="H594" s="170"/>
      <c r="I594" s="170"/>
      <c r="J594" s="646">
        <v>0</v>
      </c>
      <c r="K594" s="646">
        <v>0</v>
      </c>
      <c r="L594" s="652"/>
      <c r="M594" s="361"/>
    </row>
    <row r="595" spans="2:13" x14ac:dyDescent="0.35">
      <c r="B595" s="229"/>
      <c r="C595" s="301"/>
      <c r="D595" s="301"/>
      <c r="E595" s="449"/>
      <c r="F595" s="301"/>
      <c r="G595" s="302"/>
      <c r="H595" s="170"/>
      <c r="I595" s="170"/>
      <c r="J595" s="646">
        <v>0</v>
      </c>
      <c r="K595" s="646">
        <v>0</v>
      </c>
      <c r="L595" s="652"/>
      <c r="M595" s="361"/>
    </row>
    <row r="596" spans="2:13" x14ac:dyDescent="0.35">
      <c r="B596" s="229"/>
      <c r="C596" s="301"/>
      <c r="D596" s="301"/>
      <c r="E596" s="449"/>
      <c r="F596" s="301"/>
      <c r="G596" s="302"/>
      <c r="H596" s="170"/>
      <c r="I596" s="170"/>
      <c r="J596" s="646">
        <v>0</v>
      </c>
      <c r="K596" s="646">
        <v>0</v>
      </c>
      <c r="L596" s="652"/>
      <c r="M596" s="361"/>
    </row>
    <row r="597" spans="2:13" x14ac:dyDescent="0.35">
      <c r="B597" s="229"/>
      <c r="C597" s="301"/>
      <c r="D597" s="301"/>
      <c r="E597" s="449"/>
      <c r="F597" s="301"/>
      <c r="G597" s="302"/>
      <c r="H597" s="170"/>
      <c r="I597" s="170"/>
      <c r="J597" s="646">
        <v>0</v>
      </c>
      <c r="K597" s="646">
        <v>0</v>
      </c>
      <c r="L597" s="652"/>
      <c r="M597" s="361"/>
    </row>
    <row r="598" spans="2:13" x14ac:dyDescent="0.35">
      <c r="B598" s="229"/>
      <c r="C598" s="301"/>
      <c r="D598" s="301"/>
      <c r="E598" s="449"/>
      <c r="F598" s="301"/>
      <c r="G598" s="302"/>
      <c r="H598" s="170"/>
      <c r="I598" s="170"/>
      <c r="J598" s="646">
        <v>0</v>
      </c>
      <c r="K598" s="646">
        <v>0</v>
      </c>
      <c r="L598" s="652"/>
      <c r="M598" s="361"/>
    </row>
    <row r="599" spans="2:13" x14ac:dyDescent="0.35">
      <c r="B599" s="229"/>
      <c r="C599" s="301"/>
      <c r="D599" s="301"/>
      <c r="E599" s="449"/>
      <c r="F599" s="301"/>
      <c r="G599" s="302"/>
      <c r="H599" s="170"/>
      <c r="I599" s="170"/>
      <c r="J599" s="646">
        <v>0</v>
      </c>
      <c r="K599" s="646">
        <v>0</v>
      </c>
      <c r="L599" s="652"/>
      <c r="M599" s="361"/>
    </row>
    <row r="600" spans="2:13" x14ac:dyDescent="0.35">
      <c r="B600" s="229"/>
      <c r="C600" s="301"/>
      <c r="D600" s="301"/>
      <c r="E600" s="449"/>
      <c r="F600" s="301"/>
      <c r="G600" s="302"/>
      <c r="H600" s="170"/>
      <c r="I600" s="170"/>
      <c r="J600" s="646">
        <v>0</v>
      </c>
      <c r="K600" s="646">
        <v>0</v>
      </c>
      <c r="L600" s="652"/>
      <c r="M600" s="361"/>
    </row>
    <row r="601" spans="2:13" x14ac:dyDescent="0.35">
      <c r="B601" s="229"/>
      <c r="C601" s="301"/>
      <c r="D601" s="301"/>
      <c r="E601" s="449"/>
      <c r="F601" s="301"/>
      <c r="G601" s="302"/>
      <c r="H601" s="170"/>
      <c r="I601" s="170"/>
      <c r="J601" s="646">
        <v>0</v>
      </c>
      <c r="K601" s="646">
        <v>0</v>
      </c>
      <c r="L601" s="652"/>
      <c r="M601" s="361"/>
    </row>
    <row r="602" spans="2:13" x14ac:dyDescent="0.35">
      <c r="B602" s="229"/>
      <c r="C602" s="301"/>
      <c r="D602" s="301"/>
      <c r="E602" s="449"/>
      <c r="F602" s="301"/>
      <c r="G602" s="302"/>
      <c r="H602" s="170"/>
      <c r="I602" s="170"/>
      <c r="J602" s="646">
        <v>0</v>
      </c>
      <c r="K602" s="646">
        <v>0</v>
      </c>
      <c r="L602" s="652"/>
      <c r="M602" s="361"/>
    </row>
    <row r="603" spans="2:13" x14ac:dyDescent="0.35">
      <c r="B603" s="229"/>
      <c r="C603" s="301"/>
      <c r="D603" s="301"/>
      <c r="E603" s="449"/>
      <c r="F603" s="301"/>
      <c r="G603" s="302"/>
      <c r="H603" s="170"/>
      <c r="I603" s="170"/>
      <c r="J603" s="646">
        <v>0</v>
      </c>
      <c r="K603" s="646">
        <v>0</v>
      </c>
      <c r="L603" s="652"/>
      <c r="M603" s="361"/>
    </row>
    <row r="604" spans="2:13" x14ac:dyDescent="0.35">
      <c r="B604" s="229"/>
      <c r="C604" s="301"/>
      <c r="D604" s="301"/>
      <c r="E604" s="449"/>
      <c r="F604" s="301"/>
      <c r="G604" s="302"/>
      <c r="H604" s="170"/>
      <c r="I604" s="170"/>
      <c r="J604" s="646">
        <v>0</v>
      </c>
      <c r="K604" s="646">
        <v>0</v>
      </c>
      <c r="L604" s="652"/>
      <c r="M604" s="361"/>
    </row>
    <row r="605" spans="2:13" x14ac:dyDescent="0.35">
      <c r="B605" s="229"/>
      <c r="C605" s="301"/>
      <c r="D605" s="301"/>
      <c r="E605" s="449"/>
      <c r="F605" s="301"/>
      <c r="G605" s="302"/>
      <c r="H605" s="170"/>
      <c r="I605" s="170"/>
      <c r="J605" s="646">
        <v>0</v>
      </c>
      <c r="K605" s="646">
        <v>0</v>
      </c>
      <c r="L605" s="652"/>
      <c r="M605" s="361"/>
    </row>
    <row r="606" spans="2:13" x14ac:dyDescent="0.35">
      <c r="B606" s="229"/>
      <c r="C606" s="301"/>
      <c r="D606" s="301"/>
      <c r="E606" s="449"/>
      <c r="F606" s="301"/>
      <c r="G606" s="302"/>
      <c r="H606" s="170"/>
      <c r="I606" s="170"/>
      <c r="J606" s="646">
        <v>0</v>
      </c>
      <c r="K606" s="646">
        <v>0</v>
      </c>
      <c r="L606" s="652"/>
      <c r="M606" s="361"/>
    </row>
    <row r="607" spans="2:13" x14ac:dyDescent="0.35">
      <c r="B607" s="229"/>
      <c r="C607" s="301"/>
      <c r="D607" s="301"/>
      <c r="E607" s="449"/>
      <c r="F607" s="301"/>
      <c r="G607" s="302"/>
      <c r="H607" s="170"/>
      <c r="I607" s="170"/>
      <c r="J607" s="646">
        <v>0</v>
      </c>
      <c r="K607" s="646">
        <v>0</v>
      </c>
      <c r="L607" s="652"/>
      <c r="M607" s="361"/>
    </row>
    <row r="608" spans="2:13" x14ac:dyDescent="0.35">
      <c r="B608" s="229"/>
      <c r="C608" s="301"/>
      <c r="D608" s="301"/>
      <c r="E608" s="449"/>
      <c r="F608" s="301"/>
      <c r="G608" s="302"/>
      <c r="H608" s="170"/>
      <c r="I608" s="170"/>
      <c r="J608" s="646">
        <v>0</v>
      </c>
      <c r="K608" s="646">
        <v>0</v>
      </c>
      <c r="L608" s="652"/>
      <c r="M608" s="361"/>
    </row>
    <row r="609" spans="2:13" x14ac:dyDescent="0.35">
      <c r="B609" s="229"/>
      <c r="C609" s="301"/>
      <c r="D609" s="301"/>
      <c r="E609" s="449"/>
      <c r="F609" s="301"/>
      <c r="G609" s="302"/>
      <c r="H609" s="170"/>
      <c r="I609" s="170"/>
      <c r="J609" s="646">
        <v>0</v>
      </c>
      <c r="K609" s="646">
        <v>0</v>
      </c>
      <c r="L609" s="652"/>
      <c r="M609" s="361"/>
    </row>
    <row r="610" spans="2:13" x14ac:dyDescent="0.35">
      <c r="B610" s="229"/>
      <c r="C610" s="301"/>
      <c r="D610" s="301"/>
      <c r="E610" s="449"/>
      <c r="F610" s="301"/>
      <c r="G610" s="302"/>
      <c r="H610" s="170"/>
      <c r="I610" s="170"/>
      <c r="J610" s="646">
        <v>0</v>
      </c>
      <c r="K610" s="646">
        <v>0</v>
      </c>
      <c r="L610" s="652"/>
      <c r="M610" s="361"/>
    </row>
    <row r="611" spans="2:13" x14ac:dyDescent="0.35">
      <c r="B611" s="229"/>
      <c r="C611" s="301"/>
      <c r="D611" s="301"/>
      <c r="E611" s="449"/>
      <c r="F611" s="301"/>
      <c r="G611" s="302"/>
      <c r="H611" s="170"/>
      <c r="I611" s="170"/>
      <c r="J611" s="646">
        <v>0</v>
      </c>
      <c r="K611" s="646">
        <v>0</v>
      </c>
      <c r="L611" s="652"/>
      <c r="M611" s="361"/>
    </row>
    <row r="612" spans="2:13" x14ac:dyDescent="0.35">
      <c r="B612" s="229"/>
      <c r="C612" s="301"/>
      <c r="D612" s="301"/>
      <c r="E612" s="449"/>
      <c r="F612" s="301"/>
      <c r="G612" s="302"/>
      <c r="H612" s="170"/>
      <c r="I612" s="170"/>
      <c r="J612" s="646">
        <v>0</v>
      </c>
      <c r="K612" s="646">
        <v>0</v>
      </c>
      <c r="L612" s="652"/>
      <c r="M612" s="361"/>
    </row>
    <row r="613" spans="2:13" x14ac:dyDescent="0.35">
      <c r="B613" s="229"/>
      <c r="C613" s="301"/>
      <c r="D613" s="301"/>
      <c r="E613" s="449"/>
      <c r="F613" s="301"/>
      <c r="G613" s="302"/>
      <c r="H613" s="170"/>
      <c r="I613" s="170"/>
      <c r="J613" s="646">
        <v>0</v>
      </c>
      <c r="K613" s="646">
        <v>0</v>
      </c>
      <c r="L613" s="652"/>
      <c r="M613" s="361"/>
    </row>
    <row r="614" spans="2:13" x14ac:dyDescent="0.35">
      <c r="B614" s="229"/>
      <c r="C614" s="301"/>
      <c r="D614" s="301"/>
      <c r="E614" s="449"/>
      <c r="F614" s="301"/>
      <c r="G614" s="302"/>
      <c r="H614" s="170"/>
      <c r="I614" s="170"/>
      <c r="J614" s="646">
        <v>0</v>
      </c>
      <c r="K614" s="646">
        <v>0</v>
      </c>
      <c r="L614" s="652"/>
      <c r="M614" s="361"/>
    </row>
    <row r="615" spans="2:13" x14ac:dyDescent="0.35">
      <c r="B615" s="229"/>
      <c r="C615" s="301"/>
      <c r="D615" s="301"/>
      <c r="E615" s="449"/>
      <c r="F615" s="301"/>
      <c r="G615" s="302"/>
      <c r="H615" s="170"/>
      <c r="I615" s="170"/>
      <c r="J615" s="646">
        <v>0</v>
      </c>
      <c r="K615" s="646">
        <v>0</v>
      </c>
      <c r="L615" s="652"/>
      <c r="M615" s="361"/>
    </row>
    <row r="616" spans="2:13" x14ac:dyDescent="0.35">
      <c r="B616" s="229"/>
      <c r="C616" s="301"/>
      <c r="D616" s="301"/>
      <c r="E616" s="449"/>
      <c r="F616" s="301"/>
      <c r="G616" s="302"/>
      <c r="H616" s="170"/>
      <c r="I616" s="170"/>
      <c r="J616" s="646">
        <v>0</v>
      </c>
      <c r="K616" s="646">
        <v>0</v>
      </c>
      <c r="L616" s="652"/>
      <c r="M616" s="361"/>
    </row>
    <row r="617" spans="2:13" x14ac:dyDescent="0.35">
      <c r="B617" s="229"/>
      <c r="C617" s="301"/>
      <c r="D617" s="301"/>
      <c r="E617" s="449"/>
      <c r="F617" s="301"/>
      <c r="G617" s="302"/>
      <c r="H617" s="170"/>
      <c r="I617" s="170"/>
      <c r="J617" s="646">
        <v>0</v>
      </c>
      <c r="K617" s="646">
        <v>0</v>
      </c>
      <c r="L617" s="652"/>
      <c r="M617" s="361"/>
    </row>
    <row r="618" spans="2:13" x14ac:dyDescent="0.35">
      <c r="B618" s="229"/>
      <c r="C618" s="301"/>
      <c r="D618" s="301"/>
      <c r="E618" s="449"/>
      <c r="F618" s="301"/>
      <c r="G618" s="302"/>
      <c r="H618" s="170"/>
      <c r="I618" s="170"/>
      <c r="J618" s="646">
        <v>0</v>
      </c>
      <c r="K618" s="646">
        <v>0</v>
      </c>
      <c r="L618" s="652"/>
      <c r="M618" s="361"/>
    </row>
    <row r="619" spans="2:13" x14ac:dyDescent="0.35">
      <c r="B619" s="229"/>
      <c r="C619" s="301"/>
      <c r="D619" s="301"/>
      <c r="E619" s="449"/>
      <c r="F619" s="301"/>
      <c r="G619" s="302"/>
      <c r="H619" s="170"/>
      <c r="I619" s="170"/>
      <c r="J619" s="646">
        <v>0</v>
      </c>
      <c r="K619" s="646">
        <v>0</v>
      </c>
      <c r="L619" s="652"/>
      <c r="M619" s="361"/>
    </row>
    <row r="620" spans="2:13" x14ac:dyDescent="0.35">
      <c r="B620" s="229"/>
      <c r="C620" s="301"/>
      <c r="D620" s="301"/>
      <c r="E620" s="449"/>
      <c r="F620" s="301"/>
      <c r="G620" s="302"/>
      <c r="H620" s="170"/>
      <c r="I620" s="170"/>
      <c r="J620" s="646">
        <v>0</v>
      </c>
      <c r="K620" s="646">
        <v>0</v>
      </c>
      <c r="L620" s="652"/>
      <c r="M620" s="361"/>
    </row>
    <row r="621" spans="2:13" x14ac:dyDescent="0.35">
      <c r="B621" s="229"/>
      <c r="C621" s="301"/>
      <c r="D621" s="301"/>
      <c r="E621" s="449"/>
      <c r="F621" s="301"/>
      <c r="G621" s="302"/>
      <c r="H621" s="170"/>
      <c r="I621" s="170"/>
      <c r="J621" s="646">
        <v>0</v>
      </c>
      <c r="K621" s="646">
        <v>0</v>
      </c>
      <c r="L621" s="652"/>
      <c r="M621" s="361"/>
    </row>
    <row r="622" spans="2:13" x14ac:dyDescent="0.35">
      <c r="B622" s="229"/>
      <c r="C622" s="301"/>
      <c r="D622" s="301"/>
      <c r="E622" s="449"/>
      <c r="F622" s="301"/>
      <c r="G622" s="302"/>
      <c r="H622" s="170"/>
      <c r="I622" s="170"/>
      <c r="J622" s="646">
        <v>0</v>
      </c>
      <c r="K622" s="646">
        <v>0</v>
      </c>
      <c r="L622" s="652"/>
      <c r="M622" s="361"/>
    </row>
    <row r="623" spans="2:13" x14ac:dyDescent="0.35">
      <c r="B623" s="229"/>
      <c r="C623" s="301"/>
      <c r="D623" s="301"/>
      <c r="E623" s="449"/>
      <c r="F623" s="301"/>
      <c r="G623" s="302"/>
      <c r="H623" s="170"/>
      <c r="I623" s="170"/>
      <c r="J623" s="646">
        <v>0</v>
      </c>
      <c r="K623" s="646">
        <v>0</v>
      </c>
      <c r="L623" s="652"/>
      <c r="M623" s="361"/>
    </row>
    <row r="624" spans="2:13" x14ac:dyDescent="0.35">
      <c r="B624" s="229"/>
      <c r="C624" s="301"/>
      <c r="D624" s="301"/>
      <c r="E624" s="449"/>
      <c r="F624" s="301"/>
      <c r="G624" s="302"/>
      <c r="H624" s="170"/>
      <c r="I624" s="170"/>
      <c r="J624" s="646">
        <v>0</v>
      </c>
      <c r="K624" s="646">
        <v>0</v>
      </c>
      <c r="L624" s="652"/>
      <c r="M624" s="361"/>
    </row>
    <row r="625" spans="2:13" x14ac:dyDescent="0.35">
      <c r="B625" s="229"/>
      <c r="C625" s="301"/>
      <c r="D625" s="301"/>
      <c r="E625" s="449"/>
      <c r="F625" s="301"/>
      <c r="G625" s="302"/>
      <c r="H625" s="170"/>
      <c r="I625" s="170"/>
      <c r="J625" s="646">
        <v>0</v>
      </c>
      <c r="K625" s="646">
        <v>0</v>
      </c>
      <c r="L625" s="652"/>
      <c r="M625" s="361"/>
    </row>
    <row r="626" spans="2:13" x14ac:dyDescent="0.35">
      <c r="B626" s="229"/>
      <c r="C626" s="301"/>
      <c r="D626" s="301"/>
      <c r="E626" s="449"/>
      <c r="F626" s="301"/>
      <c r="G626" s="302"/>
      <c r="H626" s="170"/>
      <c r="I626" s="170"/>
      <c r="J626" s="646">
        <v>0</v>
      </c>
      <c r="K626" s="646">
        <v>0</v>
      </c>
      <c r="L626" s="652"/>
      <c r="M626" s="361"/>
    </row>
    <row r="627" spans="2:13" x14ac:dyDescent="0.35">
      <c r="B627" s="229"/>
      <c r="C627" s="301"/>
      <c r="D627" s="301"/>
      <c r="E627" s="449"/>
      <c r="F627" s="301"/>
      <c r="G627" s="302"/>
      <c r="H627" s="170"/>
      <c r="I627" s="170"/>
      <c r="J627" s="646">
        <v>0</v>
      </c>
      <c r="K627" s="646">
        <v>0</v>
      </c>
      <c r="L627" s="652"/>
      <c r="M627" s="361"/>
    </row>
    <row r="628" spans="2:13" x14ac:dyDescent="0.35">
      <c r="B628" s="229"/>
      <c r="C628" s="301"/>
      <c r="D628" s="301"/>
      <c r="E628" s="449"/>
      <c r="F628" s="301"/>
      <c r="G628" s="302"/>
      <c r="H628" s="170"/>
      <c r="I628" s="170"/>
      <c r="J628" s="646">
        <v>0</v>
      </c>
      <c r="K628" s="646">
        <v>0</v>
      </c>
      <c r="L628" s="652"/>
      <c r="M628" s="361"/>
    </row>
    <row r="629" spans="2:13" x14ac:dyDescent="0.35">
      <c r="B629" s="229"/>
      <c r="C629" s="301"/>
      <c r="D629" s="301"/>
      <c r="E629" s="449"/>
      <c r="F629" s="301"/>
      <c r="G629" s="302"/>
      <c r="H629" s="170"/>
      <c r="I629" s="170"/>
      <c r="J629" s="646">
        <v>0</v>
      </c>
      <c r="K629" s="646">
        <v>0</v>
      </c>
      <c r="L629" s="652"/>
      <c r="M629" s="361"/>
    </row>
    <row r="630" spans="2:13" x14ac:dyDescent="0.35">
      <c r="B630" s="229"/>
      <c r="C630" s="301"/>
      <c r="D630" s="301"/>
      <c r="E630" s="449"/>
      <c r="F630" s="301"/>
      <c r="G630" s="302"/>
      <c r="H630" s="170"/>
      <c r="I630" s="170"/>
      <c r="J630" s="646">
        <v>0</v>
      </c>
      <c r="K630" s="646">
        <v>0</v>
      </c>
      <c r="L630" s="652"/>
      <c r="M630" s="361"/>
    </row>
    <row r="631" spans="2:13" x14ac:dyDescent="0.35">
      <c r="B631" s="229"/>
      <c r="C631" s="301"/>
      <c r="D631" s="301"/>
      <c r="E631" s="449"/>
      <c r="F631" s="301"/>
      <c r="G631" s="302"/>
      <c r="H631" s="170"/>
      <c r="I631" s="170"/>
      <c r="J631" s="646">
        <v>0</v>
      </c>
      <c r="K631" s="646">
        <v>0</v>
      </c>
      <c r="L631" s="652"/>
      <c r="M631" s="361"/>
    </row>
    <row r="632" spans="2:13" x14ac:dyDescent="0.35">
      <c r="B632" s="229"/>
      <c r="C632" s="301"/>
      <c r="D632" s="301"/>
      <c r="E632" s="449"/>
      <c r="F632" s="301"/>
      <c r="G632" s="302"/>
      <c r="H632" s="170"/>
      <c r="I632" s="170"/>
      <c r="J632" s="646">
        <v>0</v>
      </c>
      <c r="K632" s="646">
        <v>0</v>
      </c>
      <c r="L632" s="652"/>
      <c r="M632" s="361"/>
    </row>
    <row r="633" spans="2:13" x14ac:dyDescent="0.35">
      <c r="B633" s="229"/>
      <c r="C633" s="301"/>
      <c r="D633" s="301"/>
      <c r="E633" s="449"/>
      <c r="F633" s="301"/>
      <c r="G633" s="302"/>
      <c r="H633" s="170"/>
      <c r="I633" s="170"/>
      <c r="J633" s="646">
        <v>0</v>
      </c>
      <c r="K633" s="646">
        <v>0</v>
      </c>
      <c r="L633" s="652"/>
      <c r="M633" s="361"/>
    </row>
    <row r="634" spans="2:13" x14ac:dyDescent="0.35">
      <c r="B634" s="229"/>
      <c r="C634" s="301"/>
      <c r="D634" s="301"/>
      <c r="E634" s="449"/>
      <c r="F634" s="301"/>
      <c r="G634" s="302"/>
      <c r="H634" s="170"/>
      <c r="I634" s="170"/>
      <c r="J634" s="646">
        <v>0</v>
      </c>
      <c r="K634" s="646">
        <v>0</v>
      </c>
      <c r="L634" s="652"/>
      <c r="M634" s="361"/>
    </row>
    <row r="635" spans="2:13" x14ac:dyDescent="0.35">
      <c r="B635" s="229"/>
      <c r="C635" s="301"/>
      <c r="D635" s="301"/>
      <c r="E635" s="449"/>
      <c r="F635" s="301"/>
      <c r="G635" s="302"/>
      <c r="H635" s="170"/>
      <c r="I635" s="170"/>
      <c r="J635" s="646">
        <v>0</v>
      </c>
      <c r="K635" s="646">
        <v>0</v>
      </c>
      <c r="L635" s="652"/>
      <c r="M635" s="361"/>
    </row>
    <row r="636" spans="2:13" x14ac:dyDescent="0.35">
      <c r="B636" s="229"/>
      <c r="C636" s="301"/>
      <c r="D636" s="301"/>
      <c r="E636" s="449"/>
      <c r="F636" s="301"/>
      <c r="G636" s="302"/>
      <c r="H636" s="170"/>
      <c r="I636" s="170"/>
      <c r="J636" s="646">
        <v>0</v>
      </c>
      <c r="K636" s="646">
        <v>0</v>
      </c>
      <c r="L636" s="652"/>
      <c r="M636" s="361"/>
    </row>
    <row r="637" spans="2:13" x14ac:dyDescent="0.35">
      <c r="B637" s="229"/>
      <c r="C637" s="301"/>
      <c r="D637" s="301"/>
      <c r="E637" s="449"/>
      <c r="F637" s="301"/>
      <c r="G637" s="302"/>
      <c r="H637" s="170"/>
      <c r="I637" s="170"/>
      <c r="J637" s="646">
        <v>0</v>
      </c>
      <c r="K637" s="646">
        <v>0</v>
      </c>
      <c r="L637" s="652"/>
      <c r="M637" s="361"/>
    </row>
    <row r="638" spans="2:13" x14ac:dyDescent="0.35">
      <c r="B638" s="229"/>
      <c r="C638" s="301"/>
      <c r="D638" s="301"/>
      <c r="E638" s="449"/>
      <c r="F638" s="301"/>
      <c r="G638" s="302"/>
      <c r="H638" s="170"/>
      <c r="I638" s="170"/>
      <c r="J638" s="646">
        <v>0</v>
      </c>
      <c r="K638" s="646">
        <v>0</v>
      </c>
      <c r="L638" s="652"/>
      <c r="M638" s="361"/>
    </row>
    <row r="639" spans="2:13" x14ac:dyDescent="0.35">
      <c r="B639" s="229"/>
      <c r="C639" s="301"/>
      <c r="D639" s="301"/>
      <c r="E639" s="449"/>
      <c r="F639" s="301"/>
      <c r="G639" s="302"/>
      <c r="H639" s="170"/>
      <c r="I639" s="170"/>
      <c r="J639" s="646">
        <v>0</v>
      </c>
      <c r="K639" s="646">
        <v>0</v>
      </c>
      <c r="L639" s="652"/>
      <c r="M639" s="361"/>
    </row>
    <row r="640" spans="2:13" x14ac:dyDescent="0.35">
      <c r="B640" s="229"/>
      <c r="C640" s="301"/>
      <c r="D640" s="301"/>
      <c r="E640" s="449"/>
      <c r="F640" s="301"/>
      <c r="G640" s="302"/>
      <c r="H640" s="170"/>
      <c r="I640" s="170"/>
      <c r="J640" s="646">
        <v>0</v>
      </c>
      <c r="K640" s="646">
        <v>0</v>
      </c>
      <c r="L640" s="652"/>
      <c r="M640" s="361"/>
    </row>
    <row r="641" spans="2:13" x14ac:dyDescent="0.35">
      <c r="B641" s="229"/>
      <c r="C641" s="301"/>
      <c r="D641" s="301"/>
      <c r="E641" s="449"/>
      <c r="F641" s="301"/>
      <c r="G641" s="302"/>
      <c r="H641" s="170"/>
      <c r="I641" s="170"/>
      <c r="J641" s="646">
        <v>0</v>
      </c>
      <c r="K641" s="646">
        <v>0</v>
      </c>
      <c r="L641" s="652"/>
      <c r="M641" s="361"/>
    </row>
    <row r="642" spans="2:13" x14ac:dyDescent="0.35">
      <c r="B642" s="229"/>
      <c r="C642" s="301"/>
      <c r="D642" s="301"/>
      <c r="E642" s="449"/>
      <c r="F642" s="301"/>
      <c r="G642" s="302"/>
      <c r="H642" s="170"/>
      <c r="I642" s="170"/>
      <c r="J642" s="646">
        <v>0</v>
      </c>
      <c r="K642" s="646">
        <v>0</v>
      </c>
      <c r="L642" s="652"/>
      <c r="M642" s="361"/>
    </row>
    <row r="643" spans="2:13" x14ac:dyDescent="0.35">
      <c r="B643" s="229"/>
      <c r="C643" s="301"/>
      <c r="D643" s="301"/>
      <c r="E643" s="449"/>
      <c r="F643" s="301"/>
      <c r="G643" s="302"/>
      <c r="H643" s="170"/>
      <c r="I643" s="170"/>
      <c r="J643" s="646">
        <v>0</v>
      </c>
      <c r="K643" s="646">
        <v>0</v>
      </c>
      <c r="L643" s="652"/>
      <c r="M643" s="361"/>
    </row>
    <row r="644" spans="2:13" x14ac:dyDescent="0.35">
      <c r="B644" s="229"/>
      <c r="C644" s="301"/>
      <c r="D644" s="301"/>
      <c r="E644" s="449"/>
      <c r="F644" s="301"/>
      <c r="G644" s="302"/>
      <c r="H644" s="170"/>
      <c r="I644" s="170"/>
      <c r="J644" s="646">
        <v>0</v>
      </c>
      <c r="K644" s="646">
        <v>0</v>
      </c>
      <c r="L644" s="652"/>
      <c r="M644" s="361"/>
    </row>
    <row r="645" spans="2:13" x14ac:dyDescent="0.35">
      <c r="B645" s="229"/>
      <c r="C645" s="301"/>
      <c r="D645" s="301"/>
      <c r="E645" s="449"/>
      <c r="F645" s="301"/>
      <c r="G645" s="302"/>
      <c r="H645" s="170"/>
      <c r="I645" s="170"/>
      <c r="J645" s="646">
        <v>0</v>
      </c>
      <c r="K645" s="646">
        <v>0</v>
      </c>
      <c r="L645" s="652"/>
      <c r="M645" s="361"/>
    </row>
    <row r="646" spans="2:13" x14ac:dyDescent="0.35">
      <c r="B646" s="229"/>
      <c r="C646" s="301"/>
      <c r="D646" s="301"/>
      <c r="E646" s="449"/>
      <c r="F646" s="301"/>
      <c r="G646" s="302"/>
      <c r="H646" s="170"/>
      <c r="I646" s="170"/>
      <c r="J646" s="646">
        <v>0</v>
      </c>
      <c r="K646" s="646">
        <v>0</v>
      </c>
      <c r="L646" s="652"/>
      <c r="M646" s="361"/>
    </row>
    <row r="647" spans="2:13" x14ac:dyDescent="0.35">
      <c r="B647" s="229"/>
      <c r="C647" s="301"/>
      <c r="D647" s="301"/>
      <c r="E647" s="449"/>
      <c r="F647" s="301"/>
      <c r="G647" s="302"/>
      <c r="H647" s="170"/>
      <c r="I647" s="170"/>
      <c r="J647" s="646">
        <v>0</v>
      </c>
      <c r="K647" s="646">
        <v>0</v>
      </c>
      <c r="L647" s="652"/>
      <c r="M647" s="361"/>
    </row>
    <row r="648" spans="2:13" x14ac:dyDescent="0.35">
      <c r="B648" s="229"/>
      <c r="C648" s="301"/>
      <c r="D648" s="301"/>
      <c r="E648" s="449"/>
      <c r="F648" s="301"/>
      <c r="G648" s="302"/>
      <c r="H648" s="170"/>
      <c r="I648" s="170"/>
      <c r="J648" s="646">
        <v>0</v>
      </c>
      <c r="K648" s="646">
        <v>0</v>
      </c>
      <c r="L648" s="652"/>
      <c r="M648" s="361"/>
    </row>
    <row r="649" spans="2:13" x14ac:dyDescent="0.35">
      <c r="B649" s="229"/>
      <c r="C649" s="301"/>
      <c r="D649" s="301"/>
      <c r="E649" s="449"/>
      <c r="F649" s="301"/>
      <c r="G649" s="302"/>
      <c r="H649" s="170"/>
      <c r="I649" s="170"/>
      <c r="J649" s="646">
        <v>0</v>
      </c>
      <c r="K649" s="646">
        <v>0</v>
      </c>
      <c r="L649" s="652"/>
      <c r="M649" s="361"/>
    </row>
    <row r="650" spans="2:13" x14ac:dyDescent="0.35">
      <c r="B650" s="229"/>
      <c r="C650" s="301"/>
      <c r="D650" s="301"/>
      <c r="E650" s="449"/>
      <c r="F650" s="301"/>
      <c r="G650" s="302"/>
      <c r="H650" s="170"/>
      <c r="I650" s="170"/>
      <c r="J650" s="646">
        <v>0</v>
      </c>
      <c r="K650" s="646">
        <v>0</v>
      </c>
      <c r="L650" s="652"/>
      <c r="M650" s="361"/>
    </row>
    <row r="651" spans="2:13" x14ac:dyDescent="0.35">
      <c r="B651" s="229"/>
      <c r="C651" s="301"/>
      <c r="D651" s="301"/>
      <c r="E651" s="449"/>
      <c r="F651" s="301"/>
      <c r="G651" s="302"/>
      <c r="H651" s="170"/>
      <c r="I651" s="170"/>
      <c r="J651" s="646">
        <v>0</v>
      </c>
      <c r="K651" s="646">
        <v>0</v>
      </c>
      <c r="L651" s="652"/>
      <c r="M651" s="361"/>
    </row>
    <row r="652" spans="2:13" x14ac:dyDescent="0.35">
      <c r="B652" s="229"/>
      <c r="C652" s="301"/>
      <c r="D652" s="301"/>
      <c r="E652" s="449"/>
      <c r="F652" s="301"/>
      <c r="G652" s="302"/>
      <c r="H652" s="170"/>
      <c r="I652" s="170"/>
      <c r="J652" s="646">
        <v>0</v>
      </c>
      <c r="K652" s="646">
        <v>0</v>
      </c>
      <c r="L652" s="652"/>
      <c r="M652" s="361"/>
    </row>
    <row r="653" spans="2:13" x14ac:dyDescent="0.35">
      <c r="B653" s="229"/>
      <c r="C653" s="301"/>
      <c r="D653" s="301"/>
      <c r="E653" s="449"/>
      <c r="F653" s="301"/>
      <c r="G653" s="302"/>
      <c r="H653" s="170"/>
      <c r="I653" s="170"/>
      <c r="J653" s="646">
        <v>0</v>
      </c>
      <c r="K653" s="646">
        <v>0</v>
      </c>
      <c r="L653" s="652"/>
      <c r="M653" s="361"/>
    </row>
    <row r="654" spans="2:13" x14ac:dyDescent="0.35">
      <c r="B654" s="229"/>
      <c r="C654" s="301"/>
      <c r="D654" s="301"/>
      <c r="E654" s="449"/>
      <c r="F654" s="301"/>
      <c r="G654" s="302"/>
      <c r="H654" s="170"/>
      <c r="I654" s="170"/>
      <c r="J654" s="646">
        <v>0</v>
      </c>
      <c r="K654" s="646">
        <v>0</v>
      </c>
      <c r="L654" s="652"/>
      <c r="M654" s="361"/>
    </row>
    <row r="655" spans="2:13" x14ac:dyDescent="0.35">
      <c r="B655" s="229"/>
      <c r="C655" s="301"/>
      <c r="D655" s="301"/>
      <c r="E655" s="449"/>
      <c r="F655" s="301"/>
      <c r="G655" s="302"/>
      <c r="H655" s="170"/>
      <c r="I655" s="170"/>
      <c r="J655" s="646">
        <v>0</v>
      </c>
      <c r="K655" s="646">
        <v>0</v>
      </c>
      <c r="L655" s="652"/>
      <c r="M655" s="361"/>
    </row>
    <row r="656" spans="2:13" x14ac:dyDescent="0.35">
      <c r="B656" s="229"/>
      <c r="C656" s="301"/>
      <c r="D656" s="301"/>
      <c r="E656" s="449"/>
      <c r="F656" s="301"/>
      <c r="G656" s="302"/>
      <c r="H656" s="170"/>
      <c r="I656" s="170"/>
      <c r="J656" s="646">
        <v>0</v>
      </c>
      <c r="K656" s="646">
        <v>0</v>
      </c>
      <c r="L656" s="652"/>
      <c r="M656" s="361"/>
    </row>
    <row r="657" spans="2:13" x14ac:dyDescent="0.35">
      <c r="B657" s="229"/>
      <c r="C657" s="301"/>
      <c r="D657" s="301"/>
      <c r="E657" s="449"/>
      <c r="F657" s="301"/>
      <c r="G657" s="302"/>
      <c r="H657" s="170"/>
      <c r="I657" s="170"/>
      <c r="J657" s="646">
        <v>0</v>
      </c>
      <c r="K657" s="646">
        <v>0</v>
      </c>
      <c r="L657" s="652"/>
      <c r="M657" s="361"/>
    </row>
    <row r="658" spans="2:13" x14ac:dyDescent="0.35">
      <c r="B658" s="229"/>
      <c r="C658" s="301"/>
      <c r="D658" s="301"/>
      <c r="E658" s="449"/>
      <c r="F658" s="301"/>
      <c r="G658" s="302"/>
      <c r="H658" s="170"/>
      <c r="I658" s="170"/>
      <c r="J658" s="646">
        <v>0</v>
      </c>
      <c r="K658" s="646">
        <v>0</v>
      </c>
      <c r="L658" s="652"/>
      <c r="M658" s="361"/>
    </row>
    <row r="659" spans="2:13" x14ac:dyDescent="0.35">
      <c r="B659" s="229"/>
      <c r="C659" s="301"/>
      <c r="D659" s="301"/>
      <c r="E659" s="449"/>
      <c r="F659" s="301"/>
      <c r="G659" s="302"/>
      <c r="H659" s="170"/>
      <c r="I659" s="170"/>
      <c r="J659" s="646">
        <v>0</v>
      </c>
      <c r="K659" s="646">
        <v>0</v>
      </c>
      <c r="L659" s="652"/>
      <c r="M659" s="361"/>
    </row>
    <row r="660" spans="2:13" x14ac:dyDescent="0.35">
      <c r="B660" s="229"/>
      <c r="C660" s="301"/>
      <c r="D660" s="301"/>
      <c r="E660" s="449"/>
      <c r="F660" s="301"/>
      <c r="G660" s="302"/>
      <c r="H660" s="170"/>
      <c r="I660" s="170"/>
      <c r="J660" s="646">
        <v>0</v>
      </c>
      <c r="K660" s="646">
        <v>0</v>
      </c>
      <c r="L660" s="652"/>
      <c r="M660" s="361"/>
    </row>
    <row r="661" spans="2:13" x14ac:dyDescent="0.35">
      <c r="B661" s="229"/>
      <c r="C661" s="301"/>
      <c r="D661" s="301"/>
      <c r="E661" s="449"/>
      <c r="F661" s="301"/>
      <c r="G661" s="302"/>
      <c r="H661" s="170"/>
      <c r="I661" s="170"/>
      <c r="J661" s="646">
        <v>0</v>
      </c>
      <c r="K661" s="646">
        <v>0</v>
      </c>
      <c r="L661" s="652"/>
      <c r="M661" s="361"/>
    </row>
    <row r="662" spans="2:13" x14ac:dyDescent="0.35">
      <c r="B662" s="229"/>
      <c r="C662" s="301"/>
      <c r="D662" s="301"/>
      <c r="E662" s="449"/>
      <c r="F662" s="301"/>
      <c r="G662" s="302"/>
      <c r="H662" s="170"/>
      <c r="I662" s="170"/>
      <c r="J662" s="646">
        <v>0</v>
      </c>
      <c r="K662" s="646">
        <v>0</v>
      </c>
      <c r="L662" s="652"/>
      <c r="M662" s="361"/>
    </row>
    <row r="663" spans="2:13" x14ac:dyDescent="0.35">
      <c r="B663" s="229"/>
      <c r="C663" s="301"/>
      <c r="D663" s="301"/>
      <c r="E663" s="449"/>
      <c r="F663" s="301"/>
      <c r="G663" s="302"/>
      <c r="H663" s="170"/>
      <c r="I663" s="170"/>
      <c r="J663" s="646">
        <v>0</v>
      </c>
      <c r="K663" s="646">
        <v>0</v>
      </c>
      <c r="L663" s="652"/>
      <c r="M663" s="361"/>
    </row>
    <row r="664" spans="2:13" x14ac:dyDescent="0.35">
      <c r="B664" s="229"/>
      <c r="C664" s="301"/>
      <c r="D664" s="301"/>
      <c r="E664" s="449"/>
      <c r="F664" s="301"/>
      <c r="G664" s="302"/>
      <c r="H664" s="170"/>
      <c r="I664" s="170"/>
      <c r="J664" s="646">
        <v>0</v>
      </c>
      <c r="K664" s="646">
        <v>0</v>
      </c>
      <c r="L664" s="652"/>
      <c r="M664" s="361"/>
    </row>
    <row r="665" spans="2:13" x14ac:dyDescent="0.35">
      <c r="B665" s="229"/>
      <c r="C665" s="301"/>
      <c r="D665" s="301"/>
      <c r="E665" s="449"/>
      <c r="F665" s="301"/>
      <c r="G665" s="302"/>
      <c r="H665" s="170"/>
      <c r="I665" s="170"/>
      <c r="J665" s="646">
        <v>0</v>
      </c>
      <c r="K665" s="646">
        <v>0</v>
      </c>
      <c r="L665" s="652"/>
      <c r="M665" s="361"/>
    </row>
    <row r="666" spans="2:13" x14ac:dyDescent="0.35">
      <c r="B666" s="229"/>
      <c r="C666" s="301"/>
      <c r="D666" s="301"/>
      <c r="E666" s="449"/>
      <c r="F666" s="301"/>
      <c r="G666" s="302"/>
      <c r="H666" s="170"/>
      <c r="I666" s="170"/>
      <c r="J666" s="646">
        <v>0</v>
      </c>
      <c r="K666" s="646">
        <v>0</v>
      </c>
      <c r="L666" s="652"/>
      <c r="M666" s="361"/>
    </row>
    <row r="667" spans="2:13" x14ac:dyDescent="0.35">
      <c r="B667" s="229"/>
      <c r="C667" s="301"/>
      <c r="D667" s="301"/>
      <c r="E667" s="449"/>
      <c r="F667" s="301"/>
      <c r="G667" s="302"/>
      <c r="H667" s="170"/>
      <c r="I667" s="170"/>
      <c r="J667" s="646">
        <v>0</v>
      </c>
      <c r="K667" s="646">
        <v>0</v>
      </c>
      <c r="L667" s="652"/>
      <c r="M667" s="361"/>
    </row>
    <row r="668" spans="2:13" x14ac:dyDescent="0.35">
      <c r="B668" s="229"/>
      <c r="C668" s="301"/>
      <c r="D668" s="301"/>
      <c r="E668" s="449"/>
      <c r="F668" s="301"/>
      <c r="G668" s="302"/>
      <c r="H668" s="170"/>
      <c r="I668" s="170"/>
      <c r="J668" s="646">
        <v>0</v>
      </c>
      <c r="K668" s="646">
        <v>0</v>
      </c>
      <c r="L668" s="652"/>
      <c r="M668" s="361"/>
    </row>
    <row r="669" spans="2:13" x14ac:dyDescent="0.35">
      <c r="B669" s="229"/>
      <c r="C669" s="301"/>
      <c r="D669" s="301"/>
      <c r="E669" s="449"/>
      <c r="F669" s="301"/>
      <c r="G669" s="302"/>
      <c r="H669" s="170"/>
      <c r="I669" s="170"/>
      <c r="J669" s="646">
        <v>0</v>
      </c>
      <c r="K669" s="646">
        <v>0</v>
      </c>
      <c r="L669" s="652"/>
      <c r="M669" s="361"/>
    </row>
    <row r="670" spans="2:13" x14ac:dyDescent="0.35">
      <c r="B670" s="229"/>
      <c r="C670" s="301"/>
      <c r="D670" s="301"/>
      <c r="E670" s="449"/>
      <c r="F670" s="301"/>
      <c r="G670" s="302"/>
      <c r="H670" s="170"/>
      <c r="I670" s="170"/>
      <c r="J670" s="646">
        <v>0</v>
      </c>
      <c r="K670" s="646">
        <v>0</v>
      </c>
      <c r="L670" s="652"/>
      <c r="M670" s="361"/>
    </row>
    <row r="671" spans="2:13" x14ac:dyDescent="0.35">
      <c r="B671" s="229"/>
      <c r="C671" s="301"/>
      <c r="D671" s="301"/>
      <c r="E671" s="449"/>
      <c r="F671" s="301"/>
      <c r="G671" s="302"/>
      <c r="H671" s="170"/>
      <c r="I671" s="170"/>
      <c r="J671" s="646">
        <v>0</v>
      </c>
      <c r="K671" s="646">
        <v>0</v>
      </c>
      <c r="L671" s="652"/>
      <c r="M671" s="361"/>
    </row>
    <row r="672" spans="2:13" x14ac:dyDescent="0.35">
      <c r="B672" s="229"/>
      <c r="C672" s="301"/>
      <c r="D672" s="301"/>
      <c r="E672" s="449"/>
      <c r="F672" s="301"/>
      <c r="G672" s="302"/>
      <c r="H672" s="170"/>
      <c r="I672" s="170"/>
      <c r="J672" s="646">
        <v>0</v>
      </c>
      <c r="K672" s="646">
        <v>0</v>
      </c>
      <c r="L672" s="652"/>
      <c r="M672" s="361"/>
    </row>
    <row r="673" spans="2:13" x14ac:dyDescent="0.35">
      <c r="B673" s="229"/>
      <c r="C673" s="301"/>
      <c r="D673" s="301"/>
      <c r="E673" s="449"/>
      <c r="F673" s="301"/>
      <c r="G673" s="302"/>
      <c r="H673" s="170"/>
      <c r="I673" s="170"/>
      <c r="J673" s="646">
        <v>0</v>
      </c>
      <c r="K673" s="646">
        <v>0</v>
      </c>
      <c r="L673" s="652"/>
      <c r="M673" s="361"/>
    </row>
    <row r="674" spans="2:13" x14ac:dyDescent="0.35">
      <c r="B674" s="229"/>
      <c r="C674" s="301"/>
      <c r="D674" s="301"/>
      <c r="E674" s="449"/>
      <c r="F674" s="301"/>
      <c r="G674" s="302"/>
      <c r="H674" s="170"/>
      <c r="I674" s="170"/>
      <c r="J674" s="646">
        <v>0</v>
      </c>
      <c r="K674" s="646">
        <v>0</v>
      </c>
      <c r="L674" s="652"/>
      <c r="M674" s="361"/>
    </row>
    <row r="675" spans="2:13" x14ac:dyDescent="0.35">
      <c r="B675" s="229"/>
      <c r="C675" s="301"/>
      <c r="D675" s="301"/>
      <c r="E675" s="449"/>
      <c r="F675" s="301"/>
      <c r="G675" s="302"/>
      <c r="H675" s="170"/>
      <c r="I675" s="170"/>
      <c r="J675" s="646">
        <v>0</v>
      </c>
      <c r="K675" s="646">
        <v>0</v>
      </c>
      <c r="L675" s="652"/>
      <c r="M675" s="361"/>
    </row>
    <row r="676" spans="2:13" x14ac:dyDescent="0.35">
      <c r="B676" s="229"/>
      <c r="C676" s="301"/>
      <c r="D676" s="301"/>
      <c r="E676" s="449"/>
      <c r="F676" s="301"/>
      <c r="G676" s="302"/>
      <c r="H676" s="170"/>
      <c r="I676" s="170"/>
      <c r="J676" s="646">
        <v>0</v>
      </c>
      <c r="K676" s="646">
        <v>0</v>
      </c>
      <c r="L676" s="652"/>
      <c r="M676" s="361"/>
    </row>
    <row r="677" spans="2:13" x14ac:dyDescent="0.35">
      <c r="B677" s="229"/>
      <c r="C677" s="301"/>
      <c r="D677" s="301"/>
      <c r="E677" s="449"/>
      <c r="F677" s="301"/>
      <c r="G677" s="302"/>
      <c r="H677" s="170"/>
      <c r="I677" s="170"/>
      <c r="J677" s="646">
        <v>0</v>
      </c>
      <c r="K677" s="646">
        <v>0</v>
      </c>
      <c r="L677" s="652"/>
      <c r="M677" s="361"/>
    </row>
    <row r="678" spans="2:13" x14ac:dyDescent="0.35">
      <c r="B678" s="229"/>
      <c r="C678" s="301"/>
      <c r="D678" s="301"/>
      <c r="E678" s="449"/>
      <c r="F678" s="301"/>
      <c r="G678" s="302"/>
      <c r="H678" s="170"/>
      <c r="I678" s="170"/>
      <c r="J678" s="646">
        <v>0</v>
      </c>
      <c r="K678" s="646">
        <v>0</v>
      </c>
      <c r="L678" s="652"/>
      <c r="M678" s="361"/>
    </row>
    <row r="679" spans="2:13" x14ac:dyDescent="0.35">
      <c r="B679" s="229"/>
      <c r="C679" s="301"/>
      <c r="D679" s="301"/>
      <c r="E679" s="449"/>
      <c r="F679" s="301"/>
      <c r="G679" s="302"/>
      <c r="H679" s="170"/>
      <c r="I679" s="170"/>
      <c r="J679" s="646">
        <v>0</v>
      </c>
      <c r="K679" s="646">
        <v>0</v>
      </c>
      <c r="L679" s="652"/>
      <c r="M679" s="361"/>
    </row>
    <row r="680" spans="2:13" x14ac:dyDescent="0.35">
      <c r="B680" s="229"/>
      <c r="C680" s="301"/>
      <c r="D680" s="301"/>
      <c r="E680" s="449"/>
      <c r="F680" s="301"/>
      <c r="G680" s="302"/>
      <c r="H680" s="170"/>
      <c r="I680" s="170"/>
      <c r="J680" s="646">
        <v>0</v>
      </c>
      <c r="K680" s="646">
        <v>0</v>
      </c>
      <c r="L680" s="652"/>
      <c r="M680" s="361"/>
    </row>
    <row r="681" spans="2:13" x14ac:dyDescent="0.35">
      <c r="B681" s="229"/>
      <c r="C681" s="301"/>
      <c r="D681" s="301"/>
      <c r="E681" s="449"/>
      <c r="F681" s="301"/>
      <c r="G681" s="302"/>
      <c r="H681" s="170"/>
      <c r="I681" s="170"/>
      <c r="J681" s="646">
        <v>0</v>
      </c>
      <c r="K681" s="646">
        <v>0</v>
      </c>
      <c r="L681" s="652"/>
      <c r="M681" s="361"/>
    </row>
    <row r="682" spans="2:13" x14ac:dyDescent="0.35">
      <c r="B682" s="229"/>
      <c r="C682" s="301"/>
      <c r="D682" s="301"/>
      <c r="E682" s="449"/>
      <c r="F682" s="301"/>
      <c r="G682" s="302"/>
      <c r="H682" s="170"/>
      <c r="I682" s="170"/>
      <c r="J682" s="646">
        <v>0</v>
      </c>
      <c r="K682" s="646">
        <v>0</v>
      </c>
      <c r="L682" s="652"/>
      <c r="M682" s="361"/>
    </row>
    <row r="683" spans="2:13" x14ac:dyDescent="0.35">
      <c r="B683" s="229"/>
      <c r="C683" s="301"/>
      <c r="D683" s="301"/>
      <c r="E683" s="449"/>
      <c r="F683" s="301"/>
      <c r="G683" s="302"/>
      <c r="H683" s="170"/>
      <c r="I683" s="170"/>
      <c r="J683" s="646">
        <v>0</v>
      </c>
      <c r="K683" s="646">
        <v>0</v>
      </c>
      <c r="L683" s="652"/>
      <c r="M683" s="361"/>
    </row>
    <row r="684" spans="2:13" x14ac:dyDescent="0.35">
      <c r="B684" s="229"/>
      <c r="C684" s="301"/>
      <c r="D684" s="301"/>
      <c r="E684" s="449"/>
      <c r="F684" s="301"/>
      <c r="G684" s="302"/>
      <c r="H684" s="170"/>
      <c r="I684" s="170"/>
      <c r="J684" s="646">
        <v>0</v>
      </c>
      <c r="K684" s="646">
        <v>0</v>
      </c>
      <c r="L684" s="652"/>
      <c r="M684" s="361"/>
    </row>
    <row r="685" spans="2:13" x14ac:dyDescent="0.35">
      <c r="B685" s="229"/>
      <c r="C685" s="301"/>
      <c r="D685" s="301"/>
      <c r="E685" s="449"/>
      <c r="F685" s="301"/>
      <c r="G685" s="302"/>
      <c r="H685" s="170"/>
      <c r="I685" s="170"/>
      <c r="J685" s="646">
        <v>0</v>
      </c>
      <c r="K685" s="646">
        <v>0</v>
      </c>
      <c r="L685" s="652"/>
      <c r="M685" s="361"/>
    </row>
    <row r="686" spans="2:13" x14ac:dyDescent="0.35">
      <c r="B686" s="229"/>
      <c r="C686" s="301"/>
      <c r="D686" s="301"/>
      <c r="E686" s="449"/>
      <c r="F686" s="301"/>
      <c r="G686" s="302"/>
      <c r="H686" s="170"/>
      <c r="I686" s="170"/>
      <c r="J686" s="646">
        <v>0</v>
      </c>
      <c r="K686" s="646">
        <v>0</v>
      </c>
      <c r="L686" s="652"/>
      <c r="M686" s="361"/>
    </row>
    <row r="687" spans="2:13" x14ac:dyDescent="0.35">
      <c r="B687" s="229"/>
      <c r="C687" s="301"/>
      <c r="D687" s="301"/>
      <c r="E687" s="449"/>
      <c r="F687" s="301"/>
      <c r="G687" s="302"/>
      <c r="H687" s="170"/>
      <c r="I687" s="170"/>
      <c r="J687" s="646">
        <v>0</v>
      </c>
      <c r="K687" s="646">
        <v>0</v>
      </c>
      <c r="L687" s="652"/>
      <c r="M687" s="361"/>
    </row>
    <row r="688" spans="2:13" x14ac:dyDescent="0.35">
      <c r="B688" s="229"/>
      <c r="C688" s="301"/>
      <c r="D688" s="301"/>
      <c r="E688" s="449"/>
      <c r="F688" s="301"/>
      <c r="G688" s="302"/>
      <c r="H688" s="170"/>
      <c r="I688" s="170"/>
      <c r="J688" s="646">
        <v>0</v>
      </c>
      <c r="K688" s="646">
        <v>0</v>
      </c>
      <c r="L688" s="652"/>
      <c r="M688" s="361"/>
    </row>
    <row r="689" spans="2:13" x14ac:dyDescent="0.35">
      <c r="B689" s="229"/>
      <c r="C689" s="301"/>
      <c r="D689" s="301"/>
      <c r="E689" s="449"/>
      <c r="F689" s="301"/>
      <c r="G689" s="302"/>
      <c r="H689" s="170"/>
      <c r="I689" s="170"/>
      <c r="J689" s="646">
        <v>0</v>
      </c>
      <c r="K689" s="646">
        <v>0</v>
      </c>
      <c r="L689" s="652"/>
      <c r="M689" s="361"/>
    </row>
    <row r="690" spans="2:13" x14ac:dyDescent="0.35">
      <c r="B690" s="229"/>
      <c r="C690" s="301"/>
      <c r="D690" s="301"/>
      <c r="E690" s="449"/>
      <c r="F690" s="301"/>
      <c r="G690" s="302"/>
      <c r="H690" s="170"/>
      <c r="I690" s="170"/>
      <c r="J690" s="646">
        <v>0</v>
      </c>
      <c r="K690" s="646">
        <v>0</v>
      </c>
      <c r="L690" s="652"/>
      <c r="M690" s="361"/>
    </row>
    <row r="691" spans="2:13" x14ac:dyDescent="0.35">
      <c r="B691" s="229"/>
      <c r="C691" s="301"/>
      <c r="D691" s="301"/>
      <c r="E691" s="449"/>
      <c r="F691" s="301"/>
      <c r="G691" s="302"/>
      <c r="H691" s="170"/>
      <c r="I691" s="170"/>
      <c r="J691" s="646">
        <v>0</v>
      </c>
      <c r="K691" s="646">
        <v>0</v>
      </c>
      <c r="L691" s="652"/>
      <c r="M691" s="361"/>
    </row>
    <row r="692" spans="2:13" x14ac:dyDescent="0.35">
      <c r="B692" s="229"/>
      <c r="C692" s="301"/>
      <c r="D692" s="301"/>
      <c r="E692" s="449"/>
      <c r="F692" s="301"/>
      <c r="G692" s="302"/>
      <c r="H692" s="170"/>
      <c r="I692" s="170"/>
      <c r="J692" s="646">
        <v>0</v>
      </c>
      <c r="K692" s="646">
        <v>0</v>
      </c>
      <c r="L692" s="652"/>
      <c r="M692" s="361"/>
    </row>
    <row r="693" spans="2:13" x14ac:dyDescent="0.35">
      <c r="B693" s="229"/>
      <c r="C693" s="301"/>
      <c r="D693" s="301"/>
      <c r="E693" s="449"/>
      <c r="F693" s="301"/>
      <c r="G693" s="302"/>
      <c r="H693" s="170"/>
      <c r="I693" s="170"/>
      <c r="J693" s="646">
        <v>0</v>
      </c>
      <c r="K693" s="646">
        <v>0</v>
      </c>
      <c r="L693" s="652"/>
      <c r="M693" s="361"/>
    </row>
    <row r="694" spans="2:13" x14ac:dyDescent="0.35">
      <c r="B694" s="229"/>
      <c r="C694" s="301"/>
      <c r="D694" s="301"/>
      <c r="E694" s="449"/>
      <c r="F694" s="301"/>
      <c r="G694" s="302"/>
      <c r="H694" s="170"/>
      <c r="I694" s="170"/>
      <c r="J694" s="646">
        <v>0</v>
      </c>
      <c r="K694" s="646">
        <v>0</v>
      </c>
      <c r="L694" s="652"/>
      <c r="M694" s="361"/>
    </row>
    <row r="695" spans="2:13" x14ac:dyDescent="0.35">
      <c r="B695" s="229"/>
      <c r="C695" s="301"/>
      <c r="D695" s="301"/>
      <c r="E695" s="449"/>
      <c r="F695" s="301"/>
      <c r="G695" s="302"/>
      <c r="H695" s="170"/>
      <c r="I695" s="170"/>
      <c r="J695" s="646">
        <v>0</v>
      </c>
      <c r="K695" s="646">
        <v>0</v>
      </c>
      <c r="L695" s="652"/>
      <c r="M695" s="361"/>
    </row>
    <row r="696" spans="2:13" x14ac:dyDescent="0.35">
      <c r="B696" s="229"/>
      <c r="C696" s="301"/>
      <c r="D696" s="301"/>
      <c r="E696" s="449"/>
      <c r="F696" s="301"/>
      <c r="G696" s="302"/>
      <c r="H696" s="170"/>
      <c r="I696" s="170"/>
      <c r="J696" s="646">
        <v>0</v>
      </c>
      <c r="K696" s="646">
        <v>0</v>
      </c>
      <c r="L696" s="652"/>
      <c r="M696" s="361"/>
    </row>
    <row r="697" spans="2:13" x14ac:dyDescent="0.35">
      <c r="B697" s="229"/>
      <c r="C697" s="301"/>
      <c r="D697" s="301"/>
      <c r="E697" s="449"/>
      <c r="F697" s="301"/>
      <c r="G697" s="302"/>
      <c r="H697" s="170"/>
      <c r="I697" s="170"/>
      <c r="J697" s="646">
        <v>0</v>
      </c>
      <c r="K697" s="646">
        <v>0</v>
      </c>
      <c r="L697" s="652"/>
      <c r="M697" s="361"/>
    </row>
    <row r="698" spans="2:13" x14ac:dyDescent="0.35">
      <c r="B698" s="229"/>
      <c r="C698" s="301"/>
      <c r="D698" s="301"/>
      <c r="E698" s="449"/>
      <c r="F698" s="301"/>
      <c r="G698" s="302"/>
      <c r="H698" s="170"/>
      <c r="I698" s="170"/>
      <c r="J698" s="646">
        <v>0</v>
      </c>
      <c r="K698" s="646">
        <v>0</v>
      </c>
      <c r="L698" s="652"/>
      <c r="M698" s="361"/>
    </row>
    <row r="699" spans="2:13" x14ac:dyDescent="0.35">
      <c r="B699" s="229"/>
      <c r="C699" s="301"/>
      <c r="D699" s="301"/>
      <c r="E699" s="449"/>
      <c r="F699" s="301"/>
      <c r="G699" s="302"/>
      <c r="H699" s="170"/>
      <c r="I699" s="170"/>
      <c r="J699" s="646">
        <v>0</v>
      </c>
      <c r="K699" s="646">
        <v>0</v>
      </c>
      <c r="L699" s="652"/>
      <c r="M699" s="361"/>
    </row>
    <row r="700" spans="2:13" x14ac:dyDescent="0.35">
      <c r="B700" s="229"/>
      <c r="C700" s="301"/>
      <c r="D700" s="301"/>
      <c r="E700" s="449"/>
      <c r="F700" s="301"/>
      <c r="G700" s="302"/>
      <c r="H700" s="170"/>
      <c r="I700" s="170"/>
      <c r="J700" s="646">
        <v>0</v>
      </c>
      <c r="K700" s="646">
        <v>0</v>
      </c>
      <c r="L700" s="652"/>
      <c r="M700" s="361"/>
    </row>
    <row r="701" spans="2:13" x14ac:dyDescent="0.35">
      <c r="B701" s="229"/>
      <c r="C701" s="301"/>
      <c r="D701" s="301"/>
      <c r="E701" s="449"/>
      <c r="F701" s="301"/>
      <c r="G701" s="302"/>
      <c r="H701" s="170"/>
      <c r="I701" s="170"/>
      <c r="J701" s="646">
        <v>0</v>
      </c>
      <c r="K701" s="646">
        <v>0</v>
      </c>
      <c r="L701" s="652"/>
      <c r="M701" s="361"/>
    </row>
    <row r="702" spans="2:13" x14ac:dyDescent="0.35">
      <c r="B702" s="229"/>
      <c r="C702" s="301"/>
      <c r="D702" s="301"/>
      <c r="E702" s="449"/>
      <c r="F702" s="301"/>
      <c r="G702" s="302"/>
      <c r="H702" s="170"/>
      <c r="I702" s="170"/>
      <c r="J702" s="646">
        <v>0</v>
      </c>
      <c r="K702" s="646">
        <v>0</v>
      </c>
      <c r="L702" s="652"/>
      <c r="M702" s="361"/>
    </row>
    <row r="703" spans="2:13" x14ac:dyDescent="0.35">
      <c r="B703" s="229"/>
      <c r="C703" s="301"/>
      <c r="D703" s="301"/>
      <c r="E703" s="449"/>
      <c r="F703" s="301"/>
      <c r="G703" s="302"/>
      <c r="H703" s="170"/>
      <c r="I703" s="170"/>
      <c r="J703" s="646">
        <v>0</v>
      </c>
      <c r="K703" s="646">
        <v>0</v>
      </c>
      <c r="L703" s="652"/>
      <c r="M703" s="361"/>
    </row>
    <row r="704" spans="2:13" x14ac:dyDescent="0.35">
      <c r="B704" s="229"/>
      <c r="C704" s="301"/>
      <c r="D704" s="301"/>
      <c r="E704" s="449"/>
      <c r="F704" s="301"/>
      <c r="G704" s="302"/>
      <c r="H704" s="170"/>
      <c r="I704" s="170"/>
      <c r="J704" s="646">
        <v>0</v>
      </c>
      <c r="K704" s="646">
        <v>0</v>
      </c>
      <c r="L704" s="652"/>
      <c r="M704" s="361"/>
    </row>
    <row r="705" spans="2:13" x14ac:dyDescent="0.35">
      <c r="B705" s="229"/>
      <c r="C705" s="301"/>
      <c r="D705" s="301"/>
      <c r="E705" s="449"/>
      <c r="F705" s="301"/>
      <c r="G705" s="302"/>
      <c r="H705" s="170"/>
      <c r="I705" s="170"/>
      <c r="J705" s="646">
        <v>0</v>
      </c>
      <c r="K705" s="646">
        <v>0</v>
      </c>
      <c r="L705" s="652"/>
      <c r="M705" s="361"/>
    </row>
    <row r="706" spans="2:13" x14ac:dyDescent="0.35">
      <c r="B706" s="229"/>
      <c r="C706" s="301"/>
      <c r="D706" s="301"/>
      <c r="E706" s="449"/>
      <c r="F706" s="301"/>
      <c r="G706" s="302"/>
      <c r="H706" s="170"/>
      <c r="I706" s="170"/>
      <c r="J706" s="646">
        <v>0</v>
      </c>
      <c r="K706" s="646">
        <v>0</v>
      </c>
      <c r="L706" s="652"/>
      <c r="M706" s="361"/>
    </row>
    <row r="707" spans="2:13" x14ac:dyDescent="0.35">
      <c r="B707" s="229"/>
      <c r="C707" s="301"/>
      <c r="D707" s="301"/>
      <c r="E707" s="449"/>
      <c r="F707" s="301"/>
      <c r="G707" s="302"/>
      <c r="H707" s="170"/>
      <c r="I707" s="170"/>
      <c r="J707" s="646">
        <v>0</v>
      </c>
      <c r="K707" s="646">
        <v>0</v>
      </c>
      <c r="L707" s="652"/>
      <c r="M707" s="361"/>
    </row>
    <row r="708" spans="2:13" x14ac:dyDescent="0.35">
      <c r="B708" s="229"/>
      <c r="C708" s="301"/>
      <c r="D708" s="301"/>
      <c r="E708" s="449"/>
      <c r="F708" s="301"/>
      <c r="G708" s="302"/>
      <c r="H708" s="170"/>
      <c r="I708" s="170"/>
      <c r="J708" s="646">
        <v>0</v>
      </c>
      <c r="K708" s="646">
        <v>0</v>
      </c>
      <c r="L708" s="652"/>
      <c r="M708" s="361"/>
    </row>
    <row r="709" spans="2:13" x14ac:dyDescent="0.35">
      <c r="B709" s="229"/>
      <c r="C709" s="301"/>
      <c r="D709" s="301"/>
      <c r="E709" s="449"/>
      <c r="F709" s="301"/>
      <c r="G709" s="302"/>
      <c r="H709" s="170"/>
      <c r="I709" s="170"/>
      <c r="J709" s="646">
        <v>0</v>
      </c>
      <c r="K709" s="646">
        <v>0</v>
      </c>
      <c r="L709" s="652"/>
      <c r="M709" s="361"/>
    </row>
    <row r="710" spans="2:13" x14ac:dyDescent="0.35">
      <c r="B710" s="229"/>
      <c r="C710" s="301"/>
      <c r="D710" s="301"/>
      <c r="E710" s="449"/>
      <c r="F710" s="301"/>
      <c r="G710" s="302"/>
      <c r="H710" s="170"/>
      <c r="I710" s="170"/>
      <c r="J710" s="646">
        <v>0</v>
      </c>
      <c r="K710" s="646">
        <v>0</v>
      </c>
      <c r="L710" s="652"/>
      <c r="M710" s="361"/>
    </row>
    <row r="711" spans="2:13" x14ac:dyDescent="0.35">
      <c r="B711" s="229"/>
      <c r="C711" s="301"/>
      <c r="D711" s="301"/>
      <c r="E711" s="449"/>
      <c r="F711" s="301"/>
      <c r="G711" s="302"/>
      <c r="H711" s="170"/>
      <c r="I711" s="170"/>
      <c r="J711" s="646">
        <v>0</v>
      </c>
      <c r="K711" s="646">
        <v>0</v>
      </c>
      <c r="L711" s="652"/>
      <c r="M711" s="361"/>
    </row>
    <row r="712" spans="2:13" x14ac:dyDescent="0.35">
      <c r="B712" s="229"/>
      <c r="C712" s="301"/>
      <c r="D712" s="301"/>
      <c r="E712" s="449"/>
      <c r="F712" s="301"/>
      <c r="G712" s="302"/>
      <c r="H712" s="170"/>
      <c r="I712" s="170"/>
      <c r="J712" s="646">
        <v>0</v>
      </c>
      <c r="K712" s="646">
        <v>0</v>
      </c>
      <c r="L712" s="652"/>
      <c r="M712" s="361"/>
    </row>
    <row r="713" spans="2:13" x14ac:dyDescent="0.35">
      <c r="B713" s="229"/>
      <c r="C713" s="301"/>
      <c r="D713" s="301"/>
      <c r="E713" s="449"/>
      <c r="F713" s="301"/>
      <c r="G713" s="302"/>
      <c r="H713" s="170"/>
      <c r="I713" s="170"/>
      <c r="J713" s="646">
        <v>0</v>
      </c>
      <c r="K713" s="646">
        <v>0</v>
      </c>
      <c r="L713" s="652"/>
      <c r="M713" s="361"/>
    </row>
    <row r="714" spans="2:13" x14ac:dyDescent="0.35">
      <c r="B714" s="229"/>
      <c r="C714" s="301"/>
      <c r="D714" s="301"/>
      <c r="E714" s="449"/>
      <c r="F714" s="301"/>
      <c r="G714" s="302"/>
      <c r="H714" s="170"/>
      <c r="I714" s="170"/>
      <c r="J714" s="646">
        <v>0</v>
      </c>
      <c r="K714" s="646">
        <v>0</v>
      </c>
      <c r="L714" s="652"/>
      <c r="M714" s="361"/>
    </row>
    <row r="715" spans="2:13" x14ac:dyDescent="0.35">
      <c r="B715" s="229"/>
      <c r="C715" s="301"/>
      <c r="D715" s="301"/>
      <c r="E715" s="449"/>
      <c r="F715" s="301"/>
      <c r="G715" s="302"/>
      <c r="H715" s="170"/>
      <c r="I715" s="170"/>
      <c r="J715" s="646">
        <v>0</v>
      </c>
      <c r="K715" s="646">
        <v>0</v>
      </c>
      <c r="L715" s="652"/>
      <c r="M715" s="361"/>
    </row>
    <row r="716" spans="2:13" x14ac:dyDescent="0.35">
      <c r="B716" s="229"/>
      <c r="C716" s="301"/>
      <c r="D716" s="301"/>
      <c r="E716" s="449"/>
      <c r="F716" s="301"/>
      <c r="G716" s="302"/>
      <c r="H716" s="170"/>
      <c r="I716" s="170"/>
      <c r="J716" s="646">
        <v>0</v>
      </c>
      <c r="K716" s="646">
        <v>0</v>
      </c>
      <c r="L716" s="652"/>
      <c r="M716" s="361"/>
    </row>
    <row r="717" spans="2:13" x14ac:dyDescent="0.35">
      <c r="B717" s="229"/>
      <c r="C717" s="301"/>
      <c r="D717" s="301"/>
      <c r="E717" s="449"/>
      <c r="F717" s="301"/>
      <c r="G717" s="302"/>
      <c r="H717" s="170"/>
      <c r="I717" s="170"/>
      <c r="J717" s="646">
        <v>0</v>
      </c>
      <c r="K717" s="646">
        <v>0</v>
      </c>
      <c r="L717" s="652"/>
      <c r="M717" s="361"/>
    </row>
    <row r="718" spans="2:13" x14ac:dyDescent="0.35">
      <c r="B718" s="229"/>
      <c r="C718" s="301"/>
      <c r="D718" s="301"/>
      <c r="E718" s="449"/>
      <c r="F718" s="301"/>
      <c r="G718" s="302"/>
      <c r="H718" s="170"/>
      <c r="I718" s="170"/>
      <c r="J718" s="646">
        <v>0</v>
      </c>
      <c r="K718" s="646">
        <v>0</v>
      </c>
      <c r="L718" s="652"/>
      <c r="M718" s="361"/>
    </row>
    <row r="719" spans="2:13" x14ac:dyDescent="0.35">
      <c r="B719" s="229"/>
      <c r="C719" s="301"/>
      <c r="D719" s="301"/>
      <c r="E719" s="449"/>
      <c r="F719" s="301"/>
      <c r="G719" s="302"/>
      <c r="H719" s="170"/>
      <c r="I719" s="170"/>
      <c r="J719" s="646">
        <v>0</v>
      </c>
      <c r="K719" s="646">
        <v>0</v>
      </c>
      <c r="L719" s="652"/>
      <c r="M719" s="361"/>
    </row>
    <row r="720" spans="2:13" x14ac:dyDescent="0.35">
      <c r="B720" s="229"/>
      <c r="C720" s="301"/>
      <c r="D720" s="301"/>
      <c r="E720" s="449"/>
      <c r="F720" s="301"/>
      <c r="G720" s="302"/>
      <c r="H720" s="170"/>
      <c r="I720" s="170"/>
      <c r="J720" s="646">
        <v>0</v>
      </c>
      <c r="K720" s="646">
        <v>0</v>
      </c>
      <c r="L720" s="652"/>
      <c r="M720" s="361"/>
    </row>
    <row r="721" spans="2:13" x14ac:dyDescent="0.35">
      <c r="B721" s="229"/>
      <c r="C721" s="301"/>
      <c r="D721" s="301"/>
      <c r="E721" s="449"/>
      <c r="F721" s="301"/>
      <c r="G721" s="302"/>
      <c r="H721" s="170"/>
      <c r="I721" s="170"/>
      <c r="J721" s="646">
        <v>0</v>
      </c>
      <c r="K721" s="646">
        <v>0</v>
      </c>
      <c r="L721" s="652"/>
      <c r="M721" s="361"/>
    </row>
    <row r="722" spans="2:13" x14ac:dyDescent="0.35">
      <c r="B722" s="229"/>
      <c r="C722" s="301"/>
      <c r="D722" s="301"/>
      <c r="E722" s="449"/>
      <c r="F722" s="301"/>
      <c r="G722" s="302"/>
      <c r="H722" s="170"/>
      <c r="I722" s="170"/>
      <c r="J722" s="646">
        <v>0</v>
      </c>
      <c r="K722" s="646">
        <v>0</v>
      </c>
      <c r="L722" s="652"/>
      <c r="M722" s="361"/>
    </row>
    <row r="723" spans="2:13" x14ac:dyDescent="0.35">
      <c r="B723" s="229"/>
      <c r="C723" s="301"/>
      <c r="D723" s="301"/>
      <c r="E723" s="449"/>
      <c r="F723" s="301"/>
      <c r="G723" s="302"/>
      <c r="H723" s="170"/>
      <c r="I723" s="170"/>
      <c r="J723" s="646">
        <v>0</v>
      </c>
      <c r="K723" s="646">
        <v>0</v>
      </c>
      <c r="L723" s="652"/>
      <c r="M723" s="361"/>
    </row>
    <row r="724" spans="2:13" x14ac:dyDescent="0.35">
      <c r="B724" s="229"/>
      <c r="C724" s="301"/>
      <c r="D724" s="301"/>
      <c r="E724" s="449"/>
      <c r="F724" s="301"/>
      <c r="G724" s="302"/>
      <c r="H724" s="170"/>
      <c r="I724" s="170"/>
      <c r="J724" s="646">
        <v>0</v>
      </c>
      <c r="K724" s="646">
        <v>0</v>
      </c>
      <c r="L724" s="652"/>
      <c r="M724" s="361"/>
    </row>
    <row r="725" spans="2:13" x14ac:dyDescent="0.35">
      <c r="B725" s="229"/>
      <c r="C725" s="301"/>
      <c r="D725" s="301"/>
      <c r="E725" s="449"/>
      <c r="F725" s="301"/>
      <c r="G725" s="302"/>
      <c r="H725" s="170"/>
      <c r="I725" s="170"/>
      <c r="J725" s="646">
        <v>0</v>
      </c>
      <c r="K725" s="646">
        <v>0</v>
      </c>
      <c r="L725" s="652"/>
      <c r="M725" s="361"/>
    </row>
    <row r="726" spans="2:13" x14ac:dyDescent="0.35">
      <c r="B726" s="229"/>
      <c r="C726" s="301"/>
      <c r="D726" s="301"/>
      <c r="E726" s="449"/>
      <c r="F726" s="301"/>
      <c r="G726" s="302"/>
      <c r="H726" s="170"/>
      <c r="I726" s="170"/>
      <c r="J726" s="646">
        <v>0</v>
      </c>
      <c r="K726" s="646">
        <v>0</v>
      </c>
      <c r="L726" s="652"/>
      <c r="M726" s="361"/>
    </row>
    <row r="727" spans="2:13" x14ac:dyDescent="0.35">
      <c r="B727" s="229"/>
      <c r="C727" s="301"/>
      <c r="D727" s="301"/>
      <c r="E727" s="449"/>
      <c r="F727" s="301"/>
      <c r="G727" s="302"/>
      <c r="H727" s="170"/>
      <c r="I727" s="170"/>
      <c r="J727" s="646">
        <v>0</v>
      </c>
      <c r="K727" s="646">
        <v>0</v>
      </c>
      <c r="L727" s="652"/>
      <c r="M727" s="361"/>
    </row>
    <row r="728" spans="2:13" x14ac:dyDescent="0.35">
      <c r="B728" s="229"/>
      <c r="C728" s="301"/>
      <c r="D728" s="301"/>
      <c r="E728" s="449"/>
      <c r="F728" s="301"/>
      <c r="G728" s="302"/>
      <c r="H728" s="170"/>
      <c r="I728" s="170"/>
      <c r="J728" s="646">
        <v>0</v>
      </c>
      <c r="K728" s="646">
        <v>0</v>
      </c>
      <c r="L728" s="652"/>
      <c r="M728" s="361"/>
    </row>
    <row r="729" spans="2:13" x14ac:dyDescent="0.35">
      <c r="B729" s="229"/>
      <c r="C729" s="301"/>
      <c r="D729" s="301"/>
      <c r="E729" s="449"/>
      <c r="F729" s="301"/>
      <c r="G729" s="302"/>
      <c r="H729" s="170"/>
      <c r="I729" s="170"/>
      <c r="J729" s="646">
        <v>0</v>
      </c>
      <c r="K729" s="646">
        <v>0</v>
      </c>
      <c r="L729" s="652"/>
      <c r="M729" s="361"/>
    </row>
    <row r="730" spans="2:13" x14ac:dyDescent="0.35">
      <c r="B730" s="229"/>
      <c r="C730" s="301"/>
      <c r="D730" s="301"/>
      <c r="E730" s="449"/>
      <c r="F730" s="301"/>
      <c r="G730" s="302"/>
      <c r="H730" s="170"/>
      <c r="I730" s="170"/>
      <c r="J730" s="646">
        <v>0</v>
      </c>
      <c r="K730" s="646">
        <v>0</v>
      </c>
      <c r="L730" s="652"/>
      <c r="M730" s="361"/>
    </row>
    <row r="731" spans="2:13" x14ac:dyDescent="0.35">
      <c r="B731" s="229"/>
      <c r="C731" s="301"/>
      <c r="D731" s="301"/>
      <c r="E731" s="449"/>
      <c r="F731" s="301"/>
      <c r="G731" s="302"/>
      <c r="H731" s="170"/>
      <c r="I731" s="170"/>
      <c r="J731" s="646">
        <v>0</v>
      </c>
      <c r="K731" s="646">
        <v>0</v>
      </c>
      <c r="L731" s="652"/>
      <c r="M731" s="361"/>
    </row>
    <row r="732" spans="2:13" x14ac:dyDescent="0.35">
      <c r="B732" s="229"/>
      <c r="C732" s="301"/>
      <c r="D732" s="301"/>
      <c r="E732" s="449"/>
      <c r="F732" s="301"/>
      <c r="G732" s="302"/>
      <c r="H732" s="170"/>
      <c r="I732" s="170"/>
      <c r="J732" s="646">
        <v>0</v>
      </c>
      <c r="K732" s="646">
        <v>0</v>
      </c>
      <c r="L732" s="652"/>
      <c r="M732" s="361"/>
    </row>
    <row r="733" spans="2:13" x14ac:dyDescent="0.35">
      <c r="B733" s="229"/>
      <c r="C733" s="301"/>
      <c r="D733" s="301"/>
      <c r="E733" s="449"/>
      <c r="F733" s="301"/>
      <c r="G733" s="302"/>
      <c r="H733" s="170"/>
      <c r="I733" s="170"/>
      <c r="J733" s="646">
        <v>0</v>
      </c>
      <c r="K733" s="646">
        <v>0</v>
      </c>
      <c r="L733" s="652"/>
      <c r="M733" s="361"/>
    </row>
    <row r="734" spans="2:13" x14ac:dyDescent="0.35">
      <c r="B734" s="229"/>
      <c r="C734" s="301"/>
      <c r="D734" s="301"/>
      <c r="E734" s="449"/>
      <c r="F734" s="301"/>
      <c r="G734" s="302"/>
      <c r="H734" s="170"/>
      <c r="I734" s="170"/>
      <c r="J734" s="646">
        <v>0</v>
      </c>
      <c r="K734" s="646">
        <v>0</v>
      </c>
      <c r="L734" s="652"/>
      <c r="M734" s="361"/>
    </row>
    <row r="735" spans="2:13" x14ac:dyDescent="0.35">
      <c r="B735" s="229"/>
      <c r="C735" s="301"/>
      <c r="D735" s="301"/>
      <c r="E735" s="449"/>
      <c r="F735" s="301"/>
      <c r="G735" s="302"/>
      <c r="H735" s="170"/>
      <c r="I735" s="170"/>
      <c r="J735" s="646">
        <v>0</v>
      </c>
      <c r="K735" s="646">
        <v>0</v>
      </c>
      <c r="L735" s="652"/>
      <c r="M735" s="361"/>
    </row>
    <row r="736" spans="2:13" x14ac:dyDescent="0.35">
      <c r="B736" s="229"/>
      <c r="C736" s="301"/>
      <c r="D736" s="301"/>
      <c r="E736" s="449"/>
      <c r="F736" s="301"/>
      <c r="G736" s="302"/>
      <c r="H736" s="170"/>
      <c r="I736" s="170"/>
      <c r="J736" s="646">
        <v>0</v>
      </c>
      <c r="K736" s="646">
        <v>0</v>
      </c>
      <c r="L736" s="652"/>
      <c r="M736" s="361"/>
    </row>
    <row r="737" spans="2:13" x14ac:dyDescent="0.35">
      <c r="B737" s="229"/>
      <c r="C737" s="301"/>
      <c r="D737" s="301"/>
      <c r="E737" s="449"/>
      <c r="F737" s="301"/>
      <c r="G737" s="302"/>
      <c r="H737" s="170"/>
      <c r="I737" s="170"/>
      <c r="J737" s="646">
        <v>0</v>
      </c>
      <c r="K737" s="646">
        <v>0</v>
      </c>
      <c r="L737" s="652"/>
      <c r="M737" s="361"/>
    </row>
    <row r="738" spans="2:13" x14ac:dyDescent="0.35">
      <c r="B738" s="229"/>
      <c r="C738" s="301"/>
      <c r="D738" s="301"/>
      <c r="E738" s="449"/>
      <c r="F738" s="301"/>
      <c r="G738" s="302"/>
      <c r="H738" s="170"/>
      <c r="I738" s="170"/>
      <c r="J738" s="646">
        <v>0</v>
      </c>
      <c r="K738" s="646">
        <v>0</v>
      </c>
      <c r="L738" s="652"/>
      <c r="M738" s="361"/>
    </row>
    <row r="739" spans="2:13" x14ac:dyDescent="0.35">
      <c r="B739" s="229"/>
      <c r="C739" s="301"/>
      <c r="D739" s="301"/>
      <c r="E739" s="449"/>
      <c r="F739" s="301"/>
      <c r="G739" s="302"/>
      <c r="H739" s="170"/>
      <c r="I739" s="170"/>
      <c r="J739" s="646">
        <v>0</v>
      </c>
      <c r="K739" s="646">
        <v>0</v>
      </c>
      <c r="L739" s="652"/>
      <c r="M739" s="361"/>
    </row>
    <row r="740" spans="2:13" x14ac:dyDescent="0.35">
      <c r="B740" s="229"/>
      <c r="C740" s="301"/>
      <c r="D740" s="301"/>
      <c r="E740" s="449"/>
      <c r="F740" s="301"/>
      <c r="G740" s="302"/>
      <c r="H740" s="170"/>
      <c r="I740" s="170"/>
      <c r="J740" s="646">
        <v>0</v>
      </c>
      <c r="K740" s="646">
        <v>0</v>
      </c>
      <c r="L740" s="652"/>
      <c r="M740" s="361"/>
    </row>
    <row r="741" spans="2:13" x14ac:dyDescent="0.35">
      <c r="B741" s="229"/>
      <c r="C741" s="301"/>
      <c r="D741" s="301"/>
      <c r="E741" s="449"/>
      <c r="F741" s="301"/>
      <c r="G741" s="302"/>
      <c r="H741" s="170"/>
      <c r="I741" s="170"/>
      <c r="J741" s="646">
        <v>0</v>
      </c>
      <c r="K741" s="646">
        <v>0</v>
      </c>
      <c r="L741" s="652"/>
      <c r="M741" s="361"/>
    </row>
    <row r="742" spans="2:13" x14ac:dyDescent="0.35">
      <c r="B742" s="229"/>
      <c r="C742" s="301"/>
      <c r="D742" s="301"/>
      <c r="E742" s="449"/>
      <c r="F742" s="301"/>
      <c r="G742" s="302"/>
      <c r="H742" s="170"/>
      <c r="I742" s="170"/>
      <c r="J742" s="646">
        <v>0</v>
      </c>
      <c r="K742" s="646">
        <v>0</v>
      </c>
      <c r="L742" s="652"/>
      <c r="M742" s="361"/>
    </row>
    <row r="743" spans="2:13" x14ac:dyDescent="0.35">
      <c r="B743" s="229"/>
      <c r="C743" s="301"/>
      <c r="D743" s="301"/>
      <c r="E743" s="449"/>
      <c r="F743" s="301"/>
      <c r="G743" s="302"/>
      <c r="H743" s="170"/>
      <c r="I743" s="170"/>
      <c r="J743" s="646">
        <v>0</v>
      </c>
      <c r="K743" s="646">
        <v>0</v>
      </c>
      <c r="L743" s="652"/>
      <c r="M743" s="361"/>
    </row>
    <row r="744" spans="2:13" x14ac:dyDescent="0.35">
      <c r="B744" s="229"/>
      <c r="C744" s="301"/>
      <c r="D744" s="301"/>
      <c r="E744" s="449"/>
      <c r="F744" s="301"/>
      <c r="G744" s="302"/>
      <c r="H744" s="170"/>
      <c r="I744" s="170"/>
      <c r="J744" s="646">
        <v>0</v>
      </c>
      <c r="K744" s="646">
        <v>0</v>
      </c>
      <c r="L744" s="652"/>
      <c r="M744" s="361"/>
    </row>
    <row r="745" spans="2:13" x14ac:dyDescent="0.35">
      <c r="B745" s="229"/>
      <c r="C745" s="301"/>
      <c r="D745" s="301"/>
      <c r="E745" s="449"/>
      <c r="F745" s="301"/>
      <c r="G745" s="302"/>
      <c r="H745" s="170"/>
      <c r="I745" s="170"/>
      <c r="J745" s="646">
        <v>0</v>
      </c>
      <c r="K745" s="646">
        <v>0</v>
      </c>
      <c r="L745" s="652"/>
      <c r="M745" s="361"/>
    </row>
    <row r="746" spans="2:13" x14ac:dyDescent="0.35">
      <c r="B746" s="229"/>
      <c r="C746" s="301"/>
      <c r="D746" s="301"/>
      <c r="E746" s="449"/>
      <c r="F746" s="301"/>
      <c r="G746" s="302"/>
      <c r="H746" s="170"/>
      <c r="I746" s="170"/>
      <c r="J746" s="646">
        <v>0</v>
      </c>
      <c r="K746" s="646">
        <v>0</v>
      </c>
      <c r="L746" s="652"/>
      <c r="M746" s="361"/>
    </row>
    <row r="747" spans="2:13" x14ac:dyDescent="0.35">
      <c r="B747" s="229"/>
      <c r="C747" s="301"/>
      <c r="D747" s="301"/>
      <c r="E747" s="449"/>
      <c r="F747" s="301"/>
      <c r="G747" s="302"/>
      <c r="H747" s="170"/>
      <c r="I747" s="170"/>
      <c r="J747" s="646">
        <v>0</v>
      </c>
      <c r="K747" s="646">
        <v>0</v>
      </c>
      <c r="L747" s="652"/>
      <c r="M747" s="361"/>
    </row>
    <row r="748" spans="2:13" x14ac:dyDescent="0.35">
      <c r="B748" s="229"/>
      <c r="C748" s="301"/>
      <c r="D748" s="301"/>
      <c r="E748" s="449"/>
      <c r="F748" s="301"/>
      <c r="G748" s="302"/>
      <c r="H748" s="170"/>
      <c r="I748" s="170"/>
      <c r="J748" s="646">
        <v>0</v>
      </c>
      <c r="K748" s="646">
        <v>0</v>
      </c>
      <c r="L748" s="652"/>
      <c r="M748" s="361"/>
    </row>
    <row r="749" spans="2:13" x14ac:dyDescent="0.35">
      <c r="B749" s="229"/>
      <c r="C749" s="301"/>
      <c r="D749" s="301"/>
      <c r="E749" s="449"/>
      <c r="F749" s="301"/>
      <c r="G749" s="302"/>
      <c r="H749" s="170"/>
      <c r="I749" s="170"/>
      <c r="J749" s="646">
        <v>0</v>
      </c>
      <c r="K749" s="646">
        <v>0</v>
      </c>
      <c r="L749" s="652"/>
      <c r="M749" s="361"/>
    </row>
    <row r="750" spans="2:13" x14ac:dyDescent="0.35">
      <c r="B750" s="229"/>
      <c r="C750" s="301"/>
      <c r="D750" s="301"/>
      <c r="E750" s="449"/>
      <c r="F750" s="301"/>
      <c r="G750" s="302"/>
      <c r="H750" s="170"/>
      <c r="I750" s="170"/>
      <c r="J750" s="646">
        <v>0</v>
      </c>
      <c r="K750" s="646">
        <v>0</v>
      </c>
      <c r="L750" s="652"/>
      <c r="M750" s="361"/>
    </row>
    <row r="751" spans="2:13" x14ac:dyDescent="0.35">
      <c r="B751" s="229"/>
      <c r="C751" s="301"/>
      <c r="D751" s="301"/>
      <c r="E751" s="449"/>
      <c r="F751" s="301"/>
      <c r="G751" s="302"/>
      <c r="H751" s="170"/>
      <c r="I751" s="170"/>
      <c r="J751" s="646">
        <v>0</v>
      </c>
      <c r="K751" s="646">
        <v>0</v>
      </c>
      <c r="L751" s="652"/>
      <c r="M751" s="361"/>
    </row>
    <row r="752" spans="2:13" x14ac:dyDescent="0.35">
      <c r="B752" s="229"/>
      <c r="C752" s="301"/>
      <c r="D752" s="301"/>
      <c r="E752" s="449"/>
      <c r="F752" s="301"/>
      <c r="G752" s="302"/>
      <c r="H752" s="170"/>
      <c r="I752" s="170"/>
      <c r="J752" s="646">
        <v>0</v>
      </c>
      <c r="K752" s="646">
        <v>0</v>
      </c>
      <c r="L752" s="652"/>
      <c r="M752" s="361"/>
    </row>
    <row r="753" spans="2:13" x14ac:dyDescent="0.35">
      <c r="B753" s="229"/>
      <c r="C753" s="301"/>
      <c r="D753" s="301"/>
      <c r="E753" s="449"/>
      <c r="F753" s="301"/>
      <c r="G753" s="302"/>
      <c r="H753" s="170"/>
      <c r="I753" s="170"/>
      <c r="J753" s="646">
        <v>0</v>
      </c>
      <c r="K753" s="646">
        <v>0</v>
      </c>
      <c r="L753" s="652"/>
      <c r="M753" s="361"/>
    </row>
    <row r="754" spans="2:13" x14ac:dyDescent="0.35">
      <c r="B754" s="229"/>
      <c r="C754" s="301"/>
      <c r="D754" s="301"/>
      <c r="E754" s="449"/>
      <c r="F754" s="301"/>
      <c r="G754" s="302"/>
      <c r="H754" s="170"/>
      <c r="I754" s="170"/>
      <c r="J754" s="646">
        <v>0</v>
      </c>
      <c r="K754" s="646">
        <v>0</v>
      </c>
      <c r="L754" s="652"/>
      <c r="M754" s="361"/>
    </row>
    <row r="755" spans="2:13" x14ac:dyDescent="0.35">
      <c r="B755" s="229"/>
      <c r="C755" s="301"/>
      <c r="D755" s="301"/>
      <c r="E755" s="449"/>
      <c r="F755" s="301"/>
      <c r="G755" s="302"/>
      <c r="H755" s="170"/>
      <c r="I755" s="170"/>
      <c r="J755" s="646">
        <v>0</v>
      </c>
      <c r="K755" s="646">
        <v>0</v>
      </c>
      <c r="L755" s="652"/>
      <c r="M755" s="361"/>
    </row>
    <row r="756" spans="2:13" x14ac:dyDescent="0.35">
      <c r="B756" s="229"/>
      <c r="C756" s="301"/>
      <c r="D756" s="301"/>
      <c r="E756" s="449"/>
      <c r="F756" s="301"/>
      <c r="G756" s="302"/>
      <c r="H756" s="170"/>
      <c r="I756" s="170"/>
      <c r="J756" s="646">
        <v>0</v>
      </c>
      <c r="K756" s="646">
        <v>0</v>
      </c>
      <c r="L756" s="652"/>
      <c r="M756" s="361"/>
    </row>
    <row r="757" spans="2:13" x14ac:dyDescent="0.35">
      <c r="B757" s="229"/>
      <c r="C757" s="301"/>
      <c r="D757" s="301"/>
      <c r="E757" s="449"/>
      <c r="F757" s="301"/>
      <c r="G757" s="302"/>
      <c r="H757" s="170"/>
      <c r="I757" s="170"/>
      <c r="J757" s="646">
        <v>0</v>
      </c>
      <c r="K757" s="646">
        <v>0</v>
      </c>
      <c r="L757" s="652"/>
      <c r="M757" s="361"/>
    </row>
    <row r="758" spans="2:13" x14ac:dyDescent="0.35">
      <c r="B758" s="229"/>
      <c r="C758" s="301"/>
      <c r="D758" s="301"/>
      <c r="E758" s="449"/>
      <c r="F758" s="301"/>
      <c r="G758" s="302"/>
      <c r="H758" s="170"/>
      <c r="I758" s="170"/>
      <c r="J758" s="646">
        <v>0</v>
      </c>
      <c r="K758" s="646">
        <v>0</v>
      </c>
      <c r="L758" s="652"/>
      <c r="M758" s="361"/>
    </row>
    <row r="759" spans="2:13" x14ac:dyDescent="0.35">
      <c r="B759" s="229"/>
      <c r="C759" s="301"/>
      <c r="D759" s="301"/>
      <c r="E759" s="449"/>
      <c r="F759" s="301"/>
      <c r="G759" s="302"/>
      <c r="H759" s="170"/>
      <c r="I759" s="170"/>
      <c r="J759" s="646">
        <v>0</v>
      </c>
      <c r="K759" s="646">
        <v>0</v>
      </c>
      <c r="L759" s="652"/>
      <c r="M759" s="361"/>
    </row>
    <row r="760" spans="2:13" x14ac:dyDescent="0.35">
      <c r="B760" s="229"/>
      <c r="C760" s="301"/>
      <c r="D760" s="301"/>
      <c r="E760" s="449"/>
      <c r="F760" s="301"/>
      <c r="G760" s="302"/>
      <c r="H760" s="170"/>
      <c r="I760" s="170"/>
      <c r="J760" s="646">
        <v>0</v>
      </c>
      <c r="K760" s="646">
        <v>0</v>
      </c>
      <c r="L760" s="652"/>
      <c r="M760" s="361"/>
    </row>
    <row r="761" spans="2:13" x14ac:dyDescent="0.35">
      <c r="B761" s="229"/>
      <c r="C761" s="301"/>
      <c r="D761" s="301"/>
      <c r="E761" s="449"/>
      <c r="F761" s="301"/>
      <c r="G761" s="302"/>
      <c r="H761" s="170"/>
      <c r="I761" s="170"/>
      <c r="J761" s="646">
        <v>0</v>
      </c>
      <c r="K761" s="646">
        <v>0</v>
      </c>
      <c r="L761" s="652"/>
      <c r="M761" s="361"/>
    </row>
    <row r="762" spans="2:13" x14ac:dyDescent="0.35">
      <c r="B762" s="229"/>
      <c r="C762" s="301"/>
      <c r="D762" s="301"/>
      <c r="E762" s="449"/>
      <c r="F762" s="301"/>
      <c r="G762" s="302"/>
      <c r="H762" s="170"/>
      <c r="I762" s="170"/>
      <c r="J762" s="646">
        <v>0</v>
      </c>
      <c r="K762" s="646">
        <v>0</v>
      </c>
      <c r="L762" s="652"/>
      <c r="M762" s="361"/>
    </row>
    <row r="763" spans="2:13" x14ac:dyDescent="0.35">
      <c r="B763" s="229"/>
      <c r="C763" s="301"/>
      <c r="D763" s="301"/>
      <c r="E763" s="449"/>
      <c r="F763" s="301"/>
      <c r="G763" s="302"/>
      <c r="H763" s="170"/>
      <c r="I763" s="170"/>
      <c r="J763" s="646">
        <v>0</v>
      </c>
      <c r="K763" s="646">
        <v>0</v>
      </c>
      <c r="L763" s="652"/>
      <c r="M763" s="361"/>
    </row>
    <row r="764" spans="2:13" x14ac:dyDescent="0.35">
      <c r="B764" s="229"/>
      <c r="C764" s="301"/>
      <c r="D764" s="301"/>
      <c r="E764" s="449"/>
      <c r="F764" s="301"/>
      <c r="G764" s="302"/>
      <c r="H764" s="170"/>
      <c r="I764" s="170"/>
      <c r="J764" s="646">
        <v>0</v>
      </c>
      <c r="K764" s="646">
        <v>0</v>
      </c>
      <c r="L764" s="652"/>
      <c r="M764" s="361"/>
    </row>
    <row r="765" spans="2:13" x14ac:dyDescent="0.35">
      <c r="B765" s="229"/>
      <c r="C765" s="301"/>
      <c r="D765" s="301"/>
      <c r="E765" s="449"/>
      <c r="F765" s="301"/>
      <c r="G765" s="302"/>
      <c r="H765" s="170"/>
      <c r="I765" s="170"/>
      <c r="J765" s="646">
        <v>0</v>
      </c>
      <c r="K765" s="646">
        <v>0</v>
      </c>
      <c r="L765" s="652"/>
      <c r="M765" s="361"/>
    </row>
    <row r="766" spans="2:13" x14ac:dyDescent="0.35">
      <c r="B766" s="229"/>
      <c r="C766" s="301"/>
      <c r="D766" s="301"/>
      <c r="E766" s="449"/>
      <c r="F766" s="301"/>
      <c r="G766" s="302"/>
      <c r="H766" s="170"/>
      <c r="I766" s="170"/>
      <c r="J766" s="646">
        <v>0</v>
      </c>
      <c r="K766" s="646">
        <v>0</v>
      </c>
      <c r="L766" s="652"/>
      <c r="M766" s="361"/>
    </row>
    <row r="767" spans="2:13" x14ac:dyDescent="0.35">
      <c r="B767" s="229"/>
      <c r="C767" s="301"/>
      <c r="D767" s="301"/>
      <c r="E767" s="449"/>
      <c r="F767" s="301"/>
      <c r="G767" s="302"/>
      <c r="H767" s="170"/>
      <c r="I767" s="170"/>
      <c r="J767" s="646">
        <v>0</v>
      </c>
      <c r="K767" s="646">
        <v>0</v>
      </c>
      <c r="L767" s="652"/>
      <c r="M767" s="361"/>
    </row>
    <row r="768" spans="2:13" x14ac:dyDescent="0.35">
      <c r="B768" s="229"/>
      <c r="C768" s="301"/>
      <c r="D768" s="301"/>
      <c r="E768" s="449"/>
      <c r="F768" s="301"/>
      <c r="G768" s="302"/>
      <c r="H768" s="170"/>
      <c r="I768" s="170"/>
      <c r="J768" s="646">
        <v>0</v>
      </c>
      <c r="K768" s="646">
        <v>0</v>
      </c>
      <c r="L768" s="652"/>
      <c r="M768" s="361"/>
    </row>
    <row r="769" spans="2:13" x14ac:dyDescent="0.35">
      <c r="B769" s="229"/>
      <c r="C769" s="301"/>
      <c r="D769" s="301"/>
      <c r="E769" s="449"/>
      <c r="F769" s="301"/>
      <c r="G769" s="302"/>
      <c r="H769" s="170"/>
      <c r="I769" s="170"/>
      <c r="J769" s="646">
        <v>0</v>
      </c>
      <c r="K769" s="646">
        <v>0</v>
      </c>
      <c r="L769" s="652"/>
      <c r="M769" s="361"/>
    </row>
    <row r="770" spans="2:13" x14ac:dyDescent="0.35">
      <c r="B770" s="229"/>
      <c r="C770" s="301"/>
      <c r="D770" s="301"/>
      <c r="E770" s="449"/>
      <c r="F770" s="301"/>
      <c r="G770" s="302"/>
      <c r="H770" s="170"/>
      <c r="I770" s="170"/>
      <c r="J770" s="646">
        <v>0</v>
      </c>
      <c r="K770" s="646">
        <v>0</v>
      </c>
      <c r="L770" s="652"/>
      <c r="M770" s="361"/>
    </row>
    <row r="771" spans="2:13" x14ac:dyDescent="0.35">
      <c r="B771" s="229"/>
      <c r="C771" s="301"/>
      <c r="D771" s="301"/>
      <c r="E771" s="449"/>
      <c r="F771" s="301"/>
      <c r="G771" s="302"/>
      <c r="H771" s="170"/>
      <c r="I771" s="170"/>
      <c r="J771" s="646">
        <v>0</v>
      </c>
      <c r="K771" s="646">
        <v>0</v>
      </c>
      <c r="L771" s="652"/>
      <c r="M771" s="361"/>
    </row>
    <row r="772" spans="2:13" x14ac:dyDescent="0.35">
      <c r="B772" s="229"/>
      <c r="C772" s="301"/>
      <c r="D772" s="301"/>
      <c r="E772" s="449"/>
      <c r="F772" s="301"/>
      <c r="G772" s="302"/>
      <c r="H772" s="170"/>
      <c r="I772" s="170"/>
      <c r="J772" s="646">
        <v>0</v>
      </c>
      <c r="K772" s="646">
        <v>0</v>
      </c>
      <c r="L772" s="652"/>
      <c r="M772" s="361"/>
    </row>
    <row r="773" spans="2:13" x14ac:dyDescent="0.35">
      <c r="B773" s="229"/>
      <c r="C773" s="301"/>
      <c r="D773" s="301"/>
      <c r="E773" s="449"/>
      <c r="F773" s="301"/>
      <c r="G773" s="302"/>
      <c r="H773" s="170"/>
      <c r="I773" s="170"/>
      <c r="J773" s="646">
        <v>0</v>
      </c>
      <c r="K773" s="646">
        <v>0</v>
      </c>
      <c r="L773" s="652"/>
      <c r="M773" s="361"/>
    </row>
    <row r="774" spans="2:13" x14ac:dyDescent="0.35">
      <c r="B774" s="229"/>
      <c r="C774" s="301"/>
      <c r="D774" s="301"/>
      <c r="E774" s="449"/>
      <c r="F774" s="301"/>
      <c r="G774" s="302"/>
      <c r="H774" s="170"/>
      <c r="I774" s="170"/>
      <c r="J774" s="646">
        <v>0</v>
      </c>
      <c r="K774" s="646">
        <v>0</v>
      </c>
      <c r="L774" s="652"/>
      <c r="M774" s="361"/>
    </row>
    <row r="775" spans="2:13" x14ac:dyDescent="0.35">
      <c r="B775" s="229"/>
      <c r="C775" s="301"/>
      <c r="D775" s="301"/>
      <c r="E775" s="449"/>
      <c r="F775" s="301"/>
      <c r="G775" s="302"/>
      <c r="H775" s="170"/>
      <c r="I775" s="170"/>
      <c r="J775" s="646">
        <v>0</v>
      </c>
      <c r="K775" s="646">
        <v>0</v>
      </c>
      <c r="L775" s="652"/>
      <c r="M775" s="361"/>
    </row>
    <row r="776" spans="2:13" x14ac:dyDescent="0.35">
      <c r="B776" s="229"/>
      <c r="C776" s="301"/>
      <c r="D776" s="301"/>
      <c r="E776" s="449"/>
      <c r="F776" s="301"/>
      <c r="G776" s="302"/>
      <c r="H776" s="170"/>
      <c r="I776" s="170"/>
      <c r="J776" s="646">
        <v>0</v>
      </c>
      <c r="K776" s="646">
        <v>0</v>
      </c>
      <c r="L776" s="652"/>
      <c r="M776" s="361"/>
    </row>
    <row r="777" spans="2:13" x14ac:dyDescent="0.35">
      <c r="B777" s="229"/>
      <c r="C777" s="301"/>
      <c r="D777" s="301"/>
      <c r="E777" s="449"/>
      <c r="F777" s="301"/>
      <c r="G777" s="302"/>
      <c r="H777" s="170"/>
      <c r="I777" s="170"/>
      <c r="J777" s="646">
        <v>0</v>
      </c>
      <c r="K777" s="646">
        <v>0</v>
      </c>
      <c r="L777" s="652"/>
      <c r="M777" s="361"/>
    </row>
    <row r="778" spans="2:13" x14ac:dyDescent="0.35">
      <c r="B778" s="229"/>
      <c r="C778" s="301"/>
      <c r="D778" s="301"/>
      <c r="E778" s="449"/>
      <c r="F778" s="301"/>
      <c r="G778" s="302"/>
      <c r="H778" s="170"/>
      <c r="I778" s="170"/>
      <c r="J778" s="646">
        <v>0</v>
      </c>
      <c r="K778" s="646">
        <v>0</v>
      </c>
      <c r="L778" s="652"/>
      <c r="M778" s="361"/>
    </row>
    <row r="779" spans="2:13" x14ac:dyDescent="0.35">
      <c r="B779" s="229"/>
      <c r="C779" s="301"/>
      <c r="D779" s="301"/>
      <c r="E779" s="449"/>
      <c r="F779" s="301"/>
      <c r="G779" s="302"/>
      <c r="H779" s="170"/>
      <c r="I779" s="170"/>
      <c r="J779" s="646">
        <v>0</v>
      </c>
      <c r="K779" s="646">
        <v>0</v>
      </c>
      <c r="L779" s="652"/>
      <c r="M779" s="361"/>
    </row>
    <row r="780" spans="2:13" x14ac:dyDescent="0.35">
      <c r="B780" s="229"/>
      <c r="C780" s="301"/>
      <c r="D780" s="301"/>
      <c r="E780" s="449"/>
      <c r="F780" s="301"/>
      <c r="G780" s="302"/>
      <c r="H780" s="170"/>
      <c r="I780" s="170"/>
      <c r="J780" s="646">
        <v>0</v>
      </c>
      <c r="K780" s="646">
        <v>0</v>
      </c>
      <c r="L780" s="652"/>
      <c r="M780" s="361"/>
    </row>
    <row r="781" spans="2:13" x14ac:dyDescent="0.35">
      <c r="B781" s="229"/>
      <c r="C781" s="301"/>
      <c r="D781" s="301"/>
      <c r="E781" s="449"/>
      <c r="F781" s="301"/>
      <c r="G781" s="302"/>
      <c r="H781" s="170"/>
      <c r="I781" s="170"/>
      <c r="J781" s="646">
        <v>0</v>
      </c>
      <c r="K781" s="646">
        <v>0</v>
      </c>
      <c r="L781" s="652"/>
      <c r="M781" s="361"/>
    </row>
    <row r="782" spans="2:13" x14ac:dyDescent="0.35">
      <c r="B782" s="229"/>
      <c r="C782" s="301"/>
      <c r="D782" s="301"/>
      <c r="E782" s="449"/>
      <c r="F782" s="301"/>
      <c r="G782" s="302"/>
      <c r="H782" s="170"/>
      <c r="I782" s="170"/>
      <c r="J782" s="646">
        <v>0</v>
      </c>
      <c r="K782" s="646">
        <v>0</v>
      </c>
      <c r="L782" s="652"/>
      <c r="M782" s="361"/>
    </row>
    <row r="783" spans="2:13" x14ac:dyDescent="0.35">
      <c r="B783" s="229"/>
      <c r="C783" s="301"/>
      <c r="D783" s="301"/>
      <c r="E783" s="449"/>
      <c r="F783" s="301"/>
      <c r="G783" s="302"/>
      <c r="H783" s="170"/>
      <c r="I783" s="170"/>
      <c r="J783" s="646">
        <v>0</v>
      </c>
      <c r="K783" s="646">
        <v>0</v>
      </c>
      <c r="L783" s="652"/>
      <c r="M783" s="361"/>
    </row>
    <row r="784" spans="2:13" x14ac:dyDescent="0.35">
      <c r="B784" s="229"/>
      <c r="C784" s="301"/>
      <c r="D784" s="301"/>
      <c r="E784" s="449"/>
      <c r="F784" s="301"/>
      <c r="G784" s="302"/>
      <c r="H784" s="170"/>
      <c r="I784" s="170"/>
      <c r="J784" s="646">
        <v>0</v>
      </c>
      <c r="K784" s="646">
        <v>0</v>
      </c>
      <c r="L784" s="652"/>
      <c r="M784" s="361"/>
    </row>
    <row r="785" spans="2:13" x14ac:dyDescent="0.35">
      <c r="B785" s="229"/>
      <c r="C785" s="301"/>
      <c r="D785" s="301"/>
      <c r="E785" s="449"/>
      <c r="F785" s="301"/>
      <c r="G785" s="302"/>
      <c r="H785" s="170"/>
      <c r="I785" s="170"/>
      <c r="J785" s="646">
        <v>0</v>
      </c>
      <c r="K785" s="646">
        <v>0</v>
      </c>
      <c r="L785" s="652"/>
      <c r="M785" s="361"/>
    </row>
    <row r="786" spans="2:13" x14ac:dyDescent="0.35">
      <c r="B786" s="229"/>
      <c r="C786" s="301"/>
      <c r="D786" s="301"/>
      <c r="E786" s="449"/>
      <c r="F786" s="301"/>
      <c r="G786" s="302"/>
      <c r="H786" s="170"/>
      <c r="I786" s="170"/>
      <c r="J786" s="646">
        <v>0</v>
      </c>
      <c r="K786" s="646">
        <v>0</v>
      </c>
      <c r="L786" s="652"/>
      <c r="M786" s="361"/>
    </row>
    <row r="787" spans="2:13" x14ac:dyDescent="0.35">
      <c r="B787" s="229"/>
      <c r="C787" s="301"/>
      <c r="D787" s="301"/>
      <c r="E787" s="449"/>
      <c r="F787" s="301"/>
      <c r="G787" s="302"/>
      <c r="H787" s="170"/>
      <c r="I787" s="170"/>
      <c r="J787" s="646">
        <v>0</v>
      </c>
      <c r="K787" s="646">
        <v>0</v>
      </c>
      <c r="L787" s="652"/>
      <c r="M787" s="361"/>
    </row>
    <row r="788" spans="2:13" x14ac:dyDescent="0.35">
      <c r="B788" s="229"/>
      <c r="C788" s="301"/>
      <c r="D788" s="301"/>
      <c r="E788" s="449"/>
      <c r="F788" s="301"/>
      <c r="G788" s="302"/>
      <c r="H788" s="170"/>
      <c r="I788" s="170"/>
      <c r="J788" s="646">
        <v>0</v>
      </c>
      <c r="K788" s="646">
        <v>0</v>
      </c>
      <c r="L788" s="652"/>
      <c r="M788" s="361"/>
    </row>
    <row r="789" spans="2:13" x14ac:dyDescent="0.35">
      <c r="B789" s="229"/>
      <c r="C789" s="301"/>
      <c r="D789" s="301"/>
      <c r="E789" s="449"/>
      <c r="F789" s="301"/>
      <c r="G789" s="302"/>
      <c r="H789" s="170"/>
      <c r="I789" s="170"/>
      <c r="J789" s="646">
        <v>0</v>
      </c>
      <c r="K789" s="646">
        <v>0</v>
      </c>
      <c r="L789" s="652"/>
      <c r="M789" s="361"/>
    </row>
    <row r="790" spans="2:13" x14ac:dyDescent="0.35">
      <c r="B790" s="229"/>
      <c r="C790" s="301"/>
      <c r="D790" s="301"/>
      <c r="E790" s="449"/>
      <c r="F790" s="301"/>
      <c r="G790" s="302"/>
      <c r="H790" s="170"/>
      <c r="I790" s="170"/>
      <c r="J790" s="646">
        <v>0</v>
      </c>
      <c r="K790" s="646">
        <v>0</v>
      </c>
      <c r="L790" s="652"/>
      <c r="M790" s="361"/>
    </row>
    <row r="791" spans="2:13" x14ac:dyDescent="0.35">
      <c r="B791" s="229"/>
      <c r="C791" s="301"/>
      <c r="D791" s="301"/>
      <c r="E791" s="449"/>
      <c r="F791" s="301"/>
      <c r="G791" s="302"/>
      <c r="H791" s="170"/>
      <c r="I791" s="170"/>
      <c r="J791" s="646">
        <v>0</v>
      </c>
      <c r="K791" s="646">
        <v>0</v>
      </c>
      <c r="L791" s="652"/>
      <c r="M791" s="361"/>
    </row>
    <row r="792" spans="2:13" x14ac:dyDescent="0.35">
      <c r="B792" s="229"/>
      <c r="C792" s="301"/>
      <c r="D792" s="301"/>
      <c r="E792" s="449"/>
      <c r="F792" s="301"/>
      <c r="G792" s="302"/>
      <c r="H792" s="170"/>
      <c r="I792" s="170"/>
      <c r="J792" s="646">
        <v>0</v>
      </c>
      <c r="K792" s="646">
        <v>0</v>
      </c>
      <c r="L792" s="652"/>
      <c r="M792" s="361"/>
    </row>
    <row r="793" spans="2:13" x14ac:dyDescent="0.35">
      <c r="B793" s="229"/>
      <c r="C793" s="301"/>
      <c r="D793" s="301"/>
      <c r="E793" s="449"/>
      <c r="F793" s="301"/>
      <c r="G793" s="302"/>
      <c r="H793" s="170"/>
      <c r="I793" s="170"/>
      <c r="J793" s="646">
        <v>0</v>
      </c>
      <c r="K793" s="646">
        <v>0</v>
      </c>
      <c r="L793" s="652"/>
      <c r="M793" s="361"/>
    </row>
    <row r="794" spans="2:13" x14ac:dyDescent="0.35">
      <c r="B794" s="229"/>
      <c r="C794" s="301"/>
      <c r="D794" s="301"/>
      <c r="E794" s="449"/>
      <c r="F794" s="301"/>
      <c r="G794" s="302"/>
      <c r="H794" s="170"/>
      <c r="I794" s="170"/>
      <c r="J794" s="646">
        <v>0</v>
      </c>
      <c r="K794" s="646">
        <v>0</v>
      </c>
      <c r="L794" s="652"/>
      <c r="M794" s="361"/>
    </row>
    <row r="795" spans="2:13" x14ac:dyDescent="0.35">
      <c r="B795" s="229"/>
      <c r="C795" s="301"/>
      <c r="D795" s="301"/>
      <c r="E795" s="449"/>
      <c r="F795" s="301"/>
      <c r="G795" s="302"/>
      <c r="H795" s="170"/>
      <c r="I795" s="170"/>
      <c r="J795" s="646">
        <v>0</v>
      </c>
      <c r="K795" s="646">
        <v>0</v>
      </c>
      <c r="L795" s="652"/>
      <c r="M795" s="361"/>
    </row>
    <row r="796" spans="2:13" x14ac:dyDescent="0.35">
      <c r="B796" s="229"/>
      <c r="C796" s="301"/>
      <c r="D796" s="301"/>
      <c r="E796" s="449"/>
      <c r="F796" s="301"/>
      <c r="G796" s="302"/>
      <c r="H796" s="170"/>
      <c r="I796" s="170"/>
      <c r="J796" s="646">
        <v>0</v>
      </c>
      <c r="K796" s="646">
        <v>0</v>
      </c>
      <c r="L796" s="652"/>
      <c r="M796" s="361"/>
    </row>
    <row r="797" spans="2:13" x14ac:dyDescent="0.35">
      <c r="B797" s="229"/>
      <c r="C797" s="301"/>
      <c r="D797" s="301"/>
      <c r="E797" s="449"/>
      <c r="F797" s="301"/>
      <c r="G797" s="302"/>
      <c r="H797" s="170"/>
      <c r="I797" s="170"/>
      <c r="J797" s="646">
        <v>0</v>
      </c>
      <c r="K797" s="646">
        <v>0</v>
      </c>
      <c r="L797" s="652"/>
      <c r="M797" s="361"/>
    </row>
    <row r="798" spans="2:13" x14ac:dyDescent="0.35">
      <c r="B798" s="229"/>
      <c r="C798" s="301"/>
      <c r="D798" s="301"/>
      <c r="E798" s="449"/>
      <c r="F798" s="301"/>
      <c r="G798" s="302"/>
      <c r="H798" s="170"/>
      <c r="I798" s="170"/>
      <c r="J798" s="646">
        <v>0</v>
      </c>
      <c r="K798" s="646">
        <v>0</v>
      </c>
      <c r="L798" s="652"/>
      <c r="M798" s="361"/>
    </row>
    <row r="799" spans="2:13" x14ac:dyDescent="0.35">
      <c r="B799" s="229"/>
      <c r="C799" s="301"/>
      <c r="D799" s="301"/>
      <c r="E799" s="449"/>
      <c r="F799" s="301"/>
      <c r="G799" s="302"/>
      <c r="H799" s="170"/>
      <c r="I799" s="170"/>
      <c r="J799" s="646">
        <v>0</v>
      </c>
      <c r="K799" s="646">
        <v>0</v>
      </c>
      <c r="L799" s="652"/>
      <c r="M799" s="361"/>
    </row>
    <row r="800" spans="2:13" x14ac:dyDescent="0.35">
      <c r="B800" s="229"/>
      <c r="C800" s="301"/>
      <c r="D800" s="301"/>
      <c r="E800" s="449"/>
      <c r="F800" s="301"/>
      <c r="G800" s="302"/>
      <c r="H800" s="170"/>
      <c r="I800" s="170"/>
      <c r="J800" s="646">
        <v>0</v>
      </c>
      <c r="K800" s="646">
        <v>0</v>
      </c>
      <c r="L800" s="652"/>
      <c r="M800" s="361"/>
    </row>
    <row r="801" spans="2:13" x14ac:dyDescent="0.35">
      <c r="B801" s="229"/>
      <c r="C801" s="301"/>
      <c r="D801" s="301"/>
      <c r="E801" s="449"/>
      <c r="F801" s="301"/>
      <c r="G801" s="302"/>
      <c r="H801" s="170"/>
      <c r="I801" s="170"/>
      <c r="J801" s="646">
        <v>0</v>
      </c>
      <c r="K801" s="646">
        <v>0</v>
      </c>
      <c r="L801" s="652"/>
      <c r="M801" s="361"/>
    </row>
    <row r="802" spans="2:13" x14ac:dyDescent="0.35">
      <c r="B802" s="229"/>
      <c r="C802" s="301"/>
      <c r="D802" s="301"/>
      <c r="E802" s="449"/>
      <c r="F802" s="301"/>
      <c r="G802" s="302"/>
      <c r="H802" s="170"/>
      <c r="I802" s="170"/>
      <c r="J802" s="646">
        <v>0</v>
      </c>
      <c r="K802" s="646">
        <v>0</v>
      </c>
      <c r="L802" s="652"/>
      <c r="M802" s="361"/>
    </row>
    <row r="803" spans="2:13" x14ac:dyDescent="0.35">
      <c r="B803" s="229"/>
      <c r="C803" s="301"/>
      <c r="D803" s="301"/>
      <c r="E803" s="449"/>
      <c r="F803" s="301"/>
      <c r="G803" s="302"/>
      <c r="H803" s="170"/>
      <c r="I803" s="170"/>
      <c r="J803" s="646">
        <v>0</v>
      </c>
      <c r="K803" s="646">
        <v>0</v>
      </c>
      <c r="L803" s="652"/>
      <c r="M803" s="361"/>
    </row>
    <row r="804" spans="2:13" x14ac:dyDescent="0.35">
      <c r="B804" s="229"/>
      <c r="C804" s="301"/>
      <c r="D804" s="301"/>
      <c r="E804" s="449"/>
      <c r="F804" s="301"/>
      <c r="G804" s="302"/>
      <c r="H804" s="170"/>
      <c r="I804" s="170"/>
      <c r="J804" s="646">
        <v>0</v>
      </c>
      <c r="K804" s="646">
        <v>0</v>
      </c>
      <c r="L804" s="652"/>
      <c r="M804" s="361"/>
    </row>
    <row r="805" spans="2:13" x14ac:dyDescent="0.35">
      <c r="B805" s="229"/>
      <c r="C805" s="301"/>
      <c r="D805" s="301"/>
      <c r="E805" s="449"/>
      <c r="F805" s="301"/>
      <c r="G805" s="302"/>
      <c r="H805" s="170"/>
      <c r="I805" s="170"/>
      <c r="J805" s="646">
        <v>0</v>
      </c>
      <c r="K805" s="646">
        <v>0</v>
      </c>
      <c r="L805" s="652"/>
      <c r="M805" s="361"/>
    </row>
    <row r="806" spans="2:13" x14ac:dyDescent="0.35">
      <c r="B806" s="229"/>
      <c r="C806" s="301"/>
      <c r="D806" s="301"/>
      <c r="E806" s="449"/>
      <c r="F806" s="301"/>
      <c r="G806" s="302"/>
      <c r="H806" s="170"/>
      <c r="I806" s="170"/>
      <c r="J806" s="646">
        <v>0</v>
      </c>
      <c r="K806" s="646">
        <v>0</v>
      </c>
      <c r="L806" s="652"/>
      <c r="M806" s="361"/>
    </row>
    <row r="807" spans="2:13" x14ac:dyDescent="0.35">
      <c r="B807" s="229"/>
      <c r="C807" s="301"/>
      <c r="D807" s="301"/>
      <c r="E807" s="449"/>
      <c r="F807" s="301"/>
      <c r="G807" s="302"/>
      <c r="H807" s="170"/>
      <c r="I807" s="170"/>
      <c r="J807" s="646">
        <v>0</v>
      </c>
      <c r="K807" s="646">
        <v>0</v>
      </c>
      <c r="L807" s="652"/>
      <c r="M807" s="361"/>
    </row>
    <row r="808" spans="2:13" x14ac:dyDescent="0.35">
      <c r="B808" s="229"/>
      <c r="C808" s="301"/>
      <c r="D808" s="301"/>
      <c r="E808" s="449"/>
      <c r="F808" s="301"/>
      <c r="G808" s="302"/>
      <c r="H808" s="170"/>
      <c r="I808" s="170"/>
      <c r="J808" s="646">
        <v>0</v>
      </c>
      <c r="K808" s="646">
        <v>0</v>
      </c>
      <c r="L808" s="652"/>
      <c r="M808" s="361"/>
    </row>
    <row r="809" spans="2:13" x14ac:dyDescent="0.35">
      <c r="B809" s="229"/>
      <c r="C809" s="301"/>
      <c r="D809" s="301"/>
      <c r="E809" s="449"/>
      <c r="F809" s="301"/>
      <c r="G809" s="302"/>
      <c r="H809" s="170"/>
      <c r="I809" s="170"/>
      <c r="J809" s="646">
        <v>0</v>
      </c>
      <c r="K809" s="646">
        <v>0</v>
      </c>
      <c r="L809" s="652"/>
      <c r="M809" s="361"/>
    </row>
    <row r="810" spans="2:13" x14ac:dyDescent="0.35">
      <c r="B810" s="229"/>
      <c r="C810" s="301"/>
      <c r="D810" s="301"/>
      <c r="E810" s="449"/>
      <c r="F810" s="301"/>
      <c r="G810" s="302"/>
      <c r="H810" s="170"/>
      <c r="I810" s="170"/>
      <c r="J810" s="646">
        <v>0</v>
      </c>
      <c r="K810" s="646">
        <v>0</v>
      </c>
      <c r="L810" s="652"/>
      <c r="M810" s="361"/>
    </row>
    <row r="811" spans="2:13" x14ac:dyDescent="0.35">
      <c r="B811" s="229"/>
      <c r="C811" s="301"/>
      <c r="D811" s="301"/>
      <c r="E811" s="449"/>
      <c r="F811" s="301"/>
      <c r="G811" s="302"/>
      <c r="H811" s="170"/>
      <c r="I811" s="170"/>
      <c r="J811" s="646">
        <v>0</v>
      </c>
      <c r="K811" s="646">
        <v>0</v>
      </c>
      <c r="L811" s="652"/>
      <c r="M811" s="361"/>
    </row>
    <row r="812" spans="2:13" x14ac:dyDescent="0.35">
      <c r="B812" s="229"/>
      <c r="C812" s="301"/>
      <c r="D812" s="301"/>
      <c r="E812" s="449"/>
      <c r="F812" s="301"/>
      <c r="G812" s="302"/>
      <c r="H812" s="170"/>
      <c r="I812" s="170"/>
      <c r="J812" s="646">
        <v>0</v>
      </c>
      <c r="K812" s="646">
        <v>0</v>
      </c>
      <c r="L812" s="652"/>
      <c r="M812" s="361"/>
    </row>
    <row r="813" spans="2:13" x14ac:dyDescent="0.35">
      <c r="B813" s="229"/>
      <c r="C813" s="301"/>
      <c r="D813" s="301"/>
      <c r="E813" s="449"/>
      <c r="F813" s="301"/>
      <c r="G813" s="302"/>
      <c r="H813" s="170"/>
      <c r="I813" s="170"/>
      <c r="J813" s="646">
        <v>0</v>
      </c>
      <c r="K813" s="646">
        <v>0</v>
      </c>
      <c r="L813" s="652"/>
      <c r="M813" s="361"/>
    </row>
    <row r="814" spans="2:13" x14ac:dyDescent="0.35">
      <c r="B814" s="229"/>
      <c r="C814" s="301"/>
      <c r="D814" s="301"/>
      <c r="E814" s="449"/>
      <c r="F814" s="301"/>
      <c r="G814" s="302"/>
      <c r="H814" s="170"/>
      <c r="I814" s="170"/>
      <c r="J814" s="646">
        <v>0</v>
      </c>
      <c r="K814" s="646">
        <v>0</v>
      </c>
      <c r="L814" s="652"/>
      <c r="M814" s="361"/>
    </row>
    <row r="815" spans="2:13" x14ac:dyDescent="0.35">
      <c r="B815" s="229"/>
      <c r="C815" s="301"/>
      <c r="D815" s="301"/>
      <c r="E815" s="449"/>
      <c r="F815" s="301"/>
      <c r="G815" s="302"/>
      <c r="H815" s="170"/>
      <c r="I815" s="170"/>
      <c r="J815" s="646">
        <v>0</v>
      </c>
      <c r="K815" s="646">
        <v>0</v>
      </c>
      <c r="L815" s="652"/>
      <c r="M815" s="361"/>
    </row>
    <row r="816" spans="2:13" x14ac:dyDescent="0.35">
      <c r="B816" s="229"/>
      <c r="C816" s="301"/>
      <c r="D816" s="301"/>
      <c r="E816" s="449"/>
      <c r="F816" s="301"/>
      <c r="G816" s="302"/>
      <c r="H816" s="170"/>
      <c r="I816" s="170"/>
      <c r="J816" s="646">
        <v>0</v>
      </c>
      <c r="K816" s="646">
        <v>0</v>
      </c>
      <c r="L816" s="652"/>
      <c r="M816" s="361"/>
    </row>
    <row r="817" spans="2:13" x14ac:dyDescent="0.35">
      <c r="B817" s="229"/>
      <c r="C817" s="301"/>
      <c r="D817" s="301"/>
      <c r="E817" s="449"/>
      <c r="F817" s="301"/>
      <c r="G817" s="302"/>
      <c r="H817" s="170"/>
      <c r="I817" s="170"/>
      <c r="J817" s="646">
        <v>0</v>
      </c>
      <c r="K817" s="646">
        <v>0</v>
      </c>
      <c r="L817" s="652"/>
      <c r="M817" s="361"/>
    </row>
    <row r="818" spans="2:13" x14ac:dyDescent="0.35">
      <c r="B818" s="229"/>
      <c r="C818" s="301"/>
      <c r="D818" s="301"/>
      <c r="E818" s="449"/>
      <c r="F818" s="301"/>
      <c r="G818" s="302"/>
      <c r="H818" s="170"/>
      <c r="I818" s="170"/>
      <c r="J818" s="646">
        <v>0</v>
      </c>
      <c r="K818" s="646">
        <v>0</v>
      </c>
      <c r="L818" s="652"/>
      <c r="M818" s="361"/>
    </row>
    <row r="819" spans="2:13" x14ac:dyDescent="0.35">
      <c r="B819" s="229"/>
      <c r="C819" s="301"/>
      <c r="D819" s="301"/>
      <c r="E819" s="449"/>
      <c r="F819" s="301"/>
      <c r="G819" s="302"/>
      <c r="H819" s="170"/>
      <c r="I819" s="170"/>
      <c r="J819" s="646">
        <v>0</v>
      </c>
      <c r="K819" s="646">
        <v>0</v>
      </c>
      <c r="L819" s="652"/>
      <c r="M819" s="361"/>
    </row>
    <row r="820" spans="2:13" x14ac:dyDescent="0.35">
      <c r="B820" s="229"/>
      <c r="C820" s="301"/>
      <c r="D820" s="301"/>
      <c r="E820" s="449"/>
      <c r="F820" s="301"/>
      <c r="G820" s="302"/>
      <c r="H820" s="170"/>
      <c r="I820" s="170"/>
      <c r="J820" s="646">
        <v>0</v>
      </c>
      <c r="K820" s="646">
        <v>0</v>
      </c>
      <c r="L820" s="652"/>
      <c r="M820" s="361"/>
    </row>
    <row r="821" spans="2:13" x14ac:dyDescent="0.35">
      <c r="B821" s="229"/>
      <c r="C821" s="301"/>
      <c r="D821" s="301"/>
      <c r="E821" s="449"/>
      <c r="F821" s="301"/>
      <c r="G821" s="302"/>
      <c r="H821" s="170"/>
      <c r="I821" s="170"/>
      <c r="J821" s="646">
        <v>0</v>
      </c>
      <c r="K821" s="646">
        <v>0</v>
      </c>
      <c r="L821" s="652"/>
      <c r="M821" s="361"/>
    </row>
    <row r="822" spans="2:13" x14ac:dyDescent="0.35">
      <c r="B822" s="229"/>
      <c r="C822" s="301"/>
      <c r="D822" s="301"/>
      <c r="E822" s="449"/>
      <c r="F822" s="301"/>
      <c r="G822" s="302"/>
      <c r="H822" s="170"/>
      <c r="I822" s="170"/>
      <c r="J822" s="646">
        <v>0</v>
      </c>
      <c r="K822" s="646">
        <v>0</v>
      </c>
      <c r="L822" s="652"/>
      <c r="M822" s="361"/>
    </row>
    <row r="823" spans="2:13" x14ac:dyDescent="0.35">
      <c r="B823" s="229"/>
      <c r="C823" s="301"/>
      <c r="D823" s="301"/>
      <c r="E823" s="449"/>
      <c r="F823" s="301"/>
      <c r="G823" s="302"/>
      <c r="H823" s="170"/>
      <c r="I823" s="170"/>
      <c r="J823" s="646">
        <v>0</v>
      </c>
      <c r="K823" s="646">
        <v>0</v>
      </c>
      <c r="L823" s="652"/>
      <c r="M823" s="361"/>
    </row>
    <row r="824" spans="2:13" x14ac:dyDescent="0.35">
      <c r="B824" s="229"/>
      <c r="C824" s="301"/>
      <c r="D824" s="301"/>
      <c r="E824" s="449"/>
      <c r="F824" s="301"/>
      <c r="G824" s="302"/>
      <c r="H824" s="170"/>
      <c r="I824" s="170"/>
      <c r="J824" s="646">
        <v>0</v>
      </c>
      <c r="K824" s="646">
        <v>0</v>
      </c>
      <c r="L824" s="652"/>
      <c r="M824" s="361"/>
    </row>
    <row r="825" spans="2:13" x14ac:dyDescent="0.35">
      <c r="B825" s="229"/>
      <c r="C825" s="301"/>
      <c r="D825" s="301"/>
      <c r="E825" s="449"/>
      <c r="F825" s="301"/>
      <c r="G825" s="302"/>
      <c r="H825" s="170"/>
      <c r="I825" s="170"/>
      <c r="J825" s="646">
        <v>0</v>
      </c>
      <c r="K825" s="646">
        <v>0</v>
      </c>
      <c r="L825" s="652"/>
      <c r="M825" s="361"/>
    </row>
    <row r="826" spans="2:13" x14ac:dyDescent="0.35">
      <c r="B826" s="229"/>
      <c r="C826" s="301"/>
      <c r="D826" s="301"/>
      <c r="E826" s="449"/>
      <c r="F826" s="301"/>
      <c r="G826" s="302"/>
      <c r="H826" s="170"/>
      <c r="I826" s="170"/>
      <c r="J826" s="646">
        <v>0</v>
      </c>
      <c r="K826" s="646">
        <v>0</v>
      </c>
      <c r="L826" s="652"/>
      <c r="M826" s="361"/>
    </row>
    <row r="827" spans="2:13" x14ac:dyDescent="0.35">
      <c r="B827" s="229"/>
      <c r="C827" s="301"/>
      <c r="D827" s="301"/>
      <c r="E827" s="449"/>
      <c r="F827" s="301"/>
      <c r="G827" s="302"/>
      <c r="H827" s="170"/>
      <c r="I827" s="170"/>
      <c r="J827" s="646">
        <v>0</v>
      </c>
      <c r="K827" s="646">
        <v>0</v>
      </c>
      <c r="L827" s="652"/>
      <c r="M827" s="361"/>
    </row>
    <row r="828" spans="2:13" x14ac:dyDescent="0.35">
      <c r="B828" s="229"/>
      <c r="C828" s="301"/>
      <c r="D828" s="301"/>
      <c r="E828" s="449"/>
      <c r="F828" s="301"/>
      <c r="G828" s="302"/>
      <c r="H828" s="170"/>
      <c r="I828" s="170"/>
      <c r="J828" s="646">
        <v>0</v>
      </c>
      <c r="K828" s="646">
        <v>0</v>
      </c>
      <c r="L828" s="652"/>
      <c r="M828" s="361"/>
    </row>
    <row r="829" spans="2:13" x14ac:dyDescent="0.35">
      <c r="B829" s="229"/>
      <c r="C829" s="301"/>
      <c r="D829" s="301"/>
      <c r="E829" s="449"/>
      <c r="F829" s="301"/>
      <c r="G829" s="302"/>
      <c r="H829" s="170"/>
      <c r="I829" s="170"/>
      <c r="J829" s="646">
        <v>0</v>
      </c>
      <c r="K829" s="646">
        <v>0</v>
      </c>
      <c r="L829" s="652"/>
      <c r="M829" s="361"/>
    </row>
    <row r="830" spans="2:13" x14ac:dyDescent="0.35">
      <c r="B830" s="229"/>
      <c r="C830" s="301"/>
      <c r="D830" s="301"/>
      <c r="E830" s="449"/>
      <c r="F830" s="301"/>
      <c r="G830" s="302"/>
      <c r="H830" s="170"/>
      <c r="I830" s="170"/>
      <c r="J830" s="646">
        <v>0</v>
      </c>
      <c r="K830" s="646">
        <v>0</v>
      </c>
      <c r="L830" s="652"/>
      <c r="M830" s="361"/>
    </row>
    <row r="831" spans="2:13" x14ac:dyDescent="0.35">
      <c r="B831" s="229"/>
      <c r="C831" s="301"/>
      <c r="D831" s="301"/>
      <c r="E831" s="449"/>
      <c r="F831" s="301"/>
      <c r="G831" s="302"/>
      <c r="H831" s="170"/>
      <c r="I831" s="170"/>
      <c r="J831" s="646">
        <v>0</v>
      </c>
      <c r="K831" s="646">
        <v>0</v>
      </c>
      <c r="L831" s="652"/>
      <c r="M831" s="361"/>
    </row>
    <row r="832" spans="2:13" x14ac:dyDescent="0.35">
      <c r="B832" s="229"/>
      <c r="C832" s="301"/>
      <c r="D832" s="301"/>
      <c r="E832" s="449"/>
      <c r="F832" s="301"/>
      <c r="G832" s="302"/>
      <c r="H832" s="170"/>
      <c r="I832" s="170"/>
      <c r="J832" s="646">
        <v>0</v>
      </c>
      <c r="K832" s="646">
        <v>0</v>
      </c>
      <c r="L832" s="652"/>
      <c r="M832" s="361"/>
    </row>
    <row r="833" spans="2:13" x14ac:dyDescent="0.35">
      <c r="B833" s="229"/>
      <c r="C833" s="301"/>
      <c r="D833" s="301"/>
      <c r="E833" s="449"/>
      <c r="F833" s="301"/>
      <c r="G833" s="302"/>
      <c r="H833" s="170"/>
      <c r="I833" s="170"/>
      <c r="J833" s="646">
        <v>0</v>
      </c>
      <c r="K833" s="646">
        <v>0</v>
      </c>
      <c r="L833" s="652"/>
      <c r="M833" s="361"/>
    </row>
    <row r="834" spans="2:13" x14ac:dyDescent="0.35">
      <c r="B834" s="229"/>
      <c r="C834" s="301"/>
      <c r="D834" s="301"/>
      <c r="E834" s="449"/>
      <c r="F834" s="301"/>
      <c r="G834" s="302"/>
      <c r="H834" s="170"/>
      <c r="I834" s="170"/>
      <c r="J834" s="646">
        <v>0</v>
      </c>
      <c r="K834" s="646">
        <v>0</v>
      </c>
      <c r="L834" s="652"/>
      <c r="M834" s="361"/>
    </row>
    <row r="835" spans="2:13" x14ac:dyDescent="0.35">
      <c r="B835" s="229"/>
      <c r="C835" s="301"/>
      <c r="D835" s="301"/>
      <c r="E835" s="449"/>
      <c r="F835" s="301"/>
      <c r="G835" s="302"/>
      <c r="H835" s="170"/>
      <c r="I835" s="170"/>
      <c r="J835" s="646">
        <v>0</v>
      </c>
      <c r="K835" s="646">
        <v>0</v>
      </c>
      <c r="L835" s="652"/>
      <c r="M835" s="361"/>
    </row>
    <row r="836" spans="2:13" x14ac:dyDescent="0.35">
      <c r="B836" s="229"/>
      <c r="C836" s="301"/>
      <c r="D836" s="301"/>
      <c r="E836" s="449"/>
      <c r="F836" s="301"/>
      <c r="G836" s="302"/>
      <c r="H836" s="170"/>
      <c r="I836" s="170"/>
      <c r="J836" s="646">
        <v>0</v>
      </c>
      <c r="K836" s="646">
        <v>0</v>
      </c>
      <c r="L836" s="652"/>
      <c r="M836" s="361"/>
    </row>
    <row r="837" spans="2:13" x14ac:dyDescent="0.35">
      <c r="B837" s="229"/>
      <c r="C837" s="301"/>
      <c r="D837" s="301"/>
      <c r="E837" s="449"/>
      <c r="F837" s="301"/>
      <c r="G837" s="302"/>
      <c r="H837" s="170"/>
      <c r="I837" s="170"/>
      <c r="J837" s="646">
        <v>0</v>
      </c>
      <c r="K837" s="646">
        <v>0</v>
      </c>
      <c r="L837" s="652"/>
      <c r="M837" s="361"/>
    </row>
    <row r="838" spans="2:13" x14ac:dyDescent="0.35">
      <c r="B838" s="229"/>
      <c r="C838" s="301"/>
      <c r="D838" s="301"/>
      <c r="E838" s="449"/>
      <c r="F838" s="301"/>
      <c r="G838" s="302"/>
      <c r="H838" s="170"/>
      <c r="I838" s="170"/>
      <c r="J838" s="646">
        <v>0</v>
      </c>
      <c r="K838" s="646">
        <v>0</v>
      </c>
      <c r="L838" s="652"/>
      <c r="M838" s="361"/>
    </row>
    <row r="839" spans="2:13" x14ac:dyDescent="0.35">
      <c r="B839" s="229"/>
      <c r="C839" s="301"/>
      <c r="D839" s="301"/>
      <c r="E839" s="449"/>
      <c r="F839" s="301"/>
      <c r="G839" s="302"/>
      <c r="H839" s="170"/>
      <c r="I839" s="170"/>
      <c r="J839" s="646">
        <v>0</v>
      </c>
      <c r="K839" s="646">
        <v>0</v>
      </c>
      <c r="L839" s="652"/>
      <c r="M839" s="361"/>
    </row>
    <row r="840" spans="2:13" x14ac:dyDescent="0.35">
      <c r="B840" s="229"/>
      <c r="C840" s="301"/>
      <c r="D840" s="301"/>
      <c r="E840" s="449"/>
      <c r="F840" s="301"/>
      <c r="G840" s="302"/>
      <c r="H840" s="170"/>
      <c r="I840" s="170"/>
      <c r="J840" s="646">
        <v>0</v>
      </c>
      <c r="K840" s="646">
        <v>0</v>
      </c>
      <c r="L840" s="652"/>
      <c r="M840" s="361"/>
    </row>
    <row r="841" spans="2:13" x14ac:dyDescent="0.35">
      <c r="B841" s="229"/>
      <c r="C841" s="301"/>
      <c r="D841" s="301"/>
      <c r="E841" s="449"/>
      <c r="F841" s="301"/>
      <c r="G841" s="302"/>
      <c r="H841" s="170"/>
      <c r="I841" s="170"/>
      <c r="J841" s="646">
        <v>0</v>
      </c>
      <c r="K841" s="646">
        <v>0</v>
      </c>
      <c r="L841" s="652"/>
      <c r="M841" s="361"/>
    </row>
    <row r="842" spans="2:13" x14ac:dyDescent="0.35">
      <c r="B842" s="229"/>
      <c r="C842" s="301"/>
      <c r="D842" s="301"/>
      <c r="E842" s="449"/>
      <c r="F842" s="301"/>
      <c r="G842" s="302"/>
      <c r="H842" s="170"/>
      <c r="I842" s="170"/>
      <c r="J842" s="646">
        <v>0</v>
      </c>
      <c r="K842" s="646">
        <v>0</v>
      </c>
      <c r="L842" s="652"/>
      <c r="M842" s="361"/>
    </row>
    <row r="843" spans="2:13" x14ac:dyDescent="0.35">
      <c r="B843" s="229"/>
      <c r="C843" s="301"/>
      <c r="D843" s="301"/>
      <c r="E843" s="449"/>
      <c r="F843" s="301"/>
      <c r="G843" s="302"/>
      <c r="H843" s="170"/>
      <c r="I843" s="170"/>
      <c r="J843" s="646">
        <v>0</v>
      </c>
      <c r="K843" s="646">
        <v>0</v>
      </c>
      <c r="L843" s="652"/>
      <c r="M843" s="361"/>
    </row>
    <row r="844" spans="2:13" x14ac:dyDescent="0.35">
      <c r="B844" s="229"/>
      <c r="C844" s="301"/>
      <c r="D844" s="301"/>
      <c r="E844" s="449"/>
      <c r="F844" s="301"/>
      <c r="G844" s="302"/>
      <c r="H844" s="170"/>
      <c r="I844" s="170"/>
      <c r="J844" s="646">
        <v>0</v>
      </c>
      <c r="K844" s="646">
        <v>0</v>
      </c>
      <c r="L844" s="652"/>
      <c r="M844" s="361"/>
    </row>
    <row r="845" spans="2:13" x14ac:dyDescent="0.35">
      <c r="B845" s="229"/>
      <c r="C845" s="301"/>
      <c r="D845" s="301"/>
      <c r="E845" s="449"/>
      <c r="F845" s="301"/>
      <c r="G845" s="302"/>
      <c r="H845" s="170"/>
      <c r="I845" s="170"/>
      <c r="J845" s="646">
        <v>0</v>
      </c>
      <c r="K845" s="646">
        <v>0</v>
      </c>
      <c r="L845" s="652"/>
      <c r="M845" s="361"/>
    </row>
    <row r="846" spans="2:13" x14ac:dyDescent="0.35">
      <c r="B846" s="229"/>
      <c r="C846" s="301"/>
      <c r="D846" s="301"/>
      <c r="E846" s="449"/>
      <c r="F846" s="301"/>
      <c r="G846" s="302"/>
      <c r="H846" s="170"/>
      <c r="I846" s="170"/>
      <c r="J846" s="646">
        <v>0</v>
      </c>
      <c r="K846" s="646">
        <v>0</v>
      </c>
      <c r="L846" s="652"/>
      <c r="M846" s="361"/>
    </row>
    <row r="847" spans="2:13" x14ac:dyDescent="0.35">
      <c r="B847" s="229"/>
      <c r="C847" s="301"/>
      <c r="D847" s="301"/>
      <c r="E847" s="449"/>
      <c r="F847" s="301"/>
      <c r="G847" s="302"/>
      <c r="H847" s="170"/>
      <c r="I847" s="170"/>
      <c r="J847" s="646">
        <v>0</v>
      </c>
      <c r="K847" s="646">
        <v>0</v>
      </c>
      <c r="L847" s="652"/>
      <c r="M847" s="361"/>
    </row>
    <row r="848" spans="2:13" x14ac:dyDescent="0.35">
      <c r="B848" s="229"/>
      <c r="C848" s="301"/>
      <c r="D848" s="301"/>
      <c r="E848" s="449"/>
      <c r="F848" s="301"/>
      <c r="G848" s="302"/>
      <c r="H848" s="170"/>
      <c r="I848" s="170"/>
      <c r="J848" s="646">
        <v>0</v>
      </c>
      <c r="K848" s="646">
        <v>0</v>
      </c>
      <c r="L848" s="652"/>
      <c r="M848" s="361"/>
    </row>
    <row r="849" spans="2:13" x14ac:dyDescent="0.35">
      <c r="B849" s="229"/>
      <c r="C849" s="301"/>
      <c r="D849" s="301"/>
      <c r="E849" s="449"/>
      <c r="F849" s="301"/>
      <c r="G849" s="302"/>
      <c r="H849" s="170"/>
      <c r="I849" s="170"/>
      <c r="J849" s="646">
        <v>0</v>
      </c>
      <c r="K849" s="646">
        <v>0</v>
      </c>
      <c r="L849" s="652"/>
      <c r="M849" s="361"/>
    </row>
    <row r="850" spans="2:13" x14ac:dyDescent="0.35">
      <c r="B850" s="229"/>
      <c r="C850" s="301"/>
      <c r="D850" s="301"/>
      <c r="E850" s="449"/>
      <c r="F850" s="301"/>
      <c r="G850" s="302"/>
      <c r="H850" s="170"/>
      <c r="I850" s="170"/>
      <c r="J850" s="646">
        <v>0</v>
      </c>
      <c r="K850" s="646">
        <v>0</v>
      </c>
      <c r="L850" s="652"/>
      <c r="M850" s="361"/>
    </row>
    <row r="851" spans="2:13" x14ac:dyDescent="0.35">
      <c r="B851" s="229"/>
      <c r="C851" s="301"/>
      <c r="D851" s="301"/>
      <c r="E851" s="449"/>
      <c r="F851" s="301"/>
      <c r="G851" s="302"/>
      <c r="H851" s="170"/>
      <c r="I851" s="170"/>
      <c r="J851" s="646">
        <v>0</v>
      </c>
      <c r="K851" s="646">
        <v>0</v>
      </c>
      <c r="L851" s="652"/>
      <c r="M851" s="361"/>
    </row>
    <row r="852" spans="2:13" x14ac:dyDescent="0.35">
      <c r="B852" s="229"/>
      <c r="C852" s="301"/>
      <c r="D852" s="301"/>
      <c r="E852" s="449"/>
      <c r="F852" s="301"/>
      <c r="G852" s="302"/>
      <c r="H852" s="170"/>
      <c r="I852" s="170"/>
      <c r="J852" s="646">
        <v>0</v>
      </c>
      <c r="K852" s="646">
        <v>0</v>
      </c>
      <c r="L852" s="652"/>
      <c r="M852" s="361"/>
    </row>
    <row r="853" spans="2:13" x14ac:dyDescent="0.35">
      <c r="B853" s="229"/>
      <c r="C853" s="301"/>
      <c r="D853" s="301"/>
      <c r="E853" s="449"/>
      <c r="F853" s="301"/>
      <c r="G853" s="302"/>
      <c r="H853" s="170"/>
      <c r="I853" s="170"/>
      <c r="J853" s="646">
        <v>0</v>
      </c>
      <c r="K853" s="646">
        <v>0</v>
      </c>
      <c r="L853" s="652"/>
      <c r="M853" s="361"/>
    </row>
    <row r="854" spans="2:13" x14ac:dyDescent="0.35">
      <c r="B854" s="229"/>
      <c r="C854" s="301"/>
      <c r="D854" s="301"/>
      <c r="E854" s="449"/>
      <c r="F854" s="301"/>
      <c r="G854" s="302"/>
      <c r="H854" s="170"/>
      <c r="I854" s="170"/>
      <c r="J854" s="646">
        <v>0</v>
      </c>
      <c r="K854" s="646">
        <v>0</v>
      </c>
      <c r="L854" s="652"/>
      <c r="M854" s="361"/>
    </row>
    <row r="855" spans="2:13" x14ac:dyDescent="0.35">
      <c r="B855" s="229"/>
      <c r="C855" s="301"/>
      <c r="D855" s="301"/>
      <c r="E855" s="449"/>
      <c r="F855" s="301"/>
      <c r="G855" s="302"/>
      <c r="H855" s="170"/>
      <c r="I855" s="170"/>
      <c r="J855" s="646">
        <v>0</v>
      </c>
      <c r="K855" s="646">
        <v>0</v>
      </c>
      <c r="L855" s="652"/>
      <c r="M855" s="361"/>
    </row>
    <row r="856" spans="2:13" x14ac:dyDescent="0.35">
      <c r="B856" s="229"/>
      <c r="C856" s="301"/>
      <c r="D856" s="301"/>
      <c r="E856" s="449"/>
      <c r="F856" s="301"/>
      <c r="G856" s="302"/>
      <c r="H856" s="170"/>
      <c r="I856" s="170"/>
      <c r="J856" s="646">
        <v>0</v>
      </c>
      <c r="K856" s="646">
        <v>0</v>
      </c>
      <c r="L856" s="652"/>
      <c r="M856" s="361"/>
    </row>
    <row r="857" spans="2:13" x14ac:dyDescent="0.35">
      <c r="B857" s="229"/>
      <c r="C857" s="301"/>
      <c r="D857" s="301"/>
      <c r="E857" s="449"/>
      <c r="F857" s="301"/>
      <c r="G857" s="302"/>
      <c r="H857" s="170"/>
      <c r="I857" s="170"/>
      <c r="J857" s="646">
        <v>0</v>
      </c>
      <c r="K857" s="646">
        <v>0</v>
      </c>
      <c r="L857" s="652"/>
      <c r="M857" s="361"/>
    </row>
    <row r="858" spans="2:13" x14ac:dyDescent="0.35">
      <c r="B858" s="229"/>
      <c r="C858" s="301"/>
      <c r="D858" s="301"/>
      <c r="E858" s="449"/>
      <c r="F858" s="301"/>
      <c r="G858" s="302"/>
      <c r="H858" s="170"/>
      <c r="I858" s="170"/>
      <c r="J858" s="646">
        <v>0</v>
      </c>
      <c r="K858" s="646">
        <v>0</v>
      </c>
      <c r="L858" s="652"/>
      <c r="M858" s="361"/>
    </row>
    <row r="859" spans="2:13" x14ac:dyDescent="0.35">
      <c r="B859" s="229"/>
      <c r="C859" s="301"/>
      <c r="D859" s="301"/>
      <c r="E859" s="449"/>
      <c r="F859" s="301"/>
      <c r="G859" s="302"/>
      <c r="H859" s="170"/>
      <c r="I859" s="170"/>
      <c r="J859" s="646">
        <v>0</v>
      </c>
      <c r="K859" s="646">
        <v>0</v>
      </c>
      <c r="L859" s="652"/>
      <c r="M859" s="361"/>
    </row>
    <row r="860" spans="2:13" x14ac:dyDescent="0.35">
      <c r="B860" s="229"/>
      <c r="C860" s="301"/>
      <c r="D860" s="301"/>
      <c r="E860" s="449"/>
      <c r="F860" s="301"/>
      <c r="G860" s="302"/>
      <c r="H860" s="170"/>
      <c r="I860" s="170"/>
      <c r="J860" s="646">
        <v>0</v>
      </c>
      <c r="K860" s="646">
        <v>0</v>
      </c>
      <c r="L860" s="652"/>
      <c r="M860" s="361"/>
    </row>
    <row r="861" spans="2:13" x14ac:dyDescent="0.35">
      <c r="B861" s="229"/>
      <c r="C861" s="301"/>
      <c r="D861" s="301"/>
      <c r="E861" s="449"/>
      <c r="F861" s="301"/>
      <c r="G861" s="302"/>
      <c r="H861" s="170"/>
      <c r="I861" s="170"/>
      <c r="J861" s="646">
        <v>0</v>
      </c>
      <c r="K861" s="646">
        <v>0</v>
      </c>
      <c r="L861" s="652"/>
      <c r="M861" s="361"/>
    </row>
    <row r="862" spans="2:13" x14ac:dyDescent="0.35">
      <c r="B862" s="229"/>
      <c r="C862" s="301"/>
      <c r="D862" s="301"/>
      <c r="E862" s="449"/>
      <c r="F862" s="301"/>
      <c r="G862" s="302"/>
      <c r="H862" s="170"/>
      <c r="I862" s="170"/>
      <c r="J862" s="646">
        <v>0</v>
      </c>
      <c r="K862" s="646">
        <v>0</v>
      </c>
      <c r="L862" s="652"/>
      <c r="M862" s="361"/>
    </row>
    <row r="863" spans="2:13" x14ac:dyDescent="0.35">
      <c r="B863" s="229"/>
      <c r="C863" s="301"/>
      <c r="D863" s="301"/>
      <c r="E863" s="449"/>
      <c r="F863" s="301"/>
      <c r="G863" s="302"/>
      <c r="H863" s="170"/>
      <c r="I863" s="170"/>
      <c r="J863" s="646">
        <v>0</v>
      </c>
      <c r="K863" s="646">
        <v>0</v>
      </c>
      <c r="L863" s="652"/>
      <c r="M863" s="361"/>
    </row>
    <row r="864" spans="2:13" x14ac:dyDescent="0.35">
      <c r="B864" s="229"/>
      <c r="C864" s="301"/>
      <c r="D864" s="301"/>
      <c r="E864" s="449"/>
      <c r="F864" s="301"/>
      <c r="G864" s="302"/>
      <c r="H864" s="170"/>
      <c r="I864" s="170"/>
      <c r="J864" s="646">
        <v>0</v>
      </c>
      <c r="K864" s="646">
        <v>0</v>
      </c>
      <c r="L864" s="652"/>
      <c r="M864" s="361"/>
    </row>
    <row r="865" spans="2:13" x14ac:dyDescent="0.35">
      <c r="B865" s="229"/>
      <c r="C865" s="301"/>
      <c r="D865" s="301"/>
      <c r="E865" s="449"/>
      <c r="F865" s="301"/>
      <c r="G865" s="302"/>
      <c r="H865" s="170"/>
      <c r="I865" s="170"/>
      <c r="J865" s="646">
        <v>0</v>
      </c>
      <c r="K865" s="646">
        <v>0</v>
      </c>
      <c r="L865" s="652"/>
      <c r="M865" s="361"/>
    </row>
    <row r="866" spans="2:13" x14ac:dyDescent="0.35">
      <c r="B866" s="229"/>
      <c r="C866" s="301"/>
      <c r="D866" s="301"/>
      <c r="E866" s="449"/>
      <c r="F866" s="301"/>
      <c r="G866" s="302"/>
      <c r="H866" s="170"/>
      <c r="I866" s="170"/>
      <c r="J866" s="646">
        <v>0</v>
      </c>
      <c r="K866" s="646">
        <v>0</v>
      </c>
      <c r="L866" s="652"/>
      <c r="M866" s="361"/>
    </row>
    <row r="867" spans="2:13" x14ac:dyDescent="0.35">
      <c r="B867" s="229"/>
      <c r="C867" s="301"/>
      <c r="D867" s="301"/>
      <c r="E867" s="449"/>
      <c r="F867" s="301"/>
      <c r="G867" s="302"/>
      <c r="H867" s="170"/>
      <c r="I867" s="170"/>
      <c r="J867" s="646">
        <v>0</v>
      </c>
      <c r="K867" s="646">
        <v>0</v>
      </c>
      <c r="L867" s="652"/>
      <c r="M867" s="361"/>
    </row>
    <row r="868" spans="2:13" x14ac:dyDescent="0.35">
      <c r="B868" s="229"/>
      <c r="C868" s="301"/>
      <c r="D868" s="301"/>
      <c r="E868" s="449"/>
      <c r="F868" s="301"/>
      <c r="G868" s="302"/>
      <c r="H868" s="170"/>
      <c r="I868" s="170"/>
      <c r="J868" s="646">
        <v>0</v>
      </c>
      <c r="K868" s="646">
        <v>0</v>
      </c>
      <c r="L868" s="652"/>
      <c r="M868" s="361"/>
    </row>
    <row r="869" spans="2:13" x14ac:dyDescent="0.35">
      <c r="B869" s="229"/>
      <c r="C869" s="301"/>
      <c r="D869" s="301"/>
      <c r="E869" s="449"/>
      <c r="F869" s="301"/>
      <c r="G869" s="302"/>
      <c r="H869" s="170"/>
      <c r="I869" s="170"/>
      <c r="J869" s="646">
        <v>0</v>
      </c>
      <c r="K869" s="646">
        <v>0</v>
      </c>
      <c r="L869" s="652"/>
      <c r="M869" s="361"/>
    </row>
    <row r="870" spans="2:13" x14ac:dyDescent="0.35">
      <c r="B870" s="229"/>
      <c r="C870" s="301"/>
      <c r="D870" s="301"/>
      <c r="E870" s="449"/>
      <c r="F870" s="301"/>
      <c r="G870" s="302"/>
      <c r="H870" s="170"/>
      <c r="I870" s="170"/>
      <c r="J870" s="646">
        <v>0</v>
      </c>
      <c r="K870" s="646">
        <v>0</v>
      </c>
      <c r="L870" s="652"/>
      <c r="M870" s="361"/>
    </row>
    <row r="871" spans="2:13" x14ac:dyDescent="0.35">
      <c r="B871" s="229"/>
      <c r="C871" s="301"/>
      <c r="D871" s="301"/>
      <c r="E871" s="449"/>
      <c r="F871" s="301"/>
      <c r="G871" s="302"/>
      <c r="H871" s="170"/>
      <c r="I871" s="170"/>
      <c r="J871" s="646">
        <v>0</v>
      </c>
      <c r="K871" s="646">
        <v>0</v>
      </c>
      <c r="L871" s="652"/>
      <c r="M871" s="361"/>
    </row>
    <row r="872" spans="2:13" x14ac:dyDescent="0.35">
      <c r="B872" s="229"/>
      <c r="C872" s="301"/>
      <c r="D872" s="301"/>
      <c r="E872" s="449"/>
      <c r="F872" s="301"/>
      <c r="G872" s="302"/>
      <c r="H872" s="170"/>
      <c r="I872" s="170"/>
      <c r="J872" s="646">
        <v>0</v>
      </c>
      <c r="K872" s="646">
        <v>0</v>
      </c>
      <c r="L872" s="652"/>
      <c r="M872" s="361"/>
    </row>
    <row r="873" spans="2:13" x14ac:dyDescent="0.35">
      <c r="B873" s="229"/>
      <c r="C873" s="301"/>
      <c r="D873" s="301"/>
      <c r="E873" s="449"/>
      <c r="F873" s="301"/>
      <c r="G873" s="302"/>
      <c r="H873" s="170"/>
      <c r="I873" s="170"/>
      <c r="J873" s="646">
        <v>0</v>
      </c>
      <c r="K873" s="646">
        <v>0</v>
      </c>
      <c r="L873" s="652"/>
      <c r="M873" s="361"/>
    </row>
    <row r="874" spans="2:13" x14ac:dyDescent="0.35">
      <c r="B874" s="229"/>
      <c r="C874" s="301"/>
      <c r="D874" s="301"/>
      <c r="E874" s="449"/>
      <c r="F874" s="301"/>
      <c r="G874" s="302"/>
      <c r="H874" s="170"/>
      <c r="I874" s="170"/>
      <c r="J874" s="646">
        <v>0</v>
      </c>
      <c r="K874" s="646">
        <v>0</v>
      </c>
      <c r="L874" s="652"/>
      <c r="M874" s="361"/>
    </row>
    <row r="875" spans="2:13" x14ac:dyDescent="0.35">
      <c r="B875" s="229"/>
      <c r="C875" s="301"/>
      <c r="D875" s="301"/>
      <c r="E875" s="449"/>
      <c r="F875" s="301"/>
      <c r="G875" s="302"/>
      <c r="H875" s="170"/>
      <c r="I875" s="170"/>
      <c r="J875" s="646">
        <v>0</v>
      </c>
      <c r="K875" s="646">
        <v>0</v>
      </c>
      <c r="L875" s="652"/>
      <c r="M875" s="361"/>
    </row>
    <row r="876" spans="2:13" x14ac:dyDescent="0.35">
      <c r="B876" s="229"/>
      <c r="C876" s="301"/>
      <c r="D876" s="301"/>
      <c r="E876" s="449"/>
      <c r="F876" s="301"/>
      <c r="G876" s="302"/>
      <c r="H876" s="170"/>
      <c r="I876" s="170"/>
      <c r="J876" s="646">
        <v>0</v>
      </c>
      <c r="K876" s="646">
        <v>0</v>
      </c>
      <c r="L876" s="652"/>
      <c r="M876" s="361"/>
    </row>
    <row r="877" spans="2:13" x14ac:dyDescent="0.35">
      <c r="B877" s="229"/>
      <c r="C877" s="301"/>
      <c r="D877" s="301"/>
      <c r="E877" s="449"/>
      <c r="F877" s="301"/>
      <c r="G877" s="302"/>
      <c r="H877" s="170"/>
      <c r="I877" s="170"/>
      <c r="J877" s="646">
        <v>0</v>
      </c>
      <c r="K877" s="646">
        <v>0</v>
      </c>
      <c r="L877" s="652"/>
      <c r="M877" s="361"/>
    </row>
    <row r="878" spans="2:13" x14ac:dyDescent="0.35">
      <c r="B878" s="229"/>
      <c r="C878" s="301"/>
      <c r="D878" s="301"/>
      <c r="E878" s="449"/>
      <c r="F878" s="301"/>
      <c r="G878" s="302"/>
      <c r="H878" s="170"/>
      <c r="I878" s="170"/>
      <c r="J878" s="646">
        <v>0</v>
      </c>
      <c r="K878" s="646">
        <v>0</v>
      </c>
      <c r="L878" s="652"/>
      <c r="M878" s="361"/>
    </row>
    <row r="879" spans="2:13" x14ac:dyDescent="0.35">
      <c r="B879" s="229"/>
      <c r="C879" s="301"/>
      <c r="D879" s="301"/>
      <c r="E879" s="449"/>
      <c r="F879" s="301"/>
      <c r="G879" s="302"/>
      <c r="H879" s="170"/>
      <c r="I879" s="170"/>
      <c r="J879" s="646">
        <v>0</v>
      </c>
      <c r="K879" s="646">
        <v>0</v>
      </c>
      <c r="L879" s="652"/>
      <c r="M879" s="361"/>
    </row>
    <row r="880" spans="2:13" x14ac:dyDescent="0.35">
      <c r="B880" s="229"/>
      <c r="C880" s="301"/>
      <c r="D880" s="301"/>
      <c r="E880" s="449"/>
      <c r="F880" s="301"/>
      <c r="G880" s="302"/>
      <c r="H880" s="170"/>
      <c r="I880" s="170"/>
      <c r="J880" s="646">
        <v>0</v>
      </c>
      <c r="K880" s="646">
        <v>0</v>
      </c>
      <c r="L880" s="652"/>
      <c r="M880" s="361"/>
    </row>
    <row r="881" spans="2:13" x14ac:dyDescent="0.35">
      <c r="B881" s="229"/>
      <c r="C881" s="301"/>
      <c r="D881" s="301"/>
      <c r="E881" s="449"/>
      <c r="F881" s="301"/>
      <c r="G881" s="302"/>
      <c r="H881" s="170"/>
      <c r="I881" s="170"/>
      <c r="J881" s="646">
        <v>0</v>
      </c>
      <c r="K881" s="646">
        <v>0</v>
      </c>
      <c r="L881" s="652"/>
      <c r="M881" s="361"/>
    </row>
    <row r="882" spans="2:13" x14ac:dyDescent="0.35">
      <c r="B882" s="229"/>
      <c r="C882" s="301"/>
      <c r="D882" s="301"/>
      <c r="E882" s="449"/>
      <c r="F882" s="301"/>
      <c r="G882" s="302"/>
      <c r="H882" s="170"/>
      <c r="I882" s="170"/>
      <c r="J882" s="646">
        <v>0</v>
      </c>
      <c r="K882" s="646">
        <v>0</v>
      </c>
      <c r="L882" s="652"/>
      <c r="M882" s="361"/>
    </row>
    <row r="883" spans="2:13" x14ac:dyDescent="0.35">
      <c r="B883" s="229"/>
      <c r="C883" s="301"/>
      <c r="D883" s="301"/>
      <c r="E883" s="449"/>
      <c r="F883" s="301"/>
      <c r="G883" s="302"/>
      <c r="H883" s="170"/>
      <c r="I883" s="170"/>
      <c r="J883" s="646">
        <v>0</v>
      </c>
      <c r="K883" s="646">
        <v>0</v>
      </c>
      <c r="L883" s="652"/>
      <c r="M883" s="361"/>
    </row>
    <row r="884" spans="2:13" x14ac:dyDescent="0.35">
      <c r="B884" s="229"/>
      <c r="C884" s="301"/>
      <c r="D884" s="301"/>
      <c r="E884" s="449"/>
      <c r="F884" s="301"/>
      <c r="G884" s="302"/>
      <c r="H884" s="170"/>
      <c r="I884" s="170"/>
      <c r="J884" s="646">
        <v>0</v>
      </c>
      <c r="K884" s="646">
        <v>0</v>
      </c>
      <c r="L884" s="652"/>
      <c r="M884" s="361"/>
    </row>
    <row r="885" spans="2:13" x14ac:dyDescent="0.35">
      <c r="B885" s="229"/>
      <c r="C885" s="301"/>
      <c r="D885" s="301"/>
      <c r="E885" s="449"/>
      <c r="F885" s="301"/>
      <c r="G885" s="302"/>
      <c r="H885" s="170"/>
      <c r="I885" s="170"/>
      <c r="J885" s="646">
        <v>0</v>
      </c>
      <c r="K885" s="646">
        <v>0</v>
      </c>
      <c r="L885" s="652"/>
      <c r="M885" s="361"/>
    </row>
    <row r="886" spans="2:13" x14ac:dyDescent="0.35">
      <c r="B886" s="229"/>
      <c r="C886" s="301"/>
      <c r="D886" s="301"/>
      <c r="E886" s="449"/>
      <c r="F886" s="301"/>
      <c r="G886" s="302"/>
      <c r="H886" s="170"/>
      <c r="I886" s="170"/>
      <c r="J886" s="646">
        <v>0</v>
      </c>
      <c r="K886" s="646">
        <v>0</v>
      </c>
      <c r="L886" s="652"/>
      <c r="M886" s="361"/>
    </row>
    <row r="887" spans="2:13" x14ac:dyDescent="0.35">
      <c r="B887" s="229"/>
      <c r="C887" s="301"/>
      <c r="D887" s="301"/>
      <c r="E887" s="449"/>
      <c r="F887" s="301"/>
      <c r="G887" s="302"/>
      <c r="H887" s="170"/>
      <c r="I887" s="170"/>
      <c r="J887" s="646">
        <v>0</v>
      </c>
      <c r="K887" s="646">
        <v>0</v>
      </c>
      <c r="L887" s="652"/>
      <c r="M887" s="361"/>
    </row>
    <row r="888" spans="2:13" x14ac:dyDescent="0.35">
      <c r="B888" s="229"/>
      <c r="C888" s="301"/>
      <c r="D888" s="301"/>
      <c r="E888" s="449"/>
      <c r="F888" s="301"/>
      <c r="G888" s="302"/>
      <c r="H888" s="170"/>
      <c r="I888" s="170"/>
      <c r="J888" s="646">
        <v>0</v>
      </c>
      <c r="K888" s="646">
        <v>0</v>
      </c>
      <c r="L888" s="652"/>
      <c r="M888" s="361"/>
    </row>
    <row r="889" spans="2:13" x14ac:dyDescent="0.35">
      <c r="B889" s="229"/>
      <c r="C889" s="301"/>
      <c r="D889" s="301"/>
      <c r="E889" s="449"/>
      <c r="F889" s="301"/>
      <c r="G889" s="302"/>
      <c r="H889" s="170"/>
      <c r="I889" s="170"/>
      <c r="J889" s="646">
        <v>0</v>
      </c>
      <c r="K889" s="646">
        <v>0</v>
      </c>
      <c r="L889" s="652"/>
      <c r="M889" s="361"/>
    </row>
    <row r="890" spans="2:13" x14ac:dyDescent="0.35">
      <c r="B890" s="229"/>
      <c r="C890" s="301"/>
      <c r="D890" s="301"/>
      <c r="E890" s="449"/>
      <c r="F890" s="301"/>
      <c r="G890" s="302"/>
      <c r="H890" s="170"/>
      <c r="I890" s="170"/>
      <c r="J890" s="646">
        <v>0</v>
      </c>
      <c r="K890" s="646">
        <v>0</v>
      </c>
      <c r="L890" s="652"/>
      <c r="M890" s="361"/>
    </row>
    <row r="891" spans="2:13" x14ac:dyDescent="0.35">
      <c r="B891" s="229"/>
      <c r="C891" s="301"/>
      <c r="D891" s="301"/>
      <c r="E891" s="449"/>
      <c r="F891" s="301"/>
      <c r="G891" s="302"/>
      <c r="H891" s="170"/>
      <c r="I891" s="170"/>
      <c r="J891" s="646">
        <v>0</v>
      </c>
      <c r="K891" s="646">
        <v>0</v>
      </c>
      <c r="L891" s="652"/>
      <c r="M891" s="361"/>
    </row>
    <row r="892" spans="2:13" x14ac:dyDescent="0.35">
      <c r="B892" s="229"/>
      <c r="C892" s="301"/>
      <c r="D892" s="301"/>
      <c r="E892" s="449"/>
      <c r="F892" s="301"/>
      <c r="G892" s="302"/>
      <c r="H892" s="170"/>
      <c r="I892" s="170"/>
      <c r="J892" s="646">
        <v>0</v>
      </c>
      <c r="K892" s="646">
        <v>0</v>
      </c>
      <c r="L892" s="652"/>
      <c r="M892" s="361"/>
    </row>
    <row r="893" spans="2:13" x14ac:dyDescent="0.35">
      <c r="B893" s="229"/>
      <c r="C893" s="301"/>
      <c r="D893" s="301"/>
      <c r="E893" s="449"/>
      <c r="F893" s="301"/>
      <c r="G893" s="302"/>
      <c r="H893" s="170"/>
      <c r="I893" s="170"/>
      <c r="J893" s="646">
        <v>0</v>
      </c>
      <c r="K893" s="646">
        <v>0</v>
      </c>
      <c r="L893" s="652"/>
      <c r="M893" s="361"/>
    </row>
    <row r="894" spans="2:13" x14ac:dyDescent="0.35">
      <c r="B894" s="229"/>
      <c r="C894" s="301"/>
      <c r="D894" s="301"/>
      <c r="E894" s="449"/>
      <c r="F894" s="301"/>
      <c r="G894" s="302"/>
      <c r="H894" s="170"/>
      <c r="I894" s="170"/>
      <c r="J894" s="646">
        <v>0</v>
      </c>
      <c r="K894" s="646">
        <v>0</v>
      </c>
      <c r="L894" s="652"/>
      <c r="M894" s="361"/>
    </row>
    <row r="895" spans="2:13" x14ac:dyDescent="0.35">
      <c r="B895" s="229"/>
      <c r="C895" s="301"/>
      <c r="D895" s="301"/>
      <c r="E895" s="449"/>
      <c r="F895" s="301"/>
      <c r="G895" s="302"/>
      <c r="H895" s="170"/>
      <c r="I895" s="170"/>
      <c r="J895" s="646">
        <v>0</v>
      </c>
      <c r="K895" s="646">
        <v>0</v>
      </c>
      <c r="L895" s="652"/>
      <c r="M895" s="361"/>
    </row>
    <row r="896" spans="2:13" x14ac:dyDescent="0.35">
      <c r="B896" s="229"/>
      <c r="C896" s="301"/>
      <c r="D896" s="301"/>
      <c r="E896" s="449"/>
      <c r="F896" s="301"/>
      <c r="G896" s="302"/>
      <c r="H896" s="170"/>
      <c r="I896" s="170"/>
      <c r="J896" s="646">
        <v>0</v>
      </c>
      <c r="K896" s="646">
        <v>0</v>
      </c>
      <c r="L896" s="652"/>
      <c r="M896" s="361"/>
    </row>
    <row r="897" spans="2:13" x14ac:dyDescent="0.35">
      <c r="B897" s="229"/>
      <c r="C897" s="301"/>
      <c r="D897" s="301"/>
      <c r="E897" s="449"/>
      <c r="F897" s="301"/>
      <c r="G897" s="302"/>
      <c r="H897" s="170"/>
      <c r="I897" s="170"/>
      <c r="J897" s="646">
        <v>0</v>
      </c>
      <c r="K897" s="646">
        <v>0</v>
      </c>
      <c r="L897" s="652"/>
      <c r="M897" s="361"/>
    </row>
    <row r="898" spans="2:13" x14ac:dyDescent="0.35">
      <c r="B898" s="229"/>
      <c r="C898" s="301"/>
      <c r="D898" s="301"/>
      <c r="E898" s="449"/>
      <c r="F898" s="301"/>
      <c r="G898" s="302"/>
      <c r="H898" s="170"/>
      <c r="I898" s="170"/>
      <c r="J898" s="646">
        <v>0</v>
      </c>
      <c r="K898" s="646">
        <v>0</v>
      </c>
      <c r="L898" s="652"/>
      <c r="M898" s="361"/>
    </row>
    <row r="899" spans="2:13" x14ac:dyDescent="0.35">
      <c r="B899" s="229"/>
      <c r="C899" s="301"/>
      <c r="D899" s="301"/>
      <c r="E899" s="449"/>
      <c r="F899" s="301"/>
      <c r="G899" s="302"/>
      <c r="H899" s="170"/>
      <c r="I899" s="170"/>
      <c r="J899" s="646">
        <v>0</v>
      </c>
      <c r="K899" s="646">
        <v>0</v>
      </c>
      <c r="L899" s="652"/>
      <c r="M899" s="361"/>
    </row>
    <row r="900" spans="2:13" x14ac:dyDescent="0.35">
      <c r="B900" s="229"/>
      <c r="C900" s="301"/>
      <c r="D900" s="301"/>
      <c r="E900" s="449"/>
      <c r="F900" s="301"/>
      <c r="G900" s="302"/>
      <c r="H900" s="170"/>
      <c r="I900" s="170"/>
      <c r="J900" s="646">
        <v>0</v>
      </c>
      <c r="K900" s="646">
        <v>0</v>
      </c>
      <c r="L900" s="652"/>
      <c r="M900" s="361"/>
    </row>
    <row r="901" spans="2:13" x14ac:dyDescent="0.35">
      <c r="B901" s="229"/>
      <c r="C901" s="301"/>
      <c r="D901" s="301"/>
      <c r="E901" s="449"/>
      <c r="F901" s="301"/>
      <c r="G901" s="302"/>
      <c r="H901" s="170"/>
      <c r="I901" s="170"/>
      <c r="J901" s="646">
        <v>0</v>
      </c>
      <c r="K901" s="646">
        <v>0</v>
      </c>
      <c r="L901" s="652"/>
      <c r="M901" s="361"/>
    </row>
    <row r="902" spans="2:13" x14ac:dyDescent="0.35">
      <c r="B902" s="229"/>
      <c r="C902" s="301"/>
      <c r="D902" s="301"/>
      <c r="E902" s="449"/>
      <c r="F902" s="301"/>
      <c r="G902" s="302"/>
      <c r="H902" s="170"/>
      <c r="I902" s="170"/>
      <c r="J902" s="646">
        <v>0</v>
      </c>
      <c r="K902" s="646">
        <v>0</v>
      </c>
      <c r="L902" s="652"/>
      <c r="M902" s="361"/>
    </row>
    <row r="903" spans="2:13" x14ac:dyDescent="0.35">
      <c r="B903" s="229"/>
      <c r="C903" s="301"/>
      <c r="D903" s="301"/>
      <c r="E903" s="449"/>
      <c r="F903" s="301"/>
      <c r="G903" s="302"/>
      <c r="H903" s="170"/>
      <c r="I903" s="170"/>
      <c r="J903" s="646">
        <v>0</v>
      </c>
      <c r="K903" s="646">
        <v>0</v>
      </c>
      <c r="L903" s="652"/>
      <c r="M903" s="361"/>
    </row>
    <row r="904" spans="2:13" x14ac:dyDescent="0.35">
      <c r="B904" s="229"/>
      <c r="C904" s="301"/>
      <c r="D904" s="301"/>
      <c r="E904" s="449"/>
      <c r="F904" s="301"/>
      <c r="G904" s="302"/>
      <c r="H904" s="170"/>
      <c r="I904" s="170"/>
      <c r="J904" s="646">
        <v>0</v>
      </c>
      <c r="K904" s="646">
        <v>0</v>
      </c>
      <c r="L904" s="652"/>
      <c r="M904" s="361"/>
    </row>
    <row r="905" spans="2:13" x14ac:dyDescent="0.35">
      <c r="B905" s="229"/>
      <c r="C905" s="301"/>
      <c r="D905" s="301"/>
      <c r="E905" s="449"/>
      <c r="F905" s="301"/>
      <c r="G905" s="302"/>
      <c r="H905" s="170"/>
      <c r="I905" s="170"/>
      <c r="J905" s="646">
        <v>0</v>
      </c>
      <c r="K905" s="646">
        <v>0</v>
      </c>
      <c r="L905" s="652"/>
      <c r="M905" s="361"/>
    </row>
    <row r="906" spans="2:13" x14ac:dyDescent="0.35">
      <c r="B906" s="229"/>
      <c r="C906" s="301"/>
      <c r="D906" s="301"/>
      <c r="E906" s="449"/>
      <c r="F906" s="301"/>
      <c r="G906" s="302"/>
      <c r="H906" s="170"/>
      <c r="I906" s="170"/>
      <c r="J906" s="646">
        <v>0</v>
      </c>
      <c r="K906" s="646">
        <v>0</v>
      </c>
      <c r="L906" s="652"/>
      <c r="M906" s="361"/>
    </row>
    <row r="907" spans="2:13" x14ac:dyDescent="0.35">
      <c r="B907" s="229"/>
      <c r="C907" s="301"/>
      <c r="D907" s="301"/>
      <c r="E907" s="449"/>
      <c r="F907" s="301"/>
      <c r="G907" s="302"/>
      <c r="H907" s="170"/>
      <c r="I907" s="170"/>
      <c r="J907" s="646">
        <v>0</v>
      </c>
      <c r="K907" s="646">
        <v>0</v>
      </c>
      <c r="L907" s="652"/>
      <c r="M907" s="361"/>
    </row>
    <row r="908" spans="2:13" x14ac:dyDescent="0.35">
      <c r="B908" s="229"/>
      <c r="C908" s="301"/>
      <c r="D908" s="301"/>
      <c r="E908" s="449"/>
      <c r="F908" s="301"/>
      <c r="G908" s="302"/>
      <c r="H908" s="170"/>
      <c r="I908" s="170"/>
      <c r="J908" s="646">
        <v>0</v>
      </c>
      <c r="K908" s="646">
        <v>0</v>
      </c>
      <c r="L908" s="652"/>
      <c r="M908" s="361"/>
    </row>
    <row r="909" spans="2:13" x14ac:dyDescent="0.35">
      <c r="B909" s="229"/>
      <c r="C909" s="301"/>
      <c r="D909" s="301"/>
      <c r="E909" s="449"/>
      <c r="F909" s="301"/>
      <c r="G909" s="302"/>
      <c r="H909" s="170"/>
      <c r="I909" s="170"/>
      <c r="J909" s="646">
        <v>0</v>
      </c>
      <c r="K909" s="646">
        <v>0</v>
      </c>
      <c r="L909" s="652"/>
      <c r="M909" s="361"/>
    </row>
    <row r="910" spans="2:13" x14ac:dyDescent="0.35">
      <c r="B910" s="229"/>
      <c r="C910" s="301"/>
      <c r="D910" s="301"/>
      <c r="E910" s="449"/>
      <c r="F910" s="301"/>
      <c r="G910" s="302"/>
      <c r="H910" s="170"/>
      <c r="I910" s="170"/>
      <c r="J910" s="646">
        <v>0</v>
      </c>
      <c r="K910" s="646">
        <v>0</v>
      </c>
      <c r="L910" s="652"/>
      <c r="M910" s="361"/>
    </row>
    <row r="911" spans="2:13" x14ac:dyDescent="0.35">
      <c r="B911" s="229"/>
      <c r="C911" s="301"/>
      <c r="D911" s="301"/>
      <c r="E911" s="449"/>
      <c r="F911" s="301"/>
      <c r="G911" s="302"/>
      <c r="H911" s="170"/>
      <c r="I911" s="170"/>
      <c r="J911" s="646">
        <v>0</v>
      </c>
      <c r="K911" s="646">
        <v>0</v>
      </c>
      <c r="L911" s="652"/>
      <c r="M911" s="361"/>
    </row>
    <row r="912" spans="2:13" x14ac:dyDescent="0.35">
      <c r="B912" s="229"/>
      <c r="C912" s="301"/>
      <c r="D912" s="301"/>
      <c r="E912" s="449"/>
      <c r="F912" s="301"/>
      <c r="G912" s="302"/>
      <c r="H912" s="170"/>
      <c r="I912" s="170"/>
      <c r="J912" s="646">
        <v>0</v>
      </c>
      <c r="K912" s="646">
        <v>0</v>
      </c>
      <c r="L912" s="652"/>
      <c r="M912" s="361"/>
    </row>
    <row r="913" spans="2:13" x14ac:dyDescent="0.35">
      <c r="B913" s="229"/>
      <c r="C913" s="301"/>
      <c r="D913" s="301"/>
      <c r="E913" s="449"/>
      <c r="F913" s="301"/>
      <c r="G913" s="302"/>
      <c r="H913" s="170"/>
      <c r="I913" s="170"/>
      <c r="J913" s="646">
        <v>0</v>
      </c>
      <c r="K913" s="646">
        <v>0</v>
      </c>
      <c r="L913" s="652"/>
      <c r="M913" s="361"/>
    </row>
    <row r="914" spans="2:13" x14ac:dyDescent="0.35">
      <c r="B914" s="229"/>
      <c r="C914" s="301"/>
      <c r="D914" s="301"/>
      <c r="E914" s="449"/>
      <c r="F914" s="301"/>
      <c r="G914" s="302"/>
      <c r="H914" s="170"/>
      <c r="I914" s="170"/>
      <c r="J914" s="646">
        <v>0</v>
      </c>
      <c r="K914" s="646">
        <v>0</v>
      </c>
      <c r="L914" s="652"/>
      <c r="M914" s="361"/>
    </row>
    <row r="915" spans="2:13" x14ac:dyDescent="0.35">
      <c r="B915" s="229"/>
      <c r="C915" s="301"/>
      <c r="D915" s="301"/>
      <c r="E915" s="449"/>
      <c r="F915" s="301"/>
      <c r="G915" s="302"/>
      <c r="H915" s="170"/>
      <c r="I915" s="170"/>
      <c r="J915" s="646">
        <v>0</v>
      </c>
      <c r="K915" s="646">
        <v>0</v>
      </c>
      <c r="L915" s="652"/>
      <c r="M915" s="361"/>
    </row>
    <row r="916" spans="2:13" x14ac:dyDescent="0.35">
      <c r="B916" s="229"/>
      <c r="C916" s="301"/>
      <c r="D916" s="301"/>
      <c r="E916" s="449"/>
      <c r="F916" s="301"/>
      <c r="G916" s="302"/>
      <c r="H916" s="170"/>
      <c r="I916" s="170"/>
      <c r="J916" s="646">
        <v>0</v>
      </c>
      <c r="K916" s="646">
        <v>0</v>
      </c>
      <c r="L916" s="652"/>
      <c r="M916" s="361"/>
    </row>
    <row r="917" spans="2:13" x14ac:dyDescent="0.35">
      <c r="B917" s="229"/>
      <c r="C917" s="301"/>
      <c r="D917" s="301"/>
      <c r="E917" s="449"/>
      <c r="F917" s="301"/>
      <c r="G917" s="302"/>
      <c r="H917" s="170"/>
      <c r="I917" s="170"/>
      <c r="J917" s="646">
        <v>0</v>
      </c>
      <c r="K917" s="646">
        <v>0</v>
      </c>
      <c r="L917" s="652"/>
      <c r="M917" s="361"/>
    </row>
    <row r="918" spans="2:13" x14ac:dyDescent="0.35">
      <c r="B918" s="229"/>
      <c r="C918" s="301"/>
      <c r="D918" s="301"/>
      <c r="E918" s="449"/>
      <c r="F918" s="301"/>
      <c r="G918" s="302"/>
      <c r="H918" s="170"/>
      <c r="I918" s="170"/>
      <c r="J918" s="646">
        <v>0</v>
      </c>
      <c r="K918" s="646">
        <v>0</v>
      </c>
      <c r="L918" s="652"/>
      <c r="M918" s="361"/>
    </row>
    <row r="919" spans="2:13" x14ac:dyDescent="0.35">
      <c r="B919" s="229"/>
      <c r="C919" s="301"/>
      <c r="D919" s="301"/>
      <c r="E919" s="449"/>
      <c r="F919" s="301"/>
      <c r="G919" s="302"/>
      <c r="H919" s="170"/>
      <c r="I919" s="170"/>
      <c r="J919" s="646">
        <v>0</v>
      </c>
      <c r="K919" s="646">
        <v>0</v>
      </c>
      <c r="L919" s="652"/>
      <c r="M919" s="361"/>
    </row>
    <row r="920" spans="2:13" x14ac:dyDescent="0.35">
      <c r="B920" s="229"/>
      <c r="C920" s="301"/>
      <c r="D920" s="301"/>
      <c r="E920" s="449"/>
      <c r="F920" s="301"/>
      <c r="G920" s="302"/>
      <c r="H920" s="170"/>
      <c r="I920" s="170"/>
      <c r="J920" s="646">
        <v>0</v>
      </c>
      <c r="K920" s="646">
        <v>0</v>
      </c>
      <c r="L920" s="652"/>
      <c r="M920" s="361"/>
    </row>
    <row r="921" spans="2:13" x14ac:dyDescent="0.35">
      <c r="B921" s="229"/>
      <c r="C921" s="301"/>
      <c r="D921" s="301"/>
      <c r="E921" s="449"/>
      <c r="F921" s="301"/>
      <c r="G921" s="302"/>
      <c r="H921" s="170"/>
      <c r="I921" s="170"/>
      <c r="J921" s="646">
        <v>0</v>
      </c>
      <c r="K921" s="646">
        <v>0</v>
      </c>
      <c r="L921" s="652"/>
      <c r="M921" s="361"/>
    </row>
    <row r="922" spans="2:13" x14ac:dyDescent="0.35">
      <c r="B922" s="229"/>
      <c r="C922" s="301"/>
      <c r="D922" s="301"/>
      <c r="E922" s="449"/>
      <c r="F922" s="301"/>
      <c r="G922" s="302"/>
      <c r="H922" s="170"/>
      <c r="I922" s="170"/>
      <c r="J922" s="646">
        <v>0</v>
      </c>
      <c r="K922" s="646">
        <v>0</v>
      </c>
      <c r="L922" s="652"/>
      <c r="M922" s="361"/>
    </row>
    <row r="923" spans="2:13" x14ac:dyDescent="0.35">
      <c r="B923" s="229"/>
      <c r="C923" s="301"/>
      <c r="D923" s="301"/>
      <c r="E923" s="449"/>
      <c r="F923" s="301"/>
      <c r="G923" s="302"/>
      <c r="H923" s="170"/>
      <c r="I923" s="170"/>
      <c r="J923" s="646">
        <v>0</v>
      </c>
      <c r="K923" s="646">
        <v>0</v>
      </c>
      <c r="L923" s="652"/>
      <c r="M923" s="361"/>
    </row>
    <row r="924" spans="2:13" x14ac:dyDescent="0.35">
      <c r="B924" s="229"/>
      <c r="C924" s="301"/>
      <c r="D924" s="301"/>
      <c r="E924" s="449"/>
      <c r="F924" s="301"/>
      <c r="G924" s="302"/>
      <c r="H924" s="170"/>
      <c r="I924" s="170"/>
      <c r="J924" s="646">
        <v>0</v>
      </c>
      <c r="K924" s="646">
        <v>0</v>
      </c>
      <c r="L924" s="652"/>
      <c r="M924" s="361"/>
    </row>
    <row r="925" spans="2:13" x14ac:dyDescent="0.35">
      <c r="B925" s="229"/>
      <c r="C925" s="301"/>
      <c r="D925" s="301"/>
      <c r="E925" s="449"/>
      <c r="F925" s="301"/>
      <c r="G925" s="302"/>
      <c r="H925" s="170"/>
      <c r="I925" s="170"/>
      <c r="J925" s="646">
        <v>0</v>
      </c>
      <c r="K925" s="646">
        <v>0</v>
      </c>
      <c r="L925" s="652"/>
      <c r="M925" s="361"/>
    </row>
    <row r="926" spans="2:13" x14ac:dyDescent="0.35">
      <c r="B926" s="229"/>
      <c r="C926" s="301"/>
      <c r="D926" s="301"/>
      <c r="E926" s="449"/>
      <c r="F926" s="301"/>
      <c r="G926" s="302"/>
      <c r="H926" s="170"/>
      <c r="I926" s="170"/>
      <c r="J926" s="646">
        <v>0</v>
      </c>
      <c r="K926" s="646">
        <v>0</v>
      </c>
      <c r="L926" s="652"/>
      <c r="M926" s="361"/>
    </row>
    <row r="927" spans="2:13" x14ac:dyDescent="0.35">
      <c r="B927" s="229"/>
      <c r="C927" s="301"/>
      <c r="D927" s="301"/>
      <c r="E927" s="449"/>
      <c r="F927" s="301"/>
      <c r="G927" s="302"/>
      <c r="H927" s="170"/>
      <c r="I927" s="170"/>
      <c r="J927" s="646">
        <v>0</v>
      </c>
      <c r="K927" s="646">
        <v>0</v>
      </c>
      <c r="L927" s="652"/>
      <c r="M927" s="361"/>
    </row>
    <row r="928" spans="2:13" x14ac:dyDescent="0.35">
      <c r="B928" s="229"/>
      <c r="C928" s="301"/>
      <c r="D928" s="301"/>
      <c r="E928" s="449"/>
      <c r="F928" s="301"/>
      <c r="G928" s="302"/>
      <c r="H928" s="170"/>
      <c r="I928" s="170"/>
      <c r="J928" s="646">
        <v>0</v>
      </c>
      <c r="K928" s="646">
        <v>0</v>
      </c>
      <c r="L928" s="652"/>
      <c r="M928" s="361"/>
    </row>
    <row r="929" spans="2:13" x14ac:dyDescent="0.35">
      <c r="B929" s="229"/>
      <c r="C929" s="301"/>
      <c r="D929" s="301"/>
      <c r="E929" s="449"/>
      <c r="F929" s="301"/>
      <c r="G929" s="302"/>
      <c r="H929" s="170"/>
      <c r="I929" s="170"/>
      <c r="J929" s="646">
        <v>0</v>
      </c>
      <c r="K929" s="646">
        <v>0</v>
      </c>
      <c r="L929" s="652"/>
      <c r="M929" s="361"/>
    </row>
    <row r="930" spans="2:13" x14ac:dyDescent="0.35">
      <c r="B930" s="229"/>
      <c r="C930" s="301"/>
      <c r="D930" s="301"/>
      <c r="E930" s="449"/>
      <c r="F930" s="301"/>
      <c r="G930" s="302"/>
      <c r="H930" s="170"/>
      <c r="I930" s="170"/>
      <c r="J930" s="646">
        <v>0</v>
      </c>
      <c r="K930" s="646">
        <v>0</v>
      </c>
      <c r="L930" s="652"/>
      <c r="M930" s="361"/>
    </row>
    <row r="931" spans="2:13" x14ac:dyDescent="0.35">
      <c r="B931" s="229"/>
      <c r="C931" s="301"/>
      <c r="D931" s="301"/>
      <c r="E931" s="449"/>
      <c r="F931" s="301"/>
      <c r="G931" s="302"/>
      <c r="H931" s="170"/>
      <c r="I931" s="170"/>
      <c r="J931" s="646">
        <v>0</v>
      </c>
      <c r="K931" s="646">
        <v>0</v>
      </c>
      <c r="L931" s="652"/>
      <c r="M931" s="361"/>
    </row>
    <row r="932" spans="2:13" x14ac:dyDescent="0.35">
      <c r="B932" s="229"/>
      <c r="C932" s="301"/>
      <c r="D932" s="301"/>
      <c r="E932" s="449"/>
      <c r="F932" s="301"/>
      <c r="G932" s="302"/>
      <c r="H932" s="170"/>
      <c r="I932" s="170"/>
      <c r="J932" s="646">
        <v>0</v>
      </c>
      <c r="K932" s="646">
        <v>0</v>
      </c>
      <c r="L932" s="652"/>
      <c r="M932" s="361"/>
    </row>
    <row r="933" spans="2:13" x14ac:dyDescent="0.35">
      <c r="B933" s="229"/>
      <c r="C933" s="301"/>
      <c r="D933" s="301"/>
      <c r="E933" s="449"/>
      <c r="F933" s="301"/>
      <c r="G933" s="302"/>
      <c r="H933" s="170"/>
      <c r="I933" s="170"/>
      <c r="J933" s="646">
        <v>0</v>
      </c>
      <c r="K933" s="646">
        <v>0</v>
      </c>
      <c r="L933" s="652"/>
      <c r="M933" s="361"/>
    </row>
    <row r="934" spans="2:13" x14ac:dyDescent="0.35">
      <c r="B934" s="229"/>
      <c r="C934" s="301"/>
      <c r="D934" s="301"/>
      <c r="E934" s="449"/>
      <c r="F934" s="301"/>
      <c r="G934" s="302"/>
      <c r="H934" s="170"/>
      <c r="I934" s="170"/>
      <c r="J934" s="646">
        <v>0</v>
      </c>
      <c r="K934" s="646">
        <v>0</v>
      </c>
      <c r="L934" s="652"/>
      <c r="M934" s="361"/>
    </row>
    <row r="935" spans="2:13" x14ac:dyDescent="0.35">
      <c r="B935" s="229"/>
      <c r="C935" s="301"/>
      <c r="D935" s="301"/>
      <c r="E935" s="449"/>
      <c r="F935" s="301"/>
      <c r="G935" s="302"/>
      <c r="H935" s="170"/>
      <c r="I935" s="170"/>
      <c r="J935" s="646">
        <v>0</v>
      </c>
      <c r="K935" s="646">
        <v>0</v>
      </c>
      <c r="L935" s="652"/>
      <c r="M935" s="361"/>
    </row>
    <row r="936" spans="2:13" x14ac:dyDescent="0.35">
      <c r="B936" s="229"/>
      <c r="C936" s="301"/>
      <c r="D936" s="301"/>
      <c r="E936" s="449"/>
      <c r="F936" s="301"/>
      <c r="G936" s="302"/>
      <c r="H936" s="170"/>
      <c r="I936" s="170"/>
      <c r="J936" s="646">
        <v>0</v>
      </c>
      <c r="K936" s="646">
        <v>0</v>
      </c>
      <c r="L936" s="652"/>
      <c r="M936" s="361"/>
    </row>
    <row r="937" spans="2:13" x14ac:dyDescent="0.35">
      <c r="B937" s="229"/>
      <c r="C937" s="301"/>
      <c r="D937" s="301"/>
      <c r="E937" s="449"/>
      <c r="F937" s="301"/>
      <c r="G937" s="302"/>
      <c r="H937" s="170"/>
      <c r="I937" s="170"/>
      <c r="J937" s="646">
        <v>0</v>
      </c>
      <c r="K937" s="646">
        <v>0</v>
      </c>
      <c r="L937" s="652"/>
      <c r="M937" s="361"/>
    </row>
    <row r="938" spans="2:13" x14ac:dyDescent="0.35">
      <c r="B938" s="229"/>
      <c r="C938" s="301"/>
      <c r="D938" s="301"/>
      <c r="E938" s="449"/>
      <c r="F938" s="301"/>
      <c r="G938" s="302"/>
      <c r="H938" s="170"/>
      <c r="I938" s="170"/>
      <c r="J938" s="646">
        <v>0</v>
      </c>
      <c r="K938" s="646">
        <v>0</v>
      </c>
      <c r="L938" s="652"/>
      <c r="M938" s="361"/>
    </row>
    <row r="939" spans="2:13" x14ac:dyDescent="0.35">
      <c r="B939" s="229"/>
      <c r="C939" s="301"/>
      <c r="D939" s="301"/>
      <c r="E939" s="449"/>
      <c r="F939" s="301"/>
      <c r="G939" s="302"/>
      <c r="H939" s="170"/>
      <c r="I939" s="170"/>
      <c r="J939" s="646">
        <v>0</v>
      </c>
      <c r="K939" s="646">
        <v>0</v>
      </c>
      <c r="L939" s="652"/>
      <c r="M939" s="361"/>
    </row>
    <row r="940" spans="2:13" x14ac:dyDescent="0.35">
      <c r="B940" s="229"/>
      <c r="C940" s="301"/>
      <c r="D940" s="301"/>
      <c r="E940" s="449"/>
      <c r="F940" s="301"/>
      <c r="G940" s="302"/>
      <c r="H940" s="170"/>
      <c r="I940" s="170"/>
      <c r="J940" s="646">
        <v>0</v>
      </c>
      <c r="K940" s="646">
        <v>0</v>
      </c>
      <c r="L940" s="652"/>
      <c r="M940" s="361"/>
    </row>
    <row r="941" spans="2:13" x14ac:dyDescent="0.35">
      <c r="B941" s="229"/>
      <c r="C941" s="301"/>
      <c r="D941" s="301"/>
      <c r="E941" s="449"/>
      <c r="F941" s="301"/>
      <c r="G941" s="302"/>
      <c r="H941" s="170"/>
      <c r="I941" s="170"/>
      <c r="J941" s="646">
        <v>0</v>
      </c>
      <c r="K941" s="646">
        <v>0</v>
      </c>
      <c r="L941" s="652"/>
      <c r="M941" s="361"/>
    </row>
    <row r="942" spans="2:13" x14ac:dyDescent="0.35">
      <c r="B942" s="229"/>
      <c r="C942" s="301"/>
      <c r="D942" s="301"/>
      <c r="E942" s="449"/>
      <c r="F942" s="301"/>
      <c r="G942" s="302"/>
      <c r="H942" s="170"/>
      <c r="I942" s="170"/>
      <c r="J942" s="646">
        <v>0</v>
      </c>
      <c r="K942" s="646">
        <v>0</v>
      </c>
      <c r="L942" s="652"/>
      <c r="M942" s="361"/>
    </row>
    <row r="943" spans="2:13" x14ac:dyDescent="0.35">
      <c r="B943" s="229"/>
      <c r="C943" s="301"/>
      <c r="D943" s="301"/>
      <c r="E943" s="449"/>
      <c r="F943" s="301"/>
      <c r="G943" s="302"/>
      <c r="H943" s="170"/>
      <c r="I943" s="170"/>
      <c r="J943" s="646">
        <v>0</v>
      </c>
      <c r="K943" s="646">
        <v>0</v>
      </c>
      <c r="L943" s="652"/>
      <c r="M943" s="361"/>
    </row>
    <row r="944" spans="2:13" x14ac:dyDescent="0.35">
      <c r="B944" s="229"/>
      <c r="C944" s="301"/>
      <c r="D944" s="301"/>
      <c r="E944" s="449"/>
      <c r="F944" s="301"/>
      <c r="G944" s="302"/>
      <c r="H944" s="170"/>
      <c r="I944" s="170"/>
      <c r="J944" s="646">
        <v>0</v>
      </c>
      <c r="K944" s="646">
        <v>0</v>
      </c>
      <c r="L944" s="652"/>
      <c r="M944" s="361"/>
    </row>
    <row r="945" spans="2:13" x14ac:dyDescent="0.35">
      <c r="B945" s="229"/>
      <c r="C945" s="301"/>
      <c r="D945" s="301"/>
      <c r="E945" s="449"/>
      <c r="F945" s="301"/>
      <c r="G945" s="302"/>
      <c r="H945" s="170"/>
      <c r="I945" s="170"/>
      <c r="J945" s="646">
        <v>0</v>
      </c>
      <c r="K945" s="646">
        <v>0</v>
      </c>
      <c r="L945" s="652"/>
      <c r="M945" s="361"/>
    </row>
    <row r="946" spans="2:13" x14ac:dyDescent="0.35">
      <c r="B946" s="229"/>
      <c r="C946" s="301"/>
      <c r="D946" s="301"/>
      <c r="E946" s="449"/>
      <c r="F946" s="301"/>
      <c r="G946" s="302"/>
      <c r="H946" s="170"/>
      <c r="I946" s="170"/>
      <c r="J946" s="646">
        <v>0</v>
      </c>
      <c r="K946" s="646">
        <v>0</v>
      </c>
      <c r="L946" s="652"/>
      <c r="M946" s="361"/>
    </row>
    <row r="947" spans="2:13" x14ac:dyDescent="0.35">
      <c r="B947" s="229"/>
      <c r="C947" s="301"/>
      <c r="D947" s="301"/>
      <c r="E947" s="449"/>
      <c r="F947" s="301"/>
      <c r="G947" s="302"/>
      <c r="H947" s="170"/>
      <c r="I947" s="170"/>
      <c r="J947" s="646">
        <v>0</v>
      </c>
      <c r="K947" s="646">
        <v>0</v>
      </c>
      <c r="L947" s="652"/>
      <c r="M947" s="361"/>
    </row>
    <row r="948" spans="2:13" x14ac:dyDescent="0.35">
      <c r="B948" s="229"/>
      <c r="C948" s="301"/>
      <c r="D948" s="301"/>
      <c r="E948" s="449"/>
      <c r="F948" s="301"/>
      <c r="G948" s="302"/>
      <c r="H948" s="170"/>
      <c r="I948" s="170"/>
      <c r="J948" s="646">
        <v>0</v>
      </c>
      <c r="K948" s="646">
        <v>0</v>
      </c>
      <c r="L948" s="652"/>
      <c r="M948" s="361"/>
    </row>
    <row r="949" spans="2:13" x14ac:dyDescent="0.35">
      <c r="B949" s="229"/>
      <c r="C949" s="301"/>
      <c r="D949" s="301"/>
      <c r="E949" s="449"/>
      <c r="F949" s="301"/>
      <c r="G949" s="302"/>
      <c r="H949" s="170"/>
      <c r="I949" s="170"/>
      <c r="J949" s="646">
        <v>0</v>
      </c>
      <c r="K949" s="646">
        <v>0</v>
      </c>
      <c r="L949" s="652"/>
      <c r="M949" s="361"/>
    </row>
    <row r="950" spans="2:13" x14ac:dyDescent="0.35">
      <c r="B950" s="229"/>
      <c r="C950" s="301"/>
      <c r="D950" s="301"/>
      <c r="E950" s="449"/>
      <c r="F950" s="301"/>
      <c r="G950" s="302"/>
      <c r="H950" s="170"/>
      <c r="I950" s="170"/>
      <c r="J950" s="646">
        <v>0</v>
      </c>
      <c r="K950" s="646">
        <v>0</v>
      </c>
      <c r="L950" s="652"/>
      <c r="M950" s="361"/>
    </row>
    <row r="951" spans="2:13" x14ac:dyDescent="0.35">
      <c r="B951" s="229"/>
      <c r="C951" s="301"/>
      <c r="D951" s="301"/>
      <c r="E951" s="449"/>
      <c r="F951" s="301"/>
      <c r="G951" s="302"/>
      <c r="H951" s="170"/>
      <c r="I951" s="170"/>
      <c r="J951" s="646">
        <v>0</v>
      </c>
      <c r="K951" s="646">
        <v>0</v>
      </c>
      <c r="L951" s="652"/>
      <c r="M951" s="361"/>
    </row>
    <row r="952" spans="2:13" x14ac:dyDescent="0.35">
      <c r="B952" s="229"/>
      <c r="C952" s="301"/>
      <c r="D952" s="301"/>
      <c r="E952" s="449"/>
      <c r="F952" s="301"/>
      <c r="G952" s="302"/>
      <c r="H952" s="170"/>
      <c r="I952" s="170"/>
      <c r="J952" s="646">
        <v>0</v>
      </c>
      <c r="K952" s="646">
        <v>0</v>
      </c>
      <c r="L952" s="652"/>
      <c r="M952" s="361"/>
    </row>
    <row r="953" spans="2:13" x14ac:dyDescent="0.35">
      <c r="B953" s="229"/>
      <c r="C953" s="301"/>
      <c r="D953" s="301"/>
      <c r="E953" s="449"/>
      <c r="F953" s="301"/>
      <c r="G953" s="302"/>
      <c r="H953" s="170"/>
      <c r="I953" s="170"/>
      <c r="J953" s="646">
        <v>0</v>
      </c>
      <c r="K953" s="646">
        <v>0</v>
      </c>
      <c r="L953" s="652"/>
      <c r="M953" s="361"/>
    </row>
    <row r="954" spans="2:13" x14ac:dyDescent="0.35">
      <c r="B954" s="229"/>
      <c r="C954" s="301"/>
      <c r="D954" s="301"/>
      <c r="E954" s="449"/>
      <c r="F954" s="301"/>
      <c r="G954" s="302"/>
      <c r="H954" s="170"/>
      <c r="I954" s="170"/>
      <c r="J954" s="646">
        <v>0</v>
      </c>
      <c r="K954" s="646">
        <v>0</v>
      </c>
      <c r="L954" s="652"/>
      <c r="M954" s="361"/>
    </row>
    <row r="955" spans="2:13" x14ac:dyDescent="0.35">
      <c r="B955" s="229"/>
      <c r="C955" s="301"/>
      <c r="D955" s="301"/>
      <c r="E955" s="449"/>
      <c r="F955" s="301"/>
      <c r="G955" s="302"/>
      <c r="H955" s="170"/>
      <c r="I955" s="170"/>
      <c r="J955" s="646">
        <v>0</v>
      </c>
      <c r="K955" s="646">
        <v>0</v>
      </c>
      <c r="L955" s="652"/>
      <c r="M955" s="361"/>
    </row>
    <row r="956" spans="2:13" x14ac:dyDescent="0.35">
      <c r="B956" s="229"/>
      <c r="C956" s="301"/>
      <c r="D956" s="301"/>
      <c r="E956" s="449"/>
      <c r="F956" s="301"/>
      <c r="G956" s="302"/>
      <c r="H956" s="170"/>
      <c r="I956" s="170"/>
      <c r="J956" s="646">
        <v>0</v>
      </c>
      <c r="K956" s="646">
        <v>0</v>
      </c>
      <c r="L956" s="652"/>
      <c r="M956" s="361"/>
    </row>
    <row r="957" spans="2:13" x14ac:dyDescent="0.35">
      <c r="B957" s="229"/>
      <c r="C957" s="301"/>
      <c r="D957" s="301"/>
      <c r="E957" s="449"/>
      <c r="F957" s="301"/>
      <c r="G957" s="302"/>
      <c r="H957" s="170"/>
      <c r="I957" s="170"/>
      <c r="J957" s="646">
        <v>0</v>
      </c>
      <c r="K957" s="646">
        <v>0</v>
      </c>
      <c r="L957" s="652"/>
      <c r="M957" s="361"/>
    </row>
    <row r="958" spans="2:13" x14ac:dyDescent="0.35">
      <c r="B958" s="229"/>
      <c r="C958" s="301"/>
      <c r="D958" s="301"/>
      <c r="E958" s="449"/>
      <c r="F958" s="301"/>
      <c r="G958" s="302"/>
      <c r="H958" s="170"/>
      <c r="I958" s="170"/>
      <c r="J958" s="646">
        <v>0</v>
      </c>
      <c r="K958" s="646">
        <v>0</v>
      </c>
      <c r="L958" s="652"/>
      <c r="M958" s="361"/>
    </row>
    <row r="959" spans="2:13" x14ac:dyDescent="0.35">
      <c r="B959" s="229"/>
      <c r="C959" s="301"/>
      <c r="D959" s="301"/>
      <c r="E959" s="449"/>
      <c r="F959" s="301"/>
      <c r="G959" s="302"/>
      <c r="H959" s="170"/>
      <c r="I959" s="170"/>
      <c r="J959" s="646">
        <v>0</v>
      </c>
      <c r="K959" s="646">
        <v>0</v>
      </c>
      <c r="L959" s="652"/>
      <c r="M959" s="361"/>
    </row>
    <row r="960" spans="2:13" x14ac:dyDescent="0.35">
      <c r="B960" s="229"/>
      <c r="C960" s="301"/>
      <c r="D960" s="301"/>
      <c r="E960" s="449"/>
      <c r="F960" s="301"/>
      <c r="G960" s="302"/>
      <c r="H960" s="170"/>
      <c r="I960" s="170"/>
      <c r="J960" s="646">
        <v>0</v>
      </c>
      <c r="K960" s="646">
        <v>0</v>
      </c>
      <c r="L960" s="652"/>
      <c r="M960" s="361"/>
    </row>
    <row r="961" spans="2:13" x14ac:dyDescent="0.35">
      <c r="B961" s="229"/>
      <c r="C961" s="301"/>
      <c r="D961" s="301"/>
      <c r="E961" s="449"/>
      <c r="F961" s="301"/>
      <c r="G961" s="302"/>
      <c r="H961" s="170"/>
      <c r="I961" s="170"/>
      <c r="J961" s="646">
        <v>0</v>
      </c>
      <c r="K961" s="646">
        <v>0</v>
      </c>
      <c r="L961" s="652"/>
      <c r="M961" s="361"/>
    </row>
    <row r="962" spans="2:13" x14ac:dyDescent="0.35">
      <c r="B962" s="229"/>
      <c r="C962" s="301"/>
      <c r="D962" s="301"/>
      <c r="E962" s="449"/>
      <c r="F962" s="301"/>
      <c r="G962" s="302"/>
      <c r="H962" s="170"/>
      <c r="I962" s="170"/>
      <c r="J962" s="646">
        <v>0</v>
      </c>
      <c r="K962" s="646">
        <v>0</v>
      </c>
      <c r="L962" s="652"/>
      <c r="M962" s="361"/>
    </row>
    <row r="963" spans="2:13" x14ac:dyDescent="0.35">
      <c r="B963" s="229"/>
      <c r="C963" s="301"/>
      <c r="D963" s="301"/>
      <c r="E963" s="449"/>
      <c r="F963" s="301"/>
      <c r="G963" s="302"/>
      <c r="H963" s="170"/>
      <c r="I963" s="170"/>
      <c r="J963" s="646">
        <v>0</v>
      </c>
      <c r="K963" s="646">
        <v>0</v>
      </c>
      <c r="L963" s="652"/>
      <c r="M963" s="361"/>
    </row>
    <row r="964" spans="2:13" x14ac:dyDescent="0.35">
      <c r="B964" s="229"/>
      <c r="C964" s="301"/>
      <c r="D964" s="301"/>
      <c r="E964" s="449"/>
      <c r="F964" s="301"/>
      <c r="G964" s="302"/>
      <c r="H964" s="170"/>
      <c r="I964" s="170"/>
      <c r="J964" s="646">
        <v>0</v>
      </c>
      <c r="K964" s="646">
        <v>0</v>
      </c>
      <c r="L964" s="652"/>
      <c r="M964" s="361"/>
    </row>
    <row r="965" spans="2:13" x14ac:dyDescent="0.35">
      <c r="B965" s="229"/>
      <c r="C965" s="301"/>
      <c r="D965" s="301"/>
      <c r="E965" s="449"/>
      <c r="F965" s="301"/>
      <c r="G965" s="302"/>
      <c r="H965" s="170"/>
      <c r="I965" s="170"/>
      <c r="J965" s="646">
        <v>0</v>
      </c>
      <c r="K965" s="646">
        <v>0</v>
      </c>
      <c r="L965" s="652"/>
      <c r="M965" s="361"/>
    </row>
    <row r="966" spans="2:13" x14ac:dyDescent="0.35">
      <c r="B966" s="229"/>
      <c r="C966" s="301"/>
      <c r="D966" s="301"/>
      <c r="E966" s="449"/>
      <c r="F966" s="301"/>
      <c r="G966" s="302"/>
      <c r="H966" s="170"/>
      <c r="I966" s="170"/>
      <c r="J966" s="646">
        <v>0</v>
      </c>
      <c r="K966" s="646">
        <v>0</v>
      </c>
      <c r="L966" s="652"/>
      <c r="M966" s="361"/>
    </row>
    <row r="967" spans="2:13" x14ac:dyDescent="0.35">
      <c r="B967" s="229"/>
      <c r="C967" s="301"/>
      <c r="D967" s="301"/>
      <c r="E967" s="449"/>
      <c r="F967" s="301"/>
      <c r="G967" s="302"/>
      <c r="H967" s="170"/>
      <c r="I967" s="170"/>
      <c r="J967" s="646">
        <v>0</v>
      </c>
      <c r="K967" s="646">
        <v>0</v>
      </c>
      <c r="L967" s="652"/>
      <c r="M967" s="361"/>
    </row>
    <row r="968" spans="2:13" x14ac:dyDescent="0.35">
      <c r="B968" s="229"/>
      <c r="C968" s="301"/>
      <c r="D968" s="301"/>
      <c r="E968" s="449"/>
      <c r="F968" s="301"/>
      <c r="G968" s="302"/>
      <c r="H968" s="170"/>
      <c r="I968" s="170"/>
      <c r="J968" s="646">
        <v>0</v>
      </c>
      <c r="K968" s="646">
        <v>0</v>
      </c>
      <c r="L968" s="652"/>
      <c r="M968" s="361"/>
    </row>
    <row r="969" spans="2:13" x14ac:dyDescent="0.35">
      <c r="B969" s="229"/>
      <c r="C969" s="301"/>
      <c r="D969" s="301"/>
      <c r="E969" s="449"/>
      <c r="F969" s="301"/>
      <c r="G969" s="302"/>
      <c r="H969" s="170"/>
      <c r="I969" s="170"/>
      <c r="J969" s="646">
        <v>0</v>
      </c>
      <c r="K969" s="646">
        <v>0</v>
      </c>
      <c r="L969" s="652"/>
      <c r="M969" s="361"/>
    </row>
    <row r="970" spans="2:13" x14ac:dyDescent="0.35">
      <c r="B970" s="229"/>
      <c r="C970" s="301"/>
      <c r="D970" s="301"/>
      <c r="E970" s="449"/>
      <c r="F970" s="301"/>
      <c r="G970" s="302"/>
      <c r="H970" s="170"/>
      <c r="I970" s="170"/>
      <c r="J970" s="646">
        <v>0</v>
      </c>
      <c r="K970" s="646">
        <v>0</v>
      </c>
      <c r="L970" s="652"/>
      <c r="M970" s="361"/>
    </row>
    <row r="971" spans="2:13" x14ac:dyDescent="0.35">
      <c r="B971" s="229"/>
      <c r="C971" s="301"/>
      <c r="D971" s="301"/>
      <c r="E971" s="449"/>
      <c r="F971" s="301"/>
      <c r="G971" s="302"/>
      <c r="H971" s="170"/>
      <c r="I971" s="170"/>
      <c r="J971" s="646">
        <v>0</v>
      </c>
      <c r="K971" s="646">
        <v>0</v>
      </c>
      <c r="L971" s="652"/>
      <c r="M971" s="361"/>
    </row>
    <row r="972" spans="2:13" x14ac:dyDescent="0.35">
      <c r="B972" s="229"/>
      <c r="C972" s="301"/>
      <c r="D972" s="301"/>
      <c r="E972" s="449"/>
      <c r="F972" s="301"/>
      <c r="G972" s="302"/>
      <c r="H972" s="170"/>
      <c r="I972" s="170"/>
      <c r="J972" s="646">
        <v>0</v>
      </c>
      <c r="K972" s="646">
        <v>0</v>
      </c>
      <c r="L972" s="652"/>
      <c r="M972" s="361"/>
    </row>
    <row r="973" spans="2:13" x14ac:dyDescent="0.35">
      <c r="B973" s="229"/>
      <c r="C973" s="301"/>
      <c r="D973" s="301"/>
      <c r="E973" s="449"/>
      <c r="F973" s="301"/>
      <c r="G973" s="302"/>
      <c r="H973" s="170"/>
      <c r="I973" s="170"/>
      <c r="J973" s="646">
        <v>0</v>
      </c>
      <c r="K973" s="646">
        <v>0</v>
      </c>
      <c r="L973" s="652"/>
      <c r="M973" s="361"/>
    </row>
    <row r="974" spans="2:13" x14ac:dyDescent="0.35">
      <c r="B974" s="229"/>
      <c r="C974" s="301"/>
      <c r="D974" s="301"/>
      <c r="E974" s="449"/>
      <c r="F974" s="301"/>
      <c r="G974" s="302"/>
      <c r="H974" s="170"/>
      <c r="I974" s="170"/>
      <c r="J974" s="646">
        <v>0</v>
      </c>
      <c r="K974" s="646">
        <v>0</v>
      </c>
      <c r="L974" s="652"/>
      <c r="M974" s="361"/>
    </row>
    <row r="975" spans="2:13" x14ac:dyDescent="0.35">
      <c r="B975" s="229"/>
      <c r="C975" s="301"/>
      <c r="D975" s="301"/>
      <c r="E975" s="449"/>
      <c r="F975" s="301"/>
      <c r="G975" s="302"/>
      <c r="H975" s="170"/>
      <c r="I975" s="170"/>
      <c r="J975" s="646">
        <v>0</v>
      </c>
      <c r="K975" s="646">
        <v>0</v>
      </c>
      <c r="L975" s="652"/>
      <c r="M975" s="361"/>
    </row>
    <row r="976" spans="2:13" x14ac:dyDescent="0.35">
      <c r="B976" s="229"/>
      <c r="C976" s="301"/>
      <c r="D976" s="301"/>
      <c r="E976" s="449"/>
      <c r="F976" s="301"/>
      <c r="G976" s="302"/>
      <c r="H976" s="170"/>
      <c r="I976" s="170"/>
      <c r="J976" s="646">
        <v>0</v>
      </c>
      <c r="K976" s="646">
        <v>0</v>
      </c>
      <c r="L976" s="652"/>
      <c r="M976" s="361"/>
    </row>
    <row r="977" spans="2:13" x14ac:dyDescent="0.35">
      <c r="B977" s="229"/>
      <c r="C977" s="301"/>
      <c r="D977" s="301"/>
      <c r="E977" s="449"/>
      <c r="F977" s="301"/>
      <c r="G977" s="302"/>
      <c r="H977" s="170"/>
      <c r="I977" s="170"/>
      <c r="J977" s="646">
        <v>0</v>
      </c>
      <c r="K977" s="646">
        <v>0</v>
      </c>
      <c r="L977" s="652"/>
      <c r="M977" s="361"/>
    </row>
    <row r="978" spans="2:13" x14ac:dyDescent="0.35">
      <c r="B978" s="229"/>
      <c r="C978" s="301"/>
      <c r="D978" s="301"/>
      <c r="E978" s="449"/>
      <c r="F978" s="301"/>
      <c r="G978" s="302"/>
      <c r="H978" s="170"/>
      <c r="I978" s="170"/>
      <c r="J978" s="646">
        <v>0</v>
      </c>
      <c r="K978" s="646">
        <v>0</v>
      </c>
      <c r="L978" s="652"/>
      <c r="M978" s="361"/>
    </row>
    <row r="979" spans="2:13" x14ac:dyDescent="0.35">
      <c r="B979" s="229"/>
      <c r="C979" s="301"/>
      <c r="D979" s="301"/>
      <c r="E979" s="449"/>
      <c r="F979" s="301"/>
      <c r="G979" s="302"/>
      <c r="H979" s="170"/>
      <c r="I979" s="170"/>
      <c r="J979" s="646">
        <v>0</v>
      </c>
      <c r="K979" s="646">
        <v>0</v>
      </c>
      <c r="L979" s="652"/>
      <c r="M979" s="361"/>
    </row>
    <row r="980" spans="2:13" x14ac:dyDescent="0.35">
      <c r="B980" s="229"/>
      <c r="C980" s="301"/>
      <c r="D980" s="301"/>
      <c r="E980" s="449"/>
      <c r="F980" s="301"/>
      <c r="G980" s="302"/>
      <c r="H980" s="170"/>
      <c r="I980" s="170"/>
      <c r="J980" s="646">
        <v>0</v>
      </c>
      <c r="K980" s="646">
        <v>0</v>
      </c>
      <c r="L980" s="652"/>
      <c r="M980" s="361"/>
    </row>
    <row r="981" spans="2:13" x14ac:dyDescent="0.35">
      <c r="B981" s="229"/>
      <c r="C981" s="301"/>
      <c r="D981" s="301"/>
      <c r="E981" s="449"/>
      <c r="F981" s="301"/>
      <c r="G981" s="302"/>
      <c r="H981" s="170"/>
      <c r="I981" s="170"/>
      <c r="J981" s="646">
        <v>0</v>
      </c>
      <c r="K981" s="646">
        <v>0</v>
      </c>
      <c r="L981" s="652"/>
      <c r="M981" s="361"/>
    </row>
    <row r="982" spans="2:13" x14ac:dyDescent="0.35">
      <c r="B982" s="229"/>
      <c r="C982" s="301"/>
      <c r="D982" s="301"/>
      <c r="E982" s="449"/>
      <c r="F982" s="301"/>
      <c r="G982" s="302"/>
      <c r="H982" s="170"/>
      <c r="I982" s="170"/>
      <c r="J982" s="646">
        <v>0</v>
      </c>
      <c r="K982" s="646">
        <v>0</v>
      </c>
      <c r="L982" s="652"/>
      <c r="M982" s="361"/>
    </row>
    <row r="983" spans="2:13" x14ac:dyDescent="0.35">
      <c r="B983" s="229"/>
      <c r="C983" s="301"/>
      <c r="D983" s="301"/>
      <c r="E983" s="449"/>
      <c r="F983" s="301"/>
      <c r="G983" s="302"/>
      <c r="H983" s="170"/>
      <c r="I983" s="170"/>
      <c r="J983" s="646">
        <v>0</v>
      </c>
      <c r="K983" s="646">
        <v>0</v>
      </c>
      <c r="L983" s="652"/>
      <c r="M983" s="361"/>
    </row>
    <row r="984" spans="2:13" x14ac:dyDescent="0.35">
      <c r="B984" s="229"/>
      <c r="C984" s="301"/>
      <c r="D984" s="301"/>
      <c r="E984" s="449"/>
      <c r="F984" s="301"/>
      <c r="G984" s="302"/>
      <c r="H984" s="170"/>
      <c r="I984" s="170"/>
      <c r="J984" s="646">
        <v>0</v>
      </c>
      <c r="K984" s="646">
        <v>0</v>
      </c>
      <c r="L984" s="652"/>
      <c r="M984" s="361"/>
    </row>
    <row r="985" spans="2:13" x14ac:dyDescent="0.35">
      <c r="B985" s="229"/>
      <c r="C985" s="301"/>
      <c r="D985" s="301"/>
      <c r="E985" s="449"/>
      <c r="F985" s="301"/>
      <c r="G985" s="302"/>
      <c r="H985" s="170"/>
      <c r="I985" s="170"/>
      <c r="J985" s="646">
        <v>0</v>
      </c>
      <c r="K985" s="646">
        <v>0</v>
      </c>
      <c r="L985" s="652"/>
      <c r="M985" s="361"/>
    </row>
    <row r="986" spans="2:13" x14ac:dyDescent="0.35">
      <c r="B986" s="229"/>
      <c r="C986" s="301"/>
      <c r="D986" s="301"/>
      <c r="E986" s="449"/>
      <c r="F986" s="301"/>
      <c r="G986" s="302"/>
      <c r="H986" s="170"/>
      <c r="I986" s="170"/>
      <c r="J986" s="646">
        <v>0</v>
      </c>
      <c r="K986" s="646">
        <v>0</v>
      </c>
      <c r="L986" s="652"/>
      <c r="M986" s="361"/>
    </row>
    <row r="987" spans="2:13" x14ac:dyDescent="0.35">
      <c r="B987" s="229"/>
      <c r="C987" s="301"/>
      <c r="D987" s="301"/>
      <c r="E987" s="449"/>
      <c r="F987" s="301"/>
      <c r="G987" s="302"/>
      <c r="H987" s="170"/>
      <c r="I987" s="170"/>
      <c r="J987" s="646">
        <v>0</v>
      </c>
      <c r="K987" s="646">
        <v>0</v>
      </c>
      <c r="L987" s="652"/>
      <c r="M987" s="361"/>
    </row>
    <row r="988" spans="2:13" x14ac:dyDescent="0.35">
      <c r="B988" s="229"/>
      <c r="C988" s="301"/>
      <c r="D988" s="301"/>
      <c r="E988" s="449"/>
      <c r="F988" s="301"/>
      <c r="G988" s="302"/>
      <c r="H988" s="170"/>
      <c r="I988" s="170"/>
      <c r="J988" s="646">
        <v>0</v>
      </c>
      <c r="K988" s="646">
        <v>0</v>
      </c>
      <c r="L988" s="652"/>
      <c r="M988" s="361"/>
    </row>
    <row r="989" spans="2:13" x14ac:dyDescent="0.35">
      <c r="B989" s="229"/>
      <c r="C989" s="301"/>
      <c r="D989" s="301"/>
      <c r="E989" s="449"/>
      <c r="F989" s="301"/>
      <c r="G989" s="302"/>
      <c r="H989" s="170"/>
      <c r="I989" s="170"/>
      <c r="J989" s="646">
        <v>0</v>
      </c>
      <c r="K989" s="646">
        <v>0</v>
      </c>
      <c r="L989" s="652"/>
      <c r="M989" s="361"/>
    </row>
    <row r="990" spans="2:13" x14ac:dyDescent="0.35">
      <c r="B990" s="229"/>
      <c r="C990" s="301"/>
      <c r="D990" s="301"/>
      <c r="E990" s="449"/>
      <c r="F990" s="301"/>
      <c r="G990" s="302"/>
      <c r="H990" s="170"/>
      <c r="I990" s="170"/>
      <c r="J990" s="646">
        <v>0</v>
      </c>
      <c r="K990" s="646">
        <v>0</v>
      </c>
      <c r="L990" s="652"/>
      <c r="M990" s="361"/>
    </row>
    <row r="991" spans="2:13" x14ac:dyDescent="0.35">
      <c r="B991" s="229"/>
      <c r="C991" s="301"/>
      <c r="D991" s="301"/>
      <c r="E991" s="449"/>
      <c r="F991" s="301"/>
      <c r="G991" s="302"/>
      <c r="H991" s="170"/>
      <c r="I991" s="170"/>
      <c r="J991" s="646">
        <v>0</v>
      </c>
      <c r="K991" s="646">
        <v>0</v>
      </c>
      <c r="L991" s="652"/>
      <c r="M991" s="361"/>
    </row>
    <row r="992" spans="2:13" x14ac:dyDescent="0.35">
      <c r="B992" s="229"/>
      <c r="C992" s="301"/>
      <c r="D992" s="301"/>
      <c r="E992" s="449"/>
      <c r="F992" s="301"/>
      <c r="G992" s="302"/>
      <c r="H992" s="170"/>
      <c r="I992" s="170"/>
      <c r="J992" s="646">
        <v>0</v>
      </c>
      <c r="K992" s="646">
        <v>0</v>
      </c>
      <c r="L992" s="652"/>
      <c r="M992" s="361"/>
    </row>
    <row r="993" spans="2:13" x14ac:dyDescent="0.35">
      <c r="B993" s="229"/>
      <c r="C993" s="301"/>
      <c r="D993" s="301"/>
      <c r="E993" s="449"/>
      <c r="F993" s="301"/>
      <c r="G993" s="302"/>
      <c r="H993" s="170"/>
      <c r="I993" s="170"/>
      <c r="J993" s="646">
        <v>0</v>
      </c>
      <c r="K993" s="646">
        <v>0</v>
      </c>
      <c r="L993" s="652"/>
      <c r="M993" s="361"/>
    </row>
    <row r="994" spans="2:13" x14ac:dyDescent="0.35">
      <c r="B994" s="229"/>
      <c r="C994" s="301"/>
      <c r="D994" s="301"/>
      <c r="E994" s="449"/>
      <c r="F994" s="301"/>
      <c r="G994" s="302"/>
      <c r="H994" s="170"/>
      <c r="I994" s="170"/>
      <c r="J994" s="646">
        <v>0</v>
      </c>
      <c r="K994" s="646">
        <v>0</v>
      </c>
      <c r="L994" s="652"/>
      <c r="M994" s="361"/>
    </row>
    <row r="995" spans="2:13" x14ac:dyDescent="0.35">
      <c r="B995" s="229"/>
      <c r="C995" s="301"/>
      <c r="D995" s="301"/>
      <c r="E995" s="449"/>
      <c r="F995" s="301"/>
      <c r="G995" s="302"/>
      <c r="H995" s="170"/>
      <c r="I995" s="170"/>
      <c r="J995" s="646">
        <v>0</v>
      </c>
      <c r="K995" s="646">
        <v>0</v>
      </c>
      <c r="L995" s="652"/>
      <c r="M995" s="361"/>
    </row>
    <row r="996" spans="2:13" x14ac:dyDescent="0.35">
      <c r="B996" s="229"/>
      <c r="C996" s="301"/>
      <c r="D996" s="301"/>
      <c r="E996" s="449"/>
      <c r="F996" s="301"/>
      <c r="G996" s="302"/>
      <c r="H996" s="170"/>
      <c r="I996" s="170"/>
      <c r="J996" s="646">
        <v>0</v>
      </c>
      <c r="K996" s="646">
        <v>0</v>
      </c>
      <c r="L996" s="652"/>
      <c r="M996" s="361"/>
    </row>
    <row r="997" spans="2:13" x14ac:dyDescent="0.35">
      <c r="B997" s="229"/>
      <c r="C997" s="301"/>
      <c r="D997" s="301"/>
      <c r="E997" s="449"/>
      <c r="F997" s="301"/>
      <c r="G997" s="302"/>
      <c r="H997" s="170"/>
      <c r="I997" s="170"/>
      <c r="J997" s="646">
        <v>0</v>
      </c>
      <c r="K997" s="646">
        <v>0</v>
      </c>
      <c r="L997" s="652"/>
      <c r="M997" s="361"/>
    </row>
    <row r="998" spans="2:13" x14ac:dyDescent="0.35">
      <c r="B998" s="229"/>
      <c r="C998" s="301"/>
      <c r="D998" s="301"/>
      <c r="E998" s="449"/>
      <c r="F998" s="301"/>
      <c r="G998" s="302"/>
      <c r="H998" s="170"/>
      <c r="I998" s="170"/>
      <c r="J998" s="646">
        <v>0</v>
      </c>
      <c r="K998" s="646">
        <v>0</v>
      </c>
      <c r="L998" s="652"/>
      <c r="M998" s="361"/>
    </row>
    <row r="999" spans="2:13" x14ac:dyDescent="0.35">
      <c r="B999" s="229"/>
      <c r="C999" s="301"/>
      <c r="D999" s="301"/>
      <c r="E999" s="449"/>
      <c r="F999" s="301"/>
      <c r="G999" s="302"/>
      <c r="H999" s="170"/>
      <c r="I999" s="170"/>
      <c r="J999" s="646">
        <v>0</v>
      </c>
      <c r="K999" s="646">
        <v>0</v>
      </c>
      <c r="L999" s="652"/>
      <c r="M999" s="361"/>
    </row>
    <row r="1000" spans="2:13" x14ac:dyDescent="0.35">
      <c r="B1000" s="229"/>
      <c r="C1000" s="301"/>
      <c r="D1000" s="301"/>
      <c r="E1000" s="449"/>
      <c r="F1000" s="301"/>
      <c r="G1000" s="302"/>
      <c r="H1000" s="170"/>
      <c r="I1000" s="170"/>
      <c r="J1000" s="646">
        <v>0</v>
      </c>
      <c r="K1000" s="646">
        <v>0</v>
      </c>
      <c r="L1000" s="652"/>
      <c r="M1000" s="361"/>
    </row>
    <row r="1001" spans="2:13" x14ac:dyDescent="0.35">
      <c r="B1001" s="229"/>
      <c r="C1001" s="301"/>
      <c r="D1001" s="301"/>
      <c r="E1001" s="449"/>
      <c r="F1001" s="301"/>
      <c r="G1001" s="302"/>
      <c r="H1001" s="170"/>
      <c r="I1001" s="170"/>
      <c r="J1001" s="646">
        <v>0</v>
      </c>
      <c r="K1001" s="646">
        <v>0</v>
      </c>
      <c r="L1001" s="652"/>
      <c r="M1001" s="361"/>
    </row>
    <row r="1002" spans="2:13" x14ac:dyDescent="0.35">
      <c r="B1002" s="229"/>
      <c r="C1002" s="301"/>
      <c r="D1002" s="301"/>
      <c r="E1002" s="449"/>
      <c r="F1002" s="301"/>
      <c r="G1002" s="302"/>
      <c r="H1002" s="170"/>
      <c r="I1002" s="170"/>
      <c r="J1002" s="646">
        <v>0</v>
      </c>
      <c r="K1002" s="646">
        <v>0</v>
      </c>
      <c r="L1002" s="652"/>
      <c r="M1002" s="361"/>
    </row>
    <row r="1003" spans="2:13" x14ac:dyDescent="0.35">
      <c r="B1003" s="229"/>
      <c r="C1003" s="301"/>
      <c r="D1003" s="301"/>
      <c r="E1003" s="449"/>
      <c r="F1003" s="301"/>
      <c r="G1003" s="302"/>
      <c r="H1003" s="170"/>
      <c r="I1003" s="170"/>
      <c r="J1003" s="646">
        <v>0</v>
      </c>
      <c r="K1003" s="646">
        <v>0</v>
      </c>
      <c r="L1003" s="652"/>
      <c r="M1003" s="361"/>
    </row>
    <row r="1004" spans="2:13" x14ac:dyDescent="0.35">
      <c r="B1004" s="229"/>
      <c r="C1004" s="301"/>
      <c r="D1004" s="301"/>
      <c r="E1004" s="449"/>
      <c r="F1004" s="301"/>
      <c r="G1004" s="302"/>
      <c r="H1004" s="170"/>
      <c r="I1004" s="170"/>
      <c r="J1004" s="646">
        <v>0</v>
      </c>
      <c r="K1004" s="646">
        <v>0</v>
      </c>
      <c r="L1004" s="652"/>
      <c r="M1004" s="361"/>
    </row>
    <row r="1005" spans="2:13" x14ac:dyDescent="0.35">
      <c r="B1005" s="229"/>
      <c r="C1005" s="301"/>
      <c r="D1005" s="301"/>
      <c r="E1005" s="449"/>
      <c r="F1005" s="301"/>
      <c r="G1005" s="302"/>
      <c r="H1005" s="170"/>
      <c r="I1005" s="170"/>
      <c r="J1005" s="646">
        <v>0</v>
      </c>
      <c r="K1005" s="646">
        <v>0</v>
      </c>
      <c r="L1005" s="652"/>
      <c r="M1005" s="361"/>
    </row>
    <row r="1006" spans="2:13" x14ac:dyDescent="0.35">
      <c r="B1006" s="229"/>
      <c r="C1006" s="301"/>
      <c r="D1006" s="301"/>
      <c r="E1006" s="449"/>
      <c r="F1006" s="301"/>
      <c r="G1006" s="302"/>
      <c r="H1006" s="170"/>
      <c r="I1006" s="170"/>
      <c r="J1006" s="646">
        <v>0</v>
      </c>
      <c r="K1006" s="646">
        <v>0</v>
      </c>
      <c r="L1006" s="652"/>
      <c r="M1006" s="361"/>
    </row>
    <row r="1007" spans="2:13" x14ac:dyDescent="0.35">
      <c r="B1007" s="229"/>
      <c r="C1007" s="301"/>
      <c r="D1007" s="301"/>
      <c r="E1007" s="449"/>
      <c r="F1007" s="301"/>
      <c r="G1007" s="302"/>
      <c r="H1007" s="170"/>
      <c r="I1007" s="170"/>
      <c r="J1007" s="646">
        <v>0</v>
      </c>
      <c r="K1007" s="646">
        <v>0</v>
      </c>
      <c r="L1007" s="652"/>
      <c r="M1007" s="361"/>
    </row>
    <row r="1008" spans="2:13" x14ac:dyDescent="0.35">
      <c r="B1008" s="229"/>
      <c r="C1008" s="301"/>
      <c r="D1008" s="301"/>
      <c r="E1008" s="449"/>
      <c r="F1008" s="301"/>
      <c r="G1008" s="302"/>
      <c r="H1008" s="170"/>
      <c r="I1008" s="170"/>
      <c r="J1008" s="646">
        <v>0</v>
      </c>
      <c r="K1008" s="646">
        <v>0</v>
      </c>
      <c r="L1008" s="652"/>
      <c r="M1008" s="361"/>
    </row>
    <row r="1009" spans="2:13" x14ac:dyDescent="0.35">
      <c r="B1009" s="229"/>
      <c r="C1009" s="301"/>
      <c r="D1009" s="301"/>
      <c r="E1009" s="449"/>
      <c r="F1009" s="301"/>
      <c r="G1009" s="302"/>
      <c r="H1009" s="170"/>
      <c r="I1009" s="170"/>
      <c r="J1009" s="646">
        <v>0</v>
      </c>
      <c r="K1009" s="646">
        <v>0</v>
      </c>
      <c r="L1009" s="652"/>
      <c r="M1009" s="361"/>
    </row>
    <row r="1010" spans="2:13" x14ac:dyDescent="0.35">
      <c r="B1010" s="229"/>
      <c r="C1010" s="301"/>
      <c r="D1010" s="301"/>
      <c r="E1010" s="449"/>
      <c r="F1010" s="301"/>
      <c r="G1010" s="302"/>
      <c r="H1010" s="170"/>
      <c r="I1010" s="170"/>
      <c r="J1010" s="646">
        <v>0</v>
      </c>
      <c r="K1010" s="646">
        <v>0</v>
      </c>
      <c r="L1010" s="652"/>
      <c r="M1010" s="361"/>
    </row>
    <row r="1011" spans="2:13" x14ac:dyDescent="0.35">
      <c r="B1011" s="229"/>
      <c r="C1011" s="301"/>
      <c r="D1011" s="301"/>
      <c r="E1011" s="449"/>
      <c r="F1011" s="301"/>
      <c r="G1011" s="302"/>
      <c r="H1011" s="170"/>
      <c r="I1011" s="170"/>
      <c r="J1011" s="646">
        <v>0</v>
      </c>
      <c r="K1011" s="646">
        <v>0</v>
      </c>
      <c r="L1011" s="652"/>
      <c r="M1011" s="361"/>
    </row>
    <row r="1012" spans="2:13" x14ac:dyDescent="0.35">
      <c r="B1012" s="229"/>
      <c r="C1012" s="301"/>
      <c r="D1012" s="301"/>
      <c r="E1012" s="449"/>
      <c r="F1012" s="301"/>
      <c r="G1012" s="302"/>
      <c r="H1012" s="170"/>
      <c r="I1012" s="170"/>
      <c r="J1012" s="646">
        <v>0</v>
      </c>
      <c r="K1012" s="646">
        <v>0</v>
      </c>
      <c r="L1012" s="652"/>
      <c r="M1012" s="361"/>
    </row>
    <row r="1013" spans="2:13" x14ac:dyDescent="0.35">
      <c r="B1013" s="229"/>
      <c r="C1013" s="301"/>
      <c r="D1013" s="301"/>
      <c r="E1013" s="449"/>
      <c r="F1013" s="301"/>
      <c r="G1013" s="302"/>
      <c r="H1013" s="170"/>
      <c r="I1013" s="170"/>
      <c r="J1013" s="646">
        <v>0</v>
      </c>
      <c r="K1013" s="646">
        <v>0</v>
      </c>
      <c r="L1013" s="652"/>
      <c r="M1013" s="361"/>
    </row>
    <row r="1014" spans="2:13" x14ac:dyDescent="0.35">
      <c r="B1014" s="229"/>
      <c r="C1014" s="301"/>
      <c r="D1014" s="301"/>
      <c r="E1014" s="449"/>
      <c r="F1014" s="301"/>
      <c r="G1014" s="302"/>
      <c r="H1014" s="170"/>
      <c r="I1014" s="170"/>
      <c r="J1014" s="646">
        <v>0</v>
      </c>
      <c r="K1014" s="646">
        <v>0</v>
      </c>
      <c r="L1014" s="652"/>
      <c r="M1014" s="361"/>
    </row>
    <row r="1015" spans="2:13" x14ac:dyDescent="0.35">
      <c r="B1015" s="229"/>
      <c r="C1015" s="301"/>
      <c r="D1015" s="301"/>
      <c r="E1015" s="449"/>
      <c r="F1015" s="301"/>
      <c r="G1015" s="302"/>
      <c r="H1015" s="170"/>
      <c r="I1015" s="170"/>
      <c r="J1015" s="646">
        <v>0</v>
      </c>
      <c r="K1015" s="646">
        <v>0</v>
      </c>
      <c r="L1015" s="652"/>
      <c r="M1015" s="361"/>
    </row>
    <row r="1016" spans="2:13" x14ac:dyDescent="0.35">
      <c r="B1016" s="229"/>
      <c r="C1016" s="301"/>
      <c r="D1016" s="301"/>
      <c r="E1016" s="449"/>
      <c r="F1016" s="301"/>
      <c r="G1016" s="302"/>
      <c r="H1016" s="170"/>
      <c r="I1016" s="170"/>
      <c r="J1016" s="646">
        <v>0</v>
      </c>
      <c r="K1016" s="646">
        <v>0</v>
      </c>
      <c r="L1016" s="652"/>
      <c r="M1016" s="361"/>
    </row>
    <row r="1017" spans="2:13" x14ac:dyDescent="0.35">
      <c r="B1017" s="229"/>
      <c r="C1017" s="301"/>
      <c r="D1017" s="301"/>
      <c r="E1017" s="449"/>
      <c r="F1017" s="301"/>
      <c r="G1017" s="302"/>
      <c r="H1017" s="170"/>
      <c r="I1017" s="170"/>
      <c r="J1017" s="646">
        <v>0</v>
      </c>
      <c r="K1017" s="646">
        <v>0</v>
      </c>
      <c r="L1017" s="652"/>
      <c r="M1017" s="361"/>
    </row>
    <row r="1018" spans="2:13" x14ac:dyDescent="0.35">
      <c r="B1018" s="229"/>
      <c r="C1018" s="301"/>
      <c r="D1018" s="301"/>
      <c r="E1018" s="449"/>
      <c r="F1018" s="301"/>
      <c r="G1018" s="302"/>
      <c r="H1018" s="170"/>
      <c r="I1018" s="170"/>
      <c r="J1018" s="646">
        <v>0</v>
      </c>
      <c r="K1018" s="646">
        <v>0</v>
      </c>
      <c r="L1018" s="652"/>
      <c r="M1018" s="361"/>
    </row>
    <row r="1019" spans="2:13" x14ac:dyDescent="0.35">
      <c r="B1019" s="229"/>
      <c r="C1019" s="301"/>
      <c r="D1019" s="301"/>
      <c r="E1019" s="449"/>
      <c r="F1019" s="301"/>
      <c r="G1019" s="302"/>
      <c r="H1019" s="170"/>
      <c r="I1019" s="170"/>
      <c r="J1019" s="646">
        <v>0</v>
      </c>
      <c r="K1019" s="646">
        <v>0</v>
      </c>
      <c r="L1019" s="652"/>
      <c r="M1019" s="361"/>
    </row>
    <row r="1020" spans="2:13" x14ac:dyDescent="0.35">
      <c r="B1020" s="229"/>
      <c r="C1020" s="301"/>
      <c r="D1020" s="301"/>
      <c r="E1020" s="449"/>
      <c r="F1020" s="301"/>
      <c r="G1020" s="302"/>
      <c r="H1020" s="170"/>
      <c r="I1020" s="170"/>
      <c r="J1020" s="646">
        <v>0</v>
      </c>
      <c r="K1020" s="646">
        <v>0</v>
      </c>
      <c r="L1020" s="652"/>
      <c r="M1020" s="361"/>
    </row>
    <row r="1021" spans="2:13" x14ac:dyDescent="0.35">
      <c r="B1021" s="229"/>
      <c r="C1021" s="301"/>
      <c r="D1021" s="301"/>
      <c r="E1021" s="449"/>
      <c r="F1021" s="301"/>
      <c r="G1021" s="302"/>
      <c r="H1021" s="170"/>
      <c r="I1021" s="170"/>
      <c r="J1021" s="646">
        <v>0</v>
      </c>
      <c r="K1021" s="646">
        <v>0</v>
      </c>
      <c r="L1021" s="652"/>
      <c r="M1021" s="361"/>
    </row>
    <row r="1022" spans="2:13" x14ac:dyDescent="0.35">
      <c r="B1022" s="229"/>
      <c r="C1022" s="301"/>
      <c r="D1022" s="301"/>
      <c r="E1022" s="449"/>
      <c r="F1022" s="301"/>
      <c r="G1022" s="302"/>
      <c r="H1022" s="170"/>
      <c r="I1022" s="170"/>
      <c r="J1022" s="646">
        <v>0</v>
      </c>
      <c r="K1022" s="646">
        <v>0</v>
      </c>
      <c r="L1022" s="652"/>
      <c r="M1022" s="361"/>
    </row>
    <row r="1023" spans="2:13" x14ac:dyDescent="0.35">
      <c r="B1023" s="229"/>
      <c r="C1023" s="301"/>
      <c r="D1023" s="301"/>
      <c r="E1023" s="449"/>
      <c r="F1023" s="301"/>
      <c r="G1023" s="302"/>
      <c r="H1023" s="170"/>
      <c r="I1023" s="170"/>
      <c r="J1023" s="646">
        <v>0</v>
      </c>
      <c r="K1023" s="646">
        <v>0</v>
      </c>
      <c r="L1023" s="652"/>
      <c r="M1023" s="361"/>
    </row>
    <row r="1024" spans="2:13" x14ac:dyDescent="0.35">
      <c r="B1024" s="229"/>
      <c r="C1024" s="301"/>
      <c r="D1024" s="301"/>
      <c r="E1024" s="449"/>
      <c r="F1024" s="301"/>
      <c r="G1024" s="302"/>
      <c r="H1024" s="170"/>
      <c r="I1024" s="170"/>
      <c r="J1024" s="646">
        <v>0</v>
      </c>
      <c r="K1024" s="646">
        <v>0</v>
      </c>
      <c r="L1024" s="652"/>
      <c r="M1024" s="361"/>
    </row>
    <row r="1025" spans="2:13" x14ac:dyDescent="0.35">
      <c r="B1025" s="229"/>
      <c r="C1025" s="301"/>
      <c r="D1025" s="301"/>
      <c r="E1025" s="449"/>
      <c r="F1025" s="301"/>
      <c r="G1025" s="302"/>
      <c r="H1025" s="170"/>
      <c r="I1025" s="170"/>
      <c r="J1025" s="646">
        <v>0</v>
      </c>
      <c r="K1025" s="646">
        <v>0</v>
      </c>
      <c r="L1025" s="652"/>
      <c r="M1025" s="361"/>
    </row>
    <row r="1026" spans="2:13" x14ac:dyDescent="0.35">
      <c r="B1026" s="229"/>
      <c r="C1026" s="301"/>
      <c r="D1026" s="301"/>
      <c r="E1026" s="449"/>
      <c r="F1026" s="301"/>
      <c r="G1026" s="302"/>
      <c r="H1026" s="170"/>
      <c r="I1026" s="170"/>
      <c r="J1026" s="646">
        <v>0</v>
      </c>
      <c r="K1026" s="646">
        <v>0</v>
      </c>
      <c r="L1026" s="652"/>
      <c r="M1026" s="361"/>
    </row>
    <row r="1027" spans="2:13" x14ac:dyDescent="0.35">
      <c r="B1027" s="229"/>
      <c r="C1027" s="301"/>
      <c r="D1027" s="301"/>
      <c r="E1027" s="449"/>
      <c r="F1027" s="301"/>
      <c r="G1027" s="302"/>
      <c r="H1027" s="170"/>
      <c r="I1027" s="170"/>
      <c r="J1027" s="646">
        <v>0</v>
      </c>
      <c r="K1027" s="646">
        <v>0</v>
      </c>
      <c r="L1027" s="652"/>
      <c r="M1027" s="361"/>
    </row>
    <row r="1028" spans="2:13" x14ac:dyDescent="0.35">
      <c r="B1028" s="229"/>
      <c r="C1028" s="301"/>
      <c r="D1028" s="301"/>
      <c r="E1028" s="449"/>
      <c r="F1028" s="301"/>
      <c r="G1028" s="302"/>
      <c r="H1028" s="170"/>
      <c r="I1028" s="170"/>
      <c r="J1028" s="646">
        <v>0</v>
      </c>
      <c r="K1028" s="646">
        <v>0</v>
      </c>
      <c r="L1028" s="652"/>
      <c r="M1028" s="361"/>
    </row>
    <row r="1029" spans="2:13" x14ac:dyDescent="0.35">
      <c r="B1029" s="229"/>
      <c r="C1029" s="301"/>
      <c r="D1029" s="301"/>
      <c r="E1029" s="449"/>
      <c r="F1029" s="301"/>
      <c r="G1029" s="302"/>
      <c r="H1029" s="170"/>
      <c r="I1029" s="170"/>
      <c r="J1029" s="646">
        <v>0</v>
      </c>
      <c r="K1029" s="646">
        <v>0</v>
      </c>
      <c r="L1029" s="652"/>
      <c r="M1029" s="361"/>
    </row>
    <row r="1030" spans="2:13" x14ac:dyDescent="0.35">
      <c r="B1030" s="229"/>
      <c r="C1030" s="301"/>
      <c r="D1030" s="301"/>
      <c r="E1030" s="449"/>
      <c r="F1030" s="301"/>
      <c r="G1030" s="302"/>
      <c r="H1030" s="170"/>
      <c r="I1030" s="170"/>
      <c r="J1030" s="646">
        <v>0</v>
      </c>
      <c r="K1030" s="646">
        <v>0</v>
      </c>
      <c r="L1030" s="652"/>
      <c r="M1030" s="361"/>
    </row>
    <row r="1031" spans="2:13" x14ac:dyDescent="0.35">
      <c r="B1031" s="229"/>
      <c r="C1031" s="301"/>
      <c r="D1031" s="301"/>
      <c r="E1031" s="449"/>
      <c r="F1031" s="301"/>
      <c r="G1031" s="302"/>
      <c r="H1031" s="170"/>
      <c r="I1031" s="170"/>
      <c r="J1031" s="646">
        <v>0</v>
      </c>
      <c r="K1031" s="646">
        <v>0</v>
      </c>
      <c r="L1031" s="652"/>
      <c r="M1031" s="361"/>
    </row>
    <row r="1032" spans="2:13" x14ac:dyDescent="0.35">
      <c r="B1032" s="229"/>
      <c r="C1032" s="301"/>
      <c r="D1032" s="301"/>
      <c r="E1032" s="449"/>
      <c r="F1032" s="301"/>
      <c r="G1032" s="302"/>
      <c r="H1032" s="170"/>
      <c r="I1032" s="170"/>
      <c r="J1032" s="646">
        <v>0</v>
      </c>
      <c r="K1032" s="646">
        <v>0</v>
      </c>
      <c r="L1032" s="652"/>
      <c r="M1032" s="361"/>
    </row>
    <row r="1033" spans="2:13" x14ac:dyDescent="0.35">
      <c r="B1033" s="229"/>
      <c r="C1033" s="301"/>
      <c r="D1033" s="301"/>
      <c r="E1033" s="449"/>
      <c r="F1033" s="301"/>
      <c r="G1033" s="302"/>
      <c r="H1033" s="170"/>
      <c r="I1033" s="170"/>
      <c r="J1033" s="646">
        <v>0</v>
      </c>
      <c r="K1033" s="646">
        <v>0</v>
      </c>
      <c r="L1033" s="652"/>
      <c r="M1033" s="361"/>
    </row>
    <row r="1034" spans="2:13" x14ac:dyDescent="0.35">
      <c r="B1034" s="229"/>
      <c r="C1034" s="301"/>
      <c r="D1034" s="301"/>
      <c r="E1034" s="449"/>
      <c r="F1034" s="301"/>
      <c r="G1034" s="302"/>
      <c r="H1034" s="170"/>
      <c r="I1034" s="170"/>
      <c r="J1034" s="646">
        <v>0</v>
      </c>
      <c r="K1034" s="646">
        <v>0</v>
      </c>
      <c r="L1034" s="652"/>
      <c r="M1034" s="361"/>
    </row>
    <row r="1035" spans="2:13" x14ac:dyDescent="0.35">
      <c r="B1035" s="229"/>
      <c r="C1035" s="301"/>
      <c r="D1035" s="301"/>
      <c r="E1035" s="449"/>
      <c r="F1035" s="301"/>
      <c r="G1035" s="302"/>
      <c r="H1035" s="170"/>
      <c r="I1035" s="170"/>
      <c r="J1035" s="646">
        <v>0</v>
      </c>
      <c r="K1035" s="646">
        <v>0</v>
      </c>
      <c r="L1035" s="652"/>
      <c r="M1035" s="361"/>
    </row>
    <row r="1036" spans="2:13" x14ac:dyDescent="0.35">
      <c r="B1036" s="229"/>
      <c r="C1036" s="301"/>
      <c r="D1036" s="301"/>
      <c r="E1036" s="449"/>
      <c r="F1036" s="301"/>
      <c r="G1036" s="302"/>
      <c r="H1036" s="170"/>
      <c r="I1036" s="170"/>
      <c r="J1036" s="646">
        <v>0</v>
      </c>
      <c r="K1036" s="646">
        <v>0</v>
      </c>
      <c r="L1036" s="652"/>
      <c r="M1036" s="361"/>
    </row>
    <row r="1037" spans="2:13" x14ac:dyDescent="0.35">
      <c r="B1037" s="229"/>
      <c r="C1037" s="301"/>
      <c r="D1037" s="301"/>
      <c r="E1037" s="449"/>
      <c r="F1037" s="301"/>
      <c r="G1037" s="302"/>
      <c r="H1037" s="170"/>
      <c r="I1037" s="170"/>
      <c r="J1037" s="646">
        <v>0</v>
      </c>
      <c r="K1037" s="646">
        <v>0</v>
      </c>
      <c r="L1037" s="652"/>
      <c r="M1037" s="361"/>
    </row>
    <row r="1038" spans="2:13" x14ac:dyDescent="0.35">
      <c r="B1038" s="229"/>
      <c r="C1038" s="301"/>
      <c r="D1038" s="301"/>
      <c r="E1038" s="449"/>
      <c r="F1038" s="301"/>
      <c r="G1038" s="302"/>
      <c r="H1038" s="170"/>
      <c r="I1038" s="170"/>
      <c r="J1038" s="646">
        <v>0</v>
      </c>
      <c r="K1038" s="646">
        <v>0</v>
      </c>
      <c r="L1038" s="652"/>
      <c r="M1038" s="361"/>
    </row>
    <row r="1039" spans="2:13" x14ac:dyDescent="0.35">
      <c r="B1039" s="229"/>
      <c r="C1039" s="301"/>
      <c r="D1039" s="301"/>
      <c r="E1039" s="449"/>
      <c r="F1039" s="301"/>
      <c r="G1039" s="302"/>
      <c r="H1039" s="170"/>
      <c r="I1039" s="170"/>
      <c r="J1039" s="646">
        <v>0</v>
      </c>
      <c r="K1039" s="646">
        <v>0</v>
      </c>
      <c r="L1039" s="652"/>
      <c r="M1039" s="361"/>
    </row>
    <row r="1040" spans="2:13" x14ac:dyDescent="0.35">
      <c r="B1040" s="229"/>
      <c r="C1040" s="301"/>
      <c r="D1040" s="301"/>
      <c r="E1040" s="449"/>
      <c r="F1040" s="301"/>
      <c r="G1040" s="302"/>
      <c r="H1040" s="170"/>
      <c r="I1040" s="170"/>
      <c r="J1040" s="646">
        <v>0</v>
      </c>
      <c r="K1040" s="646">
        <v>0</v>
      </c>
      <c r="L1040" s="652"/>
      <c r="M1040" s="361"/>
    </row>
    <row r="1041" spans="2:13" x14ac:dyDescent="0.35">
      <c r="B1041" s="229"/>
      <c r="C1041" s="301"/>
      <c r="D1041" s="301"/>
      <c r="E1041" s="449"/>
      <c r="F1041" s="301"/>
      <c r="G1041" s="302"/>
      <c r="H1041" s="170"/>
      <c r="I1041" s="170"/>
      <c r="J1041" s="646">
        <v>0</v>
      </c>
      <c r="K1041" s="646">
        <v>0</v>
      </c>
      <c r="L1041" s="652"/>
      <c r="M1041" s="361"/>
    </row>
    <row r="1042" spans="2:13" x14ac:dyDescent="0.35">
      <c r="B1042" s="229"/>
      <c r="C1042" s="301"/>
      <c r="D1042" s="301"/>
      <c r="E1042" s="449"/>
      <c r="F1042" s="301"/>
      <c r="G1042" s="302"/>
      <c r="H1042" s="170"/>
      <c r="I1042" s="170"/>
      <c r="J1042" s="646">
        <v>0</v>
      </c>
      <c r="K1042" s="646">
        <v>0</v>
      </c>
      <c r="L1042" s="652"/>
      <c r="M1042" s="361"/>
    </row>
    <row r="1043" spans="2:13" x14ac:dyDescent="0.35">
      <c r="B1043" s="229"/>
      <c r="C1043" s="301"/>
      <c r="D1043" s="301"/>
      <c r="E1043" s="449"/>
      <c r="F1043" s="301"/>
      <c r="G1043" s="302"/>
      <c r="H1043" s="170"/>
      <c r="I1043" s="170"/>
      <c r="J1043" s="646">
        <v>0</v>
      </c>
      <c r="K1043" s="646">
        <v>0</v>
      </c>
      <c r="L1043" s="652"/>
      <c r="M1043" s="361"/>
    </row>
    <row r="1044" spans="2:13" x14ac:dyDescent="0.35">
      <c r="B1044" s="229"/>
      <c r="C1044" s="301"/>
      <c r="D1044" s="301"/>
      <c r="E1044" s="449"/>
      <c r="F1044" s="301"/>
      <c r="G1044" s="302"/>
      <c r="H1044" s="170"/>
      <c r="I1044" s="170"/>
      <c r="J1044" s="646">
        <v>0</v>
      </c>
      <c r="K1044" s="646">
        <v>0</v>
      </c>
      <c r="L1044" s="652"/>
      <c r="M1044" s="361"/>
    </row>
    <row r="1045" spans="2:13" x14ac:dyDescent="0.35">
      <c r="B1045" s="229"/>
      <c r="C1045" s="301"/>
      <c r="D1045" s="301"/>
      <c r="E1045" s="449"/>
      <c r="F1045" s="301"/>
      <c r="G1045" s="302"/>
      <c r="H1045" s="170"/>
      <c r="I1045" s="170"/>
      <c r="J1045" s="646">
        <v>0</v>
      </c>
      <c r="K1045" s="646">
        <v>0</v>
      </c>
      <c r="L1045" s="652"/>
      <c r="M1045" s="361"/>
    </row>
    <row r="1046" spans="2:13" x14ac:dyDescent="0.35">
      <c r="B1046" s="229"/>
      <c r="C1046" s="301"/>
      <c r="D1046" s="301"/>
      <c r="E1046" s="449"/>
      <c r="F1046" s="301"/>
      <c r="G1046" s="302"/>
      <c r="H1046" s="170"/>
      <c r="I1046" s="170"/>
      <c r="J1046" s="646">
        <v>0</v>
      </c>
      <c r="K1046" s="646">
        <v>0</v>
      </c>
      <c r="L1046" s="652"/>
      <c r="M1046" s="361"/>
    </row>
    <row r="1047" spans="2:13" x14ac:dyDescent="0.35">
      <c r="B1047" s="229"/>
      <c r="C1047" s="301"/>
      <c r="D1047" s="301"/>
      <c r="E1047" s="449"/>
      <c r="F1047" s="301"/>
      <c r="G1047" s="302"/>
      <c r="H1047" s="170"/>
      <c r="I1047" s="170"/>
      <c r="J1047" s="646">
        <v>0</v>
      </c>
      <c r="K1047" s="646">
        <v>0</v>
      </c>
      <c r="L1047" s="652"/>
      <c r="M1047" s="361"/>
    </row>
    <row r="1048" spans="2:13" x14ac:dyDescent="0.35">
      <c r="B1048" s="229"/>
      <c r="C1048" s="301"/>
      <c r="D1048" s="301"/>
      <c r="E1048" s="449"/>
      <c r="F1048" s="301"/>
      <c r="G1048" s="302"/>
      <c r="H1048" s="170"/>
      <c r="I1048" s="170"/>
      <c r="J1048" s="646">
        <v>0</v>
      </c>
      <c r="K1048" s="646">
        <v>0</v>
      </c>
      <c r="L1048" s="652"/>
      <c r="M1048" s="361"/>
    </row>
    <row r="1049" spans="2:13" x14ac:dyDescent="0.35">
      <c r="B1049" s="229"/>
      <c r="C1049" s="301"/>
      <c r="D1049" s="301"/>
      <c r="E1049" s="449"/>
      <c r="F1049" s="301"/>
      <c r="G1049" s="302"/>
      <c r="H1049" s="170"/>
      <c r="I1049" s="170"/>
      <c r="J1049" s="646">
        <v>0</v>
      </c>
      <c r="K1049" s="646">
        <v>0</v>
      </c>
      <c r="L1049" s="652"/>
      <c r="M1049" s="361"/>
    </row>
    <row r="1050" spans="2:13" x14ac:dyDescent="0.35">
      <c r="B1050" s="229"/>
      <c r="C1050" s="301"/>
      <c r="D1050" s="301"/>
      <c r="E1050" s="449"/>
      <c r="F1050" s="301"/>
      <c r="G1050" s="302"/>
      <c r="H1050" s="170"/>
      <c r="I1050" s="170"/>
      <c r="J1050" s="646">
        <v>0</v>
      </c>
      <c r="K1050" s="646">
        <v>0</v>
      </c>
      <c r="L1050" s="652"/>
      <c r="M1050" s="361"/>
    </row>
    <row r="1051" spans="2:13" x14ac:dyDescent="0.35">
      <c r="B1051" s="229"/>
      <c r="C1051" s="301"/>
      <c r="D1051" s="301"/>
      <c r="E1051" s="449"/>
      <c r="F1051" s="301"/>
      <c r="G1051" s="302"/>
      <c r="H1051" s="170"/>
      <c r="I1051" s="170"/>
      <c r="J1051" s="646">
        <v>0</v>
      </c>
      <c r="K1051" s="646">
        <v>0</v>
      </c>
      <c r="L1051" s="652"/>
      <c r="M1051" s="361"/>
    </row>
    <row r="1052" spans="2:13" x14ac:dyDescent="0.35">
      <c r="B1052" s="229"/>
      <c r="C1052" s="301"/>
      <c r="D1052" s="301"/>
      <c r="E1052" s="449"/>
      <c r="F1052" s="301"/>
      <c r="G1052" s="302"/>
      <c r="H1052" s="170"/>
      <c r="I1052" s="170"/>
      <c r="J1052" s="646">
        <v>0</v>
      </c>
      <c r="K1052" s="646">
        <v>0</v>
      </c>
      <c r="L1052" s="652"/>
      <c r="M1052" s="361"/>
    </row>
    <row r="1053" spans="2:13" x14ac:dyDescent="0.35">
      <c r="B1053" s="229"/>
      <c r="C1053" s="301"/>
      <c r="D1053" s="301"/>
      <c r="E1053" s="449"/>
      <c r="F1053" s="301"/>
      <c r="G1053" s="302"/>
      <c r="H1053" s="170"/>
      <c r="I1053" s="170"/>
      <c r="J1053" s="646">
        <v>0</v>
      </c>
      <c r="K1053" s="646">
        <v>0</v>
      </c>
      <c r="L1053" s="652"/>
      <c r="M1053" s="361"/>
    </row>
    <row r="1054" spans="2:13" x14ac:dyDescent="0.35">
      <c r="B1054" s="229"/>
      <c r="C1054" s="301"/>
      <c r="D1054" s="301"/>
      <c r="E1054" s="449"/>
      <c r="F1054" s="301"/>
      <c r="G1054" s="302"/>
      <c r="H1054" s="170"/>
      <c r="I1054" s="170"/>
      <c r="J1054" s="646">
        <v>0</v>
      </c>
      <c r="K1054" s="646">
        <v>0</v>
      </c>
      <c r="L1054" s="652"/>
      <c r="M1054" s="361"/>
    </row>
    <row r="1055" spans="2:13" x14ac:dyDescent="0.35">
      <c r="B1055" s="229"/>
      <c r="C1055" s="301"/>
      <c r="D1055" s="301"/>
      <c r="E1055" s="449"/>
      <c r="F1055" s="301"/>
      <c r="G1055" s="302"/>
      <c r="H1055" s="170"/>
      <c r="I1055" s="170"/>
      <c r="J1055" s="646">
        <v>0</v>
      </c>
      <c r="K1055" s="646">
        <v>0</v>
      </c>
      <c r="L1055" s="652"/>
      <c r="M1055" s="361"/>
    </row>
    <row r="1056" spans="2:13" x14ac:dyDescent="0.35">
      <c r="B1056" s="229"/>
      <c r="C1056" s="301"/>
      <c r="D1056" s="301"/>
      <c r="E1056" s="449"/>
      <c r="F1056" s="301"/>
      <c r="G1056" s="302"/>
      <c r="H1056" s="170"/>
      <c r="I1056" s="170"/>
      <c r="J1056" s="646">
        <v>0</v>
      </c>
      <c r="K1056" s="646">
        <v>0</v>
      </c>
      <c r="L1056" s="652"/>
      <c r="M1056" s="361"/>
    </row>
    <row r="1057" spans="2:13" x14ac:dyDescent="0.35">
      <c r="B1057" s="229"/>
      <c r="C1057" s="301"/>
      <c r="D1057" s="301"/>
      <c r="E1057" s="449"/>
      <c r="F1057" s="301"/>
      <c r="G1057" s="302"/>
      <c r="H1057" s="170"/>
      <c r="I1057" s="170"/>
      <c r="J1057" s="646">
        <v>0</v>
      </c>
      <c r="K1057" s="646">
        <v>0</v>
      </c>
      <c r="L1057" s="652"/>
      <c r="M1057" s="361"/>
    </row>
    <row r="1058" spans="2:13" x14ac:dyDescent="0.35">
      <c r="B1058" s="229"/>
      <c r="C1058" s="301"/>
      <c r="D1058" s="301"/>
      <c r="E1058" s="449"/>
      <c r="F1058" s="301"/>
      <c r="G1058" s="302"/>
      <c r="H1058" s="170"/>
      <c r="I1058" s="170"/>
      <c r="J1058" s="646">
        <v>0</v>
      </c>
      <c r="K1058" s="646">
        <v>0</v>
      </c>
      <c r="L1058" s="652"/>
      <c r="M1058" s="361"/>
    </row>
    <row r="1059" spans="2:13" x14ac:dyDescent="0.35">
      <c r="B1059" s="229"/>
      <c r="C1059" s="301"/>
      <c r="D1059" s="301"/>
      <c r="E1059" s="449"/>
      <c r="F1059" s="301"/>
      <c r="G1059" s="302"/>
      <c r="H1059" s="170"/>
      <c r="I1059" s="170"/>
      <c r="J1059" s="646">
        <v>0</v>
      </c>
      <c r="K1059" s="646">
        <v>0</v>
      </c>
      <c r="L1059" s="652"/>
      <c r="M1059" s="361"/>
    </row>
    <row r="1060" spans="2:13" x14ac:dyDescent="0.35">
      <c r="B1060" s="229"/>
      <c r="C1060" s="301"/>
      <c r="D1060" s="301"/>
      <c r="E1060" s="449"/>
      <c r="F1060" s="301"/>
      <c r="G1060" s="302"/>
      <c r="H1060" s="170"/>
      <c r="I1060" s="170"/>
      <c r="J1060" s="646">
        <v>0</v>
      </c>
      <c r="K1060" s="646">
        <v>0</v>
      </c>
      <c r="L1060" s="652"/>
      <c r="M1060" s="361"/>
    </row>
    <row r="1061" spans="2:13" x14ac:dyDescent="0.35">
      <c r="B1061" s="229"/>
      <c r="C1061" s="301"/>
      <c r="D1061" s="301"/>
      <c r="E1061" s="449"/>
      <c r="F1061" s="301"/>
      <c r="G1061" s="302"/>
      <c r="H1061" s="170"/>
      <c r="I1061" s="170"/>
      <c r="J1061" s="646">
        <v>0</v>
      </c>
      <c r="K1061" s="646">
        <v>0</v>
      </c>
      <c r="L1061" s="652"/>
      <c r="M1061" s="361"/>
    </row>
    <row r="1062" spans="2:13" x14ac:dyDescent="0.35">
      <c r="B1062" s="229"/>
      <c r="C1062" s="301"/>
      <c r="D1062" s="301"/>
      <c r="E1062" s="449"/>
      <c r="F1062" s="301"/>
      <c r="G1062" s="302"/>
      <c r="H1062" s="170"/>
      <c r="I1062" s="170"/>
      <c r="J1062" s="646">
        <v>0</v>
      </c>
      <c r="K1062" s="646">
        <v>0</v>
      </c>
      <c r="L1062" s="652"/>
      <c r="M1062" s="361"/>
    </row>
    <row r="1063" spans="2:13" x14ac:dyDescent="0.35">
      <c r="B1063" s="229"/>
      <c r="C1063" s="301"/>
      <c r="D1063" s="301"/>
      <c r="E1063" s="449"/>
      <c r="F1063" s="301"/>
      <c r="G1063" s="302"/>
      <c r="H1063" s="170"/>
      <c r="I1063" s="170"/>
      <c r="J1063" s="646">
        <v>0</v>
      </c>
      <c r="K1063" s="646">
        <v>0</v>
      </c>
      <c r="L1063" s="652"/>
      <c r="M1063" s="361"/>
    </row>
    <row r="1064" spans="2:13" x14ac:dyDescent="0.35">
      <c r="B1064" s="229"/>
      <c r="C1064" s="301"/>
      <c r="D1064" s="301"/>
      <c r="E1064" s="449"/>
      <c r="F1064" s="301"/>
      <c r="G1064" s="302"/>
      <c r="H1064" s="170"/>
      <c r="I1064" s="170"/>
      <c r="J1064" s="646">
        <v>0</v>
      </c>
      <c r="K1064" s="646">
        <v>0</v>
      </c>
      <c r="L1064" s="652"/>
      <c r="M1064" s="361"/>
    </row>
    <row r="1065" spans="2:13" x14ac:dyDescent="0.35">
      <c r="B1065" s="229"/>
      <c r="C1065" s="301"/>
      <c r="D1065" s="301"/>
      <c r="E1065" s="449"/>
      <c r="F1065" s="301"/>
      <c r="G1065" s="302"/>
      <c r="H1065" s="170"/>
      <c r="I1065" s="170"/>
      <c r="J1065" s="646">
        <v>0</v>
      </c>
      <c r="K1065" s="646">
        <v>0</v>
      </c>
      <c r="L1065" s="652"/>
      <c r="M1065" s="361"/>
    </row>
    <row r="1066" spans="2:13" x14ac:dyDescent="0.35">
      <c r="B1066" s="229"/>
      <c r="C1066" s="301"/>
      <c r="D1066" s="301"/>
      <c r="E1066" s="449"/>
      <c r="F1066" s="301"/>
      <c r="G1066" s="302"/>
      <c r="H1066" s="170"/>
      <c r="I1066" s="170"/>
      <c r="J1066" s="646">
        <v>0</v>
      </c>
      <c r="K1066" s="646">
        <v>0</v>
      </c>
      <c r="L1066" s="652"/>
      <c r="M1066" s="361"/>
    </row>
    <row r="1067" spans="2:13" x14ac:dyDescent="0.35">
      <c r="B1067" s="229"/>
      <c r="C1067" s="301"/>
      <c r="D1067" s="301"/>
      <c r="E1067" s="449"/>
      <c r="F1067" s="301"/>
      <c r="G1067" s="302"/>
      <c r="H1067" s="170"/>
      <c r="I1067" s="170"/>
      <c r="J1067" s="646">
        <v>0</v>
      </c>
      <c r="K1067" s="646">
        <v>0</v>
      </c>
      <c r="L1067" s="652"/>
      <c r="M1067" s="361"/>
    </row>
    <row r="1068" spans="2:13" x14ac:dyDescent="0.35">
      <c r="B1068" s="229"/>
      <c r="C1068" s="301"/>
      <c r="D1068" s="301"/>
      <c r="E1068" s="449"/>
      <c r="F1068" s="301"/>
      <c r="G1068" s="302"/>
      <c r="H1068" s="170"/>
      <c r="I1068" s="170"/>
      <c r="J1068" s="646">
        <v>0</v>
      </c>
      <c r="K1068" s="646">
        <v>0</v>
      </c>
      <c r="L1068" s="652"/>
      <c r="M1068" s="361"/>
    </row>
    <row r="1069" spans="2:13" x14ac:dyDescent="0.35">
      <c r="B1069" s="229"/>
      <c r="C1069" s="301"/>
      <c r="D1069" s="301"/>
      <c r="E1069" s="449"/>
      <c r="F1069" s="301"/>
      <c r="G1069" s="302"/>
      <c r="H1069" s="170"/>
      <c r="I1069" s="170"/>
      <c r="J1069" s="646">
        <v>0</v>
      </c>
      <c r="K1069" s="646">
        <v>0</v>
      </c>
      <c r="L1069" s="652"/>
      <c r="M1069" s="361"/>
    </row>
    <row r="1070" spans="2:13" x14ac:dyDescent="0.35">
      <c r="B1070" s="229"/>
      <c r="C1070" s="301"/>
      <c r="D1070" s="301"/>
      <c r="E1070" s="449"/>
      <c r="F1070" s="301"/>
      <c r="G1070" s="302"/>
      <c r="H1070" s="170"/>
      <c r="I1070" s="170"/>
      <c r="J1070" s="646">
        <v>0</v>
      </c>
      <c r="K1070" s="646">
        <v>0</v>
      </c>
      <c r="L1070" s="652"/>
      <c r="M1070" s="361"/>
    </row>
    <row r="1071" spans="2:13" x14ac:dyDescent="0.35">
      <c r="B1071" s="229"/>
      <c r="C1071" s="301"/>
      <c r="D1071" s="301"/>
      <c r="E1071" s="449"/>
      <c r="F1071" s="301"/>
      <c r="G1071" s="302"/>
      <c r="H1071" s="170"/>
      <c r="I1071" s="170"/>
      <c r="J1071" s="646">
        <v>0</v>
      </c>
      <c r="K1071" s="646">
        <v>0</v>
      </c>
      <c r="L1071" s="652"/>
      <c r="M1071" s="361"/>
    </row>
    <row r="1072" spans="2:13" x14ac:dyDescent="0.35">
      <c r="B1072" s="229"/>
      <c r="C1072" s="301"/>
      <c r="D1072" s="301"/>
      <c r="E1072" s="449"/>
      <c r="F1072" s="301"/>
      <c r="G1072" s="302"/>
      <c r="H1072" s="170"/>
      <c r="I1072" s="170"/>
      <c r="J1072" s="646">
        <v>0</v>
      </c>
      <c r="K1072" s="646">
        <v>0</v>
      </c>
      <c r="L1072" s="652"/>
      <c r="M1072" s="361"/>
    </row>
    <row r="1073" spans="2:13" x14ac:dyDescent="0.35">
      <c r="B1073" s="229"/>
      <c r="C1073" s="301"/>
      <c r="D1073" s="301"/>
      <c r="E1073" s="449"/>
      <c r="F1073" s="301"/>
      <c r="G1073" s="302"/>
      <c r="H1073" s="170"/>
      <c r="I1073" s="170"/>
      <c r="J1073" s="646">
        <v>0</v>
      </c>
      <c r="K1073" s="646">
        <v>0</v>
      </c>
      <c r="L1073" s="652"/>
      <c r="M1073" s="361"/>
    </row>
    <row r="1074" spans="2:13" x14ac:dyDescent="0.35">
      <c r="B1074" s="229"/>
      <c r="C1074" s="301"/>
      <c r="D1074" s="301"/>
      <c r="E1074" s="449"/>
      <c r="F1074" s="301"/>
      <c r="G1074" s="302"/>
      <c r="H1074" s="170"/>
      <c r="I1074" s="170"/>
      <c r="J1074" s="646">
        <v>0</v>
      </c>
      <c r="K1074" s="646">
        <v>0</v>
      </c>
      <c r="L1074" s="652"/>
      <c r="M1074" s="361"/>
    </row>
    <row r="1075" spans="2:13" x14ac:dyDescent="0.35">
      <c r="B1075" s="229"/>
      <c r="C1075" s="301"/>
      <c r="D1075" s="301"/>
      <c r="E1075" s="449"/>
      <c r="F1075" s="301"/>
      <c r="G1075" s="302"/>
      <c r="H1075" s="170"/>
      <c r="I1075" s="170"/>
      <c r="J1075" s="646">
        <v>0</v>
      </c>
      <c r="K1075" s="646">
        <v>0</v>
      </c>
      <c r="L1075" s="652"/>
      <c r="M1075" s="361"/>
    </row>
    <row r="1076" spans="2:13" x14ac:dyDescent="0.35">
      <c r="B1076" s="229"/>
      <c r="C1076" s="301"/>
      <c r="D1076" s="301"/>
      <c r="E1076" s="449"/>
      <c r="F1076" s="301"/>
      <c r="G1076" s="302"/>
      <c r="H1076" s="170"/>
      <c r="I1076" s="170"/>
      <c r="J1076" s="646">
        <v>0</v>
      </c>
      <c r="K1076" s="646">
        <v>0</v>
      </c>
      <c r="L1076" s="652"/>
      <c r="M1076" s="361"/>
    </row>
    <row r="1077" spans="2:13" x14ac:dyDescent="0.35">
      <c r="B1077" s="229"/>
      <c r="C1077" s="301"/>
      <c r="D1077" s="301"/>
      <c r="E1077" s="449"/>
      <c r="F1077" s="301"/>
      <c r="G1077" s="302"/>
      <c r="H1077" s="170"/>
      <c r="I1077" s="170"/>
      <c r="J1077" s="646">
        <v>0</v>
      </c>
      <c r="K1077" s="646">
        <v>0</v>
      </c>
      <c r="L1077" s="652"/>
      <c r="M1077" s="361"/>
    </row>
    <row r="1078" spans="2:13" x14ac:dyDescent="0.35">
      <c r="B1078" s="229"/>
      <c r="C1078" s="301"/>
      <c r="D1078" s="301"/>
      <c r="E1078" s="449"/>
      <c r="F1078" s="301"/>
      <c r="G1078" s="302"/>
      <c r="H1078" s="170"/>
      <c r="I1078" s="170"/>
      <c r="J1078" s="646">
        <v>0</v>
      </c>
      <c r="K1078" s="646">
        <v>0</v>
      </c>
      <c r="L1078" s="652"/>
      <c r="M1078" s="361"/>
    </row>
    <row r="1079" spans="2:13" x14ac:dyDescent="0.35">
      <c r="B1079" s="229"/>
      <c r="C1079" s="301"/>
      <c r="D1079" s="301"/>
      <c r="E1079" s="449"/>
      <c r="F1079" s="301"/>
      <c r="G1079" s="302"/>
      <c r="H1079" s="170"/>
      <c r="I1079" s="170"/>
      <c r="J1079" s="646">
        <v>0</v>
      </c>
      <c r="K1079" s="646">
        <v>0</v>
      </c>
      <c r="L1079" s="652"/>
      <c r="M1079" s="361"/>
    </row>
    <row r="1080" spans="2:13" x14ac:dyDescent="0.35">
      <c r="B1080" s="229"/>
      <c r="C1080" s="301"/>
      <c r="D1080" s="301"/>
      <c r="E1080" s="449"/>
      <c r="F1080" s="301"/>
      <c r="G1080" s="302"/>
      <c r="H1080" s="170"/>
      <c r="I1080" s="170"/>
      <c r="J1080" s="646">
        <v>0</v>
      </c>
      <c r="K1080" s="646">
        <v>0</v>
      </c>
      <c r="L1080" s="652"/>
      <c r="M1080" s="361"/>
    </row>
    <row r="1081" spans="2:13" x14ac:dyDescent="0.35">
      <c r="B1081" s="229"/>
      <c r="C1081" s="301"/>
      <c r="D1081" s="301"/>
      <c r="E1081" s="449"/>
      <c r="F1081" s="301"/>
      <c r="G1081" s="302"/>
      <c r="H1081" s="170"/>
      <c r="I1081" s="170"/>
      <c r="J1081" s="646">
        <v>0</v>
      </c>
      <c r="K1081" s="646">
        <v>0</v>
      </c>
      <c r="L1081" s="652"/>
      <c r="M1081" s="361"/>
    </row>
    <row r="1082" spans="2:13" x14ac:dyDescent="0.35">
      <c r="B1082" s="229"/>
      <c r="C1082" s="301"/>
      <c r="D1082" s="301"/>
      <c r="E1082" s="449"/>
      <c r="F1082" s="301"/>
      <c r="G1082" s="302"/>
      <c r="H1082" s="170"/>
      <c r="I1082" s="170"/>
      <c r="J1082" s="646">
        <v>0</v>
      </c>
      <c r="K1082" s="646">
        <v>0</v>
      </c>
      <c r="L1082" s="652"/>
      <c r="M1082" s="361"/>
    </row>
    <row r="1083" spans="2:13" x14ac:dyDescent="0.35">
      <c r="B1083" s="229"/>
      <c r="C1083" s="301"/>
      <c r="D1083" s="301"/>
      <c r="E1083" s="449"/>
      <c r="F1083" s="301"/>
      <c r="G1083" s="302"/>
      <c r="H1083" s="170"/>
      <c r="I1083" s="170"/>
      <c r="J1083" s="646">
        <v>0</v>
      </c>
      <c r="K1083" s="646">
        <v>0</v>
      </c>
      <c r="L1083" s="652"/>
      <c r="M1083" s="361"/>
    </row>
    <row r="1084" spans="2:13" x14ac:dyDescent="0.35">
      <c r="B1084" s="229"/>
      <c r="C1084" s="301"/>
      <c r="D1084" s="301"/>
      <c r="E1084" s="449"/>
      <c r="F1084" s="301"/>
      <c r="G1084" s="302"/>
      <c r="H1084" s="170"/>
      <c r="I1084" s="170"/>
      <c r="J1084" s="646">
        <v>0</v>
      </c>
      <c r="K1084" s="646">
        <v>0</v>
      </c>
      <c r="L1084" s="652"/>
      <c r="M1084" s="361"/>
    </row>
    <row r="1085" spans="2:13" x14ac:dyDescent="0.35">
      <c r="B1085" s="229"/>
      <c r="C1085" s="301"/>
      <c r="D1085" s="301"/>
      <c r="E1085" s="449"/>
      <c r="F1085" s="301"/>
      <c r="G1085" s="302"/>
      <c r="H1085" s="170"/>
      <c r="I1085" s="170"/>
      <c r="J1085" s="646">
        <v>0</v>
      </c>
      <c r="K1085" s="646">
        <v>0</v>
      </c>
      <c r="L1085" s="652"/>
      <c r="M1085" s="361"/>
    </row>
    <row r="1086" spans="2:13" x14ac:dyDescent="0.35">
      <c r="B1086" s="229"/>
      <c r="C1086" s="301"/>
      <c r="D1086" s="301"/>
      <c r="E1086" s="449"/>
      <c r="F1086" s="301"/>
      <c r="G1086" s="302"/>
      <c r="H1086" s="170"/>
      <c r="I1086" s="170"/>
      <c r="J1086" s="646">
        <v>0</v>
      </c>
      <c r="K1086" s="646">
        <v>0</v>
      </c>
      <c r="L1086" s="652"/>
      <c r="M1086" s="361"/>
    </row>
    <row r="1087" spans="2:13" x14ac:dyDescent="0.35">
      <c r="B1087" s="229"/>
      <c r="C1087" s="301"/>
      <c r="D1087" s="301"/>
      <c r="E1087" s="449"/>
      <c r="F1087" s="301"/>
      <c r="G1087" s="302"/>
      <c r="H1087" s="170"/>
      <c r="I1087" s="170"/>
      <c r="J1087" s="646">
        <v>0</v>
      </c>
      <c r="K1087" s="646">
        <v>0</v>
      </c>
      <c r="L1087" s="652"/>
      <c r="M1087" s="361"/>
    </row>
    <row r="1088" spans="2:13" x14ac:dyDescent="0.35">
      <c r="B1088" s="229"/>
      <c r="C1088" s="301"/>
      <c r="D1088" s="301"/>
      <c r="E1088" s="449"/>
      <c r="F1088" s="301"/>
      <c r="G1088" s="302"/>
      <c r="H1088" s="170"/>
      <c r="I1088" s="170"/>
      <c r="J1088" s="646">
        <v>0</v>
      </c>
      <c r="K1088" s="646">
        <v>0</v>
      </c>
      <c r="L1088" s="652"/>
      <c r="M1088" s="361"/>
    </row>
    <row r="1089" spans="2:13" x14ac:dyDescent="0.35">
      <c r="B1089" s="229"/>
      <c r="C1089" s="301"/>
      <c r="D1089" s="301"/>
      <c r="E1089" s="449"/>
      <c r="F1089" s="301"/>
      <c r="G1089" s="302"/>
      <c r="H1089" s="170"/>
      <c r="I1089" s="170"/>
      <c r="J1089" s="646">
        <v>0</v>
      </c>
      <c r="K1089" s="646">
        <v>0</v>
      </c>
      <c r="L1089" s="652"/>
      <c r="M1089" s="361"/>
    </row>
    <row r="1090" spans="2:13" x14ac:dyDescent="0.35">
      <c r="B1090" s="229"/>
      <c r="C1090" s="301"/>
      <c r="D1090" s="301"/>
      <c r="E1090" s="449"/>
      <c r="F1090" s="301"/>
      <c r="G1090" s="302"/>
      <c r="H1090" s="170"/>
      <c r="I1090" s="170"/>
      <c r="J1090" s="646">
        <v>0</v>
      </c>
      <c r="K1090" s="646">
        <v>0</v>
      </c>
      <c r="L1090" s="652"/>
      <c r="M1090" s="361"/>
    </row>
    <row r="1091" spans="2:13" x14ac:dyDescent="0.35">
      <c r="B1091" s="229"/>
      <c r="C1091" s="301"/>
      <c r="D1091" s="301"/>
      <c r="E1091" s="449"/>
      <c r="F1091" s="301"/>
      <c r="G1091" s="302"/>
      <c r="H1091" s="170"/>
      <c r="I1091" s="170"/>
      <c r="J1091" s="646">
        <v>0</v>
      </c>
      <c r="K1091" s="646">
        <v>0</v>
      </c>
      <c r="L1091" s="652"/>
      <c r="M1091" s="361"/>
    </row>
    <row r="1092" spans="2:13" x14ac:dyDescent="0.35">
      <c r="B1092" s="229"/>
      <c r="C1092" s="301"/>
      <c r="D1092" s="301"/>
      <c r="E1092" s="449"/>
      <c r="F1092" s="301"/>
      <c r="G1092" s="302"/>
      <c r="H1092" s="170"/>
      <c r="I1092" s="170"/>
      <c r="J1092" s="646">
        <v>0</v>
      </c>
      <c r="K1092" s="646">
        <v>0</v>
      </c>
      <c r="L1092" s="652"/>
      <c r="M1092" s="361"/>
    </row>
    <row r="1093" spans="2:13" x14ac:dyDescent="0.35">
      <c r="B1093" s="229"/>
      <c r="C1093" s="301"/>
      <c r="D1093" s="301"/>
      <c r="E1093" s="449"/>
      <c r="F1093" s="301"/>
      <c r="G1093" s="302"/>
      <c r="H1093" s="170"/>
      <c r="I1093" s="170"/>
      <c r="J1093" s="646">
        <v>0</v>
      </c>
      <c r="K1093" s="646">
        <v>0</v>
      </c>
      <c r="L1093" s="652"/>
      <c r="M1093" s="361"/>
    </row>
    <row r="1094" spans="2:13" x14ac:dyDescent="0.35">
      <c r="B1094" s="229"/>
      <c r="C1094" s="301"/>
      <c r="D1094" s="301"/>
      <c r="E1094" s="449"/>
      <c r="F1094" s="301"/>
      <c r="G1094" s="302"/>
      <c r="H1094" s="170"/>
      <c r="I1094" s="170"/>
      <c r="J1094" s="646">
        <v>0</v>
      </c>
      <c r="K1094" s="646">
        <v>0</v>
      </c>
      <c r="L1094" s="652"/>
      <c r="M1094" s="361"/>
    </row>
    <row r="1095" spans="2:13" x14ac:dyDescent="0.35">
      <c r="B1095" s="229"/>
      <c r="C1095" s="301"/>
      <c r="D1095" s="301"/>
      <c r="E1095" s="449"/>
      <c r="F1095" s="301"/>
      <c r="G1095" s="302"/>
      <c r="H1095" s="170"/>
      <c r="I1095" s="170"/>
      <c r="J1095" s="646">
        <v>0</v>
      </c>
      <c r="K1095" s="646">
        <v>0</v>
      </c>
      <c r="L1095" s="652"/>
      <c r="M1095" s="361"/>
    </row>
    <row r="1096" spans="2:13" x14ac:dyDescent="0.35">
      <c r="B1096" s="229"/>
      <c r="C1096" s="301"/>
      <c r="D1096" s="301"/>
      <c r="E1096" s="449"/>
      <c r="F1096" s="301"/>
      <c r="G1096" s="302"/>
      <c r="H1096" s="170"/>
      <c r="I1096" s="170"/>
      <c r="J1096" s="646">
        <v>0</v>
      </c>
      <c r="K1096" s="646">
        <v>0</v>
      </c>
      <c r="L1096" s="652"/>
      <c r="M1096" s="361"/>
    </row>
    <row r="1097" spans="2:13" x14ac:dyDescent="0.35">
      <c r="B1097" s="229"/>
      <c r="C1097" s="301"/>
      <c r="D1097" s="301"/>
      <c r="E1097" s="449"/>
      <c r="F1097" s="301"/>
      <c r="G1097" s="302"/>
      <c r="H1097" s="170"/>
      <c r="I1097" s="170"/>
      <c r="J1097" s="646">
        <v>0</v>
      </c>
      <c r="K1097" s="646">
        <v>0</v>
      </c>
      <c r="L1097" s="652"/>
      <c r="M1097" s="361"/>
    </row>
    <row r="1098" spans="2:13" x14ac:dyDescent="0.35">
      <c r="B1098" s="229"/>
      <c r="C1098" s="301"/>
      <c r="D1098" s="301"/>
      <c r="E1098" s="449"/>
      <c r="F1098" s="301"/>
      <c r="G1098" s="302"/>
      <c r="H1098" s="170"/>
      <c r="I1098" s="170"/>
      <c r="J1098" s="646">
        <v>0</v>
      </c>
      <c r="K1098" s="646">
        <v>0</v>
      </c>
      <c r="L1098" s="652"/>
      <c r="M1098" s="361"/>
    </row>
    <row r="1099" spans="2:13" x14ac:dyDescent="0.35">
      <c r="B1099" s="229"/>
      <c r="C1099" s="301"/>
      <c r="D1099" s="301"/>
      <c r="E1099" s="449"/>
      <c r="F1099" s="301"/>
      <c r="G1099" s="302"/>
      <c r="H1099" s="170"/>
      <c r="I1099" s="170"/>
      <c r="J1099" s="646">
        <v>0</v>
      </c>
      <c r="K1099" s="646">
        <v>0</v>
      </c>
      <c r="L1099" s="652"/>
      <c r="M1099" s="361"/>
    </row>
    <row r="1100" spans="2:13" x14ac:dyDescent="0.35">
      <c r="B1100" s="229"/>
      <c r="C1100" s="301"/>
      <c r="D1100" s="301"/>
      <c r="E1100" s="449"/>
      <c r="F1100" s="301"/>
      <c r="G1100" s="302"/>
      <c r="H1100" s="170"/>
      <c r="I1100" s="170"/>
      <c r="J1100" s="646">
        <v>0</v>
      </c>
      <c r="K1100" s="646">
        <v>0</v>
      </c>
      <c r="L1100" s="652"/>
      <c r="M1100" s="361"/>
    </row>
    <row r="1101" spans="2:13" x14ac:dyDescent="0.35">
      <c r="B1101" s="229"/>
      <c r="C1101" s="301"/>
      <c r="D1101" s="301"/>
      <c r="E1101" s="449"/>
      <c r="F1101" s="301"/>
      <c r="G1101" s="302"/>
      <c r="H1101" s="170"/>
      <c r="I1101" s="170"/>
      <c r="J1101" s="646">
        <v>0</v>
      </c>
      <c r="K1101" s="646">
        <v>0</v>
      </c>
      <c r="L1101" s="652"/>
      <c r="M1101" s="361"/>
    </row>
    <row r="1102" spans="2:13" x14ac:dyDescent="0.35">
      <c r="B1102" s="229"/>
      <c r="C1102" s="301"/>
      <c r="D1102" s="301"/>
      <c r="E1102" s="449"/>
      <c r="F1102" s="301"/>
      <c r="G1102" s="302"/>
      <c r="H1102" s="170"/>
      <c r="I1102" s="170"/>
      <c r="J1102" s="646">
        <v>0</v>
      </c>
      <c r="K1102" s="646">
        <v>0</v>
      </c>
      <c r="L1102" s="652"/>
      <c r="M1102" s="361"/>
    </row>
    <row r="1103" spans="2:13" x14ac:dyDescent="0.35">
      <c r="B1103" s="229"/>
      <c r="C1103" s="301"/>
      <c r="D1103" s="301"/>
      <c r="E1103" s="449"/>
      <c r="F1103" s="301"/>
      <c r="G1103" s="302"/>
      <c r="H1103" s="170"/>
      <c r="I1103" s="170"/>
      <c r="J1103" s="646">
        <v>0</v>
      </c>
      <c r="K1103" s="646">
        <v>0</v>
      </c>
      <c r="L1103" s="652"/>
      <c r="M1103" s="361"/>
    </row>
    <row r="1104" spans="2:13" x14ac:dyDescent="0.35">
      <c r="B1104" s="229"/>
      <c r="C1104" s="301"/>
      <c r="D1104" s="301"/>
      <c r="E1104" s="449"/>
      <c r="F1104" s="301"/>
      <c r="G1104" s="302"/>
      <c r="H1104" s="170"/>
      <c r="I1104" s="170"/>
      <c r="J1104" s="646">
        <v>0</v>
      </c>
      <c r="K1104" s="646">
        <v>0</v>
      </c>
      <c r="L1104" s="652"/>
      <c r="M1104" s="361"/>
    </row>
    <row r="1105" spans="2:13" x14ac:dyDescent="0.35">
      <c r="B1105" s="229"/>
      <c r="C1105" s="301"/>
      <c r="D1105" s="301"/>
      <c r="E1105" s="449"/>
      <c r="F1105" s="301"/>
      <c r="G1105" s="302"/>
      <c r="H1105" s="170"/>
      <c r="I1105" s="170"/>
      <c r="J1105" s="646">
        <v>0</v>
      </c>
      <c r="K1105" s="646">
        <v>0</v>
      </c>
      <c r="L1105" s="652"/>
      <c r="M1105" s="361"/>
    </row>
    <row r="1106" spans="2:13" x14ac:dyDescent="0.35">
      <c r="B1106" s="229"/>
      <c r="C1106" s="301"/>
      <c r="D1106" s="301"/>
      <c r="E1106" s="449"/>
      <c r="F1106" s="301"/>
      <c r="G1106" s="302"/>
      <c r="H1106" s="170"/>
      <c r="I1106" s="170"/>
      <c r="J1106" s="646">
        <v>0</v>
      </c>
      <c r="K1106" s="646">
        <v>0</v>
      </c>
      <c r="L1106" s="652"/>
      <c r="M1106" s="361"/>
    </row>
    <row r="1107" spans="2:13" x14ac:dyDescent="0.35">
      <c r="B1107" s="229"/>
      <c r="C1107" s="301"/>
      <c r="D1107" s="301"/>
      <c r="E1107" s="449"/>
      <c r="F1107" s="301"/>
      <c r="G1107" s="302"/>
      <c r="H1107" s="170"/>
      <c r="I1107" s="170"/>
      <c r="J1107" s="646">
        <v>0</v>
      </c>
      <c r="K1107" s="646">
        <v>0</v>
      </c>
      <c r="L1107" s="652"/>
      <c r="M1107" s="361"/>
    </row>
    <row r="1108" spans="2:13" x14ac:dyDescent="0.35">
      <c r="B1108" s="229"/>
      <c r="C1108" s="301"/>
      <c r="D1108" s="301"/>
      <c r="E1108" s="449"/>
      <c r="F1108" s="301"/>
      <c r="G1108" s="302"/>
      <c r="H1108" s="170"/>
      <c r="I1108" s="170"/>
      <c r="J1108" s="646">
        <v>0</v>
      </c>
      <c r="K1108" s="646">
        <v>0</v>
      </c>
      <c r="L1108" s="652"/>
      <c r="M1108" s="361"/>
    </row>
    <row r="1109" spans="2:13" x14ac:dyDescent="0.35">
      <c r="B1109" s="229"/>
      <c r="C1109" s="301"/>
      <c r="D1109" s="301"/>
      <c r="E1109" s="449"/>
      <c r="F1109" s="301"/>
      <c r="G1109" s="302"/>
      <c r="H1109" s="170"/>
      <c r="I1109" s="170"/>
      <c r="J1109" s="646">
        <v>0</v>
      </c>
      <c r="K1109" s="646">
        <v>0</v>
      </c>
      <c r="L1109" s="652"/>
      <c r="M1109" s="361"/>
    </row>
    <row r="1110" spans="2:13" x14ac:dyDescent="0.35">
      <c r="B1110" s="229"/>
      <c r="C1110" s="301"/>
      <c r="D1110" s="301"/>
      <c r="E1110" s="449"/>
      <c r="F1110" s="301"/>
      <c r="G1110" s="302"/>
      <c r="H1110" s="170"/>
      <c r="I1110" s="170"/>
      <c r="J1110" s="646">
        <v>0</v>
      </c>
      <c r="K1110" s="646">
        <v>0</v>
      </c>
      <c r="L1110" s="652"/>
      <c r="M1110" s="361"/>
    </row>
    <row r="1111" spans="2:13" x14ac:dyDescent="0.35">
      <c r="B1111" s="229"/>
      <c r="C1111" s="301"/>
      <c r="D1111" s="301"/>
      <c r="E1111" s="449"/>
      <c r="F1111" s="301"/>
      <c r="G1111" s="302"/>
      <c r="H1111" s="170"/>
      <c r="I1111" s="170"/>
      <c r="J1111" s="646">
        <v>0</v>
      </c>
      <c r="K1111" s="646">
        <v>0</v>
      </c>
      <c r="L1111" s="652"/>
      <c r="M1111" s="361"/>
    </row>
    <row r="1112" spans="2:13" x14ac:dyDescent="0.35">
      <c r="B1112" s="229"/>
      <c r="C1112" s="301"/>
      <c r="D1112" s="301"/>
      <c r="E1112" s="449"/>
      <c r="F1112" s="301"/>
      <c r="G1112" s="302"/>
      <c r="H1112" s="170"/>
      <c r="I1112" s="170"/>
      <c r="J1112" s="646">
        <v>0</v>
      </c>
      <c r="K1112" s="646">
        <v>0</v>
      </c>
      <c r="L1112" s="652"/>
      <c r="M1112" s="361"/>
    </row>
    <row r="1113" spans="2:13" x14ac:dyDescent="0.35">
      <c r="B1113" s="229"/>
      <c r="C1113" s="301"/>
      <c r="D1113" s="301"/>
      <c r="E1113" s="449"/>
      <c r="F1113" s="301"/>
      <c r="G1113" s="302"/>
      <c r="H1113" s="170"/>
      <c r="I1113" s="170"/>
      <c r="J1113" s="646">
        <v>0</v>
      </c>
      <c r="K1113" s="646">
        <v>0</v>
      </c>
      <c r="L1113" s="652"/>
      <c r="M1113" s="361"/>
    </row>
    <row r="1114" spans="2:13" x14ac:dyDescent="0.35">
      <c r="B1114" s="229"/>
      <c r="C1114" s="301"/>
      <c r="D1114" s="301"/>
      <c r="E1114" s="449"/>
      <c r="F1114" s="301"/>
      <c r="G1114" s="302"/>
      <c r="H1114" s="170"/>
      <c r="I1114" s="170"/>
      <c r="J1114" s="646">
        <v>0</v>
      </c>
      <c r="K1114" s="646">
        <v>0</v>
      </c>
      <c r="L1114" s="652"/>
      <c r="M1114" s="361"/>
    </row>
    <row r="1115" spans="2:13" x14ac:dyDescent="0.35">
      <c r="B1115" s="229"/>
      <c r="C1115" s="301"/>
      <c r="D1115" s="301"/>
      <c r="E1115" s="449"/>
      <c r="F1115" s="301"/>
      <c r="G1115" s="302"/>
      <c r="H1115" s="170"/>
      <c r="I1115" s="170"/>
      <c r="J1115" s="646">
        <v>0</v>
      </c>
      <c r="K1115" s="646">
        <v>0</v>
      </c>
      <c r="L1115" s="652"/>
      <c r="M1115" s="361"/>
    </row>
    <row r="1116" spans="2:13" x14ac:dyDescent="0.35">
      <c r="B1116" s="229"/>
      <c r="C1116" s="301"/>
      <c r="D1116" s="301"/>
      <c r="E1116" s="449"/>
      <c r="F1116" s="301"/>
      <c r="G1116" s="302"/>
      <c r="H1116" s="170"/>
      <c r="I1116" s="170"/>
      <c r="J1116" s="646">
        <v>0</v>
      </c>
      <c r="K1116" s="646">
        <v>0</v>
      </c>
      <c r="L1116" s="652"/>
      <c r="M1116" s="361"/>
    </row>
    <row r="1117" spans="2:13" x14ac:dyDescent="0.35">
      <c r="B1117" s="229"/>
      <c r="C1117" s="301"/>
      <c r="D1117" s="301"/>
      <c r="E1117" s="449"/>
      <c r="F1117" s="301"/>
      <c r="G1117" s="302"/>
      <c r="H1117" s="170"/>
      <c r="I1117" s="170"/>
      <c r="J1117" s="646">
        <v>0</v>
      </c>
      <c r="K1117" s="646">
        <v>0</v>
      </c>
      <c r="L1117" s="652"/>
      <c r="M1117" s="361"/>
    </row>
    <row r="1118" spans="2:13" x14ac:dyDescent="0.35">
      <c r="B1118" s="229"/>
      <c r="C1118" s="301"/>
      <c r="D1118" s="301"/>
      <c r="E1118" s="449"/>
      <c r="F1118" s="301"/>
      <c r="G1118" s="302"/>
      <c r="H1118" s="170"/>
      <c r="I1118" s="170"/>
      <c r="J1118" s="646">
        <v>0</v>
      </c>
      <c r="K1118" s="646">
        <v>0</v>
      </c>
      <c r="L1118" s="652"/>
      <c r="M1118" s="361"/>
    </row>
    <row r="1119" spans="2:13" x14ac:dyDescent="0.35">
      <c r="B1119" s="229"/>
      <c r="C1119" s="301"/>
      <c r="D1119" s="301"/>
      <c r="E1119" s="449"/>
      <c r="F1119" s="301"/>
      <c r="G1119" s="302"/>
      <c r="H1119" s="170"/>
      <c r="I1119" s="170"/>
      <c r="J1119" s="646">
        <v>0</v>
      </c>
      <c r="K1119" s="646">
        <v>0</v>
      </c>
      <c r="L1119" s="652"/>
      <c r="M1119" s="361"/>
    </row>
    <row r="1120" spans="2:13" x14ac:dyDescent="0.35">
      <c r="B1120" s="229"/>
      <c r="C1120" s="301"/>
      <c r="D1120" s="301"/>
      <c r="E1120" s="449"/>
      <c r="F1120" s="301"/>
      <c r="G1120" s="302"/>
      <c r="H1120" s="170"/>
      <c r="I1120" s="170"/>
      <c r="J1120" s="646">
        <v>0</v>
      </c>
      <c r="K1120" s="646">
        <v>0</v>
      </c>
      <c r="L1120" s="652"/>
      <c r="M1120" s="361"/>
    </row>
    <row r="1121" spans="2:13" x14ac:dyDescent="0.35">
      <c r="B1121" s="229"/>
      <c r="C1121" s="301"/>
      <c r="D1121" s="301"/>
      <c r="E1121" s="449"/>
      <c r="F1121" s="301"/>
      <c r="G1121" s="302"/>
      <c r="H1121" s="170"/>
      <c r="I1121" s="170"/>
      <c r="J1121" s="646">
        <v>0</v>
      </c>
      <c r="K1121" s="646">
        <v>0</v>
      </c>
      <c r="L1121" s="652"/>
      <c r="M1121" s="361"/>
    </row>
    <row r="1122" spans="2:13" x14ac:dyDescent="0.35">
      <c r="B1122" s="229"/>
      <c r="C1122" s="301"/>
      <c r="D1122" s="301"/>
      <c r="E1122" s="449"/>
      <c r="F1122" s="301"/>
      <c r="G1122" s="302"/>
      <c r="H1122" s="170"/>
      <c r="I1122" s="170"/>
      <c r="J1122" s="646">
        <v>0</v>
      </c>
      <c r="K1122" s="646">
        <v>0</v>
      </c>
      <c r="L1122" s="652"/>
      <c r="M1122" s="361"/>
    </row>
    <row r="1123" spans="2:13" x14ac:dyDescent="0.35">
      <c r="B1123" s="229"/>
      <c r="C1123" s="301"/>
      <c r="D1123" s="301"/>
      <c r="E1123" s="449"/>
      <c r="F1123" s="301"/>
      <c r="G1123" s="302"/>
      <c r="H1123" s="170"/>
      <c r="I1123" s="170"/>
      <c r="J1123" s="646">
        <v>0</v>
      </c>
      <c r="K1123" s="646">
        <v>0</v>
      </c>
      <c r="L1123" s="652"/>
      <c r="M1123" s="361"/>
    </row>
    <row r="1124" spans="2:13" x14ac:dyDescent="0.35">
      <c r="B1124" s="229"/>
      <c r="C1124" s="301"/>
      <c r="D1124" s="301"/>
      <c r="E1124" s="449"/>
      <c r="F1124" s="301"/>
      <c r="G1124" s="302"/>
      <c r="H1124" s="170"/>
      <c r="I1124" s="170"/>
      <c r="J1124" s="646">
        <v>0</v>
      </c>
      <c r="K1124" s="646">
        <v>0</v>
      </c>
      <c r="L1124" s="652"/>
      <c r="M1124" s="361"/>
    </row>
    <row r="1125" spans="2:13" x14ac:dyDescent="0.35">
      <c r="B1125" s="229"/>
      <c r="C1125" s="301"/>
      <c r="D1125" s="301"/>
      <c r="E1125" s="449"/>
      <c r="F1125" s="301"/>
      <c r="G1125" s="302"/>
      <c r="H1125" s="170"/>
      <c r="I1125" s="170"/>
      <c r="J1125" s="646">
        <v>0</v>
      </c>
      <c r="K1125" s="646">
        <v>0</v>
      </c>
      <c r="L1125" s="652"/>
      <c r="M1125" s="361"/>
    </row>
    <row r="1126" spans="2:13" x14ac:dyDescent="0.35">
      <c r="B1126" s="229"/>
      <c r="C1126" s="301"/>
      <c r="D1126" s="301"/>
      <c r="E1126" s="449"/>
      <c r="F1126" s="301"/>
      <c r="G1126" s="302"/>
      <c r="H1126" s="170"/>
      <c r="I1126" s="170"/>
      <c r="J1126" s="646">
        <v>0</v>
      </c>
      <c r="K1126" s="646">
        <v>0</v>
      </c>
      <c r="L1126" s="652"/>
      <c r="M1126" s="361"/>
    </row>
    <row r="1127" spans="2:13" x14ac:dyDescent="0.35">
      <c r="B1127" s="229"/>
      <c r="C1127" s="301"/>
      <c r="D1127" s="301"/>
      <c r="E1127" s="449"/>
      <c r="F1127" s="301"/>
      <c r="G1127" s="302"/>
      <c r="H1127" s="170"/>
      <c r="I1127" s="170"/>
      <c r="J1127" s="646">
        <v>0</v>
      </c>
      <c r="K1127" s="646">
        <v>0</v>
      </c>
      <c r="L1127" s="652"/>
      <c r="M1127" s="361"/>
    </row>
    <row r="1128" spans="2:13" x14ac:dyDescent="0.35">
      <c r="B1128" s="229"/>
      <c r="C1128" s="301"/>
      <c r="D1128" s="301"/>
      <c r="E1128" s="449"/>
      <c r="F1128" s="301"/>
      <c r="G1128" s="302"/>
      <c r="H1128" s="170"/>
      <c r="I1128" s="170"/>
      <c r="J1128" s="646">
        <v>0</v>
      </c>
      <c r="K1128" s="646">
        <v>0</v>
      </c>
      <c r="L1128" s="652"/>
      <c r="M1128" s="361"/>
    </row>
    <row r="1129" spans="2:13" x14ac:dyDescent="0.35">
      <c r="B1129" s="229"/>
      <c r="C1129" s="301"/>
      <c r="D1129" s="301"/>
      <c r="E1129" s="449"/>
      <c r="F1129" s="301"/>
      <c r="G1129" s="302"/>
      <c r="H1129" s="170"/>
      <c r="I1129" s="170"/>
      <c r="J1129" s="646">
        <v>0</v>
      </c>
      <c r="K1129" s="646">
        <v>0</v>
      </c>
      <c r="L1129" s="652"/>
      <c r="M1129" s="361"/>
    </row>
    <row r="1130" spans="2:13" x14ac:dyDescent="0.35">
      <c r="B1130" s="229"/>
      <c r="C1130" s="301"/>
      <c r="D1130" s="301"/>
      <c r="E1130" s="449"/>
      <c r="F1130" s="301"/>
      <c r="G1130" s="302"/>
      <c r="H1130" s="170"/>
      <c r="I1130" s="170"/>
      <c r="J1130" s="646">
        <v>0</v>
      </c>
      <c r="K1130" s="646">
        <v>0</v>
      </c>
      <c r="L1130" s="652"/>
      <c r="M1130" s="361"/>
    </row>
    <row r="1131" spans="2:13" x14ac:dyDescent="0.35">
      <c r="B1131" s="229"/>
      <c r="C1131" s="301"/>
      <c r="D1131" s="301"/>
      <c r="E1131" s="449"/>
      <c r="F1131" s="301"/>
      <c r="G1131" s="302"/>
      <c r="H1131" s="170"/>
      <c r="I1131" s="170"/>
      <c r="J1131" s="646">
        <v>0</v>
      </c>
      <c r="K1131" s="646">
        <v>0</v>
      </c>
      <c r="L1131" s="652"/>
      <c r="M1131" s="361"/>
    </row>
    <row r="1132" spans="2:13" x14ac:dyDescent="0.35">
      <c r="B1132" s="229"/>
      <c r="C1132" s="301"/>
      <c r="D1132" s="301"/>
      <c r="E1132" s="449"/>
      <c r="F1132" s="301"/>
      <c r="G1132" s="302"/>
      <c r="H1132" s="170"/>
      <c r="I1132" s="170"/>
      <c r="J1132" s="646">
        <v>0</v>
      </c>
      <c r="K1132" s="646">
        <v>0</v>
      </c>
      <c r="L1132" s="652"/>
      <c r="M1132" s="361"/>
    </row>
    <row r="1133" spans="2:13" x14ac:dyDescent="0.35">
      <c r="B1133" s="229"/>
      <c r="C1133" s="301"/>
      <c r="D1133" s="301"/>
      <c r="E1133" s="449"/>
      <c r="F1133" s="301"/>
      <c r="G1133" s="302"/>
      <c r="H1133" s="170"/>
      <c r="I1133" s="170"/>
      <c r="J1133" s="646">
        <v>0</v>
      </c>
      <c r="K1133" s="646">
        <v>0</v>
      </c>
      <c r="L1133" s="652"/>
      <c r="M1133" s="361"/>
    </row>
    <row r="1134" spans="2:13" x14ac:dyDescent="0.35">
      <c r="B1134" s="229"/>
      <c r="C1134" s="301"/>
      <c r="D1134" s="301"/>
      <c r="E1134" s="449"/>
      <c r="F1134" s="301"/>
      <c r="G1134" s="302"/>
      <c r="H1134" s="170"/>
      <c r="I1134" s="170"/>
      <c r="J1134" s="646">
        <v>0</v>
      </c>
      <c r="K1134" s="646">
        <v>0</v>
      </c>
      <c r="L1134" s="652"/>
      <c r="M1134" s="361"/>
    </row>
    <row r="1135" spans="2:13" x14ac:dyDescent="0.35">
      <c r="B1135" s="229"/>
      <c r="C1135" s="301"/>
      <c r="D1135" s="301"/>
      <c r="E1135" s="449"/>
      <c r="F1135" s="301"/>
      <c r="G1135" s="302"/>
      <c r="H1135" s="170"/>
      <c r="I1135" s="170"/>
      <c r="J1135" s="646">
        <v>0</v>
      </c>
      <c r="K1135" s="646">
        <v>0</v>
      </c>
      <c r="L1135" s="652"/>
      <c r="M1135" s="361"/>
    </row>
    <row r="1136" spans="2:13" x14ac:dyDescent="0.35">
      <c r="B1136" s="229"/>
      <c r="C1136" s="301"/>
      <c r="D1136" s="301"/>
      <c r="E1136" s="449"/>
      <c r="F1136" s="301"/>
      <c r="G1136" s="302"/>
      <c r="H1136" s="170"/>
      <c r="I1136" s="170"/>
      <c r="J1136" s="646">
        <v>0</v>
      </c>
      <c r="K1136" s="646">
        <v>0</v>
      </c>
      <c r="L1136" s="652"/>
      <c r="M1136" s="361"/>
    </row>
    <row r="1137" spans="2:13" x14ac:dyDescent="0.35">
      <c r="B1137" s="229"/>
      <c r="C1137" s="301"/>
      <c r="D1137" s="301"/>
      <c r="E1137" s="449"/>
      <c r="F1137" s="301"/>
      <c r="G1137" s="302"/>
      <c r="H1137" s="170"/>
      <c r="I1137" s="170"/>
      <c r="J1137" s="646">
        <v>0</v>
      </c>
      <c r="K1137" s="646">
        <v>0</v>
      </c>
      <c r="L1137" s="652"/>
      <c r="M1137" s="361"/>
    </row>
    <row r="1138" spans="2:13" x14ac:dyDescent="0.35">
      <c r="B1138" s="229"/>
      <c r="C1138" s="301"/>
      <c r="D1138" s="301"/>
      <c r="E1138" s="449"/>
      <c r="F1138" s="301"/>
      <c r="G1138" s="302"/>
      <c r="H1138" s="170"/>
      <c r="I1138" s="170"/>
      <c r="J1138" s="646">
        <v>0</v>
      </c>
      <c r="K1138" s="646">
        <v>0</v>
      </c>
      <c r="L1138" s="652"/>
      <c r="M1138" s="361"/>
    </row>
    <row r="1139" spans="2:13" x14ac:dyDescent="0.35">
      <c r="B1139" s="229"/>
      <c r="C1139" s="301"/>
      <c r="D1139" s="301"/>
      <c r="E1139" s="449"/>
      <c r="F1139" s="301"/>
      <c r="G1139" s="302"/>
      <c r="H1139" s="170"/>
      <c r="I1139" s="170"/>
      <c r="J1139" s="646">
        <v>0</v>
      </c>
      <c r="K1139" s="646">
        <v>0</v>
      </c>
      <c r="L1139" s="652"/>
      <c r="M1139" s="361"/>
    </row>
    <row r="1140" spans="2:13" x14ac:dyDescent="0.35">
      <c r="B1140" s="229"/>
      <c r="C1140" s="301"/>
      <c r="D1140" s="301"/>
      <c r="E1140" s="449"/>
      <c r="F1140" s="301"/>
      <c r="G1140" s="302"/>
      <c r="H1140" s="170"/>
      <c r="I1140" s="170"/>
      <c r="J1140" s="646">
        <v>0</v>
      </c>
      <c r="K1140" s="646">
        <v>0</v>
      </c>
      <c r="L1140" s="652"/>
      <c r="M1140" s="361"/>
    </row>
    <row r="1141" spans="2:13" x14ac:dyDescent="0.35">
      <c r="B1141" s="229"/>
      <c r="C1141" s="301"/>
      <c r="D1141" s="301"/>
      <c r="E1141" s="449"/>
      <c r="F1141" s="301"/>
      <c r="G1141" s="302"/>
      <c r="H1141" s="170"/>
      <c r="I1141" s="170"/>
      <c r="J1141" s="646">
        <v>0</v>
      </c>
      <c r="K1141" s="646">
        <v>0</v>
      </c>
      <c r="L1141" s="652"/>
      <c r="M1141" s="361"/>
    </row>
    <row r="1142" spans="2:13" x14ac:dyDescent="0.35">
      <c r="B1142" s="229"/>
      <c r="C1142" s="301"/>
      <c r="D1142" s="301"/>
      <c r="E1142" s="449"/>
      <c r="F1142" s="301"/>
      <c r="G1142" s="302"/>
      <c r="H1142" s="170"/>
      <c r="I1142" s="170"/>
      <c r="J1142" s="646">
        <v>0</v>
      </c>
      <c r="K1142" s="646">
        <v>0</v>
      </c>
      <c r="L1142" s="652"/>
      <c r="M1142" s="361"/>
    </row>
    <row r="1143" spans="2:13" x14ac:dyDescent="0.35">
      <c r="B1143" s="229"/>
      <c r="C1143" s="301"/>
      <c r="D1143" s="301"/>
      <c r="E1143" s="449"/>
      <c r="F1143" s="301"/>
      <c r="G1143" s="302"/>
      <c r="H1143" s="170"/>
      <c r="I1143" s="170"/>
      <c r="J1143" s="646">
        <v>0</v>
      </c>
      <c r="K1143" s="646">
        <v>0</v>
      </c>
      <c r="L1143" s="652"/>
      <c r="M1143" s="361"/>
    </row>
    <row r="1144" spans="2:13" x14ac:dyDescent="0.35">
      <c r="B1144" s="229"/>
      <c r="C1144" s="301"/>
      <c r="D1144" s="301"/>
      <c r="E1144" s="449"/>
      <c r="F1144" s="301"/>
      <c r="G1144" s="302"/>
      <c r="H1144" s="170"/>
      <c r="I1144" s="170"/>
      <c r="J1144" s="646">
        <v>0</v>
      </c>
      <c r="K1144" s="646">
        <v>0</v>
      </c>
      <c r="L1144" s="652"/>
      <c r="M1144" s="361"/>
    </row>
    <row r="1145" spans="2:13" x14ac:dyDescent="0.35">
      <c r="B1145" s="229"/>
      <c r="C1145" s="301"/>
      <c r="D1145" s="301"/>
      <c r="E1145" s="449"/>
      <c r="F1145" s="301"/>
      <c r="G1145" s="302"/>
      <c r="H1145" s="170"/>
      <c r="I1145" s="170"/>
      <c r="J1145" s="646">
        <v>0</v>
      </c>
      <c r="K1145" s="646">
        <v>0</v>
      </c>
      <c r="L1145" s="652"/>
      <c r="M1145" s="361"/>
    </row>
    <row r="1146" spans="2:13" x14ac:dyDescent="0.35">
      <c r="B1146" s="229"/>
      <c r="C1146" s="301"/>
      <c r="D1146" s="301"/>
      <c r="E1146" s="449"/>
      <c r="F1146" s="301"/>
      <c r="G1146" s="302"/>
      <c r="H1146" s="170"/>
      <c r="I1146" s="170"/>
      <c r="J1146" s="646">
        <v>0</v>
      </c>
      <c r="K1146" s="646">
        <v>0</v>
      </c>
      <c r="L1146" s="652"/>
      <c r="M1146" s="361"/>
    </row>
    <row r="1147" spans="2:13" x14ac:dyDescent="0.35">
      <c r="B1147" s="229"/>
      <c r="C1147" s="301"/>
      <c r="D1147" s="301"/>
      <c r="E1147" s="449"/>
      <c r="F1147" s="301"/>
      <c r="G1147" s="302"/>
      <c r="H1147" s="170"/>
      <c r="I1147" s="170"/>
      <c r="J1147" s="646">
        <v>0</v>
      </c>
      <c r="K1147" s="646">
        <v>0</v>
      </c>
      <c r="L1147" s="652"/>
      <c r="M1147" s="361"/>
    </row>
    <row r="1148" spans="2:13" x14ac:dyDescent="0.35">
      <c r="B1148" s="229"/>
      <c r="C1148" s="301"/>
      <c r="D1148" s="301"/>
      <c r="E1148" s="449"/>
      <c r="F1148" s="301"/>
      <c r="G1148" s="302"/>
      <c r="H1148" s="170"/>
      <c r="I1148" s="170"/>
      <c r="J1148" s="646">
        <v>0</v>
      </c>
      <c r="K1148" s="646">
        <v>0</v>
      </c>
      <c r="L1148" s="652"/>
      <c r="M1148" s="361"/>
    </row>
    <row r="1149" spans="2:13" x14ac:dyDescent="0.35">
      <c r="B1149" s="229"/>
      <c r="C1149" s="301"/>
      <c r="D1149" s="301"/>
      <c r="E1149" s="449"/>
      <c r="F1149" s="301"/>
      <c r="G1149" s="302"/>
      <c r="H1149" s="170"/>
      <c r="I1149" s="170"/>
      <c r="J1149" s="646">
        <v>0</v>
      </c>
      <c r="K1149" s="646">
        <v>0</v>
      </c>
      <c r="L1149" s="652"/>
      <c r="M1149" s="361"/>
    </row>
    <row r="1150" spans="2:13" x14ac:dyDescent="0.35">
      <c r="B1150" s="229"/>
      <c r="C1150" s="301"/>
      <c r="D1150" s="301"/>
      <c r="E1150" s="449"/>
      <c r="F1150" s="301"/>
      <c r="G1150" s="302"/>
      <c r="H1150" s="170"/>
      <c r="I1150" s="170"/>
      <c r="J1150" s="646">
        <v>0</v>
      </c>
      <c r="K1150" s="646">
        <v>0</v>
      </c>
      <c r="L1150" s="652"/>
      <c r="M1150" s="361"/>
    </row>
    <row r="1151" spans="2:13" x14ac:dyDescent="0.35">
      <c r="B1151" s="229"/>
      <c r="C1151" s="301"/>
      <c r="D1151" s="301"/>
      <c r="E1151" s="449"/>
      <c r="F1151" s="301"/>
      <c r="G1151" s="302"/>
      <c r="H1151" s="170"/>
      <c r="I1151" s="170"/>
      <c r="J1151" s="646">
        <v>0</v>
      </c>
      <c r="K1151" s="646">
        <v>0</v>
      </c>
      <c r="L1151" s="652"/>
      <c r="M1151" s="361"/>
    </row>
    <row r="1152" spans="2:13" x14ac:dyDescent="0.35">
      <c r="B1152" s="229"/>
      <c r="C1152" s="301"/>
      <c r="D1152" s="301"/>
      <c r="E1152" s="449"/>
      <c r="F1152" s="301"/>
      <c r="G1152" s="302"/>
      <c r="H1152" s="170"/>
      <c r="I1152" s="170"/>
      <c r="J1152" s="646">
        <v>0</v>
      </c>
      <c r="K1152" s="646">
        <v>0</v>
      </c>
      <c r="L1152" s="652"/>
      <c r="M1152" s="361"/>
    </row>
    <row r="1153" spans="2:13" x14ac:dyDescent="0.35">
      <c r="B1153" s="229"/>
      <c r="C1153" s="301"/>
      <c r="D1153" s="301"/>
      <c r="E1153" s="449"/>
      <c r="F1153" s="301"/>
      <c r="G1153" s="302"/>
      <c r="H1153" s="170"/>
      <c r="I1153" s="170"/>
      <c r="J1153" s="646">
        <v>0</v>
      </c>
      <c r="K1153" s="646">
        <v>0</v>
      </c>
      <c r="L1153" s="652"/>
      <c r="M1153" s="361"/>
    </row>
    <row r="1154" spans="2:13" x14ac:dyDescent="0.35">
      <c r="B1154" s="229"/>
      <c r="C1154" s="301"/>
      <c r="D1154" s="301"/>
      <c r="E1154" s="449"/>
      <c r="F1154" s="301"/>
      <c r="G1154" s="302"/>
      <c r="H1154" s="170"/>
      <c r="I1154" s="170"/>
      <c r="J1154" s="646">
        <v>0</v>
      </c>
      <c r="K1154" s="646">
        <v>0</v>
      </c>
      <c r="L1154" s="652"/>
      <c r="M1154" s="361"/>
    </row>
    <row r="1155" spans="2:13" x14ac:dyDescent="0.35">
      <c r="B1155" s="229"/>
      <c r="C1155" s="301"/>
      <c r="D1155" s="301"/>
      <c r="E1155" s="449"/>
      <c r="F1155" s="301"/>
      <c r="G1155" s="302"/>
      <c r="H1155" s="170"/>
      <c r="I1155" s="170"/>
      <c r="J1155" s="646">
        <v>0</v>
      </c>
      <c r="K1155" s="646">
        <v>0</v>
      </c>
      <c r="L1155" s="652"/>
      <c r="M1155" s="361"/>
    </row>
    <row r="1156" spans="2:13" x14ac:dyDescent="0.35">
      <c r="B1156" s="229"/>
      <c r="C1156" s="301"/>
      <c r="D1156" s="301"/>
      <c r="E1156" s="449"/>
      <c r="F1156" s="301"/>
      <c r="G1156" s="302"/>
      <c r="H1156" s="170"/>
      <c r="I1156" s="170"/>
      <c r="J1156" s="646">
        <v>0</v>
      </c>
      <c r="K1156" s="646">
        <v>0</v>
      </c>
      <c r="L1156" s="652"/>
      <c r="M1156" s="361"/>
    </row>
    <row r="1157" spans="2:13" x14ac:dyDescent="0.35">
      <c r="B1157" s="229"/>
      <c r="C1157" s="301"/>
      <c r="D1157" s="301"/>
      <c r="E1157" s="449"/>
      <c r="F1157" s="301"/>
      <c r="G1157" s="302"/>
      <c r="H1157" s="170"/>
      <c r="I1157" s="170"/>
      <c r="J1157" s="646">
        <v>0</v>
      </c>
      <c r="K1157" s="646">
        <v>0</v>
      </c>
      <c r="L1157" s="652"/>
      <c r="M1157" s="361"/>
    </row>
    <row r="1158" spans="2:13" x14ac:dyDescent="0.35">
      <c r="B1158" s="229"/>
      <c r="C1158" s="301"/>
      <c r="D1158" s="301"/>
      <c r="E1158" s="449"/>
      <c r="F1158" s="301"/>
      <c r="G1158" s="302"/>
      <c r="H1158" s="170"/>
      <c r="I1158" s="170"/>
      <c r="J1158" s="646">
        <v>0</v>
      </c>
      <c r="K1158" s="646">
        <v>0</v>
      </c>
      <c r="L1158" s="652"/>
      <c r="M1158" s="361"/>
    </row>
    <row r="1159" spans="2:13" x14ac:dyDescent="0.35">
      <c r="B1159" s="229"/>
      <c r="C1159" s="301"/>
      <c r="D1159" s="301"/>
      <c r="E1159" s="449"/>
      <c r="F1159" s="301"/>
      <c r="G1159" s="302"/>
      <c r="H1159" s="170"/>
      <c r="I1159" s="170"/>
      <c r="J1159" s="646">
        <v>0</v>
      </c>
      <c r="K1159" s="646">
        <v>0</v>
      </c>
      <c r="L1159" s="652"/>
      <c r="M1159" s="361"/>
    </row>
    <row r="1160" spans="2:13" x14ac:dyDescent="0.35">
      <c r="B1160" s="229"/>
      <c r="C1160" s="301"/>
      <c r="D1160" s="301"/>
      <c r="E1160" s="449"/>
      <c r="F1160" s="301"/>
      <c r="G1160" s="302"/>
      <c r="H1160" s="170"/>
      <c r="I1160" s="170"/>
      <c r="J1160" s="646">
        <v>0</v>
      </c>
      <c r="K1160" s="646">
        <v>0</v>
      </c>
      <c r="L1160" s="652"/>
      <c r="M1160" s="361"/>
    </row>
    <row r="1161" spans="2:13" x14ac:dyDescent="0.35">
      <c r="B1161" s="229"/>
      <c r="C1161" s="301"/>
      <c r="D1161" s="301"/>
      <c r="E1161" s="449"/>
      <c r="F1161" s="301"/>
      <c r="G1161" s="302"/>
      <c r="H1161" s="170"/>
      <c r="I1161" s="170"/>
      <c r="J1161" s="646">
        <v>0</v>
      </c>
      <c r="K1161" s="646">
        <v>0</v>
      </c>
      <c r="L1161" s="652"/>
      <c r="M1161" s="361"/>
    </row>
    <row r="1162" spans="2:13" x14ac:dyDescent="0.35">
      <c r="B1162" s="229"/>
      <c r="C1162" s="301"/>
      <c r="D1162" s="301"/>
      <c r="E1162" s="449"/>
      <c r="F1162" s="301"/>
      <c r="G1162" s="302"/>
      <c r="H1162" s="170"/>
      <c r="I1162" s="170"/>
      <c r="J1162" s="646">
        <v>0</v>
      </c>
      <c r="K1162" s="646">
        <v>0</v>
      </c>
      <c r="L1162" s="652"/>
      <c r="M1162" s="361"/>
    </row>
    <row r="1163" spans="2:13" x14ac:dyDescent="0.35">
      <c r="B1163" s="229"/>
      <c r="C1163" s="301"/>
      <c r="D1163" s="301"/>
      <c r="E1163" s="449"/>
      <c r="F1163" s="301"/>
      <c r="G1163" s="302"/>
      <c r="H1163" s="170"/>
      <c r="I1163" s="170"/>
      <c r="J1163" s="646">
        <v>0</v>
      </c>
      <c r="K1163" s="646">
        <v>0</v>
      </c>
      <c r="L1163" s="652"/>
      <c r="M1163" s="361"/>
    </row>
    <row r="1164" spans="2:13" x14ac:dyDescent="0.35">
      <c r="B1164" s="229"/>
      <c r="C1164" s="301"/>
      <c r="D1164" s="301"/>
      <c r="E1164" s="449"/>
      <c r="F1164" s="301"/>
      <c r="G1164" s="302"/>
      <c r="H1164" s="170"/>
      <c r="I1164" s="170"/>
      <c r="J1164" s="646">
        <v>0</v>
      </c>
      <c r="K1164" s="646">
        <v>0</v>
      </c>
      <c r="L1164" s="652"/>
      <c r="M1164" s="361"/>
    </row>
    <row r="1165" spans="2:13" x14ac:dyDescent="0.35">
      <c r="B1165" s="229"/>
      <c r="C1165" s="301"/>
      <c r="D1165" s="301"/>
      <c r="E1165" s="449"/>
      <c r="F1165" s="301"/>
      <c r="G1165" s="302"/>
      <c r="H1165" s="170"/>
      <c r="I1165" s="170"/>
      <c r="J1165" s="646">
        <v>0</v>
      </c>
      <c r="K1165" s="646">
        <v>0</v>
      </c>
      <c r="L1165" s="652"/>
      <c r="M1165" s="361"/>
    </row>
    <row r="1166" spans="2:13" x14ac:dyDescent="0.35">
      <c r="B1166" s="229"/>
      <c r="C1166" s="301"/>
      <c r="D1166" s="301"/>
      <c r="E1166" s="449"/>
      <c r="F1166" s="301"/>
      <c r="G1166" s="302"/>
      <c r="H1166" s="170"/>
      <c r="I1166" s="170"/>
      <c r="J1166" s="646">
        <v>0</v>
      </c>
      <c r="K1166" s="646">
        <v>0</v>
      </c>
      <c r="L1166" s="652"/>
      <c r="M1166" s="361"/>
    </row>
    <row r="1167" spans="2:13" x14ac:dyDescent="0.35">
      <c r="B1167" s="229"/>
      <c r="C1167" s="301"/>
      <c r="D1167" s="301"/>
      <c r="E1167" s="449"/>
      <c r="F1167" s="301"/>
      <c r="G1167" s="302"/>
      <c r="H1167" s="170"/>
      <c r="I1167" s="170"/>
      <c r="J1167" s="646">
        <v>0</v>
      </c>
      <c r="K1167" s="646">
        <v>0</v>
      </c>
      <c r="L1167" s="652"/>
      <c r="M1167" s="361"/>
    </row>
    <row r="1168" spans="2:13" x14ac:dyDescent="0.35">
      <c r="B1168" s="229"/>
      <c r="C1168" s="301"/>
      <c r="D1168" s="301"/>
      <c r="E1168" s="449"/>
      <c r="F1168" s="301"/>
      <c r="G1168" s="302"/>
      <c r="H1168" s="170"/>
      <c r="I1168" s="170"/>
      <c r="J1168" s="646">
        <v>0</v>
      </c>
      <c r="K1168" s="646">
        <v>0</v>
      </c>
      <c r="L1168" s="652"/>
      <c r="M1168" s="361"/>
    </row>
    <row r="1169" spans="2:13" x14ac:dyDescent="0.35">
      <c r="B1169" s="229"/>
      <c r="C1169" s="301"/>
      <c r="D1169" s="301"/>
      <c r="E1169" s="449"/>
      <c r="F1169" s="301"/>
      <c r="G1169" s="302"/>
      <c r="H1169" s="170"/>
      <c r="I1169" s="170"/>
      <c r="J1169" s="646">
        <v>0</v>
      </c>
      <c r="K1169" s="646">
        <v>0</v>
      </c>
      <c r="L1169" s="652"/>
      <c r="M1169" s="361"/>
    </row>
    <row r="1170" spans="2:13" x14ac:dyDescent="0.35">
      <c r="B1170" s="229"/>
      <c r="C1170" s="301"/>
      <c r="D1170" s="301"/>
      <c r="E1170" s="449"/>
      <c r="F1170" s="301"/>
      <c r="G1170" s="302"/>
      <c r="H1170" s="170"/>
      <c r="I1170" s="170"/>
      <c r="J1170" s="646">
        <v>0</v>
      </c>
      <c r="K1170" s="646">
        <v>0</v>
      </c>
      <c r="L1170" s="652"/>
      <c r="M1170" s="361"/>
    </row>
    <row r="1171" spans="2:13" x14ac:dyDescent="0.35">
      <c r="B1171" s="229"/>
      <c r="C1171" s="301"/>
      <c r="D1171" s="301"/>
      <c r="E1171" s="449"/>
      <c r="F1171" s="301"/>
      <c r="G1171" s="302"/>
      <c r="H1171" s="170"/>
      <c r="I1171" s="170"/>
      <c r="J1171" s="646">
        <v>0</v>
      </c>
      <c r="K1171" s="646">
        <v>0</v>
      </c>
      <c r="L1171" s="652"/>
      <c r="M1171" s="361"/>
    </row>
    <row r="1172" spans="2:13" x14ac:dyDescent="0.35">
      <c r="B1172" s="229"/>
      <c r="C1172" s="301"/>
      <c r="D1172" s="301"/>
      <c r="E1172" s="449"/>
      <c r="F1172" s="301"/>
      <c r="G1172" s="302"/>
      <c r="H1172" s="170"/>
      <c r="I1172" s="170"/>
      <c r="J1172" s="646">
        <v>0</v>
      </c>
      <c r="K1172" s="646">
        <v>0</v>
      </c>
      <c r="L1172" s="652"/>
      <c r="M1172" s="361"/>
    </row>
    <row r="1173" spans="2:13" x14ac:dyDescent="0.35">
      <c r="B1173" s="229"/>
      <c r="C1173" s="301"/>
      <c r="D1173" s="301"/>
      <c r="E1173" s="449"/>
      <c r="F1173" s="301"/>
      <c r="G1173" s="302"/>
      <c r="H1173" s="170"/>
      <c r="I1173" s="170"/>
      <c r="J1173" s="646">
        <v>0</v>
      </c>
      <c r="K1173" s="646">
        <v>0</v>
      </c>
      <c r="L1173" s="652"/>
      <c r="M1173" s="361"/>
    </row>
    <row r="1174" spans="2:13" x14ac:dyDescent="0.35">
      <c r="B1174" s="229"/>
      <c r="C1174" s="301"/>
      <c r="D1174" s="301"/>
      <c r="E1174" s="449"/>
      <c r="F1174" s="301"/>
      <c r="G1174" s="302"/>
      <c r="H1174" s="170"/>
      <c r="I1174" s="170"/>
      <c r="J1174" s="646">
        <v>0</v>
      </c>
      <c r="K1174" s="646">
        <v>0</v>
      </c>
      <c r="L1174" s="652"/>
      <c r="M1174" s="361"/>
    </row>
    <row r="1175" spans="2:13" x14ac:dyDescent="0.35">
      <c r="B1175" s="229"/>
      <c r="C1175" s="301"/>
      <c r="D1175" s="301"/>
      <c r="E1175" s="449"/>
      <c r="F1175" s="301"/>
      <c r="G1175" s="302"/>
      <c r="H1175" s="170"/>
      <c r="I1175" s="170"/>
      <c r="J1175" s="646">
        <v>0</v>
      </c>
      <c r="K1175" s="646">
        <v>0</v>
      </c>
      <c r="L1175" s="652"/>
      <c r="M1175" s="361"/>
    </row>
    <row r="1176" spans="2:13" x14ac:dyDescent="0.35">
      <c r="B1176" s="229"/>
      <c r="C1176" s="301"/>
      <c r="D1176" s="301"/>
      <c r="E1176" s="449"/>
      <c r="F1176" s="301"/>
      <c r="G1176" s="302"/>
      <c r="H1176" s="170"/>
      <c r="I1176" s="170"/>
      <c r="J1176" s="646">
        <v>0</v>
      </c>
      <c r="K1176" s="646">
        <v>0</v>
      </c>
      <c r="L1176" s="652"/>
      <c r="M1176" s="361"/>
    </row>
    <row r="1177" spans="2:13" x14ac:dyDescent="0.35">
      <c r="B1177" s="229"/>
      <c r="C1177" s="301"/>
      <c r="D1177" s="301"/>
      <c r="E1177" s="449"/>
      <c r="F1177" s="301"/>
      <c r="G1177" s="302"/>
      <c r="H1177" s="170"/>
      <c r="I1177" s="170"/>
      <c r="J1177" s="646">
        <v>0</v>
      </c>
      <c r="K1177" s="646">
        <v>0</v>
      </c>
      <c r="L1177" s="652"/>
      <c r="M1177" s="361"/>
    </row>
    <row r="1178" spans="2:13" x14ac:dyDescent="0.35">
      <c r="B1178" s="229"/>
      <c r="C1178" s="301"/>
      <c r="D1178" s="301"/>
      <c r="E1178" s="449"/>
      <c r="F1178" s="301"/>
      <c r="G1178" s="302"/>
      <c r="H1178" s="170"/>
      <c r="I1178" s="170"/>
      <c r="J1178" s="646">
        <v>0</v>
      </c>
      <c r="K1178" s="646">
        <v>0</v>
      </c>
      <c r="L1178" s="652"/>
      <c r="M1178" s="361"/>
    </row>
    <row r="1179" spans="2:13" x14ac:dyDescent="0.35">
      <c r="B1179" s="229"/>
      <c r="C1179" s="301"/>
      <c r="D1179" s="301"/>
      <c r="E1179" s="449"/>
      <c r="F1179" s="301"/>
      <c r="G1179" s="302"/>
      <c r="H1179" s="170"/>
      <c r="I1179" s="170"/>
      <c r="J1179" s="646">
        <v>0</v>
      </c>
      <c r="K1179" s="646">
        <v>0</v>
      </c>
      <c r="L1179" s="652"/>
      <c r="M1179" s="361"/>
    </row>
    <row r="1180" spans="2:13" x14ac:dyDescent="0.35">
      <c r="B1180" s="229"/>
      <c r="C1180" s="301"/>
      <c r="D1180" s="301"/>
      <c r="E1180" s="449"/>
      <c r="F1180" s="301"/>
      <c r="G1180" s="302"/>
      <c r="H1180" s="170"/>
      <c r="I1180" s="170"/>
      <c r="J1180" s="646">
        <v>0</v>
      </c>
      <c r="K1180" s="646">
        <v>0</v>
      </c>
      <c r="L1180" s="652"/>
      <c r="M1180" s="361"/>
    </row>
    <row r="1181" spans="2:13" x14ac:dyDescent="0.35">
      <c r="B1181" s="229"/>
      <c r="C1181" s="301"/>
      <c r="D1181" s="301"/>
      <c r="E1181" s="449"/>
      <c r="F1181" s="301"/>
      <c r="G1181" s="302"/>
      <c r="H1181" s="170"/>
      <c r="I1181" s="170"/>
      <c r="J1181" s="646">
        <v>0</v>
      </c>
      <c r="K1181" s="646">
        <v>0</v>
      </c>
      <c r="L1181" s="652"/>
      <c r="M1181" s="361"/>
    </row>
    <row r="1182" spans="2:13" x14ac:dyDescent="0.35">
      <c r="B1182" s="229"/>
      <c r="C1182" s="301"/>
      <c r="D1182" s="301"/>
      <c r="E1182" s="449"/>
      <c r="F1182" s="301"/>
      <c r="G1182" s="302"/>
      <c r="H1182" s="170"/>
      <c r="I1182" s="170"/>
      <c r="J1182" s="646">
        <v>0</v>
      </c>
      <c r="K1182" s="646">
        <v>0</v>
      </c>
      <c r="L1182" s="652"/>
      <c r="M1182" s="361"/>
    </row>
    <row r="1183" spans="2:13" x14ac:dyDescent="0.35">
      <c r="B1183" s="229"/>
      <c r="C1183" s="301"/>
      <c r="D1183" s="301"/>
      <c r="E1183" s="449"/>
      <c r="F1183" s="301"/>
      <c r="G1183" s="302"/>
      <c r="H1183" s="170"/>
      <c r="I1183" s="170"/>
      <c r="J1183" s="646">
        <v>0</v>
      </c>
      <c r="K1183" s="646">
        <v>0</v>
      </c>
      <c r="L1183" s="652"/>
      <c r="M1183" s="361"/>
    </row>
    <row r="1184" spans="2:13" x14ac:dyDescent="0.35">
      <c r="B1184" s="229"/>
      <c r="C1184" s="301"/>
      <c r="D1184" s="301"/>
      <c r="E1184" s="449"/>
      <c r="F1184" s="301"/>
      <c r="G1184" s="302"/>
      <c r="H1184" s="170"/>
      <c r="I1184" s="170"/>
      <c r="J1184" s="646">
        <v>0</v>
      </c>
      <c r="K1184" s="646">
        <v>0</v>
      </c>
      <c r="L1184" s="652"/>
      <c r="M1184" s="361"/>
    </row>
    <row r="1185" spans="2:13" x14ac:dyDescent="0.35">
      <c r="B1185" s="229"/>
      <c r="C1185" s="301"/>
      <c r="D1185" s="301"/>
      <c r="E1185" s="449"/>
      <c r="F1185" s="301"/>
      <c r="G1185" s="302"/>
      <c r="H1185" s="170"/>
      <c r="I1185" s="170"/>
      <c r="J1185" s="646">
        <v>0</v>
      </c>
      <c r="K1185" s="646">
        <v>0</v>
      </c>
      <c r="L1185" s="652"/>
      <c r="M1185" s="361"/>
    </row>
    <row r="1186" spans="2:13" x14ac:dyDescent="0.35">
      <c r="B1186" s="229"/>
      <c r="C1186" s="301"/>
      <c r="D1186" s="301"/>
      <c r="E1186" s="449"/>
      <c r="F1186" s="301"/>
      <c r="G1186" s="302"/>
      <c r="H1186" s="170"/>
      <c r="I1186" s="170"/>
      <c r="J1186" s="646">
        <v>0</v>
      </c>
      <c r="K1186" s="646">
        <v>0</v>
      </c>
      <c r="L1186" s="652"/>
      <c r="M1186" s="361"/>
    </row>
    <row r="1187" spans="2:13" x14ac:dyDescent="0.35">
      <c r="B1187" s="229"/>
      <c r="C1187" s="301"/>
      <c r="D1187" s="301"/>
      <c r="E1187" s="449"/>
      <c r="F1187" s="301"/>
      <c r="G1187" s="302"/>
      <c r="H1187" s="170"/>
      <c r="I1187" s="170"/>
      <c r="J1187" s="646">
        <v>0</v>
      </c>
      <c r="K1187" s="646">
        <v>0</v>
      </c>
      <c r="L1187" s="652"/>
      <c r="M1187" s="361"/>
    </row>
    <row r="1188" spans="2:13" x14ac:dyDescent="0.35">
      <c r="B1188" s="229"/>
      <c r="C1188" s="301"/>
      <c r="D1188" s="301"/>
      <c r="E1188" s="449"/>
      <c r="F1188" s="301"/>
      <c r="G1188" s="302"/>
      <c r="H1188" s="170"/>
      <c r="I1188" s="170"/>
      <c r="J1188" s="646">
        <v>0</v>
      </c>
      <c r="K1188" s="646">
        <v>0</v>
      </c>
      <c r="L1188" s="652"/>
      <c r="M1188" s="361"/>
    </row>
    <row r="1189" spans="2:13" x14ac:dyDescent="0.35">
      <c r="B1189" s="229"/>
      <c r="C1189" s="301"/>
      <c r="D1189" s="301"/>
      <c r="E1189" s="449"/>
      <c r="F1189" s="301"/>
      <c r="G1189" s="302"/>
      <c r="H1189" s="170"/>
      <c r="I1189" s="170"/>
      <c r="J1189" s="646">
        <v>0</v>
      </c>
      <c r="K1189" s="646">
        <v>0</v>
      </c>
      <c r="L1189" s="652"/>
      <c r="M1189" s="361"/>
    </row>
    <row r="1190" spans="2:13" x14ac:dyDescent="0.35">
      <c r="B1190" s="229"/>
      <c r="C1190" s="301"/>
      <c r="D1190" s="301"/>
      <c r="E1190" s="449"/>
      <c r="F1190" s="301"/>
      <c r="G1190" s="302"/>
      <c r="H1190" s="170"/>
      <c r="I1190" s="170"/>
      <c r="J1190" s="646">
        <v>0</v>
      </c>
      <c r="K1190" s="646">
        <v>0</v>
      </c>
      <c r="L1190" s="652"/>
      <c r="M1190" s="361"/>
    </row>
    <row r="1191" spans="2:13" x14ac:dyDescent="0.35">
      <c r="B1191" s="229"/>
      <c r="C1191" s="301"/>
      <c r="D1191" s="301"/>
      <c r="E1191" s="449"/>
      <c r="F1191" s="301"/>
      <c r="G1191" s="302"/>
      <c r="H1191" s="170"/>
      <c r="I1191" s="170"/>
      <c r="J1191" s="646">
        <v>0</v>
      </c>
      <c r="K1191" s="646">
        <v>0</v>
      </c>
      <c r="L1191" s="652"/>
      <c r="M1191" s="361"/>
    </row>
    <row r="1192" spans="2:13" x14ac:dyDescent="0.35">
      <c r="B1192" s="229"/>
      <c r="C1192" s="301"/>
      <c r="D1192" s="301"/>
      <c r="E1192" s="449"/>
      <c r="F1192" s="301"/>
      <c r="G1192" s="302"/>
      <c r="H1192" s="170"/>
      <c r="I1192" s="170"/>
      <c r="J1192" s="646">
        <v>0</v>
      </c>
      <c r="K1192" s="646">
        <v>0</v>
      </c>
      <c r="L1192" s="652"/>
      <c r="M1192" s="361"/>
    </row>
    <row r="1193" spans="2:13" x14ac:dyDescent="0.35">
      <c r="B1193" s="229"/>
      <c r="C1193" s="301"/>
      <c r="D1193" s="301"/>
      <c r="E1193" s="449"/>
      <c r="F1193" s="301"/>
      <c r="G1193" s="302"/>
      <c r="H1193" s="170"/>
      <c r="I1193" s="170"/>
      <c r="J1193" s="646">
        <v>0</v>
      </c>
      <c r="K1193" s="646">
        <v>0</v>
      </c>
      <c r="L1193" s="652"/>
      <c r="M1193" s="361"/>
    </row>
    <row r="1194" spans="2:13" x14ac:dyDescent="0.35">
      <c r="B1194" s="229"/>
      <c r="C1194" s="301"/>
      <c r="D1194" s="301"/>
      <c r="E1194" s="449"/>
      <c r="F1194" s="301"/>
      <c r="G1194" s="302"/>
      <c r="H1194" s="170"/>
      <c r="I1194" s="170"/>
      <c r="J1194" s="646">
        <v>0</v>
      </c>
      <c r="K1194" s="646">
        <v>0</v>
      </c>
      <c r="L1194" s="652"/>
      <c r="M1194" s="361"/>
    </row>
    <row r="1195" spans="2:13" x14ac:dyDescent="0.35">
      <c r="B1195" s="229"/>
      <c r="C1195" s="301"/>
      <c r="D1195" s="301"/>
      <c r="E1195" s="449"/>
      <c r="F1195" s="301"/>
      <c r="G1195" s="302"/>
      <c r="H1195" s="170"/>
      <c r="I1195" s="170"/>
      <c r="J1195" s="646">
        <v>0</v>
      </c>
      <c r="K1195" s="646">
        <v>0</v>
      </c>
      <c r="L1195" s="652"/>
      <c r="M1195" s="361"/>
    </row>
    <row r="1196" spans="2:13" x14ac:dyDescent="0.35">
      <c r="B1196" s="229"/>
      <c r="C1196" s="301"/>
      <c r="D1196" s="301"/>
      <c r="E1196" s="449"/>
      <c r="F1196" s="301"/>
      <c r="G1196" s="302"/>
      <c r="H1196" s="170"/>
      <c r="I1196" s="170"/>
      <c r="J1196" s="646">
        <v>0</v>
      </c>
      <c r="K1196" s="646">
        <v>0</v>
      </c>
      <c r="L1196" s="652"/>
      <c r="M1196" s="361"/>
    </row>
    <row r="1197" spans="2:13" x14ac:dyDescent="0.35">
      <c r="B1197" s="229"/>
      <c r="C1197" s="301"/>
      <c r="D1197" s="301"/>
      <c r="E1197" s="449"/>
      <c r="F1197" s="301"/>
      <c r="G1197" s="302"/>
      <c r="H1197" s="170"/>
      <c r="I1197" s="170"/>
      <c r="J1197" s="646">
        <v>0</v>
      </c>
      <c r="K1197" s="646">
        <v>0</v>
      </c>
      <c r="L1197" s="652"/>
      <c r="M1197" s="361"/>
    </row>
    <row r="1198" spans="2:13" x14ac:dyDescent="0.35">
      <c r="B1198" s="229"/>
      <c r="C1198" s="301"/>
      <c r="D1198" s="301"/>
      <c r="E1198" s="449"/>
      <c r="F1198" s="301"/>
      <c r="G1198" s="302"/>
      <c r="H1198" s="170"/>
      <c r="I1198" s="170"/>
      <c r="J1198" s="646">
        <v>0</v>
      </c>
      <c r="K1198" s="646">
        <v>0</v>
      </c>
      <c r="L1198" s="652"/>
      <c r="M1198" s="361"/>
    </row>
    <row r="1199" spans="2:13" x14ac:dyDescent="0.35">
      <c r="B1199" s="229"/>
      <c r="C1199" s="301"/>
      <c r="D1199" s="301"/>
      <c r="E1199" s="449"/>
      <c r="F1199" s="301"/>
      <c r="G1199" s="302"/>
      <c r="H1199" s="170"/>
      <c r="I1199" s="170"/>
      <c r="J1199" s="646">
        <v>0</v>
      </c>
      <c r="K1199" s="646">
        <v>0</v>
      </c>
      <c r="L1199" s="652"/>
      <c r="M1199" s="361"/>
    </row>
    <row r="1200" spans="2:13" x14ac:dyDescent="0.35">
      <c r="B1200" s="229"/>
      <c r="C1200" s="301"/>
      <c r="D1200" s="301"/>
      <c r="E1200" s="449"/>
      <c r="F1200" s="301"/>
      <c r="G1200" s="302"/>
      <c r="H1200" s="170"/>
      <c r="I1200" s="170"/>
      <c r="J1200" s="646">
        <v>0</v>
      </c>
      <c r="K1200" s="646">
        <v>0</v>
      </c>
      <c r="L1200" s="652"/>
      <c r="M1200" s="361"/>
    </row>
    <row r="1201" spans="2:13" x14ac:dyDescent="0.35">
      <c r="B1201" s="229"/>
      <c r="C1201" s="301"/>
      <c r="D1201" s="301"/>
      <c r="E1201" s="449"/>
      <c r="F1201" s="301"/>
      <c r="G1201" s="302"/>
      <c r="H1201" s="170"/>
      <c r="I1201" s="170"/>
      <c r="J1201" s="646">
        <v>0</v>
      </c>
      <c r="K1201" s="646">
        <v>0</v>
      </c>
      <c r="L1201" s="652"/>
      <c r="M1201" s="361"/>
    </row>
    <row r="1202" spans="2:13" x14ac:dyDescent="0.35">
      <c r="B1202" s="229"/>
      <c r="C1202" s="301"/>
      <c r="D1202" s="301"/>
      <c r="E1202" s="449"/>
      <c r="F1202" s="301"/>
      <c r="G1202" s="302"/>
      <c r="H1202" s="170"/>
      <c r="I1202" s="170"/>
      <c r="J1202" s="646">
        <v>0</v>
      </c>
      <c r="K1202" s="646">
        <v>0</v>
      </c>
      <c r="L1202" s="652"/>
      <c r="M1202" s="361"/>
    </row>
    <row r="1203" spans="2:13" x14ac:dyDescent="0.35">
      <c r="B1203" s="229"/>
      <c r="C1203" s="301"/>
      <c r="D1203" s="301"/>
      <c r="E1203" s="449"/>
      <c r="F1203" s="301"/>
      <c r="G1203" s="302"/>
      <c r="H1203" s="170"/>
      <c r="I1203" s="170"/>
      <c r="J1203" s="646">
        <v>0</v>
      </c>
      <c r="K1203" s="646">
        <v>0</v>
      </c>
      <c r="L1203" s="652"/>
      <c r="M1203" s="361"/>
    </row>
    <row r="1204" spans="2:13" x14ac:dyDescent="0.35">
      <c r="B1204" s="229"/>
      <c r="C1204" s="301"/>
      <c r="D1204" s="301"/>
      <c r="E1204" s="449"/>
      <c r="F1204" s="301"/>
      <c r="G1204" s="302"/>
      <c r="H1204" s="170"/>
      <c r="I1204" s="170"/>
      <c r="J1204" s="646">
        <v>0</v>
      </c>
      <c r="K1204" s="646">
        <v>0</v>
      </c>
      <c r="L1204" s="652"/>
      <c r="M1204" s="361"/>
    </row>
    <row r="1205" spans="2:13" x14ac:dyDescent="0.35">
      <c r="B1205" s="229"/>
      <c r="C1205" s="301"/>
      <c r="D1205" s="301"/>
      <c r="E1205" s="449"/>
      <c r="F1205" s="301"/>
      <c r="G1205" s="302"/>
      <c r="H1205" s="170"/>
      <c r="I1205" s="170"/>
      <c r="J1205" s="646">
        <v>0</v>
      </c>
      <c r="K1205" s="646">
        <v>0</v>
      </c>
      <c r="L1205" s="652"/>
      <c r="M1205" s="361"/>
    </row>
    <row r="1206" spans="2:13" x14ac:dyDescent="0.35">
      <c r="B1206" s="229"/>
      <c r="C1206" s="301"/>
      <c r="D1206" s="301"/>
      <c r="E1206" s="449"/>
      <c r="F1206" s="301"/>
      <c r="G1206" s="302"/>
      <c r="H1206" s="170"/>
      <c r="I1206" s="170"/>
      <c r="J1206" s="646">
        <v>0</v>
      </c>
      <c r="K1206" s="646">
        <v>0</v>
      </c>
      <c r="L1206" s="652"/>
      <c r="M1206" s="361"/>
    </row>
    <row r="1207" spans="2:13" x14ac:dyDescent="0.35">
      <c r="B1207" s="229"/>
      <c r="C1207" s="301"/>
      <c r="D1207" s="301"/>
      <c r="E1207" s="449"/>
      <c r="F1207" s="301"/>
      <c r="G1207" s="302"/>
      <c r="H1207" s="170"/>
      <c r="I1207" s="170"/>
      <c r="J1207" s="646">
        <v>0</v>
      </c>
      <c r="K1207" s="646">
        <v>0</v>
      </c>
      <c r="L1207" s="652"/>
      <c r="M1207" s="361"/>
    </row>
    <row r="1208" spans="2:13" x14ac:dyDescent="0.35">
      <c r="B1208" s="229"/>
      <c r="C1208" s="301"/>
      <c r="D1208" s="301"/>
      <c r="E1208" s="449"/>
      <c r="F1208" s="301"/>
      <c r="G1208" s="302"/>
      <c r="H1208" s="170"/>
      <c r="I1208" s="170"/>
      <c r="J1208" s="646">
        <v>0</v>
      </c>
      <c r="K1208" s="646">
        <v>0</v>
      </c>
      <c r="L1208" s="652"/>
      <c r="M1208" s="361"/>
    </row>
    <row r="1209" spans="2:13" x14ac:dyDescent="0.35">
      <c r="B1209" s="229"/>
      <c r="C1209" s="301"/>
      <c r="D1209" s="301"/>
      <c r="E1209" s="449"/>
      <c r="F1209" s="301"/>
      <c r="G1209" s="302"/>
      <c r="H1209" s="170"/>
      <c r="I1209" s="170"/>
      <c r="J1209" s="646">
        <v>0</v>
      </c>
      <c r="K1209" s="646">
        <v>0</v>
      </c>
      <c r="L1209" s="652"/>
      <c r="M1209" s="361"/>
    </row>
    <row r="1210" spans="2:13" x14ac:dyDescent="0.35">
      <c r="B1210" s="229"/>
      <c r="C1210" s="301"/>
      <c r="D1210" s="301"/>
      <c r="E1210" s="449"/>
      <c r="F1210" s="301"/>
      <c r="G1210" s="302"/>
      <c r="H1210" s="170"/>
      <c r="I1210" s="170"/>
      <c r="J1210" s="646">
        <v>0</v>
      </c>
      <c r="K1210" s="646">
        <v>0</v>
      </c>
      <c r="L1210" s="652"/>
      <c r="M1210" s="361"/>
    </row>
    <row r="1211" spans="2:13" x14ac:dyDescent="0.35">
      <c r="B1211" s="229"/>
      <c r="C1211" s="301"/>
      <c r="D1211" s="301"/>
      <c r="E1211" s="449"/>
      <c r="F1211" s="301"/>
      <c r="G1211" s="302"/>
      <c r="H1211" s="170"/>
      <c r="I1211" s="170"/>
      <c r="J1211" s="646">
        <v>0</v>
      </c>
      <c r="K1211" s="646">
        <v>0</v>
      </c>
      <c r="L1211" s="652"/>
      <c r="M1211" s="361"/>
    </row>
    <row r="1212" spans="2:13" x14ac:dyDescent="0.35">
      <c r="B1212" s="229"/>
      <c r="C1212" s="301"/>
      <c r="D1212" s="301"/>
      <c r="E1212" s="449"/>
      <c r="F1212" s="301"/>
      <c r="G1212" s="302"/>
      <c r="H1212" s="170"/>
      <c r="I1212" s="170"/>
      <c r="J1212" s="646">
        <v>0</v>
      </c>
      <c r="K1212" s="646">
        <v>0</v>
      </c>
      <c r="L1212" s="652"/>
      <c r="M1212" s="361"/>
    </row>
    <row r="1213" spans="2:13" x14ac:dyDescent="0.35">
      <c r="B1213" s="229"/>
      <c r="C1213" s="301"/>
      <c r="D1213" s="301"/>
      <c r="E1213" s="449"/>
      <c r="F1213" s="301"/>
      <c r="G1213" s="302"/>
      <c r="H1213" s="170"/>
      <c r="I1213" s="170"/>
      <c r="J1213" s="646">
        <v>0</v>
      </c>
      <c r="K1213" s="646">
        <v>0</v>
      </c>
      <c r="L1213" s="652"/>
      <c r="M1213" s="361"/>
    </row>
    <row r="1214" spans="2:13" x14ac:dyDescent="0.35">
      <c r="B1214" s="229"/>
      <c r="C1214" s="301"/>
      <c r="D1214" s="301"/>
      <c r="E1214" s="449"/>
      <c r="F1214" s="301"/>
      <c r="G1214" s="302"/>
      <c r="H1214" s="170"/>
      <c r="I1214" s="170"/>
      <c r="J1214" s="646">
        <v>0</v>
      </c>
      <c r="K1214" s="646">
        <v>0</v>
      </c>
      <c r="L1214" s="652"/>
      <c r="M1214" s="361"/>
    </row>
    <row r="1215" spans="2:13" x14ac:dyDescent="0.35">
      <c r="B1215" s="229"/>
      <c r="C1215" s="301"/>
      <c r="D1215" s="301"/>
      <c r="E1215" s="449"/>
      <c r="F1215" s="301"/>
      <c r="G1215" s="302"/>
      <c r="H1215" s="170"/>
      <c r="I1215" s="170"/>
      <c r="J1215" s="646">
        <v>0</v>
      </c>
      <c r="K1215" s="646">
        <v>0</v>
      </c>
      <c r="L1215" s="652"/>
      <c r="M1215" s="361"/>
    </row>
    <row r="1216" spans="2:13" x14ac:dyDescent="0.35">
      <c r="B1216" s="229"/>
      <c r="C1216" s="301"/>
      <c r="D1216" s="301"/>
      <c r="E1216" s="449"/>
      <c r="F1216" s="301"/>
      <c r="G1216" s="302"/>
      <c r="H1216" s="170"/>
      <c r="I1216" s="170"/>
      <c r="J1216" s="646">
        <v>0</v>
      </c>
      <c r="K1216" s="646">
        <v>0</v>
      </c>
      <c r="L1216" s="652"/>
      <c r="M1216" s="361"/>
    </row>
    <row r="1217" spans="2:13" x14ac:dyDescent="0.35">
      <c r="B1217" s="229"/>
      <c r="C1217" s="301"/>
      <c r="D1217" s="301"/>
      <c r="E1217" s="449"/>
      <c r="F1217" s="301"/>
      <c r="G1217" s="302"/>
      <c r="H1217" s="170"/>
      <c r="I1217" s="170"/>
      <c r="J1217" s="646">
        <v>0</v>
      </c>
      <c r="K1217" s="646">
        <v>0</v>
      </c>
      <c r="L1217" s="652"/>
      <c r="M1217" s="361"/>
    </row>
    <row r="1218" spans="2:13" x14ac:dyDescent="0.35">
      <c r="B1218" s="229"/>
      <c r="C1218" s="301"/>
      <c r="D1218" s="301"/>
      <c r="E1218" s="449"/>
      <c r="F1218" s="301"/>
      <c r="G1218" s="302"/>
      <c r="H1218" s="170"/>
      <c r="I1218" s="170"/>
      <c r="J1218" s="646">
        <v>0</v>
      </c>
      <c r="K1218" s="646">
        <v>0</v>
      </c>
      <c r="L1218" s="652"/>
      <c r="M1218" s="361"/>
    </row>
    <row r="1219" spans="2:13" x14ac:dyDescent="0.35">
      <c r="B1219" s="229"/>
      <c r="C1219" s="301"/>
      <c r="D1219" s="301"/>
      <c r="E1219" s="449"/>
      <c r="F1219" s="301"/>
      <c r="G1219" s="302"/>
      <c r="H1219" s="170"/>
      <c r="I1219" s="170"/>
      <c r="J1219" s="646">
        <v>0</v>
      </c>
      <c r="K1219" s="646">
        <v>0</v>
      </c>
      <c r="L1219" s="652"/>
      <c r="M1219" s="361"/>
    </row>
    <row r="1220" spans="2:13" x14ac:dyDescent="0.35">
      <c r="B1220" s="229"/>
      <c r="C1220" s="301"/>
      <c r="D1220" s="301"/>
      <c r="E1220" s="449"/>
      <c r="F1220" s="301"/>
      <c r="G1220" s="302"/>
      <c r="H1220" s="170"/>
      <c r="I1220" s="170"/>
      <c r="J1220" s="646">
        <v>0</v>
      </c>
      <c r="K1220" s="646">
        <v>0</v>
      </c>
      <c r="L1220" s="652"/>
      <c r="M1220" s="361"/>
    </row>
    <row r="1221" spans="2:13" x14ac:dyDescent="0.35">
      <c r="B1221" s="229"/>
      <c r="C1221" s="301"/>
      <c r="D1221" s="301"/>
      <c r="E1221" s="449"/>
      <c r="F1221" s="301"/>
      <c r="G1221" s="302"/>
      <c r="H1221" s="170"/>
      <c r="I1221" s="170"/>
      <c r="J1221" s="646">
        <v>0</v>
      </c>
      <c r="K1221" s="646">
        <v>0</v>
      </c>
      <c r="L1221" s="652"/>
      <c r="M1221" s="361"/>
    </row>
    <row r="1222" spans="2:13" x14ac:dyDescent="0.35">
      <c r="B1222" s="229"/>
      <c r="C1222" s="301"/>
      <c r="D1222" s="301"/>
      <c r="E1222" s="449"/>
      <c r="F1222" s="301"/>
      <c r="G1222" s="302"/>
      <c r="H1222" s="170"/>
      <c r="I1222" s="170"/>
      <c r="J1222" s="646">
        <v>0</v>
      </c>
      <c r="K1222" s="646">
        <v>0</v>
      </c>
      <c r="L1222" s="652"/>
      <c r="M1222" s="361"/>
    </row>
    <row r="1223" spans="2:13" x14ac:dyDescent="0.35">
      <c r="B1223" s="229"/>
      <c r="C1223" s="301"/>
      <c r="D1223" s="301"/>
      <c r="E1223" s="449"/>
      <c r="F1223" s="301"/>
      <c r="G1223" s="302"/>
      <c r="H1223" s="170"/>
      <c r="I1223" s="170"/>
      <c r="J1223" s="646">
        <v>0</v>
      </c>
      <c r="K1223" s="646">
        <v>0</v>
      </c>
      <c r="L1223" s="652"/>
      <c r="M1223" s="361"/>
    </row>
    <row r="1224" spans="2:13" x14ac:dyDescent="0.35">
      <c r="B1224" s="229"/>
      <c r="C1224" s="301"/>
      <c r="D1224" s="301"/>
      <c r="E1224" s="449"/>
      <c r="F1224" s="301"/>
      <c r="G1224" s="302"/>
      <c r="H1224" s="170"/>
      <c r="I1224" s="170"/>
      <c r="J1224" s="646">
        <v>0</v>
      </c>
      <c r="K1224" s="646">
        <v>0</v>
      </c>
      <c r="L1224" s="652"/>
      <c r="M1224" s="361"/>
    </row>
    <row r="1225" spans="2:13" x14ac:dyDescent="0.35">
      <c r="B1225" s="229"/>
      <c r="C1225" s="301"/>
      <c r="D1225" s="301"/>
      <c r="E1225" s="449"/>
      <c r="F1225" s="301"/>
      <c r="G1225" s="302"/>
      <c r="H1225" s="170"/>
      <c r="I1225" s="170"/>
      <c r="J1225" s="646">
        <v>0</v>
      </c>
      <c r="K1225" s="646">
        <v>0</v>
      </c>
      <c r="L1225" s="652"/>
      <c r="M1225" s="361"/>
    </row>
    <row r="1226" spans="2:13" x14ac:dyDescent="0.35">
      <c r="B1226" s="229"/>
      <c r="C1226" s="301"/>
      <c r="D1226" s="301"/>
      <c r="E1226" s="449"/>
      <c r="F1226" s="301"/>
      <c r="G1226" s="302"/>
      <c r="H1226" s="170"/>
      <c r="I1226" s="170"/>
      <c r="J1226" s="646">
        <v>0</v>
      </c>
      <c r="K1226" s="646">
        <v>0</v>
      </c>
      <c r="L1226" s="652"/>
      <c r="M1226" s="361"/>
    </row>
    <row r="1227" spans="2:13" x14ac:dyDescent="0.35">
      <c r="B1227" s="229"/>
      <c r="C1227" s="301"/>
      <c r="D1227" s="301"/>
      <c r="E1227" s="449"/>
      <c r="F1227" s="301"/>
      <c r="G1227" s="302"/>
      <c r="H1227" s="170"/>
      <c r="I1227" s="170"/>
      <c r="J1227" s="646">
        <v>0</v>
      </c>
      <c r="K1227" s="646">
        <v>0</v>
      </c>
      <c r="L1227" s="652"/>
      <c r="M1227" s="361"/>
    </row>
    <row r="1228" spans="2:13" x14ac:dyDescent="0.35">
      <c r="B1228" s="229"/>
      <c r="C1228" s="301"/>
      <c r="D1228" s="301"/>
      <c r="E1228" s="449"/>
      <c r="F1228" s="301"/>
      <c r="G1228" s="302"/>
      <c r="H1228" s="170"/>
      <c r="I1228" s="170"/>
      <c r="J1228" s="646">
        <v>0</v>
      </c>
      <c r="K1228" s="646">
        <v>0</v>
      </c>
      <c r="L1228" s="652"/>
      <c r="M1228" s="361"/>
    </row>
    <row r="1229" spans="2:13" x14ac:dyDescent="0.35">
      <c r="B1229" s="229"/>
      <c r="C1229" s="301"/>
      <c r="D1229" s="301"/>
      <c r="E1229" s="449"/>
      <c r="F1229" s="301"/>
      <c r="G1229" s="302"/>
      <c r="H1229" s="170"/>
      <c r="I1229" s="170"/>
      <c r="J1229" s="646">
        <v>0</v>
      </c>
      <c r="K1229" s="646">
        <v>0</v>
      </c>
      <c r="L1229" s="652"/>
      <c r="M1229" s="361"/>
    </row>
    <row r="1230" spans="2:13" x14ac:dyDescent="0.35">
      <c r="B1230" s="229"/>
      <c r="C1230" s="301"/>
      <c r="D1230" s="301"/>
      <c r="E1230" s="449"/>
      <c r="F1230" s="301"/>
      <c r="G1230" s="302"/>
      <c r="H1230" s="170"/>
      <c r="I1230" s="170"/>
      <c r="J1230" s="646">
        <v>0</v>
      </c>
      <c r="K1230" s="646">
        <v>0</v>
      </c>
      <c r="L1230" s="652"/>
      <c r="M1230" s="361"/>
    </row>
    <row r="1231" spans="2:13" x14ac:dyDescent="0.35">
      <c r="B1231" s="229"/>
      <c r="C1231" s="301"/>
      <c r="D1231" s="301"/>
      <c r="E1231" s="449"/>
      <c r="F1231" s="301"/>
      <c r="G1231" s="302"/>
      <c r="H1231" s="170"/>
      <c r="I1231" s="170"/>
      <c r="J1231" s="646">
        <v>0</v>
      </c>
      <c r="K1231" s="646">
        <v>0</v>
      </c>
      <c r="L1231" s="652"/>
      <c r="M1231" s="361"/>
    </row>
    <row r="1232" spans="2:13" x14ac:dyDescent="0.35">
      <c r="B1232" s="229"/>
      <c r="C1232" s="301"/>
      <c r="D1232" s="301"/>
      <c r="E1232" s="449"/>
      <c r="F1232" s="301"/>
      <c r="G1232" s="302"/>
      <c r="H1232" s="170"/>
      <c r="I1232" s="170"/>
      <c r="J1232" s="646">
        <v>0</v>
      </c>
      <c r="K1232" s="646">
        <v>0</v>
      </c>
      <c r="L1232" s="652"/>
      <c r="M1232" s="361"/>
    </row>
    <row r="1233" spans="2:13" x14ac:dyDescent="0.35">
      <c r="B1233" s="229"/>
      <c r="C1233" s="301"/>
      <c r="D1233" s="301"/>
      <c r="E1233" s="449"/>
      <c r="F1233" s="301"/>
      <c r="G1233" s="302"/>
      <c r="H1233" s="170"/>
      <c r="I1233" s="170"/>
      <c r="J1233" s="646">
        <v>0</v>
      </c>
      <c r="K1233" s="646">
        <v>0</v>
      </c>
      <c r="L1233" s="652"/>
      <c r="M1233" s="361"/>
    </row>
    <row r="1234" spans="2:13" x14ac:dyDescent="0.35">
      <c r="B1234" s="229"/>
      <c r="C1234" s="301"/>
      <c r="D1234" s="301"/>
      <c r="E1234" s="449"/>
      <c r="F1234" s="301"/>
      <c r="G1234" s="302"/>
      <c r="H1234" s="170"/>
      <c r="I1234" s="170"/>
      <c r="J1234" s="646">
        <v>0</v>
      </c>
      <c r="K1234" s="646">
        <v>0</v>
      </c>
      <c r="L1234" s="652"/>
      <c r="M1234" s="361"/>
    </row>
    <row r="1235" spans="2:13" x14ac:dyDescent="0.35">
      <c r="B1235" s="229"/>
      <c r="C1235" s="301"/>
      <c r="D1235" s="301"/>
      <c r="E1235" s="449"/>
      <c r="F1235" s="301"/>
      <c r="G1235" s="302"/>
      <c r="H1235" s="170"/>
      <c r="I1235" s="170"/>
      <c r="J1235" s="646">
        <v>0</v>
      </c>
      <c r="K1235" s="646">
        <v>0</v>
      </c>
      <c r="L1235" s="652"/>
      <c r="M1235" s="361"/>
    </row>
    <row r="1236" spans="2:13" x14ac:dyDescent="0.35">
      <c r="B1236" s="229"/>
      <c r="C1236" s="301"/>
      <c r="D1236" s="301"/>
      <c r="E1236" s="449"/>
      <c r="F1236" s="301"/>
      <c r="G1236" s="302"/>
      <c r="H1236" s="170"/>
      <c r="I1236" s="170"/>
      <c r="J1236" s="646">
        <v>0</v>
      </c>
      <c r="K1236" s="646">
        <v>0</v>
      </c>
      <c r="L1236" s="652"/>
      <c r="M1236" s="361"/>
    </row>
    <row r="1237" spans="2:13" x14ac:dyDescent="0.35">
      <c r="B1237" s="229"/>
      <c r="C1237" s="301"/>
      <c r="D1237" s="301"/>
      <c r="E1237" s="449"/>
      <c r="F1237" s="301"/>
      <c r="G1237" s="302"/>
      <c r="H1237" s="170"/>
      <c r="I1237" s="170"/>
      <c r="J1237" s="646">
        <v>0</v>
      </c>
      <c r="K1237" s="646">
        <v>0</v>
      </c>
      <c r="L1237" s="652"/>
      <c r="M1237" s="361"/>
    </row>
    <row r="1238" spans="2:13" x14ac:dyDescent="0.35">
      <c r="B1238" s="229"/>
      <c r="C1238" s="301"/>
      <c r="D1238" s="301"/>
      <c r="E1238" s="449"/>
      <c r="F1238" s="301"/>
      <c r="G1238" s="302"/>
      <c r="H1238" s="170"/>
      <c r="I1238" s="170"/>
      <c r="J1238" s="646">
        <v>0</v>
      </c>
      <c r="K1238" s="646">
        <v>0</v>
      </c>
      <c r="L1238" s="652"/>
      <c r="M1238" s="361"/>
    </row>
    <row r="1239" spans="2:13" x14ac:dyDescent="0.35">
      <c r="B1239" s="229"/>
      <c r="C1239" s="301"/>
      <c r="D1239" s="301"/>
      <c r="E1239" s="449"/>
      <c r="F1239" s="301"/>
      <c r="G1239" s="302"/>
      <c r="H1239" s="170"/>
      <c r="I1239" s="170"/>
      <c r="J1239" s="646">
        <v>0</v>
      </c>
      <c r="K1239" s="646">
        <v>0</v>
      </c>
      <c r="L1239" s="652"/>
      <c r="M1239" s="361"/>
    </row>
    <row r="1240" spans="2:13" x14ac:dyDescent="0.35">
      <c r="B1240" s="229"/>
      <c r="C1240" s="301"/>
      <c r="D1240" s="301"/>
      <c r="E1240" s="449"/>
      <c r="F1240" s="301"/>
      <c r="G1240" s="302"/>
      <c r="H1240" s="170"/>
      <c r="I1240" s="170"/>
      <c r="J1240" s="646">
        <v>0</v>
      </c>
      <c r="K1240" s="646">
        <v>0</v>
      </c>
      <c r="L1240" s="652"/>
      <c r="M1240" s="361"/>
    </row>
    <row r="1241" spans="2:13" x14ac:dyDescent="0.35">
      <c r="B1241" s="229"/>
      <c r="C1241" s="301"/>
      <c r="D1241" s="301"/>
      <c r="E1241" s="449"/>
      <c r="F1241" s="301"/>
      <c r="G1241" s="302"/>
      <c r="H1241" s="170"/>
      <c r="I1241" s="170"/>
      <c r="J1241" s="646">
        <v>0</v>
      </c>
      <c r="K1241" s="646">
        <v>0</v>
      </c>
      <c r="L1241" s="652"/>
      <c r="M1241" s="361"/>
    </row>
    <row r="1242" spans="2:13" x14ac:dyDescent="0.35">
      <c r="B1242" s="229"/>
      <c r="C1242" s="301"/>
      <c r="D1242" s="301"/>
      <c r="E1242" s="449"/>
      <c r="F1242" s="301"/>
      <c r="G1242" s="302"/>
      <c r="H1242" s="170"/>
      <c r="I1242" s="170"/>
      <c r="J1242" s="646">
        <v>0</v>
      </c>
      <c r="K1242" s="646">
        <v>0</v>
      </c>
      <c r="L1242" s="652"/>
      <c r="M1242" s="361"/>
    </row>
    <row r="1243" spans="2:13" x14ac:dyDescent="0.35">
      <c r="B1243" s="229"/>
      <c r="C1243" s="301"/>
      <c r="D1243" s="301"/>
      <c r="E1243" s="449"/>
      <c r="F1243" s="301"/>
      <c r="G1243" s="302"/>
      <c r="H1243" s="170"/>
      <c r="I1243" s="170"/>
      <c r="J1243" s="646">
        <v>0</v>
      </c>
      <c r="K1243" s="646">
        <v>0</v>
      </c>
      <c r="L1243" s="652"/>
      <c r="M1243" s="361"/>
    </row>
    <row r="1244" spans="2:13" x14ac:dyDescent="0.35">
      <c r="B1244" s="229"/>
      <c r="C1244" s="301"/>
      <c r="D1244" s="301"/>
      <c r="E1244" s="449"/>
      <c r="F1244" s="301"/>
      <c r="G1244" s="302"/>
      <c r="H1244" s="170"/>
      <c r="I1244" s="170"/>
      <c r="J1244" s="646">
        <v>0</v>
      </c>
      <c r="K1244" s="646">
        <v>0</v>
      </c>
      <c r="L1244" s="652"/>
      <c r="M1244" s="361"/>
    </row>
    <row r="1245" spans="2:13" x14ac:dyDescent="0.35">
      <c r="B1245" s="229"/>
      <c r="C1245" s="301"/>
      <c r="D1245" s="301"/>
      <c r="E1245" s="449"/>
      <c r="F1245" s="301"/>
      <c r="G1245" s="302"/>
      <c r="H1245" s="170"/>
      <c r="I1245" s="170"/>
      <c r="J1245" s="646">
        <v>0</v>
      </c>
      <c r="K1245" s="646">
        <v>0</v>
      </c>
      <c r="L1245" s="652"/>
      <c r="M1245" s="361"/>
    </row>
    <row r="1246" spans="2:13" x14ac:dyDescent="0.35">
      <c r="B1246" s="229"/>
      <c r="C1246" s="301"/>
      <c r="D1246" s="301"/>
      <c r="E1246" s="449"/>
      <c r="F1246" s="301"/>
      <c r="G1246" s="302"/>
      <c r="H1246" s="170"/>
      <c r="I1246" s="170"/>
      <c r="J1246" s="646">
        <v>0</v>
      </c>
      <c r="K1246" s="646">
        <v>0</v>
      </c>
      <c r="L1246" s="652"/>
      <c r="M1246" s="361"/>
    </row>
    <row r="1247" spans="2:13" x14ac:dyDescent="0.35">
      <c r="B1247" s="229"/>
      <c r="C1247" s="301"/>
      <c r="D1247" s="301"/>
      <c r="E1247" s="449"/>
      <c r="F1247" s="301"/>
      <c r="G1247" s="302"/>
      <c r="H1247" s="170"/>
      <c r="I1247" s="170"/>
      <c r="J1247" s="646">
        <v>0</v>
      </c>
      <c r="K1247" s="646">
        <v>0</v>
      </c>
      <c r="L1247" s="652"/>
      <c r="M1247" s="361"/>
    </row>
    <row r="1248" spans="2:13" x14ac:dyDescent="0.35">
      <c r="B1248" s="229"/>
      <c r="C1248" s="301"/>
      <c r="D1248" s="301"/>
      <c r="E1248" s="449"/>
      <c r="F1248" s="301"/>
      <c r="G1248" s="302"/>
      <c r="H1248" s="170"/>
      <c r="I1248" s="170"/>
      <c r="J1248" s="646">
        <v>0</v>
      </c>
      <c r="K1248" s="646">
        <v>0</v>
      </c>
      <c r="L1248" s="652"/>
      <c r="M1248" s="361"/>
    </row>
    <row r="1249" spans="2:13" x14ac:dyDescent="0.35">
      <c r="B1249" s="229"/>
      <c r="C1249" s="301"/>
      <c r="D1249" s="301"/>
      <c r="E1249" s="449"/>
      <c r="F1249" s="301"/>
      <c r="G1249" s="302"/>
      <c r="H1249" s="170"/>
      <c r="I1249" s="170"/>
      <c r="J1249" s="646">
        <v>0</v>
      </c>
      <c r="K1249" s="646">
        <v>0</v>
      </c>
      <c r="L1249" s="652"/>
      <c r="M1249" s="361"/>
    </row>
    <row r="1250" spans="2:13" x14ac:dyDescent="0.35">
      <c r="B1250" s="229"/>
      <c r="C1250" s="301"/>
      <c r="D1250" s="301"/>
      <c r="E1250" s="449"/>
      <c r="F1250" s="301"/>
      <c r="G1250" s="302"/>
      <c r="H1250" s="170"/>
      <c r="I1250" s="170"/>
      <c r="J1250" s="646">
        <v>0</v>
      </c>
      <c r="K1250" s="646">
        <v>0</v>
      </c>
      <c r="L1250" s="652"/>
      <c r="M1250" s="361"/>
    </row>
    <row r="1251" spans="2:13" x14ac:dyDescent="0.35">
      <c r="B1251" s="229"/>
      <c r="C1251" s="301"/>
      <c r="D1251" s="301"/>
      <c r="E1251" s="449"/>
      <c r="F1251" s="301"/>
      <c r="G1251" s="302"/>
      <c r="H1251" s="170"/>
      <c r="I1251" s="170"/>
      <c r="J1251" s="646">
        <v>0</v>
      </c>
      <c r="K1251" s="646">
        <v>0</v>
      </c>
      <c r="L1251" s="652"/>
      <c r="M1251" s="361"/>
    </row>
    <row r="1252" spans="2:13" x14ac:dyDescent="0.35">
      <c r="B1252" s="229"/>
      <c r="C1252" s="301"/>
      <c r="D1252" s="301"/>
      <c r="E1252" s="449"/>
      <c r="F1252" s="301"/>
      <c r="G1252" s="302"/>
      <c r="H1252" s="170"/>
      <c r="I1252" s="170"/>
      <c r="J1252" s="646">
        <v>0</v>
      </c>
      <c r="K1252" s="646">
        <v>0</v>
      </c>
      <c r="L1252" s="652"/>
      <c r="M1252" s="361"/>
    </row>
    <row r="1253" spans="2:13" x14ac:dyDescent="0.35">
      <c r="B1253" s="229"/>
      <c r="C1253" s="301"/>
      <c r="D1253" s="301"/>
      <c r="E1253" s="449"/>
      <c r="F1253" s="301"/>
      <c r="G1253" s="302"/>
      <c r="H1253" s="170"/>
      <c r="I1253" s="170"/>
      <c r="J1253" s="646">
        <v>0</v>
      </c>
      <c r="K1253" s="646">
        <v>0</v>
      </c>
      <c r="L1253" s="652"/>
      <c r="M1253" s="361"/>
    </row>
    <row r="1254" spans="2:13" x14ac:dyDescent="0.35">
      <c r="B1254" s="229"/>
      <c r="C1254" s="301"/>
      <c r="D1254" s="301"/>
      <c r="E1254" s="449"/>
      <c r="F1254" s="301"/>
      <c r="G1254" s="302"/>
      <c r="H1254" s="170"/>
      <c r="I1254" s="170"/>
      <c r="J1254" s="646">
        <v>0</v>
      </c>
      <c r="K1254" s="646">
        <v>0</v>
      </c>
      <c r="L1254" s="652"/>
      <c r="M1254" s="361"/>
    </row>
    <row r="1255" spans="2:13" x14ac:dyDescent="0.35">
      <c r="B1255" s="229"/>
      <c r="C1255" s="301"/>
      <c r="D1255" s="301"/>
      <c r="E1255" s="449"/>
      <c r="F1255" s="301"/>
      <c r="G1255" s="302"/>
      <c r="H1255" s="170"/>
      <c r="I1255" s="170"/>
      <c r="J1255" s="646">
        <v>0</v>
      </c>
      <c r="K1255" s="646">
        <v>0</v>
      </c>
      <c r="L1255" s="652"/>
      <c r="M1255" s="361"/>
    </row>
    <row r="1256" spans="2:13" x14ac:dyDescent="0.35">
      <c r="B1256" s="229"/>
      <c r="C1256" s="301"/>
      <c r="D1256" s="301"/>
      <c r="E1256" s="449"/>
      <c r="F1256" s="301"/>
      <c r="G1256" s="302"/>
      <c r="H1256" s="170"/>
      <c r="I1256" s="170"/>
      <c r="J1256" s="646">
        <v>0</v>
      </c>
      <c r="K1256" s="646">
        <v>0</v>
      </c>
      <c r="L1256" s="652"/>
      <c r="M1256" s="361"/>
    </row>
    <row r="1257" spans="2:13" x14ac:dyDescent="0.35">
      <c r="B1257" s="229"/>
      <c r="C1257" s="301"/>
      <c r="D1257" s="301"/>
      <c r="E1257" s="449"/>
      <c r="F1257" s="301"/>
      <c r="G1257" s="302"/>
      <c r="H1257" s="170"/>
      <c r="I1257" s="170"/>
      <c r="J1257" s="646">
        <v>0</v>
      </c>
      <c r="K1257" s="646">
        <v>0</v>
      </c>
      <c r="L1257" s="652"/>
      <c r="M1257" s="361"/>
    </row>
    <row r="1258" spans="2:13" x14ac:dyDescent="0.35">
      <c r="B1258" s="229"/>
      <c r="C1258" s="301"/>
      <c r="D1258" s="301"/>
      <c r="E1258" s="449"/>
      <c r="F1258" s="301"/>
      <c r="G1258" s="302"/>
      <c r="H1258" s="170"/>
      <c r="I1258" s="170"/>
      <c r="J1258" s="646">
        <v>0</v>
      </c>
      <c r="K1258" s="646">
        <v>0</v>
      </c>
      <c r="L1258" s="652"/>
      <c r="M1258" s="361"/>
    </row>
    <row r="1259" spans="2:13" x14ac:dyDescent="0.35">
      <c r="B1259" s="229"/>
      <c r="C1259" s="301"/>
      <c r="D1259" s="301"/>
      <c r="E1259" s="449"/>
      <c r="F1259" s="301"/>
      <c r="G1259" s="302"/>
      <c r="H1259" s="170"/>
      <c r="I1259" s="170"/>
      <c r="J1259" s="646">
        <v>0</v>
      </c>
      <c r="K1259" s="646">
        <v>0</v>
      </c>
      <c r="L1259" s="652"/>
      <c r="M1259" s="361"/>
    </row>
    <row r="1260" spans="2:13" x14ac:dyDescent="0.35">
      <c r="B1260" s="229"/>
      <c r="C1260" s="301"/>
      <c r="D1260" s="301"/>
      <c r="E1260" s="449"/>
      <c r="F1260" s="301"/>
      <c r="G1260" s="302"/>
      <c r="H1260" s="170"/>
      <c r="I1260" s="170"/>
      <c r="J1260" s="646">
        <v>0</v>
      </c>
      <c r="K1260" s="646">
        <v>0</v>
      </c>
      <c r="L1260" s="652"/>
      <c r="M1260" s="361"/>
    </row>
    <row r="1261" spans="2:13" x14ac:dyDescent="0.35">
      <c r="B1261" s="229"/>
      <c r="C1261" s="301"/>
      <c r="D1261" s="301"/>
      <c r="E1261" s="449"/>
      <c r="F1261" s="301"/>
      <c r="G1261" s="302"/>
      <c r="H1261" s="170"/>
      <c r="I1261" s="170"/>
      <c r="J1261" s="646">
        <v>0</v>
      </c>
      <c r="K1261" s="646">
        <v>0</v>
      </c>
      <c r="L1261" s="652"/>
      <c r="M1261" s="361"/>
    </row>
    <row r="1262" spans="2:13" x14ac:dyDescent="0.35">
      <c r="B1262" s="229"/>
      <c r="C1262" s="301"/>
      <c r="D1262" s="301"/>
      <c r="E1262" s="449"/>
      <c r="F1262" s="301"/>
      <c r="G1262" s="302"/>
      <c r="H1262" s="170"/>
      <c r="I1262" s="170"/>
      <c r="J1262" s="646">
        <v>0</v>
      </c>
      <c r="K1262" s="646">
        <v>0</v>
      </c>
      <c r="L1262" s="652"/>
      <c r="M1262" s="361"/>
    </row>
    <row r="1263" spans="2:13" x14ac:dyDescent="0.35">
      <c r="B1263" s="229"/>
      <c r="C1263" s="301"/>
      <c r="D1263" s="301"/>
      <c r="E1263" s="449"/>
      <c r="F1263" s="301"/>
      <c r="G1263" s="302"/>
      <c r="H1263" s="170"/>
      <c r="I1263" s="170"/>
      <c r="J1263" s="646">
        <v>0</v>
      </c>
      <c r="K1263" s="646">
        <v>0</v>
      </c>
      <c r="L1263" s="652"/>
      <c r="M1263" s="361"/>
    </row>
    <row r="1264" spans="2:13" x14ac:dyDescent="0.35">
      <c r="B1264" s="229"/>
      <c r="C1264" s="301"/>
      <c r="D1264" s="301"/>
      <c r="E1264" s="449"/>
      <c r="F1264" s="301"/>
      <c r="G1264" s="302"/>
      <c r="H1264" s="170"/>
      <c r="I1264" s="170"/>
      <c r="J1264" s="646">
        <v>0</v>
      </c>
      <c r="K1264" s="646">
        <v>0</v>
      </c>
      <c r="L1264" s="652"/>
      <c r="M1264" s="361"/>
    </row>
    <row r="1265" spans="2:13" x14ac:dyDescent="0.35">
      <c r="B1265" s="229"/>
      <c r="C1265" s="301"/>
      <c r="D1265" s="301"/>
      <c r="E1265" s="449"/>
      <c r="F1265" s="301"/>
      <c r="G1265" s="302"/>
      <c r="H1265" s="170"/>
      <c r="I1265" s="170"/>
      <c r="J1265" s="646">
        <v>0</v>
      </c>
      <c r="K1265" s="646">
        <v>0</v>
      </c>
      <c r="L1265" s="652"/>
      <c r="M1265" s="361"/>
    </row>
    <row r="1266" spans="2:13" x14ac:dyDescent="0.35">
      <c r="B1266" s="229"/>
      <c r="C1266" s="301"/>
      <c r="D1266" s="301"/>
      <c r="E1266" s="449"/>
      <c r="F1266" s="301"/>
      <c r="G1266" s="302"/>
      <c r="H1266" s="170"/>
      <c r="I1266" s="170"/>
      <c r="J1266" s="646">
        <v>0</v>
      </c>
      <c r="K1266" s="646">
        <v>0</v>
      </c>
      <c r="L1266" s="652"/>
      <c r="M1266" s="361"/>
    </row>
    <row r="1267" spans="2:13" x14ac:dyDescent="0.35">
      <c r="B1267" s="229"/>
      <c r="C1267" s="301"/>
      <c r="D1267" s="301"/>
      <c r="E1267" s="449"/>
      <c r="F1267" s="301"/>
      <c r="G1267" s="302"/>
      <c r="H1267" s="170"/>
      <c r="I1267" s="170"/>
      <c r="J1267" s="646">
        <v>0</v>
      </c>
      <c r="K1267" s="646">
        <v>0</v>
      </c>
      <c r="L1267" s="652"/>
      <c r="M1267" s="361"/>
    </row>
    <row r="1268" spans="2:13" x14ac:dyDescent="0.35">
      <c r="B1268" s="229"/>
      <c r="C1268" s="301"/>
      <c r="D1268" s="301"/>
      <c r="E1268" s="449"/>
      <c r="F1268" s="301"/>
      <c r="G1268" s="302"/>
      <c r="H1268" s="170"/>
      <c r="I1268" s="170"/>
      <c r="J1268" s="646">
        <v>0</v>
      </c>
      <c r="K1268" s="646">
        <v>0</v>
      </c>
      <c r="L1268" s="652"/>
      <c r="M1268" s="361"/>
    </row>
    <row r="1269" spans="2:13" x14ac:dyDescent="0.35">
      <c r="B1269" s="229"/>
      <c r="C1269" s="301"/>
      <c r="D1269" s="301"/>
      <c r="E1269" s="449"/>
      <c r="F1269" s="301"/>
      <c r="G1269" s="302"/>
      <c r="H1269" s="170"/>
      <c r="I1269" s="170"/>
      <c r="J1269" s="646">
        <v>0</v>
      </c>
      <c r="K1269" s="646">
        <v>0</v>
      </c>
      <c r="L1269" s="652"/>
      <c r="M1269" s="361"/>
    </row>
    <row r="1270" spans="2:13" x14ac:dyDescent="0.35">
      <c r="B1270" s="229"/>
      <c r="C1270" s="301"/>
      <c r="D1270" s="301"/>
      <c r="E1270" s="449"/>
      <c r="F1270" s="301"/>
      <c r="G1270" s="302"/>
      <c r="H1270" s="170"/>
      <c r="I1270" s="170"/>
      <c r="J1270" s="646">
        <v>0</v>
      </c>
      <c r="K1270" s="646">
        <v>0</v>
      </c>
      <c r="L1270" s="652"/>
      <c r="M1270" s="361"/>
    </row>
    <row r="1271" spans="2:13" x14ac:dyDescent="0.35">
      <c r="B1271" s="229"/>
      <c r="C1271" s="301"/>
      <c r="D1271" s="301"/>
      <c r="E1271" s="449"/>
      <c r="F1271" s="301"/>
      <c r="G1271" s="302"/>
      <c r="H1271" s="170"/>
      <c r="I1271" s="170"/>
      <c r="J1271" s="646">
        <v>0</v>
      </c>
      <c r="K1271" s="646">
        <v>0</v>
      </c>
      <c r="L1271" s="652"/>
      <c r="M1271" s="361"/>
    </row>
    <row r="1272" spans="2:13" x14ac:dyDescent="0.35">
      <c r="B1272" s="229"/>
      <c r="C1272" s="301"/>
      <c r="D1272" s="301"/>
      <c r="E1272" s="449"/>
      <c r="F1272" s="301"/>
      <c r="G1272" s="302"/>
      <c r="H1272" s="170"/>
      <c r="I1272" s="170"/>
      <c r="J1272" s="646">
        <v>0</v>
      </c>
      <c r="K1272" s="646">
        <v>0</v>
      </c>
      <c r="L1272" s="652"/>
      <c r="M1272" s="361"/>
    </row>
    <row r="1273" spans="2:13" x14ac:dyDescent="0.35">
      <c r="B1273" s="229"/>
      <c r="C1273" s="301"/>
      <c r="D1273" s="301"/>
      <c r="E1273" s="449"/>
      <c r="F1273" s="301"/>
      <c r="G1273" s="302"/>
      <c r="H1273" s="170"/>
      <c r="I1273" s="170"/>
      <c r="J1273" s="646">
        <v>0</v>
      </c>
      <c r="K1273" s="646">
        <v>0</v>
      </c>
      <c r="L1273" s="652"/>
      <c r="M1273" s="361"/>
    </row>
    <row r="1274" spans="2:13" x14ac:dyDescent="0.35">
      <c r="B1274" s="229"/>
      <c r="C1274" s="301"/>
      <c r="D1274" s="301"/>
      <c r="E1274" s="449"/>
      <c r="F1274" s="301"/>
      <c r="G1274" s="302"/>
      <c r="H1274" s="170"/>
      <c r="I1274" s="170"/>
      <c r="J1274" s="646">
        <v>0</v>
      </c>
      <c r="K1274" s="646">
        <v>0</v>
      </c>
      <c r="L1274" s="652"/>
      <c r="M1274" s="361"/>
    </row>
    <row r="1275" spans="2:13" x14ac:dyDescent="0.35">
      <c r="B1275" s="229"/>
      <c r="C1275" s="301"/>
      <c r="D1275" s="301"/>
      <c r="E1275" s="449"/>
      <c r="F1275" s="301"/>
      <c r="G1275" s="302"/>
      <c r="H1275" s="170"/>
      <c r="I1275" s="170"/>
      <c r="J1275" s="646">
        <v>0</v>
      </c>
      <c r="K1275" s="646">
        <v>0</v>
      </c>
      <c r="L1275" s="652"/>
      <c r="M1275" s="361"/>
    </row>
    <row r="1276" spans="2:13" x14ac:dyDescent="0.35">
      <c r="B1276" s="229"/>
      <c r="C1276" s="301"/>
      <c r="D1276" s="301"/>
      <c r="E1276" s="449"/>
      <c r="F1276" s="301"/>
      <c r="G1276" s="302"/>
      <c r="H1276" s="170"/>
      <c r="I1276" s="170"/>
      <c r="J1276" s="646">
        <v>0</v>
      </c>
      <c r="K1276" s="646">
        <v>0</v>
      </c>
      <c r="L1276" s="652"/>
      <c r="M1276" s="361"/>
    </row>
    <row r="1277" spans="2:13" x14ac:dyDescent="0.35">
      <c r="B1277" s="229"/>
      <c r="C1277" s="301"/>
      <c r="D1277" s="301"/>
      <c r="E1277" s="449"/>
      <c r="F1277" s="301"/>
      <c r="G1277" s="302"/>
      <c r="H1277" s="170"/>
      <c r="I1277" s="170"/>
      <c r="J1277" s="646">
        <v>0</v>
      </c>
      <c r="K1277" s="646">
        <v>0</v>
      </c>
      <c r="L1277" s="652"/>
      <c r="M1277" s="361"/>
    </row>
    <row r="1278" spans="2:13" x14ac:dyDescent="0.35">
      <c r="B1278" s="229"/>
      <c r="C1278" s="301"/>
      <c r="D1278" s="301"/>
      <c r="E1278" s="449"/>
      <c r="F1278" s="301"/>
      <c r="G1278" s="302"/>
      <c r="H1278" s="170"/>
      <c r="I1278" s="170"/>
      <c r="J1278" s="646">
        <v>0</v>
      </c>
      <c r="K1278" s="646">
        <v>0</v>
      </c>
      <c r="L1278" s="652"/>
      <c r="M1278" s="361"/>
    </row>
    <row r="1279" spans="2:13" x14ac:dyDescent="0.35">
      <c r="B1279" s="229"/>
      <c r="C1279" s="301"/>
      <c r="D1279" s="301"/>
      <c r="E1279" s="449"/>
      <c r="F1279" s="301"/>
      <c r="G1279" s="302"/>
      <c r="H1279" s="170"/>
      <c r="I1279" s="170"/>
      <c r="J1279" s="646">
        <v>0</v>
      </c>
      <c r="K1279" s="646">
        <v>0</v>
      </c>
      <c r="L1279" s="652"/>
      <c r="M1279" s="361"/>
    </row>
    <row r="1280" spans="2:13" x14ac:dyDescent="0.35">
      <c r="B1280" s="229"/>
      <c r="C1280" s="301"/>
      <c r="D1280" s="301"/>
      <c r="E1280" s="449"/>
      <c r="F1280" s="301"/>
      <c r="G1280" s="302"/>
      <c r="H1280" s="170"/>
      <c r="I1280" s="170"/>
      <c r="J1280" s="646">
        <v>0</v>
      </c>
      <c r="K1280" s="646">
        <v>0</v>
      </c>
      <c r="L1280" s="652"/>
      <c r="M1280" s="361"/>
    </row>
    <row r="1281" spans="2:13" x14ac:dyDescent="0.35">
      <c r="B1281" s="229"/>
      <c r="C1281" s="301"/>
      <c r="D1281" s="301"/>
      <c r="E1281" s="449"/>
      <c r="F1281" s="301"/>
      <c r="G1281" s="302"/>
      <c r="H1281" s="170"/>
      <c r="I1281" s="170"/>
      <c r="J1281" s="646">
        <v>0</v>
      </c>
      <c r="K1281" s="646">
        <v>0</v>
      </c>
      <c r="L1281" s="652"/>
      <c r="M1281" s="361"/>
    </row>
    <row r="1282" spans="2:13" x14ac:dyDescent="0.35">
      <c r="B1282" s="229"/>
      <c r="C1282" s="301"/>
      <c r="D1282" s="301"/>
      <c r="E1282" s="449"/>
      <c r="F1282" s="301"/>
      <c r="G1282" s="302"/>
      <c r="H1282" s="170"/>
      <c r="I1282" s="170"/>
      <c r="J1282" s="646">
        <v>0</v>
      </c>
      <c r="K1282" s="646">
        <v>0</v>
      </c>
      <c r="L1282" s="652"/>
      <c r="M1282" s="361"/>
    </row>
    <row r="1283" spans="2:13" x14ac:dyDescent="0.35">
      <c r="B1283" s="229"/>
      <c r="C1283" s="301"/>
      <c r="D1283" s="301"/>
      <c r="E1283" s="449"/>
      <c r="F1283" s="301"/>
      <c r="G1283" s="302"/>
      <c r="H1283" s="170"/>
      <c r="I1283" s="170"/>
      <c r="J1283" s="646">
        <v>0</v>
      </c>
      <c r="K1283" s="646">
        <v>0</v>
      </c>
      <c r="L1283" s="652"/>
      <c r="M1283" s="361"/>
    </row>
    <row r="1284" spans="2:13" x14ac:dyDescent="0.35">
      <c r="B1284" s="229"/>
      <c r="C1284" s="301"/>
      <c r="D1284" s="301"/>
      <c r="E1284" s="449"/>
      <c r="F1284" s="301"/>
      <c r="G1284" s="302"/>
      <c r="H1284" s="170"/>
      <c r="I1284" s="170"/>
      <c r="J1284" s="646">
        <v>0</v>
      </c>
      <c r="K1284" s="646">
        <v>0</v>
      </c>
      <c r="L1284" s="652"/>
      <c r="M1284" s="361"/>
    </row>
    <row r="1285" spans="2:13" x14ac:dyDescent="0.35">
      <c r="B1285" s="229"/>
      <c r="C1285" s="301"/>
      <c r="D1285" s="301"/>
      <c r="E1285" s="449"/>
      <c r="F1285" s="301"/>
      <c r="G1285" s="302"/>
      <c r="H1285" s="170"/>
      <c r="I1285" s="170"/>
      <c r="J1285" s="646">
        <v>0</v>
      </c>
      <c r="K1285" s="646">
        <v>0</v>
      </c>
      <c r="L1285" s="652"/>
      <c r="M1285" s="361"/>
    </row>
    <row r="1286" spans="2:13" x14ac:dyDescent="0.35">
      <c r="B1286" s="229"/>
      <c r="C1286" s="301"/>
      <c r="D1286" s="301"/>
      <c r="E1286" s="449"/>
      <c r="F1286" s="301"/>
      <c r="G1286" s="302"/>
      <c r="H1286" s="170"/>
      <c r="I1286" s="170"/>
      <c r="J1286" s="646">
        <v>0</v>
      </c>
      <c r="K1286" s="646">
        <v>0</v>
      </c>
      <c r="L1286" s="652"/>
      <c r="M1286" s="361"/>
    </row>
    <row r="1287" spans="2:13" x14ac:dyDescent="0.35">
      <c r="B1287" s="229"/>
      <c r="C1287" s="301"/>
      <c r="D1287" s="301"/>
      <c r="E1287" s="449"/>
      <c r="F1287" s="301"/>
      <c r="G1287" s="302"/>
      <c r="H1287" s="170"/>
      <c r="I1287" s="170"/>
      <c r="J1287" s="646">
        <v>0</v>
      </c>
      <c r="K1287" s="646">
        <v>0</v>
      </c>
      <c r="L1287" s="652"/>
      <c r="M1287" s="361"/>
    </row>
    <row r="1288" spans="2:13" x14ac:dyDescent="0.35">
      <c r="B1288" s="229"/>
      <c r="C1288" s="301"/>
      <c r="D1288" s="301"/>
      <c r="E1288" s="449"/>
      <c r="F1288" s="301"/>
      <c r="G1288" s="302"/>
      <c r="H1288" s="170"/>
      <c r="I1288" s="170"/>
      <c r="J1288" s="646">
        <v>0</v>
      </c>
      <c r="K1288" s="646">
        <v>0</v>
      </c>
      <c r="L1288" s="652"/>
      <c r="M1288" s="361"/>
    </row>
    <row r="1289" spans="2:13" x14ac:dyDescent="0.35">
      <c r="B1289" s="229"/>
      <c r="C1289" s="301"/>
      <c r="D1289" s="301"/>
      <c r="E1289" s="449"/>
      <c r="F1289" s="301"/>
      <c r="G1289" s="302"/>
      <c r="H1289" s="170"/>
      <c r="I1289" s="170"/>
      <c r="J1289" s="646">
        <v>0</v>
      </c>
      <c r="K1289" s="646">
        <v>0</v>
      </c>
      <c r="L1289" s="652"/>
      <c r="M1289" s="361"/>
    </row>
    <row r="1290" spans="2:13" x14ac:dyDescent="0.35">
      <c r="B1290" s="229"/>
      <c r="C1290" s="301"/>
      <c r="D1290" s="301"/>
      <c r="E1290" s="449"/>
      <c r="F1290" s="301"/>
      <c r="G1290" s="302"/>
      <c r="H1290" s="170"/>
      <c r="I1290" s="170"/>
      <c r="J1290" s="646">
        <v>0</v>
      </c>
      <c r="K1290" s="646">
        <v>0</v>
      </c>
      <c r="L1290" s="652"/>
      <c r="M1290" s="361"/>
    </row>
    <row r="1291" spans="2:13" x14ac:dyDescent="0.35">
      <c r="B1291" s="229"/>
      <c r="C1291" s="301"/>
      <c r="D1291" s="301"/>
      <c r="E1291" s="449"/>
      <c r="F1291" s="301"/>
      <c r="G1291" s="302"/>
      <c r="H1291" s="170"/>
      <c r="I1291" s="170"/>
      <c r="J1291" s="646">
        <v>0</v>
      </c>
      <c r="K1291" s="646">
        <v>0</v>
      </c>
      <c r="L1291" s="652"/>
      <c r="M1291" s="361"/>
    </row>
    <row r="1292" spans="2:13" x14ac:dyDescent="0.35">
      <c r="B1292" s="229"/>
      <c r="C1292" s="301"/>
      <c r="D1292" s="301"/>
      <c r="E1292" s="449"/>
      <c r="F1292" s="301"/>
      <c r="G1292" s="302"/>
      <c r="H1292" s="170"/>
      <c r="I1292" s="170"/>
      <c r="J1292" s="646">
        <v>0</v>
      </c>
      <c r="K1292" s="646">
        <v>0</v>
      </c>
      <c r="L1292" s="652"/>
      <c r="M1292" s="361"/>
    </row>
    <row r="1293" spans="2:13" x14ac:dyDescent="0.35">
      <c r="B1293" s="229"/>
      <c r="C1293" s="301"/>
      <c r="D1293" s="301"/>
      <c r="E1293" s="449"/>
      <c r="F1293" s="301"/>
      <c r="G1293" s="302"/>
      <c r="H1293" s="170"/>
      <c r="I1293" s="170"/>
      <c r="J1293" s="646">
        <v>0</v>
      </c>
      <c r="K1293" s="646">
        <v>0</v>
      </c>
      <c r="L1293" s="652"/>
      <c r="M1293" s="361"/>
    </row>
    <row r="1294" spans="2:13" x14ac:dyDescent="0.35">
      <c r="B1294" s="229"/>
      <c r="C1294" s="301"/>
      <c r="D1294" s="301"/>
      <c r="E1294" s="449"/>
      <c r="F1294" s="301"/>
      <c r="G1294" s="302"/>
      <c r="H1294" s="170"/>
      <c r="I1294" s="170"/>
      <c r="J1294" s="646">
        <v>0</v>
      </c>
      <c r="K1294" s="646">
        <v>0</v>
      </c>
      <c r="L1294" s="652"/>
      <c r="M1294" s="361"/>
    </row>
    <row r="1295" spans="2:13" x14ac:dyDescent="0.35">
      <c r="B1295" s="229"/>
      <c r="C1295" s="301"/>
      <c r="D1295" s="301"/>
      <c r="E1295" s="449"/>
      <c r="F1295" s="301"/>
      <c r="G1295" s="302"/>
      <c r="H1295" s="170"/>
      <c r="I1295" s="170"/>
      <c r="J1295" s="646">
        <v>0</v>
      </c>
      <c r="K1295" s="646">
        <v>0</v>
      </c>
      <c r="L1295" s="652"/>
      <c r="M1295" s="361"/>
    </row>
    <row r="1296" spans="2:13" x14ac:dyDescent="0.35">
      <c r="B1296" s="229"/>
      <c r="C1296" s="301"/>
      <c r="D1296" s="301"/>
      <c r="E1296" s="449"/>
      <c r="F1296" s="301"/>
      <c r="G1296" s="302"/>
      <c r="H1296" s="170"/>
      <c r="I1296" s="170"/>
      <c r="J1296" s="646">
        <v>0</v>
      </c>
      <c r="K1296" s="646">
        <v>0</v>
      </c>
      <c r="L1296" s="652"/>
      <c r="M1296" s="361"/>
    </row>
    <row r="1297" spans="2:13" x14ac:dyDescent="0.35">
      <c r="B1297" s="229"/>
      <c r="C1297" s="301"/>
      <c r="D1297" s="301"/>
      <c r="E1297" s="449"/>
      <c r="F1297" s="301"/>
      <c r="G1297" s="302"/>
      <c r="H1297" s="170"/>
      <c r="I1297" s="170"/>
      <c r="J1297" s="646">
        <v>0</v>
      </c>
      <c r="K1297" s="646">
        <v>0</v>
      </c>
      <c r="L1297" s="652"/>
      <c r="M1297" s="361"/>
    </row>
    <row r="1298" spans="2:13" x14ac:dyDescent="0.35">
      <c r="B1298" s="229"/>
      <c r="C1298" s="301"/>
      <c r="D1298" s="301"/>
      <c r="E1298" s="449"/>
      <c r="F1298" s="301"/>
      <c r="G1298" s="302"/>
      <c r="H1298" s="170"/>
      <c r="I1298" s="170"/>
      <c r="J1298" s="646">
        <v>0</v>
      </c>
      <c r="K1298" s="646">
        <v>0</v>
      </c>
      <c r="L1298" s="652"/>
      <c r="M1298" s="361"/>
    </row>
    <row r="1299" spans="2:13" x14ac:dyDescent="0.35">
      <c r="B1299" s="229"/>
      <c r="C1299" s="301"/>
      <c r="D1299" s="301"/>
      <c r="E1299" s="449"/>
      <c r="F1299" s="301"/>
      <c r="G1299" s="302"/>
      <c r="H1299" s="170"/>
      <c r="I1299" s="170"/>
      <c r="J1299" s="646">
        <v>0</v>
      </c>
      <c r="K1299" s="646">
        <v>0</v>
      </c>
      <c r="L1299" s="652"/>
      <c r="M1299" s="361"/>
    </row>
    <row r="1300" spans="2:13" x14ac:dyDescent="0.35">
      <c r="B1300" s="229"/>
      <c r="C1300" s="301"/>
      <c r="D1300" s="301"/>
      <c r="E1300" s="449"/>
      <c r="F1300" s="301"/>
      <c r="G1300" s="302"/>
      <c r="H1300" s="170"/>
      <c r="I1300" s="170"/>
      <c r="J1300" s="646">
        <v>0</v>
      </c>
      <c r="K1300" s="646">
        <v>0</v>
      </c>
      <c r="L1300" s="652"/>
      <c r="M1300" s="361"/>
    </row>
    <row r="1301" spans="2:13" x14ac:dyDescent="0.35">
      <c r="B1301" s="229"/>
      <c r="C1301" s="301"/>
      <c r="D1301" s="301"/>
      <c r="E1301" s="449"/>
      <c r="F1301" s="301"/>
      <c r="G1301" s="302"/>
      <c r="H1301" s="170"/>
      <c r="I1301" s="170"/>
      <c r="J1301" s="646">
        <v>0</v>
      </c>
      <c r="K1301" s="646">
        <v>0</v>
      </c>
      <c r="L1301" s="652"/>
      <c r="M1301" s="361"/>
    </row>
    <row r="1302" spans="2:13" x14ac:dyDescent="0.35">
      <c r="B1302" s="229"/>
      <c r="C1302" s="301"/>
      <c r="D1302" s="301"/>
      <c r="E1302" s="449"/>
      <c r="F1302" s="301"/>
      <c r="G1302" s="302"/>
      <c r="H1302" s="170"/>
      <c r="I1302" s="170"/>
      <c r="J1302" s="646">
        <v>0</v>
      </c>
      <c r="K1302" s="646">
        <v>0</v>
      </c>
      <c r="L1302" s="652"/>
      <c r="M1302" s="361"/>
    </row>
    <row r="1303" spans="2:13" x14ac:dyDescent="0.35">
      <c r="B1303" s="229"/>
      <c r="C1303" s="301"/>
      <c r="D1303" s="301"/>
      <c r="E1303" s="449"/>
      <c r="F1303" s="301"/>
      <c r="G1303" s="302"/>
      <c r="H1303" s="170"/>
      <c r="I1303" s="170"/>
      <c r="J1303" s="646">
        <v>0</v>
      </c>
      <c r="K1303" s="646">
        <v>0</v>
      </c>
      <c r="L1303" s="652"/>
      <c r="M1303" s="361"/>
    </row>
    <row r="1304" spans="2:13" x14ac:dyDescent="0.35">
      <c r="B1304" s="229"/>
      <c r="C1304" s="301"/>
      <c r="D1304" s="301"/>
      <c r="E1304" s="449"/>
      <c r="F1304" s="301"/>
      <c r="G1304" s="302"/>
      <c r="H1304" s="170"/>
      <c r="I1304" s="170"/>
      <c r="J1304" s="646">
        <v>0</v>
      </c>
      <c r="K1304" s="646">
        <v>0</v>
      </c>
      <c r="L1304" s="652"/>
      <c r="M1304" s="361"/>
    </row>
    <row r="1305" spans="2:13" x14ac:dyDescent="0.35">
      <c r="B1305" s="229"/>
      <c r="C1305" s="301"/>
      <c r="D1305" s="301"/>
      <c r="E1305" s="449"/>
      <c r="F1305" s="301"/>
      <c r="G1305" s="302"/>
      <c r="H1305" s="170"/>
      <c r="I1305" s="170"/>
      <c r="J1305" s="646">
        <v>0</v>
      </c>
      <c r="K1305" s="646">
        <v>0</v>
      </c>
      <c r="L1305" s="652"/>
      <c r="M1305" s="361"/>
    </row>
    <row r="1306" spans="2:13" x14ac:dyDescent="0.35">
      <c r="B1306" s="229"/>
      <c r="C1306" s="301"/>
      <c r="D1306" s="301"/>
      <c r="E1306" s="449"/>
      <c r="F1306" s="301"/>
      <c r="G1306" s="302"/>
      <c r="H1306" s="170"/>
      <c r="I1306" s="170"/>
      <c r="J1306" s="646">
        <v>0</v>
      </c>
      <c r="K1306" s="646">
        <v>0</v>
      </c>
      <c r="L1306" s="652"/>
      <c r="M1306" s="361"/>
    </row>
    <row r="1307" spans="2:13" x14ac:dyDescent="0.35">
      <c r="B1307" s="229"/>
      <c r="C1307" s="301"/>
      <c r="D1307" s="301"/>
      <c r="E1307" s="449"/>
      <c r="F1307" s="301"/>
      <c r="G1307" s="302"/>
      <c r="H1307" s="170"/>
      <c r="I1307" s="170"/>
      <c r="J1307" s="646">
        <v>0</v>
      </c>
      <c r="K1307" s="646">
        <v>0</v>
      </c>
      <c r="L1307" s="652"/>
      <c r="M1307" s="361"/>
    </row>
    <row r="1308" spans="2:13" x14ac:dyDescent="0.35">
      <c r="B1308" s="229"/>
      <c r="C1308" s="301"/>
      <c r="D1308" s="301"/>
      <c r="E1308" s="449"/>
      <c r="F1308" s="301"/>
      <c r="G1308" s="302"/>
      <c r="H1308" s="170"/>
      <c r="I1308" s="170"/>
      <c r="J1308" s="646">
        <v>0</v>
      </c>
      <c r="K1308" s="646">
        <v>0</v>
      </c>
      <c r="L1308" s="652"/>
      <c r="M1308" s="361"/>
    </row>
    <row r="1309" spans="2:13" x14ac:dyDescent="0.35">
      <c r="B1309" s="229"/>
      <c r="C1309" s="301"/>
      <c r="D1309" s="301"/>
      <c r="E1309" s="449"/>
      <c r="F1309" s="301"/>
      <c r="G1309" s="302"/>
      <c r="H1309" s="170"/>
      <c r="I1309" s="170"/>
      <c r="J1309" s="646">
        <v>0</v>
      </c>
      <c r="K1309" s="646">
        <v>0</v>
      </c>
      <c r="L1309" s="652"/>
      <c r="M1309" s="361"/>
    </row>
    <row r="1310" spans="2:13" x14ac:dyDescent="0.35">
      <c r="B1310" s="229"/>
      <c r="C1310" s="301"/>
      <c r="D1310" s="301"/>
      <c r="E1310" s="449"/>
      <c r="F1310" s="301"/>
      <c r="G1310" s="302"/>
      <c r="H1310" s="170"/>
      <c r="I1310" s="170"/>
      <c r="J1310" s="646">
        <v>0</v>
      </c>
      <c r="K1310" s="646">
        <v>0</v>
      </c>
      <c r="L1310" s="652"/>
      <c r="M1310" s="361"/>
    </row>
    <row r="1311" spans="2:13" x14ac:dyDescent="0.35">
      <c r="B1311" s="229"/>
      <c r="C1311" s="301"/>
      <c r="D1311" s="301"/>
      <c r="E1311" s="449"/>
      <c r="F1311" s="301"/>
      <c r="G1311" s="302"/>
      <c r="H1311" s="170"/>
      <c r="I1311" s="170"/>
      <c r="J1311" s="646">
        <v>0</v>
      </c>
      <c r="K1311" s="646">
        <v>0</v>
      </c>
      <c r="L1311" s="652"/>
      <c r="M1311" s="361"/>
    </row>
    <row r="1312" spans="2:13" x14ac:dyDescent="0.35">
      <c r="B1312" s="229"/>
      <c r="C1312" s="301"/>
      <c r="D1312" s="301"/>
      <c r="E1312" s="449"/>
      <c r="F1312" s="301"/>
      <c r="G1312" s="302"/>
      <c r="H1312" s="170"/>
      <c r="I1312" s="170"/>
      <c r="J1312" s="646">
        <v>0</v>
      </c>
      <c r="K1312" s="646">
        <v>0</v>
      </c>
      <c r="L1312" s="652"/>
      <c r="M1312" s="361"/>
    </row>
    <row r="1313" spans="2:13" x14ac:dyDescent="0.35">
      <c r="B1313" s="229"/>
      <c r="C1313" s="301"/>
      <c r="D1313" s="301"/>
      <c r="E1313" s="449"/>
      <c r="F1313" s="301"/>
      <c r="G1313" s="302"/>
      <c r="H1313" s="170"/>
      <c r="I1313" s="170"/>
      <c r="J1313" s="646">
        <v>0</v>
      </c>
      <c r="K1313" s="646">
        <v>0</v>
      </c>
      <c r="L1313" s="652"/>
      <c r="M1313" s="361"/>
    </row>
    <row r="1314" spans="2:13" x14ac:dyDescent="0.35">
      <c r="B1314" s="229"/>
      <c r="C1314" s="301"/>
      <c r="D1314" s="301"/>
      <c r="E1314" s="449"/>
      <c r="F1314" s="301"/>
      <c r="G1314" s="302"/>
      <c r="H1314" s="170"/>
      <c r="I1314" s="170"/>
      <c r="J1314" s="646">
        <v>0</v>
      </c>
      <c r="K1314" s="646">
        <v>0</v>
      </c>
      <c r="L1314" s="652"/>
      <c r="M1314" s="361"/>
    </row>
    <row r="1315" spans="2:13" x14ac:dyDescent="0.35">
      <c r="B1315" s="229"/>
      <c r="C1315" s="301"/>
      <c r="D1315" s="301"/>
      <c r="E1315" s="449"/>
      <c r="F1315" s="301"/>
      <c r="G1315" s="302"/>
      <c r="H1315" s="170"/>
      <c r="I1315" s="170"/>
      <c r="J1315" s="646">
        <v>0</v>
      </c>
      <c r="K1315" s="646">
        <v>0</v>
      </c>
      <c r="L1315" s="652"/>
      <c r="M1315" s="361"/>
    </row>
    <row r="1316" spans="2:13" x14ac:dyDescent="0.35">
      <c r="B1316" s="229"/>
      <c r="C1316" s="301"/>
      <c r="D1316" s="301"/>
      <c r="E1316" s="449"/>
      <c r="F1316" s="301"/>
      <c r="G1316" s="302"/>
      <c r="H1316" s="170"/>
      <c r="I1316" s="170"/>
      <c r="J1316" s="646">
        <v>0</v>
      </c>
      <c r="K1316" s="646">
        <v>0</v>
      </c>
      <c r="L1316" s="652"/>
      <c r="M1316" s="361"/>
    </row>
    <row r="1317" spans="2:13" x14ac:dyDescent="0.35">
      <c r="B1317" s="229"/>
      <c r="C1317" s="301"/>
      <c r="D1317" s="301"/>
      <c r="E1317" s="449"/>
      <c r="F1317" s="301"/>
      <c r="G1317" s="302"/>
      <c r="H1317" s="170"/>
      <c r="I1317" s="170"/>
      <c r="J1317" s="646">
        <v>0</v>
      </c>
      <c r="K1317" s="646">
        <v>0</v>
      </c>
      <c r="L1317" s="652"/>
      <c r="M1317" s="361"/>
    </row>
    <row r="1318" spans="2:13" x14ac:dyDescent="0.35">
      <c r="B1318" s="229"/>
      <c r="C1318" s="301"/>
      <c r="D1318" s="301"/>
      <c r="E1318" s="449"/>
      <c r="F1318" s="301"/>
      <c r="G1318" s="302"/>
      <c r="H1318" s="170"/>
      <c r="I1318" s="170"/>
      <c r="J1318" s="646">
        <v>0</v>
      </c>
      <c r="K1318" s="646">
        <v>0</v>
      </c>
      <c r="L1318" s="652"/>
      <c r="M1318" s="361"/>
    </row>
    <row r="1319" spans="2:13" x14ac:dyDescent="0.35">
      <c r="B1319" s="229"/>
      <c r="C1319" s="301"/>
      <c r="D1319" s="301"/>
      <c r="E1319" s="449"/>
      <c r="F1319" s="301"/>
      <c r="G1319" s="302"/>
      <c r="H1319" s="170"/>
      <c r="I1319" s="170"/>
      <c r="J1319" s="646">
        <v>0</v>
      </c>
      <c r="K1319" s="646">
        <v>0</v>
      </c>
      <c r="L1319" s="652"/>
      <c r="M1319" s="361"/>
    </row>
    <row r="1320" spans="2:13" x14ac:dyDescent="0.35">
      <c r="B1320" s="229"/>
      <c r="C1320" s="301"/>
      <c r="D1320" s="301"/>
      <c r="E1320" s="449"/>
      <c r="F1320" s="301"/>
      <c r="G1320" s="302"/>
      <c r="H1320" s="170"/>
      <c r="I1320" s="170"/>
      <c r="J1320" s="646">
        <v>0</v>
      </c>
      <c r="K1320" s="646">
        <v>0</v>
      </c>
      <c r="L1320" s="652"/>
      <c r="M1320" s="361"/>
    </row>
    <row r="1321" spans="2:13" x14ac:dyDescent="0.35">
      <c r="B1321" s="229"/>
      <c r="C1321" s="301"/>
      <c r="D1321" s="301"/>
      <c r="E1321" s="449"/>
      <c r="F1321" s="301"/>
      <c r="G1321" s="302"/>
      <c r="H1321" s="170"/>
      <c r="I1321" s="170"/>
      <c r="J1321" s="646">
        <v>0</v>
      </c>
      <c r="K1321" s="646">
        <v>0</v>
      </c>
      <c r="L1321" s="652"/>
      <c r="M1321" s="361"/>
    </row>
    <row r="1322" spans="2:13" x14ac:dyDescent="0.35">
      <c r="B1322" s="229"/>
      <c r="C1322" s="301"/>
      <c r="D1322" s="301"/>
      <c r="E1322" s="449"/>
      <c r="F1322" s="301"/>
      <c r="G1322" s="302"/>
      <c r="H1322" s="170"/>
      <c r="I1322" s="170"/>
      <c r="J1322" s="646">
        <v>0</v>
      </c>
      <c r="K1322" s="646">
        <v>0</v>
      </c>
      <c r="L1322" s="652"/>
      <c r="M1322" s="361"/>
    </row>
    <row r="1323" spans="2:13" x14ac:dyDescent="0.35">
      <c r="B1323" s="229"/>
      <c r="C1323" s="301"/>
      <c r="D1323" s="301"/>
      <c r="E1323" s="449"/>
      <c r="F1323" s="301"/>
      <c r="G1323" s="302"/>
      <c r="H1323" s="170"/>
      <c r="I1323" s="170"/>
      <c r="J1323" s="646">
        <v>0</v>
      </c>
      <c r="K1323" s="646">
        <v>0</v>
      </c>
      <c r="L1323" s="652"/>
      <c r="M1323" s="361"/>
    </row>
    <row r="1324" spans="2:13" x14ac:dyDescent="0.35">
      <c r="B1324" s="229"/>
      <c r="C1324" s="301"/>
      <c r="D1324" s="301"/>
      <c r="E1324" s="449"/>
      <c r="F1324" s="301"/>
      <c r="G1324" s="302"/>
      <c r="H1324" s="170"/>
      <c r="I1324" s="170"/>
      <c r="J1324" s="646">
        <v>0</v>
      </c>
      <c r="K1324" s="646">
        <v>0</v>
      </c>
      <c r="L1324" s="652"/>
      <c r="M1324" s="361"/>
    </row>
    <row r="1325" spans="2:13" x14ac:dyDescent="0.35">
      <c r="B1325" s="229"/>
      <c r="C1325" s="301"/>
      <c r="D1325" s="301"/>
      <c r="E1325" s="449"/>
      <c r="F1325" s="301"/>
      <c r="G1325" s="302"/>
      <c r="H1325" s="170"/>
      <c r="I1325" s="170"/>
      <c r="J1325" s="646">
        <v>0</v>
      </c>
      <c r="K1325" s="646">
        <v>0</v>
      </c>
      <c r="L1325" s="652"/>
      <c r="M1325" s="361"/>
    </row>
    <row r="1326" spans="2:13" x14ac:dyDescent="0.35">
      <c r="B1326" s="229"/>
      <c r="C1326" s="301"/>
      <c r="D1326" s="301"/>
      <c r="E1326" s="449"/>
      <c r="F1326" s="301"/>
      <c r="G1326" s="302"/>
      <c r="H1326" s="170"/>
      <c r="I1326" s="170"/>
      <c r="J1326" s="646">
        <v>0</v>
      </c>
      <c r="K1326" s="646">
        <v>0</v>
      </c>
      <c r="L1326" s="652"/>
      <c r="M1326" s="361"/>
    </row>
    <row r="1327" spans="2:13" x14ac:dyDescent="0.35">
      <c r="B1327" s="229"/>
      <c r="C1327" s="301"/>
      <c r="D1327" s="301"/>
      <c r="E1327" s="449"/>
      <c r="F1327" s="301"/>
      <c r="G1327" s="302"/>
      <c r="H1327" s="170"/>
      <c r="I1327" s="170"/>
      <c r="J1327" s="646">
        <v>0</v>
      </c>
      <c r="K1327" s="646">
        <v>0</v>
      </c>
      <c r="L1327" s="652"/>
      <c r="M1327" s="361"/>
    </row>
    <row r="1328" spans="2:13" x14ac:dyDescent="0.35">
      <c r="B1328" s="229"/>
      <c r="C1328" s="301"/>
      <c r="D1328" s="301"/>
      <c r="E1328" s="449"/>
      <c r="F1328" s="301"/>
      <c r="G1328" s="302"/>
      <c r="H1328" s="170"/>
      <c r="I1328" s="170"/>
      <c r="J1328" s="646">
        <v>0</v>
      </c>
      <c r="K1328" s="646">
        <v>0</v>
      </c>
      <c r="L1328" s="652"/>
      <c r="M1328" s="361"/>
    </row>
    <row r="1329" spans="2:13" x14ac:dyDescent="0.35">
      <c r="B1329" s="229"/>
      <c r="C1329" s="301"/>
      <c r="D1329" s="301"/>
      <c r="E1329" s="449"/>
      <c r="F1329" s="301"/>
      <c r="G1329" s="302"/>
      <c r="H1329" s="170"/>
      <c r="I1329" s="170"/>
      <c r="J1329" s="646">
        <v>0</v>
      </c>
      <c r="K1329" s="646">
        <v>0</v>
      </c>
      <c r="L1329" s="652"/>
      <c r="M1329" s="361"/>
    </row>
    <row r="1330" spans="2:13" x14ac:dyDescent="0.35">
      <c r="B1330" s="229"/>
      <c r="C1330" s="301"/>
      <c r="D1330" s="301"/>
      <c r="E1330" s="449"/>
      <c r="F1330" s="301"/>
      <c r="G1330" s="302"/>
      <c r="H1330" s="170"/>
      <c r="I1330" s="170"/>
      <c r="J1330" s="646">
        <v>0</v>
      </c>
      <c r="K1330" s="646">
        <v>0</v>
      </c>
      <c r="L1330" s="652"/>
      <c r="M1330" s="361"/>
    </row>
    <row r="1331" spans="2:13" x14ac:dyDescent="0.35">
      <c r="B1331" s="229"/>
      <c r="C1331" s="301"/>
      <c r="D1331" s="301"/>
      <c r="E1331" s="449"/>
      <c r="F1331" s="301"/>
      <c r="G1331" s="302"/>
      <c r="H1331" s="170"/>
      <c r="I1331" s="170"/>
      <c r="J1331" s="646">
        <v>0</v>
      </c>
      <c r="K1331" s="646">
        <v>0</v>
      </c>
      <c r="L1331" s="652"/>
      <c r="M1331" s="361"/>
    </row>
    <row r="1332" spans="2:13" x14ac:dyDescent="0.35">
      <c r="B1332" s="229"/>
      <c r="C1332" s="301"/>
      <c r="D1332" s="301"/>
      <c r="E1332" s="449"/>
      <c r="F1332" s="301"/>
      <c r="G1332" s="302"/>
      <c r="H1332" s="170"/>
      <c r="I1332" s="170"/>
      <c r="J1332" s="646">
        <v>0</v>
      </c>
      <c r="K1332" s="646">
        <v>0</v>
      </c>
      <c r="L1332" s="652"/>
      <c r="M1332" s="361"/>
    </row>
    <row r="1333" spans="2:13" x14ac:dyDescent="0.35">
      <c r="B1333" s="229"/>
      <c r="C1333" s="301"/>
      <c r="D1333" s="301"/>
      <c r="E1333" s="449"/>
      <c r="F1333" s="301"/>
      <c r="G1333" s="302"/>
      <c r="H1333" s="170"/>
      <c r="I1333" s="170"/>
      <c r="J1333" s="646">
        <v>0</v>
      </c>
      <c r="K1333" s="646">
        <v>0</v>
      </c>
      <c r="L1333" s="652"/>
      <c r="M1333" s="361"/>
    </row>
    <row r="1334" spans="2:13" x14ac:dyDescent="0.35">
      <c r="B1334" s="229"/>
      <c r="C1334" s="301"/>
      <c r="D1334" s="301"/>
      <c r="E1334" s="449"/>
      <c r="F1334" s="301"/>
      <c r="G1334" s="302"/>
      <c r="H1334" s="170"/>
      <c r="I1334" s="170"/>
      <c r="J1334" s="646">
        <v>0</v>
      </c>
      <c r="K1334" s="646">
        <v>0</v>
      </c>
      <c r="L1334" s="652"/>
      <c r="M1334" s="361"/>
    </row>
    <row r="1335" spans="2:13" x14ac:dyDescent="0.35">
      <c r="B1335" s="229"/>
      <c r="C1335" s="301"/>
      <c r="D1335" s="301"/>
      <c r="E1335" s="449"/>
      <c r="F1335" s="301"/>
      <c r="G1335" s="302"/>
      <c r="H1335" s="170"/>
      <c r="I1335" s="170"/>
      <c r="J1335" s="646">
        <v>0</v>
      </c>
      <c r="K1335" s="646">
        <v>0</v>
      </c>
      <c r="L1335" s="652"/>
      <c r="M1335" s="361"/>
    </row>
    <row r="1336" spans="2:13" x14ac:dyDescent="0.35">
      <c r="B1336" s="229"/>
      <c r="C1336" s="301"/>
      <c r="D1336" s="301"/>
      <c r="E1336" s="449"/>
      <c r="F1336" s="301"/>
      <c r="G1336" s="302"/>
      <c r="H1336" s="170"/>
      <c r="I1336" s="170"/>
      <c r="J1336" s="646">
        <v>0</v>
      </c>
      <c r="K1336" s="646">
        <v>0</v>
      </c>
      <c r="L1336" s="652"/>
      <c r="M1336" s="361"/>
    </row>
    <row r="1337" spans="2:13" x14ac:dyDescent="0.35">
      <c r="B1337" s="229"/>
      <c r="C1337" s="301"/>
      <c r="D1337" s="301"/>
      <c r="E1337" s="449"/>
      <c r="F1337" s="301"/>
      <c r="G1337" s="302"/>
      <c r="H1337" s="170"/>
      <c r="I1337" s="170"/>
      <c r="J1337" s="646">
        <v>0</v>
      </c>
      <c r="K1337" s="646">
        <v>0</v>
      </c>
      <c r="L1337" s="652"/>
      <c r="M1337" s="361"/>
    </row>
    <row r="1338" spans="2:13" x14ac:dyDescent="0.35">
      <c r="B1338" s="229"/>
      <c r="C1338" s="301"/>
      <c r="D1338" s="301"/>
      <c r="E1338" s="449"/>
      <c r="F1338" s="301"/>
      <c r="G1338" s="302"/>
      <c r="H1338" s="170"/>
      <c r="I1338" s="170"/>
      <c r="J1338" s="646">
        <v>0</v>
      </c>
      <c r="K1338" s="646">
        <v>0</v>
      </c>
      <c r="L1338" s="652"/>
      <c r="M1338" s="361"/>
    </row>
    <row r="1339" spans="2:13" x14ac:dyDescent="0.35">
      <c r="B1339" s="229"/>
      <c r="C1339" s="301"/>
      <c r="D1339" s="301"/>
      <c r="E1339" s="449"/>
      <c r="F1339" s="301"/>
      <c r="G1339" s="302"/>
      <c r="H1339" s="170"/>
      <c r="I1339" s="170"/>
      <c r="J1339" s="646">
        <v>0</v>
      </c>
      <c r="K1339" s="646">
        <v>0</v>
      </c>
      <c r="L1339" s="652"/>
      <c r="M1339" s="361"/>
    </row>
    <row r="1340" spans="2:13" x14ac:dyDescent="0.35">
      <c r="B1340" s="229"/>
      <c r="C1340" s="301"/>
      <c r="D1340" s="301"/>
      <c r="E1340" s="449"/>
      <c r="F1340" s="301"/>
      <c r="G1340" s="302"/>
      <c r="H1340" s="170"/>
      <c r="I1340" s="170"/>
      <c r="J1340" s="646">
        <v>0</v>
      </c>
      <c r="K1340" s="646">
        <v>0</v>
      </c>
      <c r="L1340" s="652"/>
      <c r="M1340" s="361"/>
    </row>
    <row r="1341" spans="2:13" x14ac:dyDescent="0.35">
      <c r="B1341" s="229"/>
      <c r="C1341" s="301"/>
      <c r="D1341" s="301"/>
      <c r="E1341" s="449"/>
      <c r="F1341" s="301"/>
      <c r="G1341" s="302"/>
      <c r="H1341" s="170"/>
      <c r="I1341" s="170"/>
      <c r="J1341" s="646">
        <v>0</v>
      </c>
      <c r="K1341" s="646">
        <v>0</v>
      </c>
      <c r="L1341" s="652"/>
      <c r="M1341" s="361"/>
    </row>
    <row r="1342" spans="2:13" x14ac:dyDescent="0.35">
      <c r="B1342" s="229"/>
      <c r="C1342" s="301"/>
      <c r="D1342" s="301"/>
      <c r="E1342" s="449"/>
      <c r="F1342" s="301"/>
      <c r="G1342" s="302"/>
      <c r="H1342" s="170"/>
      <c r="I1342" s="170"/>
      <c r="J1342" s="646">
        <v>0</v>
      </c>
      <c r="K1342" s="646">
        <v>0</v>
      </c>
      <c r="L1342" s="652"/>
      <c r="M1342" s="361"/>
    </row>
    <row r="1343" spans="2:13" x14ac:dyDescent="0.35">
      <c r="B1343" s="229"/>
      <c r="C1343" s="301"/>
      <c r="D1343" s="301"/>
      <c r="E1343" s="449"/>
      <c r="F1343" s="301"/>
      <c r="G1343" s="302"/>
      <c r="H1343" s="170"/>
      <c r="I1343" s="170"/>
      <c r="J1343" s="646">
        <v>0</v>
      </c>
      <c r="K1343" s="646">
        <v>0</v>
      </c>
      <c r="L1343" s="652"/>
      <c r="M1343" s="361"/>
    </row>
    <row r="1344" spans="2:13" x14ac:dyDescent="0.35">
      <c r="B1344" s="229"/>
      <c r="C1344" s="301"/>
      <c r="D1344" s="301"/>
      <c r="E1344" s="449"/>
      <c r="F1344" s="301"/>
      <c r="G1344" s="302"/>
      <c r="H1344" s="170"/>
      <c r="I1344" s="170"/>
      <c r="J1344" s="646">
        <v>0</v>
      </c>
      <c r="K1344" s="646">
        <v>0</v>
      </c>
      <c r="L1344" s="652"/>
      <c r="M1344" s="361"/>
    </row>
    <row r="1345" spans="2:13" x14ac:dyDescent="0.35">
      <c r="B1345" s="229"/>
      <c r="C1345" s="301"/>
      <c r="D1345" s="301"/>
      <c r="E1345" s="449"/>
      <c r="F1345" s="301"/>
      <c r="G1345" s="302"/>
      <c r="H1345" s="170"/>
      <c r="I1345" s="170"/>
      <c r="J1345" s="646">
        <v>0</v>
      </c>
      <c r="K1345" s="646">
        <v>0</v>
      </c>
      <c r="L1345" s="652"/>
      <c r="M1345" s="361"/>
    </row>
    <row r="1346" spans="2:13" x14ac:dyDescent="0.35">
      <c r="B1346" s="229"/>
      <c r="C1346" s="301"/>
      <c r="D1346" s="301"/>
      <c r="E1346" s="449"/>
      <c r="F1346" s="301"/>
      <c r="G1346" s="302"/>
      <c r="H1346" s="170"/>
      <c r="I1346" s="170"/>
      <c r="J1346" s="646">
        <v>0</v>
      </c>
      <c r="K1346" s="646">
        <v>0</v>
      </c>
      <c r="L1346" s="652"/>
      <c r="M1346" s="361"/>
    </row>
    <row r="1347" spans="2:13" x14ac:dyDescent="0.35">
      <c r="B1347" s="229"/>
      <c r="C1347" s="301"/>
      <c r="D1347" s="301"/>
      <c r="E1347" s="449"/>
      <c r="F1347" s="301"/>
      <c r="G1347" s="302"/>
      <c r="H1347" s="170"/>
      <c r="I1347" s="170"/>
      <c r="J1347" s="646">
        <v>0</v>
      </c>
      <c r="K1347" s="646">
        <v>0</v>
      </c>
      <c r="L1347" s="652"/>
      <c r="M1347" s="361"/>
    </row>
    <row r="1348" spans="2:13" x14ac:dyDescent="0.35">
      <c r="B1348" s="229"/>
      <c r="C1348" s="301"/>
      <c r="D1348" s="301"/>
      <c r="E1348" s="449"/>
      <c r="F1348" s="301"/>
      <c r="G1348" s="302"/>
      <c r="H1348" s="170"/>
      <c r="I1348" s="170"/>
      <c r="J1348" s="646">
        <v>0</v>
      </c>
      <c r="K1348" s="646">
        <v>0</v>
      </c>
      <c r="L1348" s="652"/>
      <c r="M1348" s="361"/>
    </row>
    <row r="1349" spans="2:13" x14ac:dyDescent="0.35">
      <c r="B1349" s="229"/>
      <c r="C1349" s="301"/>
      <c r="D1349" s="301"/>
      <c r="E1349" s="449"/>
      <c r="F1349" s="301"/>
      <c r="G1349" s="302"/>
      <c r="H1349" s="170"/>
      <c r="I1349" s="170"/>
      <c r="J1349" s="646">
        <v>0</v>
      </c>
      <c r="K1349" s="646">
        <v>0</v>
      </c>
      <c r="L1349" s="652"/>
      <c r="M1349" s="361"/>
    </row>
    <row r="1350" spans="2:13" x14ac:dyDescent="0.35">
      <c r="B1350" s="229"/>
      <c r="C1350" s="301"/>
      <c r="D1350" s="301"/>
      <c r="E1350" s="449"/>
      <c r="F1350" s="301"/>
      <c r="G1350" s="302"/>
      <c r="H1350" s="170"/>
      <c r="I1350" s="170"/>
      <c r="J1350" s="646">
        <v>0</v>
      </c>
      <c r="K1350" s="646">
        <v>0</v>
      </c>
      <c r="L1350" s="652"/>
      <c r="M1350" s="361"/>
    </row>
    <row r="1351" spans="2:13" x14ac:dyDescent="0.35">
      <c r="B1351" s="229"/>
      <c r="C1351" s="301"/>
      <c r="D1351" s="301"/>
      <c r="E1351" s="449"/>
      <c r="F1351" s="301"/>
      <c r="G1351" s="302"/>
      <c r="H1351" s="170"/>
      <c r="I1351" s="170"/>
      <c r="J1351" s="646">
        <v>0</v>
      </c>
      <c r="K1351" s="646">
        <v>0</v>
      </c>
      <c r="L1351" s="652"/>
      <c r="M1351" s="361"/>
    </row>
    <row r="1352" spans="2:13" x14ac:dyDescent="0.35">
      <c r="B1352" s="229"/>
      <c r="C1352" s="301"/>
      <c r="D1352" s="301"/>
      <c r="E1352" s="449"/>
      <c r="F1352" s="301"/>
      <c r="G1352" s="302"/>
      <c r="H1352" s="170"/>
      <c r="I1352" s="170"/>
      <c r="J1352" s="646">
        <v>0</v>
      </c>
      <c r="K1352" s="646">
        <v>0</v>
      </c>
      <c r="L1352" s="652"/>
      <c r="M1352" s="361"/>
    </row>
    <row r="1353" spans="2:13" x14ac:dyDescent="0.35">
      <c r="B1353" s="229"/>
      <c r="C1353" s="301"/>
      <c r="D1353" s="301"/>
      <c r="E1353" s="449"/>
      <c r="F1353" s="301"/>
      <c r="G1353" s="302"/>
      <c r="H1353" s="170"/>
      <c r="I1353" s="170"/>
      <c r="J1353" s="646">
        <v>0</v>
      </c>
      <c r="K1353" s="646">
        <v>0</v>
      </c>
      <c r="L1353" s="652"/>
      <c r="M1353" s="361"/>
    </row>
    <row r="1354" spans="2:13" x14ac:dyDescent="0.35">
      <c r="B1354" s="229"/>
      <c r="C1354" s="301"/>
      <c r="D1354" s="301"/>
      <c r="E1354" s="449"/>
      <c r="F1354" s="301"/>
      <c r="G1354" s="302"/>
      <c r="H1354" s="170"/>
      <c r="I1354" s="170"/>
      <c r="J1354" s="646">
        <v>0</v>
      </c>
      <c r="K1354" s="646">
        <v>0</v>
      </c>
      <c r="L1354" s="652"/>
      <c r="M1354" s="361"/>
    </row>
    <row r="1355" spans="2:13" x14ac:dyDescent="0.35">
      <c r="B1355" s="229"/>
      <c r="C1355" s="301"/>
      <c r="D1355" s="301"/>
      <c r="E1355" s="449"/>
      <c r="F1355" s="301"/>
      <c r="G1355" s="302"/>
      <c r="H1355" s="170"/>
      <c r="I1355" s="170"/>
      <c r="J1355" s="646">
        <v>0</v>
      </c>
      <c r="K1355" s="646">
        <v>0</v>
      </c>
      <c r="L1355" s="652"/>
      <c r="M1355" s="361"/>
    </row>
    <row r="1356" spans="2:13" x14ac:dyDescent="0.35">
      <c r="B1356" s="229"/>
      <c r="C1356" s="301"/>
      <c r="D1356" s="301"/>
      <c r="E1356" s="449"/>
      <c r="F1356" s="301"/>
      <c r="G1356" s="302"/>
      <c r="H1356" s="170"/>
      <c r="I1356" s="170"/>
      <c r="J1356" s="646">
        <v>0</v>
      </c>
      <c r="K1356" s="646">
        <v>0</v>
      </c>
      <c r="L1356" s="652"/>
      <c r="M1356" s="361"/>
    </row>
    <row r="1357" spans="2:13" x14ac:dyDescent="0.35">
      <c r="B1357" s="229"/>
      <c r="C1357" s="301"/>
      <c r="D1357" s="301"/>
      <c r="E1357" s="449"/>
      <c r="F1357" s="301"/>
      <c r="G1357" s="302"/>
      <c r="H1357" s="170"/>
      <c r="I1357" s="170"/>
      <c r="J1357" s="646">
        <v>0</v>
      </c>
      <c r="K1357" s="646">
        <v>0</v>
      </c>
      <c r="L1357" s="652"/>
      <c r="M1357" s="361"/>
    </row>
    <row r="1358" spans="2:13" x14ac:dyDescent="0.35">
      <c r="B1358" s="229"/>
      <c r="C1358" s="301"/>
      <c r="D1358" s="301"/>
      <c r="E1358" s="449"/>
      <c r="F1358" s="301"/>
      <c r="G1358" s="302"/>
      <c r="H1358" s="170"/>
      <c r="I1358" s="170"/>
      <c r="J1358" s="646">
        <v>0</v>
      </c>
      <c r="K1358" s="646">
        <v>0</v>
      </c>
      <c r="L1358" s="652"/>
      <c r="M1358" s="361"/>
    </row>
    <row r="1359" spans="2:13" x14ac:dyDescent="0.35">
      <c r="B1359" s="229"/>
      <c r="C1359" s="301"/>
      <c r="D1359" s="301"/>
      <c r="E1359" s="449"/>
      <c r="F1359" s="301"/>
      <c r="G1359" s="302"/>
      <c r="H1359" s="170"/>
      <c r="I1359" s="170"/>
      <c r="J1359" s="646">
        <v>0</v>
      </c>
      <c r="K1359" s="646">
        <v>0</v>
      </c>
      <c r="L1359" s="652"/>
      <c r="M1359" s="361"/>
    </row>
    <row r="1360" spans="2:13" x14ac:dyDescent="0.35">
      <c r="B1360" s="229"/>
      <c r="C1360" s="301"/>
      <c r="D1360" s="301"/>
      <c r="E1360" s="449"/>
      <c r="F1360" s="301"/>
      <c r="G1360" s="302"/>
      <c r="H1360" s="170"/>
      <c r="I1360" s="170"/>
      <c r="J1360" s="646">
        <v>0</v>
      </c>
      <c r="K1360" s="646">
        <v>0</v>
      </c>
      <c r="L1360" s="652"/>
      <c r="M1360" s="361"/>
    </row>
    <row r="1361" spans="2:13" x14ac:dyDescent="0.35">
      <c r="B1361" s="229"/>
      <c r="C1361" s="301"/>
      <c r="D1361" s="301"/>
      <c r="E1361" s="449"/>
      <c r="F1361" s="301"/>
      <c r="G1361" s="302"/>
      <c r="H1361" s="170"/>
      <c r="I1361" s="170"/>
      <c r="J1361" s="646">
        <v>0</v>
      </c>
      <c r="K1361" s="646">
        <v>0</v>
      </c>
      <c r="L1361" s="652"/>
      <c r="M1361" s="361"/>
    </row>
    <row r="1362" spans="2:13" x14ac:dyDescent="0.35">
      <c r="B1362" s="229"/>
      <c r="C1362" s="301"/>
      <c r="D1362" s="301"/>
      <c r="E1362" s="449"/>
      <c r="F1362" s="301"/>
      <c r="G1362" s="302"/>
      <c r="H1362" s="170"/>
      <c r="I1362" s="170"/>
      <c r="J1362" s="646">
        <v>0</v>
      </c>
      <c r="K1362" s="646">
        <v>0</v>
      </c>
      <c r="L1362" s="652"/>
      <c r="M1362" s="361"/>
    </row>
    <row r="1363" spans="2:13" x14ac:dyDescent="0.35">
      <c r="B1363" s="229"/>
      <c r="C1363" s="301"/>
      <c r="D1363" s="301"/>
      <c r="E1363" s="449"/>
      <c r="F1363" s="301"/>
      <c r="G1363" s="302"/>
      <c r="H1363" s="170"/>
      <c r="I1363" s="170"/>
      <c r="J1363" s="646">
        <v>0</v>
      </c>
      <c r="K1363" s="646">
        <v>0</v>
      </c>
      <c r="L1363" s="652"/>
      <c r="M1363" s="361"/>
    </row>
    <row r="1364" spans="2:13" x14ac:dyDescent="0.35">
      <c r="B1364" s="229"/>
      <c r="C1364" s="301"/>
      <c r="D1364" s="301"/>
      <c r="E1364" s="449"/>
      <c r="F1364" s="301"/>
      <c r="G1364" s="302"/>
      <c r="H1364" s="170"/>
      <c r="I1364" s="170"/>
      <c r="J1364" s="646">
        <v>0</v>
      </c>
      <c r="K1364" s="646">
        <v>0</v>
      </c>
      <c r="L1364" s="652"/>
      <c r="M1364" s="361"/>
    </row>
    <row r="1365" spans="2:13" x14ac:dyDescent="0.35">
      <c r="B1365" s="229"/>
      <c r="C1365" s="301"/>
      <c r="D1365" s="301"/>
      <c r="E1365" s="449"/>
      <c r="F1365" s="301"/>
      <c r="G1365" s="302"/>
      <c r="H1365" s="170"/>
      <c r="I1365" s="170"/>
      <c r="J1365" s="646">
        <v>0</v>
      </c>
      <c r="K1365" s="646">
        <v>0</v>
      </c>
      <c r="L1365" s="652"/>
      <c r="M1365" s="361"/>
    </row>
    <row r="1366" spans="2:13" x14ac:dyDescent="0.35">
      <c r="B1366" s="229"/>
      <c r="C1366" s="301"/>
      <c r="D1366" s="301"/>
      <c r="E1366" s="449"/>
      <c r="F1366" s="301"/>
      <c r="G1366" s="302"/>
      <c r="H1366" s="170"/>
      <c r="I1366" s="170"/>
      <c r="J1366" s="646">
        <v>0</v>
      </c>
      <c r="K1366" s="646">
        <v>0</v>
      </c>
      <c r="L1366" s="652"/>
      <c r="M1366" s="361"/>
    </row>
    <row r="1367" spans="2:13" x14ac:dyDescent="0.35">
      <c r="B1367" s="229"/>
      <c r="C1367" s="301"/>
      <c r="D1367" s="301"/>
      <c r="E1367" s="449"/>
      <c r="F1367" s="301"/>
      <c r="G1367" s="302"/>
      <c r="H1367" s="170"/>
      <c r="I1367" s="170"/>
      <c r="J1367" s="646">
        <v>0</v>
      </c>
      <c r="K1367" s="646">
        <v>0</v>
      </c>
      <c r="L1367" s="652"/>
      <c r="M1367" s="361"/>
    </row>
    <row r="1368" spans="2:13" x14ac:dyDescent="0.35">
      <c r="B1368" s="229"/>
      <c r="C1368" s="301"/>
      <c r="D1368" s="301"/>
      <c r="E1368" s="449"/>
      <c r="F1368" s="301"/>
      <c r="G1368" s="302"/>
      <c r="H1368" s="170"/>
      <c r="I1368" s="170"/>
      <c r="J1368" s="646">
        <v>0</v>
      </c>
      <c r="K1368" s="646">
        <v>0</v>
      </c>
      <c r="L1368" s="652"/>
      <c r="M1368" s="361"/>
    </row>
    <row r="1369" spans="2:13" x14ac:dyDescent="0.35">
      <c r="B1369" s="229"/>
      <c r="C1369" s="301"/>
      <c r="D1369" s="301"/>
      <c r="E1369" s="449"/>
      <c r="F1369" s="301"/>
      <c r="G1369" s="302"/>
      <c r="H1369" s="170"/>
      <c r="I1369" s="170"/>
      <c r="J1369" s="646">
        <v>0</v>
      </c>
      <c r="K1369" s="646">
        <v>0</v>
      </c>
      <c r="L1369" s="652"/>
      <c r="M1369" s="361"/>
    </row>
    <row r="1370" spans="2:13" x14ac:dyDescent="0.35">
      <c r="B1370" s="229"/>
      <c r="C1370" s="301"/>
      <c r="D1370" s="301"/>
      <c r="E1370" s="449"/>
      <c r="F1370" s="301"/>
      <c r="G1370" s="302"/>
      <c r="H1370" s="170"/>
      <c r="I1370" s="170"/>
      <c r="J1370" s="646">
        <v>0</v>
      </c>
      <c r="K1370" s="646">
        <v>0</v>
      </c>
      <c r="L1370" s="652"/>
      <c r="M1370" s="361"/>
    </row>
    <row r="1371" spans="2:13" x14ac:dyDescent="0.35">
      <c r="B1371" s="229"/>
      <c r="C1371" s="301"/>
      <c r="D1371" s="301"/>
      <c r="E1371" s="449"/>
      <c r="F1371" s="301"/>
      <c r="G1371" s="302"/>
      <c r="H1371" s="170"/>
      <c r="I1371" s="170"/>
      <c r="J1371" s="646">
        <v>0</v>
      </c>
      <c r="K1371" s="646">
        <v>0</v>
      </c>
      <c r="L1371" s="652"/>
      <c r="M1371" s="361"/>
    </row>
    <row r="1372" spans="2:13" x14ac:dyDescent="0.35">
      <c r="B1372" s="229"/>
      <c r="C1372" s="301"/>
      <c r="D1372" s="301"/>
      <c r="E1372" s="449"/>
      <c r="F1372" s="301"/>
      <c r="G1372" s="302"/>
      <c r="H1372" s="170"/>
      <c r="I1372" s="170"/>
      <c r="J1372" s="646">
        <v>0</v>
      </c>
      <c r="K1372" s="646">
        <v>0</v>
      </c>
      <c r="L1372" s="652"/>
      <c r="M1372" s="361"/>
    </row>
    <row r="1373" spans="2:13" x14ac:dyDescent="0.35">
      <c r="B1373" s="229"/>
      <c r="C1373" s="301"/>
      <c r="D1373" s="301"/>
      <c r="E1373" s="449"/>
      <c r="F1373" s="301"/>
      <c r="G1373" s="302"/>
      <c r="H1373" s="170"/>
      <c r="I1373" s="170"/>
      <c r="J1373" s="646">
        <v>0</v>
      </c>
      <c r="K1373" s="646">
        <v>0</v>
      </c>
      <c r="L1373" s="652"/>
      <c r="M1373" s="361"/>
    </row>
    <row r="1374" spans="2:13" x14ac:dyDescent="0.35">
      <c r="B1374" s="229"/>
      <c r="C1374" s="301"/>
      <c r="D1374" s="301"/>
      <c r="E1374" s="449"/>
      <c r="F1374" s="301"/>
      <c r="G1374" s="302"/>
      <c r="H1374" s="170"/>
      <c r="I1374" s="170"/>
      <c r="J1374" s="646">
        <v>0</v>
      </c>
      <c r="K1374" s="646">
        <v>0</v>
      </c>
      <c r="L1374" s="652"/>
      <c r="M1374" s="361"/>
    </row>
    <row r="1375" spans="2:13" x14ac:dyDescent="0.35">
      <c r="B1375" s="229"/>
      <c r="C1375" s="301"/>
      <c r="D1375" s="301"/>
      <c r="E1375" s="449"/>
      <c r="F1375" s="301"/>
      <c r="G1375" s="302"/>
      <c r="H1375" s="170"/>
      <c r="I1375" s="170"/>
      <c r="J1375" s="646">
        <v>0</v>
      </c>
      <c r="K1375" s="646">
        <v>0</v>
      </c>
      <c r="L1375" s="652"/>
      <c r="M1375" s="361"/>
    </row>
    <row r="1376" spans="2:13" x14ac:dyDescent="0.35">
      <c r="B1376" s="229"/>
      <c r="C1376" s="301"/>
      <c r="D1376" s="301"/>
      <c r="E1376" s="449"/>
      <c r="F1376" s="301"/>
      <c r="G1376" s="302"/>
      <c r="H1376" s="170"/>
      <c r="I1376" s="170"/>
      <c r="J1376" s="646">
        <v>0</v>
      </c>
      <c r="K1376" s="646">
        <v>0</v>
      </c>
      <c r="L1376" s="652"/>
      <c r="M1376" s="361"/>
    </row>
    <row r="1377" spans="2:13" x14ac:dyDescent="0.35">
      <c r="B1377" s="229"/>
      <c r="C1377" s="301"/>
      <c r="D1377" s="301"/>
      <c r="E1377" s="449"/>
      <c r="F1377" s="301"/>
      <c r="G1377" s="302"/>
      <c r="H1377" s="170"/>
      <c r="I1377" s="170"/>
      <c r="J1377" s="646">
        <v>0</v>
      </c>
      <c r="K1377" s="646">
        <v>0</v>
      </c>
      <c r="L1377" s="652"/>
      <c r="M1377" s="361"/>
    </row>
    <row r="1378" spans="2:13" x14ac:dyDescent="0.35">
      <c r="B1378" s="229"/>
      <c r="C1378" s="301"/>
      <c r="D1378" s="301"/>
      <c r="E1378" s="449"/>
      <c r="F1378" s="301"/>
      <c r="G1378" s="302"/>
      <c r="H1378" s="170"/>
      <c r="I1378" s="170"/>
      <c r="J1378" s="646">
        <v>0</v>
      </c>
      <c r="K1378" s="646">
        <v>0</v>
      </c>
      <c r="L1378" s="652"/>
      <c r="M1378" s="361"/>
    </row>
    <row r="1379" spans="2:13" x14ac:dyDescent="0.35">
      <c r="B1379" s="229"/>
      <c r="C1379" s="301"/>
      <c r="D1379" s="301"/>
      <c r="E1379" s="449"/>
      <c r="F1379" s="301"/>
      <c r="G1379" s="302"/>
      <c r="H1379" s="170"/>
      <c r="I1379" s="170"/>
      <c r="J1379" s="646">
        <v>0</v>
      </c>
      <c r="K1379" s="646">
        <v>0</v>
      </c>
      <c r="L1379" s="652"/>
      <c r="M1379" s="361"/>
    </row>
    <row r="1380" spans="2:13" x14ac:dyDescent="0.35">
      <c r="B1380" s="229"/>
      <c r="C1380" s="301"/>
      <c r="D1380" s="301"/>
      <c r="E1380" s="449"/>
      <c r="F1380" s="301"/>
      <c r="G1380" s="302"/>
      <c r="H1380" s="170"/>
      <c r="I1380" s="170"/>
      <c r="J1380" s="646">
        <v>0</v>
      </c>
      <c r="K1380" s="646">
        <v>0</v>
      </c>
      <c r="L1380" s="652"/>
      <c r="M1380" s="361"/>
    </row>
    <row r="1381" spans="2:13" x14ac:dyDescent="0.35">
      <c r="B1381" s="229"/>
      <c r="C1381" s="301"/>
      <c r="D1381" s="301"/>
      <c r="E1381" s="449"/>
      <c r="F1381" s="301"/>
      <c r="G1381" s="302"/>
      <c r="H1381" s="170"/>
      <c r="I1381" s="170"/>
      <c r="J1381" s="646">
        <v>0</v>
      </c>
      <c r="K1381" s="646">
        <v>0</v>
      </c>
      <c r="L1381" s="652"/>
      <c r="M1381" s="361"/>
    </row>
    <row r="1382" spans="2:13" x14ac:dyDescent="0.35">
      <c r="B1382" s="229"/>
      <c r="C1382" s="301"/>
      <c r="D1382" s="301"/>
      <c r="E1382" s="449"/>
      <c r="F1382" s="301"/>
      <c r="G1382" s="302"/>
      <c r="H1382" s="170"/>
      <c r="I1382" s="170"/>
      <c r="J1382" s="646">
        <v>0</v>
      </c>
      <c r="K1382" s="646">
        <v>0</v>
      </c>
      <c r="L1382" s="652"/>
      <c r="M1382" s="361"/>
    </row>
    <row r="1383" spans="2:13" x14ac:dyDescent="0.35">
      <c r="B1383" s="229"/>
      <c r="C1383" s="301"/>
      <c r="D1383" s="301"/>
      <c r="E1383" s="449"/>
      <c r="F1383" s="301"/>
      <c r="G1383" s="302"/>
      <c r="H1383" s="170"/>
      <c r="I1383" s="170"/>
      <c r="J1383" s="646">
        <v>0</v>
      </c>
      <c r="K1383" s="646">
        <v>0</v>
      </c>
      <c r="L1383" s="652"/>
      <c r="M1383" s="361"/>
    </row>
    <row r="1384" spans="2:13" x14ac:dyDescent="0.35">
      <c r="B1384" s="229"/>
      <c r="C1384" s="301"/>
      <c r="D1384" s="301"/>
      <c r="E1384" s="449"/>
      <c r="F1384" s="301"/>
      <c r="G1384" s="302"/>
      <c r="H1384" s="170"/>
      <c r="I1384" s="170"/>
      <c r="J1384" s="646">
        <v>0</v>
      </c>
      <c r="K1384" s="646">
        <v>0</v>
      </c>
      <c r="L1384" s="652"/>
      <c r="M1384" s="361"/>
    </row>
    <row r="1385" spans="2:13" x14ac:dyDescent="0.35">
      <c r="B1385" s="229"/>
      <c r="C1385" s="301"/>
      <c r="D1385" s="301"/>
      <c r="E1385" s="449"/>
      <c r="F1385" s="301"/>
      <c r="G1385" s="302"/>
      <c r="H1385" s="170"/>
      <c r="I1385" s="170"/>
      <c r="J1385" s="646">
        <v>0</v>
      </c>
      <c r="K1385" s="646">
        <v>0</v>
      </c>
      <c r="L1385" s="652"/>
      <c r="M1385" s="361"/>
    </row>
    <row r="1386" spans="2:13" x14ac:dyDescent="0.35">
      <c r="B1386" s="229"/>
      <c r="C1386" s="301"/>
      <c r="D1386" s="301"/>
      <c r="E1386" s="449"/>
      <c r="F1386" s="301"/>
      <c r="G1386" s="302"/>
      <c r="H1386" s="170"/>
      <c r="I1386" s="170"/>
      <c r="J1386" s="646">
        <v>0</v>
      </c>
      <c r="K1386" s="646">
        <v>0</v>
      </c>
      <c r="L1386" s="652"/>
      <c r="M1386" s="361"/>
    </row>
    <row r="1387" spans="2:13" x14ac:dyDescent="0.35">
      <c r="B1387" s="229"/>
      <c r="C1387" s="301"/>
      <c r="D1387" s="301"/>
      <c r="E1387" s="449"/>
      <c r="F1387" s="301"/>
      <c r="G1387" s="302"/>
      <c r="H1387" s="170"/>
      <c r="I1387" s="170"/>
      <c r="J1387" s="646">
        <v>0</v>
      </c>
      <c r="K1387" s="646">
        <v>0</v>
      </c>
      <c r="L1387" s="652"/>
      <c r="M1387" s="361"/>
    </row>
    <row r="1388" spans="2:13" x14ac:dyDescent="0.35">
      <c r="B1388" s="229"/>
      <c r="C1388" s="301"/>
      <c r="D1388" s="301"/>
      <c r="E1388" s="449"/>
      <c r="F1388" s="301"/>
      <c r="G1388" s="302"/>
      <c r="H1388" s="170"/>
      <c r="I1388" s="170"/>
      <c r="J1388" s="646">
        <v>0</v>
      </c>
      <c r="K1388" s="646">
        <v>0</v>
      </c>
      <c r="L1388" s="652"/>
      <c r="M1388" s="361"/>
    </row>
    <row r="1389" spans="2:13" x14ac:dyDescent="0.35">
      <c r="B1389" s="229"/>
      <c r="C1389" s="301"/>
      <c r="D1389" s="301"/>
      <c r="E1389" s="449"/>
      <c r="F1389" s="301"/>
      <c r="G1389" s="302"/>
      <c r="H1389" s="170"/>
      <c r="I1389" s="170"/>
      <c r="J1389" s="646">
        <v>0</v>
      </c>
      <c r="K1389" s="646">
        <v>0</v>
      </c>
      <c r="L1389" s="652"/>
      <c r="M1389" s="361"/>
    </row>
    <row r="1390" spans="2:13" x14ac:dyDescent="0.35">
      <c r="B1390" s="229"/>
      <c r="C1390" s="301"/>
      <c r="D1390" s="301"/>
      <c r="E1390" s="449"/>
      <c r="F1390" s="301"/>
      <c r="G1390" s="302"/>
      <c r="H1390" s="170"/>
      <c r="I1390" s="170"/>
      <c r="J1390" s="646">
        <v>0</v>
      </c>
      <c r="K1390" s="646">
        <v>0</v>
      </c>
      <c r="L1390" s="652"/>
      <c r="M1390" s="361"/>
    </row>
    <row r="1391" spans="2:13" x14ac:dyDescent="0.35">
      <c r="B1391" s="229"/>
      <c r="C1391" s="301"/>
      <c r="D1391" s="301"/>
      <c r="E1391" s="449"/>
      <c r="F1391" s="301"/>
      <c r="G1391" s="302"/>
      <c r="H1391" s="170"/>
      <c r="I1391" s="170"/>
      <c r="J1391" s="646">
        <v>0</v>
      </c>
      <c r="K1391" s="646">
        <v>0</v>
      </c>
      <c r="L1391" s="652"/>
      <c r="M1391" s="361"/>
    </row>
    <row r="1392" spans="2:13" x14ac:dyDescent="0.35">
      <c r="B1392" s="229"/>
      <c r="C1392" s="301"/>
      <c r="D1392" s="301"/>
      <c r="E1392" s="449"/>
      <c r="F1392" s="301"/>
      <c r="G1392" s="302"/>
      <c r="H1392" s="170"/>
      <c r="I1392" s="170"/>
      <c r="J1392" s="646">
        <v>0</v>
      </c>
      <c r="K1392" s="646">
        <v>0</v>
      </c>
      <c r="L1392" s="652"/>
      <c r="M1392" s="361"/>
    </row>
    <row r="1393" spans="2:13" x14ac:dyDescent="0.35">
      <c r="B1393" s="229"/>
      <c r="C1393" s="301"/>
      <c r="D1393" s="301"/>
      <c r="E1393" s="449"/>
      <c r="F1393" s="301"/>
      <c r="G1393" s="302"/>
      <c r="H1393" s="170"/>
      <c r="I1393" s="170"/>
      <c r="J1393" s="646">
        <v>0</v>
      </c>
      <c r="K1393" s="646">
        <v>0</v>
      </c>
      <c r="L1393" s="652"/>
      <c r="M1393" s="361"/>
    </row>
    <row r="1394" spans="2:13" x14ac:dyDescent="0.35">
      <c r="B1394" s="229"/>
      <c r="C1394" s="301"/>
      <c r="D1394" s="301"/>
      <c r="E1394" s="449"/>
      <c r="F1394" s="301"/>
      <c r="G1394" s="302"/>
      <c r="H1394" s="170"/>
      <c r="I1394" s="170"/>
      <c r="J1394" s="646">
        <v>0</v>
      </c>
      <c r="K1394" s="646">
        <v>0</v>
      </c>
      <c r="L1394" s="652"/>
      <c r="M1394" s="361"/>
    </row>
    <row r="1395" spans="2:13" x14ac:dyDescent="0.35">
      <c r="B1395" s="229"/>
      <c r="C1395" s="301"/>
      <c r="D1395" s="301"/>
      <c r="E1395" s="449"/>
      <c r="F1395" s="301"/>
      <c r="G1395" s="302"/>
      <c r="H1395" s="170"/>
      <c r="I1395" s="170"/>
      <c r="J1395" s="646">
        <v>0</v>
      </c>
      <c r="K1395" s="646">
        <v>0</v>
      </c>
      <c r="L1395" s="652"/>
      <c r="M1395" s="361"/>
    </row>
    <row r="1396" spans="2:13" x14ac:dyDescent="0.35">
      <c r="B1396" s="229"/>
      <c r="C1396" s="301"/>
      <c r="D1396" s="301"/>
      <c r="E1396" s="449"/>
      <c r="F1396" s="301"/>
      <c r="G1396" s="302"/>
      <c r="H1396" s="170"/>
      <c r="I1396" s="170"/>
      <c r="J1396" s="646">
        <v>0</v>
      </c>
      <c r="K1396" s="646">
        <v>0</v>
      </c>
      <c r="L1396" s="652"/>
      <c r="M1396" s="361"/>
    </row>
    <row r="1397" spans="2:13" x14ac:dyDescent="0.35">
      <c r="B1397" s="229"/>
      <c r="C1397" s="301"/>
      <c r="D1397" s="301"/>
      <c r="E1397" s="449"/>
      <c r="F1397" s="301"/>
      <c r="G1397" s="302"/>
      <c r="H1397" s="170"/>
      <c r="I1397" s="170"/>
      <c r="J1397" s="646">
        <v>0</v>
      </c>
      <c r="K1397" s="646">
        <v>0</v>
      </c>
      <c r="L1397" s="652"/>
      <c r="M1397" s="361"/>
    </row>
    <row r="1398" spans="2:13" x14ac:dyDescent="0.35">
      <c r="B1398" s="229"/>
      <c r="C1398" s="301"/>
      <c r="D1398" s="301"/>
      <c r="E1398" s="449"/>
      <c r="F1398" s="301"/>
      <c r="G1398" s="302"/>
      <c r="H1398" s="170"/>
      <c r="I1398" s="170"/>
      <c r="J1398" s="646">
        <v>0</v>
      </c>
      <c r="K1398" s="646">
        <v>0</v>
      </c>
      <c r="L1398" s="652"/>
      <c r="M1398" s="361"/>
    </row>
    <row r="1399" spans="2:13" x14ac:dyDescent="0.35">
      <c r="B1399" s="229"/>
      <c r="C1399" s="301"/>
      <c r="D1399" s="301"/>
      <c r="E1399" s="449"/>
      <c r="F1399" s="301"/>
      <c r="G1399" s="302"/>
      <c r="H1399" s="170"/>
      <c r="I1399" s="170"/>
      <c r="J1399" s="646">
        <v>0</v>
      </c>
      <c r="K1399" s="646">
        <v>0</v>
      </c>
      <c r="L1399" s="652"/>
      <c r="M1399" s="361"/>
    </row>
    <row r="1400" spans="2:13" x14ac:dyDescent="0.35">
      <c r="B1400" s="229"/>
      <c r="C1400" s="301"/>
      <c r="D1400" s="301"/>
      <c r="E1400" s="449"/>
      <c r="F1400" s="301"/>
      <c r="G1400" s="302"/>
      <c r="H1400" s="170"/>
      <c r="I1400" s="170"/>
      <c r="J1400" s="646">
        <v>0</v>
      </c>
      <c r="K1400" s="646">
        <v>0</v>
      </c>
      <c r="L1400" s="652"/>
      <c r="M1400" s="361"/>
    </row>
    <row r="1401" spans="2:13" x14ac:dyDescent="0.35">
      <c r="B1401" s="229"/>
      <c r="C1401" s="301"/>
      <c r="D1401" s="301"/>
      <c r="E1401" s="449"/>
      <c r="F1401" s="301"/>
      <c r="G1401" s="302"/>
      <c r="H1401" s="170"/>
      <c r="I1401" s="170"/>
      <c r="J1401" s="646">
        <v>0</v>
      </c>
      <c r="K1401" s="646">
        <v>0</v>
      </c>
      <c r="L1401" s="652"/>
      <c r="M1401" s="361"/>
    </row>
    <row r="1402" spans="2:13" x14ac:dyDescent="0.35">
      <c r="B1402" s="229"/>
      <c r="C1402" s="301"/>
      <c r="D1402" s="301"/>
      <c r="E1402" s="449"/>
      <c r="F1402" s="301"/>
      <c r="G1402" s="302"/>
      <c r="H1402" s="170"/>
      <c r="I1402" s="170"/>
      <c r="J1402" s="646">
        <v>0</v>
      </c>
      <c r="K1402" s="646">
        <v>0</v>
      </c>
      <c r="L1402" s="652"/>
      <c r="M1402" s="361"/>
    </row>
    <row r="1403" spans="2:13" x14ac:dyDescent="0.35">
      <c r="B1403" s="229"/>
      <c r="C1403" s="301"/>
      <c r="D1403" s="301"/>
      <c r="E1403" s="449"/>
      <c r="F1403" s="301"/>
      <c r="G1403" s="302"/>
      <c r="H1403" s="170"/>
      <c r="I1403" s="170"/>
      <c r="J1403" s="646">
        <v>0</v>
      </c>
      <c r="K1403" s="646">
        <v>0</v>
      </c>
      <c r="L1403" s="652"/>
      <c r="M1403" s="361"/>
    </row>
    <row r="1404" spans="2:13" x14ac:dyDescent="0.35">
      <c r="B1404" s="229"/>
      <c r="C1404" s="301"/>
      <c r="D1404" s="301"/>
      <c r="E1404" s="449"/>
      <c r="F1404" s="301"/>
      <c r="G1404" s="302"/>
      <c r="H1404" s="170"/>
      <c r="I1404" s="170"/>
      <c r="J1404" s="646">
        <v>0</v>
      </c>
      <c r="K1404" s="646">
        <v>0</v>
      </c>
      <c r="L1404" s="652"/>
      <c r="M1404" s="361"/>
    </row>
    <row r="1405" spans="2:13" x14ac:dyDescent="0.35">
      <c r="B1405" s="229"/>
      <c r="C1405" s="301"/>
      <c r="D1405" s="301"/>
      <c r="E1405" s="449"/>
      <c r="F1405" s="301"/>
      <c r="G1405" s="302"/>
      <c r="H1405" s="170"/>
      <c r="I1405" s="170"/>
      <c r="J1405" s="646">
        <v>0</v>
      </c>
      <c r="K1405" s="646">
        <v>0</v>
      </c>
      <c r="L1405" s="652"/>
      <c r="M1405" s="361"/>
    </row>
    <row r="1406" spans="2:13" x14ac:dyDescent="0.35">
      <c r="B1406" s="229"/>
      <c r="C1406" s="301"/>
      <c r="D1406" s="301"/>
      <c r="E1406" s="449"/>
      <c r="F1406" s="301"/>
      <c r="G1406" s="302"/>
      <c r="H1406" s="170"/>
      <c r="I1406" s="170"/>
      <c r="J1406" s="646">
        <v>0</v>
      </c>
      <c r="K1406" s="646">
        <v>0</v>
      </c>
      <c r="L1406" s="652"/>
      <c r="M1406" s="361"/>
    </row>
    <row r="1407" spans="2:13" x14ac:dyDescent="0.35">
      <c r="B1407" s="229"/>
      <c r="C1407" s="301"/>
      <c r="D1407" s="301"/>
      <c r="E1407" s="449"/>
      <c r="F1407" s="301"/>
      <c r="G1407" s="302"/>
      <c r="H1407" s="170"/>
      <c r="I1407" s="170"/>
      <c r="J1407" s="646">
        <v>0</v>
      </c>
      <c r="K1407" s="646">
        <v>0</v>
      </c>
      <c r="L1407" s="652"/>
      <c r="M1407" s="361"/>
    </row>
    <row r="1408" spans="2:13" x14ac:dyDescent="0.35">
      <c r="B1408" s="229"/>
      <c r="C1408" s="301"/>
      <c r="D1408" s="301"/>
      <c r="E1408" s="449"/>
      <c r="F1408" s="301"/>
      <c r="G1408" s="302"/>
      <c r="H1408" s="170"/>
      <c r="I1408" s="170"/>
      <c r="J1408" s="646">
        <v>0</v>
      </c>
      <c r="K1408" s="646">
        <v>0</v>
      </c>
      <c r="L1408" s="652"/>
      <c r="M1408" s="361"/>
    </row>
    <row r="1409" spans="2:13" x14ac:dyDescent="0.35">
      <c r="B1409" s="229"/>
      <c r="C1409" s="301"/>
      <c r="D1409" s="301"/>
      <c r="E1409" s="449"/>
      <c r="F1409" s="301"/>
      <c r="G1409" s="302"/>
      <c r="H1409" s="170"/>
      <c r="I1409" s="170"/>
      <c r="J1409" s="646">
        <v>0</v>
      </c>
      <c r="K1409" s="646">
        <v>0</v>
      </c>
      <c r="L1409" s="652"/>
      <c r="M1409" s="361"/>
    </row>
    <row r="1410" spans="2:13" x14ac:dyDescent="0.35">
      <c r="B1410" s="229"/>
      <c r="C1410" s="301"/>
      <c r="D1410" s="301"/>
      <c r="E1410" s="449"/>
      <c r="F1410" s="301"/>
      <c r="G1410" s="302"/>
      <c r="H1410" s="170"/>
      <c r="I1410" s="170"/>
      <c r="J1410" s="646">
        <v>0</v>
      </c>
      <c r="K1410" s="646">
        <v>0</v>
      </c>
      <c r="L1410" s="652"/>
      <c r="M1410" s="361"/>
    </row>
    <row r="1411" spans="2:13" x14ac:dyDescent="0.35">
      <c r="B1411" s="229"/>
      <c r="C1411" s="301"/>
      <c r="D1411" s="301"/>
      <c r="E1411" s="449"/>
      <c r="F1411" s="301"/>
      <c r="G1411" s="302"/>
      <c r="H1411" s="170"/>
      <c r="I1411" s="170"/>
      <c r="J1411" s="646">
        <v>0</v>
      </c>
      <c r="K1411" s="646">
        <v>0</v>
      </c>
      <c r="L1411" s="652"/>
      <c r="M1411" s="361"/>
    </row>
    <row r="1412" spans="2:13" x14ac:dyDescent="0.35">
      <c r="B1412" s="229"/>
      <c r="C1412" s="301"/>
      <c r="D1412" s="301"/>
      <c r="E1412" s="449"/>
      <c r="F1412" s="301"/>
      <c r="G1412" s="302"/>
      <c r="H1412" s="170"/>
      <c r="I1412" s="170"/>
      <c r="J1412" s="646">
        <v>0</v>
      </c>
      <c r="K1412" s="646">
        <v>0</v>
      </c>
      <c r="L1412" s="652"/>
      <c r="M1412" s="361"/>
    </row>
    <row r="1413" spans="2:13" x14ac:dyDescent="0.35">
      <c r="B1413" s="229"/>
      <c r="C1413" s="301"/>
      <c r="D1413" s="301"/>
      <c r="E1413" s="449"/>
      <c r="F1413" s="301"/>
      <c r="G1413" s="302"/>
      <c r="H1413" s="170"/>
      <c r="I1413" s="170"/>
      <c r="J1413" s="646">
        <v>0</v>
      </c>
      <c r="K1413" s="646">
        <v>0</v>
      </c>
      <c r="L1413" s="652"/>
      <c r="M1413" s="361"/>
    </row>
    <row r="1414" spans="2:13" x14ac:dyDescent="0.35">
      <c r="B1414" s="229"/>
      <c r="C1414" s="301"/>
      <c r="D1414" s="301"/>
      <c r="E1414" s="449"/>
      <c r="F1414" s="301"/>
      <c r="G1414" s="302"/>
      <c r="H1414" s="170"/>
      <c r="I1414" s="170"/>
      <c r="J1414" s="646">
        <v>0</v>
      </c>
      <c r="K1414" s="646">
        <v>0</v>
      </c>
      <c r="L1414" s="652"/>
      <c r="M1414" s="361"/>
    </row>
    <row r="1415" spans="2:13" x14ac:dyDescent="0.35">
      <c r="B1415" s="229"/>
      <c r="C1415" s="301"/>
      <c r="D1415" s="301"/>
      <c r="E1415" s="449"/>
      <c r="F1415" s="301"/>
      <c r="G1415" s="302"/>
      <c r="H1415" s="170"/>
      <c r="I1415" s="170"/>
      <c r="J1415" s="646">
        <v>0</v>
      </c>
      <c r="K1415" s="646">
        <v>0</v>
      </c>
      <c r="L1415" s="652"/>
      <c r="M1415" s="361"/>
    </row>
    <row r="1416" spans="2:13" x14ac:dyDescent="0.35">
      <c r="B1416" s="229"/>
      <c r="C1416" s="301"/>
      <c r="D1416" s="301"/>
      <c r="E1416" s="449"/>
      <c r="F1416" s="301"/>
      <c r="G1416" s="302"/>
      <c r="H1416" s="170"/>
      <c r="I1416" s="170"/>
      <c r="J1416" s="646">
        <v>0</v>
      </c>
      <c r="K1416" s="646">
        <v>0</v>
      </c>
      <c r="L1416" s="652"/>
      <c r="M1416" s="361"/>
    </row>
    <row r="1417" spans="2:13" x14ac:dyDescent="0.35">
      <c r="B1417" s="229"/>
      <c r="C1417" s="301"/>
      <c r="D1417" s="301"/>
      <c r="E1417" s="449"/>
      <c r="F1417" s="301"/>
      <c r="G1417" s="302"/>
      <c r="H1417" s="170"/>
      <c r="I1417" s="170"/>
      <c r="J1417" s="646">
        <v>0</v>
      </c>
      <c r="K1417" s="646">
        <v>0</v>
      </c>
      <c r="L1417" s="652"/>
      <c r="M1417" s="361"/>
    </row>
    <row r="1418" spans="2:13" x14ac:dyDescent="0.35">
      <c r="B1418" s="229"/>
      <c r="C1418" s="301"/>
      <c r="D1418" s="301"/>
      <c r="E1418" s="449"/>
      <c r="F1418" s="301"/>
      <c r="G1418" s="302"/>
      <c r="H1418" s="170"/>
      <c r="I1418" s="170"/>
      <c r="J1418" s="646">
        <v>0</v>
      </c>
      <c r="K1418" s="646">
        <v>0</v>
      </c>
      <c r="L1418" s="652"/>
      <c r="M1418" s="361"/>
    </row>
    <row r="1419" spans="2:13" x14ac:dyDescent="0.35">
      <c r="B1419" s="229"/>
      <c r="C1419" s="301"/>
      <c r="D1419" s="301"/>
      <c r="E1419" s="449"/>
      <c r="F1419" s="301"/>
      <c r="G1419" s="302"/>
      <c r="H1419" s="170"/>
      <c r="I1419" s="170"/>
      <c r="J1419" s="646">
        <v>0</v>
      </c>
      <c r="K1419" s="646">
        <v>0</v>
      </c>
      <c r="L1419" s="652"/>
      <c r="M1419" s="361"/>
    </row>
    <row r="1420" spans="2:13" x14ac:dyDescent="0.35">
      <c r="B1420" s="229"/>
      <c r="C1420" s="301"/>
      <c r="D1420" s="301"/>
      <c r="E1420" s="449"/>
      <c r="F1420" s="301"/>
      <c r="G1420" s="302"/>
      <c r="H1420" s="170"/>
      <c r="I1420" s="170"/>
      <c r="J1420" s="646">
        <v>0</v>
      </c>
      <c r="K1420" s="646">
        <v>0</v>
      </c>
      <c r="L1420" s="652"/>
      <c r="M1420" s="361"/>
    </row>
    <row r="1421" spans="2:13" x14ac:dyDescent="0.35">
      <c r="B1421" s="229"/>
      <c r="C1421" s="301"/>
      <c r="D1421" s="301"/>
      <c r="E1421" s="449"/>
      <c r="F1421" s="301"/>
      <c r="G1421" s="302"/>
      <c r="H1421" s="170"/>
      <c r="I1421" s="170"/>
      <c r="J1421" s="646">
        <v>0</v>
      </c>
      <c r="K1421" s="646">
        <v>0</v>
      </c>
      <c r="L1421" s="652"/>
      <c r="M1421" s="361"/>
    </row>
    <row r="1422" spans="2:13" x14ac:dyDescent="0.35">
      <c r="B1422" s="229"/>
      <c r="C1422" s="301"/>
      <c r="D1422" s="301"/>
      <c r="E1422" s="449"/>
      <c r="F1422" s="301"/>
      <c r="G1422" s="302"/>
      <c r="H1422" s="170"/>
      <c r="I1422" s="170"/>
      <c r="J1422" s="646">
        <v>0</v>
      </c>
      <c r="K1422" s="646">
        <v>0</v>
      </c>
      <c r="L1422" s="652"/>
      <c r="M1422" s="361"/>
    </row>
    <row r="1423" spans="2:13" x14ac:dyDescent="0.35">
      <c r="B1423" s="229"/>
      <c r="C1423" s="301"/>
      <c r="D1423" s="301"/>
      <c r="E1423" s="449"/>
      <c r="F1423" s="301"/>
      <c r="G1423" s="302"/>
      <c r="H1423" s="170"/>
      <c r="I1423" s="170"/>
      <c r="J1423" s="646">
        <v>0</v>
      </c>
      <c r="K1423" s="646">
        <v>0</v>
      </c>
      <c r="L1423" s="652"/>
      <c r="M1423" s="361"/>
    </row>
    <row r="1424" spans="2:13" x14ac:dyDescent="0.35">
      <c r="B1424" s="229"/>
      <c r="C1424" s="301"/>
      <c r="D1424" s="301"/>
      <c r="E1424" s="449"/>
      <c r="F1424" s="301"/>
      <c r="G1424" s="302"/>
      <c r="H1424" s="170"/>
      <c r="I1424" s="170"/>
      <c r="J1424" s="646">
        <v>0</v>
      </c>
      <c r="K1424" s="646">
        <v>0</v>
      </c>
      <c r="L1424" s="652"/>
      <c r="M1424" s="361"/>
    </row>
    <row r="1425" spans="2:13" x14ac:dyDescent="0.35">
      <c r="B1425" s="229"/>
      <c r="C1425" s="301"/>
      <c r="D1425" s="301"/>
      <c r="E1425" s="449"/>
      <c r="F1425" s="301"/>
      <c r="G1425" s="302"/>
      <c r="H1425" s="170"/>
      <c r="I1425" s="170"/>
      <c r="J1425" s="646">
        <v>0</v>
      </c>
      <c r="K1425" s="646">
        <v>0</v>
      </c>
      <c r="L1425" s="652"/>
      <c r="M1425" s="361"/>
    </row>
    <row r="1426" spans="2:13" x14ac:dyDescent="0.35">
      <c r="B1426" s="229"/>
      <c r="C1426" s="301"/>
      <c r="D1426" s="301"/>
      <c r="E1426" s="449"/>
      <c r="F1426" s="301"/>
      <c r="G1426" s="302"/>
      <c r="H1426" s="170"/>
      <c r="I1426" s="170"/>
      <c r="J1426" s="646">
        <v>0</v>
      </c>
      <c r="K1426" s="646">
        <v>0</v>
      </c>
      <c r="L1426" s="652"/>
      <c r="M1426" s="361"/>
    </row>
    <row r="1427" spans="2:13" x14ac:dyDescent="0.35">
      <c r="B1427" s="229"/>
      <c r="C1427" s="301"/>
      <c r="D1427" s="301"/>
      <c r="E1427" s="449"/>
      <c r="F1427" s="301"/>
      <c r="G1427" s="302"/>
      <c r="H1427" s="170"/>
      <c r="I1427" s="170"/>
      <c r="J1427" s="646">
        <v>0</v>
      </c>
      <c r="K1427" s="646">
        <v>0</v>
      </c>
      <c r="L1427" s="652"/>
      <c r="M1427" s="361"/>
    </row>
    <row r="1428" spans="2:13" x14ac:dyDescent="0.35">
      <c r="B1428" s="229"/>
      <c r="C1428" s="301"/>
      <c r="D1428" s="301"/>
      <c r="E1428" s="449"/>
      <c r="F1428" s="301"/>
      <c r="G1428" s="302"/>
      <c r="H1428" s="170"/>
      <c r="I1428" s="170"/>
      <c r="J1428" s="646">
        <v>0</v>
      </c>
      <c r="K1428" s="646">
        <v>0</v>
      </c>
      <c r="L1428" s="652"/>
      <c r="M1428" s="361"/>
    </row>
    <row r="1429" spans="2:13" x14ac:dyDescent="0.35">
      <c r="B1429" s="229"/>
      <c r="C1429" s="301"/>
      <c r="D1429" s="301"/>
      <c r="E1429" s="449"/>
      <c r="F1429" s="301"/>
      <c r="G1429" s="302"/>
      <c r="H1429" s="170"/>
      <c r="I1429" s="170"/>
      <c r="J1429" s="646">
        <v>0</v>
      </c>
      <c r="K1429" s="646">
        <v>0</v>
      </c>
      <c r="L1429" s="652"/>
      <c r="M1429" s="361"/>
    </row>
    <row r="1430" spans="2:13" x14ac:dyDescent="0.35">
      <c r="B1430" s="229"/>
      <c r="C1430" s="301"/>
      <c r="D1430" s="301"/>
      <c r="E1430" s="449"/>
      <c r="F1430" s="301"/>
      <c r="G1430" s="302"/>
      <c r="H1430" s="170"/>
      <c r="I1430" s="170"/>
      <c r="J1430" s="646">
        <v>0</v>
      </c>
      <c r="K1430" s="646">
        <v>0</v>
      </c>
      <c r="L1430" s="652"/>
      <c r="M1430" s="361"/>
    </row>
    <row r="1431" spans="2:13" x14ac:dyDescent="0.35">
      <c r="B1431" s="229"/>
      <c r="C1431" s="301"/>
      <c r="D1431" s="301"/>
      <c r="E1431" s="449"/>
      <c r="F1431" s="301"/>
      <c r="G1431" s="302"/>
      <c r="H1431" s="170"/>
      <c r="I1431" s="170"/>
      <c r="J1431" s="646">
        <v>0</v>
      </c>
      <c r="K1431" s="646">
        <v>0</v>
      </c>
      <c r="L1431" s="652"/>
      <c r="M1431" s="361"/>
    </row>
    <row r="1432" spans="2:13" x14ac:dyDescent="0.35">
      <c r="B1432" s="229"/>
      <c r="C1432" s="301"/>
      <c r="D1432" s="301"/>
      <c r="E1432" s="449"/>
      <c r="F1432" s="301"/>
      <c r="G1432" s="302"/>
      <c r="H1432" s="170"/>
      <c r="I1432" s="170"/>
      <c r="J1432" s="646">
        <v>0</v>
      </c>
      <c r="K1432" s="646">
        <v>0</v>
      </c>
      <c r="L1432" s="652"/>
      <c r="M1432" s="361"/>
    </row>
    <row r="1433" spans="2:13" x14ac:dyDescent="0.35">
      <c r="B1433" s="229"/>
      <c r="C1433" s="301"/>
      <c r="D1433" s="301"/>
      <c r="E1433" s="449"/>
      <c r="F1433" s="301"/>
      <c r="G1433" s="302"/>
      <c r="H1433" s="170"/>
      <c r="I1433" s="170"/>
      <c r="J1433" s="646">
        <v>0</v>
      </c>
      <c r="K1433" s="646">
        <v>0</v>
      </c>
      <c r="L1433" s="652"/>
      <c r="M1433" s="361"/>
    </row>
    <row r="1434" spans="2:13" x14ac:dyDescent="0.35">
      <c r="B1434" s="229"/>
      <c r="C1434" s="301"/>
      <c r="D1434" s="301"/>
      <c r="E1434" s="449"/>
      <c r="F1434" s="301"/>
      <c r="G1434" s="302"/>
      <c r="H1434" s="170"/>
      <c r="I1434" s="170"/>
      <c r="J1434" s="646">
        <v>0</v>
      </c>
      <c r="K1434" s="646">
        <v>0</v>
      </c>
      <c r="L1434" s="652"/>
      <c r="M1434" s="361"/>
    </row>
    <row r="1435" spans="2:13" x14ac:dyDescent="0.35">
      <c r="B1435" s="229"/>
      <c r="C1435" s="301"/>
      <c r="D1435" s="301"/>
      <c r="E1435" s="449"/>
      <c r="F1435" s="301"/>
      <c r="G1435" s="302"/>
      <c r="H1435" s="170"/>
      <c r="I1435" s="170"/>
      <c r="J1435" s="646">
        <v>0</v>
      </c>
      <c r="K1435" s="646">
        <v>0</v>
      </c>
      <c r="L1435" s="652"/>
      <c r="M1435" s="361"/>
    </row>
    <row r="1436" spans="2:13" x14ac:dyDescent="0.35">
      <c r="B1436" s="229"/>
      <c r="C1436" s="301"/>
      <c r="D1436" s="301"/>
      <c r="E1436" s="449"/>
      <c r="F1436" s="301"/>
      <c r="G1436" s="302"/>
      <c r="H1436" s="170"/>
      <c r="I1436" s="170"/>
      <c r="J1436" s="646">
        <v>0</v>
      </c>
      <c r="K1436" s="646">
        <v>0</v>
      </c>
      <c r="L1436" s="652"/>
      <c r="M1436" s="361"/>
    </row>
    <row r="1437" spans="2:13" x14ac:dyDescent="0.35">
      <c r="B1437" s="229"/>
      <c r="C1437" s="301"/>
      <c r="D1437" s="301"/>
      <c r="E1437" s="449"/>
      <c r="F1437" s="301"/>
      <c r="G1437" s="302"/>
      <c r="H1437" s="170"/>
      <c r="I1437" s="170"/>
      <c r="J1437" s="646">
        <v>0</v>
      </c>
      <c r="K1437" s="646">
        <v>0</v>
      </c>
      <c r="L1437" s="652"/>
      <c r="M1437" s="361"/>
    </row>
    <row r="1438" spans="2:13" x14ac:dyDescent="0.35">
      <c r="B1438" s="229"/>
      <c r="C1438" s="301"/>
      <c r="D1438" s="301"/>
      <c r="E1438" s="449"/>
      <c r="F1438" s="301"/>
      <c r="G1438" s="302"/>
      <c r="H1438" s="170"/>
      <c r="I1438" s="170"/>
      <c r="J1438" s="646">
        <v>0</v>
      </c>
      <c r="K1438" s="646">
        <v>0</v>
      </c>
      <c r="L1438" s="652"/>
      <c r="M1438" s="361"/>
    </row>
    <row r="1439" spans="2:13" x14ac:dyDescent="0.35">
      <c r="B1439" s="229"/>
      <c r="C1439" s="301"/>
      <c r="D1439" s="301"/>
      <c r="E1439" s="449"/>
      <c r="F1439" s="301"/>
      <c r="G1439" s="302"/>
      <c r="H1439" s="170"/>
      <c r="I1439" s="170"/>
      <c r="J1439" s="646">
        <v>0</v>
      </c>
      <c r="K1439" s="646">
        <v>0</v>
      </c>
      <c r="L1439" s="652"/>
      <c r="M1439" s="361"/>
    </row>
    <row r="1440" spans="2:13" x14ac:dyDescent="0.35">
      <c r="B1440" s="229"/>
      <c r="C1440" s="301"/>
      <c r="D1440" s="301"/>
      <c r="E1440" s="449"/>
      <c r="F1440" s="301"/>
      <c r="G1440" s="302"/>
      <c r="H1440" s="170"/>
      <c r="I1440" s="170"/>
      <c r="J1440" s="646">
        <v>0</v>
      </c>
      <c r="K1440" s="646">
        <v>0</v>
      </c>
      <c r="L1440" s="652"/>
      <c r="M1440" s="361"/>
    </row>
    <row r="1441" spans="2:13" x14ac:dyDescent="0.35">
      <c r="B1441" s="229"/>
      <c r="C1441" s="301"/>
      <c r="D1441" s="301"/>
      <c r="E1441" s="449"/>
      <c r="F1441" s="301"/>
      <c r="G1441" s="302"/>
      <c r="H1441" s="170"/>
      <c r="I1441" s="170"/>
      <c r="J1441" s="646">
        <v>0</v>
      </c>
      <c r="K1441" s="646">
        <v>0</v>
      </c>
      <c r="L1441" s="652"/>
      <c r="M1441" s="361"/>
    </row>
    <row r="1442" spans="2:13" x14ac:dyDescent="0.35">
      <c r="B1442" s="229"/>
      <c r="C1442" s="301"/>
      <c r="D1442" s="301"/>
      <c r="E1442" s="449"/>
      <c r="F1442" s="301"/>
      <c r="G1442" s="302"/>
      <c r="H1442" s="170"/>
      <c r="I1442" s="170"/>
      <c r="J1442" s="646">
        <v>0</v>
      </c>
      <c r="K1442" s="646">
        <v>0</v>
      </c>
      <c r="L1442" s="652"/>
      <c r="M1442" s="361"/>
    </row>
    <row r="1443" spans="2:13" x14ac:dyDescent="0.35">
      <c r="B1443" s="229"/>
      <c r="C1443" s="301"/>
      <c r="D1443" s="301"/>
      <c r="E1443" s="449"/>
      <c r="F1443" s="301"/>
      <c r="G1443" s="302"/>
      <c r="H1443" s="170"/>
      <c r="I1443" s="170"/>
      <c r="J1443" s="646">
        <v>0</v>
      </c>
      <c r="K1443" s="646">
        <v>0</v>
      </c>
      <c r="L1443" s="652"/>
      <c r="M1443" s="361"/>
    </row>
    <row r="1444" spans="2:13" x14ac:dyDescent="0.35">
      <c r="B1444" s="229"/>
      <c r="C1444" s="301"/>
      <c r="D1444" s="301"/>
      <c r="E1444" s="449"/>
      <c r="F1444" s="301"/>
      <c r="G1444" s="302"/>
      <c r="H1444" s="170"/>
      <c r="I1444" s="170"/>
      <c r="J1444" s="646">
        <v>0</v>
      </c>
      <c r="K1444" s="646">
        <v>0</v>
      </c>
      <c r="L1444" s="652"/>
      <c r="M1444" s="361"/>
    </row>
    <row r="1445" spans="2:13" x14ac:dyDescent="0.35">
      <c r="B1445" s="229"/>
      <c r="C1445" s="301"/>
      <c r="D1445" s="301"/>
      <c r="E1445" s="449"/>
      <c r="F1445" s="301"/>
      <c r="G1445" s="302"/>
      <c r="H1445" s="170"/>
      <c r="I1445" s="170"/>
      <c r="J1445" s="646">
        <v>0</v>
      </c>
      <c r="K1445" s="646">
        <v>0</v>
      </c>
      <c r="L1445" s="652"/>
      <c r="M1445" s="361"/>
    </row>
    <row r="1446" spans="2:13" x14ac:dyDescent="0.35">
      <c r="B1446" s="229"/>
      <c r="C1446" s="301"/>
      <c r="D1446" s="301"/>
      <c r="E1446" s="449"/>
      <c r="F1446" s="301"/>
      <c r="G1446" s="302"/>
      <c r="H1446" s="170"/>
      <c r="I1446" s="170"/>
      <c r="J1446" s="646">
        <v>0</v>
      </c>
      <c r="K1446" s="646">
        <v>0</v>
      </c>
      <c r="L1446" s="652"/>
      <c r="M1446" s="361"/>
    </row>
    <row r="1447" spans="2:13" x14ac:dyDescent="0.35">
      <c r="B1447" s="229"/>
      <c r="C1447" s="301"/>
      <c r="D1447" s="301"/>
      <c r="E1447" s="449"/>
      <c r="F1447" s="301"/>
      <c r="G1447" s="302"/>
      <c r="H1447" s="170"/>
      <c r="I1447" s="170"/>
      <c r="J1447" s="646">
        <v>0</v>
      </c>
      <c r="K1447" s="646">
        <v>0</v>
      </c>
      <c r="L1447" s="652"/>
      <c r="M1447" s="361"/>
    </row>
    <row r="1448" spans="2:13" x14ac:dyDescent="0.35">
      <c r="B1448" s="229"/>
      <c r="C1448" s="301"/>
      <c r="D1448" s="301"/>
      <c r="E1448" s="449"/>
      <c r="F1448" s="301"/>
      <c r="G1448" s="302"/>
      <c r="H1448" s="170"/>
      <c r="I1448" s="170"/>
      <c r="J1448" s="646">
        <v>0</v>
      </c>
      <c r="K1448" s="646">
        <v>0</v>
      </c>
      <c r="L1448" s="652"/>
      <c r="M1448" s="361"/>
    </row>
    <row r="1449" spans="2:13" x14ac:dyDescent="0.35">
      <c r="B1449" s="229"/>
      <c r="C1449" s="301"/>
      <c r="D1449" s="301"/>
      <c r="E1449" s="449"/>
      <c r="F1449" s="301"/>
      <c r="G1449" s="302"/>
      <c r="H1449" s="170"/>
      <c r="I1449" s="170"/>
      <c r="J1449" s="646">
        <v>0</v>
      </c>
      <c r="K1449" s="646">
        <v>0</v>
      </c>
      <c r="L1449" s="652"/>
      <c r="M1449" s="361"/>
    </row>
    <row r="1450" spans="2:13" x14ac:dyDescent="0.35">
      <c r="B1450" s="229"/>
      <c r="C1450" s="301"/>
      <c r="D1450" s="301"/>
      <c r="E1450" s="449"/>
      <c r="F1450" s="301"/>
      <c r="G1450" s="302"/>
      <c r="H1450" s="170"/>
      <c r="I1450" s="170"/>
      <c r="J1450" s="646">
        <v>0</v>
      </c>
      <c r="K1450" s="646">
        <v>0</v>
      </c>
      <c r="L1450" s="652"/>
      <c r="M1450" s="361"/>
    </row>
    <row r="1451" spans="2:13" x14ac:dyDescent="0.35">
      <c r="B1451" s="229"/>
      <c r="C1451" s="301"/>
      <c r="D1451" s="301"/>
      <c r="E1451" s="449"/>
      <c r="F1451" s="301"/>
      <c r="G1451" s="302"/>
      <c r="H1451" s="170"/>
      <c r="I1451" s="170"/>
      <c r="J1451" s="646">
        <v>0</v>
      </c>
      <c r="K1451" s="646">
        <v>0</v>
      </c>
      <c r="L1451" s="652"/>
      <c r="M1451" s="361"/>
    </row>
    <row r="1452" spans="2:13" x14ac:dyDescent="0.35">
      <c r="B1452" s="229"/>
      <c r="C1452" s="301"/>
      <c r="D1452" s="301"/>
      <c r="E1452" s="449"/>
      <c r="F1452" s="301"/>
      <c r="G1452" s="302"/>
      <c r="H1452" s="170"/>
      <c r="I1452" s="170"/>
      <c r="J1452" s="646">
        <v>0</v>
      </c>
      <c r="K1452" s="646">
        <v>0</v>
      </c>
      <c r="L1452" s="652"/>
      <c r="M1452" s="361"/>
    </row>
    <row r="1453" spans="2:13" x14ac:dyDescent="0.35">
      <c r="B1453" s="229"/>
      <c r="C1453" s="301"/>
      <c r="D1453" s="301"/>
      <c r="E1453" s="449"/>
      <c r="F1453" s="301"/>
      <c r="G1453" s="302"/>
      <c r="H1453" s="170"/>
      <c r="I1453" s="170"/>
      <c r="J1453" s="646">
        <v>0</v>
      </c>
      <c r="K1453" s="646">
        <v>0</v>
      </c>
      <c r="L1453" s="652"/>
      <c r="M1453" s="361"/>
    </row>
    <row r="1454" spans="2:13" x14ac:dyDescent="0.35">
      <c r="B1454" s="229"/>
      <c r="C1454" s="301"/>
      <c r="D1454" s="301"/>
      <c r="E1454" s="449"/>
      <c r="F1454" s="301"/>
      <c r="G1454" s="302"/>
      <c r="H1454" s="170"/>
      <c r="I1454" s="170"/>
      <c r="J1454" s="646">
        <v>0</v>
      </c>
      <c r="K1454" s="646">
        <v>0</v>
      </c>
      <c r="L1454" s="652"/>
      <c r="M1454" s="361"/>
    </row>
    <row r="1455" spans="2:13" x14ac:dyDescent="0.35">
      <c r="B1455" s="229"/>
      <c r="C1455" s="301"/>
      <c r="D1455" s="301"/>
      <c r="E1455" s="449"/>
      <c r="F1455" s="301"/>
      <c r="G1455" s="302"/>
      <c r="H1455" s="170"/>
      <c r="I1455" s="170"/>
      <c r="J1455" s="646">
        <v>0</v>
      </c>
      <c r="K1455" s="646">
        <v>0</v>
      </c>
      <c r="L1455" s="652"/>
      <c r="M1455" s="361"/>
    </row>
    <row r="1456" spans="2:13" x14ac:dyDescent="0.35">
      <c r="B1456" s="229"/>
      <c r="C1456" s="301"/>
      <c r="D1456" s="301"/>
      <c r="E1456" s="449"/>
      <c r="F1456" s="301"/>
      <c r="G1456" s="302"/>
      <c r="H1456" s="170"/>
      <c r="I1456" s="170"/>
      <c r="J1456" s="646">
        <v>0</v>
      </c>
      <c r="K1456" s="646">
        <v>0</v>
      </c>
      <c r="L1456" s="652"/>
      <c r="M1456" s="361"/>
    </row>
    <row r="1457" spans="2:13" x14ac:dyDescent="0.35">
      <c r="B1457" s="229"/>
      <c r="C1457" s="301"/>
      <c r="D1457" s="301"/>
      <c r="E1457" s="449"/>
      <c r="F1457" s="301"/>
      <c r="G1457" s="302"/>
      <c r="H1457" s="170"/>
      <c r="I1457" s="170"/>
      <c r="J1457" s="646">
        <v>0</v>
      </c>
      <c r="K1457" s="646">
        <v>0</v>
      </c>
      <c r="L1457" s="652"/>
      <c r="M1457" s="361"/>
    </row>
    <row r="1458" spans="2:13" x14ac:dyDescent="0.35">
      <c r="B1458" s="229"/>
      <c r="C1458" s="301"/>
      <c r="D1458" s="301"/>
      <c r="E1458" s="449"/>
      <c r="F1458" s="301"/>
      <c r="G1458" s="302"/>
      <c r="H1458" s="170"/>
      <c r="I1458" s="170"/>
      <c r="J1458" s="646">
        <v>0</v>
      </c>
      <c r="K1458" s="646">
        <v>0</v>
      </c>
      <c r="L1458" s="652"/>
      <c r="M1458" s="361"/>
    </row>
    <row r="1459" spans="2:13" x14ac:dyDescent="0.35">
      <c r="B1459" s="229"/>
      <c r="C1459" s="301"/>
      <c r="D1459" s="301"/>
      <c r="E1459" s="449"/>
      <c r="F1459" s="301"/>
      <c r="G1459" s="302"/>
      <c r="H1459" s="170"/>
      <c r="I1459" s="170"/>
      <c r="J1459" s="646">
        <v>0</v>
      </c>
      <c r="K1459" s="646">
        <v>0</v>
      </c>
      <c r="L1459" s="652"/>
      <c r="M1459" s="361"/>
    </row>
    <row r="1460" spans="2:13" x14ac:dyDescent="0.35">
      <c r="B1460" s="229"/>
      <c r="C1460" s="301"/>
      <c r="D1460" s="301"/>
      <c r="E1460" s="449"/>
      <c r="F1460" s="301"/>
      <c r="G1460" s="302"/>
      <c r="H1460" s="170"/>
      <c r="I1460" s="170"/>
      <c r="J1460" s="646">
        <v>0</v>
      </c>
      <c r="K1460" s="646">
        <v>0</v>
      </c>
      <c r="L1460" s="652"/>
      <c r="M1460" s="361"/>
    </row>
    <row r="1461" spans="2:13" x14ac:dyDescent="0.35">
      <c r="B1461" s="229"/>
      <c r="C1461" s="301"/>
      <c r="D1461" s="301"/>
      <c r="E1461" s="449"/>
      <c r="F1461" s="301"/>
      <c r="G1461" s="302"/>
      <c r="H1461" s="170"/>
      <c r="I1461" s="170"/>
      <c r="J1461" s="646">
        <v>0</v>
      </c>
      <c r="K1461" s="646">
        <v>0</v>
      </c>
      <c r="L1461" s="652"/>
      <c r="M1461" s="361"/>
    </row>
    <row r="1462" spans="2:13" x14ac:dyDescent="0.35">
      <c r="B1462" s="229"/>
      <c r="C1462" s="301"/>
      <c r="D1462" s="301"/>
      <c r="E1462" s="449"/>
      <c r="F1462" s="301"/>
      <c r="G1462" s="302"/>
      <c r="H1462" s="170"/>
      <c r="I1462" s="170"/>
      <c r="J1462" s="646">
        <v>0</v>
      </c>
      <c r="K1462" s="646">
        <v>0</v>
      </c>
      <c r="L1462" s="652"/>
      <c r="M1462" s="361"/>
    </row>
    <row r="1463" spans="2:13" x14ac:dyDescent="0.35">
      <c r="B1463" s="229"/>
      <c r="C1463" s="301"/>
      <c r="D1463" s="301"/>
      <c r="E1463" s="449"/>
      <c r="F1463" s="301"/>
      <c r="G1463" s="302"/>
      <c r="H1463" s="170"/>
      <c r="I1463" s="170"/>
      <c r="J1463" s="646">
        <v>0</v>
      </c>
      <c r="K1463" s="646">
        <v>0</v>
      </c>
      <c r="L1463" s="652"/>
      <c r="M1463" s="361"/>
    </row>
    <row r="1464" spans="2:13" x14ac:dyDescent="0.35">
      <c r="B1464" s="229"/>
      <c r="C1464" s="301"/>
      <c r="D1464" s="301"/>
      <c r="E1464" s="449"/>
      <c r="F1464" s="301"/>
      <c r="G1464" s="302"/>
      <c r="H1464" s="170"/>
      <c r="I1464" s="170"/>
      <c r="J1464" s="646">
        <v>0</v>
      </c>
      <c r="K1464" s="646">
        <v>0</v>
      </c>
      <c r="L1464" s="652"/>
      <c r="M1464" s="361"/>
    </row>
    <row r="1465" spans="2:13" x14ac:dyDescent="0.35">
      <c r="B1465" s="229"/>
      <c r="C1465" s="301"/>
      <c r="D1465" s="301"/>
      <c r="E1465" s="449"/>
      <c r="F1465" s="301"/>
      <c r="G1465" s="302"/>
      <c r="H1465" s="170"/>
      <c r="I1465" s="170"/>
      <c r="J1465" s="646">
        <v>0</v>
      </c>
      <c r="K1465" s="646">
        <v>0</v>
      </c>
      <c r="L1465" s="652"/>
      <c r="M1465" s="361"/>
    </row>
    <row r="1466" spans="2:13" x14ac:dyDescent="0.35">
      <c r="B1466" s="229"/>
      <c r="C1466" s="301"/>
      <c r="D1466" s="301"/>
      <c r="E1466" s="449"/>
      <c r="F1466" s="301"/>
      <c r="G1466" s="302"/>
      <c r="H1466" s="170"/>
      <c r="I1466" s="170"/>
      <c r="J1466" s="646">
        <v>0</v>
      </c>
      <c r="K1466" s="646">
        <v>0</v>
      </c>
      <c r="L1466" s="652"/>
      <c r="M1466" s="361"/>
    </row>
    <row r="1467" spans="2:13" x14ac:dyDescent="0.35">
      <c r="B1467" s="229"/>
      <c r="C1467" s="301"/>
      <c r="D1467" s="301"/>
      <c r="E1467" s="449"/>
      <c r="F1467" s="301"/>
      <c r="G1467" s="302"/>
      <c r="H1467" s="170"/>
      <c r="I1467" s="170"/>
      <c r="J1467" s="646">
        <v>0</v>
      </c>
      <c r="K1467" s="646">
        <v>0</v>
      </c>
      <c r="L1467" s="652"/>
      <c r="M1467" s="361"/>
    </row>
    <row r="1468" spans="2:13" x14ac:dyDescent="0.35">
      <c r="B1468" s="229"/>
      <c r="C1468" s="301"/>
      <c r="D1468" s="301"/>
      <c r="E1468" s="449"/>
      <c r="F1468" s="301"/>
      <c r="G1468" s="302"/>
      <c r="H1468" s="170"/>
      <c r="I1468" s="170"/>
      <c r="J1468" s="646">
        <v>0</v>
      </c>
      <c r="K1468" s="646">
        <v>0</v>
      </c>
      <c r="L1468" s="652"/>
      <c r="M1468" s="361"/>
    </row>
    <row r="1469" spans="2:13" x14ac:dyDescent="0.35">
      <c r="B1469" s="229"/>
      <c r="C1469" s="301"/>
      <c r="D1469" s="301"/>
      <c r="E1469" s="449"/>
      <c r="F1469" s="301"/>
      <c r="G1469" s="302"/>
      <c r="H1469" s="170"/>
      <c r="I1469" s="170"/>
      <c r="J1469" s="646">
        <v>0</v>
      </c>
      <c r="K1469" s="646">
        <v>0</v>
      </c>
      <c r="L1469" s="652"/>
      <c r="M1469" s="361"/>
    </row>
    <row r="1470" spans="2:13" x14ac:dyDescent="0.35">
      <c r="B1470" s="229"/>
      <c r="C1470" s="301"/>
      <c r="D1470" s="301"/>
      <c r="E1470" s="449"/>
      <c r="F1470" s="301"/>
      <c r="G1470" s="302"/>
      <c r="H1470" s="170"/>
      <c r="I1470" s="170"/>
      <c r="J1470" s="646">
        <v>0</v>
      </c>
      <c r="K1470" s="646">
        <v>0</v>
      </c>
      <c r="L1470" s="652"/>
      <c r="M1470" s="361"/>
    </row>
    <row r="1471" spans="2:13" x14ac:dyDescent="0.35">
      <c r="B1471" s="229"/>
      <c r="C1471" s="301"/>
      <c r="D1471" s="301"/>
      <c r="E1471" s="449"/>
      <c r="F1471" s="301"/>
      <c r="G1471" s="302"/>
      <c r="H1471" s="170"/>
      <c r="I1471" s="170"/>
      <c r="J1471" s="646">
        <v>0</v>
      </c>
      <c r="K1471" s="646">
        <v>0</v>
      </c>
      <c r="L1471" s="652"/>
      <c r="M1471" s="361"/>
    </row>
    <row r="1472" spans="2:13" x14ac:dyDescent="0.35">
      <c r="B1472" s="229"/>
      <c r="C1472" s="301"/>
      <c r="D1472" s="301"/>
      <c r="E1472" s="449"/>
      <c r="F1472" s="301"/>
      <c r="G1472" s="302"/>
      <c r="H1472" s="170"/>
      <c r="I1472" s="170"/>
      <c r="J1472" s="646">
        <v>0</v>
      </c>
      <c r="K1472" s="646">
        <v>0</v>
      </c>
      <c r="L1472" s="652"/>
      <c r="M1472" s="361"/>
    </row>
    <row r="1473" spans="2:13" x14ac:dyDescent="0.35">
      <c r="B1473" s="229"/>
      <c r="C1473" s="301"/>
      <c r="D1473" s="301"/>
      <c r="E1473" s="449"/>
      <c r="F1473" s="301"/>
      <c r="G1473" s="302"/>
      <c r="H1473" s="170"/>
      <c r="I1473" s="170"/>
      <c r="J1473" s="646">
        <v>0</v>
      </c>
      <c r="K1473" s="646">
        <v>0</v>
      </c>
      <c r="L1473" s="652"/>
      <c r="M1473" s="361"/>
    </row>
    <row r="1474" spans="2:13" x14ac:dyDescent="0.35">
      <c r="B1474" s="229"/>
      <c r="C1474" s="301"/>
      <c r="D1474" s="301"/>
      <c r="E1474" s="449"/>
      <c r="F1474" s="301"/>
      <c r="G1474" s="302"/>
      <c r="H1474" s="170"/>
      <c r="I1474" s="170"/>
      <c r="J1474" s="646">
        <v>0</v>
      </c>
      <c r="K1474" s="646">
        <v>0</v>
      </c>
      <c r="L1474" s="652"/>
      <c r="M1474" s="361"/>
    </row>
    <row r="1475" spans="2:13" x14ac:dyDescent="0.35">
      <c r="B1475" s="229"/>
      <c r="C1475" s="301"/>
      <c r="D1475" s="301"/>
      <c r="E1475" s="449"/>
      <c r="F1475" s="301"/>
      <c r="G1475" s="302"/>
      <c r="H1475" s="170"/>
      <c r="I1475" s="170"/>
      <c r="J1475" s="646">
        <v>0</v>
      </c>
      <c r="K1475" s="646">
        <v>0</v>
      </c>
      <c r="L1475" s="652"/>
      <c r="M1475" s="361"/>
    </row>
    <row r="1476" spans="2:13" x14ac:dyDescent="0.35">
      <c r="B1476" s="229"/>
      <c r="C1476" s="301"/>
      <c r="D1476" s="301"/>
      <c r="E1476" s="449"/>
      <c r="F1476" s="301"/>
      <c r="G1476" s="302"/>
      <c r="H1476" s="170"/>
      <c r="I1476" s="170"/>
      <c r="J1476" s="646">
        <v>0</v>
      </c>
      <c r="K1476" s="646">
        <v>0</v>
      </c>
      <c r="L1476" s="652"/>
      <c r="M1476" s="361"/>
    </row>
    <row r="1477" spans="2:13" x14ac:dyDescent="0.35">
      <c r="B1477" s="229"/>
      <c r="C1477" s="301"/>
      <c r="D1477" s="301"/>
      <c r="E1477" s="449"/>
      <c r="F1477" s="301"/>
      <c r="G1477" s="302"/>
      <c r="H1477" s="170"/>
      <c r="I1477" s="170"/>
      <c r="J1477" s="646">
        <v>0</v>
      </c>
      <c r="K1477" s="646">
        <v>0</v>
      </c>
      <c r="L1477" s="652"/>
      <c r="M1477" s="361"/>
    </row>
    <row r="1478" spans="2:13" x14ac:dyDescent="0.35">
      <c r="B1478" s="229"/>
      <c r="C1478" s="301"/>
      <c r="D1478" s="301"/>
      <c r="E1478" s="449"/>
      <c r="F1478" s="301"/>
      <c r="G1478" s="302"/>
      <c r="H1478" s="170"/>
      <c r="I1478" s="170"/>
      <c r="J1478" s="646">
        <v>0</v>
      </c>
      <c r="K1478" s="646">
        <v>0</v>
      </c>
      <c r="L1478" s="652"/>
      <c r="M1478" s="361"/>
    </row>
    <row r="1479" spans="2:13" x14ac:dyDescent="0.35">
      <c r="B1479" s="229"/>
      <c r="C1479" s="301"/>
      <c r="D1479" s="301"/>
      <c r="E1479" s="449"/>
      <c r="F1479" s="301"/>
      <c r="G1479" s="302"/>
      <c r="H1479" s="170"/>
      <c r="I1479" s="170"/>
      <c r="J1479" s="646">
        <v>0</v>
      </c>
      <c r="K1479" s="646">
        <v>0</v>
      </c>
      <c r="L1479" s="652"/>
      <c r="M1479" s="361"/>
    </row>
    <row r="1480" spans="2:13" x14ac:dyDescent="0.35">
      <c r="B1480" s="229"/>
      <c r="C1480" s="301"/>
      <c r="D1480" s="301"/>
      <c r="E1480" s="449"/>
      <c r="F1480" s="301"/>
      <c r="G1480" s="302"/>
      <c r="H1480" s="170"/>
      <c r="I1480" s="170"/>
      <c r="J1480" s="646">
        <v>0</v>
      </c>
      <c r="K1480" s="646">
        <v>0</v>
      </c>
      <c r="L1480" s="652"/>
      <c r="M1480" s="361"/>
    </row>
    <row r="1481" spans="2:13" x14ac:dyDescent="0.35">
      <c r="B1481" s="229"/>
      <c r="C1481" s="301"/>
      <c r="D1481" s="301"/>
      <c r="E1481" s="449"/>
      <c r="F1481" s="301"/>
      <c r="G1481" s="302"/>
      <c r="H1481" s="170"/>
      <c r="I1481" s="170"/>
      <c r="J1481" s="646">
        <v>0</v>
      </c>
      <c r="K1481" s="646">
        <v>0</v>
      </c>
      <c r="L1481" s="652"/>
      <c r="M1481" s="361"/>
    </row>
    <row r="1482" spans="2:13" x14ac:dyDescent="0.35">
      <c r="B1482" s="229"/>
      <c r="C1482" s="301"/>
      <c r="D1482" s="301"/>
      <c r="E1482" s="449"/>
      <c r="F1482" s="301"/>
      <c r="G1482" s="302"/>
      <c r="H1482" s="170"/>
      <c r="I1482" s="170"/>
      <c r="J1482" s="646">
        <v>0</v>
      </c>
      <c r="K1482" s="646">
        <v>0</v>
      </c>
      <c r="L1482" s="652"/>
      <c r="M1482" s="361"/>
    </row>
    <row r="1483" spans="2:13" x14ac:dyDescent="0.35">
      <c r="B1483" s="229"/>
      <c r="C1483" s="301"/>
      <c r="D1483" s="301"/>
      <c r="E1483" s="449"/>
      <c r="F1483" s="301"/>
      <c r="G1483" s="302"/>
      <c r="H1483" s="170"/>
      <c r="I1483" s="170"/>
      <c r="J1483" s="646">
        <v>0</v>
      </c>
      <c r="K1483" s="646">
        <v>0</v>
      </c>
      <c r="L1483" s="652"/>
      <c r="M1483" s="361"/>
    </row>
    <row r="1484" spans="2:13" x14ac:dyDescent="0.35">
      <c r="B1484" s="229"/>
      <c r="C1484" s="301"/>
      <c r="D1484" s="301"/>
      <c r="E1484" s="449"/>
      <c r="F1484" s="301"/>
      <c r="G1484" s="302"/>
      <c r="H1484" s="170"/>
      <c r="I1484" s="170"/>
      <c r="J1484" s="646">
        <v>0</v>
      </c>
      <c r="K1484" s="646">
        <v>0</v>
      </c>
      <c r="L1484" s="652"/>
      <c r="M1484" s="361"/>
    </row>
    <row r="1485" spans="2:13" x14ac:dyDescent="0.35">
      <c r="B1485" s="229"/>
      <c r="C1485" s="301"/>
      <c r="D1485" s="301"/>
      <c r="E1485" s="449"/>
      <c r="F1485" s="301"/>
      <c r="G1485" s="302"/>
      <c r="H1485" s="170"/>
      <c r="I1485" s="170"/>
      <c r="J1485" s="646">
        <v>0</v>
      </c>
      <c r="K1485" s="646">
        <v>0</v>
      </c>
      <c r="L1485" s="652"/>
      <c r="M1485" s="361"/>
    </row>
    <row r="1486" spans="2:13" x14ac:dyDescent="0.35">
      <c r="B1486" s="229"/>
      <c r="C1486" s="301"/>
      <c r="D1486" s="301"/>
      <c r="E1486" s="449"/>
      <c r="F1486" s="301"/>
      <c r="G1486" s="302"/>
      <c r="H1486" s="170"/>
      <c r="I1486" s="170"/>
      <c r="J1486" s="646">
        <v>0</v>
      </c>
      <c r="K1486" s="646">
        <v>0</v>
      </c>
      <c r="L1486" s="652"/>
      <c r="M1486" s="361"/>
    </row>
    <row r="1487" spans="2:13" x14ac:dyDescent="0.35">
      <c r="B1487" s="229"/>
      <c r="C1487" s="301"/>
      <c r="D1487" s="301"/>
      <c r="E1487" s="449"/>
      <c r="F1487" s="301"/>
      <c r="G1487" s="302"/>
      <c r="H1487" s="170"/>
      <c r="I1487" s="170"/>
      <c r="J1487" s="646">
        <v>0</v>
      </c>
      <c r="K1487" s="646">
        <v>0</v>
      </c>
      <c r="L1487" s="652"/>
      <c r="M1487" s="361"/>
    </row>
    <row r="1488" spans="2:13" x14ac:dyDescent="0.35">
      <c r="B1488" s="229"/>
      <c r="C1488" s="301"/>
      <c r="D1488" s="301"/>
      <c r="E1488" s="449"/>
      <c r="F1488" s="301"/>
      <c r="G1488" s="302"/>
      <c r="H1488" s="170"/>
      <c r="I1488" s="170"/>
      <c r="J1488" s="646">
        <v>0</v>
      </c>
      <c r="K1488" s="646">
        <v>0</v>
      </c>
      <c r="L1488" s="652"/>
      <c r="M1488" s="361"/>
    </row>
    <row r="1489" spans="2:13" x14ac:dyDescent="0.35">
      <c r="B1489" s="229"/>
      <c r="C1489" s="301"/>
      <c r="D1489" s="301"/>
      <c r="E1489" s="449"/>
      <c r="F1489" s="301"/>
      <c r="G1489" s="302"/>
      <c r="H1489" s="170"/>
      <c r="I1489" s="170"/>
      <c r="J1489" s="646">
        <v>0</v>
      </c>
      <c r="K1489" s="646">
        <v>0</v>
      </c>
      <c r="L1489" s="652"/>
      <c r="M1489" s="361"/>
    </row>
    <row r="1490" spans="2:13" x14ac:dyDescent="0.35">
      <c r="B1490" s="229"/>
      <c r="C1490" s="301"/>
      <c r="D1490" s="301"/>
      <c r="E1490" s="449"/>
      <c r="F1490" s="301"/>
      <c r="G1490" s="302"/>
      <c r="H1490" s="170"/>
      <c r="I1490" s="170"/>
      <c r="J1490" s="646">
        <v>0</v>
      </c>
      <c r="K1490" s="646">
        <v>0</v>
      </c>
      <c r="L1490" s="652"/>
      <c r="M1490" s="361"/>
    </row>
    <row r="1491" spans="2:13" x14ac:dyDescent="0.35">
      <c r="B1491" s="229"/>
      <c r="C1491" s="301"/>
      <c r="D1491" s="301"/>
      <c r="E1491" s="449"/>
      <c r="F1491" s="301"/>
      <c r="G1491" s="302"/>
      <c r="H1491" s="170"/>
      <c r="I1491" s="170"/>
      <c r="J1491" s="646">
        <v>0</v>
      </c>
      <c r="K1491" s="646">
        <v>0</v>
      </c>
      <c r="L1491" s="652"/>
      <c r="M1491" s="361"/>
    </row>
    <row r="1492" spans="2:13" x14ac:dyDescent="0.35">
      <c r="B1492" s="229"/>
      <c r="C1492" s="301"/>
      <c r="D1492" s="301"/>
      <c r="E1492" s="449"/>
      <c r="F1492" s="301"/>
      <c r="G1492" s="302"/>
      <c r="H1492" s="170"/>
      <c r="I1492" s="170"/>
      <c r="J1492" s="646">
        <v>0</v>
      </c>
      <c r="K1492" s="646">
        <v>0</v>
      </c>
      <c r="L1492" s="652"/>
      <c r="M1492" s="361"/>
    </row>
    <row r="1493" spans="2:13" x14ac:dyDescent="0.35">
      <c r="B1493" s="229"/>
      <c r="C1493" s="301"/>
      <c r="D1493" s="301"/>
      <c r="E1493" s="449"/>
      <c r="F1493" s="301"/>
      <c r="G1493" s="302"/>
      <c r="H1493" s="170"/>
      <c r="I1493" s="170"/>
      <c r="J1493" s="646">
        <v>0</v>
      </c>
      <c r="K1493" s="646">
        <v>0</v>
      </c>
      <c r="L1493" s="652"/>
      <c r="M1493" s="361"/>
    </row>
    <row r="1494" spans="2:13" x14ac:dyDescent="0.35">
      <c r="B1494" s="229"/>
      <c r="C1494" s="301"/>
      <c r="D1494" s="301"/>
      <c r="E1494" s="449"/>
      <c r="F1494" s="301"/>
      <c r="G1494" s="302"/>
      <c r="H1494" s="170"/>
      <c r="I1494" s="170"/>
      <c r="J1494" s="646">
        <v>0</v>
      </c>
      <c r="K1494" s="646">
        <v>0</v>
      </c>
      <c r="L1494" s="652"/>
      <c r="M1494" s="361"/>
    </row>
    <row r="1495" spans="2:13" x14ac:dyDescent="0.35">
      <c r="B1495" s="229"/>
      <c r="C1495" s="301"/>
      <c r="D1495" s="301"/>
      <c r="E1495" s="449"/>
      <c r="F1495" s="301"/>
      <c r="G1495" s="302"/>
      <c r="H1495" s="170"/>
      <c r="I1495" s="170"/>
      <c r="J1495" s="646">
        <v>0</v>
      </c>
      <c r="K1495" s="646">
        <v>0</v>
      </c>
      <c r="L1495" s="652"/>
      <c r="M1495" s="361"/>
    </row>
    <row r="1496" spans="2:13" x14ac:dyDescent="0.35">
      <c r="B1496" s="229"/>
      <c r="C1496" s="301"/>
      <c r="D1496" s="301"/>
      <c r="E1496" s="449"/>
      <c r="F1496" s="301"/>
      <c r="G1496" s="302"/>
      <c r="H1496" s="170"/>
      <c r="I1496" s="170"/>
      <c r="J1496" s="646">
        <v>0</v>
      </c>
      <c r="K1496" s="646">
        <v>0</v>
      </c>
      <c r="L1496" s="652"/>
      <c r="M1496" s="361"/>
    </row>
    <row r="1497" spans="2:13" x14ac:dyDescent="0.35">
      <c r="B1497" s="229"/>
      <c r="C1497" s="301"/>
      <c r="D1497" s="301"/>
      <c r="E1497" s="449"/>
      <c r="F1497" s="301"/>
      <c r="G1497" s="302"/>
      <c r="H1497" s="170"/>
      <c r="I1497" s="170"/>
      <c r="J1497" s="646">
        <v>0</v>
      </c>
      <c r="K1497" s="646">
        <v>0</v>
      </c>
      <c r="L1497" s="652"/>
      <c r="M1497" s="361"/>
    </row>
    <row r="1498" spans="2:13" x14ac:dyDescent="0.35">
      <c r="B1498" s="229"/>
      <c r="C1498" s="301"/>
      <c r="D1498" s="301"/>
      <c r="E1498" s="449"/>
      <c r="F1498" s="301"/>
      <c r="G1498" s="302"/>
      <c r="H1498" s="170"/>
      <c r="I1498" s="170"/>
      <c r="J1498" s="646">
        <v>0</v>
      </c>
      <c r="K1498" s="646">
        <v>0</v>
      </c>
      <c r="L1498" s="652"/>
      <c r="M1498" s="361"/>
    </row>
    <row r="1499" spans="2:13" x14ac:dyDescent="0.35">
      <c r="B1499" s="229"/>
      <c r="C1499" s="301"/>
      <c r="D1499" s="301"/>
      <c r="E1499" s="449"/>
      <c r="F1499" s="301"/>
      <c r="G1499" s="302"/>
      <c r="H1499" s="170"/>
      <c r="I1499" s="170"/>
      <c r="J1499" s="646">
        <v>0</v>
      </c>
      <c r="K1499" s="646">
        <v>0</v>
      </c>
      <c r="L1499" s="652"/>
      <c r="M1499" s="361"/>
    </row>
    <row r="1500" spans="2:13" x14ac:dyDescent="0.35">
      <c r="B1500" s="229"/>
      <c r="C1500" s="301"/>
      <c r="D1500" s="301"/>
      <c r="E1500" s="449"/>
      <c r="F1500" s="301"/>
      <c r="G1500" s="302"/>
      <c r="H1500" s="170"/>
      <c r="I1500" s="170"/>
      <c r="J1500" s="646">
        <v>0</v>
      </c>
      <c r="K1500" s="646">
        <v>0</v>
      </c>
      <c r="L1500" s="652"/>
      <c r="M1500" s="361"/>
    </row>
    <row r="1501" spans="2:13" x14ac:dyDescent="0.35">
      <c r="B1501" s="229"/>
      <c r="C1501" s="301"/>
      <c r="D1501" s="301"/>
      <c r="E1501" s="449"/>
      <c r="F1501" s="301"/>
      <c r="G1501" s="302"/>
      <c r="H1501" s="170"/>
      <c r="I1501" s="170"/>
      <c r="J1501" s="646">
        <v>0</v>
      </c>
      <c r="K1501" s="646">
        <v>0</v>
      </c>
      <c r="L1501" s="652"/>
      <c r="M1501" s="361"/>
    </row>
    <row r="1502" spans="2:13" x14ac:dyDescent="0.35">
      <c r="B1502" s="229"/>
      <c r="C1502" s="301"/>
      <c r="D1502" s="301"/>
      <c r="E1502" s="449"/>
      <c r="F1502" s="301"/>
      <c r="G1502" s="302"/>
      <c r="H1502" s="170"/>
      <c r="I1502" s="170"/>
      <c r="J1502" s="646">
        <v>0</v>
      </c>
      <c r="K1502" s="646">
        <v>0</v>
      </c>
      <c r="L1502" s="652"/>
      <c r="M1502" s="361"/>
    </row>
    <row r="1503" spans="2:13" x14ac:dyDescent="0.35">
      <c r="B1503" s="229"/>
      <c r="C1503" s="301"/>
      <c r="D1503" s="301"/>
      <c r="E1503" s="449"/>
      <c r="F1503" s="301"/>
      <c r="G1503" s="302"/>
      <c r="H1503" s="170"/>
      <c r="I1503" s="170"/>
      <c r="J1503" s="646">
        <v>0</v>
      </c>
      <c r="K1503" s="646">
        <v>0</v>
      </c>
      <c r="L1503" s="652"/>
      <c r="M1503" s="361"/>
    </row>
    <row r="1504" spans="2:13" x14ac:dyDescent="0.35">
      <c r="B1504" s="229"/>
      <c r="C1504" s="301"/>
      <c r="D1504" s="301"/>
      <c r="E1504" s="449"/>
      <c r="F1504" s="301"/>
      <c r="G1504" s="302"/>
      <c r="H1504" s="170"/>
      <c r="I1504" s="170"/>
      <c r="J1504" s="646">
        <v>0</v>
      </c>
      <c r="K1504" s="646">
        <v>0</v>
      </c>
      <c r="L1504" s="652"/>
      <c r="M1504" s="361"/>
    </row>
    <row r="1505" spans="2:13" x14ac:dyDescent="0.35">
      <c r="B1505" s="229"/>
      <c r="C1505" s="301"/>
      <c r="D1505" s="301"/>
      <c r="E1505" s="449"/>
      <c r="F1505" s="301"/>
      <c r="G1505" s="302"/>
      <c r="H1505" s="170"/>
      <c r="I1505" s="170"/>
      <c r="J1505" s="646">
        <v>0</v>
      </c>
      <c r="K1505" s="646">
        <v>0</v>
      </c>
      <c r="L1505" s="652"/>
      <c r="M1505" s="361"/>
    </row>
    <row r="1506" spans="2:13" x14ac:dyDescent="0.35">
      <c r="B1506" s="229"/>
      <c r="C1506" s="301"/>
      <c r="D1506" s="301"/>
      <c r="E1506" s="449"/>
      <c r="F1506" s="301"/>
      <c r="G1506" s="302"/>
      <c r="H1506" s="170"/>
      <c r="I1506" s="170"/>
      <c r="J1506" s="646">
        <v>0</v>
      </c>
      <c r="K1506" s="646">
        <v>0</v>
      </c>
      <c r="L1506" s="652"/>
      <c r="M1506" s="361"/>
    </row>
    <row r="1507" spans="2:13" x14ac:dyDescent="0.35">
      <c r="B1507" s="229"/>
      <c r="C1507" s="301"/>
      <c r="D1507" s="301"/>
      <c r="E1507" s="449"/>
      <c r="F1507" s="301"/>
      <c r="G1507" s="302"/>
      <c r="H1507" s="170"/>
      <c r="I1507" s="170"/>
      <c r="J1507" s="646">
        <v>0</v>
      </c>
      <c r="K1507" s="646">
        <v>0</v>
      </c>
      <c r="L1507" s="652"/>
      <c r="M1507" s="361"/>
    </row>
    <row r="1508" spans="2:13" x14ac:dyDescent="0.35">
      <c r="B1508" s="229"/>
      <c r="C1508" s="301"/>
      <c r="D1508" s="301"/>
      <c r="E1508" s="449"/>
      <c r="F1508" s="301"/>
      <c r="G1508" s="302"/>
      <c r="H1508" s="170"/>
      <c r="I1508" s="170"/>
      <c r="J1508" s="646">
        <v>0</v>
      </c>
      <c r="K1508" s="646">
        <v>0</v>
      </c>
      <c r="L1508" s="652"/>
      <c r="M1508" s="361"/>
    </row>
    <row r="1509" spans="2:13" x14ac:dyDescent="0.35">
      <c r="B1509" s="229"/>
      <c r="C1509" s="301"/>
      <c r="D1509" s="301"/>
      <c r="E1509" s="449"/>
      <c r="F1509" s="301"/>
      <c r="G1509" s="302"/>
      <c r="H1509" s="170"/>
      <c r="I1509" s="170"/>
      <c r="J1509" s="646">
        <v>0</v>
      </c>
      <c r="K1509" s="646">
        <v>0</v>
      </c>
      <c r="L1509" s="652"/>
      <c r="M1509" s="361"/>
    </row>
    <row r="1510" spans="2:13" x14ac:dyDescent="0.35">
      <c r="B1510" s="229"/>
      <c r="C1510" s="301"/>
      <c r="D1510" s="301"/>
      <c r="E1510" s="449"/>
      <c r="F1510" s="301"/>
      <c r="G1510" s="302"/>
      <c r="H1510" s="170"/>
      <c r="I1510" s="170"/>
      <c r="J1510" s="646">
        <v>0</v>
      </c>
      <c r="K1510" s="646">
        <v>0</v>
      </c>
      <c r="L1510" s="652"/>
      <c r="M1510" s="361"/>
    </row>
    <row r="1511" spans="2:13" x14ac:dyDescent="0.35">
      <c r="B1511" s="229"/>
      <c r="C1511" s="301"/>
      <c r="D1511" s="301"/>
      <c r="E1511" s="449"/>
      <c r="F1511" s="301"/>
      <c r="G1511" s="302"/>
      <c r="H1511" s="170"/>
      <c r="I1511" s="170"/>
      <c r="J1511" s="646">
        <v>0</v>
      </c>
      <c r="K1511" s="646">
        <v>0</v>
      </c>
      <c r="L1511" s="652"/>
      <c r="M1511" s="361"/>
    </row>
    <row r="1512" spans="2:13" x14ac:dyDescent="0.35">
      <c r="B1512" s="229"/>
      <c r="C1512" s="301"/>
      <c r="D1512" s="301"/>
      <c r="E1512" s="449"/>
      <c r="F1512" s="301"/>
      <c r="G1512" s="302"/>
      <c r="H1512" s="170"/>
      <c r="I1512" s="170"/>
      <c r="J1512" s="646">
        <v>0</v>
      </c>
      <c r="K1512" s="646">
        <v>0</v>
      </c>
      <c r="L1512" s="652"/>
      <c r="M1512" s="361"/>
    </row>
    <row r="1513" spans="2:13" x14ac:dyDescent="0.35">
      <c r="B1513" s="229"/>
      <c r="C1513" s="301"/>
      <c r="D1513" s="301"/>
      <c r="E1513" s="449"/>
      <c r="F1513" s="301"/>
      <c r="G1513" s="302"/>
      <c r="H1513" s="170"/>
      <c r="I1513" s="170"/>
      <c r="J1513" s="646">
        <v>0</v>
      </c>
      <c r="K1513" s="646">
        <v>0</v>
      </c>
      <c r="L1513" s="652"/>
      <c r="M1513" s="361"/>
    </row>
    <row r="1514" spans="2:13" x14ac:dyDescent="0.35">
      <c r="B1514" s="229"/>
      <c r="C1514" s="301"/>
      <c r="D1514" s="301"/>
      <c r="E1514" s="449"/>
      <c r="F1514" s="301"/>
      <c r="G1514" s="302"/>
      <c r="H1514" s="170"/>
      <c r="I1514" s="170"/>
      <c r="J1514" s="646">
        <v>0</v>
      </c>
      <c r="K1514" s="646">
        <v>0</v>
      </c>
      <c r="L1514" s="652"/>
      <c r="M1514" s="361"/>
    </row>
    <row r="1515" spans="2:13" x14ac:dyDescent="0.35">
      <c r="B1515" s="229"/>
      <c r="C1515" s="301"/>
      <c r="D1515" s="301"/>
      <c r="E1515" s="449"/>
      <c r="F1515" s="301"/>
      <c r="G1515" s="302"/>
      <c r="H1515" s="170"/>
      <c r="I1515" s="170"/>
      <c r="J1515" s="646">
        <v>0</v>
      </c>
      <c r="K1515" s="646">
        <v>0</v>
      </c>
      <c r="L1515" s="652"/>
      <c r="M1515" s="361"/>
    </row>
    <row r="1516" spans="2:13" x14ac:dyDescent="0.35">
      <c r="B1516" s="229"/>
      <c r="C1516" s="301"/>
      <c r="D1516" s="301"/>
      <c r="E1516" s="449"/>
      <c r="F1516" s="301"/>
      <c r="G1516" s="302"/>
      <c r="H1516" s="170"/>
      <c r="I1516" s="170"/>
      <c r="J1516" s="646">
        <v>0</v>
      </c>
      <c r="K1516" s="646">
        <v>0</v>
      </c>
      <c r="L1516" s="652"/>
      <c r="M1516" s="361"/>
    </row>
    <row r="1517" spans="2:13" x14ac:dyDescent="0.35">
      <c r="B1517" s="229"/>
      <c r="C1517" s="301"/>
      <c r="D1517" s="301"/>
      <c r="E1517" s="449"/>
      <c r="F1517" s="301"/>
      <c r="G1517" s="302"/>
      <c r="H1517" s="170"/>
      <c r="I1517" s="170"/>
      <c r="J1517" s="646">
        <v>0</v>
      </c>
      <c r="K1517" s="646">
        <v>0</v>
      </c>
      <c r="L1517" s="652"/>
      <c r="M1517" s="361"/>
    </row>
    <row r="1518" spans="2:13" x14ac:dyDescent="0.35">
      <c r="B1518" s="229"/>
      <c r="C1518" s="301"/>
      <c r="D1518" s="301"/>
      <c r="E1518" s="449"/>
      <c r="F1518" s="301"/>
      <c r="G1518" s="302"/>
      <c r="H1518" s="170"/>
      <c r="I1518" s="170"/>
      <c r="J1518" s="646">
        <v>0</v>
      </c>
      <c r="K1518" s="646">
        <v>0</v>
      </c>
      <c r="L1518" s="652"/>
      <c r="M1518" s="361"/>
    </row>
    <row r="1519" spans="2:13" x14ac:dyDescent="0.35">
      <c r="B1519" s="229"/>
      <c r="C1519" s="301"/>
      <c r="D1519" s="301"/>
      <c r="E1519" s="449"/>
      <c r="F1519" s="301"/>
      <c r="G1519" s="302"/>
      <c r="H1519" s="170"/>
      <c r="I1519" s="170"/>
      <c r="J1519" s="646">
        <v>0</v>
      </c>
      <c r="K1519" s="646">
        <v>0</v>
      </c>
      <c r="L1519" s="652"/>
      <c r="M1519" s="361"/>
    </row>
    <row r="1520" spans="2:13" x14ac:dyDescent="0.35">
      <c r="B1520" s="229"/>
      <c r="C1520" s="301"/>
      <c r="D1520" s="301"/>
      <c r="E1520" s="449"/>
      <c r="F1520" s="301"/>
      <c r="G1520" s="302"/>
      <c r="H1520" s="170"/>
      <c r="I1520" s="170"/>
      <c r="J1520" s="646">
        <v>0</v>
      </c>
      <c r="K1520" s="646">
        <v>0</v>
      </c>
      <c r="L1520" s="652"/>
      <c r="M1520" s="361"/>
    </row>
    <row r="1521" spans="2:13" x14ac:dyDescent="0.35">
      <c r="B1521" s="229"/>
      <c r="C1521" s="301"/>
      <c r="D1521" s="301"/>
      <c r="E1521" s="449"/>
      <c r="F1521" s="301"/>
      <c r="G1521" s="302"/>
      <c r="H1521" s="170"/>
      <c r="I1521" s="170"/>
      <c r="J1521" s="646">
        <v>0</v>
      </c>
      <c r="K1521" s="646">
        <v>0</v>
      </c>
      <c r="L1521" s="652"/>
      <c r="M1521" s="361"/>
    </row>
    <row r="1522" spans="2:13" x14ac:dyDescent="0.35">
      <c r="B1522" s="229"/>
      <c r="C1522" s="301"/>
      <c r="D1522" s="301"/>
      <c r="E1522" s="449"/>
      <c r="F1522" s="301"/>
      <c r="G1522" s="302"/>
      <c r="H1522" s="170"/>
      <c r="I1522" s="170"/>
      <c r="J1522" s="646">
        <v>0</v>
      </c>
      <c r="K1522" s="646">
        <v>0</v>
      </c>
      <c r="L1522" s="652"/>
      <c r="M1522" s="361"/>
    </row>
    <row r="1523" spans="2:13" x14ac:dyDescent="0.35">
      <c r="B1523" s="229"/>
      <c r="C1523" s="301"/>
      <c r="D1523" s="301"/>
      <c r="E1523" s="449"/>
      <c r="F1523" s="301"/>
      <c r="G1523" s="302"/>
      <c r="H1523" s="170"/>
      <c r="I1523" s="170"/>
      <c r="J1523" s="646">
        <v>0</v>
      </c>
      <c r="K1523" s="646">
        <v>0</v>
      </c>
      <c r="L1523" s="652"/>
      <c r="M1523" s="361"/>
    </row>
    <row r="1524" spans="2:13" x14ac:dyDescent="0.35">
      <c r="B1524" s="229"/>
      <c r="C1524" s="301"/>
      <c r="D1524" s="301"/>
      <c r="E1524" s="449"/>
      <c r="F1524" s="301"/>
      <c r="G1524" s="302"/>
      <c r="H1524" s="170"/>
      <c r="I1524" s="170"/>
      <c r="J1524" s="646">
        <v>0</v>
      </c>
      <c r="K1524" s="646">
        <v>0</v>
      </c>
      <c r="L1524" s="652"/>
      <c r="M1524" s="361"/>
    </row>
    <row r="1525" spans="2:13" x14ac:dyDescent="0.35">
      <c r="B1525" s="229"/>
      <c r="C1525" s="301"/>
      <c r="D1525" s="301"/>
      <c r="E1525" s="449"/>
      <c r="F1525" s="301"/>
      <c r="G1525" s="302"/>
      <c r="H1525" s="170"/>
      <c r="I1525" s="170"/>
      <c r="J1525" s="646">
        <v>0</v>
      </c>
      <c r="K1525" s="646">
        <v>0</v>
      </c>
      <c r="L1525" s="652"/>
      <c r="M1525" s="361"/>
    </row>
    <row r="1526" spans="2:13" x14ac:dyDescent="0.35">
      <c r="B1526" s="229"/>
      <c r="C1526" s="301"/>
      <c r="D1526" s="301"/>
      <c r="E1526" s="449"/>
      <c r="F1526" s="301"/>
      <c r="G1526" s="302"/>
      <c r="H1526" s="170"/>
      <c r="I1526" s="170"/>
      <c r="J1526" s="646">
        <v>0</v>
      </c>
      <c r="K1526" s="646">
        <v>0</v>
      </c>
      <c r="L1526" s="652"/>
      <c r="M1526" s="361"/>
    </row>
    <row r="1527" spans="2:13" x14ac:dyDescent="0.35">
      <c r="B1527" s="229"/>
      <c r="C1527" s="301"/>
      <c r="D1527" s="301"/>
      <c r="E1527" s="449"/>
      <c r="F1527" s="301"/>
      <c r="G1527" s="302"/>
      <c r="H1527" s="170"/>
      <c r="I1527" s="170"/>
      <c r="J1527" s="646">
        <v>0</v>
      </c>
      <c r="K1527" s="646">
        <v>0</v>
      </c>
      <c r="L1527" s="652"/>
      <c r="M1527" s="361"/>
    </row>
    <row r="1528" spans="2:13" x14ac:dyDescent="0.35">
      <c r="B1528" s="229"/>
      <c r="C1528" s="301"/>
      <c r="D1528" s="301"/>
      <c r="E1528" s="449"/>
      <c r="F1528" s="301"/>
      <c r="G1528" s="302"/>
      <c r="H1528" s="170"/>
      <c r="I1528" s="170"/>
      <c r="J1528" s="646">
        <v>0</v>
      </c>
      <c r="K1528" s="646">
        <v>0</v>
      </c>
      <c r="L1528" s="652"/>
      <c r="M1528" s="361"/>
    </row>
    <row r="1529" spans="2:13" x14ac:dyDescent="0.35">
      <c r="B1529" s="229"/>
      <c r="C1529" s="301"/>
      <c r="D1529" s="301"/>
      <c r="E1529" s="449"/>
      <c r="F1529" s="301"/>
      <c r="G1529" s="302"/>
      <c r="H1529" s="170"/>
      <c r="I1529" s="170"/>
      <c r="J1529" s="646">
        <v>0</v>
      </c>
      <c r="K1529" s="646">
        <v>0</v>
      </c>
      <c r="L1529" s="652"/>
      <c r="M1529" s="361"/>
    </row>
    <row r="1530" spans="2:13" x14ac:dyDescent="0.35">
      <c r="B1530" s="229"/>
      <c r="C1530" s="301"/>
      <c r="D1530" s="301"/>
      <c r="E1530" s="449"/>
      <c r="F1530" s="301"/>
      <c r="G1530" s="302"/>
      <c r="H1530" s="170"/>
      <c r="I1530" s="170"/>
      <c r="J1530" s="646">
        <v>0</v>
      </c>
      <c r="K1530" s="646">
        <v>0</v>
      </c>
      <c r="L1530" s="652"/>
      <c r="M1530" s="361"/>
    </row>
    <row r="1531" spans="2:13" x14ac:dyDescent="0.35">
      <c r="B1531" s="229"/>
      <c r="C1531" s="301"/>
      <c r="D1531" s="301"/>
      <c r="E1531" s="449"/>
      <c r="F1531" s="301"/>
      <c r="G1531" s="302"/>
      <c r="H1531" s="170"/>
      <c r="I1531" s="170"/>
      <c r="J1531" s="646">
        <v>0</v>
      </c>
      <c r="K1531" s="646">
        <v>0</v>
      </c>
      <c r="L1531" s="652"/>
      <c r="M1531" s="361"/>
    </row>
    <row r="1532" spans="2:13" x14ac:dyDescent="0.35">
      <c r="B1532" s="229"/>
      <c r="C1532" s="301"/>
      <c r="D1532" s="301"/>
      <c r="E1532" s="449"/>
      <c r="F1532" s="301"/>
      <c r="G1532" s="302"/>
      <c r="H1532" s="170"/>
      <c r="I1532" s="170"/>
      <c r="J1532" s="646">
        <v>0</v>
      </c>
      <c r="K1532" s="646">
        <v>0</v>
      </c>
      <c r="L1532" s="652"/>
      <c r="M1532" s="361"/>
    </row>
    <row r="1533" spans="2:13" x14ac:dyDescent="0.35">
      <c r="B1533" s="229"/>
      <c r="C1533" s="301"/>
      <c r="D1533" s="301"/>
      <c r="E1533" s="449"/>
      <c r="F1533" s="301"/>
      <c r="G1533" s="302"/>
      <c r="H1533" s="170"/>
      <c r="I1533" s="170"/>
      <c r="J1533" s="646">
        <v>0</v>
      </c>
      <c r="K1533" s="646">
        <v>0</v>
      </c>
      <c r="L1533" s="652"/>
      <c r="M1533" s="361"/>
    </row>
    <row r="1534" spans="2:13" x14ac:dyDescent="0.35">
      <c r="B1534" s="229"/>
      <c r="C1534" s="301"/>
      <c r="D1534" s="301"/>
      <c r="E1534" s="449"/>
      <c r="F1534" s="301"/>
      <c r="G1534" s="302"/>
      <c r="H1534" s="170"/>
      <c r="I1534" s="170"/>
      <c r="J1534" s="646">
        <v>0</v>
      </c>
      <c r="K1534" s="646">
        <v>0</v>
      </c>
      <c r="L1534" s="652"/>
      <c r="M1534" s="361"/>
    </row>
    <row r="1535" spans="2:13" x14ac:dyDescent="0.35">
      <c r="B1535" s="229"/>
      <c r="C1535" s="301"/>
      <c r="D1535" s="301"/>
      <c r="E1535" s="449"/>
      <c r="F1535" s="301"/>
      <c r="G1535" s="302"/>
      <c r="H1535" s="170"/>
      <c r="I1535" s="170"/>
      <c r="J1535" s="646">
        <v>0</v>
      </c>
      <c r="K1535" s="646">
        <v>0</v>
      </c>
      <c r="L1535" s="652"/>
      <c r="M1535" s="361"/>
    </row>
    <row r="1536" spans="2:13" x14ac:dyDescent="0.35">
      <c r="B1536" s="229"/>
      <c r="C1536" s="301"/>
      <c r="D1536" s="301"/>
      <c r="E1536" s="449"/>
      <c r="F1536" s="301"/>
      <c r="G1536" s="302"/>
      <c r="H1536" s="170"/>
      <c r="I1536" s="170"/>
      <c r="J1536" s="646">
        <v>0</v>
      </c>
      <c r="K1536" s="646">
        <v>0</v>
      </c>
      <c r="L1536" s="652"/>
      <c r="M1536" s="361"/>
    </row>
    <row r="1537" spans="2:13" x14ac:dyDescent="0.35">
      <c r="B1537" s="229"/>
      <c r="C1537" s="301"/>
      <c r="D1537" s="301"/>
      <c r="E1537" s="449"/>
      <c r="F1537" s="301"/>
      <c r="G1537" s="302"/>
      <c r="H1537" s="170"/>
      <c r="I1537" s="170"/>
      <c r="J1537" s="646">
        <v>0</v>
      </c>
      <c r="K1537" s="646">
        <v>0</v>
      </c>
      <c r="L1537" s="652"/>
      <c r="M1537" s="361"/>
    </row>
    <row r="1538" spans="2:13" x14ac:dyDescent="0.35">
      <c r="B1538" s="229"/>
      <c r="C1538" s="301"/>
      <c r="D1538" s="301"/>
      <c r="E1538" s="449"/>
      <c r="F1538" s="301"/>
      <c r="G1538" s="302"/>
      <c r="H1538" s="170"/>
      <c r="I1538" s="170"/>
      <c r="J1538" s="646">
        <v>0</v>
      </c>
      <c r="K1538" s="646">
        <v>0</v>
      </c>
      <c r="L1538" s="652"/>
      <c r="M1538" s="361"/>
    </row>
    <row r="1539" spans="2:13" x14ac:dyDescent="0.35">
      <c r="B1539" s="229"/>
      <c r="C1539" s="301"/>
      <c r="D1539" s="301"/>
      <c r="E1539" s="449"/>
      <c r="F1539" s="301"/>
      <c r="G1539" s="302"/>
      <c r="H1539" s="170"/>
      <c r="I1539" s="170"/>
      <c r="J1539" s="646">
        <v>0</v>
      </c>
      <c r="K1539" s="646">
        <v>0</v>
      </c>
      <c r="L1539" s="652"/>
      <c r="M1539" s="361"/>
    </row>
    <row r="1540" spans="2:13" x14ac:dyDescent="0.35">
      <c r="B1540" s="229"/>
      <c r="C1540" s="301"/>
      <c r="D1540" s="301"/>
      <c r="E1540" s="449"/>
      <c r="F1540" s="301"/>
      <c r="G1540" s="302"/>
      <c r="H1540" s="170"/>
      <c r="I1540" s="170"/>
      <c r="J1540" s="646">
        <v>0</v>
      </c>
      <c r="K1540" s="646">
        <v>0</v>
      </c>
      <c r="L1540" s="652"/>
      <c r="M1540" s="361"/>
    </row>
    <row r="1541" spans="2:13" x14ac:dyDescent="0.35">
      <c r="B1541" s="229"/>
      <c r="C1541" s="301"/>
      <c r="D1541" s="301"/>
      <c r="E1541" s="449"/>
      <c r="F1541" s="301"/>
      <c r="G1541" s="302"/>
      <c r="H1541" s="170"/>
      <c r="I1541" s="170"/>
      <c r="J1541" s="646">
        <v>0</v>
      </c>
      <c r="K1541" s="646">
        <v>0</v>
      </c>
      <c r="L1541" s="652"/>
      <c r="M1541" s="361"/>
    </row>
    <row r="1542" spans="2:13" x14ac:dyDescent="0.35">
      <c r="B1542" s="229"/>
      <c r="C1542" s="301"/>
      <c r="D1542" s="301"/>
      <c r="E1542" s="449"/>
      <c r="F1542" s="301"/>
      <c r="G1542" s="302"/>
      <c r="H1542" s="170"/>
      <c r="I1542" s="170"/>
      <c r="J1542" s="646">
        <v>0</v>
      </c>
      <c r="K1542" s="646">
        <v>0</v>
      </c>
      <c r="L1542" s="652"/>
      <c r="M1542" s="361"/>
    </row>
    <row r="1543" spans="2:13" x14ac:dyDescent="0.35">
      <c r="B1543" s="229"/>
      <c r="C1543" s="301"/>
      <c r="D1543" s="301"/>
      <c r="E1543" s="449"/>
      <c r="F1543" s="301"/>
      <c r="G1543" s="302"/>
      <c r="H1543" s="170"/>
      <c r="I1543" s="170"/>
      <c r="J1543" s="646">
        <v>0</v>
      </c>
      <c r="K1543" s="646">
        <v>0</v>
      </c>
      <c r="L1543" s="652"/>
      <c r="M1543" s="361"/>
    </row>
    <row r="1544" spans="2:13" x14ac:dyDescent="0.35">
      <c r="B1544" s="229"/>
      <c r="C1544" s="301"/>
      <c r="D1544" s="301"/>
      <c r="E1544" s="449"/>
      <c r="F1544" s="301"/>
      <c r="G1544" s="302"/>
      <c r="H1544" s="170"/>
      <c r="I1544" s="170"/>
      <c r="J1544" s="646">
        <v>0</v>
      </c>
      <c r="K1544" s="646">
        <v>0</v>
      </c>
      <c r="L1544" s="652"/>
      <c r="M1544" s="361"/>
    </row>
    <row r="1545" spans="2:13" x14ac:dyDescent="0.35">
      <c r="B1545" s="229"/>
      <c r="C1545" s="301"/>
      <c r="D1545" s="301"/>
      <c r="E1545" s="449"/>
      <c r="F1545" s="301"/>
      <c r="G1545" s="302"/>
      <c r="H1545" s="170"/>
      <c r="I1545" s="170"/>
      <c r="J1545" s="646">
        <v>0</v>
      </c>
      <c r="K1545" s="646">
        <v>0</v>
      </c>
      <c r="L1545" s="652"/>
      <c r="M1545" s="361"/>
    </row>
    <row r="1546" spans="2:13" x14ac:dyDescent="0.35">
      <c r="B1546" s="229"/>
      <c r="C1546" s="301"/>
      <c r="D1546" s="301"/>
      <c r="E1546" s="449"/>
      <c r="F1546" s="301"/>
      <c r="G1546" s="302"/>
      <c r="H1546" s="170"/>
      <c r="I1546" s="170"/>
      <c r="J1546" s="646">
        <v>0</v>
      </c>
      <c r="K1546" s="646">
        <v>0</v>
      </c>
      <c r="L1546" s="652"/>
      <c r="M1546" s="361"/>
    </row>
    <row r="1547" spans="2:13" x14ac:dyDescent="0.35">
      <c r="B1547" s="229"/>
      <c r="C1547" s="301"/>
      <c r="D1547" s="301"/>
      <c r="E1547" s="449"/>
      <c r="F1547" s="301"/>
      <c r="G1547" s="302"/>
      <c r="H1547" s="170"/>
      <c r="I1547" s="170"/>
      <c r="J1547" s="646">
        <v>0</v>
      </c>
      <c r="K1547" s="646">
        <v>0</v>
      </c>
      <c r="L1547" s="652"/>
      <c r="M1547" s="361"/>
    </row>
    <row r="1548" spans="2:13" x14ac:dyDescent="0.35">
      <c r="B1548" s="229"/>
      <c r="C1548" s="301"/>
      <c r="D1548" s="301"/>
      <c r="E1548" s="449"/>
      <c r="F1548" s="301"/>
      <c r="G1548" s="302"/>
      <c r="H1548" s="170"/>
      <c r="I1548" s="170"/>
      <c r="J1548" s="646">
        <v>0</v>
      </c>
      <c r="K1548" s="646">
        <v>0</v>
      </c>
      <c r="L1548" s="652"/>
      <c r="M1548" s="361"/>
    </row>
    <row r="1549" spans="2:13" x14ac:dyDescent="0.35">
      <c r="B1549" s="229"/>
      <c r="C1549" s="301"/>
      <c r="D1549" s="301"/>
      <c r="E1549" s="449"/>
      <c r="F1549" s="301"/>
      <c r="G1549" s="302"/>
      <c r="H1549" s="170"/>
      <c r="I1549" s="170"/>
      <c r="J1549" s="646">
        <v>0</v>
      </c>
      <c r="K1549" s="646">
        <v>0</v>
      </c>
      <c r="L1549" s="652"/>
      <c r="M1549" s="361"/>
    </row>
    <row r="1550" spans="2:13" x14ac:dyDescent="0.35">
      <c r="B1550" s="229"/>
      <c r="C1550" s="301"/>
      <c r="D1550" s="301"/>
      <c r="E1550" s="449"/>
      <c r="F1550" s="301"/>
      <c r="G1550" s="302"/>
      <c r="H1550" s="170"/>
      <c r="I1550" s="170"/>
      <c r="J1550" s="646">
        <v>0</v>
      </c>
      <c r="K1550" s="646">
        <v>0</v>
      </c>
      <c r="L1550" s="652"/>
      <c r="M1550" s="361"/>
    </row>
    <row r="1551" spans="2:13" x14ac:dyDescent="0.35">
      <c r="B1551" s="229"/>
      <c r="C1551" s="301"/>
      <c r="D1551" s="301"/>
      <c r="E1551" s="449"/>
      <c r="F1551" s="301"/>
      <c r="G1551" s="302"/>
      <c r="H1551" s="170"/>
      <c r="I1551" s="170"/>
      <c r="J1551" s="646">
        <v>0</v>
      </c>
      <c r="K1551" s="646">
        <v>0</v>
      </c>
      <c r="L1551" s="652"/>
      <c r="M1551" s="361"/>
    </row>
    <row r="1552" spans="2:13" x14ac:dyDescent="0.35">
      <c r="B1552" s="229"/>
      <c r="C1552" s="301"/>
      <c r="D1552" s="301"/>
      <c r="E1552" s="449"/>
      <c r="F1552" s="301"/>
      <c r="G1552" s="302"/>
      <c r="H1552" s="170"/>
      <c r="I1552" s="170"/>
      <c r="J1552" s="646">
        <v>0</v>
      </c>
      <c r="K1552" s="646">
        <v>0</v>
      </c>
      <c r="L1552" s="652"/>
      <c r="M1552" s="361"/>
    </row>
    <row r="1553" spans="2:13" x14ac:dyDescent="0.35">
      <c r="B1553" s="229"/>
      <c r="C1553" s="301"/>
      <c r="D1553" s="301"/>
      <c r="E1553" s="449"/>
      <c r="F1553" s="301"/>
      <c r="G1553" s="302"/>
      <c r="H1553" s="170"/>
      <c r="I1553" s="170"/>
      <c r="J1553" s="646">
        <v>0</v>
      </c>
      <c r="K1553" s="646">
        <v>0</v>
      </c>
      <c r="L1553" s="652"/>
      <c r="M1553" s="361"/>
    </row>
    <row r="1554" spans="2:13" x14ac:dyDescent="0.35">
      <c r="B1554" s="229"/>
      <c r="C1554" s="301"/>
      <c r="D1554" s="301"/>
      <c r="E1554" s="449"/>
      <c r="F1554" s="301"/>
      <c r="G1554" s="302"/>
      <c r="H1554" s="170"/>
      <c r="I1554" s="170"/>
      <c r="J1554" s="646">
        <v>0</v>
      </c>
      <c r="K1554" s="646">
        <v>0</v>
      </c>
      <c r="L1554" s="652"/>
      <c r="M1554" s="361"/>
    </row>
    <row r="1555" spans="2:13" x14ac:dyDescent="0.35">
      <c r="B1555" s="229"/>
      <c r="C1555" s="301"/>
      <c r="D1555" s="301"/>
      <c r="E1555" s="449"/>
      <c r="F1555" s="301"/>
      <c r="G1555" s="302"/>
      <c r="H1555" s="170"/>
      <c r="I1555" s="170"/>
      <c r="J1555" s="646">
        <v>0</v>
      </c>
      <c r="K1555" s="646">
        <v>0</v>
      </c>
      <c r="L1555" s="652"/>
      <c r="M1555" s="361"/>
    </row>
    <row r="1556" spans="2:13" x14ac:dyDescent="0.35">
      <c r="B1556" s="229"/>
      <c r="C1556" s="301"/>
      <c r="D1556" s="301"/>
      <c r="E1556" s="449"/>
      <c r="F1556" s="301"/>
      <c r="G1556" s="302"/>
      <c r="H1556" s="170"/>
      <c r="I1556" s="170"/>
      <c r="J1556" s="646">
        <v>0</v>
      </c>
      <c r="K1556" s="646">
        <v>0</v>
      </c>
      <c r="L1556" s="652"/>
      <c r="M1556" s="361"/>
    </row>
    <row r="1557" spans="2:13" x14ac:dyDescent="0.35">
      <c r="B1557" s="229"/>
      <c r="C1557" s="301"/>
      <c r="D1557" s="301"/>
      <c r="E1557" s="449"/>
      <c r="F1557" s="301"/>
      <c r="G1557" s="302"/>
      <c r="H1557" s="170"/>
      <c r="I1557" s="170"/>
      <c r="J1557" s="646">
        <v>0</v>
      </c>
      <c r="K1557" s="646">
        <v>0</v>
      </c>
      <c r="L1557" s="652"/>
      <c r="M1557" s="361"/>
    </row>
    <row r="1558" spans="2:13" x14ac:dyDescent="0.35">
      <c r="B1558" s="229"/>
      <c r="C1558" s="301"/>
      <c r="D1558" s="301"/>
      <c r="E1558" s="449"/>
      <c r="F1558" s="301"/>
      <c r="G1558" s="302"/>
      <c r="H1558" s="170"/>
      <c r="I1558" s="170"/>
      <c r="J1558" s="646">
        <v>0</v>
      </c>
      <c r="K1558" s="646">
        <v>0</v>
      </c>
      <c r="L1558" s="652"/>
      <c r="M1558" s="361"/>
    </row>
    <row r="1559" spans="2:13" x14ac:dyDescent="0.35">
      <c r="B1559" s="229"/>
      <c r="C1559" s="301"/>
      <c r="D1559" s="301"/>
      <c r="E1559" s="449"/>
      <c r="F1559" s="301"/>
      <c r="G1559" s="302"/>
      <c r="H1559" s="170"/>
      <c r="I1559" s="170"/>
      <c r="J1559" s="646">
        <v>0</v>
      </c>
      <c r="K1559" s="646">
        <v>0</v>
      </c>
      <c r="L1559" s="652"/>
      <c r="M1559" s="361"/>
    </row>
    <row r="1560" spans="2:13" x14ac:dyDescent="0.35">
      <c r="B1560" s="229"/>
      <c r="C1560" s="301"/>
      <c r="D1560" s="301"/>
      <c r="E1560" s="449"/>
      <c r="F1560" s="301"/>
      <c r="G1560" s="302"/>
      <c r="H1560" s="170"/>
      <c r="I1560" s="170"/>
      <c r="J1560" s="646">
        <v>0</v>
      </c>
      <c r="K1560" s="646">
        <v>0</v>
      </c>
      <c r="L1560" s="652"/>
      <c r="M1560" s="361"/>
    </row>
    <row r="1561" spans="2:13" x14ac:dyDescent="0.35">
      <c r="B1561" s="229"/>
      <c r="C1561" s="301"/>
      <c r="D1561" s="301"/>
      <c r="E1561" s="449"/>
      <c r="F1561" s="301"/>
      <c r="G1561" s="302"/>
      <c r="H1561" s="170"/>
      <c r="I1561" s="170"/>
      <c r="J1561" s="646">
        <v>0</v>
      </c>
      <c r="K1561" s="646">
        <v>0</v>
      </c>
      <c r="L1561" s="652"/>
      <c r="M1561" s="361"/>
    </row>
    <row r="1562" spans="2:13" x14ac:dyDescent="0.35">
      <c r="B1562" s="229"/>
      <c r="C1562" s="301"/>
      <c r="D1562" s="301"/>
      <c r="E1562" s="449"/>
      <c r="F1562" s="301"/>
      <c r="G1562" s="302"/>
      <c r="H1562" s="170"/>
      <c r="I1562" s="170"/>
      <c r="J1562" s="646">
        <v>0</v>
      </c>
      <c r="K1562" s="646">
        <v>0</v>
      </c>
      <c r="L1562" s="652"/>
      <c r="M1562" s="361"/>
    </row>
    <row r="1563" spans="2:13" x14ac:dyDescent="0.35">
      <c r="B1563" s="229"/>
      <c r="C1563" s="301"/>
      <c r="D1563" s="301"/>
      <c r="E1563" s="449"/>
      <c r="F1563" s="301"/>
      <c r="G1563" s="302"/>
      <c r="H1563" s="170"/>
      <c r="I1563" s="170"/>
      <c r="J1563" s="646">
        <v>0</v>
      </c>
      <c r="K1563" s="646">
        <v>0</v>
      </c>
      <c r="L1563" s="652"/>
      <c r="M1563" s="361"/>
    </row>
    <row r="1564" spans="2:13" x14ac:dyDescent="0.35">
      <c r="B1564" s="229"/>
      <c r="C1564" s="301"/>
      <c r="D1564" s="301"/>
      <c r="E1564" s="449"/>
      <c r="F1564" s="301"/>
      <c r="G1564" s="302"/>
      <c r="H1564" s="170"/>
      <c r="I1564" s="170"/>
      <c r="J1564" s="646">
        <v>0</v>
      </c>
      <c r="K1564" s="646">
        <v>0</v>
      </c>
      <c r="L1564" s="652"/>
      <c r="M1564" s="361"/>
    </row>
    <row r="1565" spans="2:13" x14ac:dyDescent="0.35">
      <c r="B1565" s="229"/>
      <c r="C1565" s="301"/>
      <c r="D1565" s="301"/>
      <c r="E1565" s="449"/>
      <c r="F1565" s="301"/>
      <c r="G1565" s="302"/>
      <c r="H1565" s="170"/>
      <c r="I1565" s="170"/>
      <c r="J1565" s="646">
        <v>0</v>
      </c>
      <c r="K1565" s="646">
        <v>0</v>
      </c>
      <c r="L1565" s="652"/>
      <c r="M1565" s="361"/>
    </row>
    <row r="1566" spans="2:13" x14ac:dyDescent="0.35">
      <c r="B1566" s="229"/>
      <c r="C1566" s="301"/>
      <c r="D1566" s="301"/>
      <c r="E1566" s="449"/>
      <c r="F1566" s="301"/>
      <c r="G1566" s="302"/>
      <c r="H1566" s="170"/>
      <c r="I1566" s="170"/>
      <c r="J1566" s="646">
        <v>0</v>
      </c>
      <c r="K1566" s="646">
        <v>0</v>
      </c>
      <c r="L1566" s="652"/>
      <c r="M1566" s="361"/>
    </row>
    <row r="1567" spans="2:13" x14ac:dyDescent="0.35">
      <c r="B1567" s="229"/>
      <c r="C1567" s="301"/>
      <c r="D1567" s="301"/>
      <c r="E1567" s="449"/>
      <c r="F1567" s="301"/>
      <c r="G1567" s="302"/>
      <c r="H1567" s="170"/>
      <c r="I1567" s="170"/>
      <c r="J1567" s="646">
        <v>0</v>
      </c>
      <c r="K1567" s="646">
        <v>0</v>
      </c>
      <c r="L1567" s="652"/>
      <c r="M1567" s="361"/>
    </row>
    <row r="1568" spans="2:13" x14ac:dyDescent="0.35">
      <c r="B1568" s="229"/>
      <c r="C1568" s="301"/>
      <c r="D1568" s="301"/>
      <c r="E1568" s="449"/>
      <c r="F1568" s="301"/>
      <c r="G1568" s="302"/>
      <c r="H1568" s="170"/>
      <c r="I1568" s="170"/>
      <c r="J1568" s="646">
        <v>0</v>
      </c>
      <c r="K1568" s="646">
        <v>0</v>
      </c>
      <c r="L1568" s="652"/>
      <c r="M1568" s="361"/>
    </row>
    <row r="1569" spans="2:13" x14ac:dyDescent="0.35">
      <c r="B1569" s="229"/>
      <c r="C1569" s="301"/>
      <c r="D1569" s="301"/>
      <c r="E1569" s="449"/>
      <c r="F1569" s="301"/>
      <c r="G1569" s="302"/>
      <c r="H1569" s="170"/>
      <c r="I1569" s="170"/>
      <c r="J1569" s="646">
        <v>0</v>
      </c>
      <c r="K1569" s="646">
        <v>0</v>
      </c>
      <c r="L1569" s="652"/>
      <c r="M1569" s="361"/>
    </row>
    <row r="1570" spans="2:13" x14ac:dyDescent="0.35">
      <c r="B1570" s="229"/>
      <c r="C1570" s="301"/>
      <c r="D1570" s="301"/>
      <c r="E1570" s="449"/>
      <c r="F1570" s="301"/>
      <c r="G1570" s="302"/>
      <c r="H1570" s="170"/>
      <c r="I1570" s="170"/>
      <c r="J1570" s="646">
        <v>0</v>
      </c>
      <c r="K1570" s="646">
        <v>0</v>
      </c>
      <c r="L1570" s="652"/>
      <c r="M1570" s="361"/>
    </row>
    <row r="1571" spans="2:13" x14ac:dyDescent="0.35">
      <c r="B1571" s="229"/>
      <c r="C1571" s="301"/>
      <c r="D1571" s="301"/>
      <c r="E1571" s="449"/>
      <c r="F1571" s="301"/>
      <c r="G1571" s="302"/>
      <c r="H1571" s="170"/>
      <c r="I1571" s="170"/>
      <c r="J1571" s="646">
        <v>0</v>
      </c>
      <c r="K1571" s="646">
        <v>0</v>
      </c>
      <c r="L1571" s="652"/>
      <c r="M1571" s="361"/>
    </row>
    <row r="1572" spans="2:13" x14ac:dyDescent="0.35">
      <c r="B1572" s="229"/>
      <c r="C1572" s="301"/>
      <c r="D1572" s="301"/>
      <c r="E1572" s="449"/>
      <c r="F1572" s="301"/>
      <c r="G1572" s="302"/>
      <c r="H1572" s="170"/>
      <c r="I1572" s="170"/>
      <c r="J1572" s="646">
        <v>0</v>
      </c>
      <c r="K1572" s="646">
        <v>0</v>
      </c>
      <c r="L1572" s="652"/>
      <c r="M1572" s="361"/>
    </row>
    <row r="1573" spans="2:13" x14ac:dyDescent="0.35">
      <c r="B1573" s="229"/>
      <c r="C1573" s="301"/>
      <c r="D1573" s="301"/>
      <c r="E1573" s="449"/>
      <c r="F1573" s="301"/>
      <c r="G1573" s="302"/>
      <c r="H1573" s="170"/>
      <c r="I1573" s="170"/>
      <c r="J1573" s="646">
        <v>0</v>
      </c>
      <c r="K1573" s="646">
        <v>0</v>
      </c>
      <c r="L1573" s="652"/>
      <c r="M1573" s="361"/>
    </row>
    <row r="1574" spans="2:13" x14ac:dyDescent="0.35">
      <c r="B1574" s="229"/>
      <c r="C1574" s="301"/>
      <c r="D1574" s="301"/>
      <c r="E1574" s="449"/>
      <c r="F1574" s="301"/>
      <c r="G1574" s="302"/>
      <c r="H1574" s="170"/>
      <c r="I1574" s="170"/>
      <c r="J1574" s="646">
        <v>0</v>
      </c>
      <c r="K1574" s="646">
        <v>0</v>
      </c>
      <c r="L1574" s="652"/>
      <c r="M1574" s="361"/>
    </row>
    <row r="1575" spans="2:13" x14ac:dyDescent="0.35">
      <c r="B1575" s="229"/>
      <c r="C1575" s="301"/>
      <c r="D1575" s="301"/>
      <c r="E1575" s="449"/>
      <c r="F1575" s="301"/>
      <c r="G1575" s="302"/>
      <c r="H1575" s="170"/>
      <c r="I1575" s="170"/>
      <c r="J1575" s="646">
        <v>0</v>
      </c>
      <c r="K1575" s="646">
        <v>0</v>
      </c>
      <c r="L1575" s="652"/>
      <c r="M1575" s="361"/>
    </row>
    <row r="1576" spans="2:13" x14ac:dyDescent="0.35">
      <c r="B1576" s="229"/>
      <c r="C1576" s="301"/>
      <c r="D1576" s="301"/>
      <c r="E1576" s="449"/>
      <c r="F1576" s="301"/>
      <c r="G1576" s="302"/>
      <c r="H1576" s="170"/>
      <c r="I1576" s="170"/>
      <c r="J1576" s="646">
        <v>0</v>
      </c>
      <c r="K1576" s="646">
        <v>0</v>
      </c>
      <c r="L1576" s="652"/>
      <c r="M1576" s="361"/>
    </row>
    <row r="1577" spans="2:13" x14ac:dyDescent="0.35">
      <c r="B1577" s="229"/>
      <c r="C1577" s="301"/>
      <c r="D1577" s="301"/>
      <c r="E1577" s="449"/>
      <c r="F1577" s="301"/>
      <c r="G1577" s="302"/>
      <c r="H1577" s="170"/>
      <c r="I1577" s="170"/>
      <c r="J1577" s="646">
        <v>0</v>
      </c>
      <c r="K1577" s="646">
        <v>0</v>
      </c>
      <c r="L1577" s="652"/>
      <c r="M1577" s="361"/>
    </row>
    <row r="1578" spans="2:13" x14ac:dyDescent="0.35">
      <c r="B1578" s="229"/>
      <c r="C1578" s="301"/>
      <c r="D1578" s="301"/>
      <c r="E1578" s="449"/>
      <c r="F1578" s="301"/>
      <c r="G1578" s="302"/>
      <c r="H1578" s="170"/>
      <c r="I1578" s="170"/>
      <c r="J1578" s="646">
        <v>0</v>
      </c>
      <c r="K1578" s="646">
        <v>0</v>
      </c>
      <c r="L1578" s="652"/>
      <c r="M1578" s="361"/>
    </row>
    <row r="1579" spans="2:13" x14ac:dyDescent="0.35">
      <c r="B1579" s="229"/>
      <c r="C1579" s="301"/>
      <c r="D1579" s="301"/>
      <c r="E1579" s="449"/>
      <c r="F1579" s="301"/>
      <c r="G1579" s="302"/>
      <c r="H1579" s="170"/>
      <c r="I1579" s="170"/>
      <c r="J1579" s="646">
        <v>0</v>
      </c>
      <c r="K1579" s="646">
        <v>0</v>
      </c>
      <c r="L1579" s="652"/>
      <c r="M1579" s="361"/>
    </row>
    <row r="1580" spans="2:13" x14ac:dyDescent="0.35">
      <c r="B1580" s="229"/>
      <c r="C1580" s="301"/>
      <c r="D1580" s="301"/>
      <c r="E1580" s="449"/>
      <c r="F1580" s="301"/>
      <c r="G1580" s="302"/>
      <c r="H1580" s="170"/>
      <c r="I1580" s="170"/>
      <c r="J1580" s="646">
        <v>0</v>
      </c>
      <c r="K1580" s="646">
        <v>0</v>
      </c>
      <c r="L1580" s="652"/>
      <c r="M1580" s="361"/>
    </row>
    <row r="1581" spans="2:13" x14ac:dyDescent="0.35">
      <c r="B1581" s="229"/>
      <c r="C1581" s="301"/>
      <c r="D1581" s="301"/>
      <c r="E1581" s="449"/>
      <c r="F1581" s="301"/>
      <c r="G1581" s="302"/>
      <c r="H1581" s="170"/>
      <c r="I1581" s="170"/>
      <c r="J1581" s="646">
        <v>0</v>
      </c>
      <c r="K1581" s="646">
        <v>0</v>
      </c>
      <c r="L1581" s="652"/>
      <c r="M1581" s="361"/>
    </row>
    <row r="1582" spans="2:13" x14ac:dyDescent="0.35">
      <c r="B1582" s="229"/>
      <c r="C1582" s="301"/>
      <c r="D1582" s="301"/>
      <c r="E1582" s="449"/>
      <c r="F1582" s="301"/>
      <c r="G1582" s="302"/>
      <c r="H1582" s="170"/>
      <c r="I1582" s="170"/>
      <c r="J1582" s="646">
        <v>0</v>
      </c>
      <c r="K1582" s="646">
        <v>0</v>
      </c>
      <c r="L1582" s="652"/>
      <c r="M1582" s="361"/>
    </row>
    <row r="1583" spans="2:13" x14ac:dyDescent="0.35">
      <c r="B1583" s="229"/>
      <c r="C1583" s="301"/>
      <c r="D1583" s="301"/>
      <c r="E1583" s="449"/>
      <c r="F1583" s="301"/>
      <c r="G1583" s="302"/>
      <c r="H1583" s="170"/>
      <c r="I1583" s="170"/>
      <c r="J1583" s="646">
        <v>0</v>
      </c>
      <c r="K1583" s="646">
        <v>0</v>
      </c>
      <c r="L1583" s="652"/>
      <c r="M1583" s="361"/>
    </row>
    <row r="1584" spans="2:13" x14ac:dyDescent="0.35">
      <c r="B1584" s="229"/>
      <c r="C1584" s="301"/>
      <c r="D1584" s="301"/>
      <c r="E1584" s="449"/>
      <c r="F1584" s="301"/>
      <c r="G1584" s="302"/>
      <c r="H1584" s="170"/>
      <c r="I1584" s="170"/>
      <c r="J1584" s="646">
        <v>0</v>
      </c>
      <c r="K1584" s="646">
        <v>0</v>
      </c>
      <c r="L1584" s="652"/>
      <c r="M1584" s="361"/>
    </row>
    <row r="1585" spans="2:13" x14ac:dyDescent="0.35">
      <c r="B1585" s="229"/>
      <c r="C1585" s="301"/>
      <c r="D1585" s="301"/>
      <c r="E1585" s="449"/>
      <c r="F1585" s="301"/>
      <c r="G1585" s="302"/>
      <c r="H1585" s="170"/>
      <c r="I1585" s="170"/>
      <c r="J1585" s="646">
        <v>0</v>
      </c>
      <c r="K1585" s="646">
        <v>0</v>
      </c>
      <c r="L1585" s="652"/>
      <c r="M1585" s="361"/>
    </row>
    <row r="1586" spans="2:13" x14ac:dyDescent="0.35">
      <c r="B1586" s="229"/>
      <c r="C1586" s="301"/>
      <c r="D1586" s="301"/>
      <c r="E1586" s="449"/>
      <c r="F1586" s="301"/>
      <c r="G1586" s="302"/>
      <c r="H1586" s="170"/>
      <c r="I1586" s="170"/>
      <c r="J1586" s="646">
        <v>0</v>
      </c>
      <c r="K1586" s="646">
        <v>0</v>
      </c>
      <c r="L1586" s="652"/>
      <c r="M1586" s="361"/>
    </row>
    <row r="1587" spans="2:13" x14ac:dyDescent="0.35">
      <c r="B1587" s="229"/>
      <c r="C1587" s="301"/>
      <c r="D1587" s="301"/>
      <c r="E1587" s="449"/>
      <c r="F1587" s="301"/>
      <c r="G1587" s="302"/>
      <c r="H1587" s="170"/>
      <c r="I1587" s="170"/>
      <c r="J1587" s="646">
        <v>0</v>
      </c>
      <c r="K1587" s="646">
        <v>0</v>
      </c>
      <c r="L1587" s="652"/>
      <c r="M1587" s="361"/>
    </row>
    <row r="1588" spans="2:13" x14ac:dyDescent="0.35">
      <c r="B1588" s="229"/>
      <c r="C1588" s="301"/>
      <c r="D1588" s="301"/>
      <c r="E1588" s="449"/>
      <c r="F1588" s="301"/>
      <c r="G1588" s="302"/>
      <c r="H1588" s="170"/>
      <c r="I1588" s="170"/>
      <c r="J1588" s="646">
        <v>0</v>
      </c>
      <c r="K1588" s="646">
        <v>0</v>
      </c>
      <c r="L1588" s="652"/>
      <c r="M1588" s="361"/>
    </row>
    <row r="1589" spans="2:13" x14ac:dyDescent="0.35">
      <c r="B1589" s="229"/>
      <c r="C1589" s="301"/>
      <c r="D1589" s="301"/>
      <c r="E1589" s="449"/>
      <c r="F1589" s="301"/>
      <c r="G1589" s="302"/>
      <c r="H1589" s="170"/>
      <c r="I1589" s="170"/>
      <c r="J1589" s="646">
        <v>0</v>
      </c>
      <c r="K1589" s="646">
        <v>0</v>
      </c>
      <c r="L1589" s="652"/>
      <c r="M1589" s="361"/>
    </row>
    <row r="1590" spans="2:13" x14ac:dyDescent="0.35">
      <c r="B1590" s="229"/>
      <c r="C1590" s="301"/>
      <c r="D1590" s="301"/>
      <c r="E1590" s="449"/>
      <c r="F1590" s="301"/>
      <c r="G1590" s="302"/>
      <c r="H1590" s="170"/>
      <c r="I1590" s="170"/>
      <c r="J1590" s="646">
        <v>0</v>
      </c>
      <c r="K1590" s="646">
        <v>0</v>
      </c>
      <c r="L1590" s="652"/>
      <c r="M1590" s="361"/>
    </row>
    <row r="1591" spans="2:13" x14ac:dyDescent="0.35">
      <c r="B1591" s="229"/>
      <c r="C1591" s="301"/>
      <c r="D1591" s="301"/>
      <c r="E1591" s="449"/>
      <c r="F1591" s="301"/>
      <c r="G1591" s="302"/>
      <c r="H1591" s="170"/>
      <c r="I1591" s="170"/>
      <c r="J1591" s="646">
        <v>0</v>
      </c>
      <c r="K1591" s="646">
        <v>0</v>
      </c>
      <c r="L1591" s="652"/>
      <c r="M1591" s="361"/>
    </row>
    <row r="1592" spans="2:13" x14ac:dyDescent="0.35">
      <c r="B1592" s="229"/>
      <c r="C1592" s="301"/>
      <c r="D1592" s="301"/>
      <c r="E1592" s="449"/>
      <c r="F1592" s="301"/>
      <c r="G1592" s="302"/>
      <c r="H1592" s="170"/>
      <c r="I1592" s="170"/>
      <c r="J1592" s="646">
        <v>0</v>
      </c>
      <c r="K1592" s="646">
        <v>0</v>
      </c>
      <c r="L1592" s="652"/>
      <c r="M1592" s="361"/>
    </row>
    <row r="1593" spans="2:13" x14ac:dyDescent="0.35">
      <c r="B1593" s="229"/>
      <c r="C1593" s="301"/>
      <c r="D1593" s="301"/>
      <c r="E1593" s="449"/>
      <c r="F1593" s="301"/>
      <c r="G1593" s="302"/>
      <c r="H1593" s="170"/>
      <c r="I1593" s="170"/>
      <c r="J1593" s="646">
        <v>0</v>
      </c>
      <c r="K1593" s="646">
        <v>0</v>
      </c>
      <c r="L1593" s="652"/>
      <c r="M1593" s="361"/>
    </row>
    <row r="1594" spans="2:13" x14ac:dyDescent="0.35">
      <c r="B1594" s="229"/>
      <c r="C1594" s="301"/>
      <c r="D1594" s="301"/>
      <c r="E1594" s="449"/>
      <c r="F1594" s="301"/>
      <c r="G1594" s="302"/>
      <c r="H1594" s="170"/>
      <c r="I1594" s="170"/>
      <c r="J1594" s="646">
        <v>0</v>
      </c>
      <c r="K1594" s="646">
        <v>0</v>
      </c>
      <c r="L1594" s="652"/>
      <c r="M1594" s="361"/>
    </row>
    <row r="1595" spans="2:13" x14ac:dyDescent="0.35">
      <c r="B1595" s="229"/>
      <c r="C1595" s="301"/>
      <c r="D1595" s="301"/>
      <c r="E1595" s="449"/>
      <c r="F1595" s="301"/>
      <c r="G1595" s="302"/>
      <c r="H1595" s="170"/>
      <c r="I1595" s="170"/>
      <c r="J1595" s="646">
        <v>0</v>
      </c>
      <c r="K1595" s="646">
        <v>0</v>
      </c>
      <c r="L1595" s="652"/>
      <c r="M1595" s="361"/>
    </row>
    <row r="1596" spans="2:13" x14ac:dyDescent="0.35">
      <c r="B1596" s="229"/>
      <c r="C1596" s="301"/>
      <c r="D1596" s="301"/>
      <c r="E1596" s="449"/>
      <c r="F1596" s="301"/>
      <c r="G1596" s="302"/>
      <c r="H1596" s="170"/>
      <c r="I1596" s="170"/>
      <c r="J1596" s="646">
        <v>0</v>
      </c>
      <c r="K1596" s="646">
        <v>0</v>
      </c>
      <c r="L1596" s="652"/>
      <c r="M1596" s="361"/>
    </row>
    <row r="1597" spans="2:13" x14ac:dyDescent="0.35">
      <c r="B1597" s="229"/>
      <c r="C1597" s="301"/>
      <c r="D1597" s="301"/>
      <c r="E1597" s="449"/>
      <c r="F1597" s="301"/>
      <c r="G1597" s="302"/>
      <c r="H1597" s="170"/>
      <c r="I1597" s="170"/>
      <c r="J1597" s="646">
        <v>0</v>
      </c>
      <c r="K1597" s="646">
        <v>0</v>
      </c>
      <c r="L1597" s="652"/>
      <c r="M1597" s="361"/>
    </row>
    <row r="1598" spans="2:13" x14ac:dyDescent="0.35">
      <c r="B1598" s="229"/>
      <c r="C1598" s="301"/>
      <c r="D1598" s="301"/>
      <c r="E1598" s="449"/>
      <c r="F1598" s="301"/>
      <c r="G1598" s="302"/>
      <c r="H1598" s="170"/>
      <c r="I1598" s="170"/>
      <c r="J1598" s="646">
        <v>0</v>
      </c>
      <c r="K1598" s="646">
        <v>0</v>
      </c>
      <c r="L1598" s="652"/>
      <c r="M1598" s="361"/>
    </row>
    <row r="1599" spans="2:13" x14ac:dyDescent="0.35">
      <c r="B1599" s="229"/>
      <c r="C1599" s="301"/>
      <c r="D1599" s="301"/>
      <c r="E1599" s="449"/>
      <c r="F1599" s="301"/>
      <c r="G1599" s="302"/>
      <c r="H1599" s="170"/>
      <c r="I1599" s="170"/>
      <c r="J1599" s="646">
        <v>0</v>
      </c>
      <c r="K1599" s="646">
        <v>0</v>
      </c>
      <c r="L1599" s="652"/>
      <c r="M1599" s="361"/>
    </row>
    <row r="1600" spans="2:13" x14ac:dyDescent="0.35">
      <c r="B1600" s="229"/>
      <c r="C1600" s="301"/>
      <c r="D1600" s="301"/>
      <c r="E1600" s="449"/>
      <c r="F1600" s="301"/>
      <c r="G1600" s="302"/>
      <c r="H1600" s="170"/>
      <c r="I1600" s="170"/>
      <c r="J1600" s="646">
        <v>0</v>
      </c>
      <c r="K1600" s="646">
        <v>0</v>
      </c>
      <c r="L1600" s="652"/>
      <c r="M1600" s="361"/>
    </row>
    <row r="1601" spans="2:13" x14ac:dyDescent="0.35">
      <c r="B1601" s="229"/>
      <c r="C1601" s="301"/>
      <c r="D1601" s="301"/>
      <c r="E1601" s="449"/>
      <c r="F1601" s="301"/>
      <c r="G1601" s="302"/>
      <c r="H1601" s="170"/>
      <c r="I1601" s="170"/>
      <c r="J1601" s="646">
        <v>0</v>
      </c>
      <c r="K1601" s="646">
        <v>0</v>
      </c>
      <c r="L1601" s="652"/>
      <c r="M1601" s="361"/>
    </row>
    <row r="1602" spans="2:13" x14ac:dyDescent="0.35">
      <c r="B1602" s="229"/>
      <c r="C1602" s="301"/>
      <c r="D1602" s="301"/>
      <c r="E1602" s="449"/>
      <c r="F1602" s="301"/>
      <c r="G1602" s="302"/>
      <c r="H1602" s="170"/>
      <c r="I1602" s="170"/>
      <c r="J1602" s="646">
        <v>0</v>
      </c>
      <c r="K1602" s="646">
        <v>0</v>
      </c>
      <c r="L1602" s="652"/>
      <c r="M1602" s="361"/>
    </row>
    <row r="1603" spans="2:13" x14ac:dyDescent="0.35">
      <c r="B1603" s="229"/>
      <c r="C1603" s="301"/>
      <c r="D1603" s="301"/>
      <c r="E1603" s="449"/>
      <c r="F1603" s="301"/>
      <c r="G1603" s="302"/>
      <c r="H1603" s="170"/>
      <c r="I1603" s="170"/>
      <c r="J1603" s="646">
        <v>0</v>
      </c>
      <c r="K1603" s="646">
        <v>0</v>
      </c>
      <c r="L1603" s="652"/>
      <c r="M1603" s="361"/>
    </row>
    <row r="1604" spans="2:13" x14ac:dyDescent="0.35">
      <c r="B1604" s="229"/>
      <c r="C1604" s="301"/>
      <c r="D1604" s="301"/>
      <c r="E1604" s="449"/>
      <c r="F1604" s="301"/>
      <c r="G1604" s="302"/>
      <c r="H1604" s="170"/>
      <c r="I1604" s="170"/>
      <c r="J1604" s="646">
        <v>0</v>
      </c>
      <c r="K1604" s="646">
        <v>0</v>
      </c>
      <c r="L1604" s="652"/>
      <c r="M1604" s="361"/>
    </row>
    <row r="1605" spans="2:13" x14ac:dyDescent="0.35">
      <c r="B1605" s="229"/>
      <c r="C1605" s="301"/>
      <c r="D1605" s="301"/>
      <c r="E1605" s="449"/>
      <c r="F1605" s="301"/>
      <c r="G1605" s="302"/>
      <c r="H1605" s="170"/>
      <c r="I1605" s="170"/>
      <c r="J1605" s="646">
        <v>0</v>
      </c>
      <c r="K1605" s="646">
        <v>0</v>
      </c>
      <c r="L1605" s="652"/>
      <c r="M1605" s="361"/>
    </row>
    <row r="1606" spans="2:13" x14ac:dyDescent="0.35">
      <c r="B1606" s="229"/>
      <c r="C1606" s="301"/>
      <c r="D1606" s="301"/>
      <c r="E1606" s="449"/>
      <c r="F1606" s="301"/>
      <c r="G1606" s="302"/>
      <c r="H1606" s="170"/>
      <c r="I1606" s="170"/>
      <c r="J1606" s="646">
        <v>0</v>
      </c>
      <c r="K1606" s="646">
        <v>0</v>
      </c>
      <c r="L1606" s="652"/>
      <c r="M1606" s="361"/>
    </row>
    <row r="1607" spans="2:13" x14ac:dyDescent="0.35">
      <c r="B1607" s="229"/>
      <c r="C1607" s="301"/>
      <c r="D1607" s="301"/>
      <c r="E1607" s="449"/>
      <c r="F1607" s="301"/>
      <c r="G1607" s="302"/>
      <c r="H1607" s="170"/>
      <c r="I1607" s="170"/>
      <c r="J1607" s="646">
        <v>0</v>
      </c>
      <c r="K1607" s="646">
        <v>0</v>
      </c>
      <c r="L1607" s="652"/>
      <c r="M1607" s="361"/>
    </row>
    <row r="1608" spans="2:13" x14ac:dyDescent="0.35">
      <c r="B1608" s="229"/>
      <c r="C1608" s="301"/>
      <c r="D1608" s="301"/>
      <c r="E1608" s="449"/>
      <c r="F1608" s="301"/>
      <c r="G1608" s="302"/>
      <c r="H1608" s="170"/>
      <c r="I1608" s="170"/>
      <c r="J1608" s="646">
        <v>0</v>
      </c>
      <c r="K1608" s="646">
        <v>0</v>
      </c>
      <c r="L1608" s="652"/>
      <c r="M1608" s="361"/>
    </row>
    <row r="1609" spans="2:13" x14ac:dyDescent="0.35">
      <c r="B1609" s="229"/>
      <c r="C1609" s="301"/>
      <c r="D1609" s="301"/>
      <c r="E1609" s="449"/>
      <c r="F1609" s="301"/>
      <c r="G1609" s="302"/>
      <c r="H1609" s="170"/>
      <c r="I1609" s="170"/>
      <c r="J1609" s="646">
        <v>0</v>
      </c>
      <c r="K1609" s="646">
        <v>0</v>
      </c>
      <c r="L1609" s="652"/>
      <c r="M1609" s="361"/>
    </row>
    <row r="1610" spans="2:13" x14ac:dyDescent="0.35">
      <c r="B1610" s="229"/>
      <c r="C1610" s="301"/>
      <c r="D1610" s="301"/>
      <c r="E1610" s="449"/>
      <c r="F1610" s="301"/>
      <c r="G1610" s="302"/>
      <c r="H1610" s="170"/>
      <c r="I1610" s="170"/>
      <c r="J1610" s="646">
        <v>0</v>
      </c>
      <c r="K1610" s="646">
        <v>0</v>
      </c>
      <c r="L1610" s="652"/>
      <c r="M1610" s="361"/>
    </row>
    <row r="1611" spans="2:13" x14ac:dyDescent="0.35">
      <c r="B1611" s="229"/>
      <c r="C1611" s="301"/>
      <c r="D1611" s="301"/>
      <c r="E1611" s="449"/>
      <c r="F1611" s="301"/>
      <c r="G1611" s="302"/>
      <c r="H1611" s="170"/>
      <c r="I1611" s="170"/>
      <c r="J1611" s="646">
        <v>0</v>
      </c>
      <c r="K1611" s="646">
        <v>0</v>
      </c>
      <c r="L1611" s="652"/>
      <c r="M1611" s="361"/>
    </row>
    <row r="1612" spans="2:13" x14ac:dyDescent="0.35">
      <c r="B1612" s="229"/>
      <c r="C1612" s="301"/>
      <c r="D1612" s="301"/>
      <c r="E1612" s="449"/>
      <c r="F1612" s="301"/>
      <c r="G1612" s="302"/>
      <c r="H1612" s="170"/>
      <c r="I1612" s="170"/>
      <c r="J1612" s="646">
        <v>0</v>
      </c>
      <c r="K1612" s="646">
        <v>0</v>
      </c>
      <c r="L1612" s="652"/>
      <c r="M1612" s="361"/>
    </row>
    <row r="1613" spans="2:13" x14ac:dyDescent="0.35">
      <c r="B1613" s="229"/>
      <c r="C1613" s="301"/>
      <c r="D1613" s="301"/>
      <c r="E1613" s="449"/>
      <c r="F1613" s="301"/>
      <c r="G1613" s="302"/>
      <c r="H1613" s="170"/>
      <c r="I1613" s="170"/>
      <c r="J1613" s="646">
        <v>0</v>
      </c>
      <c r="K1613" s="646">
        <v>0</v>
      </c>
      <c r="L1613" s="652"/>
      <c r="M1613" s="361"/>
    </row>
    <row r="1614" spans="2:13" x14ac:dyDescent="0.35">
      <c r="B1614" s="229"/>
      <c r="C1614" s="301"/>
      <c r="D1614" s="301"/>
      <c r="E1614" s="449"/>
      <c r="F1614" s="301"/>
      <c r="G1614" s="302"/>
      <c r="H1614" s="170"/>
      <c r="I1614" s="170"/>
      <c r="J1614" s="646">
        <v>0</v>
      </c>
      <c r="K1614" s="646">
        <v>0</v>
      </c>
      <c r="L1614" s="652"/>
      <c r="M1614" s="361"/>
    </row>
    <row r="1615" spans="2:13" x14ac:dyDescent="0.35">
      <c r="B1615" s="229"/>
      <c r="C1615" s="301"/>
      <c r="D1615" s="301"/>
      <c r="E1615" s="449"/>
      <c r="F1615" s="301"/>
      <c r="G1615" s="302"/>
      <c r="H1615" s="170"/>
      <c r="I1615" s="170"/>
      <c r="J1615" s="646">
        <v>0</v>
      </c>
      <c r="K1615" s="646">
        <v>0</v>
      </c>
      <c r="L1615" s="652"/>
      <c r="M1615" s="361"/>
    </row>
    <row r="1616" spans="2:13" x14ac:dyDescent="0.35">
      <c r="B1616" s="229"/>
      <c r="C1616" s="301"/>
      <c r="D1616" s="301"/>
      <c r="E1616" s="449"/>
      <c r="F1616" s="301"/>
      <c r="G1616" s="302"/>
      <c r="H1616" s="170"/>
      <c r="I1616" s="170"/>
      <c r="J1616" s="646">
        <v>0</v>
      </c>
      <c r="K1616" s="646">
        <v>0</v>
      </c>
      <c r="L1616" s="652"/>
      <c r="M1616" s="361"/>
    </row>
    <row r="1617" spans="2:13" x14ac:dyDescent="0.35">
      <c r="B1617" s="229"/>
      <c r="C1617" s="301"/>
      <c r="D1617" s="301"/>
      <c r="E1617" s="449"/>
      <c r="F1617" s="301"/>
      <c r="G1617" s="302"/>
      <c r="H1617" s="170"/>
      <c r="I1617" s="170"/>
      <c r="J1617" s="646">
        <v>0</v>
      </c>
      <c r="K1617" s="646">
        <v>0</v>
      </c>
      <c r="L1617" s="652"/>
      <c r="M1617" s="361"/>
    </row>
    <row r="1618" spans="2:13" x14ac:dyDescent="0.35">
      <c r="B1618" s="229"/>
      <c r="C1618" s="301"/>
      <c r="D1618" s="301"/>
      <c r="E1618" s="449"/>
      <c r="F1618" s="301"/>
      <c r="G1618" s="302"/>
      <c r="H1618" s="170"/>
      <c r="I1618" s="170"/>
      <c r="J1618" s="646">
        <v>0</v>
      </c>
      <c r="K1618" s="646">
        <v>0</v>
      </c>
      <c r="L1618" s="652"/>
      <c r="M1618" s="361"/>
    </row>
    <row r="1619" spans="2:13" x14ac:dyDescent="0.35">
      <c r="B1619" s="229"/>
      <c r="C1619" s="301"/>
      <c r="D1619" s="301"/>
      <c r="E1619" s="449"/>
      <c r="F1619" s="301"/>
      <c r="G1619" s="302"/>
      <c r="H1619" s="170"/>
      <c r="I1619" s="170"/>
      <c r="J1619" s="646">
        <v>0</v>
      </c>
      <c r="K1619" s="646">
        <v>0</v>
      </c>
      <c r="L1619" s="652"/>
      <c r="M1619" s="361"/>
    </row>
    <row r="1620" spans="2:13" x14ac:dyDescent="0.35">
      <c r="B1620" s="229"/>
      <c r="C1620" s="301"/>
      <c r="D1620" s="301"/>
      <c r="E1620" s="449"/>
      <c r="F1620" s="301"/>
      <c r="G1620" s="302"/>
      <c r="H1620" s="170"/>
      <c r="I1620" s="170"/>
      <c r="J1620" s="646">
        <v>0</v>
      </c>
      <c r="K1620" s="646">
        <v>0</v>
      </c>
      <c r="L1620" s="652"/>
      <c r="M1620" s="361"/>
    </row>
    <row r="1621" spans="2:13" x14ac:dyDescent="0.35">
      <c r="B1621" s="229"/>
      <c r="C1621" s="301"/>
      <c r="D1621" s="301"/>
      <c r="E1621" s="449"/>
      <c r="F1621" s="301"/>
      <c r="G1621" s="302"/>
      <c r="H1621" s="170"/>
      <c r="I1621" s="170"/>
      <c r="J1621" s="646">
        <v>0</v>
      </c>
      <c r="K1621" s="646">
        <v>0</v>
      </c>
      <c r="L1621" s="652"/>
      <c r="M1621" s="361"/>
    </row>
    <row r="1622" spans="2:13" x14ac:dyDescent="0.35">
      <c r="B1622" s="229"/>
      <c r="C1622" s="301"/>
      <c r="D1622" s="301"/>
      <c r="E1622" s="449"/>
      <c r="F1622" s="301"/>
      <c r="G1622" s="302"/>
      <c r="H1622" s="170"/>
      <c r="I1622" s="170"/>
      <c r="J1622" s="646">
        <v>0</v>
      </c>
      <c r="K1622" s="646">
        <v>0</v>
      </c>
      <c r="L1622" s="652"/>
      <c r="M1622" s="361"/>
    </row>
    <row r="1623" spans="2:13" x14ac:dyDescent="0.35">
      <c r="B1623" s="229"/>
      <c r="C1623" s="301"/>
      <c r="D1623" s="301"/>
      <c r="E1623" s="449"/>
      <c r="F1623" s="301"/>
      <c r="G1623" s="302"/>
      <c r="H1623" s="170"/>
      <c r="I1623" s="170"/>
      <c r="J1623" s="646">
        <v>0</v>
      </c>
      <c r="K1623" s="646">
        <v>0</v>
      </c>
      <c r="L1623" s="652"/>
      <c r="M1623" s="361"/>
    </row>
    <row r="1624" spans="2:13" x14ac:dyDescent="0.35">
      <c r="B1624" s="229"/>
      <c r="C1624" s="301"/>
      <c r="D1624" s="301"/>
      <c r="E1624" s="449"/>
      <c r="F1624" s="301"/>
      <c r="G1624" s="302"/>
      <c r="H1624" s="170"/>
      <c r="I1624" s="170"/>
      <c r="J1624" s="646">
        <v>0</v>
      </c>
      <c r="K1624" s="646">
        <v>0</v>
      </c>
      <c r="L1624" s="652"/>
      <c r="M1624" s="361"/>
    </row>
    <row r="1625" spans="2:13" x14ac:dyDescent="0.35">
      <c r="B1625" s="229"/>
      <c r="C1625" s="301"/>
      <c r="D1625" s="301"/>
      <c r="E1625" s="449"/>
      <c r="F1625" s="301"/>
      <c r="G1625" s="302"/>
      <c r="H1625" s="170"/>
      <c r="I1625" s="170"/>
      <c r="J1625" s="646">
        <v>0</v>
      </c>
      <c r="K1625" s="646">
        <v>0</v>
      </c>
      <c r="L1625" s="652"/>
      <c r="M1625" s="361"/>
    </row>
    <row r="1626" spans="2:13" x14ac:dyDescent="0.35">
      <c r="B1626" s="229"/>
      <c r="C1626" s="301"/>
      <c r="D1626" s="301"/>
      <c r="E1626" s="449"/>
      <c r="F1626" s="301"/>
      <c r="G1626" s="302"/>
      <c r="H1626" s="170"/>
      <c r="I1626" s="170"/>
      <c r="J1626" s="646">
        <v>0</v>
      </c>
      <c r="K1626" s="646">
        <v>0</v>
      </c>
      <c r="L1626" s="652"/>
      <c r="M1626" s="361"/>
    </row>
    <row r="1627" spans="2:13" x14ac:dyDescent="0.35">
      <c r="B1627" s="229"/>
      <c r="C1627" s="301"/>
      <c r="D1627" s="301"/>
      <c r="E1627" s="449"/>
      <c r="F1627" s="301"/>
      <c r="G1627" s="302"/>
      <c r="H1627" s="170"/>
      <c r="I1627" s="170"/>
      <c r="J1627" s="646">
        <v>0</v>
      </c>
      <c r="K1627" s="646">
        <v>0</v>
      </c>
      <c r="L1627" s="652"/>
      <c r="M1627" s="361"/>
    </row>
    <row r="1628" spans="2:13" x14ac:dyDescent="0.35">
      <c r="B1628" s="229"/>
      <c r="C1628" s="301"/>
      <c r="D1628" s="301"/>
      <c r="E1628" s="449"/>
      <c r="F1628" s="301"/>
      <c r="G1628" s="302"/>
      <c r="H1628" s="170"/>
      <c r="I1628" s="170"/>
      <c r="J1628" s="646">
        <v>0</v>
      </c>
      <c r="K1628" s="646">
        <v>0</v>
      </c>
      <c r="L1628" s="652"/>
      <c r="M1628" s="361"/>
    </row>
    <row r="1629" spans="2:13" x14ac:dyDescent="0.35">
      <c r="B1629" s="229"/>
      <c r="C1629" s="301"/>
      <c r="D1629" s="301"/>
      <c r="E1629" s="449"/>
      <c r="F1629" s="301"/>
      <c r="G1629" s="302"/>
      <c r="H1629" s="170"/>
      <c r="I1629" s="170"/>
      <c r="J1629" s="646">
        <v>0</v>
      </c>
      <c r="K1629" s="646">
        <v>0</v>
      </c>
      <c r="L1629" s="652"/>
      <c r="M1629" s="361"/>
    </row>
    <row r="1630" spans="2:13" x14ac:dyDescent="0.35">
      <c r="B1630" s="229"/>
      <c r="C1630" s="301"/>
      <c r="D1630" s="301"/>
      <c r="E1630" s="449"/>
      <c r="F1630" s="301"/>
      <c r="G1630" s="302"/>
      <c r="H1630" s="170"/>
      <c r="I1630" s="170"/>
      <c r="J1630" s="646">
        <v>0</v>
      </c>
      <c r="K1630" s="646">
        <v>0</v>
      </c>
      <c r="L1630" s="652"/>
      <c r="M1630" s="361"/>
    </row>
    <row r="1631" spans="2:13" x14ac:dyDescent="0.35">
      <c r="B1631" s="229"/>
      <c r="C1631" s="301"/>
      <c r="D1631" s="301"/>
      <c r="E1631" s="449"/>
      <c r="F1631" s="301"/>
      <c r="G1631" s="302"/>
      <c r="H1631" s="170"/>
      <c r="I1631" s="170"/>
      <c r="J1631" s="646">
        <v>0</v>
      </c>
      <c r="K1631" s="646">
        <v>0</v>
      </c>
      <c r="L1631" s="652"/>
      <c r="M1631" s="361"/>
    </row>
    <row r="1632" spans="2:13" x14ac:dyDescent="0.35">
      <c r="B1632" s="229"/>
      <c r="C1632" s="301"/>
      <c r="D1632" s="301"/>
      <c r="E1632" s="449"/>
      <c r="F1632" s="301"/>
      <c r="G1632" s="302"/>
      <c r="H1632" s="170"/>
      <c r="I1632" s="170"/>
      <c r="J1632" s="646">
        <v>0</v>
      </c>
      <c r="K1632" s="646">
        <v>0</v>
      </c>
      <c r="L1632" s="652"/>
      <c r="M1632" s="361"/>
    </row>
    <row r="1633" spans="2:13" x14ac:dyDescent="0.35">
      <c r="B1633" s="229"/>
      <c r="C1633" s="301"/>
      <c r="D1633" s="301"/>
      <c r="E1633" s="449"/>
      <c r="F1633" s="301"/>
      <c r="G1633" s="302"/>
      <c r="H1633" s="170"/>
      <c r="I1633" s="170"/>
      <c r="J1633" s="646">
        <v>0</v>
      </c>
      <c r="K1633" s="646">
        <v>0</v>
      </c>
      <c r="L1633" s="652"/>
      <c r="M1633" s="361"/>
    </row>
    <row r="1634" spans="2:13" x14ac:dyDescent="0.35">
      <c r="B1634" s="229"/>
      <c r="C1634" s="301"/>
      <c r="D1634" s="301"/>
      <c r="E1634" s="449"/>
      <c r="F1634" s="301"/>
      <c r="G1634" s="302"/>
      <c r="H1634" s="170"/>
      <c r="I1634" s="170"/>
      <c r="J1634" s="646">
        <v>0</v>
      </c>
      <c r="K1634" s="646">
        <v>0</v>
      </c>
      <c r="L1634" s="652"/>
      <c r="M1634" s="361"/>
    </row>
    <row r="1635" spans="2:13" x14ac:dyDescent="0.35">
      <c r="B1635" s="229"/>
      <c r="C1635" s="301"/>
      <c r="D1635" s="301"/>
      <c r="E1635" s="449"/>
      <c r="F1635" s="301"/>
      <c r="G1635" s="302"/>
      <c r="H1635" s="170"/>
      <c r="I1635" s="170"/>
      <c r="J1635" s="646">
        <v>0</v>
      </c>
      <c r="K1635" s="646">
        <v>0</v>
      </c>
      <c r="L1635" s="652"/>
      <c r="M1635" s="361"/>
    </row>
    <row r="1636" spans="2:13" x14ac:dyDescent="0.35">
      <c r="B1636" s="229"/>
      <c r="C1636" s="301"/>
      <c r="D1636" s="301"/>
      <c r="E1636" s="449"/>
      <c r="F1636" s="301"/>
      <c r="G1636" s="302"/>
      <c r="H1636" s="170"/>
      <c r="I1636" s="170"/>
      <c r="J1636" s="646">
        <v>0</v>
      </c>
      <c r="K1636" s="646">
        <v>0</v>
      </c>
      <c r="L1636" s="652"/>
      <c r="M1636" s="361"/>
    </row>
    <row r="1637" spans="2:13" x14ac:dyDescent="0.35">
      <c r="B1637" s="229"/>
      <c r="C1637" s="301"/>
      <c r="D1637" s="301"/>
      <c r="E1637" s="449"/>
      <c r="F1637" s="301"/>
      <c r="G1637" s="302"/>
      <c r="H1637" s="170"/>
      <c r="I1637" s="170"/>
      <c r="J1637" s="646">
        <v>0</v>
      </c>
      <c r="K1637" s="646">
        <v>0</v>
      </c>
      <c r="L1637" s="652"/>
      <c r="M1637" s="361"/>
    </row>
    <row r="1638" spans="2:13" x14ac:dyDescent="0.35">
      <c r="B1638" s="229"/>
      <c r="C1638" s="301"/>
      <c r="D1638" s="301"/>
      <c r="E1638" s="449"/>
      <c r="F1638" s="301"/>
      <c r="G1638" s="302"/>
      <c r="H1638" s="170"/>
      <c r="I1638" s="170"/>
      <c r="J1638" s="646">
        <v>0</v>
      </c>
      <c r="K1638" s="646">
        <v>0</v>
      </c>
      <c r="L1638" s="652"/>
      <c r="M1638" s="361"/>
    </row>
    <row r="1639" spans="2:13" x14ac:dyDescent="0.35">
      <c r="B1639" s="229"/>
      <c r="C1639" s="301"/>
      <c r="D1639" s="301"/>
      <c r="E1639" s="449"/>
      <c r="F1639" s="301"/>
      <c r="G1639" s="302"/>
      <c r="H1639" s="170"/>
      <c r="I1639" s="170"/>
      <c r="J1639" s="646">
        <v>0</v>
      </c>
      <c r="K1639" s="646">
        <v>0</v>
      </c>
      <c r="L1639" s="652"/>
      <c r="M1639" s="361"/>
    </row>
    <row r="1640" spans="2:13" x14ac:dyDescent="0.35">
      <c r="B1640" s="229"/>
      <c r="C1640" s="301"/>
      <c r="D1640" s="301"/>
      <c r="E1640" s="449"/>
      <c r="F1640" s="301"/>
      <c r="G1640" s="302"/>
      <c r="H1640" s="170"/>
      <c r="I1640" s="170"/>
      <c r="J1640" s="646">
        <v>0</v>
      </c>
      <c r="K1640" s="646">
        <v>0</v>
      </c>
      <c r="L1640" s="652"/>
      <c r="M1640" s="361"/>
    </row>
    <row r="1641" spans="2:13" x14ac:dyDescent="0.35">
      <c r="B1641" s="229"/>
      <c r="C1641" s="301"/>
      <c r="D1641" s="301"/>
      <c r="E1641" s="449"/>
      <c r="F1641" s="301"/>
      <c r="G1641" s="302"/>
      <c r="H1641" s="170"/>
      <c r="I1641" s="170"/>
      <c r="J1641" s="646">
        <v>0</v>
      </c>
      <c r="K1641" s="646">
        <v>0</v>
      </c>
      <c r="L1641" s="652"/>
      <c r="M1641" s="361"/>
    </row>
    <row r="1642" spans="2:13" x14ac:dyDescent="0.35">
      <c r="B1642" s="229"/>
      <c r="C1642" s="301"/>
      <c r="D1642" s="301"/>
      <c r="E1642" s="449"/>
      <c r="F1642" s="301"/>
      <c r="G1642" s="302"/>
      <c r="H1642" s="170"/>
      <c r="I1642" s="170"/>
      <c r="J1642" s="646">
        <v>0</v>
      </c>
      <c r="K1642" s="646">
        <v>0</v>
      </c>
      <c r="L1642" s="652"/>
      <c r="M1642" s="361"/>
    </row>
    <row r="1643" spans="2:13" x14ac:dyDescent="0.35">
      <c r="B1643" s="229"/>
      <c r="C1643" s="301"/>
      <c r="D1643" s="301"/>
      <c r="E1643" s="449"/>
      <c r="F1643" s="301"/>
      <c r="G1643" s="302"/>
      <c r="H1643" s="170"/>
      <c r="I1643" s="170"/>
      <c r="J1643" s="646">
        <v>0</v>
      </c>
      <c r="K1643" s="646">
        <v>0</v>
      </c>
      <c r="L1643" s="652"/>
      <c r="M1643" s="361"/>
    </row>
    <row r="1644" spans="2:13" x14ac:dyDescent="0.35">
      <c r="B1644" s="229"/>
      <c r="C1644" s="301"/>
      <c r="D1644" s="301"/>
      <c r="E1644" s="449"/>
      <c r="F1644" s="301"/>
      <c r="G1644" s="302"/>
      <c r="H1644" s="170"/>
      <c r="I1644" s="170"/>
      <c r="J1644" s="646">
        <v>0</v>
      </c>
      <c r="K1644" s="646">
        <v>0</v>
      </c>
      <c r="L1644" s="652"/>
      <c r="M1644" s="361"/>
    </row>
    <row r="1645" spans="2:13" x14ac:dyDescent="0.35">
      <c r="B1645" s="229"/>
      <c r="C1645" s="301"/>
      <c r="D1645" s="301"/>
      <c r="E1645" s="449"/>
      <c r="F1645" s="301"/>
      <c r="G1645" s="302"/>
      <c r="H1645" s="170"/>
      <c r="I1645" s="170"/>
      <c r="J1645" s="646">
        <v>0</v>
      </c>
      <c r="K1645" s="646">
        <v>0</v>
      </c>
      <c r="L1645" s="652"/>
      <c r="M1645" s="361"/>
    </row>
    <row r="1646" spans="2:13" x14ac:dyDescent="0.35">
      <c r="B1646" s="229"/>
      <c r="C1646" s="301"/>
      <c r="D1646" s="301"/>
      <c r="E1646" s="449"/>
      <c r="F1646" s="301"/>
      <c r="G1646" s="302"/>
      <c r="H1646" s="170"/>
      <c r="I1646" s="170"/>
      <c r="J1646" s="646">
        <v>0</v>
      </c>
      <c r="K1646" s="646">
        <v>0</v>
      </c>
      <c r="L1646" s="652"/>
      <c r="M1646" s="361"/>
    </row>
    <row r="1647" spans="2:13" x14ac:dyDescent="0.35">
      <c r="B1647" s="229"/>
      <c r="C1647" s="301"/>
      <c r="D1647" s="301"/>
      <c r="E1647" s="449"/>
      <c r="F1647" s="301"/>
      <c r="G1647" s="302"/>
      <c r="H1647" s="170"/>
      <c r="I1647" s="170"/>
      <c r="J1647" s="646">
        <v>0</v>
      </c>
      <c r="K1647" s="646">
        <v>0</v>
      </c>
      <c r="L1647" s="652"/>
      <c r="M1647" s="361"/>
    </row>
    <row r="1648" spans="2:13" x14ac:dyDescent="0.35">
      <c r="B1648" s="229"/>
      <c r="C1648" s="301"/>
      <c r="D1648" s="301"/>
      <c r="E1648" s="449"/>
      <c r="F1648" s="301"/>
      <c r="G1648" s="302"/>
      <c r="H1648" s="170"/>
      <c r="I1648" s="170"/>
      <c r="J1648" s="646">
        <v>0</v>
      </c>
      <c r="K1648" s="646">
        <v>0</v>
      </c>
      <c r="L1648" s="652"/>
      <c r="M1648" s="361"/>
    </row>
    <row r="1649" spans="2:13" x14ac:dyDescent="0.35">
      <c r="B1649" s="229"/>
      <c r="C1649" s="301"/>
      <c r="D1649" s="301"/>
      <c r="E1649" s="449"/>
      <c r="F1649" s="301"/>
      <c r="G1649" s="302"/>
      <c r="H1649" s="170"/>
      <c r="I1649" s="170"/>
      <c r="J1649" s="646">
        <v>0</v>
      </c>
      <c r="K1649" s="646">
        <v>0</v>
      </c>
      <c r="L1649" s="652"/>
      <c r="M1649" s="361"/>
    </row>
    <row r="1650" spans="2:13" x14ac:dyDescent="0.35">
      <c r="B1650" s="229"/>
      <c r="C1650" s="301"/>
      <c r="D1650" s="301"/>
      <c r="E1650" s="449"/>
      <c r="F1650" s="301"/>
      <c r="G1650" s="302"/>
      <c r="H1650" s="170"/>
      <c r="I1650" s="170"/>
      <c r="J1650" s="646">
        <v>0</v>
      </c>
      <c r="K1650" s="646">
        <v>0</v>
      </c>
      <c r="L1650" s="652"/>
      <c r="M1650" s="361"/>
    </row>
    <row r="1651" spans="2:13" x14ac:dyDescent="0.35">
      <c r="B1651" s="229"/>
      <c r="C1651" s="301"/>
      <c r="D1651" s="301"/>
      <c r="E1651" s="449"/>
      <c r="F1651" s="301"/>
      <c r="G1651" s="302"/>
      <c r="H1651" s="170"/>
      <c r="I1651" s="170"/>
      <c r="J1651" s="646">
        <v>0</v>
      </c>
      <c r="K1651" s="646">
        <v>0</v>
      </c>
      <c r="L1651" s="652"/>
      <c r="M1651" s="361"/>
    </row>
    <row r="1652" spans="2:13" x14ac:dyDescent="0.35">
      <c r="B1652" s="229"/>
      <c r="C1652" s="301"/>
      <c r="D1652" s="301"/>
      <c r="E1652" s="449"/>
      <c r="F1652" s="301"/>
      <c r="G1652" s="302"/>
      <c r="H1652" s="170"/>
      <c r="I1652" s="170"/>
      <c r="J1652" s="646">
        <v>0</v>
      </c>
      <c r="K1652" s="646">
        <v>0</v>
      </c>
      <c r="L1652" s="652"/>
      <c r="M1652" s="361"/>
    </row>
    <row r="1653" spans="2:13" x14ac:dyDescent="0.35">
      <c r="B1653" s="229"/>
      <c r="C1653" s="301"/>
      <c r="D1653" s="301"/>
      <c r="E1653" s="449"/>
      <c r="F1653" s="301"/>
      <c r="G1653" s="302"/>
      <c r="H1653" s="170"/>
      <c r="I1653" s="170"/>
      <c r="J1653" s="646">
        <v>0</v>
      </c>
      <c r="K1653" s="646">
        <v>0</v>
      </c>
      <c r="L1653" s="652"/>
      <c r="M1653" s="361"/>
    </row>
    <row r="1654" spans="2:13" x14ac:dyDescent="0.35">
      <c r="B1654" s="229"/>
      <c r="C1654" s="301"/>
      <c r="D1654" s="301"/>
      <c r="E1654" s="449"/>
      <c r="F1654" s="301"/>
      <c r="G1654" s="302"/>
      <c r="H1654" s="170"/>
      <c r="I1654" s="170"/>
      <c r="J1654" s="646">
        <v>0</v>
      </c>
      <c r="K1654" s="646">
        <v>0</v>
      </c>
      <c r="L1654" s="652"/>
      <c r="M1654" s="361"/>
    </row>
    <row r="1655" spans="2:13" x14ac:dyDescent="0.35">
      <c r="B1655" s="229"/>
      <c r="C1655" s="301"/>
      <c r="D1655" s="301"/>
      <c r="E1655" s="449"/>
      <c r="F1655" s="301"/>
      <c r="G1655" s="302"/>
      <c r="H1655" s="170"/>
      <c r="I1655" s="170"/>
      <c r="J1655" s="646">
        <v>0</v>
      </c>
      <c r="K1655" s="646">
        <v>0</v>
      </c>
      <c r="L1655" s="652"/>
      <c r="M1655" s="361"/>
    </row>
    <row r="1656" spans="2:13" x14ac:dyDescent="0.35">
      <c r="B1656" s="229"/>
      <c r="C1656" s="301"/>
      <c r="D1656" s="301"/>
      <c r="E1656" s="449"/>
      <c r="F1656" s="301"/>
      <c r="G1656" s="302"/>
      <c r="H1656" s="170"/>
      <c r="I1656" s="170"/>
      <c r="J1656" s="646">
        <v>0</v>
      </c>
      <c r="K1656" s="646">
        <v>0</v>
      </c>
      <c r="L1656" s="652"/>
      <c r="M1656" s="361"/>
    </row>
    <row r="1657" spans="2:13" x14ac:dyDescent="0.35">
      <c r="B1657" s="229"/>
      <c r="C1657" s="301"/>
      <c r="D1657" s="301"/>
      <c r="E1657" s="449"/>
      <c r="F1657" s="301"/>
      <c r="G1657" s="302"/>
      <c r="H1657" s="170"/>
      <c r="I1657" s="170"/>
      <c r="J1657" s="646">
        <v>0</v>
      </c>
      <c r="K1657" s="646">
        <v>0</v>
      </c>
      <c r="L1657" s="652"/>
      <c r="M1657" s="361"/>
    </row>
    <row r="1658" spans="2:13" x14ac:dyDescent="0.35">
      <c r="B1658" s="229"/>
      <c r="C1658" s="301"/>
      <c r="D1658" s="301"/>
      <c r="E1658" s="449"/>
      <c r="F1658" s="301"/>
      <c r="G1658" s="302"/>
      <c r="H1658" s="170"/>
      <c r="I1658" s="170"/>
      <c r="J1658" s="646">
        <v>0</v>
      </c>
      <c r="K1658" s="646">
        <v>0</v>
      </c>
      <c r="L1658" s="652"/>
      <c r="M1658" s="361"/>
    </row>
    <row r="1659" spans="2:13" x14ac:dyDescent="0.35">
      <c r="B1659" s="229"/>
      <c r="C1659" s="301"/>
      <c r="D1659" s="301"/>
      <c r="E1659" s="449"/>
      <c r="F1659" s="301"/>
      <c r="G1659" s="302"/>
      <c r="H1659" s="170"/>
      <c r="I1659" s="170"/>
      <c r="J1659" s="646">
        <v>0</v>
      </c>
      <c r="K1659" s="646">
        <v>0</v>
      </c>
      <c r="L1659" s="652"/>
      <c r="M1659" s="361"/>
    </row>
    <row r="1660" spans="2:13" x14ac:dyDescent="0.35">
      <c r="B1660" s="229"/>
      <c r="C1660" s="301"/>
      <c r="D1660" s="301"/>
      <c r="E1660" s="449"/>
      <c r="F1660" s="301"/>
      <c r="G1660" s="302"/>
      <c r="H1660" s="170"/>
      <c r="I1660" s="170"/>
      <c r="J1660" s="646">
        <v>0</v>
      </c>
      <c r="K1660" s="646">
        <v>0</v>
      </c>
      <c r="L1660" s="652"/>
      <c r="M1660" s="361"/>
    </row>
    <row r="1661" spans="2:13" x14ac:dyDescent="0.35">
      <c r="B1661" s="229"/>
      <c r="C1661" s="301"/>
      <c r="D1661" s="301"/>
      <c r="E1661" s="449"/>
      <c r="F1661" s="301"/>
      <c r="G1661" s="302"/>
      <c r="H1661" s="170"/>
      <c r="I1661" s="170"/>
      <c r="J1661" s="646">
        <v>0</v>
      </c>
      <c r="K1661" s="646">
        <v>0</v>
      </c>
      <c r="L1661" s="652"/>
      <c r="M1661" s="361"/>
    </row>
    <row r="1662" spans="2:13" x14ac:dyDescent="0.35">
      <c r="B1662" s="229"/>
      <c r="C1662" s="301"/>
      <c r="D1662" s="301"/>
      <c r="E1662" s="449"/>
      <c r="F1662" s="301"/>
      <c r="G1662" s="302"/>
      <c r="H1662" s="170"/>
      <c r="I1662" s="170"/>
      <c r="J1662" s="646">
        <v>0</v>
      </c>
      <c r="K1662" s="646">
        <v>0</v>
      </c>
      <c r="L1662" s="652"/>
      <c r="M1662" s="361"/>
    </row>
    <row r="1663" spans="2:13" x14ac:dyDescent="0.35">
      <c r="B1663" s="229"/>
      <c r="C1663" s="301"/>
      <c r="D1663" s="301"/>
      <c r="E1663" s="449"/>
      <c r="F1663" s="301"/>
      <c r="G1663" s="302"/>
      <c r="H1663" s="170"/>
      <c r="I1663" s="170"/>
      <c r="J1663" s="646">
        <v>0</v>
      </c>
      <c r="K1663" s="646">
        <v>0</v>
      </c>
      <c r="L1663" s="652"/>
      <c r="M1663" s="361"/>
    </row>
    <row r="1664" spans="2:13" x14ac:dyDescent="0.35">
      <c r="B1664" s="229"/>
      <c r="C1664" s="301"/>
      <c r="D1664" s="301"/>
      <c r="E1664" s="449"/>
      <c r="F1664" s="301"/>
      <c r="G1664" s="302"/>
      <c r="H1664" s="170"/>
      <c r="I1664" s="170"/>
      <c r="J1664" s="646">
        <v>0</v>
      </c>
      <c r="K1664" s="646">
        <v>0</v>
      </c>
      <c r="L1664" s="652"/>
      <c r="M1664" s="361"/>
    </row>
    <row r="1665" spans="2:13" x14ac:dyDescent="0.35">
      <c r="B1665" s="229"/>
      <c r="C1665" s="301"/>
      <c r="D1665" s="301"/>
      <c r="E1665" s="449"/>
      <c r="F1665" s="301"/>
      <c r="G1665" s="302"/>
      <c r="H1665" s="170"/>
      <c r="I1665" s="170"/>
      <c r="J1665" s="646">
        <v>0</v>
      </c>
      <c r="K1665" s="646">
        <v>0</v>
      </c>
      <c r="L1665" s="652"/>
      <c r="M1665" s="361"/>
    </row>
    <row r="1666" spans="2:13" x14ac:dyDescent="0.35">
      <c r="B1666" s="229"/>
      <c r="C1666" s="301"/>
      <c r="D1666" s="301"/>
      <c r="E1666" s="449"/>
      <c r="F1666" s="301"/>
      <c r="G1666" s="302"/>
      <c r="H1666" s="170"/>
      <c r="I1666" s="170"/>
      <c r="J1666" s="646">
        <v>0</v>
      </c>
      <c r="K1666" s="646">
        <v>0</v>
      </c>
      <c r="L1666" s="652"/>
      <c r="M1666" s="361"/>
    </row>
    <row r="1667" spans="2:13" x14ac:dyDescent="0.35">
      <c r="B1667" s="229"/>
      <c r="C1667" s="301"/>
      <c r="D1667" s="301"/>
      <c r="E1667" s="449"/>
      <c r="F1667" s="301"/>
      <c r="G1667" s="302"/>
      <c r="H1667" s="170"/>
      <c r="I1667" s="170"/>
      <c r="J1667" s="646">
        <v>0</v>
      </c>
      <c r="K1667" s="646">
        <v>0</v>
      </c>
      <c r="L1667" s="652"/>
      <c r="M1667" s="361"/>
    </row>
    <row r="1668" spans="2:13" x14ac:dyDescent="0.35">
      <c r="B1668" s="229"/>
      <c r="C1668" s="301"/>
      <c r="D1668" s="301"/>
      <c r="E1668" s="449"/>
      <c r="F1668" s="301"/>
      <c r="G1668" s="302"/>
      <c r="H1668" s="170"/>
      <c r="I1668" s="170"/>
      <c r="J1668" s="646">
        <v>0</v>
      </c>
      <c r="K1668" s="646">
        <v>0</v>
      </c>
      <c r="L1668" s="652"/>
      <c r="M1668" s="361"/>
    </row>
    <row r="1669" spans="2:13" x14ac:dyDescent="0.35">
      <c r="B1669" s="229"/>
      <c r="C1669" s="301"/>
      <c r="D1669" s="301"/>
      <c r="E1669" s="449"/>
      <c r="F1669" s="301"/>
      <c r="G1669" s="302"/>
      <c r="H1669" s="170"/>
      <c r="I1669" s="170"/>
      <c r="J1669" s="646">
        <v>0</v>
      </c>
      <c r="K1669" s="646">
        <v>0</v>
      </c>
      <c r="L1669" s="652"/>
      <c r="M1669" s="361"/>
    </row>
    <row r="1670" spans="2:13" x14ac:dyDescent="0.35">
      <c r="B1670" s="229"/>
      <c r="C1670" s="301"/>
      <c r="D1670" s="301"/>
      <c r="E1670" s="449"/>
      <c r="F1670" s="301"/>
      <c r="G1670" s="302"/>
      <c r="H1670" s="170"/>
      <c r="I1670" s="170"/>
      <c r="J1670" s="646">
        <v>0</v>
      </c>
      <c r="K1670" s="646">
        <v>0</v>
      </c>
      <c r="L1670" s="652"/>
      <c r="M1670" s="361"/>
    </row>
    <row r="1671" spans="2:13" x14ac:dyDescent="0.35">
      <c r="B1671" s="229"/>
      <c r="C1671" s="301"/>
      <c r="D1671" s="301"/>
      <c r="E1671" s="449"/>
      <c r="F1671" s="301"/>
      <c r="G1671" s="302"/>
      <c r="H1671" s="170"/>
      <c r="I1671" s="170"/>
      <c r="J1671" s="646">
        <v>0</v>
      </c>
      <c r="K1671" s="646">
        <v>0</v>
      </c>
      <c r="L1671" s="652"/>
      <c r="M1671" s="361"/>
    </row>
    <row r="1672" spans="2:13" x14ac:dyDescent="0.35">
      <c r="B1672" s="229"/>
      <c r="C1672" s="301"/>
      <c r="D1672" s="301"/>
      <c r="E1672" s="449"/>
      <c r="F1672" s="301"/>
      <c r="G1672" s="302"/>
      <c r="H1672" s="170"/>
      <c r="I1672" s="170"/>
      <c r="J1672" s="646">
        <v>0</v>
      </c>
      <c r="K1672" s="646">
        <v>0</v>
      </c>
      <c r="L1672" s="652"/>
      <c r="M1672" s="361"/>
    </row>
    <row r="1673" spans="2:13" x14ac:dyDescent="0.35">
      <c r="B1673" s="229"/>
      <c r="C1673" s="301"/>
      <c r="D1673" s="301"/>
      <c r="E1673" s="449"/>
      <c r="F1673" s="301"/>
      <c r="G1673" s="302"/>
      <c r="H1673" s="170"/>
      <c r="I1673" s="170"/>
      <c r="J1673" s="646">
        <v>0</v>
      </c>
      <c r="K1673" s="646">
        <v>0</v>
      </c>
      <c r="L1673" s="652"/>
      <c r="M1673" s="361"/>
    </row>
    <row r="1674" spans="2:13" x14ac:dyDescent="0.35">
      <c r="B1674" s="229"/>
      <c r="C1674" s="301"/>
      <c r="D1674" s="301"/>
      <c r="E1674" s="449"/>
      <c r="F1674" s="301"/>
      <c r="G1674" s="302"/>
      <c r="H1674" s="170"/>
      <c r="I1674" s="170"/>
      <c r="J1674" s="646">
        <v>0</v>
      </c>
      <c r="K1674" s="646">
        <v>0</v>
      </c>
      <c r="L1674" s="652"/>
      <c r="M1674" s="361"/>
    </row>
    <row r="1675" spans="2:13" x14ac:dyDescent="0.35">
      <c r="B1675" s="229"/>
      <c r="C1675" s="301"/>
      <c r="D1675" s="301"/>
      <c r="E1675" s="449"/>
      <c r="F1675" s="301"/>
      <c r="G1675" s="302"/>
      <c r="H1675" s="170"/>
      <c r="I1675" s="170"/>
      <c r="J1675" s="646">
        <v>0</v>
      </c>
      <c r="K1675" s="646">
        <v>0</v>
      </c>
      <c r="L1675" s="652"/>
      <c r="M1675" s="361"/>
    </row>
    <row r="1676" spans="2:13" x14ac:dyDescent="0.35">
      <c r="B1676" s="229"/>
      <c r="C1676" s="301"/>
      <c r="D1676" s="301"/>
      <c r="E1676" s="449"/>
      <c r="F1676" s="301"/>
      <c r="G1676" s="302"/>
      <c r="H1676" s="170"/>
      <c r="I1676" s="170"/>
      <c r="J1676" s="646">
        <v>0</v>
      </c>
      <c r="K1676" s="646">
        <v>0</v>
      </c>
      <c r="L1676" s="652"/>
      <c r="M1676" s="361"/>
    </row>
    <row r="1677" spans="2:13" x14ac:dyDescent="0.35">
      <c r="B1677" s="229"/>
      <c r="C1677" s="301"/>
      <c r="D1677" s="301"/>
      <c r="E1677" s="449"/>
      <c r="F1677" s="301"/>
      <c r="G1677" s="302"/>
      <c r="H1677" s="170"/>
      <c r="I1677" s="170"/>
      <c r="J1677" s="646">
        <v>0</v>
      </c>
      <c r="K1677" s="646">
        <v>0</v>
      </c>
      <c r="L1677" s="652"/>
      <c r="M1677" s="361"/>
    </row>
    <row r="1678" spans="2:13" x14ac:dyDescent="0.35">
      <c r="B1678" s="229"/>
      <c r="C1678" s="301"/>
      <c r="D1678" s="301"/>
      <c r="E1678" s="449"/>
      <c r="F1678" s="301"/>
      <c r="G1678" s="302"/>
      <c r="H1678" s="170"/>
      <c r="I1678" s="170"/>
      <c r="J1678" s="646">
        <v>0</v>
      </c>
      <c r="K1678" s="646">
        <v>0</v>
      </c>
      <c r="L1678" s="652"/>
      <c r="M1678" s="361"/>
    </row>
    <row r="1679" spans="2:13" x14ac:dyDescent="0.35">
      <c r="B1679" s="229"/>
      <c r="C1679" s="301"/>
      <c r="D1679" s="301"/>
      <c r="E1679" s="449"/>
      <c r="F1679" s="301"/>
      <c r="G1679" s="302"/>
      <c r="H1679" s="170"/>
      <c r="I1679" s="170"/>
      <c r="J1679" s="646">
        <v>0</v>
      </c>
      <c r="K1679" s="646">
        <v>0</v>
      </c>
      <c r="L1679" s="652"/>
      <c r="M1679" s="361"/>
    </row>
    <row r="1680" spans="2:13" x14ac:dyDescent="0.35">
      <c r="B1680" s="229"/>
      <c r="C1680" s="301"/>
      <c r="D1680" s="301"/>
      <c r="E1680" s="449"/>
      <c r="F1680" s="301"/>
      <c r="G1680" s="302"/>
      <c r="H1680" s="170"/>
      <c r="I1680" s="170"/>
      <c r="J1680" s="646">
        <v>0</v>
      </c>
      <c r="K1680" s="646">
        <v>0</v>
      </c>
      <c r="L1680" s="652"/>
      <c r="M1680" s="361"/>
    </row>
    <row r="1681" spans="2:13" x14ac:dyDescent="0.35">
      <c r="B1681" s="229"/>
      <c r="C1681" s="301"/>
      <c r="D1681" s="301"/>
      <c r="E1681" s="449"/>
      <c r="F1681" s="301"/>
      <c r="G1681" s="302"/>
      <c r="H1681" s="170"/>
      <c r="I1681" s="170"/>
      <c r="J1681" s="646">
        <v>0</v>
      </c>
      <c r="K1681" s="646">
        <v>0</v>
      </c>
      <c r="L1681" s="652"/>
      <c r="M1681" s="361"/>
    </row>
    <row r="1682" spans="2:13" x14ac:dyDescent="0.35">
      <c r="B1682" s="229"/>
      <c r="C1682" s="301"/>
      <c r="D1682" s="301"/>
      <c r="E1682" s="449"/>
      <c r="F1682" s="301"/>
      <c r="G1682" s="302"/>
      <c r="H1682" s="170"/>
      <c r="I1682" s="170"/>
      <c r="J1682" s="646">
        <v>0</v>
      </c>
      <c r="K1682" s="646">
        <v>0</v>
      </c>
      <c r="L1682" s="652"/>
      <c r="M1682" s="361"/>
    </row>
    <row r="1683" spans="2:13" x14ac:dyDescent="0.35">
      <c r="B1683" s="229"/>
      <c r="C1683" s="301"/>
      <c r="D1683" s="301"/>
      <c r="E1683" s="449"/>
      <c r="F1683" s="301"/>
      <c r="G1683" s="302"/>
      <c r="H1683" s="170"/>
      <c r="I1683" s="170"/>
      <c r="J1683" s="646">
        <v>0</v>
      </c>
      <c r="K1683" s="646">
        <v>0</v>
      </c>
      <c r="L1683" s="652"/>
      <c r="M1683" s="361"/>
    </row>
    <row r="1684" spans="2:13" x14ac:dyDescent="0.35">
      <c r="B1684" s="229"/>
      <c r="C1684" s="301"/>
      <c r="D1684" s="301"/>
      <c r="E1684" s="449"/>
      <c r="F1684" s="301"/>
      <c r="G1684" s="302"/>
      <c r="H1684" s="170"/>
      <c r="I1684" s="170"/>
      <c r="J1684" s="646">
        <v>0</v>
      </c>
      <c r="K1684" s="646">
        <v>0</v>
      </c>
      <c r="L1684" s="652"/>
      <c r="M1684" s="361"/>
    </row>
    <row r="1685" spans="2:13" x14ac:dyDescent="0.35">
      <c r="B1685" s="229"/>
      <c r="C1685" s="301"/>
      <c r="D1685" s="301"/>
      <c r="E1685" s="449"/>
      <c r="F1685" s="301"/>
      <c r="G1685" s="302"/>
      <c r="H1685" s="170"/>
      <c r="I1685" s="170"/>
      <c r="J1685" s="646">
        <v>0</v>
      </c>
      <c r="K1685" s="646">
        <v>0</v>
      </c>
      <c r="L1685" s="652"/>
      <c r="M1685" s="361"/>
    </row>
    <row r="1686" spans="2:13" x14ac:dyDescent="0.35">
      <c r="B1686" s="229"/>
      <c r="C1686" s="301"/>
      <c r="D1686" s="301"/>
      <c r="E1686" s="449"/>
      <c r="F1686" s="301"/>
      <c r="G1686" s="302"/>
      <c r="H1686" s="170"/>
      <c r="I1686" s="170"/>
      <c r="J1686" s="646">
        <v>0</v>
      </c>
      <c r="K1686" s="646">
        <v>0</v>
      </c>
      <c r="L1686" s="652"/>
      <c r="M1686" s="361"/>
    </row>
    <row r="1687" spans="2:13" x14ac:dyDescent="0.35">
      <c r="B1687" s="229"/>
      <c r="C1687" s="301"/>
      <c r="D1687" s="301"/>
      <c r="E1687" s="449"/>
      <c r="F1687" s="301"/>
      <c r="G1687" s="302"/>
      <c r="H1687" s="170"/>
      <c r="I1687" s="170"/>
      <c r="J1687" s="646">
        <v>0</v>
      </c>
      <c r="K1687" s="646">
        <v>0</v>
      </c>
      <c r="L1687" s="652"/>
      <c r="M1687" s="361"/>
    </row>
    <row r="1688" spans="2:13" x14ac:dyDescent="0.35">
      <c r="B1688" s="229"/>
      <c r="C1688" s="301"/>
      <c r="D1688" s="301"/>
      <c r="E1688" s="449"/>
      <c r="F1688" s="301"/>
      <c r="G1688" s="302"/>
      <c r="H1688" s="170"/>
      <c r="I1688" s="170"/>
      <c r="J1688" s="646">
        <v>0</v>
      </c>
      <c r="K1688" s="646">
        <v>0</v>
      </c>
      <c r="L1688" s="652"/>
      <c r="M1688" s="361"/>
    </row>
    <row r="1689" spans="2:13" x14ac:dyDescent="0.35">
      <c r="B1689" s="229"/>
      <c r="C1689" s="301"/>
      <c r="D1689" s="301"/>
      <c r="E1689" s="449"/>
      <c r="F1689" s="301"/>
      <c r="G1689" s="302"/>
      <c r="H1689" s="170"/>
      <c r="I1689" s="170"/>
      <c r="J1689" s="646">
        <v>0</v>
      </c>
      <c r="K1689" s="646">
        <v>0</v>
      </c>
      <c r="L1689" s="652"/>
      <c r="M1689" s="361"/>
    </row>
    <row r="1690" spans="2:13" x14ac:dyDescent="0.35">
      <c r="B1690" s="229"/>
      <c r="C1690" s="301"/>
      <c r="D1690" s="301"/>
      <c r="E1690" s="449"/>
      <c r="F1690" s="301"/>
      <c r="G1690" s="302"/>
      <c r="H1690" s="170"/>
      <c r="I1690" s="170"/>
      <c r="J1690" s="646">
        <v>0</v>
      </c>
      <c r="K1690" s="646">
        <v>0</v>
      </c>
      <c r="L1690" s="652"/>
      <c r="M1690" s="361"/>
    </row>
    <row r="1691" spans="2:13" x14ac:dyDescent="0.35">
      <c r="B1691" s="229"/>
      <c r="C1691" s="301"/>
      <c r="D1691" s="301"/>
      <c r="E1691" s="449"/>
      <c r="F1691" s="301"/>
      <c r="G1691" s="302"/>
      <c r="H1691" s="170"/>
      <c r="I1691" s="170"/>
      <c r="J1691" s="646">
        <v>0</v>
      </c>
      <c r="K1691" s="646">
        <v>0</v>
      </c>
      <c r="L1691" s="652"/>
      <c r="M1691" s="361"/>
    </row>
    <row r="1692" spans="2:13" x14ac:dyDescent="0.35">
      <c r="B1692" s="229"/>
      <c r="C1692" s="301"/>
      <c r="D1692" s="301"/>
      <c r="E1692" s="449"/>
      <c r="F1692" s="301"/>
      <c r="G1692" s="302"/>
      <c r="H1692" s="170"/>
      <c r="I1692" s="170"/>
      <c r="J1692" s="646">
        <v>0</v>
      </c>
      <c r="K1692" s="646">
        <v>0</v>
      </c>
      <c r="L1692" s="652"/>
      <c r="M1692" s="361"/>
    </row>
    <row r="1693" spans="2:13" x14ac:dyDescent="0.35">
      <c r="B1693" s="229"/>
      <c r="C1693" s="301"/>
      <c r="D1693" s="301"/>
      <c r="E1693" s="449"/>
      <c r="F1693" s="301"/>
      <c r="G1693" s="302"/>
      <c r="H1693" s="170"/>
      <c r="I1693" s="170"/>
      <c r="J1693" s="646">
        <v>0</v>
      </c>
      <c r="K1693" s="646">
        <v>0</v>
      </c>
      <c r="L1693" s="652"/>
      <c r="M1693" s="361"/>
    </row>
    <row r="1694" spans="2:13" x14ac:dyDescent="0.35">
      <c r="B1694" s="229"/>
      <c r="C1694" s="301"/>
      <c r="D1694" s="301"/>
      <c r="E1694" s="449"/>
      <c r="F1694" s="301"/>
      <c r="G1694" s="302"/>
      <c r="H1694" s="170"/>
      <c r="I1694" s="170"/>
      <c r="J1694" s="646">
        <v>0</v>
      </c>
      <c r="K1694" s="646">
        <v>0</v>
      </c>
      <c r="L1694" s="652"/>
      <c r="M1694" s="361"/>
    </row>
    <row r="1695" spans="2:13" x14ac:dyDescent="0.35">
      <c r="B1695" s="229"/>
      <c r="C1695" s="301"/>
      <c r="D1695" s="301"/>
      <c r="E1695" s="449"/>
      <c r="F1695" s="301"/>
      <c r="G1695" s="302"/>
      <c r="H1695" s="170"/>
      <c r="I1695" s="170"/>
      <c r="J1695" s="646">
        <v>0</v>
      </c>
      <c r="K1695" s="646">
        <v>0</v>
      </c>
      <c r="L1695" s="652"/>
      <c r="M1695" s="361"/>
    </row>
    <row r="1696" spans="2:13" x14ac:dyDescent="0.35">
      <c r="B1696" s="229"/>
      <c r="C1696" s="301"/>
      <c r="D1696" s="301"/>
      <c r="E1696" s="449"/>
      <c r="F1696" s="301"/>
      <c r="G1696" s="302"/>
      <c r="H1696" s="170"/>
      <c r="I1696" s="170"/>
      <c r="J1696" s="646">
        <v>0</v>
      </c>
      <c r="K1696" s="646">
        <v>0</v>
      </c>
      <c r="L1696" s="652"/>
      <c r="M1696" s="361"/>
    </row>
    <row r="1697" spans="2:14" x14ac:dyDescent="0.35">
      <c r="B1697" s="229"/>
      <c r="C1697" s="301"/>
      <c r="D1697" s="301"/>
      <c r="E1697" s="449"/>
      <c r="F1697" s="301"/>
      <c r="G1697" s="302"/>
      <c r="H1697" s="170"/>
      <c r="I1697" s="170"/>
      <c r="J1697" s="646">
        <v>0</v>
      </c>
      <c r="K1697" s="646">
        <v>0</v>
      </c>
      <c r="L1697" s="652"/>
      <c r="M1697" s="361"/>
    </row>
    <row r="1698" spans="2:14" x14ac:dyDescent="0.35">
      <c r="B1698" s="229"/>
      <c r="C1698" s="301"/>
      <c r="D1698" s="301"/>
      <c r="E1698" s="449"/>
      <c r="F1698" s="301"/>
      <c r="G1698" s="302"/>
      <c r="H1698" s="170"/>
      <c r="I1698" s="170"/>
      <c r="J1698" s="646">
        <v>0</v>
      </c>
      <c r="K1698" s="646">
        <v>0</v>
      </c>
      <c r="L1698" s="652"/>
      <c r="M1698" s="361"/>
    </row>
    <row r="1699" spans="2:14" x14ac:dyDescent="0.35">
      <c r="B1699" s="229"/>
      <c r="C1699" s="301"/>
      <c r="D1699" s="301"/>
      <c r="E1699" s="449"/>
      <c r="F1699" s="301"/>
      <c r="G1699" s="302"/>
      <c r="H1699" s="170"/>
      <c r="I1699" s="170"/>
      <c r="J1699" s="646">
        <v>0</v>
      </c>
      <c r="K1699" s="646">
        <v>0</v>
      </c>
      <c r="L1699" s="652"/>
      <c r="M1699" s="361"/>
    </row>
    <row r="1700" spans="2:14" ht="15" thickBot="1" x14ac:dyDescent="0.4">
      <c r="B1700" s="229"/>
      <c r="C1700" s="301"/>
      <c r="D1700" s="301"/>
      <c r="E1700" s="449"/>
      <c r="F1700" s="301"/>
      <c r="G1700" s="302"/>
      <c r="H1700" s="170"/>
      <c r="I1700" s="170"/>
      <c r="J1700" s="646">
        <v>0</v>
      </c>
      <c r="K1700" s="646">
        <v>0</v>
      </c>
      <c r="L1700" s="652"/>
      <c r="M1700" s="361"/>
    </row>
    <row r="1701" spans="2:14" ht="15" hidden="1" thickBot="1" x14ac:dyDescent="0.4">
      <c r="B1701" s="542"/>
      <c r="C1701" s="572"/>
      <c r="D1701" s="572"/>
      <c r="E1701" s="785"/>
      <c r="F1701" s="572"/>
      <c r="G1701" s="566"/>
      <c r="H1701" s="567"/>
      <c r="I1701" s="567"/>
      <c r="J1701" s="789"/>
      <c r="K1701" s="790"/>
      <c r="L1701" s="654"/>
      <c r="M1701" s="769"/>
    </row>
    <row r="1702" spans="2:14" ht="36" thickTop="1" thickBot="1" x14ac:dyDescent="0.4">
      <c r="B1702" s="759" t="s">
        <v>439</v>
      </c>
      <c r="C1702" s="760"/>
      <c r="D1702" s="760"/>
      <c r="E1702" s="760"/>
      <c r="F1702" s="760"/>
      <c r="G1702" s="760"/>
      <c r="H1702" s="761"/>
      <c r="I1702" s="761"/>
      <c r="J1702" s="759" t="s">
        <v>439</v>
      </c>
      <c r="K1702" s="759"/>
      <c r="L1702" s="759"/>
      <c r="M1702" s="759"/>
      <c r="N1702" s="735"/>
    </row>
    <row r="1703" spans="2:14" ht="15" thickTop="1" x14ac:dyDescent="0.35"/>
  </sheetData>
  <sheetProtection sheet="1" formatColumns="0" formatRows="0" insertRows="0" sort="0" autoFilter="0" pivotTables="0"/>
  <autoFilter ref="B46:M1700" xr:uid="{00E96F1F-E726-4045-9C41-CC78525C8350}"/>
  <dataConsolidate/>
  <mergeCells count="27">
    <mergeCell ref="B45:C45"/>
    <mergeCell ref="J13:M13"/>
    <mergeCell ref="J14:M21"/>
    <mergeCell ref="D7:G7"/>
    <mergeCell ref="B44:M44"/>
    <mergeCell ref="H15:H17"/>
    <mergeCell ref="B17:C17"/>
    <mergeCell ref="D17:F17"/>
    <mergeCell ref="G36:H36"/>
    <mergeCell ref="B23:M23"/>
    <mergeCell ref="G26:H26"/>
    <mergeCell ref="B10:C10"/>
    <mergeCell ref="B15:C16"/>
    <mergeCell ref="D15:F16"/>
    <mergeCell ref="G15:G17"/>
    <mergeCell ref="L37:L38"/>
    <mergeCell ref="K37:K38"/>
    <mergeCell ref="J37:J38"/>
    <mergeCell ref="J26:L26"/>
    <mergeCell ref="B6:C6"/>
    <mergeCell ref="D6:G6"/>
    <mergeCell ref="B8:C8"/>
    <mergeCell ref="D8:G8"/>
    <mergeCell ref="J27:J28"/>
    <mergeCell ref="K27:K28"/>
    <mergeCell ref="L27:L28"/>
    <mergeCell ref="J36:L36"/>
  </mergeCells>
  <conditionalFormatting sqref="D7:G7 D9:G9">
    <cfRule type="expression" dxfId="3" priority="1">
      <formula>$D$6 = "Not On List"</formula>
    </cfRule>
  </conditionalFormatting>
  <dataValidations count="2">
    <dataValidation type="textLength" allowBlank="1" showInputMessage="1" showErrorMessage="1" errorTitle="DOC ID must be20 character" error="DOC ID must be20 characters long" promptTitle="DOC ID must be 20 characters" prompt="DOC ID must be the full 20 character contract number. " sqref="D8" xr:uid="{AA472D11-804D-4263-9A0D-45DE1A43A303}">
      <formula1>20</formula1>
      <formula2>20</formula2>
    </dataValidation>
    <dataValidation type="textLength" allowBlank="1" showInputMessage="1" showErrorMessage="1" error="Only enter the last 4 digits of SSN" sqref="E47:E1701" xr:uid="{660C2F7B-FB80-4C26-B38E-5341BE14E476}">
      <formula1>1</formula1>
      <formula2>4</formula2>
    </dataValidation>
  </dataValidations>
  <printOptions horizontalCentered="1"/>
  <pageMargins left="0.25" right="0.25" top="0.75" bottom="0.75" header="0.3" footer="0.3"/>
  <pageSetup scale="55" fitToWidth="0" fitToHeight="0" orientation="landscape" r:id="rId1"/>
  <headerFooter alignWithMargins="0">
    <oddFooter>&amp;LRoster - Standard Day&amp;R&amp;D</oddFooter>
  </headerFooter>
  <rowBreaks count="2" manualBreakCount="2">
    <brk id="44" min="1" max="12" man="1"/>
    <brk id="1637" min="1" max="12" man="1"/>
  </rowBreaks>
  <extLst>
    <ext xmlns:x14="http://schemas.microsoft.com/office/spreadsheetml/2009/9/main" uri="{78C0D931-6437-407d-A8EE-F0AAD7539E65}">
      <x14:conditionalFormattings>
        <x14:conditionalFormatting xmlns:xm="http://schemas.microsoft.com/office/excel/2006/main">
          <x14:cfRule type="expression" priority="25" id="{BE16AB55-84AA-46C2-97AA-DEEE7046D425}">
            <xm:f>IF(H47="","",H47&lt;INDEX(Lookup!$T$2:$T$10,MATCH($D$45,Lookup!$S$2:$S$10,0)))</xm:f>
            <x14:dxf>
              <fill>
                <patternFill>
                  <bgColor theme="9" tint="0.59996337778862885"/>
                </patternFill>
              </fill>
            </x14:dxf>
          </x14:cfRule>
          <xm:sqref>H47:H1701</xm:sqref>
        </x14:conditionalFormatting>
        <x14:conditionalFormatting xmlns:xm="http://schemas.microsoft.com/office/excel/2006/main">
          <x14:cfRule type="expression" priority="26" id="{AAB99CAA-F199-4E71-8152-DEBF3ED5724F}">
            <xm:f>I47&gt;INDEX(Lookup!$U$2:$U$10,MATCH($D$45,Lookup!$S$2:$S$10,0))</xm:f>
            <x14:dxf>
              <fill>
                <patternFill>
                  <bgColor theme="9" tint="0.59996337778862885"/>
                </patternFill>
              </fill>
            </x14:dxf>
          </x14:cfRule>
          <xm:sqref>I47:I1701</xm:sqref>
        </x14:conditionalFormatting>
        <x14:conditionalFormatting xmlns:xm="http://schemas.microsoft.com/office/excel/2006/main">
          <x14:cfRule type="expression" priority="3" id="{E1B1E723-655E-4EDE-8603-DF46D0CE42AF}">
            <xm:f>IF(I1702="","",I1702&lt;INDEX(Lookup!$T$2:$T$10,MATCH($D$45,Lookup!$S$2:$S$10,0)))</xm:f>
            <x14:dxf>
              <fill>
                <patternFill>
                  <bgColor theme="9" tint="0.39994506668294322"/>
                </patternFill>
              </fill>
            </x14:dxf>
          </x14:cfRule>
          <xm:sqref>I1702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CE15EBE-F18A-475F-8F0A-AC21359145A6}">
          <x14:formula1>
            <xm:f>Lookup!$S$2:$S$10</xm:f>
          </x14:formula1>
          <xm:sqref>D45 D47:D1701</xm:sqref>
        </x14:dataValidation>
        <x14:dataValidation type="list" allowBlank="1" showInputMessage="1" showErrorMessage="1" xr:uid="{5CC5CDED-61DC-46F6-A628-6B85B81B5E21}">
          <x14:formula1>
            <xm:f>Lookup!$D$8:$D$9</xm:f>
          </x14:formula1>
          <xm:sqref>C47:C52</xm:sqref>
        </x14:dataValidation>
        <x14:dataValidation type="list" allowBlank="1" showInputMessage="1" showErrorMessage="1" errorTitle="Enter &quot;X&quot; Only" error="You may only enter the character &quot;X&quot; in this cell or leave it blank." xr:uid="{913239A8-0C22-4DEB-8133-01FC41FF65AA}">
          <x14:formula1>
            <xm:f>Lookup!$J$12:$J$13</xm:f>
          </x14:formula1>
          <xm:sqref>M47:M1701</xm:sqref>
        </x14:dataValidation>
        <x14:dataValidation type="list" allowBlank="1" showInputMessage="1" showErrorMessage="1" xr:uid="{4E73A4AA-0C6A-4F91-9E4A-D68A5C244DC3}">
          <x14:formula1>
            <xm:f>Lookup!$C$2:$C$33</xm:f>
          </x14:formula1>
          <xm:sqref>B47:B1701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59999389629810485"/>
  </sheetPr>
  <dimension ref="A1:AH350"/>
  <sheetViews>
    <sheetView zoomScale="80" zoomScaleNormal="80" workbookViewId="0">
      <selection activeCell="Y18" sqref="Y18"/>
    </sheetView>
  </sheetViews>
  <sheetFormatPr defaultRowHeight="14.5" x14ac:dyDescent="0.35"/>
  <cols>
    <col min="1" max="1" width="11" style="285" bestFit="1" customWidth="1"/>
    <col min="2" max="2" width="11" style="285" customWidth="1"/>
    <col min="4" max="4" width="6.81640625" customWidth="1"/>
    <col min="6" max="6" width="12.54296875" customWidth="1"/>
    <col min="7" max="7" width="10" customWidth="1"/>
    <col min="9" max="9" width="6" customWidth="1"/>
    <col min="10" max="10" width="24" customWidth="1"/>
    <col min="11" max="11" width="10" customWidth="1"/>
    <col min="12" max="12" width="15.54296875" customWidth="1"/>
    <col min="17" max="17" width="23.81640625" customWidth="1"/>
    <col min="21" max="21" width="10.1796875" bestFit="1" customWidth="1"/>
    <col min="22" max="22" width="10.54296875" bestFit="1" customWidth="1"/>
    <col min="23" max="23" width="13.81640625" bestFit="1" customWidth="1"/>
    <col min="24" max="24" width="13.453125" customWidth="1"/>
    <col min="25" max="25" width="13.1796875" customWidth="1"/>
    <col min="26" max="26" width="15.1796875" bestFit="1" customWidth="1"/>
    <col min="27" max="27" width="14.54296875" bestFit="1" customWidth="1"/>
    <col min="28" max="28" width="9.453125" customWidth="1"/>
    <col min="29" max="29" width="17.453125" customWidth="1"/>
    <col min="30" max="30" width="18.453125" customWidth="1"/>
    <col min="31" max="31" width="19.81640625" customWidth="1"/>
    <col min="32" max="32" width="13.1796875" customWidth="1"/>
    <col min="33" max="33" width="11.54296875" customWidth="1"/>
    <col min="34" max="34" width="14.54296875" customWidth="1"/>
  </cols>
  <sheetData>
    <row r="1" spans="1:34" ht="29.5" thickBot="1" x14ac:dyDescent="0.4">
      <c r="A1" s="62" t="s">
        <v>418</v>
      </c>
      <c r="B1" s="62" t="s">
        <v>424</v>
      </c>
      <c r="C1" s="62" t="s">
        <v>81</v>
      </c>
      <c r="E1" s="61" t="s">
        <v>12</v>
      </c>
      <c r="F1" s="362" t="s">
        <v>217</v>
      </c>
      <c r="G1" s="383"/>
      <c r="H1" s="384"/>
      <c r="J1" t="s">
        <v>277</v>
      </c>
      <c r="M1" s="63" t="s">
        <v>21</v>
      </c>
      <c r="O1" s="260">
        <v>30.79</v>
      </c>
      <c r="Q1" s="284" t="s">
        <v>399</v>
      </c>
      <c r="S1" s="550" t="s">
        <v>201</v>
      </c>
      <c r="T1" s="550" t="s">
        <v>434</v>
      </c>
      <c r="U1" s="550" t="s">
        <v>435</v>
      </c>
      <c r="V1" s="550" t="s">
        <v>278</v>
      </c>
      <c r="W1" s="550" t="s">
        <v>279</v>
      </c>
      <c r="Y1" s="551" t="s">
        <v>433</v>
      </c>
      <c r="Z1" s="552" t="s">
        <v>1130</v>
      </c>
      <c r="AB1" s="1086" t="s">
        <v>1082</v>
      </c>
      <c r="AC1" s="1087"/>
      <c r="AD1" s="1087"/>
      <c r="AE1" s="1087"/>
      <c r="AF1" s="1087"/>
      <c r="AG1" s="1087"/>
      <c r="AH1" s="1088"/>
    </row>
    <row r="2" spans="1:34" ht="43.5" x14ac:dyDescent="0.35">
      <c r="A2" s="392" t="s">
        <v>421</v>
      </c>
      <c r="B2" s="392"/>
      <c r="C2" s="393" t="s">
        <v>85</v>
      </c>
      <c r="E2" s="15" t="s">
        <v>280</v>
      </c>
      <c r="F2" s="10"/>
      <c r="G2" s="10"/>
      <c r="H2" s="10"/>
      <c r="J2" t="s">
        <v>281</v>
      </c>
      <c r="M2" s="63" t="s">
        <v>15</v>
      </c>
      <c r="O2" s="260">
        <v>52.99</v>
      </c>
      <c r="Q2" s="556">
        <v>3163</v>
      </c>
      <c r="R2" s="292"/>
      <c r="S2" s="392">
        <v>2022</v>
      </c>
      <c r="T2" s="553">
        <v>44378</v>
      </c>
      <c r="U2" s="553">
        <v>44742</v>
      </c>
      <c r="V2" s="392" t="s">
        <v>282</v>
      </c>
      <c r="W2" s="392" t="s">
        <v>283</v>
      </c>
      <c r="Y2" s="402" t="s">
        <v>1131</v>
      </c>
      <c r="AB2" s="700" t="s">
        <v>1075</v>
      </c>
      <c r="AC2" s="701" t="s">
        <v>1076</v>
      </c>
      <c r="AD2" s="701" t="s">
        <v>1081</v>
      </c>
      <c r="AE2" s="701" t="s">
        <v>1077</v>
      </c>
      <c r="AF2" s="701" t="s">
        <v>1078</v>
      </c>
      <c r="AG2" s="701" t="s">
        <v>1079</v>
      </c>
      <c r="AH2" s="701" t="s">
        <v>1080</v>
      </c>
    </row>
    <row r="3" spans="1:34" x14ac:dyDescent="0.35">
      <c r="A3" s="392" t="s">
        <v>421</v>
      </c>
      <c r="B3" s="392"/>
      <c r="C3" s="393" t="s">
        <v>88</v>
      </c>
      <c r="E3" s="15" t="s">
        <v>284</v>
      </c>
      <c r="F3" s="130" t="s">
        <v>285</v>
      </c>
      <c r="G3" s="813">
        <v>9.0299999999999994</v>
      </c>
      <c r="H3" s="130">
        <v>0.25</v>
      </c>
      <c r="J3" t="s">
        <v>286</v>
      </c>
      <c r="M3" s="63" t="s">
        <v>27</v>
      </c>
      <c r="Q3" s="556">
        <v>3165</v>
      </c>
      <c r="R3" s="292"/>
      <c r="S3" s="392">
        <v>2023</v>
      </c>
      <c r="T3" s="553">
        <v>44743</v>
      </c>
      <c r="U3" s="553">
        <v>45107</v>
      </c>
      <c r="V3" s="392" t="s">
        <v>283</v>
      </c>
      <c r="W3" s="392" t="s">
        <v>287</v>
      </c>
      <c r="AB3" s="697">
        <v>3709</v>
      </c>
      <c r="AC3" s="693">
        <v>0</v>
      </c>
      <c r="AD3" s="693">
        <v>0</v>
      </c>
      <c r="AE3" s="693">
        <v>0</v>
      </c>
      <c r="AF3" s="694">
        <f>IFERROR(ROUND(AE3/AC3,2),0)</f>
        <v>0</v>
      </c>
      <c r="AG3" s="695">
        <v>0.05</v>
      </c>
      <c r="AH3" s="695">
        <v>0.05</v>
      </c>
    </row>
    <row r="4" spans="1:34" x14ac:dyDescent="0.35">
      <c r="A4" s="392" t="s">
        <v>421</v>
      </c>
      <c r="B4" s="392"/>
      <c r="C4" s="393" t="s">
        <v>90</v>
      </c>
      <c r="E4" s="15" t="s">
        <v>284</v>
      </c>
      <c r="F4" s="130" t="s">
        <v>288</v>
      </c>
      <c r="G4" s="813">
        <v>18.059999999999999</v>
      </c>
      <c r="H4" s="130">
        <v>0.5</v>
      </c>
      <c r="J4" t="s">
        <v>289</v>
      </c>
      <c r="Q4" s="556">
        <v>3168</v>
      </c>
      <c r="R4" s="292"/>
      <c r="S4" s="392">
        <v>2024</v>
      </c>
      <c r="T4" s="553">
        <v>45108</v>
      </c>
      <c r="U4" s="553">
        <v>45473</v>
      </c>
      <c r="V4" s="392" t="s">
        <v>287</v>
      </c>
      <c r="W4" s="392" t="s">
        <v>290</v>
      </c>
      <c r="AB4" s="697">
        <v>3701</v>
      </c>
      <c r="AC4" s="693">
        <v>6658.32</v>
      </c>
      <c r="AD4" s="693">
        <v>0</v>
      </c>
      <c r="AE4" s="693">
        <v>0</v>
      </c>
      <c r="AF4" s="694">
        <f t="shared" ref="AF4:AF30" si="0">IFERROR(ROUND(AE4/AC4,2),0)</f>
        <v>0</v>
      </c>
      <c r="AG4" s="695">
        <v>0.05</v>
      </c>
      <c r="AH4" s="695">
        <v>0.05</v>
      </c>
    </row>
    <row r="5" spans="1:34" x14ac:dyDescent="0.35">
      <c r="A5" s="392" t="s">
        <v>421</v>
      </c>
      <c r="B5" s="392"/>
      <c r="C5" s="393" t="s">
        <v>92</v>
      </c>
      <c r="E5" s="15" t="s">
        <v>284</v>
      </c>
      <c r="F5" s="130" t="s">
        <v>291</v>
      </c>
      <c r="G5" s="813">
        <v>27.089999999999996</v>
      </c>
      <c r="H5" s="130">
        <v>0.75</v>
      </c>
      <c r="J5" t="s">
        <v>292</v>
      </c>
      <c r="Q5" s="556">
        <v>3181</v>
      </c>
      <c r="R5" s="292"/>
      <c r="S5" s="392">
        <v>2025</v>
      </c>
      <c r="T5" s="553">
        <v>45474</v>
      </c>
      <c r="U5" s="553">
        <v>45838</v>
      </c>
      <c r="V5" s="392" t="s">
        <v>290</v>
      </c>
      <c r="W5" s="392" t="s">
        <v>293</v>
      </c>
      <c r="AB5" s="697">
        <v>3710</v>
      </c>
      <c r="AC5" s="693">
        <v>1414792.16</v>
      </c>
      <c r="AD5" s="693">
        <v>386277.54</v>
      </c>
      <c r="AE5" s="693">
        <v>579416.30999999994</v>
      </c>
      <c r="AF5" s="694">
        <f t="shared" si="0"/>
        <v>0.41</v>
      </c>
      <c r="AG5" s="696">
        <f t="shared" ref="AG5:AG23" si="1">IF(CEILING(AF5,0.2)&gt;=1,0.95,CEILING(AF5,0.2))</f>
        <v>0.60000000000000009</v>
      </c>
      <c r="AH5" s="694">
        <v>0.75</v>
      </c>
    </row>
    <row r="6" spans="1:34" x14ac:dyDescent="0.35">
      <c r="A6" s="392" t="s">
        <v>421</v>
      </c>
      <c r="B6" s="392"/>
      <c r="C6" s="393" t="s">
        <v>94</v>
      </c>
      <c r="E6" s="15" t="s">
        <v>284</v>
      </c>
      <c r="F6" s="130" t="s">
        <v>294</v>
      </c>
      <c r="G6" s="813">
        <v>36.119999999999997</v>
      </c>
      <c r="H6" s="130">
        <v>1</v>
      </c>
      <c r="J6" t="s">
        <v>295</v>
      </c>
      <c r="Q6" s="556">
        <v>3253</v>
      </c>
      <c r="R6" s="292"/>
      <c r="S6" s="392">
        <v>2026</v>
      </c>
      <c r="T6" s="553">
        <v>45839</v>
      </c>
      <c r="U6" s="553">
        <v>46203</v>
      </c>
      <c r="V6" s="392" t="s">
        <v>293</v>
      </c>
      <c r="W6" s="392" t="s">
        <v>296</v>
      </c>
      <c r="AB6" s="698">
        <v>3716</v>
      </c>
      <c r="AC6" s="693">
        <v>1427516.16</v>
      </c>
      <c r="AD6" s="693">
        <v>416240</v>
      </c>
      <c r="AE6" s="693">
        <v>624360</v>
      </c>
      <c r="AF6" s="694">
        <f t="shared" si="0"/>
        <v>0.44</v>
      </c>
      <c r="AG6" s="696">
        <f t="shared" si="1"/>
        <v>0.60000000000000009</v>
      </c>
      <c r="AH6" s="694">
        <v>0.75</v>
      </c>
    </row>
    <row r="7" spans="1:34" x14ac:dyDescent="0.35">
      <c r="A7" s="392" t="s">
        <v>421</v>
      </c>
      <c r="B7" s="392"/>
      <c r="C7" s="393" t="s">
        <v>96</v>
      </c>
      <c r="J7" t="s">
        <v>30</v>
      </c>
      <c r="Q7" s="556">
        <v>3664</v>
      </c>
      <c r="R7" s="292"/>
      <c r="S7" s="392">
        <v>2027</v>
      </c>
      <c r="T7" s="553">
        <v>46204</v>
      </c>
      <c r="U7" s="553">
        <v>46568</v>
      </c>
      <c r="V7" s="392" t="s">
        <v>296</v>
      </c>
      <c r="W7" s="392" t="s">
        <v>297</v>
      </c>
      <c r="AB7" s="699">
        <v>7102</v>
      </c>
      <c r="AC7" s="693">
        <v>1190561.28</v>
      </c>
      <c r="AD7" s="693">
        <v>357478.41</v>
      </c>
      <c r="AE7" s="693">
        <v>536217.61499999999</v>
      </c>
      <c r="AF7" s="694">
        <f t="shared" si="0"/>
        <v>0.45</v>
      </c>
      <c r="AG7" s="696">
        <f t="shared" si="1"/>
        <v>0.60000000000000009</v>
      </c>
      <c r="AH7" s="694">
        <v>0.75</v>
      </c>
    </row>
    <row r="8" spans="1:34" x14ac:dyDescent="0.35">
      <c r="A8" s="392" t="s">
        <v>422</v>
      </c>
      <c r="B8" s="392"/>
      <c r="C8" s="393" t="s">
        <v>98</v>
      </c>
      <c r="D8" s="391" t="s">
        <v>212</v>
      </c>
      <c r="J8" t="s">
        <v>298</v>
      </c>
      <c r="Q8" s="803">
        <v>3700</v>
      </c>
      <c r="R8" s="292"/>
      <c r="S8" s="392">
        <v>2028</v>
      </c>
      <c r="T8" s="553">
        <v>46569</v>
      </c>
      <c r="U8" s="553">
        <v>46934</v>
      </c>
      <c r="V8" s="392" t="s">
        <v>297</v>
      </c>
      <c r="W8" s="392" t="s">
        <v>299</v>
      </c>
      <c r="AB8" s="699">
        <v>3291</v>
      </c>
      <c r="AC8" s="693">
        <v>112200</v>
      </c>
      <c r="AD8" s="693">
        <v>36190.32</v>
      </c>
      <c r="AE8" s="693">
        <v>54285.479999999996</v>
      </c>
      <c r="AF8" s="694">
        <f t="shared" si="0"/>
        <v>0.48</v>
      </c>
      <c r="AG8" s="696">
        <f t="shared" si="1"/>
        <v>0.60000000000000009</v>
      </c>
      <c r="AH8" s="694">
        <v>0.75</v>
      </c>
    </row>
    <row r="9" spans="1:34" x14ac:dyDescent="0.35">
      <c r="A9" s="392" t="s">
        <v>422</v>
      </c>
      <c r="B9" s="392"/>
      <c r="C9" s="393" t="s">
        <v>100</v>
      </c>
      <c r="D9" s="391"/>
      <c r="Q9" s="556">
        <v>3703</v>
      </c>
      <c r="R9" s="292"/>
      <c r="S9" s="392">
        <v>2029</v>
      </c>
      <c r="T9" s="553">
        <v>46935</v>
      </c>
      <c r="U9" s="553">
        <v>47299</v>
      </c>
      <c r="V9" s="392" t="s">
        <v>299</v>
      </c>
      <c r="W9" s="392" t="s">
        <v>300</v>
      </c>
      <c r="AB9" s="699">
        <v>3664</v>
      </c>
      <c r="AC9" s="693">
        <v>1312604.48</v>
      </c>
      <c r="AD9" s="693">
        <v>437988</v>
      </c>
      <c r="AE9" s="693">
        <v>656982</v>
      </c>
      <c r="AF9" s="694">
        <f t="shared" si="0"/>
        <v>0.5</v>
      </c>
      <c r="AG9" s="696">
        <f t="shared" si="1"/>
        <v>0.60000000000000009</v>
      </c>
      <c r="AH9" s="694">
        <v>0.75</v>
      </c>
    </row>
    <row r="10" spans="1:34" ht="15" thickBot="1" x14ac:dyDescent="0.4">
      <c r="A10" s="392" t="s">
        <v>422</v>
      </c>
      <c r="B10" s="392"/>
      <c r="C10" s="393" t="s">
        <v>102</v>
      </c>
      <c r="Q10" s="556">
        <v>3707</v>
      </c>
      <c r="R10" s="292"/>
      <c r="S10" s="392">
        <v>2030</v>
      </c>
      <c r="T10" s="553">
        <v>47300</v>
      </c>
      <c r="U10" s="553">
        <v>47664</v>
      </c>
      <c r="V10" s="392" t="s">
        <v>300</v>
      </c>
      <c r="W10" s="392" t="s">
        <v>301</v>
      </c>
      <c r="AB10" s="699">
        <v>3781</v>
      </c>
      <c r="AC10" s="693">
        <v>83592.479999999996</v>
      </c>
      <c r="AD10" s="693">
        <v>28652.58</v>
      </c>
      <c r="AE10" s="693">
        <v>42978.87</v>
      </c>
      <c r="AF10" s="694">
        <f t="shared" si="0"/>
        <v>0.51</v>
      </c>
      <c r="AG10" s="696">
        <f t="shared" si="1"/>
        <v>0.60000000000000009</v>
      </c>
      <c r="AH10" s="694">
        <v>0.75</v>
      </c>
    </row>
    <row r="11" spans="1:34" x14ac:dyDescent="0.35">
      <c r="A11" s="392" t="s">
        <v>422</v>
      </c>
      <c r="B11" s="392"/>
      <c r="C11" s="393" t="s">
        <v>104</v>
      </c>
      <c r="J11" s="457" t="s">
        <v>426</v>
      </c>
      <c r="L11" s="456" t="s">
        <v>428</v>
      </c>
      <c r="Q11" s="556">
        <v>3710</v>
      </c>
      <c r="R11" s="292"/>
      <c r="AB11" s="699">
        <v>3707</v>
      </c>
      <c r="AC11" s="693">
        <v>2597400.38</v>
      </c>
      <c r="AD11" s="693">
        <v>903973.73</v>
      </c>
      <c r="AE11" s="693">
        <v>1355960.595</v>
      </c>
      <c r="AF11" s="694">
        <f t="shared" si="0"/>
        <v>0.52</v>
      </c>
      <c r="AG11" s="696">
        <f t="shared" si="1"/>
        <v>0.60000000000000009</v>
      </c>
      <c r="AH11" s="694">
        <v>0.75</v>
      </c>
    </row>
    <row r="12" spans="1:34" ht="15" thickBot="1" x14ac:dyDescent="0.4">
      <c r="A12" s="392" t="s">
        <v>422</v>
      </c>
      <c r="B12" s="392"/>
      <c r="C12" s="393" t="s">
        <v>106</v>
      </c>
      <c r="J12" s="458" t="s">
        <v>400</v>
      </c>
      <c r="L12" s="461">
        <v>-12</v>
      </c>
      <c r="Q12" s="556">
        <v>3716</v>
      </c>
      <c r="R12" s="292"/>
      <c r="AB12" s="699">
        <v>7100</v>
      </c>
      <c r="AC12" s="693">
        <v>2112705.6</v>
      </c>
      <c r="AD12" s="693">
        <v>742953.44</v>
      </c>
      <c r="AE12" s="693">
        <v>1114430.1599999999</v>
      </c>
      <c r="AF12" s="694">
        <f t="shared" si="0"/>
        <v>0.53</v>
      </c>
      <c r="AG12" s="696">
        <f t="shared" si="1"/>
        <v>0.60000000000000009</v>
      </c>
      <c r="AH12" s="694">
        <v>0.75</v>
      </c>
    </row>
    <row r="13" spans="1:34" ht="29" x14ac:dyDescent="0.35">
      <c r="A13" s="392" t="s">
        <v>422</v>
      </c>
      <c r="B13" s="392"/>
      <c r="C13" s="393" t="s">
        <v>108</v>
      </c>
      <c r="L13" s="461">
        <v>-11</v>
      </c>
      <c r="Q13" s="556">
        <v>3731</v>
      </c>
      <c r="R13" s="292"/>
      <c r="Y13" s="550" t="s">
        <v>1138</v>
      </c>
      <c r="AB13" s="699">
        <v>3702</v>
      </c>
      <c r="AC13" s="693">
        <v>79958.259999999995</v>
      </c>
      <c r="AD13" s="693">
        <v>30815.05</v>
      </c>
      <c r="AE13" s="693">
        <v>46222.574999999997</v>
      </c>
      <c r="AF13" s="694">
        <f t="shared" si="0"/>
        <v>0.57999999999999996</v>
      </c>
      <c r="AG13" s="696">
        <f t="shared" si="1"/>
        <v>0.60000000000000009</v>
      </c>
      <c r="AH13" s="694">
        <v>0.75</v>
      </c>
    </row>
    <row r="14" spans="1:34" ht="15" thickBot="1" x14ac:dyDescent="0.4">
      <c r="A14" s="392" t="s">
        <v>422</v>
      </c>
      <c r="B14" s="392"/>
      <c r="C14" s="393" t="s">
        <v>110</v>
      </c>
      <c r="L14" s="461">
        <v>-10</v>
      </c>
      <c r="Q14" s="556">
        <v>3735</v>
      </c>
      <c r="R14" s="292"/>
      <c r="Y14" s="392" t="s">
        <v>1136</v>
      </c>
      <c r="AB14" s="699">
        <v>3703</v>
      </c>
      <c r="AC14" s="693">
        <v>12299188.970000001</v>
      </c>
      <c r="AD14" s="693">
        <v>4791792.79</v>
      </c>
      <c r="AE14" s="693">
        <v>7187689.1850000005</v>
      </c>
      <c r="AF14" s="694">
        <f t="shared" si="0"/>
        <v>0.57999999999999996</v>
      </c>
      <c r="AG14" s="696">
        <f t="shared" si="1"/>
        <v>0.60000000000000009</v>
      </c>
      <c r="AH14" s="694">
        <v>0.75</v>
      </c>
    </row>
    <row r="15" spans="1:34" x14ac:dyDescent="0.35">
      <c r="A15" s="392" t="s">
        <v>422</v>
      </c>
      <c r="B15" s="392"/>
      <c r="C15" s="393" t="s">
        <v>112</v>
      </c>
      <c r="J15" s="456" t="s">
        <v>427</v>
      </c>
      <c r="L15" s="461">
        <v>-9</v>
      </c>
      <c r="Q15" s="556">
        <v>3777</v>
      </c>
      <c r="R15" s="292"/>
      <c r="Y15" s="392" t="s">
        <v>1137</v>
      </c>
      <c r="AB15" s="699">
        <v>3731</v>
      </c>
      <c r="AC15" s="693">
        <v>3927337.23</v>
      </c>
      <c r="AD15" s="693">
        <v>1598386.35</v>
      </c>
      <c r="AE15" s="693">
        <v>2397579.5250000004</v>
      </c>
      <c r="AF15" s="694">
        <f t="shared" si="0"/>
        <v>0.61</v>
      </c>
      <c r="AG15" s="696">
        <f t="shared" si="1"/>
        <v>0.8</v>
      </c>
      <c r="AH15" s="694">
        <v>0.95</v>
      </c>
    </row>
    <row r="16" spans="1:34" x14ac:dyDescent="0.35">
      <c r="A16" s="392" t="s">
        <v>422</v>
      </c>
      <c r="B16" s="392"/>
      <c r="C16" s="393" t="s">
        <v>114</v>
      </c>
      <c r="J16" s="461">
        <v>-7</v>
      </c>
      <c r="L16" s="461">
        <v>-8</v>
      </c>
      <c r="Q16" s="556">
        <v>3798</v>
      </c>
      <c r="R16" s="292"/>
      <c r="Y16" s="392" t="s">
        <v>211</v>
      </c>
      <c r="AB16" s="699">
        <v>3253</v>
      </c>
      <c r="AC16" s="693">
        <v>227331.92</v>
      </c>
      <c r="AD16" s="693">
        <v>95467.96</v>
      </c>
      <c r="AE16" s="693">
        <v>143201.94</v>
      </c>
      <c r="AF16" s="694">
        <f t="shared" si="0"/>
        <v>0.63</v>
      </c>
      <c r="AG16" s="696">
        <f t="shared" si="1"/>
        <v>0.8</v>
      </c>
      <c r="AH16" s="694">
        <v>0.95</v>
      </c>
    </row>
    <row r="17" spans="1:34" x14ac:dyDescent="0.35">
      <c r="A17" s="392" t="s">
        <v>419</v>
      </c>
      <c r="B17" s="392"/>
      <c r="C17" s="393" t="s">
        <v>116</v>
      </c>
      <c r="J17" s="461">
        <v>-6</v>
      </c>
      <c r="L17" s="461">
        <v>-7</v>
      </c>
      <c r="Q17" s="556">
        <v>7100</v>
      </c>
      <c r="R17" s="292"/>
      <c r="Y17" s="392" t="s">
        <v>212</v>
      </c>
      <c r="AB17" s="699">
        <v>3168</v>
      </c>
      <c r="AC17" s="693">
        <v>25019868.629999999</v>
      </c>
      <c r="AD17" s="693">
        <v>11244726.220000001</v>
      </c>
      <c r="AE17" s="693">
        <v>16867089.330000002</v>
      </c>
      <c r="AF17" s="694">
        <f t="shared" si="0"/>
        <v>0.67</v>
      </c>
      <c r="AG17" s="696">
        <f t="shared" si="1"/>
        <v>0.8</v>
      </c>
      <c r="AH17" s="694">
        <v>0.95</v>
      </c>
    </row>
    <row r="18" spans="1:34" x14ac:dyDescent="0.35">
      <c r="A18" s="392" t="s">
        <v>419</v>
      </c>
      <c r="B18" s="392"/>
      <c r="C18" s="393" t="s">
        <v>118</v>
      </c>
      <c r="J18" s="461">
        <v>-5</v>
      </c>
      <c r="L18" s="461">
        <v>-6</v>
      </c>
      <c r="Q18" s="556">
        <v>7102</v>
      </c>
      <c r="R18" s="292"/>
      <c r="Y18" s="392" t="s">
        <v>1143</v>
      </c>
      <c r="AB18" s="699">
        <v>3712</v>
      </c>
      <c r="AC18" s="693">
        <v>330811.01</v>
      </c>
      <c r="AD18" s="693">
        <v>152184.28</v>
      </c>
      <c r="AE18" s="693">
        <v>228276.41999999998</v>
      </c>
      <c r="AF18" s="694">
        <f t="shared" si="0"/>
        <v>0.69</v>
      </c>
      <c r="AG18" s="696">
        <f t="shared" si="1"/>
        <v>0.8</v>
      </c>
      <c r="AH18" s="694">
        <v>0.95</v>
      </c>
    </row>
    <row r="19" spans="1:34" x14ac:dyDescent="0.35">
      <c r="A19" s="392"/>
      <c r="B19" s="392"/>
      <c r="C19" s="393" t="s">
        <v>302</v>
      </c>
      <c r="J19" s="461">
        <v>-4</v>
      </c>
      <c r="L19" s="461">
        <v>-5</v>
      </c>
      <c r="R19" s="292"/>
      <c r="AB19" s="699">
        <v>3274</v>
      </c>
      <c r="AC19" s="693">
        <v>322871.13</v>
      </c>
      <c r="AD19" s="693">
        <v>151100.66</v>
      </c>
      <c r="AE19" s="693">
        <v>226650.99</v>
      </c>
      <c r="AF19" s="694">
        <f t="shared" si="0"/>
        <v>0.7</v>
      </c>
      <c r="AG19" s="696">
        <f t="shared" si="1"/>
        <v>0.8</v>
      </c>
      <c r="AH19" s="694">
        <v>0.95</v>
      </c>
    </row>
    <row r="20" spans="1:34" ht="29" x14ac:dyDescent="0.35">
      <c r="A20" s="392" t="s">
        <v>419</v>
      </c>
      <c r="B20" s="392"/>
      <c r="C20" s="393" t="s">
        <v>120</v>
      </c>
      <c r="J20" s="461">
        <v>-3</v>
      </c>
      <c r="L20" s="461">
        <v>-4</v>
      </c>
      <c r="Q20" s="550" t="s">
        <v>431</v>
      </c>
      <c r="R20" s="292"/>
      <c r="AB20" s="699">
        <v>3165</v>
      </c>
      <c r="AC20" s="693">
        <v>49017.15</v>
      </c>
      <c r="AD20" s="693">
        <v>23461.200000000001</v>
      </c>
      <c r="AE20" s="693">
        <v>35191.800000000003</v>
      </c>
      <c r="AF20" s="694">
        <f t="shared" si="0"/>
        <v>0.72</v>
      </c>
      <c r="AG20" s="696">
        <f t="shared" si="1"/>
        <v>0.8</v>
      </c>
      <c r="AH20" s="694">
        <v>0.95</v>
      </c>
    </row>
    <row r="21" spans="1:34" x14ac:dyDescent="0.35">
      <c r="A21" s="392" t="s">
        <v>419</v>
      </c>
      <c r="B21" s="392"/>
      <c r="C21" s="393" t="s">
        <v>122</v>
      </c>
      <c r="J21" s="461">
        <v>-2</v>
      </c>
      <c r="L21" s="461">
        <v>-3</v>
      </c>
      <c r="Q21" s="554">
        <v>3274</v>
      </c>
      <c r="AB21" s="699">
        <v>3798</v>
      </c>
      <c r="AC21" s="693">
        <v>69859492.569999993</v>
      </c>
      <c r="AD21" s="693">
        <v>34379155.689999998</v>
      </c>
      <c r="AE21" s="693">
        <v>51568733.534999996</v>
      </c>
      <c r="AF21" s="694">
        <f t="shared" si="0"/>
        <v>0.74</v>
      </c>
      <c r="AG21" s="696">
        <f t="shared" si="1"/>
        <v>0.8</v>
      </c>
      <c r="AH21" s="694">
        <v>0.95</v>
      </c>
    </row>
    <row r="22" spans="1:34" x14ac:dyDescent="0.35">
      <c r="A22" s="392" t="s">
        <v>419</v>
      </c>
      <c r="B22" s="392"/>
      <c r="C22" s="393" t="s">
        <v>124</v>
      </c>
      <c r="J22" s="461">
        <v>-1</v>
      </c>
      <c r="L22" s="461">
        <v>-2</v>
      </c>
      <c r="Q22" s="686">
        <v>3770</v>
      </c>
      <c r="S22" s="292"/>
      <c r="T22" s="285"/>
      <c r="AB22" s="699">
        <v>3700</v>
      </c>
      <c r="AC22" s="693">
        <v>2938626.16</v>
      </c>
      <c r="AD22" s="693">
        <v>1511927.24</v>
      </c>
      <c r="AE22" s="693">
        <v>2267890.86</v>
      </c>
      <c r="AF22" s="694">
        <f t="shared" si="0"/>
        <v>0.77</v>
      </c>
      <c r="AG22" s="696">
        <f t="shared" si="1"/>
        <v>0.8</v>
      </c>
      <c r="AH22" s="694">
        <v>0.95</v>
      </c>
    </row>
    <row r="23" spans="1:34" x14ac:dyDescent="0.35">
      <c r="A23" s="392" t="s">
        <v>419</v>
      </c>
      <c r="B23" s="392"/>
      <c r="C23" s="393" t="s">
        <v>126</v>
      </c>
      <c r="J23" s="461">
        <v>0</v>
      </c>
      <c r="L23" s="461">
        <v>-1</v>
      </c>
      <c r="Q23" s="686">
        <v>3771</v>
      </c>
      <c r="AB23" s="697">
        <v>3181</v>
      </c>
      <c r="AC23" s="693">
        <v>32155312.890000001</v>
      </c>
      <c r="AD23" s="693">
        <v>17017177.68</v>
      </c>
      <c r="AE23" s="693">
        <v>25525766.52</v>
      </c>
      <c r="AF23" s="694">
        <f t="shared" si="0"/>
        <v>0.79</v>
      </c>
      <c r="AG23" s="696">
        <f t="shared" si="1"/>
        <v>0.8</v>
      </c>
      <c r="AH23" s="694">
        <v>0.95</v>
      </c>
    </row>
    <row r="24" spans="1:34" x14ac:dyDescent="0.35">
      <c r="A24" s="392" t="s">
        <v>419</v>
      </c>
      <c r="B24" s="392"/>
      <c r="C24" s="393" t="s">
        <v>128</v>
      </c>
      <c r="J24" s="459">
        <v>1</v>
      </c>
      <c r="L24" s="461">
        <v>0</v>
      </c>
      <c r="Q24" s="686">
        <v>3772</v>
      </c>
      <c r="S24" s="292"/>
      <c r="T24" s="292"/>
      <c r="U24" s="804"/>
      <c r="V24" s="804"/>
      <c r="W24" s="804"/>
      <c r="X24" s="804"/>
      <c r="AB24" s="697">
        <v>3773</v>
      </c>
      <c r="AC24" s="693">
        <v>4738456.8</v>
      </c>
      <c r="AD24" s="693">
        <v>2529647.4500000002</v>
      </c>
      <c r="AE24" s="693">
        <v>3794471.1750000003</v>
      </c>
      <c r="AF24" s="694">
        <f t="shared" si="0"/>
        <v>0.8</v>
      </c>
      <c r="AG24" s="696">
        <f>IF(CEILING(AF24,0.2)&gt;=1,0.95,CEILING(AF24,0.2))</f>
        <v>0.8</v>
      </c>
      <c r="AH24" s="694">
        <v>0.95</v>
      </c>
    </row>
    <row r="25" spans="1:34" x14ac:dyDescent="0.35">
      <c r="A25" s="392" t="s">
        <v>420</v>
      </c>
      <c r="B25" s="392"/>
      <c r="C25" s="393" t="s">
        <v>130</v>
      </c>
      <c r="J25" s="459">
        <v>2</v>
      </c>
      <c r="L25" s="461">
        <v>1</v>
      </c>
      <c r="Q25" s="554">
        <v>3774</v>
      </c>
      <c r="S25" s="292"/>
      <c r="AB25" s="697">
        <v>3735</v>
      </c>
      <c r="AC25" s="693">
        <v>64147.199999999997</v>
      </c>
      <c r="AD25" s="693">
        <v>34926.300000000003</v>
      </c>
      <c r="AE25" s="693">
        <v>52389.450000000004</v>
      </c>
      <c r="AF25" s="694">
        <f t="shared" si="0"/>
        <v>0.82</v>
      </c>
      <c r="AG25" s="696">
        <f>IF(CEILING(AF25,0.2)&gt;=1,0.95,CEILING(AF25,0.2))</f>
        <v>0.95</v>
      </c>
      <c r="AH25" s="694">
        <v>0.95</v>
      </c>
    </row>
    <row r="26" spans="1:34" x14ac:dyDescent="0.35">
      <c r="A26" s="392" t="s">
        <v>420</v>
      </c>
      <c r="B26" s="392"/>
      <c r="C26" s="393" t="s">
        <v>132</v>
      </c>
      <c r="J26" s="459">
        <v>3</v>
      </c>
      <c r="L26" s="461">
        <v>2</v>
      </c>
      <c r="Q26" s="686">
        <v>3781</v>
      </c>
      <c r="S26" s="804"/>
      <c r="AB26" s="697">
        <v>3774</v>
      </c>
      <c r="AC26" s="693">
        <v>975365.05</v>
      </c>
      <c r="AD26" s="693">
        <v>532648.4</v>
      </c>
      <c r="AE26" s="693">
        <v>798972.60000000009</v>
      </c>
      <c r="AF26" s="694">
        <f t="shared" si="0"/>
        <v>0.82</v>
      </c>
      <c r="AG26" s="696">
        <f t="shared" ref="AG26:AG30" si="2">IF(CEILING(AF26,0.2)&gt;=1,0.95,CEILING(AF26,0.2))</f>
        <v>0.95</v>
      </c>
      <c r="AH26" s="694">
        <v>0.95</v>
      </c>
    </row>
    <row r="27" spans="1:34" x14ac:dyDescent="0.35">
      <c r="A27" s="392" t="s">
        <v>420</v>
      </c>
      <c r="B27" s="392"/>
      <c r="C27" s="393" t="s">
        <v>134</v>
      </c>
      <c r="J27" s="459">
        <v>4</v>
      </c>
      <c r="L27" s="461">
        <v>3</v>
      </c>
      <c r="Q27" s="804"/>
      <c r="AB27" s="697">
        <v>3777</v>
      </c>
      <c r="AC27" s="693">
        <v>2918703.48</v>
      </c>
      <c r="AD27" s="693">
        <v>1655228.6</v>
      </c>
      <c r="AE27" s="693">
        <v>2482842.9000000004</v>
      </c>
      <c r="AF27" s="694">
        <f t="shared" si="0"/>
        <v>0.85</v>
      </c>
      <c r="AG27" s="696">
        <f t="shared" si="2"/>
        <v>0.95</v>
      </c>
      <c r="AH27" s="694">
        <v>0.95</v>
      </c>
    </row>
    <row r="28" spans="1:34" x14ac:dyDescent="0.35">
      <c r="A28" s="392" t="s">
        <v>420</v>
      </c>
      <c r="B28" s="392"/>
      <c r="C28" s="393" t="s">
        <v>136</v>
      </c>
      <c r="J28" s="459">
        <v>5</v>
      </c>
      <c r="L28" s="461">
        <v>4</v>
      </c>
      <c r="AB28" s="697">
        <v>3759</v>
      </c>
      <c r="AC28" s="693">
        <v>2891362.87</v>
      </c>
      <c r="AD28" s="693">
        <v>1647121.62</v>
      </c>
      <c r="AE28" s="693">
        <v>2470682.4300000002</v>
      </c>
      <c r="AF28" s="694">
        <f t="shared" si="0"/>
        <v>0.85</v>
      </c>
      <c r="AG28" s="696">
        <f t="shared" si="2"/>
        <v>0.95</v>
      </c>
      <c r="AH28" s="694">
        <v>0.95</v>
      </c>
    </row>
    <row r="29" spans="1:34" ht="29" x14ac:dyDescent="0.35">
      <c r="A29" s="392" t="s">
        <v>420</v>
      </c>
      <c r="B29" s="392"/>
      <c r="C29" s="393" t="s">
        <v>138</v>
      </c>
      <c r="J29" s="459">
        <v>6</v>
      </c>
      <c r="L29" s="461">
        <v>5</v>
      </c>
      <c r="Q29" s="550" t="s">
        <v>432</v>
      </c>
      <c r="AB29" s="697">
        <v>3163</v>
      </c>
      <c r="AC29" s="693">
        <v>161304256.94</v>
      </c>
      <c r="AD29" s="693">
        <v>94331945.920000002</v>
      </c>
      <c r="AE29" s="693">
        <v>141497918.88</v>
      </c>
      <c r="AF29" s="694">
        <f t="shared" si="0"/>
        <v>0.88</v>
      </c>
      <c r="AG29" s="696">
        <f t="shared" si="2"/>
        <v>0.95</v>
      </c>
      <c r="AH29" s="694">
        <v>0.95</v>
      </c>
    </row>
    <row r="30" spans="1:34" ht="15" thickBot="1" x14ac:dyDescent="0.4">
      <c r="A30" s="392" t="s">
        <v>420</v>
      </c>
      <c r="B30" s="392"/>
      <c r="C30" s="393" t="s">
        <v>140</v>
      </c>
      <c r="J30" s="460">
        <v>7</v>
      </c>
      <c r="L30" s="461">
        <v>6</v>
      </c>
      <c r="Q30" s="555">
        <v>3701</v>
      </c>
      <c r="AB30" s="697">
        <v>3705</v>
      </c>
      <c r="AC30" s="693">
        <v>20000.759999999998</v>
      </c>
      <c r="AD30" s="693">
        <v>17436.560000000001</v>
      </c>
      <c r="AE30" s="693">
        <v>26154.840000000004</v>
      </c>
      <c r="AF30" s="694">
        <f t="shared" si="0"/>
        <v>1.31</v>
      </c>
      <c r="AG30" s="696">
        <f t="shared" si="2"/>
        <v>0.95</v>
      </c>
      <c r="AH30" s="694">
        <v>0.95</v>
      </c>
    </row>
    <row r="31" spans="1:34" x14ac:dyDescent="0.35">
      <c r="A31" s="392" t="s">
        <v>420</v>
      </c>
      <c r="B31" s="392"/>
      <c r="C31" s="393" t="s">
        <v>142</v>
      </c>
      <c r="L31" s="461">
        <v>7</v>
      </c>
      <c r="Q31" s="555">
        <v>3702</v>
      </c>
    </row>
    <row r="32" spans="1:34" x14ac:dyDescent="0.35">
      <c r="A32" s="392" t="s">
        <v>420</v>
      </c>
      <c r="B32" s="392"/>
      <c r="C32" s="393" t="s">
        <v>144</v>
      </c>
      <c r="L32" s="461">
        <v>8</v>
      </c>
      <c r="Q32" s="555">
        <v>3705</v>
      </c>
    </row>
    <row r="33" spans="1:18" x14ac:dyDescent="0.35">
      <c r="A33" s="392" t="s">
        <v>420</v>
      </c>
      <c r="B33" s="392"/>
      <c r="C33" s="393" t="s">
        <v>146</v>
      </c>
      <c r="L33" s="461">
        <v>9</v>
      </c>
      <c r="Q33" s="555">
        <v>3712</v>
      </c>
    </row>
    <row r="34" spans="1:18" x14ac:dyDescent="0.35">
      <c r="L34" s="461">
        <v>10</v>
      </c>
      <c r="Q34" s="555">
        <v>3773</v>
      </c>
    </row>
    <row r="35" spans="1:18" x14ac:dyDescent="0.35">
      <c r="L35" s="461">
        <v>11</v>
      </c>
      <c r="Q35" s="804"/>
    </row>
    <row r="36" spans="1:18" ht="15" thickBot="1" x14ac:dyDescent="0.4">
      <c r="L36" s="462">
        <v>12</v>
      </c>
    </row>
    <row r="38" spans="1:18" x14ac:dyDescent="0.35">
      <c r="Q38" s="284" t="s">
        <v>425</v>
      </c>
    </row>
    <row r="39" spans="1:18" x14ac:dyDescent="0.35">
      <c r="Q39" s="797">
        <v>3153</v>
      </c>
    </row>
    <row r="40" spans="1:18" x14ac:dyDescent="0.35">
      <c r="Q40" s="797">
        <v>3182</v>
      </c>
    </row>
    <row r="41" spans="1:18" x14ac:dyDescent="0.35">
      <c r="C41" s="285"/>
      <c r="Q41" s="797">
        <v>3751</v>
      </c>
    </row>
    <row r="42" spans="1:18" x14ac:dyDescent="0.35">
      <c r="A42" s="32" t="s">
        <v>1041</v>
      </c>
      <c r="B42" s="32"/>
      <c r="C42" s="32"/>
      <c r="Q42" s="797">
        <v>3759</v>
      </c>
      <c r="R42" s="292"/>
    </row>
    <row r="43" spans="1:18" x14ac:dyDescent="0.35">
      <c r="A43" s="32" t="s">
        <v>440</v>
      </c>
      <c r="B43" s="32" t="s">
        <v>441</v>
      </c>
      <c r="C43" s="32"/>
      <c r="K43" s="560"/>
      <c r="Q43" s="804"/>
    </row>
    <row r="44" spans="1:18" x14ac:dyDescent="0.35">
      <c r="A44" s="32" t="s">
        <v>1042</v>
      </c>
      <c r="B44" s="32"/>
      <c r="C44" s="32"/>
      <c r="K44" s="560"/>
      <c r="R44" s="292"/>
    </row>
    <row r="45" spans="1:18" x14ac:dyDescent="0.35">
      <c r="A45" s="561" t="s">
        <v>442</v>
      </c>
      <c r="B45" s="561" t="s">
        <v>443</v>
      </c>
      <c r="C45" s="32"/>
      <c r="K45" s="560"/>
      <c r="R45" s="292"/>
    </row>
    <row r="46" spans="1:18" x14ac:dyDescent="0.35">
      <c r="A46" s="561" t="s">
        <v>444</v>
      </c>
      <c r="B46" s="561" t="s">
        <v>445</v>
      </c>
      <c r="C46" s="32"/>
      <c r="K46" s="560"/>
      <c r="Q46" s="284" t="s">
        <v>14</v>
      </c>
      <c r="R46" s="292"/>
    </row>
    <row r="47" spans="1:18" x14ac:dyDescent="0.35">
      <c r="A47" s="561" t="s">
        <v>446</v>
      </c>
      <c r="B47" s="561" t="s">
        <v>447</v>
      </c>
      <c r="C47" s="32"/>
      <c r="K47" s="560"/>
      <c r="Q47" s="426">
        <v>3150</v>
      </c>
      <c r="R47" s="292"/>
    </row>
    <row r="48" spans="1:18" x14ac:dyDescent="0.35">
      <c r="A48" s="561" t="s">
        <v>448</v>
      </c>
      <c r="B48" s="561" t="s">
        <v>449</v>
      </c>
      <c r="C48" s="32"/>
      <c r="K48" s="560"/>
      <c r="Q48" s="426">
        <v>3752</v>
      </c>
    </row>
    <row r="49" spans="1:17" x14ac:dyDescent="0.35">
      <c r="A49" s="561" t="s">
        <v>450</v>
      </c>
      <c r="B49" s="561" t="s">
        <v>451</v>
      </c>
      <c r="C49" s="32"/>
      <c r="K49" s="560"/>
    </row>
    <row r="50" spans="1:17" x14ac:dyDescent="0.35">
      <c r="A50" s="561" t="s">
        <v>452</v>
      </c>
      <c r="B50" s="561" t="s">
        <v>453</v>
      </c>
      <c r="C50" s="32"/>
      <c r="K50" s="560"/>
      <c r="Q50" s="284" t="s">
        <v>39</v>
      </c>
    </row>
    <row r="51" spans="1:17" x14ac:dyDescent="0.35">
      <c r="A51" s="561" t="s">
        <v>454</v>
      </c>
      <c r="B51" s="561" t="s">
        <v>455</v>
      </c>
      <c r="C51" s="32"/>
      <c r="K51" s="560"/>
      <c r="Q51" s="427">
        <v>3681</v>
      </c>
    </row>
    <row r="52" spans="1:17" x14ac:dyDescent="0.35">
      <c r="A52" s="561" t="s">
        <v>456</v>
      </c>
      <c r="B52" s="561" t="s">
        <v>457</v>
      </c>
      <c r="C52" s="32"/>
      <c r="K52" s="560"/>
      <c r="Q52" s="427">
        <v>3760</v>
      </c>
    </row>
    <row r="53" spans="1:17" x14ac:dyDescent="0.35">
      <c r="A53" s="561" t="s">
        <v>458</v>
      </c>
      <c r="B53" s="561" t="s">
        <v>459</v>
      </c>
      <c r="C53" s="32"/>
      <c r="K53" s="560"/>
      <c r="Q53" s="795">
        <v>3779</v>
      </c>
    </row>
    <row r="54" spans="1:17" x14ac:dyDescent="0.35">
      <c r="A54" s="561" t="s">
        <v>460</v>
      </c>
      <c r="B54" s="561" t="s">
        <v>461</v>
      </c>
      <c r="C54" s="32"/>
      <c r="K54" s="560"/>
      <c r="Q54" s="796">
        <v>3780</v>
      </c>
    </row>
    <row r="55" spans="1:17" x14ac:dyDescent="0.35">
      <c r="A55" s="561" t="s">
        <v>462</v>
      </c>
      <c r="B55" s="561" t="s">
        <v>463</v>
      </c>
      <c r="C55" s="32"/>
      <c r="K55" s="560"/>
      <c r="Q55" s="796">
        <v>7105</v>
      </c>
    </row>
    <row r="56" spans="1:17" x14ac:dyDescent="0.35">
      <c r="A56" s="561" t="s">
        <v>464</v>
      </c>
      <c r="B56" s="561" t="s">
        <v>465</v>
      </c>
      <c r="C56" s="32"/>
      <c r="K56" s="560"/>
    </row>
    <row r="57" spans="1:17" x14ac:dyDescent="0.35">
      <c r="A57" s="561" t="s">
        <v>466</v>
      </c>
      <c r="B57" s="561" t="s">
        <v>467</v>
      </c>
      <c r="C57" s="32"/>
      <c r="K57" s="560"/>
    </row>
    <row r="58" spans="1:17" x14ac:dyDescent="0.35">
      <c r="A58" s="561" t="s">
        <v>468</v>
      </c>
      <c r="B58" s="561" t="s">
        <v>469</v>
      </c>
      <c r="C58" s="32"/>
      <c r="K58" s="560"/>
    </row>
    <row r="59" spans="1:17" x14ac:dyDescent="0.35">
      <c r="A59" s="561" t="s">
        <v>470</v>
      </c>
      <c r="B59" s="561" t="s">
        <v>471</v>
      </c>
      <c r="C59" s="32"/>
      <c r="K59" s="560"/>
    </row>
    <row r="60" spans="1:17" x14ac:dyDescent="0.35">
      <c r="A60" s="561" t="s">
        <v>472</v>
      </c>
      <c r="B60" s="561" t="s">
        <v>473</v>
      </c>
      <c r="C60" s="32"/>
      <c r="K60" s="560"/>
    </row>
    <row r="61" spans="1:17" x14ac:dyDescent="0.35">
      <c r="A61" s="561" t="s">
        <v>474</v>
      </c>
      <c r="B61" s="561" t="s">
        <v>475</v>
      </c>
      <c r="C61" s="32"/>
      <c r="K61" s="560"/>
    </row>
    <row r="62" spans="1:17" x14ac:dyDescent="0.35">
      <c r="A62" s="561" t="s">
        <v>476</v>
      </c>
      <c r="B62" s="561" t="s">
        <v>477</v>
      </c>
      <c r="C62" s="32"/>
      <c r="K62" s="560"/>
    </row>
    <row r="63" spans="1:17" x14ac:dyDescent="0.35">
      <c r="A63" s="561" t="s">
        <v>478</v>
      </c>
      <c r="B63" s="561" t="s">
        <v>479</v>
      </c>
      <c r="C63" s="32"/>
      <c r="K63" s="560"/>
    </row>
    <row r="64" spans="1:17" x14ac:dyDescent="0.35">
      <c r="A64" s="561" t="s">
        <v>480</v>
      </c>
      <c r="B64" s="561" t="s">
        <v>481</v>
      </c>
      <c r="C64" s="32"/>
      <c r="K64" s="560"/>
    </row>
    <row r="65" spans="1:11" x14ac:dyDescent="0.35">
      <c r="A65" s="561" t="s">
        <v>482</v>
      </c>
      <c r="B65" s="561" t="s">
        <v>483</v>
      </c>
      <c r="C65" s="32"/>
      <c r="K65" s="560"/>
    </row>
    <row r="66" spans="1:11" x14ac:dyDescent="0.35">
      <c r="A66" s="561" t="s">
        <v>484</v>
      </c>
      <c r="B66" s="561" t="s">
        <v>485</v>
      </c>
      <c r="C66" s="32"/>
      <c r="K66" s="560"/>
    </row>
    <row r="67" spans="1:11" x14ac:dyDescent="0.35">
      <c r="A67" s="561" t="s">
        <v>486</v>
      </c>
      <c r="B67" s="561" t="s">
        <v>487</v>
      </c>
      <c r="C67" s="32"/>
      <c r="K67" s="560"/>
    </row>
    <row r="68" spans="1:11" x14ac:dyDescent="0.35">
      <c r="A68" s="561" t="s">
        <v>488</v>
      </c>
      <c r="B68" s="561" t="s">
        <v>489</v>
      </c>
      <c r="C68" s="32"/>
      <c r="K68" s="560"/>
    </row>
    <row r="69" spans="1:11" x14ac:dyDescent="0.35">
      <c r="A69" s="561" t="s">
        <v>490</v>
      </c>
      <c r="B69" s="561" t="s">
        <v>491</v>
      </c>
      <c r="C69" s="32"/>
      <c r="K69" s="560"/>
    </row>
    <row r="70" spans="1:11" x14ac:dyDescent="0.35">
      <c r="A70" s="561" t="s">
        <v>492</v>
      </c>
      <c r="B70" s="561" t="s">
        <v>493</v>
      </c>
      <c r="C70" s="32"/>
      <c r="K70" s="560"/>
    </row>
    <row r="71" spans="1:11" x14ac:dyDescent="0.35">
      <c r="A71" s="561" t="s">
        <v>494</v>
      </c>
      <c r="B71" s="561" t="s">
        <v>495</v>
      </c>
      <c r="C71" s="32"/>
      <c r="K71" s="560"/>
    </row>
    <row r="72" spans="1:11" x14ac:dyDescent="0.35">
      <c r="A72" s="561" t="s">
        <v>496</v>
      </c>
      <c r="B72" s="561" t="s">
        <v>497</v>
      </c>
      <c r="C72" s="32"/>
      <c r="K72" s="560"/>
    </row>
    <row r="73" spans="1:11" x14ac:dyDescent="0.35">
      <c r="A73" s="561" t="s">
        <v>498</v>
      </c>
      <c r="B73" s="561" t="s">
        <v>499</v>
      </c>
      <c r="C73" s="32"/>
      <c r="K73" s="560"/>
    </row>
    <row r="74" spans="1:11" x14ac:dyDescent="0.35">
      <c r="A74" s="561" t="s">
        <v>500</v>
      </c>
      <c r="B74" s="561" t="s">
        <v>501</v>
      </c>
      <c r="C74" s="32"/>
      <c r="K74" s="560"/>
    </row>
    <row r="75" spans="1:11" x14ac:dyDescent="0.35">
      <c r="A75" s="561" t="s">
        <v>502</v>
      </c>
      <c r="B75" s="561" t="s">
        <v>503</v>
      </c>
      <c r="C75" s="32"/>
      <c r="K75" s="560"/>
    </row>
    <row r="76" spans="1:11" x14ac:dyDescent="0.35">
      <c r="A76" s="561" t="s">
        <v>504</v>
      </c>
      <c r="B76" s="561" t="s">
        <v>505</v>
      </c>
      <c r="C76" s="32"/>
      <c r="K76" s="560"/>
    </row>
    <row r="77" spans="1:11" x14ac:dyDescent="0.35">
      <c r="A77" s="561" t="s">
        <v>506</v>
      </c>
      <c r="B77" s="561" t="s">
        <v>507</v>
      </c>
      <c r="C77" s="32"/>
      <c r="K77" s="560"/>
    </row>
    <row r="78" spans="1:11" x14ac:dyDescent="0.35">
      <c r="A78" s="561" t="s">
        <v>508</v>
      </c>
      <c r="B78" s="561" t="s">
        <v>509</v>
      </c>
      <c r="C78" s="32"/>
      <c r="K78" s="560"/>
    </row>
    <row r="79" spans="1:11" x14ac:dyDescent="0.35">
      <c r="A79" s="561" t="s">
        <v>510</v>
      </c>
      <c r="B79" s="561" t="s">
        <v>511</v>
      </c>
      <c r="C79" s="32"/>
      <c r="K79" s="560"/>
    </row>
    <row r="80" spans="1:11" x14ac:dyDescent="0.35">
      <c r="A80" s="561" t="s">
        <v>512</v>
      </c>
      <c r="B80" s="561" t="s">
        <v>513</v>
      </c>
      <c r="C80" s="32"/>
      <c r="K80" s="560"/>
    </row>
    <row r="81" spans="1:11" x14ac:dyDescent="0.35">
      <c r="A81" s="561" t="s">
        <v>514</v>
      </c>
      <c r="B81" s="561" t="s">
        <v>515</v>
      </c>
      <c r="C81" s="32"/>
      <c r="K81" s="560"/>
    </row>
    <row r="82" spans="1:11" x14ac:dyDescent="0.35">
      <c r="A82" s="561" t="s">
        <v>516</v>
      </c>
      <c r="B82" s="561" t="s">
        <v>517</v>
      </c>
      <c r="C82" s="32"/>
      <c r="K82" s="560"/>
    </row>
    <row r="83" spans="1:11" x14ac:dyDescent="0.35">
      <c r="A83" s="561" t="s">
        <v>518</v>
      </c>
      <c r="B83" s="561" t="s">
        <v>519</v>
      </c>
      <c r="C83" s="32"/>
      <c r="K83" s="560"/>
    </row>
    <row r="84" spans="1:11" x14ac:dyDescent="0.35">
      <c r="A84" s="561" t="s">
        <v>520</v>
      </c>
      <c r="B84" s="561" t="s">
        <v>521</v>
      </c>
      <c r="C84" s="32"/>
      <c r="K84" s="560"/>
    </row>
    <row r="85" spans="1:11" x14ac:dyDescent="0.35">
      <c r="A85" s="561" t="s">
        <v>522</v>
      </c>
      <c r="B85" s="561" t="s">
        <v>523</v>
      </c>
      <c r="C85" s="32"/>
      <c r="K85" s="560"/>
    </row>
    <row r="86" spans="1:11" x14ac:dyDescent="0.35">
      <c r="A86" s="561" t="s">
        <v>524</v>
      </c>
      <c r="B86" s="561" t="s">
        <v>525</v>
      </c>
      <c r="C86" s="32"/>
      <c r="K86" s="560"/>
    </row>
    <row r="87" spans="1:11" x14ac:dyDescent="0.35">
      <c r="A87" s="561" t="s">
        <v>526</v>
      </c>
      <c r="B87" s="561" t="s">
        <v>527</v>
      </c>
      <c r="C87" s="32"/>
      <c r="K87" s="560"/>
    </row>
    <row r="88" spans="1:11" x14ac:dyDescent="0.35">
      <c r="A88" s="561" t="s">
        <v>528</v>
      </c>
      <c r="B88" s="561" t="s">
        <v>529</v>
      </c>
      <c r="C88" s="32"/>
      <c r="K88" s="560"/>
    </row>
    <row r="89" spans="1:11" x14ac:dyDescent="0.35">
      <c r="A89" s="561" t="s">
        <v>530</v>
      </c>
      <c r="B89" s="561" t="s">
        <v>531</v>
      </c>
      <c r="C89" s="32"/>
      <c r="K89" s="560"/>
    </row>
    <row r="90" spans="1:11" x14ac:dyDescent="0.35">
      <c r="A90" s="561" t="s">
        <v>532</v>
      </c>
      <c r="B90" s="561" t="s">
        <v>533</v>
      </c>
      <c r="C90" s="32"/>
      <c r="K90" s="560"/>
    </row>
    <row r="91" spans="1:11" x14ac:dyDescent="0.35">
      <c r="A91" s="561" t="s">
        <v>534</v>
      </c>
      <c r="B91" s="561" t="s">
        <v>535</v>
      </c>
      <c r="C91" s="32"/>
      <c r="K91" s="560"/>
    </row>
    <row r="92" spans="1:11" x14ac:dyDescent="0.35">
      <c r="A92" s="561" t="s">
        <v>536</v>
      </c>
      <c r="B92" s="561" t="s">
        <v>537</v>
      </c>
      <c r="C92" s="32"/>
      <c r="K92" s="560"/>
    </row>
    <row r="93" spans="1:11" x14ac:dyDescent="0.35">
      <c r="A93" s="561" t="s">
        <v>538</v>
      </c>
      <c r="B93" s="561" t="s">
        <v>539</v>
      </c>
      <c r="C93" s="32"/>
      <c r="K93" s="560"/>
    </row>
    <row r="94" spans="1:11" x14ac:dyDescent="0.35">
      <c r="A94" s="561" t="s">
        <v>540</v>
      </c>
      <c r="B94" s="561" t="s">
        <v>541</v>
      </c>
      <c r="C94" s="32"/>
      <c r="K94" s="560"/>
    </row>
    <row r="95" spans="1:11" x14ac:dyDescent="0.35">
      <c r="A95" s="561" t="s">
        <v>542</v>
      </c>
      <c r="B95" s="561" t="s">
        <v>543</v>
      </c>
      <c r="C95" s="32"/>
      <c r="K95" s="560"/>
    </row>
    <row r="96" spans="1:11" x14ac:dyDescent="0.35">
      <c r="A96" s="561" t="s">
        <v>544</v>
      </c>
      <c r="B96" s="561" t="s">
        <v>545</v>
      </c>
      <c r="C96" s="32"/>
      <c r="K96" s="560"/>
    </row>
    <row r="97" spans="1:11" x14ac:dyDescent="0.35">
      <c r="A97" s="561" t="s">
        <v>546</v>
      </c>
      <c r="B97" s="561" t="s">
        <v>547</v>
      </c>
      <c r="C97" s="32"/>
      <c r="K97" s="560"/>
    </row>
    <row r="98" spans="1:11" x14ac:dyDescent="0.35">
      <c r="A98" s="561" t="s">
        <v>548</v>
      </c>
      <c r="B98" s="561" t="s">
        <v>549</v>
      </c>
      <c r="C98" s="32"/>
      <c r="K98" s="560"/>
    </row>
    <row r="99" spans="1:11" x14ac:dyDescent="0.35">
      <c r="A99" s="561" t="s">
        <v>550</v>
      </c>
      <c r="B99" s="561" t="s">
        <v>551</v>
      </c>
      <c r="C99" s="32"/>
      <c r="K99" s="560"/>
    </row>
    <row r="100" spans="1:11" x14ac:dyDescent="0.35">
      <c r="A100" s="561" t="s">
        <v>552</v>
      </c>
      <c r="B100" s="561" t="s">
        <v>553</v>
      </c>
      <c r="C100" s="32"/>
      <c r="K100" s="560"/>
    </row>
    <row r="101" spans="1:11" x14ac:dyDescent="0.35">
      <c r="A101" s="561" t="s">
        <v>554</v>
      </c>
      <c r="B101" s="561" t="s">
        <v>555</v>
      </c>
      <c r="C101" s="32"/>
      <c r="K101" s="560"/>
    </row>
    <row r="102" spans="1:11" x14ac:dyDescent="0.35">
      <c r="A102" s="561" t="s">
        <v>556</v>
      </c>
      <c r="B102" s="561" t="s">
        <v>557</v>
      </c>
      <c r="C102" s="32"/>
      <c r="K102" s="560"/>
    </row>
    <row r="103" spans="1:11" x14ac:dyDescent="0.35">
      <c r="A103" s="561" t="s">
        <v>558</v>
      </c>
      <c r="B103" s="561" t="s">
        <v>559</v>
      </c>
      <c r="C103" s="32"/>
      <c r="K103" s="560"/>
    </row>
    <row r="104" spans="1:11" x14ac:dyDescent="0.35">
      <c r="A104" s="561" t="s">
        <v>560</v>
      </c>
      <c r="B104" s="561" t="s">
        <v>561</v>
      </c>
      <c r="C104" s="32"/>
      <c r="K104" s="560"/>
    </row>
    <row r="105" spans="1:11" x14ac:dyDescent="0.35">
      <c r="A105" s="561" t="s">
        <v>562</v>
      </c>
      <c r="B105" s="561" t="s">
        <v>563</v>
      </c>
      <c r="C105" s="32"/>
      <c r="K105" s="560"/>
    </row>
    <row r="106" spans="1:11" x14ac:dyDescent="0.35">
      <c r="A106" s="561" t="s">
        <v>564</v>
      </c>
      <c r="B106" s="561" t="s">
        <v>565</v>
      </c>
      <c r="C106" s="32"/>
      <c r="K106" s="560"/>
    </row>
    <row r="107" spans="1:11" x14ac:dyDescent="0.35">
      <c r="A107" s="561" t="s">
        <v>566</v>
      </c>
      <c r="B107" s="561" t="s">
        <v>567</v>
      </c>
      <c r="C107" s="32"/>
      <c r="K107" s="560"/>
    </row>
    <row r="108" spans="1:11" x14ac:dyDescent="0.35">
      <c r="A108" s="561" t="s">
        <v>568</v>
      </c>
      <c r="B108" s="561" t="s">
        <v>569</v>
      </c>
      <c r="C108" s="32"/>
      <c r="K108" s="560"/>
    </row>
    <row r="109" spans="1:11" x14ac:dyDescent="0.35">
      <c r="A109" s="561" t="s">
        <v>570</v>
      </c>
      <c r="B109" s="561" t="s">
        <v>571</v>
      </c>
      <c r="C109" s="32"/>
      <c r="K109" s="560"/>
    </row>
    <row r="110" spans="1:11" x14ac:dyDescent="0.35">
      <c r="A110" s="561" t="s">
        <v>572</v>
      </c>
      <c r="B110" s="561" t="s">
        <v>573</v>
      </c>
      <c r="C110" s="32"/>
      <c r="K110" s="560"/>
    </row>
    <row r="111" spans="1:11" x14ac:dyDescent="0.35">
      <c r="A111" s="561" t="s">
        <v>574</v>
      </c>
      <c r="B111" s="561" t="s">
        <v>575</v>
      </c>
      <c r="C111" s="32"/>
      <c r="K111" s="560"/>
    </row>
    <row r="112" spans="1:11" x14ac:dyDescent="0.35">
      <c r="A112" s="561" t="s">
        <v>576</v>
      </c>
      <c r="B112" s="561" t="s">
        <v>577</v>
      </c>
      <c r="C112" s="32"/>
      <c r="K112" s="560"/>
    </row>
    <row r="113" spans="1:11" x14ac:dyDescent="0.35">
      <c r="A113" s="561" t="s">
        <v>578</v>
      </c>
      <c r="B113" s="561" t="s">
        <v>579</v>
      </c>
      <c r="C113" s="32"/>
      <c r="K113" s="560"/>
    </row>
    <row r="114" spans="1:11" x14ac:dyDescent="0.35">
      <c r="A114" s="561" t="s">
        <v>580</v>
      </c>
      <c r="B114" s="561" t="s">
        <v>581</v>
      </c>
      <c r="C114" s="32"/>
      <c r="K114" s="560"/>
    </row>
    <row r="115" spans="1:11" x14ac:dyDescent="0.35">
      <c r="A115" s="561" t="s">
        <v>582</v>
      </c>
      <c r="B115" s="561" t="s">
        <v>583</v>
      </c>
      <c r="C115" s="32"/>
      <c r="K115" s="560"/>
    </row>
    <row r="116" spans="1:11" x14ac:dyDescent="0.35">
      <c r="A116" s="561" t="s">
        <v>584</v>
      </c>
      <c r="B116" s="561" t="s">
        <v>585</v>
      </c>
      <c r="C116" s="32"/>
      <c r="K116" s="560"/>
    </row>
    <row r="117" spans="1:11" x14ac:dyDescent="0.35">
      <c r="A117" s="561" t="s">
        <v>586</v>
      </c>
      <c r="B117" s="561" t="s">
        <v>587</v>
      </c>
      <c r="C117" s="32"/>
      <c r="K117" s="560"/>
    </row>
    <row r="118" spans="1:11" x14ac:dyDescent="0.35">
      <c r="A118" s="561" t="s">
        <v>588</v>
      </c>
      <c r="B118" s="561" t="s">
        <v>589</v>
      </c>
      <c r="C118" s="32"/>
      <c r="K118" s="560"/>
    </row>
    <row r="119" spans="1:11" x14ac:dyDescent="0.35">
      <c r="A119" s="561" t="s">
        <v>590</v>
      </c>
      <c r="B119" s="561" t="s">
        <v>591</v>
      </c>
      <c r="C119" s="32"/>
      <c r="K119" s="560"/>
    </row>
    <row r="120" spans="1:11" x14ac:dyDescent="0.35">
      <c r="A120" s="561" t="s">
        <v>592</v>
      </c>
      <c r="B120" s="561" t="s">
        <v>593</v>
      </c>
      <c r="C120" s="32"/>
      <c r="K120" s="560"/>
    </row>
    <row r="121" spans="1:11" x14ac:dyDescent="0.35">
      <c r="A121" s="561" t="s">
        <v>594</v>
      </c>
      <c r="B121" s="561" t="s">
        <v>595</v>
      </c>
      <c r="C121" s="32"/>
      <c r="K121" s="560"/>
    </row>
    <row r="122" spans="1:11" x14ac:dyDescent="0.35">
      <c r="A122" s="561" t="s">
        <v>596</v>
      </c>
      <c r="B122" s="561" t="s">
        <v>597</v>
      </c>
      <c r="C122" s="32"/>
      <c r="K122" s="560"/>
    </row>
    <row r="123" spans="1:11" x14ac:dyDescent="0.35">
      <c r="A123" s="561" t="s">
        <v>598</v>
      </c>
      <c r="B123" s="561" t="s">
        <v>599</v>
      </c>
      <c r="C123" s="32"/>
      <c r="K123" s="560"/>
    </row>
    <row r="124" spans="1:11" x14ac:dyDescent="0.35">
      <c r="A124" s="561" t="s">
        <v>600</v>
      </c>
      <c r="B124" s="561" t="s">
        <v>601</v>
      </c>
      <c r="C124" s="32"/>
      <c r="K124" s="560"/>
    </row>
    <row r="125" spans="1:11" x14ac:dyDescent="0.35">
      <c r="A125" s="561" t="s">
        <v>602</v>
      </c>
      <c r="B125" s="561" t="s">
        <v>603</v>
      </c>
      <c r="C125" s="32"/>
      <c r="K125" s="560"/>
    </row>
    <row r="126" spans="1:11" x14ac:dyDescent="0.35">
      <c r="A126" s="561" t="s">
        <v>604</v>
      </c>
      <c r="B126" s="561" t="s">
        <v>605</v>
      </c>
      <c r="C126" s="32"/>
      <c r="K126" s="560"/>
    </row>
    <row r="127" spans="1:11" x14ac:dyDescent="0.35">
      <c r="A127" s="561" t="s">
        <v>606</v>
      </c>
      <c r="B127" s="561" t="s">
        <v>607</v>
      </c>
      <c r="C127" s="32"/>
      <c r="K127" s="560"/>
    </row>
    <row r="128" spans="1:11" x14ac:dyDescent="0.35">
      <c r="A128" s="561" t="s">
        <v>608</v>
      </c>
      <c r="B128" s="561" t="s">
        <v>609</v>
      </c>
      <c r="C128" s="32"/>
      <c r="K128" s="560"/>
    </row>
    <row r="129" spans="1:11" x14ac:dyDescent="0.35">
      <c r="A129" s="561" t="s">
        <v>610</v>
      </c>
      <c r="B129" s="561" t="s">
        <v>611</v>
      </c>
      <c r="C129" s="32"/>
      <c r="K129" s="560"/>
    </row>
    <row r="130" spans="1:11" x14ac:dyDescent="0.35">
      <c r="A130" s="561" t="s">
        <v>612</v>
      </c>
      <c r="B130" s="561" t="s">
        <v>613</v>
      </c>
      <c r="C130" s="32"/>
      <c r="K130" s="560"/>
    </row>
    <row r="131" spans="1:11" x14ac:dyDescent="0.35">
      <c r="A131" s="561" t="s">
        <v>614</v>
      </c>
      <c r="B131" s="561" t="s">
        <v>615</v>
      </c>
      <c r="C131" s="32"/>
      <c r="K131" s="560"/>
    </row>
    <row r="132" spans="1:11" x14ac:dyDescent="0.35">
      <c r="A132" s="561" t="s">
        <v>616</v>
      </c>
      <c r="B132" s="561" t="s">
        <v>617</v>
      </c>
      <c r="C132" s="32"/>
      <c r="K132" s="560"/>
    </row>
    <row r="133" spans="1:11" x14ac:dyDescent="0.35">
      <c r="A133" s="561" t="s">
        <v>618</v>
      </c>
      <c r="B133" s="561" t="s">
        <v>619</v>
      </c>
      <c r="C133" s="32"/>
      <c r="K133" s="560"/>
    </row>
    <row r="134" spans="1:11" x14ac:dyDescent="0.35">
      <c r="A134" s="561" t="s">
        <v>620</v>
      </c>
      <c r="B134" s="561" t="s">
        <v>621</v>
      </c>
      <c r="C134" s="32"/>
      <c r="K134" s="560"/>
    </row>
    <row r="135" spans="1:11" x14ac:dyDescent="0.35">
      <c r="A135" s="561" t="s">
        <v>622</v>
      </c>
      <c r="B135" s="561" t="s">
        <v>623</v>
      </c>
      <c r="C135" s="32"/>
      <c r="K135" s="560"/>
    </row>
    <row r="136" spans="1:11" x14ac:dyDescent="0.35">
      <c r="A136" s="561" t="s">
        <v>624</v>
      </c>
      <c r="B136" s="561" t="s">
        <v>625</v>
      </c>
      <c r="C136" s="32"/>
      <c r="K136" s="560"/>
    </row>
    <row r="137" spans="1:11" x14ac:dyDescent="0.35">
      <c r="A137" s="561" t="s">
        <v>626</v>
      </c>
      <c r="B137" s="561" t="s">
        <v>627</v>
      </c>
      <c r="C137" s="32"/>
      <c r="K137" s="560"/>
    </row>
    <row r="138" spans="1:11" x14ac:dyDescent="0.35">
      <c r="A138" s="561" t="s">
        <v>628</v>
      </c>
      <c r="B138" s="561" t="s">
        <v>629</v>
      </c>
      <c r="C138" s="32"/>
      <c r="K138" s="560"/>
    </row>
    <row r="139" spans="1:11" x14ac:dyDescent="0.35">
      <c r="A139" s="561" t="s">
        <v>630</v>
      </c>
      <c r="B139" s="561" t="s">
        <v>631</v>
      </c>
      <c r="C139" s="32"/>
      <c r="K139" s="560"/>
    </row>
    <row r="140" spans="1:11" x14ac:dyDescent="0.35">
      <c r="A140" s="561" t="s">
        <v>632</v>
      </c>
      <c r="B140" s="561" t="s">
        <v>633</v>
      </c>
      <c r="C140" s="32"/>
      <c r="K140" s="560"/>
    </row>
    <row r="141" spans="1:11" x14ac:dyDescent="0.35">
      <c r="A141" s="561" t="s">
        <v>634</v>
      </c>
      <c r="B141" s="561" t="s">
        <v>635</v>
      </c>
      <c r="C141" s="32"/>
      <c r="K141" s="560"/>
    </row>
    <row r="142" spans="1:11" x14ac:dyDescent="0.35">
      <c r="A142" s="561" t="s">
        <v>636</v>
      </c>
      <c r="B142" s="561" t="s">
        <v>637</v>
      </c>
      <c r="C142" s="32"/>
      <c r="K142" s="560"/>
    </row>
    <row r="143" spans="1:11" x14ac:dyDescent="0.35">
      <c r="A143" s="561" t="s">
        <v>638</v>
      </c>
      <c r="B143" s="561" t="s">
        <v>639</v>
      </c>
      <c r="C143" s="32"/>
      <c r="K143" s="560"/>
    </row>
    <row r="144" spans="1:11" x14ac:dyDescent="0.35">
      <c r="A144" s="561" t="s">
        <v>640</v>
      </c>
      <c r="B144" s="561" t="s">
        <v>641</v>
      </c>
      <c r="C144" s="32"/>
      <c r="K144" s="560"/>
    </row>
    <row r="145" spans="1:11" x14ac:dyDescent="0.35">
      <c r="A145" s="561" t="s">
        <v>642</v>
      </c>
      <c r="B145" s="561" t="s">
        <v>643</v>
      </c>
      <c r="C145" s="32"/>
      <c r="K145" s="560"/>
    </row>
    <row r="146" spans="1:11" x14ac:dyDescent="0.35">
      <c r="A146" s="561" t="s">
        <v>644</v>
      </c>
      <c r="B146" s="561" t="s">
        <v>645</v>
      </c>
      <c r="C146" s="32"/>
      <c r="K146" s="560"/>
    </row>
    <row r="147" spans="1:11" x14ac:dyDescent="0.35">
      <c r="A147" s="561" t="s">
        <v>646</v>
      </c>
      <c r="B147" s="561" t="s">
        <v>647</v>
      </c>
      <c r="C147" s="32"/>
      <c r="K147" s="560"/>
    </row>
    <row r="148" spans="1:11" x14ac:dyDescent="0.35">
      <c r="A148" s="561" t="s">
        <v>648</v>
      </c>
      <c r="B148" s="561" t="s">
        <v>649</v>
      </c>
      <c r="C148" s="32"/>
      <c r="K148" s="560"/>
    </row>
    <row r="149" spans="1:11" x14ac:dyDescent="0.35">
      <c r="A149" s="561" t="s">
        <v>650</v>
      </c>
      <c r="B149" s="561" t="s">
        <v>651</v>
      </c>
      <c r="C149" s="32"/>
      <c r="K149" s="560"/>
    </row>
    <row r="150" spans="1:11" x14ac:dyDescent="0.35">
      <c r="A150" s="561" t="s">
        <v>652</v>
      </c>
      <c r="B150" s="561" t="s">
        <v>653</v>
      </c>
      <c r="C150" s="32"/>
      <c r="K150" s="560"/>
    </row>
    <row r="151" spans="1:11" x14ac:dyDescent="0.35">
      <c r="A151" s="561" t="s">
        <v>654</v>
      </c>
      <c r="B151" s="561" t="s">
        <v>655</v>
      </c>
      <c r="C151" s="32"/>
      <c r="K151" s="560"/>
    </row>
    <row r="152" spans="1:11" x14ac:dyDescent="0.35">
      <c r="A152" s="561" t="s">
        <v>656</v>
      </c>
      <c r="B152" s="561" t="s">
        <v>657</v>
      </c>
      <c r="C152" s="32"/>
      <c r="K152" s="560"/>
    </row>
    <row r="153" spans="1:11" x14ac:dyDescent="0.35">
      <c r="A153" s="561" t="s">
        <v>658</v>
      </c>
      <c r="B153" s="561" t="s">
        <v>659</v>
      </c>
      <c r="C153" s="32"/>
      <c r="K153" s="560"/>
    </row>
    <row r="154" spans="1:11" x14ac:dyDescent="0.35">
      <c r="A154" s="561" t="s">
        <v>660</v>
      </c>
      <c r="B154" s="561" t="s">
        <v>661</v>
      </c>
      <c r="C154" s="32"/>
      <c r="K154" s="560"/>
    </row>
    <row r="155" spans="1:11" x14ac:dyDescent="0.35">
      <c r="A155" s="561" t="s">
        <v>662</v>
      </c>
      <c r="B155" s="561" t="s">
        <v>663</v>
      </c>
      <c r="C155" s="32"/>
      <c r="K155" s="560"/>
    </row>
    <row r="156" spans="1:11" x14ac:dyDescent="0.35">
      <c r="A156" s="561" t="s">
        <v>664</v>
      </c>
      <c r="B156" s="561" t="s">
        <v>665</v>
      </c>
      <c r="C156" s="32"/>
      <c r="K156" s="560"/>
    </row>
    <row r="157" spans="1:11" x14ac:dyDescent="0.35">
      <c r="A157" s="561" t="s">
        <v>666</v>
      </c>
      <c r="B157" s="561" t="s">
        <v>667</v>
      </c>
      <c r="C157" s="32"/>
      <c r="K157" s="560"/>
    </row>
    <row r="158" spans="1:11" x14ac:dyDescent="0.35">
      <c r="A158" s="561" t="s">
        <v>668</v>
      </c>
      <c r="B158" s="561" t="s">
        <v>669</v>
      </c>
      <c r="C158" s="32"/>
      <c r="K158" s="560"/>
    </row>
    <row r="159" spans="1:11" x14ac:dyDescent="0.35">
      <c r="A159" s="561" t="s">
        <v>670</v>
      </c>
      <c r="B159" s="561" t="s">
        <v>671</v>
      </c>
      <c r="C159" s="32"/>
      <c r="K159" s="560"/>
    </row>
    <row r="160" spans="1:11" x14ac:dyDescent="0.35">
      <c r="A160" s="561" t="s">
        <v>672</v>
      </c>
      <c r="B160" s="561" t="s">
        <v>673</v>
      </c>
      <c r="C160" s="32"/>
      <c r="K160" s="560"/>
    </row>
    <row r="161" spans="1:11" x14ac:dyDescent="0.35">
      <c r="A161" s="561" t="s">
        <v>674</v>
      </c>
      <c r="B161" s="561" t="s">
        <v>675</v>
      </c>
      <c r="C161" s="32"/>
      <c r="K161" s="560"/>
    </row>
    <row r="162" spans="1:11" x14ac:dyDescent="0.35">
      <c r="A162" s="561" t="s">
        <v>676</v>
      </c>
      <c r="B162" s="561" t="s">
        <v>677</v>
      </c>
      <c r="C162" s="32"/>
      <c r="K162" s="560"/>
    </row>
    <row r="163" spans="1:11" x14ac:dyDescent="0.35">
      <c r="A163" s="561" t="s">
        <v>678</v>
      </c>
      <c r="B163" s="561" t="s">
        <v>679</v>
      </c>
      <c r="C163" s="32"/>
      <c r="K163" s="560"/>
    </row>
    <row r="164" spans="1:11" x14ac:dyDescent="0.35">
      <c r="A164" s="561" t="s">
        <v>680</v>
      </c>
      <c r="B164" s="561" t="s">
        <v>681</v>
      </c>
      <c r="C164" s="32"/>
      <c r="K164" s="560"/>
    </row>
    <row r="165" spans="1:11" x14ac:dyDescent="0.35">
      <c r="A165" s="561" t="s">
        <v>682</v>
      </c>
      <c r="B165" s="561" t="s">
        <v>683</v>
      </c>
      <c r="C165" s="32"/>
      <c r="K165" s="560"/>
    </row>
    <row r="166" spans="1:11" x14ac:dyDescent="0.35">
      <c r="A166" s="561" t="s">
        <v>684</v>
      </c>
      <c r="B166" s="561" t="s">
        <v>685</v>
      </c>
      <c r="C166" s="32"/>
      <c r="K166" s="560"/>
    </row>
    <row r="167" spans="1:11" x14ac:dyDescent="0.35">
      <c r="A167" s="561" t="s">
        <v>686</v>
      </c>
      <c r="B167" s="561" t="s">
        <v>687</v>
      </c>
      <c r="C167" s="32"/>
      <c r="K167" s="560"/>
    </row>
    <row r="168" spans="1:11" x14ac:dyDescent="0.35">
      <c r="A168" s="561" t="s">
        <v>688</v>
      </c>
      <c r="B168" s="561" t="s">
        <v>689</v>
      </c>
      <c r="C168" s="32"/>
      <c r="K168" s="560"/>
    </row>
    <row r="169" spans="1:11" x14ac:dyDescent="0.35">
      <c r="A169" s="561" t="s">
        <v>690</v>
      </c>
      <c r="B169" s="561" t="s">
        <v>691</v>
      </c>
      <c r="C169" s="32"/>
      <c r="K169" s="560"/>
    </row>
    <row r="170" spans="1:11" x14ac:dyDescent="0.35">
      <c r="A170" s="561" t="s">
        <v>692</v>
      </c>
      <c r="B170" s="561" t="s">
        <v>693</v>
      </c>
      <c r="C170" s="32"/>
      <c r="K170" s="560"/>
    </row>
    <row r="171" spans="1:11" x14ac:dyDescent="0.35">
      <c r="A171" s="561" t="s">
        <v>694</v>
      </c>
      <c r="B171" s="561" t="s">
        <v>695</v>
      </c>
      <c r="C171" s="32"/>
      <c r="K171" s="560"/>
    </row>
    <row r="172" spans="1:11" x14ac:dyDescent="0.35">
      <c r="A172" s="561" t="s">
        <v>696</v>
      </c>
      <c r="B172" s="561" t="s">
        <v>697</v>
      </c>
      <c r="C172" s="32"/>
      <c r="K172" s="560"/>
    </row>
    <row r="173" spans="1:11" x14ac:dyDescent="0.35">
      <c r="A173" s="561" t="s">
        <v>698</v>
      </c>
      <c r="B173" s="561" t="s">
        <v>699</v>
      </c>
      <c r="C173" s="32"/>
      <c r="K173" s="560"/>
    </row>
    <row r="174" spans="1:11" x14ac:dyDescent="0.35">
      <c r="A174" s="561" t="s">
        <v>700</v>
      </c>
      <c r="B174" s="561" t="s">
        <v>701</v>
      </c>
      <c r="C174" s="32"/>
      <c r="K174" s="560"/>
    </row>
    <row r="175" spans="1:11" x14ac:dyDescent="0.35">
      <c r="A175" s="561" t="s">
        <v>702</v>
      </c>
      <c r="B175" s="561" t="s">
        <v>703</v>
      </c>
      <c r="C175" s="32"/>
      <c r="K175" s="560"/>
    </row>
    <row r="176" spans="1:11" x14ac:dyDescent="0.35">
      <c r="A176" s="561" t="s">
        <v>704</v>
      </c>
      <c r="B176" s="561" t="s">
        <v>705</v>
      </c>
      <c r="C176" s="32"/>
      <c r="K176" s="560"/>
    </row>
    <row r="177" spans="1:11" x14ac:dyDescent="0.35">
      <c r="A177" s="561" t="s">
        <v>706</v>
      </c>
      <c r="B177" s="561" t="s">
        <v>707</v>
      </c>
      <c r="C177" s="32"/>
      <c r="K177" s="560"/>
    </row>
    <row r="178" spans="1:11" x14ac:dyDescent="0.35">
      <c r="A178" s="561" t="s">
        <v>708</v>
      </c>
      <c r="B178" s="561" t="s">
        <v>709</v>
      </c>
      <c r="C178" s="32"/>
      <c r="K178" s="560"/>
    </row>
    <row r="179" spans="1:11" x14ac:dyDescent="0.35">
      <c r="A179" s="561" t="s">
        <v>710</v>
      </c>
      <c r="B179" s="561" t="s">
        <v>711</v>
      </c>
      <c r="C179" s="32"/>
      <c r="K179" s="560"/>
    </row>
    <row r="180" spans="1:11" x14ac:dyDescent="0.35">
      <c r="A180" s="561" t="s">
        <v>712</v>
      </c>
      <c r="B180" s="561" t="s">
        <v>713</v>
      </c>
      <c r="C180" s="32"/>
      <c r="K180" s="560"/>
    </row>
    <row r="181" spans="1:11" x14ac:dyDescent="0.35">
      <c r="A181" s="561" t="s">
        <v>714</v>
      </c>
      <c r="B181" s="561" t="s">
        <v>715</v>
      </c>
      <c r="C181" s="32"/>
      <c r="K181" s="560"/>
    </row>
    <row r="182" spans="1:11" x14ac:dyDescent="0.35">
      <c r="A182" s="561" t="s">
        <v>716</v>
      </c>
      <c r="B182" s="561" t="s">
        <v>717</v>
      </c>
      <c r="C182" s="32"/>
      <c r="K182" s="560"/>
    </row>
    <row r="183" spans="1:11" x14ac:dyDescent="0.35">
      <c r="A183" s="561" t="s">
        <v>718</v>
      </c>
      <c r="B183" s="561" t="s">
        <v>719</v>
      </c>
      <c r="C183" s="32"/>
      <c r="K183" s="560"/>
    </row>
    <row r="184" spans="1:11" x14ac:dyDescent="0.35">
      <c r="A184" s="561" t="s">
        <v>720</v>
      </c>
      <c r="B184" s="561" t="s">
        <v>721</v>
      </c>
      <c r="C184" s="32"/>
      <c r="K184" s="560"/>
    </row>
    <row r="185" spans="1:11" x14ac:dyDescent="0.35">
      <c r="A185" s="561" t="s">
        <v>722</v>
      </c>
      <c r="B185" s="561" t="s">
        <v>723</v>
      </c>
      <c r="C185" s="32"/>
      <c r="K185" s="560"/>
    </row>
    <row r="186" spans="1:11" x14ac:dyDescent="0.35">
      <c r="A186" s="561" t="s">
        <v>724</v>
      </c>
      <c r="B186" s="561" t="s">
        <v>725</v>
      </c>
      <c r="C186" s="32"/>
      <c r="K186" s="560"/>
    </row>
    <row r="187" spans="1:11" x14ac:dyDescent="0.35">
      <c r="A187" s="561" t="s">
        <v>726</v>
      </c>
      <c r="B187" s="561" t="s">
        <v>727</v>
      </c>
      <c r="C187" s="32"/>
      <c r="K187" s="560"/>
    </row>
    <row r="188" spans="1:11" x14ac:dyDescent="0.35">
      <c r="A188" s="561" t="s">
        <v>728</v>
      </c>
      <c r="B188" s="561" t="s">
        <v>729</v>
      </c>
      <c r="C188" s="32"/>
      <c r="K188" s="560"/>
    </row>
    <row r="189" spans="1:11" x14ac:dyDescent="0.35">
      <c r="A189" s="561" t="s">
        <v>730</v>
      </c>
      <c r="B189" s="561" t="s">
        <v>731</v>
      </c>
      <c r="C189" s="32"/>
      <c r="K189" s="560"/>
    </row>
    <row r="190" spans="1:11" x14ac:dyDescent="0.35">
      <c r="A190" s="561" t="s">
        <v>732</v>
      </c>
      <c r="B190" s="561" t="s">
        <v>733</v>
      </c>
      <c r="C190" s="32"/>
      <c r="K190" s="560"/>
    </row>
    <row r="191" spans="1:11" x14ac:dyDescent="0.35">
      <c r="A191" s="561" t="s">
        <v>734</v>
      </c>
      <c r="B191" s="561" t="s">
        <v>735</v>
      </c>
      <c r="C191" s="32"/>
      <c r="K191" s="560"/>
    </row>
    <row r="192" spans="1:11" x14ac:dyDescent="0.35">
      <c r="A192" s="561" t="s">
        <v>736</v>
      </c>
      <c r="B192" s="561" t="s">
        <v>737</v>
      </c>
      <c r="C192" s="32"/>
      <c r="K192" s="560"/>
    </row>
    <row r="193" spans="1:11" x14ac:dyDescent="0.35">
      <c r="A193" s="561" t="s">
        <v>738</v>
      </c>
      <c r="B193" s="561" t="s">
        <v>739</v>
      </c>
      <c r="C193" s="32"/>
      <c r="K193" s="560"/>
    </row>
    <row r="194" spans="1:11" x14ac:dyDescent="0.35">
      <c r="A194" s="561" t="s">
        <v>740</v>
      </c>
      <c r="B194" s="561" t="s">
        <v>741</v>
      </c>
      <c r="C194" s="32"/>
      <c r="K194" s="560"/>
    </row>
    <row r="195" spans="1:11" x14ac:dyDescent="0.35">
      <c r="A195" s="561" t="s">
        <v>742</v>
      </c>
      <c r="B195" s="561" t="s">
        <v>743</v>
      </c>
      <c r="C195" s="32"/>
      <c r="K195" s="560"/>
    </row>
    <row r="196" spans="1:11" x14ac:dyDescent="0.35">
      <c r="A196" s="561" t="s">
        <v>744</v>
      </c>
      <c r="B196" s="561" t="s">
        <v>745</v>
      </c>
      <c r="C196" s="32"/>
      <c r="K196" s="560"/>
    </row>
    <row r="197" spans="1:11" x14ac:dyDescent="0.35">
      <c r="A197" s="561" t="s">
        <v>746</v>
      </c>
      <c r="B197" s="561" t="s">
        <v>747</v>
      </c>
      <c r="C197" s="32"/>
      <c r="K197" s="560"/>
    </row>
    <row r="198" spans="1:11" x14ac:dyDescent="0.35">
      <c r="A198" s="561" t="s">
        <v>748</v>
      </c>
      <c r="B198" s="561" t="s">
        <v>749</v>
      </c>
      <c r="C198" s="32"/>
      <c r="K198" s="560"/>
    </row>
    <row r="199" spans="1:11" x14ac:dyDescent="0.35">
      <c r="A199" s="561" t="s">
        <v>750</v>
      </c>
      <c r="B199" s="561" t="s">
        <v>751</v>
      </c>
      <c r="C199" s="32"/>
      <c r="K199" s="560"/>
    </row>
    <row r="200" spans="1:11" x14ac:dyDescent="0.35">
      <c r="A200" s="561" t="s">
        <v>752</v>
      </c>
      <c r="B200" s="561" t="s">
        <v>753</v>
      </c>
      <c r="C200" s="32"/>
      <c r="K200" s="560"/>
    </row>
    <row r="201" spans="1:11" x14ac:dyDescent="0.35">
      <c r="A201" s="561" t="s">
        <v>754</v>
      </c>
      <c r="B201" s="561" t="s">
        <v>755</v>
      </c>
      <c r="C201" s="32"/>
      <c r="K201" s="560"/>
    </row>
    <row r="202" spans="1:11" x14ac:dyDescent="0.35">
      <c r="A202" s="561" t="s">
        <v>756</v>
      </c>
      <c r="B202" s="561" t="s">
        <v>757</v>
      </c>
      <c r="C202" s="32"/>
      <c r="K202" s="560"/>
    </row>
    <row r="203" spans="1:11" x14ac:dyDescent="0.35">
      <c r="A203" s="561" t="s">
        <v>758</v>
      </c>
      <c r="B203" s="561" t="s">
        <v>759</v>
      </c>
      <c r="C203" s="32"/>
      <c r="K203" s="560"/>
    </row>
    <row r="204" spans="1:11" x14ac:dyDescent="0.35">
      <c r="A204" s="561" t="s">
        <v>760</v>
      </c>
      <c r="B204" s="561" t="s">
        <v>761</v>
      </c>
      <c r="C204" s="32"/>
      <c r="K204" s="560"/>
    </row>
    <row r="205" spans="1:11" x14ac:dyDescent="0.35">
      <c r="A205" s="561" t="s">
        <v>762</v>
      </c>
      <c r="B205" s="561" t="s">
        <v>763</v>
      </c>
      <c r="C205" s="32"/>
      <c r="K205" s="560"/>
    </row>
    <row r="206" spans="1:11" x14ac:dyDescent="0.35">
      <c r="A206" s="561" t="s">
        <v>764</v>
      </c>
      <c r="B206" s="561" t="s">
        <v>765</v>
      </c>
      <c r="C206" s="32"/>
      <c r="K206" s="560"/>
    </row>
    <row r="207" spans="1:11" x14ac:dyDescent="0.35">
      <c r="A207" s="561" t="s">
        <v>766</v>
      </c>
      <c r="B207" s="561" t="s">
        <v>767</v>
      </c>
      <c r="C207" s="32"/>
      <c r="K207" s="560"/>
    </row>
    <row r="208" spans="1:11" x14ac:dyDescent="0.35">
      <c r="A208" s="561" t="s">
        <v>768</v>
      </c>
      <c r="B208" s="561" t="s">
        <v>769</v>
      </c>
      <c r="C208" s="32"/>
      <c r="K208" s="560"/>
    </row>
    <row r="209" spans="1:11" x14ac:dyDescent="0.35">
      <c r="A209" s="561" t="s">
        <v>770</v>
      </c>
      <c r="B209" s="561" t="s">
        <v>771</v>
      </c>
      <c r="C209" s="32"/>
      <c r="K209" s="560"/>
    </row>
    <row r="210" spans="1:11" x14ac:dyDescent="0.35">
      <c r="A210" s="561" t="s">
        <v>772</v>
      </c>
      <c r="B210" s="561" t="s">
        <v>773</v>
      </c>
      <c r="C210" s="32"/>
      <c r="K210" s="560"/>
    </row>
    <row r="211" spans="1:11" x14ac:dyDescent="0.35">
      <c r="A211" s="561" t="s">
        <v>774</v>
      </c>
      <c r="B211" s="561" t="s">
        <v>775</v>
      </c>
      <c r="C211" s="32"/>
      <c r="K211" s="560"/>
    </row>
    <row r="212" spans="1:11" x14ac:dyDescent="0.35">
      <c r="A212" s="561" t="s">
        <v>776</v>
      </c>
      <c r="B212" s="561" t="s">
        <v>777</v>
      </c>
      <c r="C212" s="32"/>
      <c r="K212" s="560"/>
    </row>
    <row r="213" spans="1:11" x14ac:dyDescent="0.35">
      <c r="A213" s="561" t="s">
        <v>778</v>
      </c>
      <c r="B213" s="561" t="s">
        <v>779</v>
      </c>
      <c r="C213" s="32"/>
      <c r="K213" s="560"/>
    </row>
    <row r="214" spans="1:11" x14ac:dyDescent="0.35">
      <c r="A214" s="561" t="s">
        <v>780</v>
      </c>
      <c r="B214" s="561" t="s">
        <v>781</v>
      </c>
      <c r="C214" s="32"/>
      <c r="K214" s="560"/>
    </row>
    <row r="215" spans="1:11" x14ac:dyDescent="0.35">
      <c r="A215" s="561" t="s">
        <v>782</v>
      </c>
      <c r="B215" s="561" t="s">
        <v>783</v>
      </c>
      <c r="C215" s="32"/>
      <c r="K215" s="560"/>
    </row>
    <row r="216" spans="1:11" x14ac:dyDescent="0.35">
      <c r="A216" s="561" t="s">
        <v>784</v>
      </c>
      <c r="B216" s="561" t="s">
        <v>785</v>
      </c>
      <c r="C216" s="32"/>
      <c r="K216" s="560"/>
    </row>
    <row r="217" spans="1:11" x14ac:dyDescent="0.35">
      <c r="A217" s="561" t="s">
        <v>786</v>
      </c>
      <c r="B217" s="561" t="s">
        <v>787</v>
      </c>
      <c r="C217" s="32"/>
      <c r="K217" s="560"/>
    </row>
    <row r="218" spans="1:11" x14ac:dyDescent="0.35">
      <c r="A218" s="561" t="s">
        <v>788</v>
      </c>
      <c r="B218" s="561" t="s">
        <v>789</v>
      </c>
      <c r="C218" s="32"/>
      <c r="K218" s="560"/>
    </row>
    <row r="219" spans="1:11" x14ac:dyDescent="0.35">
      <c r="A219" s="561" t="s">
        <v>790</v>
      </c>
      <c r="B219" s="561" t="s">
        <v>791</v>
      </c>
      <c r="C219" s="32"/>
      <c r="K219" s="560"/>
    </row>
    <row r="220" spans="1:11" x14ac:dyDescent="0.35">
      <c r="A220" s="561" t="s">
        <v>792</v>
      </c>
      <c r="B220" s="561" t="s">
        <v>793</v>
      </c>
      <c r="C220" s="32"/>
      <c r="K220" s="560"/>
    </row>
    <row r="221" spans="1:11" x14ac:dyDescent="0.35">
      <c r="A221" s="561" t="s">
        <v>794</v>
      </c>
      <c r="B221" s="561" t="s">
        <v>795</v>
      </c>
      <c r="C221" s="32"/>
      <c r="K221" s="560"/>
    </row>
    <row r="222" spans="1:11" x14ac:dyDescent="0.35">
      <c r="A222" s="561" t="s">
        <v>796</v>
      </c>
      <c r="B222" s="561" t="s">
        <v>797</v>
      </c>
      <c r="C222" s="32"/>
      <c r="K222" s="560"/>
    </row>
    <row r="223" spans="1:11" x14ac:dyDescent="0.35">
      <c r="A223" s="561" t="s">
        <v>798</v>
      </c>
      <c r="B223" s="561" t="s">
        <v>799</v>
      </c>
      <c r="C223" s="32"/>
      <c r="K223" s="560"/>
    </row>
    <row r="224" spans="1:11" x14ac:dyDescent="0.35">
      <c r="A224" s="561" t="s">
        <v>800</v>
      </c>
      <c r="B224" s="561" t="s">
        <v>801</v>
      </c>
      <c r="C224" s="32"/>
      <c r="K224" s="560"/>
    </row>
    <row r="225" spans="1:11" x14ac:dyDescent="0.35">
      <c r="A225" s="561" t="s">
        <v>802</v>
      </c>
      <c r="B225" s="561" t="s">
        <v>803</v>
      </c>
      <c r="C225" s="32"/>
      <c r="K225" s="560"/>
    </row>
    <row r="226" spans="1:11" x14ac:dyDescent="0.35">
      <c r="A226" s="561" t="s">
        <v>804</v>
      </c>
      <c r="B226" s="561" t="s">
        <v>805</v>
      </c>
      <c r="C226" s="32"/>
      <c r="K226" s="560"/>
    </row>
    <row r="227" spans="1:11" x14ac:dyDescent="0.35">
      <c r="A227" s="561" t="s">
        <v>806</v>
      </c>
      <c r="B227" s="561" t="s">
        <v>807</v>
      </c>
      <c r="C227" s="32"/>
      <c r="K227" s="560"/>
    </row>
    <row r="228" spans="1:11" x14ac:dyDescent="0.35">
      <c r="A228" s="561" t="s">
        <v>808</v>
      </c>
      <c r="B228" s="561" t="s">
        <v>809</v>
      </c>
      <c r="C228" s="32"/>
      <c r="K228" s="560"/>
    </row>
    <row r="229" spans="1:11" x14ac:dyDescent="0.35">
      <c r="A229" s="561" t="s">
        <v>810</v>
      </c>
      <c r="B229" s="561" t="s">
        <v>811</v>
      </c>
      <c r="C229" s="32"/>
      <c r="K229" s="560"/>
    </row>
    <row r="230" spans="1:11" x14ac:dyDescent="0.35">
      <c r="A230" s="561" t="s">
        <v>812</v>
      </c>
      <c r="B230" s="561" t="s">
        <v>813</v>
      </c>
      <c r="C230" s="32"/>
      <c r="K230" s="560"/>
    </row>
    <row r="231" spans="1:11" x14ac:dyDescent="0.35">
      <c r="A231" s="561" t="s">
        <v>814</v>
      </c>
      <c r="B231" s="561" t="s">
        <v>815</v>
      </c>
      <c r="C231" s="32"/>
      <c r="K231" s="560"/>
    </row>
    <row r="232" spans="1:11" x14ac:dyDescent="0.35">
      <c r="A232" s="561" t="s">
        <v>816</v>
      </c>
      <c r="B232" s="561" t="s">
        <v>817</v>
      </c>
      <c r="C232" s="32"/>
      <c r="K232" s="560"/>
    </row>
    <row r="233" spans="1:11" x14ac:dyDescent="0.35">
      <c r="A233" s="561" t="s">
        <v>818</v>
      </c>
      <c r="B233" s="561" t="s">
        <v>819</v>
      </c>
      <c r="C233" s="32"/>
      <c r="K233" s="560"/>
    </row>
    <row r="234" spans="1:11" x14ac:dyDescent="0.35">
      <c r="A234" s="561" t="s">
        <v>820</v>
      </c>
      <c r="B234" s="561" t="s">
        <v>821</v>
      </c>
      <c r="C234" s="32"/>
      <c r="K234" s="560"/>
    </row>
    <row r="235" spans="1:11" x14ac:dyDescent="0.35">
      <c r="A235" s="561" t="s">
        <v>822</v>
      </c>
      <c r="B235" s="561" t="s">
        <v>823</v>
      </c>
      <c r="C235" s="32"/>
      <c r="K235" s="560"/>
    </row>
    <row r="236" spans="1:11" x14ac:dyDescent="0.35">
      <c r="A236" s="561" t="s">
        <v>824</v>
      </c>
      <c r="B236" s="561" t="s">
        <v>825</v>
      </c>
      <c r="C236" s="32"/>
      <c r="K236" s="560"/>
    </row>
    <row r="237" spans="1:11" x14ac:dyDescent="0.35">
      <c r="A237" s="561" t="s">
        <v>826</v>
      </c>
      <c r="B237" s="561" t="s">
        <v>827</v>
      </c>
      <c r="C237" s="32"/>
      <c r="K237" s="560"/>
    </row>
    <row r="238" spans="1:11" x14ac:dyDescent="0.35">
      <c r="A238" s="561" t="s">
        <v>828</v>
      </c>
      <c r="B238" s="561" t="s">
        <v>829</v>
      </c>
      <c r="C238" s="32"/>
      <c r="K238" s="560"/>
    </row>
    <row r="239" spans="1:11" x14ac:dyDescent="0.35">
      <c r="A239" s="561" t="s">
        <v>830</v>
      </c>
      <c r="B239" s="561" t="s">
        <v>831</v>
      </c>
      <c r="C239" s="32"/>
      <c r="K239" s="560"/>
    </row>
    <row r="240" spans="1:11" x14ac:dyDescent="0.35">
      <c r="A240" s="561" t="s">
        <v>832</v>
      </c>
      <c r="B240" s="561" t="s">
        <v>833</v>
      </c>
      <c r="C240" s="32"/>
      <c r="K240" s="560"/>
    </row>
    <row r="241" spans="1:11" x14ac:dyDescent="0.35">
      <c r="A241" s="561" t="s">
        <v>834</v>
      </c>
      <c r="B241" s="561" t="s">
        <v>835</v>
      </c>
      <c r="C241" s="32"/>
      <c r="K241" s="560"/>
    </row>
    <row r="242" spans="1:11" x14ac:dyDescent="0.35">
      <c r="A242" s="561" t="s">
        <v>836</v>
      </c>
      <c r="B242" s="561" t="s">
        <v>837</v>
      </c>
      <c r="C242" s="32"/>
      <c r="K242" s="560"/>
    </row>
    <row r="243" spans="1:11" x14ac:dyDescent="0.35">
      <c r="A243" s="561" t="s">
        <v>838</v>
      </c>
      <c r="B243" s="561" t="s">
        <v>839</v>
      </c>
      <c r="C243" s="32"/>
      <c r="K243" s="560"/>
    </row>
    <row r="244" spans="1:11" x14ac:dyDescent="0.35">
      <c r="A244" s="561" t="s">
        <v>840</v>
      </c>
      <c r="B244" s="561" t="s">
        <v>841</v>
      </c>
      <c r="C244" s="32"/>
      <c r="K244" s="560"/>
    </row>
    <row r="245" spans="1:11" x14ac:dyDescent="0.35">
      <c r="A245" s="561" t="s">
        <v>842</v>
      </c>
      <c r="B245" s="561" t="s">
        <v>843</v>
      </c>
      <c r="C245" s="32"/>
      <c r="K245" s="560"/>
    </row>
    <row r="246" spans="1:11" x14ac:dyDescent="0.35">
      <c r="A246" s="561" t="s">
        <v>844</v>
      </c>
      <c r="B246" s="561" t="s">
        <v>845</v>
      </c>
      <c r="C246" s="32"/>
      <c r="K246" s="560"/>
    </row>
    <row r="247" spans="1:11" x14ac:dyDescent="0.35">
      <c r="A247" s="561" t="s">
        <v>846</v>
      </c>
      <c r="B247" s="561" t="s">
        <v>847</v>
      </c>
      <c r="C247" s="32"/>
      <c r="K247" s="560"/>
    </row>
    <row r="248" spans="1:11" x14ac:dyDescent="0.35">
      <c r="A248" s="561" t="s">
        <v>848</v>
      </c>
      <c r="B248" s="561" t="s">
        <v>849</v>
      </c>
      <c r="C248" s="32"/>
      <c r="K248" s="560"/>
    </row>
    <row r="249" spans="1:11" x14ac:dyDescent="0.35">
      <c r="A249" s="561" t="s">
        <v>850</v>
      </c>
      <c r="B249" s="561" t="s">
        <v>851</v>
      </c>
      <c r="C249" s="32"/>
      <c r="K249" s="560"/>
    </row>
    <row r="250" spans="1:11" x14ac:dyDescent="0.35">
      <c r="A250" s="561" t="s">
        <v>852</v>
      </c>
      <c r="B250" s="561" t="s">
        <v>853</v>
      </c>
      <c r="C250" s="32"/>
      <c r="K250" s="560"/>
    </row>
    <row r="251" spans="1:11" x14ac:dyDescent="0.35">
      <c r="A251" s="561" t="s">
        <v>854</v>
      </c>
      <c r="B251" s="561" t="s">
        <v>855</v>
      </c>
      <c r="C251" s="32"/>
      <c r="K251" s="560"/>
    </row>
    <row r="252" spans="1:11" x14ac:dyDescent="0.35">
      <c r="A252" s="561" t="s">
        <v>856</v>
      </c>
      <c r="B252" s="561" t="s">
        <v>857</v>
      </c>
      <c r="C252" s="32"/>
      <c r="K252" s="560"/>
    </row>
    <row r="253" spans="1:11" x14ac:dyDescent="0.35">
      <c r="A253" s="561" t="s">
        <v>858</v>
      </c>
      <c r="B253" s="561" t="s">
        <v>859</v>
      </c>
      <c r="C253" s="32"/>
      <c r="K253" s="560"/>
    </row>
    <row r="254" spans="1:11" x14ac:dyDescent="0.35">
      <c r="A254" s="561" t="s">
        <v>860</v>
      </c>
      <c r="B254" s="561" t="s">
        <v>861</v>
      </c>
      <c r="C254" s="32"/>
      <c r="K254" s="560"/>
    </row>
    <row r="255" spans="1:11" x14ac:dyDescent="0.35">
      <c r="A255" s="561" t="s">
        <v>862</v>
      </c>
      <c r="B255" s="561" t="s">
        <v>863</v>
      </c>
      <c r="C255" s="32"/>
      <c r="K255" s="560"/>
    </row>
    <row r="256" spans="1:11" x14ac:dyDescent="0.35">
      <c r="A256" s="561" t="s">
        <v>864</v>
      </c>
      <c r="B256" s="561" t="s">
        <v>865</v>
      </c>
      <c r="C256" s="32"/>
      <c r="K256" s="560"/>
    </row>
    <row r="257" spans="1:11" x14ac:dyDescent="0.35">
      <c r="A257" s="561" t="s">
        <v>866</v>
      </c>
      <c r="B257" s="561" t="s">
        <v>867</v>
      </c>
      <c r="C257" s="32"/>
      <c r="K257" s="560"/>
    </row>
    <row r="258" spans="1:11" x14ac:dyDescent="0.35">
      <c r="A258" s="561" t="s">
        <v>868</v>
      </c>
      <c r="B258" s="561" t="s">
        <v>869</v>
      </c>
      <c r="C258" s="32"/>
      <c r="K258" s="560"/>
    </row>
    <row r="259" spans="1:11" x14ac:dyDescent="0.35">
      <c r="A259" s="561" t="s">
        <v>870</v>
      </c>
      <c r="B259" s="561" t="s">
        <v>871</v>
      </c>
      <c r="C259" s="32"/>
      <c r="K259" s="560"/>
    </row>
    <row r="260" spans="1:11" x14ac:dyDescent="0.35">
      <c r="A260" s="561" t="s">
        <v>872</v>
      </c>
      <c r="B260" s="561" t="s">
        <v>873</v>
      </c>
      <c r="C260" s="32"/>
      <c r="K260" s="560"/>
    </row>
    <row r="261" spans="1:11" x14ac:dyDescent="0.35">
      <c r="A261" s="561" t="s">
        <v>874</v>
      </c>
      <c r="B261" s="561" t="s">
        <v>875</v>
      </c>
      <c r="C261" s="32"/>
      <c r="K261" s="560"/>
    </row>
    <row r="262" spans="1:11" x14ac:dyDescent="0.35">
      <c r="A262" s="561" t="s">
        <v>876</v>
      </c>
      <c r="B262" s="561" t="s">
        <v>877</v>
      </c>
      <c r="C262" s="32"/>
      <c r="K262" s="560"/>
    </row>
    <row r="263" spans="1:11" x14ac:dyDescent="0.35">
      <c r="A263" s="561" t="s">
        <v>878</v>
      </c>
      <c r="B263" s="561" t="s">
        <v>879</v>
      </c>
      <c r="C263" s="32"/>
      <c r="K263" s="560"/>
    </row>
    <row r="264" spans="1:11" x14ac:dyDescent="0.35">
      <c r="A264" s="561" t="s">
        <v>880</v>
      </c>
      <c r="B264" s="561" t="s">
        <v>881</v>
      </c>
      <c r="C264" s="32"/>
      <c r="K264" s="560"/>
    </row>
    <row r="265" spans="1:11" x14ac:dyDescent="0.35">
      <c r="A265" s="561" t="s">
        <v>882</v>
      </c>
      <c r="B265" s="561" t="s">
        <v>883</v>
      </c>
      <c r="C265" s="32"/>
      <c r="K265" s="560"/>
    </row>
    <row r="266" spans="1:11" x14ac:dyDescent="0.35">
      <c r="A266" s="561" t="s">
        <v>884</v>
      </c>
      <c r="B266" s="561" t="s">
        <v>885</v>
      </c>
      <c r="C266" s="32"/>
      <c r="K266" s="560"/>
    </row>
    <row r="267" spans="1:11" x14ac:dyDescent="0.35">
      <c r="A267" s="561" t="s">
        <v>886</v>
      </c>
      <c r="B267" s="561" t="s">
        <v>887</v>
      </c>
      <c r="C267" s="32"/>
      <c r="K267" s="560"/>
    </row>
    <row r="268" spans="1:11" x14ac:dyDescent="0.35">
      <c r="A268" s="561" t="s">
        <v>888</v>
      </c>
      <c r="B268" s="561" t="s">
        <v>889</v>
      </c>
      <c r="C268" s="32"/>
      <c r="K268" s="560"/>
    </row>
    <row r="269" spans="1:11" x14ac:dyDescent="0.35">
      <c r="A269" s="561" t="s">
        <v>890</v>
      </c>
      <c r="B269" s="561" t="s">
        <v>891</v>
      </c>
      <c r="C269" s="32"/>
      <c r="K269" s="560"/>
    </row>
    <row r="270" spans="1:11" x14ac:dyDescent="0.35">
      <c r="A270" s="561" t="s">
        <v>892</v>
      </c>
      <c r="B270" s="561" t="s">
        <v>893</v>
      </c>
      <c r="C270" s="32"/>
      <c r="K270" s="560"/>
    </row>
    <row r="271" spans="1:11" x14ac:dyDescent="0.35">
      <c r="A271" s="561" t="s">
        <v>894</v>
      </c>
      <c r="B271" s="561" t="s">
        <v>895</v>
      </c>
      <c r="C271" s="32"/>
      <c r="K271" s="560"/>
    </row>
    <row r="272" spans="1:11" x14ac:dyDescent="0.35">
      <c r="A272" s="561" t="s">
        <v>896</v>
      </c>
      <c r="B272" s="561" t="s">
        <v>897</v>
      </c>
      <c r="C272" s="32"/>
      <c r="K272" s="560"/>
    </row>
    <row r="273" spans="1:11" x14ac:dyDescent="0.35">
      <c r="A273" s="561" t="s">
        <v>898</v>
      </c>
      <c r="B273" s="561" t="s">
        <v>899</v>
      </c>
      <c r="C273" s="32"/>
      <c r="K273" s="560"/>
    </row>
    <row r="274" spans="1:11" x14ac:dyDescent="0.35">
      <c r="A274" s="561" t="s">
        <v>900</v>
      </c>
      <c r="B274" s="561" t="s">
        <v>901</v>
      </c>
      <c r="C274" s="32"/>
      <c r="K274" s="560"/>
    </row>
    <row r="275" spans="1:11" x14ac:dyDescent="0.35">
      <c r="A275" s="561" t="s">
        <v>902</v>
      </c>
      <c r="B275" s="561" t="s">
        <v>903</v>
      </c>
      <c r="C275" s="32"/>
      <c r="K275" s="560"/>
    </row>
    <row r="276" spans="1:11" x14ac:dyDescent="0.35">
      <c r="A276" s="561" t="s">
        <v>904</v>
      </c>
      <c r="B276" s="561" t="s">
        <v>905</v>
      </c>
      <c r="C276" s="32"/>
      <c r="K276" s="560"/>
    </row>
    <row r="277" spans="1:11" x14ac:dyDescent="0.35">
      <c r="A277" s="561" t="s">
        <v>906</v>
      </c>
      <c r="B277" s="561" t="s">
        <v>907</v>
      </c>
      <c r="C277" s="32"/>
      <c r="K277" s="560"/>
    </row>
    <row r="278" spans="1:11" x14ac:dyDescent="0.35">
      <c r="A278" s="561" t="s">
        <v>908</v>
      </c>
      <c r="B278" s="561" t="s">
        <v>909</v>
      </c>
      <c r="C278" s="32"/>
      <c r="K278" s="560"/>
    </row>
    <row r="279" spans="1:11" x14ac:dyDescent="0.35">
      <c r="A279" s="561" t="s">
        <v>910</v>
      </c>
      <c r="B279" s="561" t="s">
        <v>911</v>
      </c>
      <c r="C279" s="32"/>
      <c r="K279" s="560"/>
    </row>
    <row r="280" spans="1:11" x14ac:dyDescent="0.35">
      <c r="A280" s="561" t="s">
        <v>912</v>
      </c>
      <c r="B280" s="561" t="s">
        <v>913</v>
      </c>
      <c r="C280" s="32"/>
      <c r="K280" s="560"/>
    </row>
    <row r="281" spans="1:11" x14ac:dyDescent="0.35">
      <c r="A281" s="561" t="s">
        <v>914</v>
      </c>
      <c r="B281" s="561" t="s">
        <v>915</v>
      </c>
      <c r="C281" s="32"/>
      <c r="K281" s="560"/>
    </row>
    <row r="282" spans="1:11" x14ac:dyDescent="0.35">
      <c r="A282" s="561" t="s">
        <v>916</v>
      </c>
      <c r="B282" s="561" t="s">
        <v>917</v>
      </c>
      <c r="C282" s="32"/>
      <c r="K282" s="560"/>
    </row>
    <row r="283" spans="1:11" x14ac:dyDescent="0.35">
      <c r="A283" s="561" t="s">
        <v>918</v>
      </c>
      <c r="B283" s="561" t="s">
        <v>919</v>
      </c>
      <c r="C283" s="32"/>
      <c r="K283" s="560"/>
    </row>
    <row r="284" spans="1:11" x14ac:dyDescent="0.35">
      <c r="A284" s="561" t="s">
        <v>920</v>
      </c>
      <c r="B284" s="561" t="s">
        <v>921</v>
      </c>
      <c r="C284" s="32"/>
      <c r="K284" s="560"/>
    </row>
    <row r="285" spans="1:11" x14ac:dyDescent="0.35">
      <c r="A285" s="561" t="s">
        <v>922</v>
      </c>
      <c r="B285" s="561" t="s">
        <v>923</v>
      </c>
      <c r="C285" s="32"/>
      <c r="K285" s="560"/>
    </row>
    <row r="286" spans="1:11" x14ac:dyDescent="0.35">
      <c r="A286" s="561" t="s">
        <v>924</v>
      </c>
      <c r="B286" s="561" t="s">
        <v>925</v>
      </c>
      <c r="C286" s="32"/>
      <c r="K286" s="560"/>
    </row>
    <row r="287" spans="1:11" x14ac:dyDescent="0.35">
      <c r="A287" s="561" t="s">
        <v>926</v>
      </c>
      <c r="B287" s="561" t="s">
        <v>927</v>
      </c>
      <c r="C287" s="32"/>
      <c r="K287" s="560"/>
    </row>
    <row r="288" spans="1:11" x14ac:dyDescent="0.35">
      <c r="A288" s="561" t="s">
        <v>928</v>
      </c>
      <c r="B288" s="561" t="s">
        <v>929</v>
      </c>
      <c r="C288" s="32"/>
      <c r="K288" s="560"/>
    </row>
    <row r="289" spans="1:11" x14ac:dyDescent="0.35">
      <c r="A289" s="561" t="s">
        <v>930</v>
      </c>
      <c r="B289" s="561" t="s">
        <v>931</v>
      </c>
      <c r="C289" s="32"/>
      <c r="K289" s="560"/>
    </row>
    <row r="290" spans="1:11" x14ac:dyDescent="0.35">
      <c r="A290" s="561" t="s">
        <v>932</v>
      </c>
      <c r="B290" s="561" t="s">
        <v>933</v>
      </c>
      <c r="C290" s="32"/>
      <c r="K290" s="560"/>
    </row>
    <row r="291" spans="1:11" x14ac:dyDescent="0.35">
      <c r="A291" s="561" t="s">
        <v>934</v>
      </c>
      <c r="B291" s="561" t="s">
        <v>935</v>
      </c>
      <c r="C291" s="32"/>
      <c r="K291" s="560"/>
    </row>
    <row r="292" spans="1:11" x14ac:dyDescent="0.35">
      <c r="A292" s="561" t="s">
        <v>936</v>
      </c>
      <c r="B292" s="561" t="s">
        <v>937</v>
      </c>
      <c r="C292" s="32"/>
      <c r="K292" s="560"/>
    </row>
    <row r="293" spans="1:11" x14ac:dyDescent="0.35">
      <c r="A293" s="561" t="s">
        <v>938</v>
      </c>
      <c r="B293" s="561" t="s">
        <v>939</v>
      </c>
      <c r="C293" s="32"/>
      <c r="K293" s="560"/>
    </row>
    <row r="294" spans="1:11" x14ac:dyDescent="0.35">
      <c r="A294" s="561" t="s">
        <v>940</v>
      </c>
      <c r="B294" s="561" t="s">
        <v>941</v>
      </c>
      <c r="C294" s="32"/>
      <c r="K294" s="560"/>
    </row>
    <row r="295" spans="1:11" x14ac:dyDescent="0.35">
      <c r="A295" s="561" t="s">
        <v>942</v>
      </c>
      <c r="B295" s="561" t="s">
        <v>943</v>
      </c>
      <c r="C295" s="32"/>
      <c r="K295" s="560"/>
    </row>
    <row r="296" spans="1:11" x14ac:dyDescent="0.35">
      <c r="A296" s="561" t="s">
        <v>944</v>
      </c>
      <c r="B296" s="561" t="s">
        <v>945</v>
      </c>
      <c r="C296" s="32"/>
      <c r="K296" s="560"/>
    </row>
    <row r="297" spans="1:11" x14ac:dyDescent="0.35">
      <c r="A297" s="561" t="s">
        <v>946</v>
      </c>
      <c r="B297" s="561" t="s">
        <v>947</v>
      </c>
      <c r="C297" s="32"/>
      <c r="K297" s="560"/>
    </row>
    <row r="298" spans="1:11" x14ac:dyDescent="0.35">
      <c r="A298" s="561" t="s">
        <v>948</v>
      </c>
      <c r="B298" s="561" t="s">
        <v>949</v>
      </c>
      <c r="C298" s="32"/>
      <c r="K298" s="560"/>
    </row>
    <row r="299" spans="1:11" x14ac:dyDescent="0.35">
      <c r="A299" s="561" t="s">
        <v>950</v>
      </c>
      <c r="B299" s="561" t="s">
        <v>951</v>
      </c>
      <c r="C299" s="32"/>
      <c r="K299" s="560"/>
    </row>
    <row r="300" spans="1:11" x14ac:dyDescent="0.35">
      <c r="A300" s="561" t="s">
        <v>952</v>
      </c>
      <c r="B300" s="561" t="s">
        <v>953</v>
      </c>
      <c r="C300" s="32"/>
      <c r="K300" s="560"/>
    </row>
    <row r="301" spans="1:11" x14ac:dyDescent="0.35">
      <c r="A301" s="561" t="s">
        <v>954</v>
      </c>
      <c r="B301" s="561" t="s">
        <v>955</v>
      </c>
      <c r="C301" s="32"/>
      <c r="K301" s="560"/>
    </row>
    <row r="302" spans="1:11" x14ac:dyDescent="0.35">
      <c r="A302" s="561" t="s">
        <v>956</v>
      </c>
      <c r="B302" s="561" t="s">
        <v>957</v>
      </c>
      <c r="C302" s="32"/>
      <c r="K302" s="560"/>
    </row>
    <row r="303" spans="1:11" x14ac:dyDescent="0.35">
      <c r="A303" s="561" t="s">
        <v>958</v>
      </c>
      <c r="B303" s="561" t="s">
        <v>959</v>
      </c>
      <c r="C303" s="32"/>
      <c r="K303" s="560"/>
    </row>
    <row r="304" spans="1:11" x14ac:dyDescent="0.35">
      <c r="A304" s="561" t="s">
        <v>960</v>
      </c>
      <c r="B304" s="561" t="s">
        <v>961</v>
      </c>
      <c r="C304" s="32"/>
      <c r="K304" s="560"/>
    </row>
    <row r="305" spans="1:11" x14ac:dyDescent="0.35">
      <c r="A305" s="561" t="s">
        <v>962</v>
      </c>
      <c r="B305" s="561" t="s">
        <v>963</v>
      </c>
      <c r="C305" s="32"/>
      <c r="K305" s="560"/>
    </row>
    <row r="306" spans="1:11" x14ac:dyDescent="0.35">
      <c r="A306" s="561" t="s">
        <v>964</v>
      </c>
      <c r="B306" s="561" t="s">
        <v>965</v>
      </c>
      <c r="C306" s="32"/>
      <c r="K306" s="560"/>
    </row>
    <row r="307" spans="1:11" x14ac:dyDescent="0.35">
      <c r="A307" s="561" t="s">
        <v>966</v>
      </c>
      <c r="B307" s="561" t="s">
        <v>967</v>
      </c>
      <c r="C307" s="32"/>
      <c r="K307" s="560"/>
    </row>
    <row r="308" spans="1:11" x14ac:dyDescent="0.35">
      <c r="A308" s="561" t="s">
        <v>968</v>
      </c>
      <c r="B308" s="561" t="s">
        <v>969</v>
      </c>
      <c r="C308" s="32"/>
      <c r="K308" s="560"/>
    </row>
    <row r="309" spans="1:11" x14ac:dyDescent="0.35">
      <c r="A309" s="561" t="s">
        <v>970</v>
      </c>
      <c r="B309" s="561" t="s">
        <v>971</v>
      </c>
      <c r="C309" s="32"/>
      <c r="K309" s="560"/>
    </row>
    <row r="310" spans="1:11" x14ac:dyDescent="0.35">
      <c r="A310" s="561" t="s">
        <v>972</v>
      </c>
      <c r="B310" s="561" t="s">
        <v>973</v>
      </c>
      <c r="C310" s="32"/>
      <c r="K310" s="560"/>
    </row>
    <row r="311" spans="1:11" x14ac:dyDescent="0.35">
      <c r="A311" s="561" t="s">
        <v>974</v>
      </c>
      <c r="B311" s="561" t="s">
        <v>975</v>
      </c>
      <c r="C311" s="32"/>
      <c r="K311" s="560"/>
    </row>
    <row r="312" spans="1:11" x14ac:dyDescent="0.35">
      <c r="A312" s="561" t="s">
        <v>976</v>
      </c>
      <c r="B312" s="561" t="s">
        <v>977</v>
      </c>
      <c r="C312" s="32"/>
      <c r="K312" s="560"/>
    </row>
    <row r="313" spans="1:11" x14ac:dyDescent="0.35">
      <c r="A313" s="561" t="s">
        <v>978</v>
      </c>
      <c r="B313" s="561" t="s">
        <v>979</v>
      </c>
      <c r="C313" s="32"/>
      <c r="K313" s="560"/>
    </row>
    <row r="314" spans="1:11" x14ac:dyDescent="0.35">
      <c r="A314" s="561" t="s">
        <v>980</v>
      </c>
      <c r="B314" s="561" t="s">
        <v>981</v>
      </c>
      <c r="C314" s="32"/>
      <c r="K314" s="560"/>
    </row>
    <row r="315" spans="1:11" x14ac:dyDescent="0.35">
      <c r="A315" s="561" t="s">
        <v>982</v>
      </c>
      <c r="B315" s="561" t="s">
        <v>983</v>
      </c>
      <c r="C315" s="32"/>
      <c r="K315" s="560"/>
    </row>
    <row r="316" spans="1:11" x14ac:dyDescent="0.35">
      <c r="A316" s="561" t="s">
        <v>984</v>
      </c>
      <c r="B316" s="561" t="s">
        <v>985</v>
      </c>
      <c r="C316" s="32"/>
      <c r="K316" s="560"/>
    </row>
    <row r="317" spans="1:11" x14ac:dyDescent="0.35">
      <c r="A317" s="561" t="s">
        <v>986</v>
      </c>
      <c r="B317" s="561" t="s">
        <v>987</v>
      </c>
      <c r="C317" s="32"/>
      <c r="K317" s="560"/>
    </row>
    <row r="318" spans="1:11" x14ac:dyDescent="0.35">
      <c r="A318" s="561" t="s">
        <v>988</v>
      </c>
      <c r="B318" s="561" t="s">
        <v>989</v>
      </c>
      <c r="C318" s="32"/>
      <c r="K318" s="560"/>
    </row>
    <row r="319" spans="1:11" x14ac:dyDescent="0.35">
      <c r="A319" s="561" t="s">
        <v>990</v>
      </c>
      <c r="B319" s="561" t="s">
        <v>991</v>
      </c>
      <c r="C319" s="32"/>
      <c r="K319" s="560"/>
    </row>
    <row r="320" spans="1:11" x14ac:dyDescent="0.35">
      <c r="A320" s="561" t="s">
        <v>992</v>
      </c>
      <c r="B320" s="561" t="s">
        <v>993</v>
      </c>
      <c r="C320" s="32"/>
      <c r="K320" s="560"/>
    </row>
    <row r="321" spans="1:11" x14ac:dyDescent="0.35">
      <c r="A321" s="561" t="s">
        <v>994</v>
      </c>
      <c r="B321" s="561" t="s">
        <v>995</v>
      </c>
      <c r="C321" s="32"/>
      <c r="K321" s="560"/>
    </row>
    <row r="322" spans="1:11" x14ac:dyDescent="0.35">
      <c r="A322" s="561" t="s">
        <v>996</v>
      </c>
      <c r="B322" s="561" t="s">
        <v>997</v>
      </c>
      <c r="C322" s="32"/>
      <c r="K322" s="560"/>
    </row>
    <row r="323" spans="1:11" x14ac:dyDescent="0.35">
      <c r="A323" s="561" t="s">
        <v>998</v>
      </c>
      <c r="B323" s="561" t="s">
        <v>999</v>
      </c>
      <c r="C323" s="32"/>
      <c r="K323" s="560"/>
    </row>
    <row r="324" spans="1:11" x14ac:dyDescent="0.35">
      <c r="A324" s="561" t="s">
        <v>1000</v>
      </c>
      <c r="B324" s="561" t="s">
        <v>1001</v>
      </c>
      <c r="C324" s="32"/>
      <c r="K324" s="560"/>
    </row>
    <row r="325" spans="1:11" x14ac:dyDescent="0.35">
      <c r="A325" s="561" t="s">
        <v>1002</v>
      </c>
      <c r="B325" s="561" t="s">
        <v>1003</v>
      </c>
      <c r="C325" s="32"/>
      <c r="K325" s="560"/>
    </row>
    <row r="326" spans="1:11" x14ac:dyDescent="0.35">
      <c r="A326" s="561" t="s">
        <v>1002</v>
      </c>
      <c r="B326" s="561" t="s">
        <v>1004</v>
      </c>
      <c r="C326" s="32"/>
      <c r="K326" s="560"/>
    </row>
    <row r="327" spans="1:11" x14ac:dyDescent="0.35">
      <c r="A327" s="561" t="s">
        <v>1005</v>
      </c>
      <c r="B327" s="561" t="s">
        <v>1006</v>
      </c>
      <c r="C327" s="32"/>
      <c r="K327" s="560"/>
    </row>
    <row r="328" spans="1:11" x14ac:dyDescent="0.35">
      <c r="A328" s="561" t="s">
        <v>1007</v>
      </c>
      <c r="B328" s="561" t="s">
        <v>1008</v>
      </c>
      <c r="C328" s="32"/>
      <c r="K328" s="560"/>
    </row>
    <row r="329" spans="1:11" x14ac:dyDescent="0.35">
      <c r="A329" s="561" t="s">
        <v>1009</v>
      </c>
      <c r="B329" s="561" t="s">
        <v>1010</v>
      </c>
      <c r="C329" s="32"/>
      <c r="K329" s="560"/>
    </row>
    <row r="330" spans="1:11" x14ac:dyDescent="0.35">
      <c r="A330" s="561" t="s">
        <v>1011</v>
      </c>
      <c r="B330" s="561" t="s">
        <v>1012</v>
      </c>
      <c r="C330" s="32"/>
      <c r="K330" s="560"/>
    </row>
    <row r="331" spans="1:11" x14ac:dyDescent="0.35">
      <c r="A331" s="561" t="s">
        <v>1013</v>
      </c>
      <c r="B331" s="561" t="s">
        <v>1014</v>
      </c>
      <c r="C331" s="32"/>
      <c r="K331" s="560"/>
    </row>
    <row r="332" spans="1:11" x14ac:dyDescent="0.35">
      <c r="A332" s="561" t="s">
        <v>1015</v>
      </c>
      <c r="B332" s="561" t="s">
        <v>1016</v>
      </c>
      <c r="C332" s="32"/>
      <c r="K332" s="560"/>
    </row>
    <row r="333" spans="1:11" x14ac:dyDescent="0.35">
      <c r="A333" s="561" t="s">
        <v>1017</v>
      </c>
      <c r="B333" s="561" t="s">
        <v>1018</v>
      </c>
      <c r="C333" s="32"/>
      <c r="K333" s="560"/>
    </row>
    <row r="334" spans="1:11" x14ac:dyDescent="0.35">
      <c r="A334" s="561" t="s">
        <v>1019</v>
      </c>
      <c r="B334" s="561" t="s">
        <v>1020</v>
      </c>
      <c r="C334" s="32"/>
      <c r="K334" s="560"/>
    </row>
    <row r="335" spans="1:11" x14ac:dyDescent="0.35">
      <c r="A335" s="561" t="s">
        <v>1021</v>
      </c>
      <c r="B335" s="561" t="s">
        <v>1022</v>
      </c>
      <c r="C335" s="32"/>
      <c r="K335" s="560"/>
    </row>
    <row r="336" spans="1:11" x14ac:dyDescent="0.35">
      <c r="A336" s="561" t="s">
        <v>1023</v>
      </c>
      <c r="B336" s="561" t="s">
        <v>1024</v>
      </c>
      <c r="C336" s="32"/>
      <c r="K336" s="560"/>
    </row>
    <row r="337" spans="1:11" x14ac:dyDescent="0.35">
      <c r="A337" s="561" t="s">
        <v>1025</v>
      </c>
      <c r="B337" s="561" t="s">
        <v>1026</v>
      </c>
      <c r="C337" s="32"/>
      <c r="K337" s="560"/>
    </row>
    <row r="338" spans="1:11" x14ac:dyDescent="0.35">
      <c r="A338" s="561" t="s">
        <v>1027</v>
      </c>
      <c r="B338" s="561" t="s">
        <v>1028</v>
      </c>
      <c r="C338" s="32"/>
      <c r="K338" s="560"/>
    </row>
    <row r="339" spans="1:11" x14ac:dyDescent="0.35">
      <c r="A339" s="561" t="s">
        <v>1029</v>
      </c>
      <c r="B339" s="561" t="s">
        <v>1030</v>
      </c>
      <c r="C339" s="32"/>
      <c r="K339" s="560"/>
    </row>
    <row r="340" spans="1:11" x14ac:dyDescent="0.35">
      <c r="A340" s="561" t="s">
        <v>1031</v>
      </c>
      <c r="B340" s="561" t="s">
        <v>1032</v>
      </c>
      <c r="C340" s="32"/>
      <c r="K340" s="560"/>
    </row>
    <row r="341" spans="1:11" x14ac:dyDescent="0.35">
      <c r="A341" s="561" t="s">
        <v>1033</v>
      </c>
      <c r="B341" s="561" t="s">
        <v>1034</v>
      </c>
      <c r="C341" s="32"/>
      <c r="K341" s="560"/>
    </row>
    <row r="342" spans="1:11" x14ac:dyDescent="0.35">
      <c r="A342" s="561" t="s">
        <v>1035</v>
      </c>
      <c r="B342" s="561" t="s">
        <v>1036</v>
      </c>
      <c r="C342" s="32"/>
      <c r="K342" s="560"/>
    </row>
    <row r="343" spans="1:11" x14ac:dyDescent="0.35">
      <c r="A343" s="561" t="s">
        <v>1037</v>
      </c>
      <c r="B343" s="561" t="s">
        <v>1038</v>
      </c>
      <c r="C343" s="32"/>
    </row>
    <row r="344" spans="1:11" x14ac:dyDescent="0.35">
      <c r="A344" s="561" t="s">
        <v>1039</v>
      </c>
      <c r="B344" s="561" t="s">
        <v>1040</v>
      </c>
      <c r="C344" s="32"/>
    </row>
    <row r="345" spans="1:11" x14ac:dyDescent="0.35">
      <c r="A345" s="32"/>
      <c r="B345" s="32"/>
      <c r="C345" s="32"/>
    </row>
    <row r="346" spans="1:11" x14ac:dyDescent="0.35">
      <c r="A346" s="32"/>
      <c r="B346" s="32"/>
      <c r="C346" s="32"/>
    </row>
    <row r="347" spans="1:11" x14ac:dyDescent="0.35">
      <c r="A347" s="32"/>
      <c r="B347" s="32"/>
      <c r="C347" s="32"/>
    </row>
    <row r="348" spans="1:11" x14ac:dyDescent="0.35">
      <c r="A348" s="32"/>
      <c r="B348" s="32"/>
      <c r="C348" s="32"/>
    </row>
    <row r="349" spans="1:11" x14ac:dyDescent="0.35">
      <c r="A349" s="32"/>
      <c r="B349" s="32"/>
      <c r="C349" s="32"/>
    </row>
    <row r="350" spans="1:11" x14ac:dyDescent="0.35">
      <c r="A350" s="32"/>
      <c r="B350" s="32"/>
    </row>
  </sheetData>
  <sortState xmlns:xlrd2="http://schemas.microsoft.com/office/spreadsheetml/2017/richdata2" ref="Q51:Q54">
    <sortCondition ref="Q50:Q54"/>
  </sortState>
  <mergeCells count="1">
    <mergeCell ref="AB1:AH1"/>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6C747-BD3A-417C-960C-9BC7BE8CF61D}">
  <sheetPr>
    <tabColor theme="9" tint="0.59999389629810485"/>
  </sheetPr>
  <dimension ref="A1:M38"/>
  <sheetViews>
    <sheetView zoomScale="80" zoomScaleNormal="80" workbookViewId="0">
      <selection activeCell="O36" sqref="O36"/>
    </sheetView>
  </sheetViews>
  <sheetFormatPr defaultRowHeight="14.5" x14ac:dyDescent="0.35"/>
  <cols>
    <col min="1" max="1" width="5" bestFit="1" customWidth="1"/>
    <col min="2" max="2" width="47.81640625" bestFit="1" customWidth="1"/>
    <col min="3" max="3" width="11.81640625" bestFit="1" customWidth="1"/>
    <col min="4" max="4" width="12" bestFit="1" customWidth="1"/>
  </cols>
  <sheetData>
    <row r="1" spans="1:13" ht="18" x14ac:dyDescent="0.4">
      <c r="A1" t="s">
        <v>303</v>
      </c>
      <c r="B1" t="s">
        <v>304</v>
      </c>
      <c r="C1" t="s">
        <v>376</v>
      </c>
      <c r="D1" s="306"/>
    </row>
    <row r="2" spans="1:13" x14ac:dyDescent="0.35">
      <c r="A2" s="324">
        <v>3163</v>
      </c>
      <c r="B2" s="324" t="s">
        <v>20</v>
      </c>
      <c r="C2" s="324" t="s">
        <v>244</v>
      </c>
      <c r="D2" s="324"/>
      <c r="E2" t="s">
        <v>377</v>
      </c>
    </row>
    <row r="3" spans="1:13" x14ac:dyDescent="0.35">
      <c r="A3" s="324">
        <v>3168</v>
      </c>
      <c r="B3" s="324" t="s">
        <v>306</v>
      </c>
      <c r="C3" s="324" t="s">
        <v>244</v>
      </c>
      <c r="D3" s="324"/>
      <c r="E3" t="s">
        <v>377</v>
      </c>
      <c r="K3" s="325" t="s">
        <v>378</v>
      </c>
    </row>
    <row r="4" spans="1:13" x14ac:dyDescent="0.35">
      <c r="A4" s="324">
        <v>3181</v>
      </c>
      <c r="B4" s="324" t="s">
        <v>307</v>
      </c>
      <c r="C4" s="324" t="s">
        <v>244</v>
      </c>
      <c r="D4" s="324"/>
      <c r="E4" t="s">
        <v>377</v>
      </c>
    </row>
    <row r="5" spans="1:13" x14ac:dyDescent="0.35">
      <c r="A5" s="323">
        <v>3165</v>
      </c>
      <c r="B5" s="323" t="s">
        <v>22</v>
      </c>
      <c r="C5" s="326" t="s">
        <v>244</v>
      </c>
      <c r="D5" s="326"/>
    </row>
    <row r="6" spans="1:13" x14ac:dyDescent="0.35">
      <c r="A6" s="323">
        <v>3291</v>
      </c>
      <c r="B6" s="323" t="s">
        <v>312</v>
      </c>
      <c r="C6" s="326" t="s">
        <v>244</v>
      </c>
      <c r="D6" s="326"/>
    </row>
    <row r="7" spans="1:13" x14ac:dyDescent="0.35">
      <c r="A7" s="323">
        <v>3664</v>
      </c>
      <c r="B7" s="323" t="s">
        <v>37</v>
      </c>
      <c r="C7" s="326" t="s">
        <v>244</v>
      </c>
      <c r="D7" s="326"/>
    </row>
    <row r="8" spans="1:13" x14ac:dyDescent="0.35">
      <c r="A8" s="323">
        <v>3700</v>
      </c>
      <c r="B8" s="323" t="s">
        <v>313</v>
      </c>
      <c r="C8" s="326" t="s">
        <v>244</v>
      </c>
      <c r="D8" s="326"/>
      <c r="F8" s="327"/>
      <c r="G8" s="327"/>
      <c r="H8" s="327"/>
      <c r="I8" s="327"/>
      <c r="J8" s="327"/>
      <c r="K8" s="327"/>
      <c r="L8" s="327"/>
      <c r="M8" s="327"/>
    </row>
    <row r="9" spans="1:13" x14ac:dyDescent="0.35">
      <c r="A9" s="323">
        <v>3702</v>
      </c>
      <c r="B9" s="323" t="s">
        <v>315</v>
      </c>
      <c r="C9" s="326" t="s">
        <v>244</v>
      </c>
      <c r="D9" s="326"/>
      <c r="F9" s="327" t="s">
        <v>379</v>
      </c>
      <c r="G9" s="327"/>
      <c r="H9" s="327"/>
      <c r="I9" s="327"/>
      <c r="J9" s="327"/>
      <c r="K9" s="327"/>
      <c r="L9" s="327"/>
      <c r="M9" s="327"/>
    </row>
    <row r="10" spans="1:13" x14ac:dyDescent="0.35">
      <c r="A10" s="323">
        <v>3703</v>
      </c>
      <c r="B10" s="323" t="s">
        <v>43</v>
      </c>
      <c r="C10" s="326" t="s">
        <v>244</v>
      </c>
      <c r="D10" s="326"/>
      <c r="F10" s="327" t="s">
        <v>380</v>
      </c>
      <c r="G10" s="327"/>
      <c r="H10" s="327"/>
      <c r="I10" s="327"/>
      <c r="J10" s="327"/>
      <c r="K10" s="327"/>
      <c r="L10" s="327"/>
      <c r="M10" s="327"/>
    </row>
    <row r="11" spans="1:13" x14ac:dyDescent="0.35">
      <c r="A11" s="323">
        <v>3707</v>
      </c>
      <c r="B11" s="323" t="s">
        <v>44</v>
      </c>
      <c r="C11" s="326" t="s">
        <v>244</v>
      </c>
      <c r="D11" s="326"/>
      <c r="F11" s="327" t="s">
        <v>381</v>
      </c>
      <c r="G11" s="327"/>
      <c r="H11" s="327"/>
      <c r="I11" s="327"/>
      <c r="J11" s="327"/>
      <c r="K11" s="327"/>
      <c r="L11" s="327"/>
      <c r="M11" s="327"/>
    </row>
    <row r="12" spans="1:13" x14ac:dyDescent="0.35">
      <c r="A12" s="323">
        <v>3709</v>
      </c>
      <c r="B12" s="323" t="s">
        <v>317</v>
      </c>
      <c r="C12" s="326" t="s">
        <v>244</v>
      </c>
      <c r="D12" s="326"/>
      <c r="F12" s="327" t="s">
        <v>382</v>
      </c>
      <c r="G12" s="327"/>
      <c r="H12" s="327"/>
      <c r="I12" s="327"/>
      <c r="J12" s="327"/>
      <c r="K12" s="327"/>
      <c r="L12" s="327"/>
      <c r="M12" s="327"/>
    </row>
    <row r="13" spans="1:13" x14ac:dyDescent="0.35">
      <c r="A13" s="323">
        <v>3710</v>
      </c>
      <c r="B13" s="323" t="s">
        <v>318</v>
      </c>
      <c r="C13" s="326" t="s">
        <v>244</v>
      </c>
      <c r="D13" s="326"/>
      <c r="F13" s="327"/>
      <c r="G13" s="327"/>
      <c r="H13" s="327"/>
      <c r="I13" s="327"/>
      <c r="J13" s="327"/>
      <c r="K13" s="327"/>
      <c r="L13" s="327"/>
      <c r="M13" s="327"/>
    </row>
    <row r="14" spans="1:13" x14ac:dyDescent="0.35">
      <c r="A14" s="323">
        <v>3716</v>
      </c>
      <c r="B14" s="323" t="s">
        <v>319</v>
      </c>
      <c r="C14" s="326" t="s">
        <v>244</v>
      </c>
      <c r="D14" s="326"/>
      <c r="F14" s="327" t="s">
        <v>383</v>
      </c>
      <c r="G14" s="327"/>
      <c r="H14" s="327"/>
      <c r="I14" s="327"/>
      <c r="J14" s="327"/>
      <c r="K14" s="327"/>
      <c r="L14" s="327"/>
      <c r="M14" s="327"/>
    </row>
    <row r="15" spans="1:13" x14ac:dyDescent="0.35">
      <c r="A15" s="323">
        <v>3731</v>
      </c>
      <c r="B15" s="323" t="s">
        <v>320</v>
      </c>
      <c r="C15" s="326" t="s">
        <v>244</v>
      </c>
      <c r="D15" s="326"/>
      <c r="F15" s="327" t="s">
        <v>384</v>
      </c>
      <c r="G15" s="327"/>
      <c r="H15" s="327"/>
      <c r="I15" s="327"/>
      <c r="J15" s="327"/>
      <c r="K15" s="327"/>
      <c r="L15" s="327"/>
      <c r="M15" s="327"/>
    </row>
    <row r="16" spans="1:13" x14ac:dyDescent="0.35">
      <c r="A16" s="323">
        <v>3735</v>
      </c>
      <c r="B16" s="323" t="s">
        <v>321</v>
      </c>
      <c r="C16" s="326" t="s">
        <v>244</v>
      </c>
      <c r="D16" s="326"/>
      <c r="F16" s="327" t="s">
        <v>385</v>
      </c>
      <c r="G16" s="327"/>
      <c r="H16" s="327"/>
      <c r="I16" s="327"/>
      <c r="J16" s="327"/>
      <c r="K16" s="327"/>
      <c r="L16" s="327"/>
      <c r="M16" s="327"/>
    </row>
    <row r="17" spans="1:13" x14ac:dyDescent="0.35">
      <c r="A17" s="323">
        <v>3777</v>
      </c>
      <c r="B17" s="323" t="s">
        <v>65</v>
      </c>
      <c r="C17" s="326" t="s">
        <v>244</v>
      </c>
      <c r="D17" s="326"/>
    </row>
    <row r="18" spans="1:13" x14ac:dyDescent="0.35">
      <c r="A18" s="323">
        <v>3798</v>
      </c>
      <c r="B18" s="323" t="s">
        <v>325</v>
      </c>
      <c r="C18" s="326" t="s">
        <v>244</v>
      </c>
      <c r="D18" s="326"/>
    </row>
    <row r="19" spans="1:13" x14ac:dyDescent="0.35">
      <c r="A19" s="323">
        <v>7100</v>
      </c>
      <c r="B19" s="323" t="s">
        <v>326</v>
      </c>
      <c r="C19" s="326" t="s">
        <v>244</v>
      </c>
      <c r="D19" s="326"/>
    </row>
    <row r="20" spans="1:13" x14ac:dyDescent="0.35">
      <c r="A20" s="323">
        <v>7102</v>
      </c>
      <c r="B20" s="323" t="s">
        <v>327</v>
      </c>
      <c r="C20" s="326" t="s">
        <v>244</v>
      </c>
      <c r="D20" s="326"/>
    </row>
    <row r="21" spans="1:13" x14ac:dyDescent="0.35">
      <c r="A21" s="328">
        <v>3196</v>
      </c>
      <c r="B21" s="328" t="s">
        <v>308</v>
      </c>
      <c r="C21" s="328" t="s">
        <v>386</v>
      </c>
      <c r="D21" s="328" t="s">
        <v>387</v>
      </c>
    </row>
    <row r="22" spans="1:13" x14ac:dyDescent="0.35">
      <c r="A22" s="328">
        <v>3274</v>
      </c>
      <c r="B22" s="328" t="s">
        <v>32</v>
      </c>
      <c r="C22" s="328" t="s">
        <v>388</v>
      </c>
      <c r="D22" s="328" t="s">
        <v>387</v>
      </c>
      <c r="F22" s="329" t="s">
        <v>389</v>
      </c>
      <c r="G22" s="329"/>
      <c r="H22" s="329"/>
      <c r="I22" s="329"/>
      <c r="J22" s="329"/>
      <c r="K22" s="329"/>
      <c r="L22" s="329"/>
      <c r="M22" s="329"/>
    </row>
    <row r="23" spans="1:13" x14ac:dyDescent="0.35">
      <c r="A23" s="328">
        <v>3701</v>
      </c>
      <c r="B23" s="328" t="s">
        <v>314</v>
      </c>
      <c r="C23" s="328" t="s">
        <v>390</v>
      </c>
      <c r="D23" s="328" t="s">
        <v>387</v>
      </c>
      <c r="F23" s="329" t="s">
        <v>284</v>
      </c>
      <c r="G23" s="329" t="s">
        <v>391</v>
      </c>
      <c r="H23" s="329"/>
      <c r="I23" s="329"/>
      <c r="J23" s="329"/>
      <c r="K23" s="329"/>
      <c r="L23" s="329"/>
      <c r="M23" s="329"/>
    </row>
    <row r="24" spans="1:13" x14ac:dyDescent="0.35">
      <c r="A24" s="328">
        <v>3712</v>
      </c>
      <c r="B24" s="328" t="s">
        <v>46</v>
      </c>
      <c r="C24" s="328" t="s">
        <v>390</v>
      </c>
      <c r="D24" s="328" t="s">
        <v>387</v>
      </c>
      <c r="F24" s="329"/>
      <c r="G24" s="329"/>
      <c r="H24" s="329"/>
      <c r="I24" s="329"/>
      <c r="J24" s="329"/>
      <c r="K24" s="329"/>
      <c r="L24" s="329"/>
      <c r="M24" s="329"/>
    </row>
    <row r="25" spans="1:13" x14ac:dyDescent="0.35">
      <c r="A25" s="328">
        <v>3773</v>
      </c>
      <c r="B25" s="328" t="s">
        <v>62</v>
      </c>
      <c r="C25" s="328" t="s">
        <v>390</v>
      </c>
      <c r="D25" s="328" t="s">
        <v>387</v>
      </c>
      <c r="F25" s="329" t="s">
        <v>392</v>
      </c>
      <c r="G25" s="329"/>
      <c r="H25" s="329"/>
      <c r="I25" s="329"/>
      <c r="J25" s="329"/>
      <c r="K25" s="329"/>
      <c r="L25" s="329"/>
      <c r="M25" s="329"/>
    </row>
    <row r="26" spans="1:13" x14ac:dyDescent="0.35">
      <c r="A26" s="328">
        <v>3774</v>
      </c>
      <c r="B26" s="328" t="s">
        <v>63</v>
      </c>
      <c r="C26" s="328" t="s">
        <v>388</v>
      </c>
      <c r="D26" s="328" t="s">
        <v>387</v>
      </c>
      <c r="F26" s="329"/>
      <c r="G26" s="329"/>
      <c r="H26" s="329"/>
      <c r="I26" s="329"/>
      <c r="J26" s="329"/>
      <c r="K26" s="329"/>
      <c r="L26" s="329"/>
      <c r="M26" s="329"/>
    </row>
    <row r="27" spans="1:13" x14ac:dyDescent="0.35">
      <c r="A27" s="328">
        <v>3705</v>
      </c>
      <c r="B27" s="328" t="s">
        <v>316</v>
      </c>
      <c r="C27" s="328" t="s">
        <v>390</v>
      </c>
      <c r="D27" s="328" t="s">
        <v>387</v>
      </c>
      <c r="F27" s="329" t="s">
        <v>393</v>
      </c>
      <c r="G27" s="329"/>
      <c r="H27" s="329"/>
      <c r="I27" s="329"/>
      <c r="J27" s="329"/>
      <c r="K27" s="329"/>
      <c r="L27" s="329"/>
      <c r="M27" s="329"/>
    </row>
    <row r="28" spans="1:13" x14ac:dyDescent="0.35">
      <c r="F28" s="329"/>
      <c r="G28" s="329"/>
      <c r="H28" s="329"/>
      <c r="I28" s="329"/>
      <c r="J28" s="329"/>
      <c r="K28" s="329"/>
      <c r="L28" s="329"/>
      <c r="M28" s="329"/>
    </row>
    <row r="29" spans="1:13" x14ac:dyDescent="0.35">
      <c r="F29" s="329" t="s">
        <v>394</v>
      </c>
      <c r="G29" s="329"/>
      <c r="H29" s="329"/>
      <c r="I29" s="329"/>
      <c r="J29" s="329"/>
      <c r="K29" s="329"/>
      <c r="L29" s="329"/>
      <c r="M29" s="329"/>
    </row>
    <row r="30" spans="1:13" x14ac:dyDescent="0.35">
      <c r="F30" s="329" t="s">
        <v>395</v>
      </c>
      <c r="G30" s="329"/>
      <c r="H30" s="329"/>
      <c r="I30" s="329"/>
      <c r="J30" s="329"/>
      <c r="K30" s="329"/>
      <c r="L30" s="329"/>
      <c r="M30" s="329"/>
    </row>
    <row r="35" spans="1:5" x14ac:dyDescent="0.35">
      <c r="A35" s="323">
        <v>3253</v>
      </c>
      <c r="B35" s="323" t="s">
        <v>310</v>
      </c>
      <c r="C35" s="326" t="s">
        <v>244</v>
      </c>
      <c r="D35" s="326" t="s">
        <v>397</v>
      </c>
    </row>
    <row r="37" spans="1:5" x14ac:dyDescent="0.35">
      <c r="A37" s="330">
        <v>3289</v>
      </c>
      <c r="B37" s="330" t="s">
        <v>36</v>
      </c>
      <c r="C37" s="332" t="s">
        <v>244</v>
      </c>
      <c r="D37" s="335"/>
      <c r="E37" s="333" t="s">
        <v>396</v>
      </c>
    </row>
    <row r="38" spans="1:5" x14ac:dyDescent="0.35">
      <c r="A38" s="330">
        <v>3786</v>
      </c>
      <c r="B38" s="330" t="s">
        <v>71</v>
      </c>
      <c r="C38" s="330" t="s">
        <v>390</v>
      </c>
      <c r="D38" s="334" t="s">
        <v>387</v>
      </c>
      <c r="E38" s="330" t="s">
        <v>396</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5F6FB-A7FF-4823-A050-87BFA3C4F198}">
  <sheetPr>
    <tabColor theme="9" tint="0.59999389629810485"/>
  </sheetPr>
  <dimension ref="A1:V35"/>
  <sheetViews>
    <sheetView zoomScale="110" zoomScaleNormal="110" workbookViewId="0">
      <selection activeCell="B4" sqref="B4:D4"/>
    </sheetView>
  </sheetViews>
  <sheetFormatPr defaultRowHeight="14.5" x14ac:dyDescent="0.35"/>
  <cols>
    <col min="2" max="2" width="7.453125" bestFit="1" customWidth="1"/>
    <col min="3" max="3" width="25.453125" bestFit="1" customWidth="1"/>
    <col min="4" max="4" width="8.1796875" bestFit="1" customWidth="1"/>
    <col min="5" max="5" width="2.81640625" customWidth="1"/>
    <col min="6" max="6" width="16.453125" bestFit="1" customWidth="1"/>
    <col min="7" max="7" width="5.1796875" bestFit="1" customWidth="1"/>
    <col min="8" max="8" width="7.453125" bestFit="1" customWidth="1"/>
    <col min="9" max="9" width="2.81640625" customWidth="1"/>
    <col min="10" max="10" width="7.453125" bestFit="1" customWidth="1"/>
    <col min="11" max="11" width="8.1796875" bestFit="1" customWidth="1"/>
    <col min="12" max="12" width="6.453125" bestFit="1" customWidth="1"/>
    <col min="13" max="13" width="9.08984375" bestFit="1" customWidth="1"/>
    <col min="14" max="14" width="3.453125" customWidth="1"/>
    <col min="15" max="15" width="7.453125" bestFit="1" customWidth="1"/>
    <col min="16" max="16" width="15.54296875" bestFit="1" customWidth="1"/>
    <col min="17" max="17" width="8.1796875" bestFit="1" customWidth="1"/>
    <col min="18" max="18" width="4.81640625" customWidth="1"/>
    <col min="19" max="19" width="7.453125" bestFit="1" customWidth="1"/>
    <col min="20" max="20" width="16.81640625" bestFit="1" customWidth="1"/>
    <col min="21" max="21" width="6.453125" bestFit="1" customWidth="1"/>
    <col min="22" max="22" width="8.54296875" bestFit="1" customWidth="1"/>
  </cols>
  <sheetData>
    <row r="1" spans="1:22" x14ac:dyDescent="0.35">
      <c r="A1" s="1089" t="s">
        <v>1095</v>
      </c>
      <c r="B1" s="1089"/>
      <c r="C1" s="1089"/>
      <c r="D1" s="1089"/>
      <c r="E1" s="1089"/>
      <c r="F1" s="1089"/>
      <c r="G1" s="1089"/>
      <c r="H1" s="1089"/>
      <c r="I1" s="1089"/>
      <c r="J1" s="1089"/>
      <c r="K1" s="1089"/>
      <c r="L1" s="1089"/>
      <c r="M1" s="1089"/>
      <c r="N1" s="1089"/>
      <c r="O1" s="1089"/>
      <c r="P1" s="1089"/>
      <c r="Q1" s="1089"/>
      <c r="R1" s="1089"/>
      <c r="S1" s="1089"/>
      <c r="T1" s="1089"/>
      <c r="U1" s="1089"/>
      <c r="V1" s="1089"/>
    </row>
    <row r="3" spans="1:22" ht="18.5" x14ac:dyDescent="0.35">
      <c r="B3" s="1094" t="s">
        <v>1129</v>
      </c>
      <c r="C3" s="1094"/>
      <c r="D3" s="1094"/>
      <c r="E3" s="1094"/>
      <c r="F3" s="1094"/>
      <c r="G3" s="1094"/>
      <c r="H3" s="1094"/>
      <c r="I3" s="1094"/>
      <c r="J3" s="1094"/>
      <c r="K3" s="1094"/>
      <c r="L3" s="1094"/>
      <c r="M3" s="1094"/>
      <c r="N3" s="1094"/>
      <c r="O3" s="1094"/>
      <c r="P3" s="1094"/>
      <c r="Q3" s="1094"/>
      <c r="R3" s="1094"/>
      <c r="S3" s="1094"/>
      <c r="T3" s="1094"/>
      <c r="U3" s="1094"/>
      <c r="V3" s="1094"/>
    </row>
    <row r="4" spans="1:22" ht="18.5" x14ac:dyDescent="0.35">
      <c r="B4" s="1095" t="s">
        <v>237</v>
      </c>
      <c r="C4" s="1096"/>
      <c r="D4" s="1097"/>
      <c r="F4" s="1095" t="s">
        <v>23</v>
      </c>
      <c r="G4" s="1096"/>
      <c r="H4" s="1097"/>
      <c r="J4" s="1095" t="s">
        <v>238</v>
      </c>
      <c r="K4" s="1096"/>
      <c r="L4" s="1096"/>
      <c r="M4" s="1097"/>
      <c r="O4" s="1095" t="s">
        <v>1057</v>
      </c>
      <c r="P4" s="1096"/>
      <c r="Q4" s="1097"/>
      <c r="S4" s="1090" t="s">
        <v>336</v>
      </c>
      <c r="T4" s="1090"/>
      <c r="U4" s="1090"/>
      <c r="V4" s="1090"/>
    </row>
    <row r="5" spans="1:22" ht="34" customHeight="1" x14ac:dyDescent="0.35">
      <c r="B5" s="1091" t="s">
        <v>1110</v>
      </c>
      <c r="C5" s="1092"/>
      <c r="D5" s="1093"/>
      <c r="F5" s="1091" t="s">
        <v>1111</v>
      </c>
      <c r="G5" s="1092"/>
      <c r="H5" s="1093"/>
      <c r="J5" s="1091" t="s">
        <v>1111</v>
      </c>
      <c r="K5" s="1092"/>
      <c r="L5" s="1092"/>
      <c r="M5" s="1093"/>
      <c r="O5" s="1091" t="s">
        <v>1112</v>
      </c>
      <c r="P5" s="1092"/>
      <c r="Q5" s="1093"/>
      <c r="S5" s="1091" t="s">
        <v>1111</v>
      </c>
      <c r="T5" s="1092"/>
      <c r="U5" s="1092"/>
      <c r="V5" s="1093"/>
    </row>
    <row r="6" spans="1:22" x14ac:dyDescent="0.35">
      <c r="B6" s="286" t="s">
        <v>9</v>
      </c>
      <c r="C6" s="287" t="s">
        <v>239</v>
      </c>
      <c r="D6" s="287" t="s">
        <v>240</v>
      </c>
      <c r="F6" s="287" t="s">
        <v>9</v>
      </c>
      <c r="G6" s="287" t="s">
        <v>239</v>
      </c>
      <c r="H6" s="287" t="s">
        <v>240</v>
      </c>
      <c r="J6" s="287" t="s">
        <v>9</v>
      </c>
      <c r="K6" s="287" t="s">
        <v>239</v>
      </c>
      <c r="L6" s="287" t="s">
        <v>241</v>
      </c>
      <c r="M6" s="288" t="s">
        <v>240</v>
      </c>
      <c r="O6" s="286" t="s">
        <v>9</v>
      </c>
      <c r="P6" s="287" t="s">
        <v>239</v>
      </c>
      <c r="Q6" s="287" t="s">
        <v>240</v>
      </c>
      <c r="S6" s="286" t="s">
        <v>9</v>
      </c>
      <c r="T6" s="287" t="s">
        <v>239</v>
      </c>
      <c r="U6" s="287" t="s">
        <v>241</v>
      </c>
      <c r="V6" s="287" t="s">
        <v>240</v>
      </c>
    </row>
    <row r="7" spans="1:22" x14ac:dyDescent="0.35">
      <c r="B7" s="289">
        <v>3163</v>
      </c>
      <c r="C7" s="290" t="s">
        <v>242</v>
      </c>
      <c r="D7" s="667">
        <v>60.08</v>
      </c>
      <c r="E7" s="187"/>
      <c r="F7" s="289">
        <v>3798</v>
      </c>
      <c r="G7" s="289" t="s">
        <v>242</v>
      </c>
      <c r="H7" s="668">
        <v>29.12</v>
      </c>
      <c r="J7" s="289">
        <v>3700</v>
      </c>
      <c r="K7" s="289" t="s">
        <v>243</v>
      </c>
      <c r="L7" s="289" t="s">
        <v>244</v>
      </c>
      <c r="M7" s="667">
        <v>56.48</v>
      </c>
      <c r="O7" s="662">
        <v>3253</v>
      </c>
      <c r="P7" s="289" t="s">
        <v>1059</v>
      </c>
      <c r="Q7" s="291">
        <v>91.48</v>
      </c>
      <c r="S7" s="679">
        <v>3786</v>
      </c>
      <c r="T7" s="664" t="s">
        <v>242</v>
      </c>
      <c r="U7" s="664" t="s">
        <v>247</v>
      </c>
      <c r="V7" s="680">
        <v>31.65</v>
      </c>
    </row>
    <row r="8" spans="1:22" x14ac:dyDescent="0.35">
      <c r="B8" s="289">
        <v>3163</v>
      </c>
      <c r="C8" s="290" t="s">
        <v>245</v>
      </c>
      <c r="D8" s="667">
        <v>45.28</v>
      </c>
      <c r="E8" s="187"/>
      <c r="F8" s="289">
        <v>3798</v>
      </c>
      <c r="G8" s="289" t="s">
        <v>246</v>
      </c>
      <c r="H8" s="668">
        <v>32.799999999999997</v>
      </c>
      <c r="J8" s="289">
        <v>3701</v>
      </c>
      <c r="K8" s="289" t="s">
        <v>243</v>
      </c>
      <c r="L8" s="289" t="s">
        <v>247</v>
      </c>
      <c r="M8" s="667">
        <v>277.43</v>
      </c>
      <c r="O8" s="662">
        <v>3253</v>
      </c>
      <c r="P8" s="289" t="s">
        <v>1058</v>
      </c>
      <c r="Q8" s="291">
        <v>58.12</v>
      </c>
      <c r="S8" s="679">
        <v>3786</v>
      </c>
      <c r="T8" s="664" t="s">
        <v>246</v>
      </c>
      <c r="U8" s="664" t="s">
        <v>247</v>
      </c>
      <c r="V8" s="680">
        <v>57.65</v>
      </c>
    </row>
    <row r="9" spans="1:22" x14ac:dyDescent="0.35">
      <c r="B9" s="289">
        <v>3163</v>
      </c>
      <c r="C9" s="290" t="s">
        <v>246</v>
      </c>
      <c r="D9" s="667">
        <v>34.479999999999997</v>
      </c>
      <c r="E9" s="187"/>
      <c r="F9" s="289" t="s">
        <v>248</v>
      </c>
      <c r="G9" s="289" t="s">
        <v>249</v>
      </c>
      <c r="H9" s="668">
        <v>36.36</v>
      </c>
      <c r="J9" s="289">
        <v>3702</v>
      </c>
      <c r="K9" s="289" t="s">
        <v>250</v>
      </c>
      <c r="L9" s="289" t="s">
        <v>247</v>
      </c>
      <c r="M9" s="667">
        <v>128.21</v>
      </c>
      <c r="O9" s="292"/>
      <c r="P9" s="292"/>
      <c r="Q9" s="293"/>
    </row>
    <row r="10" spans="1:22" ht="18.5" x14ac:dyDescent="0.35">
      <c r="B10" s="289">
        <v>3163</v>
      </c>
      <c r="C10" s="290" t="s">
        <v>249</v>
      </c>
      <c r="D10" s="667">
        <v>24.64</v>
      </c>
      <c r="E10" s="187"/>
      <c r="F10" s="289">
        <v>3798</v>
      </c>
      <c r="G10" s="289" t="s">
        <v>251</v>
      </c>
      <c r="H10" s="668">
        <v>38.159999999999997</v>
      </c>
      <c r="J10" s="289">
        <v>3702</v>
      </c>
      <c r="K10" s="289" t="s">
        <v>252</v>
      </c>
      <c r="L10" s="289" t="s">
        <v>247</v>
      </c>
      <c r="M10" s="667">
        <v>150.87</v>
      </c>
      <c r="O10" s="1098" t="s">
        <v>436</v>
      </c>
      <c r="P10" s="1099"/>
      <c r="Q10" s="1100"/>
      <c r="S10" s="1094" t="s">
        <v>1065</v>
      </c>
      <c r="T10" s="1094"/>
      <c r="U10" s="1094"/>
      <c r="V10" s="1094"/>
    </row>
    <row r="11" spans="1:22" ht="33" customHeight="1" x14ac:dyDescent="0.35">
      <c r="B11" s="289">
        <v>3163</v>
      </c>
      <c r="C11" s="290" t="s">
        <v>251</v>
      </c>
      <c r="D11" s="667">
        <v>21.12</v>
      </c>
      <c r="E11" s="187"/>
      <c r="F11" s="289">
        <v>3798</v>
      </c>
      <c r="G11" s="289" t="s">
        <v>253</v>
      </c>
      <c r="H11" s="668">
        <v>41.72</v>
      </c>
      <c r="J11" s="289">
        <v>3702</v>
      </c>
      <c r="K11" s="289" t="s">
        <v>254</v>
      </c>
      <c r="L11" s="289" t="s">
        <v>247</v>
      </c>
      <c r="M11" s="667">
        <v>179.05</v>
      </c>
      <c r="O11" s="1091" t="s">
        <v>1110</v>
      </c>
      <c r="P11" s="1092"/>
      <c r="Q11" s="1093"/>
      <c r="S11" s="1091" t="s">
        <v>1111</v>
      </c>
      <c r="T11" s="1092"/>
      <c r="U11" s="1092"/>
      <c r="V11" s="1093"/>
    </row>
    <row r="12" spans="1:22" x14ac:dyDescent="0.35">
      <c r="B12" s="289">
        <v>3163</v>
      </c>
      <c r="C12" s="290" t="s">
        <v>255</v>
      </c>
      <c r="D12" s="667">
        <v>28.04</v>
      </c>
      <c r="E12" s="187"/>
      <c r="F12" s="289" t="s">
        <v>1069</v>
      </c>
      <c r="G12" s="289" t="s">
        <v>256</v>
      </c>
      <c r="H12" s="668">
        <v>46</v>
      </c>
      <c r="J12" s="289">
        <v>3705</v>
      </c>
      <c r="K12" s="289" t="s">
        <v>243</v>
      </c>
      <c r="L12" s="289" t="s">
        <v>247</v>
      </c>
      <c r="M12" s="667">
        <v>128.21</v>
      </c>
      <c r="O12" s="286" t="s">
        <v>9</v>
      </c>
      <c r="P12" s="287" t="s">
        <v>239</v>
      </c>
      <c r="Q12" s="287" t="s">
        <v>240</v>
      </c>
      <c r="S12" s="286" t="s">
        <v>9</v>
      </c>
      <c r="T12" s="287" t="s">
        <v>239</v>
      </c>
      <c r="U12" s="287" t="s">
        <v>241</v>
      </c>
      <c r="V12" s="287" t="s">
        <v>240</v>
      </c>
    </row>
    <row r="13" spans="1:22" x14ac:dyDescent="0.35">
      <c r="B13" s="289">
        <v>3168</v>
      </c>
      <c r="C13" s="289" t="s">
        <v>257</v>
      </c>
      <c r="D13" s="667">
        <v>65.48</v>
      </c>
      <c r="E13" s="187"/>
      <c r="F13" s="289" t="s">
        <v>1070</v>
      </c>
      <c r="G13" s="289" t="s">
        <v>258</v>
      </c>
      <c r="H13" s="668">
        <v>51.2</v>
      </c>
      <c r="J13" s="289">
        <v>3707</v>
      </c>
      <c r="K13" s="669" t="s">
        <v>259</v>
      </c>
      <c r="L13" s="289" t="s">
        <v>244</v>
      </c>
      <c r="M13" s="667">
        <v>30.84</v>
      </c>
      <c r="O13" s="663">
        <v>3777</v>
      </c>
      <c r="P13" s="289" t="s">
        <v>1060</v>
      </c>
      <c r="Q13" s="291">
        <v>71.28</v>
      </c>
      <c r="S13" s="663">
        <v>3274</v>
      </c>
      <c r="T13" s="289" t="s">
        <v>1062</v>
      </c>
      <c r="U13" s="289" t="s">
        <v>33</v>
      </c>
      <c r="V13" s="291">
        <v>54.28</v>
      </c>
    </row>
    <row r="14" spans="1:22" x14ac:dyDescent="0.35">
      <c r="B14" s="289">
        <v>3168</v>
      </c>
      <c r="C14" s="289" t="s">
        <v>260</v>
      </c>
      <c r="D14" s="667">
        <v>48.36</v>
      </c>
      <c r="E14" s="187"/>
      <c r="F14" s="289" t="s">
        <v>1070</v>
      </c>
      <c r="G14" s="289" t="s">
        <v>261</v>
      </c>
      <c r="H14" s="668">
        <v>55.16</v>
      </c>
      <c r="J14" s="289">
        <v>3707</v>
      </c>
      <c r="K14" s="670" t="s">
        <v>262</v>
      </c>
      <c r="L14" s="289" t="s">
        <v>244</v>
      </c>
      <c r="M14" s="667">
        <v>15.4</v>
      </c>
      <c r="O14" s="663">
        <v>3777</v>
      </c>
      <c r="P14" s="289" t="s">
        <v>1061</v>
      </c>
      <c r="Q14" s="291">
        <v>84.08</v>
      </c>
      <c r="S14" s="663">
        <v>3274</v>
      </c>
      <c r="T14" s="289" t="s">
        <v>1063</v>
      </c>
      <c r="U14" s="289" t="s">
        <v>33</v>
      </c>
      <c r="V14" s="291">
        <v>76.31</v>
      </c>
    </row>
    <row r="15" spans="1:22" x14ac:dyDescent="0.35">
      <c r="B15" s="289">
        <v>3181</v>
      </c>
      <c r="C15" s="289" t="s">
        <v>263</v>
      </c>
      <c r="D15" s="667">
        <v>23.52</v>
      </c>
      <c r="E15" s="187"/>
      <c r="F15" s="289" t="s">
        <v>1070</v>
      </c>
      <c r="G15" s="289" t="s">
        <v>245</v>
      </c>
      <c r="H15" s="668">
        <v>63.72</v>
      </c>
      <c r="J15" s="289">
        <v>3707</v>
      </c>
      <c r="K15" s="670" t="s">
        <v>264</v>
      </c>
      <c r="L15" s="289" t="s">
        <v>244</v>
      </c>
      <c r="M15" s="667">
        <v>10.28</v>
      </c>
      <c r="S15" s="663">
        <v>3274</v>
      </c>
      <c r="T15" s="289" t="s">
        <v>1064</v>
      </c>
      <c r="U15" s="289" t="s">
        <v>33</v>
      </c>
      <c r="V15" s="291">
        <v>177.49</v>
      </c>
    </row>
    <row r="16" spans="1:22" x14ac:dyDescent="0.35">
      <c r="B16" s="289">
        <v>3181</v>
      </c>
      <c r="C16" s="289" t="s">
        <v>265</v>
      </c>
      <c r="D16" s="667">
        <v>30.96</v>
      </c>
      <c r="E16" s="187"/>
      <c r="F16" s="289">
        <v>3798</v>
      </c>
      <c r="G16" s="289" t="s">
        <v>266</v>
      </c>
      <c r="H16" s="671">
        <v>75.52</v>
      </c>
      <c r="J16" s="672">
        <v>3709</v>
      </c>
      <c r="K16" s="669" t="s">
        <v>259</v>
      </c>
      <c r="L16" s="289" t="s">
        <v>244</v>
      </c>
      <c r="M16" s="667">
        <v>39.56</v>
      </c>
    </row>
    <row r="17" spans="2:17" ht="18.5" x14ac:dyDescent="0.35">
      <c r="B17" s="289">
        <v>3181</v>
      </c>
      <c r="C17" s="289" t="s">
        <v>267</v>
      </c>
      <c r="D17" s="667">
        <v>49.04</v>
      </c>
      <c r="E17" s="187"/>
      <c r="F17" s="289" t="s">
        <v>1071</v>
      </c>
      <c r="G17" s="289" t="s">
        <v>268</v>
      </c>
      <c r="H17" s="668">
        <v>82</v>
      </c>
      <c r="J17" s="672">
        <v>3709</v>
      </c>
      <c r="K17" s="670" t="s">
        <v>262</v>
      </c>
      <c r="L17" s="289" t="s">
        <v>244</v>
      </c>
      <c r="M17" s="667">
        <v>19.760000000000002</v>
      </c>
      <c r="O17" s="1098" t="s">
        <v>1066</v>
      </c>
      <c r="P17" s="1099"/>
      <c r="Q17" s="1100"/>
    </row>
    <row r="18" spans="2:17" ht="30.65" customHeight="1" x14ac:dyDescent="0.35">
      <c r="B18" s="289">
        <v>3181</v>
      </c>
      <c r="C18" s="289" t="s">
        <v>269</v>
      </c>
      <c r="D18" s="667">
        <v>32.04</v>
      </c>
      <c r="E18" s="187"/>
      <c r="J18" s="672">
        <v>3709</v>
      </c>
      <c r="K18" s="670" t="s">
        <v>270</v>
      </c>
      <c r="L18" s="289" t="s">
        <v>244</v>
      </c>
      <c r="M18" s="667">
        <v>8.0399999999999991</v>
      </c>
      <c r="O18" s="1091" t="s">
        <v>1112</v>
      </c>
      <c r="P18" s="1092"/>
      <c r="Q18" s="1093"/>
    </row>
    <row r="19" spans="2:17" x14ac:dyDescent="0.35">
      <c r="B19" s="289">
        <v>3291</v>
      </c>
      <c r="C19" s="289" t="s">
        <v>1054</v>
      </c>
      <c r="D19" s="667">
        <v>30.28</v>
      </c>
      <c r="E19" s="187"/>
      <c r="J19" s="289">
        <v>3710</v>
      </c>
      <c r="K19" s="289" t="s">
        <v>271</v>
      </c>
      <c r="L19" s="289" t="s">
        <v>244</v>
      </c>
      <c r="M19" s="667">
        <v>66.239999999999995</v>
      </c>
      <c r="O19" s="286" t="s">
        <v>9</v>
      </c>
      <c r="P19" s="287" t="s">
        <v>239</v>
      </c>
      <c r="Q19" s="287" t="s">
        <v>240</v>
      </c>
    </row>
    <row r="20" spans="2:17" x14ac:dyDescent="0.35">
      <c r="B20" s="289">
        <v>3291</v>
      </c>
      <c r="C20" s="289" t="s">
        <v>1055</v>
      </c>
      <c r="D20" s="667">
        <v>86.72</v>
      </c>
      <c r="E20" s="187"/>
      <c r="J20" s="289">
        <v>3710</v>
      </c>
      <c r="K20" s="289" t="s">
        <v>272</v>
      </c>
      <c r="L20" s="289" t="s">
        <v>244</v>
      </c>
      <c r="M20" s="667">
        <v>99.52</v>
      </c>
      <c r="O20" s="663">
        <v>7100</v>
      </c>
      <c r="P20" s="289" t="s">
        <v>1067</v>
      </c>
      <c r="Q20" s="291">
        <v>99.52</v>
      </c>
    </row>
    <row r="21" spans="2:17" x14ac:dyDescent="0.35">
      <c r="B21" s="289">
        <v>3291</v>
      </c>
      <c r="C21" s="289" t="s">
        <v>1056</v>
      </c>
      <c r="D21" s="667">
        <v>57.56</v>
      </c>
      <c r="E21" s="187"/>
      <c r="F21" s="187"/>
      <c r="G21" s="187"/>
      <c r="H21" s="673"/>
      <c r="J21" s="289">
        <v>3710</v>
      </c>
      <c r="K21" s="289" t="s">
        <v>273</v>
      </c>
      <c r="L21" s="289" t="s">
        <v>244</v>
      </c>
      <c r="M21" s="667">
        <v>142.36000000000001</v>
      </c>
      <c r="O21" s="663">
        <v>7100</v>
      </c>
      <c r="P21" s="289" t="s">
        <v>1068</v>
      </c>
      <c r="Q21" s="291">
        <v>66.239999999999995</v>
      </c>
    </row>
    <row r="22" spans="2:17" x14ac:dyDescent="0.35">
      <c r="B22" s="289">
        <v>3664</v>
      </c>
      <c r="C22" s="289" t="s">
        <v>274</v>
      </c>
      <c r="D22" s="674">
        <v>19.16</v>
      </c>
      <c r="J22" s="289">
        <v>3712</v>
      </c>
      <c r="K22" s="289" t="s">
        <v>250</v>
      </c>
      <c r="L22" s="289" t="s">
        <v>247</v>
      </c>
      <c r="M22" s="667">
        <v>128.21</v>
      </c>
    </row>
    <row r="23" spans="2:17" x14ac:dyDescent="0.35">
      <c r="B23" s="289">
        <v>3664</v>
      </c>
      <c r="C23" s="289" t="s">
        <v>275</v>
      </c>
      <c r="D23" s="674">
        <v>21.553333333333331</v>
      </c>
      <c r="J23" s="289">
        <v>3712</v>
      </c>
      <c r="K23" s="289" t="s">
        <v>252</v>
      </c>
      <c r="L23" s="289" t="s">
        <v>247</v>
      </c>
      <c r="M23" s="667">
        <v>150.87</v>
      </c>
    </row>
    <row r="24" spans="2:17" x14ac:dyDescent="0.35">
      <c r="B24" s="289">
        <v>3664</v>
      </c>
      <c r="C24" s="289" t="s">
        <v>276</v>
      </c>
      <c r="D24" s="674">
        <v>27.973333333333333</v>
      </c>
      <c r="J24" s="289">
        <v>3712</v>
      </c>
      <c r="K24" s="289" t="s">
        <v>254</v>
      </c>
      <c r="L24" s="289" t="s">
        <v>247</v>
      </c>
      <c r="M24" s="667">
        <v>179.05</v>
      </c>
    </row>
    <row r="25" spans="2:17" x14ac:dyDescent="0.35">
      <c r="B25" s="292"/>
      <c r="C25" s="292"/>
      <c r="D25" s="675"/>
      <c r="J25" s="672">
        <v>3716</v>
      </c>
      <c r="K25" s="669" t="s">
        <v>259</v>
      </c>
      <c r="L25" s="289" t="s">
        <v>244</v>
      </c>
      <c r="M25" s="667">
        <v>31.36</v>
      </c>
    </row>
    <row r="26" spans="2:17" x14ac:dyDescent="0.35">
      <c r="B26" s="292"/>
      <c r="C26" s="292"/>
      <c r="D26" s="675"/>
      <c r="J26" s="672">
        <v>3716</v>
      </c>
      <c r="K26" s="670" t="s">
        <v>262</v>
      </c>
      <c r="L26" s="289" t="s">
        <v>244</v>
      </c>
      <c r="M26" s="667">
        <v>15.68</v>
      </c>
    </row>
    <row r="27" spans="2:17" x14ac:dyDescent="0.35">
      <c r="J27" s="672">
        <v>3716</v>
      </c>
      <c r="K27" s="670" t="s">
        <v>270</v>
      </c>
      <c r="L27" s="289" t="s">
        <v>244</v>
      </c>
      <c r="M27" s="667">
        <v>6.4</v>
      </c>
    </row>
    <row r="28" spans="2:17" x14ac:dyDescent="0.35">
      <c r="J28" s="672">
        <v>3731</v>
      </c>
      <c r="K28" s="669" t="s">
        <v>259</v>
      </c>
      <c r="L28" s="289" t="s">
        <v>244</v>
      </c>
      <c r="M28" s="667">
        <v>30.84</v>
      </c>
    </row>
    <row r="29" spans="2:17" x14ac:dyDescent="0.35">
      <c r="J29" s="672">
        <v>3731</v>
      </c>
      <c r="K29" s="670" t="s">
        <v>262</v>
      </c>
      <c r="L29" s="289" t="s">
        <v>244</v>
      </c>
      <c r="M29" s="667">
        <v>15.4</v>
      </c>
    </row>
    <row r="30" spans="2:17" x14ac:dyDescent="0.35">
      <c r="J30" s="672">
        <v>3731</v>
      </c>
      <c r="K30" s="670" t="s">
        <v>264</v>
      </c>
      <c r="L30" s="289" t="s">
        <v>244</v>
      </c>
      <c r="M30" s="667">
        <v>10.28</v>
      </c>
    </row>
    <row r="31" spans="2:17" x14ac:dyDescent="0.35">
      <c r="J31" s="672">
        <v>3735</v>
      </c>
      <c r="K31" s="289" t="s">
        <v>243</v>
      </c>
      <c r="L31" s="289" t="s">
        <v>244</v>
      </c>
      <c r="M31" s="667">
        <v>30.84</v>
      </c>
    </row>
    <row r="32" spans="2:17" x14ac:dyDescent="0.35">
      <c r="J32" s="676">
        <v>3773</v>
      </c>
      <c r="K32" s="677" t="s">
        <v>243</v>
      </c>
      <c r="L32" s="677" t="s">
        <v>247</v>
      </c>
      <c r="M32" s="678">
        <v>20.350000000000001</v>
      </c>
    </row>
    <row r="33" spans="10:13" x14ac:dyDescent="0.35">
      <c r="J33" s="672">
        <v>3774</v>
      </c>
      <c r="K33" s="289" t="s">
        <v>243</v>
      </c>
      <c r="L33" s="289" t="s">
        <v>33</v>
      </c>
      <c r="M33" s="667">
        <v>315.55</v>
      </c>
    </row>
    <row r="34" spans="10:13" x14ac:dyDescent="0.35">
      <c r="J34" s="665"/>
      <c r="K34" s="292"/>
      <c r="L34" s="292"/>
      <c r="M34" s="666"/>
    </row>
    <row r="35" spans="10:13" x14ac:dyDescent="0.35">
      <c r="J35" s="665"/>
      <c r="K35" s="292"/>
      <c r="L35" s="292"/>
      <c r="M35" s="666"/>
    </row>
  </sheetData>
  <mergeCells count="18">
    <mergeCell ref="O17:Q17"/>
    <mergeCell ref="O18:Q18"/>
    <mergeCell ref="O4:Q4"/>
    <mergeCell ref="O5:Q5"/>
    <mergeCell ref="O10:Q10"/>
    <mergeCell ref="O11:Q11"/>
    <mergeCell ref="A1:V1"/>
    <mergeCell ref="S4:V4"/>
    <mergeCell ref="S5:V5"/>
    <mergeCell ref="S10:V10"/>
    <mergeCell ref="S11:V11"/>
    <mergeCell ref="B3:V3"/>
    <mergeCell ref="B4:D4"/>
    <mergeCell ref="F4:H4"/>
    <mergeCell ref="J4:M4"/>
    <mergeCell ref="B5:D5"/>
    <mergeCell ref="F5:H5"/>
    <mergeCell ref="J5:M5"/>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112AA-E851-4163-9D6A-7B4A07AC621C}">
  <dimension ref="A1:F57"/>
  <sheetViews>
    <sheetView workbookViewId="0">
      <selection activeCell="C49" sqref="C49"/>
    </sheetView>
  </sheetViews>
  <sheetFormatPr defaultRowHeight="14.5" x14ac:dyDescent="0.35"/>
  <cols>
    <col min="1" max="1" width="23.81640625" style="285" customWidth="1"/>
    <col min="2" max="2" width="47" style="285" customWidth="1"/>
    <col min="3" max="3" width="28.453125" style="285" customWidth="1"/>
    <col min="4" max="4" width="23.81640625" style="285" customWidth="1"/>
    <col min="5" max="5" width="52.1796875" style="129" customWidth="1"/>
    <col min="6" max="6" width="23.81640625" customWidth="1"/>
  </cols>
  <sheetData>
    <row r="1" spans="1:6" x14ac:dyDescent="0.35">
      <c r="A1" s="183" t="s">
        <v>1075</v>
      </c>
      <c r="B1" s="183" t="s">
        <v>328</v>
      </c>
      <c r="C1" s="183" t="s">
        <v>11</v>
      </c>
      <c r="D1" s="183" t="s">
        <v>12</v>
      </c>
      <c r="E1" s="805" t="s">
        <v>1097</v>
      </c>
      <c r="F1" s="582"/>
    </row>
    <row r="2" spans="1:6" x14ac:dyDescent="0.35">
      <c r="A2" s="580">
        <v>6703</v>
      </c>
      <c r="B2" s="580" t="s">
        <v>73</v>
      </c>
      <c r="C2" s="801" t="s">
        <v>74</v>
      </c>
      <c r="D2" s="801" t="s">
        <v>35</v>
      </c>
      <c r="E2" s="581"/>
      <c r="F2" s="292"/>
    </row>
    <row r="3" spans="1:6" x14ac:dyDescent="0.35">
      <c r="A3" s="580">
        <v>6704</v>
      </c>
      <c r="B3" s="580" t="s">
        <v>75</v>
      </c>
      <c r="C3" s="801" t="s">
        <v>74</v>
      </c>
      <c r="D3" s="801" t="s">
        <v>35</v>
      </c>
      <c r="E3" s="581"/>
      <c r="F3" s="292"/>
    </row>
    <row r="4" spans="1:6" x14ac:dyDescent="0.35">
      <c r="A4" s="580">
        <v>6753</v>
      </c>
      <c r="B4" s="580" t="s">
        <v>76</v>
      </c>
      <c r="C4" s="801" t="s">
        <v>74</v>
      </c>
      <c r="D4" s="801" t="s">
        <v>27</v>
      </c>
      <c r="E4" s="581"/>
      <c r="F4" s="292"/>
    </row>
    <row r="5" spans="1:6" x14ac:dyDescent="0.35">
      <c r="A5" s="580">
        <v>6780</v>
      </c>
      <c r="B5" s="580" t="s">
        <v>77</v>
      </c>
      <c r="C5" s="801" t="s">
        <v>74</v>
      </c>
      <c r="D5" s="801" t="s">
        <v>35</v>
      </c>
      <c r="E5" s="581"/>
      <c r="F5" s="292"/>
    </row>
    <row r="6" spans="1:6" x14ac:dyDescent="0.35">
      <c r="A6" s="799">
        <v>3282</v>
      </c>
      <c r="B6" s="580" t="s">
        <v>34</v>
      </c>
      <c r="C6" s="392" t="s">
        <v>1050</v>
      </c>
      <c r="D6" s="392" t="s">
        <v>15</v>
      </c>
      <c r="E6" s="806"/>
      <c r="F6" s="292"/>
    </row>
    <row r="7" spans="1:6" x14ac:dyDescent="0.35">
      <c r="A7" s="799">
        <v>3289</v>
      </c>
      <c r="B7" s="580" t="s">
        <v>36</v>
      </c>
      <c r="C7" s="392" t="s">
        <v>1051</v>
      </c>
      <c r="D7" s="392" t="s">
        <v>21</v>
      </c>
      <c r="E7" s="806"/>
      <c r="F7" s="292"/>
    </row>
    <row r="8" spans="1:6" x14ac:dyDescent="0.35">
      <c r="A8" s="796">
        <v>3681</v>
      </c>
      <c r="B8" s="580" t="s">
        <v>38</v>
      </c>
      <c r="C8" s="392" t="s">
        <v>39</v>
      </c>
      <c r="D8" s="392" t="s">
        <v>35</v>
      </c>
      <c r="E8" s="581" t="s">
        <v>40</v>
      </c>
      <c r="F8" s="292"/>
    </row>
    <row r="9" spans="1:6" x14ac:dyDescent="0.35">
      <c r="A9" s="796">
        <v>3760</v>
      </c>
      <c r="B9" s="580" t="s">
        <v>368</v>
      </c>
      <c r="C9" s="392" t="s">
        <v>39</v>
      </c>
      <c r="D9" s="392" t="s">
        <v>35</v>
      </c>
      <c r="E9" s="806"/>
      <c r="F9" s="292"/>
    </row>
    <row r="10" spans="1:6" x14ac:dyDescent="0.35">
      <c r="A10" s="796">
        <v>3779</v>
      </c>
      <c r="B10" s="580" t="s">
        <v>66</v>
      </c>
      <c r="C10" s="392" t="s">
        <v>39</v>
      </c>
      <c r="D10" s="392" t="s">
        <v>35</v>
      </c>
      <c r="E10" s="806"/>
      <c r="F10" s="292"/>
    </row>
    <row r="11" spans="1:6" x14ac:dyDescent="0.35">
      <c r="A11" s="796">
        <v>3780</v>
      </c>
      <c r="B11" s="580" t="s">
        <v>67</v>
      </c>
      <c r="C11" s="392" t="s">
        <v>39</v>
      </c>
      <c r="D11" s="392" t="s">
        <v>35</v>
      </c>
      <c r="E11" s="806"/>
      <c r="F11" s="292"/>
    </row>
    <row r="12" spans="1:6" x14ac:dyDescent="0.35">
      <c r="A12" s="555">
        <v>3701</v>
      </c>
      <c r="B12" s="580" t="s">
        <v>1046</v>
      </c>
      <c r="C12" s="392" t="s">
        <v>438</v>
      </c>
      <c r="D12" s="392" t="s">
        <v>15</v>
      </c>
      <c r="E12" s="806"/>
      <c r="F12" s="292"/>
    </row>
    <row r="13" spans="1:6" x14ac:dyDescent="0.35">
      <c r="A13" s="555">
        <v>3705</v>
      </c>
      <c r="B13" s="580" t="s">
        <v>1047</v>
      </c>
      <c r="C13" s="392" t="s">
        <v>438</v>
      </c>
      <c r="D13" s="392" t="s">
        <v>15</v>
      </c>
      <c r="E13" s="806"/>
      <c r="F13" s="292"/>
    </row>
    <row r="14" spans="1:6" x14ac:dyDescent="0.35">
      <c r="A14" s="555">
        <v>3712</v>
      </c>
      <c r="B14" s="580" t="s">
        <v>46</v>
      </c>
      <c r="C14" s="392" t="s">
        <v>438</v>
      </c>
      <c r="D14" s="392" t="s">
        <v>15</v>
      </c>
      <c r="E14" s="806"/>
      <c r="F14" s="292"/>
    </row>
    <row r="15" spans="1:6" x14ac:dyDescent="0.35">
      <c r="A15" s="555">
        <v>3773</v>
      </c>
      <c r="B15" s="580" t="s">
        <v>62</v>
      </c>
      <c r="C15" s="392" t="s">
        <v>438</v>
      </c>
      <c r="D15" s="392" t="s">
        <v>15</v>
      </c>
      <c r="E15" s="806"/>
      <c r="F15" s="292"/>
    </row>
    <row r="16" spans="1:6" x14ac:dyDescent="0.35">
      <c r="A16" s="555">
        <v>3702</v>
      </c>
      <c r="B16" s="580" t="s">
        <v>42</v>
      </c>
      <c r="C16" s="392" t="s">
        <v>438</v>
      </c>
      <c r="D16" s="392" t="s">
        <v>15</v>
      </c>
      <c r="E16" s="806"/>
      <c r="F16" s="292"/>
    </row>
    <row r="17" spans="1:6" x14ac:dyDescent="0.35">
      <c r="A17" s="555">
        <v>3775</v>
      </c>
      <c r="B17" s="580" t="s">
        <v>64</v>
      </c>
      <c r="C17" s="392" t="s">
        <v>438</v>
      </c>
      <c r="D17" s="392" t="s">
        <v>15</v>
      </c>
      <c r="E17" s="806"/>
      <c r="F17" s="292"/>
    </row>
    <row r="18" spans="1:6" x14ac:dyDescent="0.35">
      <c r="A18" s="580">
        <v>3738</v>
      </c>
      <c r="B18" s="580" t="s">
        <v>50</v>
      </c>
      <c r="C18" s="801" t="s">
        <v>51</v>
      </c>
      <c r="D18" s="801" t="s">
        <v>35</v>
      </c>
      <c r="E18" s="581" t="s">
        <v>52</v>
      </c>
      <c r="F18" s="292"/>
    </row>
    <row r="19" spans="1:6" x14ac:dyDescent="0.35">
      <c r="A19" s="556">
        <v>3163</v>
      </c>
      <c r="B19" s="580" t="s">
        <v>20</v>
      </c>
      <c r="C19" s="289" t="s">
        <v>437</v>
      </c>
      <c r="D19" s="289" t="s">
        <v>21</v>
      </c>
      <c r="E19" s="806"/>
      <c r="F19" s="292"/>
    </row>
    <row r="20" spans="1:6" x14ac:dyDescent="0.35">
      <c r="A20" s="556">
        <v>3165</v>
      </c>
      <c r="B20" s="580" t="s">
        <v>22</v>
      </c>
      <c r="C20" s="289" t="s">
        <v>437</v>
      </c>
      <c r="D20" s="289" t="s">
        <v>21</v>
      </c>
      <c r="E20" s="806"/>
      <c r="F20" s="292"/>
    </row>
    <row r="21" spans="1:6" x14ac:dyDescent="0.35">
      <c r="A21" s="556">
        <v>3168</v>
      </c>
      <c r="B21" s="580" t="s">
        <v>24</v>
      </c>
      <c r="C21" s="289" t="s">
        <v>437</v>
      </c>
      <c r="D21" s="289" t="s">
        <v>21</v>
      </c>
      <c r="E21" s="806"/>
    </row>
    <row r="22" spans="1:6" x14ac:dyDescent="0.35">
      <c r="A22" s="556">
        <v>3181</v>
      </c>
      <c r="B22" s="580" t="s">
        <v>28</v>
      </c>
      <c r="C22" s="289" t="s">
        <v>437</v>
      </c>
      <c r="D22" s="289" t="s">
        <v>21</v>
      </c>
      <c r="E22" s="806"/>
    </row>
    <row r="23" spans="1:6" x14ac:dyDescent="0.35">
      <c r="A23" s="556">
        <v>3253</v>
      </c>
      <c r="B23" s="580" t="s">
        <v>31</v>
      </c>
      <c r="C23" s="289" t="s">
        <v>437</v>
      </c>
      <c r="D23" s="289" t="s">
        <v>21</v>
      </c>
      <c r="E23" s="806"/>
    </row>
    <row r="24" spans="1:6" x14ac:dyDescent="0.35">
      <c r="A24" s="556">
        <v>3291</v>
      </c>
      <c r="B24" s="580" t="s">
        <v>1053</v>
      </c>
      <c r="C24" s="289" t="s">
        <v>437</v>
      </c>
      <c r="D24" s="289" t="s">
        <v>21</v>
      </c>
      <c r="E24" s="806"/>
    </row>
    <row r="25" spans="1:6" x14ac:dyDescent="0.35">
      <c r="A25" s="556">
        <v>3664</v>
      </c>
      <c r="B25" s="580" t="s">
        <v>37</v>
      </c>
      <c r="C25" s="289" t="s">
        <v>437</v>
      </c>
      <c r="D25" s="289" t="s">
        <v>21</v>
      </c>
      <c r="E25" s="806"/>
    </row>
    <row r="26" spans="1:6" x14ac:dyDescent="0.35">
      <c r="A26" s="556">
        <v>3703</v>
      </c>
      <c r="B26" s="580" t="s">
        <v>43</v>
      </c>
      <c r="C26" s="289" t="s">
        <v>437</v>
      </c>
      <c r="D26" s="289" t="s">
        <v>21</v>
      </c>
      <c r="E26" s="806"/>
    </row>
    <row r="27" spans="1:6" x14ac:dyDescent="0.35">
      <c r="A27" s="556">
        <v>3707</v>
      </c>
      <c r="B27" s="580" t="s">
        <v>44</v>
      </c>
      <c r="C27" s="289" t="s">
        <v>437</v>
      </c>
      <c r="D27" s="289" t="s">
        <v>21</v>
      </c>
      <c r="E27" s="806"/>
    </row>
    <row r="28" spans="1:6" x14ac:dyDescent="0.35">
      <c r="A28" s="556">
        <v>3709</v>
      </c>
      <c r="B28" s="580" t="s">
        <v>1052</v>
      </c>
      <c r="C28" s="289" t="s">
        <v>437</v>
      </c>
      <c r="D28" s="289" t="s">
        <v>21</v>
      </c>
      <c r="E28" s="806"/>
    </row>
    <row r="29" spans="1:6" x14ac:dyDescent="0.35">
      <c r="A29" s="556">
        <v>3710</v>
      </c>
      <c r="B29" s="580" t="s">
        <v>45</v>
      </c>
      <c r="C29" s="289" t="s">
        <v>437</v>
      </c>
      <c r="D29" s="289" t="s">
        <v>21</v>
      </c>
      <c r="E29" s="806"/>
    </row>
    <row r="30" spans="1:6" x14ac:dyDescent="0.35">
      <c r="A30" s="556">
        <v>3716</v>
      </c>
      <c r="B30" s="580" t="s">
        <v>48</v>
      </c>
      <c r="C30" s="289" t="s">
        <v>437</v>
      </c>
      <c r="D30" s="289" t="s">
        <v>21</v>
      </c>
      <c r="E30" s="806"/>
    </row>
    <row r="31" spans="1:6" x14ac:dyDescent="0.35">
      <c r="A31" s="556">
        <v>3731</v>
      </c>
      <c r="B31" s="580" t="s">
        <v>49</v>
      </c>
      <c r="C31" s="289" t="s">
        <v>437</v>
      </c>
      <c r="D31" s="289" t="s">
        <v>21</v>
      </c>
      <c r="E31" s="806"/>
    </row>
    <row r="32" spans="1:6" x14ac:dyDescent="0.35">
      <c r="A32" s="556">
        <v>3735</v>
      </c>
      <c r="B32" s="580" t="s">
        <v>1047</v>
      </c>
      <c r="C32" s="289" t="s">
        <v>437</v>
      </c>
      <c r="D32" s="289" t="s">
        <v>21</v>
      </c>
      <c r="E32" s="806"/>
    </row>
    <row r="33" spans="1:5" x14ac:dyDescent="0.35">
      <c r="A33" s="556">
        <v>3777</v>
      </c>
      <c r="B33" s="580" t="s">
        <v>65</v>
      </c>
      <c r="C33" s="289" t="s">
        <v>437</v>
      </c>
      <c r="D33" s="289" t="s">
        <v>21</v>
      </c>
      <c r="E33" s="806"/>
    </row>
    <row r="34" spans="1:5" x14ac:dyDescent="0.35">
      <c r="A34" s="556">
        <v>3798</v>
      </c>
      <c r="B34" s="580" t="s">
        <v>72</v>
      </c>
      <c r="C34" s="289" t="s">
        <v>437</v>
      </c>
      <c r="D34" s="289" t="s">
        <v>21</v>
      </c>
      <c r="E34" s="806"/>
    </row>
    <row r="35" spans="1:5" x14ac:dyDescent="0.35">
      <c r="A35" s="556">
        <v>7100</v>
      </c>
      <c r="B35" s="580" t="s">
        <v>78</v>
      </c>
      <c r="C35" s="289" t="s">
        <v>437</v>
      </c>
      <c r="D35" s="289" t="s">
        <v>21</v>
      </c>
      <c r="E35" s="806"/>
    </row>
    <row r="36" spans="1:5" x14ac:dyDescent="0.35">
      <c r="A36" s="556">
        <v>7102</v>
      </c>
      <c r="B36" s="580" t="s">
        <v>79</v>
      </c>
      <c r="C36" s="289" t="s">
        <v>437</v>
      </c>
      <c r="D36" s="289" t="s">
        <v>21</v>
      </c>
      <c r="E36" s="806"/>
    </row>
    <row r="37" spans="1:5" x14ac:dyDescent="0.35">
      <c r="A37" s="556">
        <v>3764</v>
      </c>
      <c r="B37" s="580" t="s">
        <v>56</v>
      </c>
      <c r="C37" s="289" t="s">
        <v>437</v>
      </c>
      <c r="D37" s="392" t="s">
        <v>21</v>
      </c>
      <c r="E37" s="806"/>
    </row>
    <row r="38" spans="1:5" ht="29" x14ac:dyDescent="0.35">
      <c r="A38" s="556">
        <v>3700</v>
      </c>
      <c r="B38" s="580" t="s">
        <v>41</v>
      </c>
      <c r="C38" s="289" t="s">
        <v>1099</v>
      </c>
      <c r="D38" s="289" t="s">
        <v>21</v>
      </c>
      <c r="E38" s="581" t="s">
        <v>1098</v>
      </c>
    </row>
    <row r="39" spans="1:5" x14ac:dyDescent="0.35">
      <c r="A39" s="554">
        <v>3274</v>
      </c>
      <c r="B39" s="580" t="s">
        <v>32</v>
      </c>
      <c r="C39" s="392" t="s">
        <v>280</v>
      </c>
      <c r="D39" s="392" t="s">
        <v>27</v>
      </c>
      <c r="E39" s="581" t="s">
        <v>1083</v>
      </c>
    </row>
    <row r="40" spans="1:5" x14ac:dyDescent="0.35">
      <c r="A40" s="554">
        <v>3774</v>
      </c>
      <c r="B40" s="580" t="s">
        <v>63</v>
      </c>
      <c r="C40" s="392" t="s">
        <v>280</v>
      </c>
      <c r="D40" s="392" t="s">
        <v>27</v>
      </c>
      <c r="E40" s="581" t="s">
        <v>1083</v>
      </c>
    </row>
    <row r="41" spans="1:5" x14ac:dyDescent="0.35">
      <c r="A41" s="686">
        <v>3781</v>
      </c>
      <c r="B41" s="580" t="s">
        <v>68</v>
      </c>
      <c r="C41" s="392" t="s">
        <v>280</v>
      </c>
      <c r="D41" s="392" t="s">
        <v>69</v>
      </c>
      <c r="E41" s="581"/>
    </row>
    <row r="42" spans="1:5" ht="29" x14ac:dyDescent="0.35">
      <c r="A42" s="392">
        <v>3770</v>
      </c>
      <c r="B42" s="580" t="s">
        <v>58</v>
      </c>
      <c r="C42" s="392" t="s">
        <v>280</v>
      </c>
      <c r="D42" s="392" t="s">
        <v>27</v>
      </c>
      <c r="E42" s="806" t="s">
        <v>59</v>
      </c>
    </row>
    <row r="43" spans="1:5" ht="29" x14ac:dyDescent="0.35">
      <c r="A43" s="392">
        <v>3771</v>
      </c>
      <c r="B43" s="580" t="s">
        <v>60</v>
      </c>
      <c r="C43" s="392" t="s">
        <v>280</v>
      </c>
      <c r="D43" s="392" t="s">
        <v>27</v>
      </c>
      <c r="E43" s="806" t="s">
        <v>59</v>
      </c>
    </row>
    <row r="44" spans="1:5" ht="29" x14ac:dyDescent="0.35">
      <c r="A44" s="392">
        <v>3772</v>
      </c>
      <c r="B44" s="580" t="s">
        <v>61</v>
      </c>
      <c r="C44" s="392" t="s">
        <v>280</v>
      </c>
      <c r="D44" s="392" t="s">
        <v>27</v>
      </c>
      <c r="E44" s="806" t="s">
        <v>59</v>
      </c>
    </row>
    <row r="45" spans="1:5" x14ac:dyDescent="0.35">
      <c r="A45" s="580">
        <v>3170</v>
      </c>
      <c r="B45" s="580" t="s">
        <v>25</v>
      </c>
      <c r="C45" s="801" t="s">
        <v>26</v>
      </c>
      <c r="D45" s="801" t="s">
        <v>27</v>
      </c>
      <c r="E45" s="581"/>
    </row>
    <row r="46" spans="1:5" x14ac:dyDescent="0.35">
      <c r="A46" s="797">
        <v>3153</v>
      </c>
      <c r="B46" s="580" t="s">
        <v>17</v>
      </c>
      <c r="C46" s="392" t="s">
        <v>18</v>
      </c>
      <c r="D46" s="392" t="s">
        <v>15</v>
      </c>
      <c r="E46" s="806" t="s">
        <v>19</v>
      </c>
    </row>
    <row r="47" spans="1:5" x14ac:dyDescent="0.35">
      <c r="A47" s="797">
        <v>3182</v>
      </c>
      <c r="B47" s="580" t="s">
        <v>29</v>
      </c>
      <c r="C47" s="392" t="s">
        <v>18</v>
      </c>
      <c r="D47" s="392" t="s">
        <v>27</v>
      </c>
      <c r="E47" s="806"/>
    </row>
    <row r="48" spans="1:5" x14ac:dyDescent="0.35">
      <c r="A48" s="797">
        <v>3751</v>
      </c>
      <c r="B48" s="580" t="s">
        <v>53</v>
      </c>
      <c r="C48" s="392" t="s">
        <v>18</v>
      </c>
      <c r="D48" s="392" t="s">
        <v>15</v>
      </c>
      <c r="E48" s="806"/>
    </row>
    <row r="49" spans="1:5" x14ac:dyDescent="0.35">
      <c r="A49" s="797">
        <v>3759</v>
      </c>
      <c r="B49" s="580" t="s">
        <v>57</v>
      </c>
      <c r="C49" s="392" t="s">
        <v>18</v>
      </c>
      <c r="D49" s="392" t="s">
        <v>15</v>
      </c>
      <c r="E49" s="806"/>
    </row>
    <row r="50" spans="1:5" x14ac:dyDescent="0.35">
      <c r="A50" s="797">
        <v>3775</v>
      </c>
      <c r="B50" s="580" t="s">
        <v>64</v>
      </c>
      <c r="C50" s="392" t="s">
        <v>18</v>
      </c>
      <c r="D50" s="801" t="s">
        <v>15</v>
      </c>
      <c r="E50" s="581"/>
    </row>
    <row r="51" spans="1:5" x14ac:dyDescent="0.35">
      <c r="A51" s="800">
        <v>3713</v>
      </c>
      <c r="B51" s="580" t="s">
        <v>47</v>
      </c>
      <c r="C51" s="392" t="s">
        <v>26</v>
      </c>
      <c r="D51" s="392" t="s">
        <v>27</v>
      </c>
      <c r="E51" s="806"/>
    </row>
    <row r="52" spans="1:5" x14ac:dyDescent="0.35">
      <c r="A52" s="800">
        <v>3753</v>
      </c>
      <c r="B52" s="580" t="s">
        <v>55</v>
      </c>
      <c r="C52" s="392" t="s">
        <v>26</v>
      </c>
      <c r="D52" s="392" t="s">
        <v>27</v>
      </c>
      <c r="E52" s="806"/>
    </row>
    <row r="53" spans="1:5" x14ac:dyDescent="0.35">
      <c r="A53" s="799">
        <v>3782</v>
      </c>
      <c r="B53" s="580" t="s">
        <v>70</v>
      </c>
      <c r="C53" s="392" t="s">
        <v>1048</v>
      </c>
      <c r="D53" s="392" t="s">
        <v>35</v>
      </c>
      <c r="E53" s="806"/>
    </row>
    <row r="54" spans="1:5" x14ac:dyDescent="0.35">
      <c r="A54" s="799">
        <v>3786</v>
      </c>
      <c r="B54" s="580" t="s">
        <v>71</v>
      </c>
      <c r="C54" s="392" t="s">
        <v>1049</v>
      </c>
      <c r="D54" s="392" t="s">
        <v>15</v>
      </c>
      <c r="E54" s="806"/>
    </row>
    <row r="55" spans="1:5" x14ac:dyDescent="0.35">
      <c r="A55" s="798">
        <v>3150</v>
      </c>
      <c r="B55" s="580" t="s">
        <v>13</v>
      </c>
      <c r="C55" s="392" t="s">
        <v>14</v>
      </c>
      <c r="D55" s="392" t="s">
        <v>15</v>
      </c>
      <c r="E55" s="806" t="s">
        <v>16</v>
      </c>
    </row>
    <row r="56" spans="1:5" x14ac:dyDescent="0.35">
      <c r="A56" s="798">
        <v>3752</v>
      </c>
      <c r="B56" s="580" t="s">
        <v>54</v>
      </c>
      <c r="C56" s="392" t="s">
        <v>14</v>
      </c>
      <c r="D56" s="392" t="s">
        <v>15</v>
      </c>
      <c r="E56" s="806"/>
    </row>
    <row r="57" spans="1:5" ht="58" x14ac:dyDescent="0.35">
      <c r="A57" s="799">
        <v>3196</v>
      </c>
      <c r="B57" s="580" t="s">
        <v>30</v>
      </c>
      <c r="C57" s="289" t="s">
        <v>30</v>
      </c>
      <c r="D57" s="392" t="s">
        <v>1100</v>
      </c>
      <c r="E57" s="806" t="s">
        <v>1101</v>
      </c>
    </row>
  </sheetData>
  <autoFilter ref="A1:E57" xr:uid="{C2F112AA-E851-4163-9D6A-7B4A07AC621C}">
    <sortState xmlns:xlrd2="http://schemas.microsoft.com/office/spreadsheetml/2017/richdata2" ref="A2:E57">
      <sortCondition ref="C1:C57"/>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9B4B4-59F9-421A-BB14-3DDADA61B2F8}">
  <dimension ref="B2:D31"/>
  <sheetViews>
    <sheetView showGridLines="0" workbookViewId="0">
      <selection activeCell="G26" sqref="G26"/>
    </sheetView>
  </sheetViews>
  <sheetFormatPr defaultRowHeight="14.5" x14ac:dyDescent="0.35"/>
  <cols>
    <col min="2" max="2" width="7.453125" bestFit="1" customWidth="1"/>
    <col min="3" max="3" width="46.08984375" bestFit="1" customWidth="1"/>
    <col min="4" max="4" width="14.90625" customWidth="1"/>
  </cols>
  <sheetData>
    <row r="2" spans="2:4" x14ac:dyDescent="0.35">
      <c r="B2" s="182" t="s">
        <v>9</v>
      </c>
      <c r="C2" s="183" t="s">
        <v>10</v>
      </c>
      <c r="D2" s="183" t="s">
        <v>1133</v>
      </c>
    </row>
    <row r="3" spans="2:4" x14ac:dyDescent="0.35">
      <c r="B3" s="289">
        <v>3253</v>
      </c>
      <c r="C3" s="580" t="s">
        <v>31</v>
      </c>
      <c r="D3" s="826">
        <v>0.95</v>
      </c>
    </row>
    <row r="4" spans="2:4" x14ac:dyDescent="0.35">
      <c r="B4" s="289">
        <v>3274</v>
      </c>
      <c r="C4" s="580" t="s">
        <v>32</v>
      </c>
      <c r="D4" s="826">
        <v>0.95</v>
      </c>
    </row>
    <row r="5" spans="2:4" x14ac:dyDescent="0.35">
      <c r="B5" s="289">
        <v>3282</v>
      </c>
      <c r="C5" s="580" t="s">
        <v>34</v>
      </c>
      <c r="D5" s="826">
        <v>1</v>
      </c>
    </row>
    <row r="6" spans="2:4" x14ac:dyDescent="0.35">
      <c r="B6" s="289">
        <v>3289</v>
      </c>
      <c r="C6" s="580" t="s">
        <v>36</v>
      </c>
      <c r="D6" s="826">
        <v>0.95</v>
      </c>
    </row>
    <row r="7" spans="2:4" x14ac:dyDescent="0.35">
      <c r="B7" s="289">
        <v>3700</v>
      </c>
      <c r="C7" s="580" t="s">
        <v>41</v>
      </c>
      <c r="D7" s="826">
        <v>0.95</v>
      </c>
    </row>
    <row r="8" spans="2:4" x14ac:dyDescent="0.35">
      <c r="B8" s="289">
        <v>3701</v>
      </c>
      <c r="C8" s="580" t="s">
        <v>1046</v>
      </c>
      <c r="D8" s="826">
        <v>0.95</v>
      </c>
    </row>
    <row r="9" spans="2:4" x14ac:dyDescent="0.35">
      <c r="B9" s="289">
        <v>3702</v>
      </c>
      <c r="C9" s="580" t="s">
        <v>42</v>
      </c>
      <c r="D9" s="826">
        <v>0.95</v>
      </c>
    </row>
    <row r="10" spans="2:4" x14ac:dyDescent="0.35">
      <c r="B10" s="289">
        <v>3703</v>
      </c>
      <c r="C10" s="580" t="s">
        <v>43</v>
      </c>
      <c r="D10" s="826">
        <v>0.95</v>
      </c>
    </row>
    <row r="11" spans="2:4" x14ac:dyDescent="0.35">
      <c r="B11" s="289">
        <v>3705</v>
      </c>
      <c r="C11" s="580" t="s">
        <v>1047</v>
      </c>
      <c r="D11" s="826">
        <v>0.95</v>
      </c>
    </row>
    <row r="12" spans="2:4" x14ac:dyDescent="0.35">
      <c r="B12" s="289">
        <v>3707</v>
      </c>
      <c r="C12" s="580" t="s">
        <v>44</v>
      </c>
      <c r="D12" s="826">
        <v>0.95</v>
      </c>
    </row>
    <row r="13" spans="2:4" x14ac:dyDescent="0.35">
      <c r="B13" s="289">
        <v>3710</v>
      </c>
      <c r="C13" s="580" t="s">
        <v>343</v>
      </c>
      <c r="D13" s="826">
        <v>0.95</v>
      </c>
    </row>
    <row r="14" spans="2:4" x14ac:dyDescent="0.35">
      <c r="B14" s="289">
        <v>3712</v>
      </c>
      <c r="C14" s="580" t="s">
        <v>46</v>
      </c>
      <c r="D14" s="826">
        <v>0.95</v>
      </c>
    </row>
    <row r="15" spans="2:4" x14ac:dyDescent="0.35">
      <c r="B15" s="289">
        <v>3716</v>
      </c>
      <c r="C15" s="580" t="s">
        <v>48</v>
      </c>
      <c r="D15" s="826">
        <v>0.95</v>
      </c>
    </row>
    <row r="16" spans="2:4" x14ac:dyDescent="0.35">
      <c r="B16" s="289">
        <v>3731</v>
      </c>
      <c r="C16" s="580" t="s">
        <v>49</v>
      </c>
      <c r="D16" s="826">
        <v>0.95</v>
      </c>
    </row>
    <row r="17" spans="2:4" x14ac:dyDescent="0.35">
      <c r="B17" s="289">
        <v>3735</v>
      </c>
      <c r="C17" s="580" t="s">
        <v>1047</v>
      </c>
      <c r="D17" s="826">
        <v>0.95</v>
      </c>
    </row>
    <row r="18" spans="2:4" x14ac:dyDescent="0.35">
      <c r="B18" s="289">
        <v>3773</v>
      </c>
      <c r="C18" s="580" t="s">
        <v>62</v>
      </c>
      <c r="D18" s="826">
        <v>0.95</v>
      </c>
    </row>
    <row r="19" spans="2:4" x14ac:dyDescent="0.35">
      <c r="B19" s="289">
        <v>3781</v>
      </c>
      <c r="C19" s="580" t="s">
        <v>68</v>
      </c>
      <c r="D19" s="826">
        <v>0.95</v>
      </c>
    </row>
    <row r="20" spans="2:4" x14ac:dyDescent="0.35">
      <c r="B20" s="289">
        <v>3782</v>
      </c>
      <c r="C20" s="580" t="s">
        <v>70</v>
      </c>
      <c r="D20" s="826">
        <v>0.95</v>
      </c>
    </row>
    <row r="21" spans="2:4" x14ac:dyDescent="0.35">
      <c r="B21" s="289">
        <v>3786</v>
      </c>
      <c r="C21" s="580" t="s">
        <v>71</v>
      </c>
      <c r="D21" s="826">
        <v>1</v>
      </c>
    </row>
    <row r="22" spans="2:4" x14ac:dyDescent="0.35">
      <c r="B22" s="289">
        <v>3798</v>
      </c>
      <c r="C22" s="580" t="s">
        <v>72</v>
      </c>
      <c r="D22" s="826">
        <v>0.95</v>
      </c>
    </row>
    <row r="23" spans="2:4" x14ac:dyDescent="0.35">
      <c r="B23" s="289">
        <v>7100</v>
      </c>
      <c r="C23" s="580" t="s">
        <v>78</v>
      </c>
      <c r="D23" s="826">
        <v>0.95</v>
      </c>
    </row>
    <row r="24" spans="2:4" x14ac:dyDescent="0.35">
      <c r="B24" s="289">
        <v>7102</v>
      </c>
      <c r="C24" s="580" t="s">
        <v>79</v>
      </c>
      <c r="D24" s="826">
        <v>1</v>
      </c>
    </row>
    <row r="25" spans="2:4" x14ac:dyDescent="0.35">
      <c r="B25" s="289">
        <v>7105</v>
      </c>
      <c r="C25" s="580" t="s">
        <v>1132</v>
      </c>
      <c r="D25" s="826">
        <v>0.95</v>
      </c>
    </row>
    <row r="28" spans="2:4" x14ac:dyDescent="0.35">
      <c r="B28" s="862" t="s">
        <v>1135</v>
      </c>
      <c r="C28" s="862"/>
      <c r="D28" s="862"/>
    </row>
    <row r="29" spans="2:4" x14ac:dyDescent="0.35">
      <c r="B29" s="182" t="s">
        <v>9</v>
      </c>
      <c r="C29" s="183" t="s">
        <v>10</v>
      </c>
      <c r="D29" s="183" t="s">
        <v>1133</v>
      </c>
    </row>
    <row r="30" spans="2:4" x14ac:dyDescent="0.35">
      <c r="B30" s="289">
        <v>3709</v>
      </c>
      <c r="C30" s="580" t="s">
        <v>1052</v>
      </c>
      <c r="D30" s="826">
        <v>0.95</v>
      </c>
    </row>
    <row r="31" spans="2:4" x14ac:dyDescent="0.35">
      <c r="B31" s="289">
        <v>3764</v>
      </c>
      <c r="C31" s="580" t="s">
        <v>1134</v>
      </c>
      <c r="D31" s="826">
        <v>0.95</v>
      </c>
    </row>
  </sheetData>
  <mergeCells count="1">
    <mergeCell ref="B28:D2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22D61-E1E7-4B60-B1DC-933DF2D1503D}">
  <sheetPr>
    <tabColor theme="9" tint="0.59999389629810485"/>
  </sheetPr>
  <dimension ref="A1:D725"/>
  <sheetViews>
    <sheetView workbookViewId="0">
      <pane ySplit="1" topLeftCell="A2" activePane="bottomLeft" state="frozen"/>
      <selection pane="bottomLeft" activeCell="J12" sqref="J12"/>
    </sheetView>
  </sheetViews>
  <sheetFormatPr defaultRowHeight="14.5" x14ac:dyDescent="0.35"/>
  <cols>
    <col min="1" max="1" width="7.81640625" bestFit="1" customWidth="1"/>
    <col min="2" max="2" width="20.1796875" customWidth="1"/>
    <col min="3" max="3" width="10" bestFit="1" customWidth="1"/>
    <col min="4" max="4" width="30.1796875" bestFit="1" customWidth="1"/>
  </cols>
  <sheetData>
    <row r="1" spans="1:4" s="292" customFormat="1" ht="29" x14ac:dyDescent="0.35">
      <c r="A1" s="316" t="s">
        <v>9</v>
      </c>
      <c r="B1" s="317" t="s">
        <v>328</v>
      </c>
      <c r="C1" s="317" t="s">
        <v>329</v>
      </c>
      <c r="D1" s="317" t="s">
        <v>330</v>
      </c>
    </row>
    <row r="2" spans="1:4" ht="26.5" x14ac:dyDescent="0.35">
      <c r="A2" s="307">
        <v>3165</v>
      </c>
      <c r="B2" s="308" t="s">
        <v>22</v>
      </c>
      <c r="C2" s="309" t="s">
        <v>249</v>
      </c>
      <c r="D2" s="309" t="s">
        <v>305</v>
      </c>
    </row>
    <row r="3" spans="1:4" ht="26.5" x14ac:dyDescent="0.35">
      <c r="A3" s="307">
        <v>3253</v>
      </c>
      <c r="B3" s="308" t="s">
        <v>331</v>
      </c>
      <c r="C3" s="309" t="s">
        <v>249</v>
      </c>
      <c r="D3" s="309" t="s">
        <v>305</v>
      </c>
    </row>
    <row r="4" spans="1:4" ht="26.5" x14ac:dyDescent="0.35">
      <c r="A4" s="307">
        <v>3705</v>
      </c>
      <c r="B4" s="308" t="s">
        <v>332</v>
      </c>
      <c r="C4" s="309" t="s">
        <v>249</v>
      </c>
      <c r="D4" s="309" t="s">
        <v>333</v>
      </c>
    </row>
    <row r="5" spans="1:4" ht="26.5" x14ac:dyDescent="0.35">
      <c r="A5" s="307">
        <v>3735</v>
      </c>
      <c r="B5" s="308" t="s">
        <v>334</v>
      </c>
      <c r="C5" s="309" t="s">
        <v>249</v>
      </c>
      <c r="D5" s="309" t="s">
        <v>333</v>
      </c>
    </row>
    <row r="6" spans="1:4" x14ac:dyDescent="0.35">
      <c r="A6" s="310">
        <v>3709</v>
      </c>
      <c r="B6" s="311" t="s">
        <v>335</v>
      </c>
      <c r="C6" s="312" t="s">
        <v>249</v>
      </c>
      <c r="D6" s="312" t="s">
        <v>333</v>
      </c>
    </row>
    <row r="7" spans="1:4" ht="26.5" x14ac:dyDescent="0.35">
      <c r="A7" s="307">
        <v>3777</v>
      </c>
      <c r="B7" s="308" t="s">
        <v>65</v>
      </c>
      <c r="C7" s="309" t="s">
        <v>249</v>
      </c>
      <c r="D7" s="309" t="s">
        <v>324</v>
      </c>
    </row>
    <row r="8" spans="1:4" ht="26.5" x14ac:dyDescent="0.35">
      <c r="A8" s="307">
        <v>3773</v>
      </c>
      <c r="B8" s="308" t="s">
        <v>62</v>
      </c>
      <c r="C8" s="309" t="s">
        <v>249</v>
      </c>
      <c r="D8" s="309" t="s">
        <v>322</v>
      </c>
    </row>
    <row r="9" spans="1:4" ht="26.5" x14ac:dyDescent="0.35">
      <c r="A9" s="307">
        <v>3774</v>
      </c>
      <c r="B9" s="308" t="s">
        <v>63</v>
      </c>
      <c r="C9" s="309" t="s">
        <v>249</v>
      </c>
      <c r="D9" s="309" t="s">
        <v>323</v>
      </c>
    </row>
    <row r="10" spans="1:4" ht="26.5" x14ac:dyDescent="0.35">
      <c r="A10" s="307">
        <v>3786</v>
      </c>
      <c r="B10" s="308" t="s">
        <v>336</v>
      </c>
      <c r="C10" s="309" t="s">
        <v>249</v>
      </c>
      <c r="D10" s="309" t="s">
        <v>337</v>
      </c>
    </row>
    <row r="11" spans="1:4" ht="26.5" x14ac:dyDescent="0.35">
      <c r="A11" s="307">
        <v>3163</v>
      </c>
      <c r="B11" s="308" t="s">
        <v>338</v>
      </c>
      <c r="C11" s="309" t="s">
        <v>249</v>
      </c>
      <c r="D11" s="309" t="s">
        <v>311</v>
      </c>
    </row>
    <row r="12" spans="1:4" ht="26.5" x14ac:dyDescent="0.35">
      <c r="A12" s="307">
        <v>3168</v>
      </c>
      <c r="B12" s="308" t="s">
        <v>24</v>
      </c>
      <c r="C12" s="309" t="s">
        <v>249</v>
      </c>
      <c r="D12" s="309" t="s">
        <v>311</v>
      </c>
    </row>
    <row r="13" spans="1:4" ht="26.5" x14ac:dyDescent="0.35">
      <c r="A13" s="307">
        <v>3181</v>
      </c>
      <c r="B13" s="308" t="s">
        <v>28</v>
      </c>
      <c r="C13" s="309" t="s">
        <v>249</v>
      </c>
      <c r="D13" s="309" t="s">
        <v>311</v>
      </c>
    </row>
    <row r="14" spans="1:4" x14ac:dyDescent="0.35">
      <c r="A14" s="307">
        <v>3274</v>
      </c>
      <c r="B14" s="308" t="s">
        <v>339</v>
      </c>
      <c r="C14" s="309" t="s">
        <v>249</v>
      </c>
      <c r="D14" s="309" t="s">
        <v>311</v>
      </c>
    </row>
    <row r="15" spans="1:4" ht="26.5" x14ac:dyDescent="0.35">
      <c r="A15" s="307">
        <v>3289</v>
      </c>
      <c r="B15" s="308" t="s">
        <v>340</v>
      </c>
      <c r="C15" s="309" t="s">
        <v>249</v>
      </c>
      <c r="D15" s="309" t="s">
        <v>311</v>
      </c>
    </row>
    <row r="16" spans="1:4" ht="26.5" x14ac:dyDescent="0.35">
      <c r="A16" s="307">
        <v>3291</v>
      </c>
      <c r="B16" s="308" t="s">
        <v>341</v>
      </c>
      <c r="C16" s="309" t="s">
        <v>249</v>
      </c>
      <c r="D16" s="309" t="s">
        <v>311</v>
      </c>
    </row>
    <row r="17" spans="1:4" x14ac:dyDescent="0.35">
      <c r="A17" s="307">
        <v>3664</v>
      </c>
      <c r="B17" s="308" t="s">
        <v>37</v>
      </c>
      <c r="C17" s="309" t="s">
        <v>249</v>
      </c>
      <c r="D17" s="309" t="s">
        <v>311</v>
      </c>
    </row>
    <row r="18" spans="1:4" ht="26.5" x14ac:dyDescent="0.35">
      <c r="A18" s="307">
        <v>3700</v>
      </c>
      <c r="B18" s="308" t="s">
        <v>41</v>
      </c>
      <c r="C18" s="309" t="s">
        <v>249</v>
      </c>
      <c r="D18" s="309" t="s">
        <v>311</v>
      </c>
    </row>
    <row r="19" spans="1:4" ht="26.5" x14ac:dyDescent="0.35">
      <c r="A19" s="307">
        <v>3701</v>
      </c>
      <c r="B19" s="308" t="s">
        <v>342</v>
      </c>
      <c r="C19" s="309" t="s">
        <v>249</v>
      </c>
      <c r="D19" s="309" t="s">
        <v>311</v>
      </c>
    </row>
    <row r="20" spans="1:4" ht="26.5" x14ac:dyDescent="0.35">
      <c r="A20" s="307">
        <v>3702</v>
      </c>
      <c r="B20" s="308" t="s">
        <v>42</v>
      </c>
      <c r="C20" s="309" t="s">
        <v>249</v>
      </c>
      <c r="D20" s="309" t="s">
        <v>311</v>
      </c>
    </row>
    <row r="21" spans="1:4" ht="26.5" x14ac:dyDescent="0.35">
      <c r="A21" s="307">
        <v>3703</v>
      </c>
      <c r="B21" s="308" t="s">
        <v>43</v>
      </c>
      <c r="C21" s="309" t="s">
        <v>249</v>
      </c>
      <c r="D21" s="309" t="s">
        <v>311</v>
      </c>
    </row>
    <row r="22" spans="1:4" x14ac:dyDescent="0.35">
      <c r="A22" s="307">
        <v>3707</v>
      </c>
      <c r="B22" s="308" t="s">
        <v>44</v>
      </c>
      <c r="C22" s="309" t="s">
        <v>249</v>
      </c>
      <c r="D22" s="309" t="s">
        <v>311</v>
      </c>
    </row>
    <row r="23" spans="1:4" ht="26.5" x14ac:dyDescent="0.35">
      <c r="A23" s="307">
        <v>3710</v>
      </c>
      <c r="B23" s="308" t="s">
        <v>343</v>
      </c>
      <c r="C23" s="309" t="s">
        <v>249</v>
      </c>
      <c r="D23" s="309" t="s">
        <v>311</v>
      </c>
    </row>
    <row r="24" spans="1:4" ht="26.5" x14ac:dyDescent="0.35">
      <c r="A24" s="307">
        <v>3712</v>
      </c>
      <c r="B24" s="308" t="s">
        <v>344</v>
      </c>
      <c r="C24" s="309" t="s">
        <v>249</v>
      </c>
      <c r="D24" s="309" t="s">
        <v>311</v>
      </c>
    </row>
    <row r="25" spans="1:4" ht="39.5" x14ac:dyDescent="0.35">
      <c r="A25" s="307">
        <v>3716</v>
      </c>
      <c r="B25" s="308" t="s">
        <v>48</v>
      </c>
      <c r="C25" s="309" t="s">
        <v>249</v>
      </c>
      <c r="D25" s="309" t="s">
        <v>311</v>
      </c>
    </row>
    <row r="26" spans="1:4" ht="26.5" x14ac:dyDescent="0.35">
      <c r="A26" s="307">
        <v>3731</v>
      </c>
      <c r="B26" s="308" t="s">
        <v>345</v>
      </c>
      <c r="C26" s="309" t="s">
        <v>249</v>
      </c>
      <c r="D26" s="309" t="s">
        <v>311</v>
      </c>
    </row>
    <row r="27" spans="1:4" ht="26.5" x14ac:dyDescent="0.35">
      <c r="A27" s="307">
        <v>3798</v>
      </c>
      <c r="B27" s="308" t="s">
        <v>72</v>
      </c>
      <c r="C27" s="309" t="s">
        <v>249</v>
      </c>
      <c r="D27" s="309" t="s">
        <v>311</v>
      </c>
    </row>
    <row r="28" spans="1:4" ht="26.5" x14ac:dyDescent="0.35">
      <c r="A28" s="307">
        <v>7100</v>
      </c>
      <c r="B28" s="308" t="s">
        <v>78</v>
      </c>
      <c r="C28" s="309" t="s">
        <v>249</v>
      </c>
      <c r="D28" s="309" t="s">
        <v>311</v>
      </c>
    </row>
    <row r="29" spans="1:4" ht="26.5" x14ac:dyDescent="0.35">
      <c r="A29" s="307">
        <v>7102</v>
      </c>
      <c r="B29" s="308" t="s">
        <v>346</v>
      </c>
      <c r="C29" s="309" t="s">
        <v>249</v>
      </c>
      <c r="D29" s="309" t="s">
        <v>311</v>
      </c>
    </row>
    <row r="30" spans="1:4" x14ac:dyDescent="0.35">
      <c r="A30" s="307">
        <v>3196</v>
      </c>
      <c r="B30" s="308" t="s">
        <v>347</v>
      </c>
      <c r="C30" s="309" t="s">
        <v>348</v>
      </c>
      <c r="D30" s="309" t="s">
        <v>309</v>
      </c>
    </row>
    <row r="31" spans="1:4" x14ac:dyDescent="0.35">
      <c r="A31" s="307">
        <v>3150</v>
      </c>
      <c r="B31" s="308" t="s">
        <v>349</v>
      </c>
      <c r="C31" s="309" t="s">
        <v>246</v>
      </c>
      <c r="D31" s="309" t="s">
        <v>311</v>
      </c>
    </row>
    <row r="32" spans="1:4" ht="26.5" x14ac:dyDescent="0.35">
      <c r="A32" s="307">
        <v>3153</v>
      </c>
      <c r="B32" s="308" t="s">
        <v>350</v>
      </c>
      <c r="C32" s="309" t="s">
        <v>246</v>
      </c>
      <c r="D32" s="309" t="s">
        <v>311</v>
      </c>
    </row>
    <row r="33" spans="1:4" ht="39.5" x14ac:dyDescent="0.35">
      <c r="A33" s="307">
        <v>3182</v>
      </c>
      <c r="B33" s="308" t="s">
        <v>351</v>
      </c>
      <c r="C33" s="309" t="s">
        <v>246</v>
      </c>
      <c r="D33" s="309" t="s">
        <v>311</v>
      </c>
    </row>
    <row r="34" spans="1:4" ht="26.5" x14ac:dyDescent="0.35">
      <c r="A34" s="307">
        <v>3282</v>
      </c>
      <c r="B34" s="308" t="s">
        <v>34</v>
      </c>
      <c r="C34" s="309" t="s">
        <v>246</v>
      </c>
      <c r="D34" s="309" t="s">
        <v>311</v>
      </c>
    </row>
    <row r="35" spans="1:4" ht="26.5" x14ac:dyDescent="0.35">
      <c r="A35" s="307">
        <v>3738</v>
      </c>
      <c r="B35" s="308" t="s">
        <v>50</v>
      </c>
      <c r="C35" s="309" t="s">
        <v>246</v>
      </c>
      <c r="D35" s="309" t="s">
        <v>311</v>
      </c>
    </row>
    <row r="36" spans="1:4" ht="26.5" x14ac:dyDescent="0.35">
      <c r="A36" s="307">
        <v>3751</v>
      </c>
      <c r="B36" s="308" t="s">
        <v>352</v>
      </c>
      <c r="C36" s="309" t="s">
        <v>246</v>
      </c>
      <c r="D36" s="309" t="s">
        <v>311</v>
      </c>
    </row>
    <row r="37" spans="1:4" ht="26.5" x14ac:dyDescent="0.35">
      <c r="A37" s="307">
        <v>3752</v>
      </c>
      <c r="B37" s="308" t="s">
        <v>353</v>
      </c>
      <c r="C37" s="309" t="s">
        <v>246</v>
      </c>
      <c r="D37" s="309" t="s">
        <v>311</v>
      </c>
    </row>
    <row r="38" spans="1:4" ht="26.5" x14ac:dyDescent="0.35">
      <c r="A38" s="307">
        <v>3759</v>
      </c>
      <c r="B38" s="308" t="s">
        <v>57</v>
      </c>
      <c r="C38" s="309" t="s">
        <v>246</v>
      </c>
      <c r="D38" s="309" t="s">
        <v>311</v>
      </c>
    </row>
    <row r="39" spans="1:4" ht="26.5" x14ac:dyDescent="0.35">
      <c r="A39" s="307">
        <v>3779</v>
      </c>
      <c r="B39" s="308" t="s">
        <v>354</v>
      </c>
      <c r="C39" s="309" t="s">
        <v>246</v>
      </c>
      <c r="D39" s="309" t="s">
        <v>311</v>
      </c>
    </row>
    <row r="40" spans="1:4" x14ac:dyDescent="0.35">
      <c r="A40" s="307">
        <v>3780</v>
      </c>
      <c r="B40" s="308" t="s">
        <v>67</v>
      </c>
      <c r="C40" s="309" t="s">
        <v>246</v>
      </c>
      <c r="D40" s="309" t="s">
        <v>311</v>
      </c>
    </row>
    <row r="41" spans="1:4" ht="26.5" x14ac:dyDescent="0.35">
      <c r="A41" s="307">
        <v>3782</v>
      </c>
      <c r="B41" s="308" t="s">
        <v>355</v>
      </c>
      <c r="C41" s="309" t="s">
        <v>246</v>
      </c>
      <c r="D41" s="309" t="s">
        <v>311</v>
      </c>
    </row>
    <row r="42" spans="1:4" ht="26.5" x14ac:dyDescent="0.35">
      <c r="A42" s="307">
        <v>6703</v>
      </c>
      <c r="B42" s="308" t="s">
        <v>356</v>
      </c>
      <c r="C42" s="309" t="s">
        <v>246</v>
      </c>
      <c r="D42" s="309" t="s">
        <v>311</v>
      </c>
    </row>
    <row r="43" spans="1:4" ht="26.5" x14ac:dyDescent="0.35">
      <c r="A43" s="307">
        <v>6704</v>
      </c>
      <c r="B43" s="308" t="s">
        <v>357</v>
      </c>
      <c r="C43" s="309" t="s">
        <v>246</v>
      </c>
      <c r="D43" s="309" t="s">
        <v>311</v>
      </c>
    </row>
    <row r="44" spans="1:4" ht="26.5" x14ac:dyDescent="0.35">
      <c r="A44" s="307">
        <v>6753</v>
      </c>
      <c r="B44" s="308" t="s">
        <v>358</v>
      </c>
      <c r="C44" s="309" t="s">
        <v>246</v>
      </c>
      <c r="D44" s="309" t="s">
        <v>311</v>
      </c>
    </row>
    <row r="45" spans="1:4" x14ac:dyDescent="0.35">
      <c r="A45" s="307">
        <v>3170</v>
      </c>
      <c r="B45" s="308" t="s">
        <v>359</v>
      </c>
      <c r="C45" s="309" t="s">
        <v>242</v>
      </c>
      <c r="D45" s="309" t="s">
        <v>311</v>
      </c>
    </row>
    <row r="46" spans="1:4" ht="26.5" x14ac:dyDescent="0.35">
      <c r="A46" s="307">
        <v>3174</v>
      </c>
      <c r="B46" s="308" t="s">
        <v>360</v>
      </c>
      <c r="C46" s="309" t="s">
        <v>242</v>
      </c>
      <c r="D46" s="309" t="s">
        <v>311</v>
      </c>
    </row>
    <row r="47" spans="1:4" x14ac:dyDescent="0.35">
      <c r="A47" s="307">
        <v>3191</v>
      </c>
      <c r="B47" s="308" t="s">
        <v>361</v>
      </c>
      <c r="C47" s="309" t="s">
        <v>242</v>
      </c>
      <c r="D47" s="309" t="s">
        <v>311</v>
      </c>
    </row>
    <row r="48" spans="1:4" x14ac:dyDescent="0.35">
      <c r="A48" s="307">
        <v>3202</v>
      </c>
      <c r="B48" s="308" t="s">
        <v>362</v>
      </c>
      <c r="C48" s="309" t="s">
        <v>242</v>
      </c>
      <c r="D48" s="309" t="s">
        <v>311</v>
      </c>
    </row>
    <row r="49" spans="1:4" x14ac:dyDescent="0.35">
      <c r="A49" s="307">
        <v>3208</v>
      </c>
      <c r="B49" s="308" t="s">
        <v>363</v>
      </c>
      <c r="C49" s="309" t="s">
        <v>242</v>
      </c>
      <c r="D49" s="309" t="s">
        <v>311</v>
      </c>
    </row>
    <row r="50" spans="1:4" x14ac:dyDescent="0.35">
      <c r="A50" s="307">
        <v>3228</v>
      </c>
      <c r="B50" s="308" t="s">
        <v>364</v>
      </c>
      <c r="C50" s="309" t="s">
        <v>242</v>
      </c>
      <c r="D50" s="309" t="s">
        <v>311</v>
      </c>
    </row>
    <row r="51" spans="1:4" ht="26.5" x14ac:dyDescent="0.35">
      <c r="A51" s="307">
        <v>3681</v>
      </c>
      <c r="B51" s="308" t="s">
        <v>38</v>
      </c>
      <c r="C51" s="309" t="s">
        <v>242</v>
      </c>
      <c r="D51" s="309" t="s">
        <v>311</v>
      </c>
    </row>
    <row r="52" spans="1:4" ht="39.5" x14ac:dyDescent="0.35">
      <c r="A52" s="307">
        <v>3713</v>
      </c>
      <c r="B52" s="308" t="s">
        <v>365</v>
      </c>
      <c r="C52" s="309" t="s">
        <v>242</v>
      </c>
      <c r="D52" s="320" t="s">
        <v>311</v>
      </c>
    </row>
    <row r="53" spans="1:4" ht="26.5" x14ac:dyDescent="0.35">
      <c r="A53" s="307">
        <v>3750</v>
      </c>
      <c r="B53" s="308" t="s">
        <v>366</v>
      </c>
      <c r="C53" s="319" t="s">
        <v>242</v>
      </c>
      <c r="D53" s="318"/>
    </row>
    <row r="54" spans="1:4" ht="39.5" x14ac:dyDescent="0.35">
      <c r="A54" s="307">
        <v>3753</v>
      </c>
      <c r="B54" s="308" t="s">
        <v>367</v>
      </c>
      <c r="C54" s="309" t="s">
        <v>242</v>
      </c>
      <c r="D54" s="309" t="s">
        <v>311</v>
      </c>
    </row>
    <row r="55" spans="1:4" x14ac:dyDescent="0.35">
      <c r="A55" s="307">
        <v>3760</v>
      </c>
      <c r="B55" s="308" t="s">
        <v>368</v>
      </c>
      <c r="C55" s="309" t="s">
        <v>242</v>
      </c>
      <c r="D55" s="309" t="s">
        <v>311</v>
      </c>
    </row>
    <row r="56" spans="1:4" x14ac:dyDescent="0.35">
      <c r="A56" s="307">
        <v>3770</v>
      </c>
      <c r="B56" s="308" t="s">
        <v>58</v>
      </c>
      <c r="C56" s="309" t="s">
        <v>242</v>
      </c>
      <c r="D56" s="309" t="s">
        <v>311</v>
      </c>
    </row>
    <row r="57" spans="1:4" ht="26.5" x14ac:dyDescent="0.35">
      <c r="A57" s="307">
        <v>3771</v>
      </c>
      <c r="B57" s="308" t="s">
        <v>60</v>
      </c>
      <c r="C57" s="309" t="s">
        <v>242</v>
      </c>
      <c r="D57" s="309" t="s">
        <v>311</v>
      </c>
    </row>
    <row r="58" spans="1:4" x14ac:dyDescent="0.35">
      <c r="A58" s="307">
        <v>3772</v>
      </c>
      <c r="B58" s="308" t="s">
        <v>61</v>
      </c>
      <c r="C58" s="309" t="s">
        <v>242</v>
      </c>
      <c r="D58" s="309" t="s">
        <v>311</v>
      </c>
    </row>
    <row r="59" spans="1:4" ht="26.5" x14ac:dyDescent="0.35">
      <c r="A59" s="307">
        <v>3776</v>
      </c>
      <c r="B59" s="308" t="s">
        <v>369</v>
      </c>
      <c r="C59" s="309" t="s">
        <v>242</v>
      </c>
      <c r="D59" s="309" t="s">
        <v>311</v>
      </c>
    </row>
    <row r="60" spans="1:4" ht="26.5" x14ac:dyDescent="0.35">
      <c r="A60" s="307">
        <v>3781</v>
      </c>
      <c r="B60" s="308" t="s">
        <v>68</v>
      </c>
      <c r="C60" s="309" t="s">
        <v>242</v>
      </c>
      <c r="D60" s="309" t="s">
        <v>311</v>
      </c>
    </row>
    <row r="61" spans="1:4" ht="26.5" x14ac:dyDescent="0.35">
      <c r="A61" s="307">
        <v>3799</v>
      </c>
      <c r="B61" s="308" t="s">
        <v>370</v>
      </c>
      <c r="C61" s="309" t="s">
        <v>242</v>
      </c>
      <c r="D61" s="309" t="s">
        <v>311</v>
      </c>
    </row>
    <row r="62" spans="1:4" ht="26.5" x14ac:dyDescent="0.35">
      <c r="A62" s="313">
        <v>3183</v>
      </c>
      <c r="B62" s="314" t="s">
        <v>371</v>
      </c>
      <c r="C62" s="315" t="s">
        <v>311</v>
      </c>
      <c r="D62" s="321" t="s">
        <v>311</v>
      </c>
    </row>
    <row r="63" spans="1:4" ht="39.5" x14ac:dyDescent="0.35">
      <c r="A63" s="313">
        <v>3222</v>
      </c>
      <c r="B63" s="314" t="s">
        <v>372</v>
      </c>
      <c r="C63" s="315" t="s">
        <v>311</v>
      </c>
      <c r="D63" s="321" t="s">
        <v>311</v>
      </c>
    </row>
    <row r="64" spans="1:4" x14ac:dyDescent="0.35">
      <c r="A64" s="313">
        <v>3263</v>
      </c>
      <c r="B64" s="314" t="s">
        <v>373</v>
      </c>
      <c r="C64" s="315" t="s">
        <v>311</v>
      </c>
      <c r="D64" s="321" t="s">
        <v>311</v>
      </c>
    </row>
    <row r="65" spans="1:4" x14ac:dyDescent="0.35">
      <c r="A65" s="313">
        <v>3284</v>
      </c>
      <c r="B65" s="314" t="s">
        <v>374</v>
      </c>
      <c r="C65" s="315" t="s">
        <v>311</v>
      </c>
      <c r="D65" s="321" t="s">
        <v>311</v>
      </c>
    </row>
    <row r="66" spans="1:4" x14ac:dyDescent="0.35">
      <c r="A66" s="313">
        <v>3764</v>
      </c>
      <c r="B66" s="314" t="s">
        <v>56</v>
      </c>
      <c r="C66" s="315" t="s">
        <v>311</v>
      </c>
      <c r="D66" s="321" t="s">
        <v>311</v>
      </c>
    </row>
    <row r="67" spans="1:4" ht="26.5" x14ac:dyDescent="0.35">
      <c r="A67" s="313">
        <v>6780</v>
      </c>
      <c r="B67" s="314" t="s">
        <v>77</v>
      </c>
      <c r="C67" s="315" t="s">
        <v>311</v>
      </c>
      <c r="D67" s="321" t="s">
        <v>311</v>
      </c>
    </row>
    <row r="68" spans="1:4" x14ac:dyDescent="0.35">
      <c r="A68" s="305"/>
      <c r="B68" s="305"/>
      <c r="C68" s="305"/>
      <c r="D68" s="305"/>
    </row>
    <row r="69" spans="1:4" x14ac:dyDescent="0.35">
      <c r="A69" s="305"/>
      <c r="B69" s="305"/>
      <c r="C69" s="305"/>
      <c r="D69" s="305"/>
    </row>
    <row r="70" spans="1:4" x14ac:dyDescent="0.35">
      <c r="A70" s="305"/>
      <c r="B70" s="305"/>
      <c r="C70" s="305"/>
      <c r="D70" s="305"/>
    </row>
    <row r="71" spans="1:4" x14ac:dyDescent="0.35">
      <c r="A71" s="305"/>
      <c r="B71" s="305"/>
      <c r="C71" s="305"/>
      <c r="D71" s="305"/>
    </row>
    <row r="72" spans="1:4" x14ac:dyDescent="0.35">
      <c r="A72" s="305"/>
      <c r="B72" s="305"/>
      <c r="C72" s="305"/>
      <c r="D72" s="305"/>
    </row>
    <row r="73" spans="1:4" x14ac:dyDescent="0.35">
      <c r="A73" s="305"/>
      <c r="B73" s="305"/>
      <c r="C73" s="305"/>
      <c r="D73" s="305"/>
    </row>
    <row r="74" spans="1:4" x14ac:dyDescent="0.35">
      <c r="A74" s="305"/>
      <c r="B74" s="305"/>
      <c r="C74" s="305"/>
      <c r="D74" s="305"/>
    </row>
    <row r="75" spans="1:4" x14ac:dyDescent="0.35">
      <c r="A75" s="305"/>
      <c r="B75" s="305"/>
      <c r="C75" s="305"/>
      <c r="D75" s="305"/>
    </row>
    <row r="76" spans="1:4" x14ac:dyDescent="0.35">
      <c r="A76" s="305"/>
      <c r="B76" s="305"/>
      <c r="C76" s="305"/>
      <c r="D76" s="305"/>
    </row>
    <row r="77" spans="1:4" x14ac:dyDescent="0.35">
      <c r="A77" s="305"/>
      <c r="B77" s="305"/>
      <c r="C77" s="305"/>
      <c r="D77" s="305"/>
    </row>
    <row r="78" spans="1:4" x14ac:dyDescent="0.35">
      <c r="A78" s="305"/>
      <c r="B78" s="305"/>
      <c r="C78" s="305"/>
      <c r="D78" s="305"/>
    </row>
    <row r="79" spans="1:4" x14ac:dyDescent="0.35">
      <c r="A79" s="305"/>
      <c r="B79" s="305"/>
      <c r="C79" s="305"/>
      <c r="D79" s="305"/>
    </row>
    <row r="80" spans="1:4" x14ac:dyDescent="0.35">
      <c r="A80" s="305"/>
      <c r="B80" s="305"/>
      <c r="C80" s="305"/>
      <c r="D80" s="305"/>
    </row>
    <row r="81" spans="1:4" x14ac:dyDescent="0.35">
      <c r="A81" s="305"/>
      <c r="B81" s="305"/>
      <c r="C81" s="305"/>
      <c r="D81" s="305"/>
    </row>
    <row r="82" spans="1:4" x14ac:dyDescent="0.35">
      <c r="A82" s="305"/>
      <c r="B82" s="305"/>
      <c r="C82" s="305"/>
      <c r="D82" s="305"/>
    </row>
    <row r="83" spans="1:4" x14ac:dyDescent="0.35">
      <c r="A83" s="305"/>
      <c r="B83" s="305"/>
      <c r="C83" s="305"/>
      <c r="D83" s="305"/>
    </row>
    <row r="84" spans="1:4" x14ac:dyDescent="0.35">
      <c r="A84" s="305"/>
      <c r="B84" s="305"/>
      <c r="C84" s="305"/>
      <c r="D84" s="305"/>
    </row>
    <row r="85" spans="1:4" x14ac:dyDescent="0.35">
      <c r="A85" s="305"/>
      <c r="B85" s="305"/>
      <c r="C85" s="305"/>
      <c r="D85" s="305"/>
    </row>
    <row r="86" spans="1:4" x14ac:dyDescent="0.35">
      <c r="A86" s="305"/>
      <c r="B86" s="305"/>
      <c r="C86" s="305"/>
      <c r="D86" s="305"/>
    </row>
    <row r="87" spans="1:4" x14ac:dyDescent="0.35">
      <c r="A87" s="305"/>
      <c r="B87" s="305"/>
      <c r="C87" s="305"/>
      <c r="D87" s="305"/>
    </row>
    <row r="88" spans="1:4" x14ac:dyDescent="0.35">
      <c r="A88" s="305"/>
      <c r="B88" s="305"/>
      <c r="C88" s="305"/>
      <c r="D88" s="305"/>
    </row>
    <row r="89" spans="1:4" x14ac:dyDescent="0.35">
      <c r="A89" s="305"/>
      <c r="B89" s="305"/>
      <c r="C89" s="305"/>
      <c r="D89" s="305"/>
    </row>
    <row r="90" spans="1:4" x14ac:dyDescent="0.35">
      <c r="A90" s="305"/>
      <c r="B90" s="305"/>
      <c r="C90" s="305"/>
      <c r="D90" s="305"/>
    </row>
    <row r="91" spans="1:4" x14ac:dyDescent="0.35">
      <c r="A91" s="305"/>
      <c r="B91" s="305"/>
      <c r="C91" s="305"/>
      <c r="D91" s="305"/>
    </row>
    <row r="92" spans="1:4" x14ac:dyDescent="0.35">
      <c r="A92" s="305"/>
      <c r="B92" s="305"/>
      <c r="C92" s="305"/>
      <c r="D92" s="305"/>
    </row>
    <row r="93" spans="1:4" x14ac:dyDescent="0.35">
      <c r="A93" s="305"/>
      <c r="B93" s="305"/>
      <c r="C93" s="305"/>
      <c r="D93" s="305"/>
    </row>
    <row r="94" spans="1:4" x14ac:dyDescent="0.35">
      <c r="A94" s="305"/>
      <c r="B94" s="305"/>
      <c r="C94" s="305"/>
      <c r="D94" s="305"/>
    </row>
    <row r="95" spans="1:4" x14ac:dyDescent="0.35">
      <c r="A95" s="305"/>
      <c r="B95" s="305"/>
      <c r="C95" s="305"/>
      <c r="D95" s="305"/>
    </row>
    <row r="96" spans="1:4" x14ac:dyDescent="0.35">
      <c r="A96" s="305"/>
      <c r="B96" s="305"/>
      <c r="C96" s="305"/>
      <c r="D96" s="305"/>
    </row>
    <row r="97" spans="1:4" x14ac:dyDescent="0.35">
      <c r="A97" s="305"/>
      <c r="B97" s="305"/>
      <c r="C97" s="305"/>
      <c r="D97" s="305"/>
    </row>
    <row r="98" spans="1:4" x14ac:dyDescent="0.35">
      <c r="A98" s="305"/>
      <c r="B98" s="305"/>
      <c r="C98" s="305"/>
      <c r="D98" s="305"/>
    </row>
    <row r="99" spans="1:4" x14ac:dyDescent="0.35">
      <c r="A99" s="305"/>
      <c r="B99" s="305"/>
      <c r="C99" s="305"/>
      <c r="D99" s="305"/>
    </row>
    <row r="100" spans="1:4" x14ac:dyDescent="0.35">
      <c r="A100" s="305"/>
      <c r="B100" s="305"/>
      <c r="C100" s="305"/>
      <c r="D100" s="305"/>
    </row>
    <row r="101" spans="1:4" x14ac:dyDescent="0.35">
      <c r="A101" s="305"/>
      <c r="B101" s="305"/>
      <c r="C101" s="305"/>
      <c r="D101" s="305"/>
    </row>
    <row r="102" spans="1:4" x14ac:dyDescent="0.35">
      <c r="A102" s="305"/>
      <c r="B102" s="305"/>
      <c r="C102" s="305"/>
      <c r="D102" s="305"/>
    </row>
    <row r="103" spans="1:4" x14ac:dyDescent="0.35">
      <c r="A103" s="305"/>
      <c r="B103" s="305"/>
      <c r="C103" s="305"/>
      <c r="D103" s="305"/>
    </row>
    <row r="104" spans="1:4" x14ac:dyDescent="0.35">
      <c r="A104" s="305"/>
      <c r="B104" s="305"/>
      <c r="C104" s="305"/>
      <c r="D104" s="305"/>
    </row>
    <row r="105" spans="1:4" x14ac:dyDescent="0.35">
      <c r="A105" s="305"/>
      <c r="B105" s="305"/>
      <c r="C105" s="305"/>
      <c r="D105" s="305"/>
    </row>
    <row r="106" spans="1:4" x14ac:dyDescent="0.35">
      <c r="A106" s="305"/>
      <c r="B106" s="305"/>
      <c r="C106" s="305"/>
      <c r="D106" s="305"/>
    </row>
    <row r="107" spans="1:4" x14ac:dyDescent="0.35">
      <c r="A107" s="305"/>
      <c r="B107" s="305"/>
      <c r="C107" s="305"/>
      <c r="D107" s="305"/>
    </row>
    <row r="108" spans="1:4" x14ac:dyDescent="0.35">
      <c r="A108" s="305"/>
      <c r="B108" s="305"/>
      <c r="C108" s="305"/>
      <c r="D108" s="305"/>
    </row>
    <row r="109" spans="1:4" x14ac:dyDescent="0.35">
      <c r="A109" s="305"/>
      <c r="B109" s="305"/>
      <c r="C109" s="305"/>
      <c r="D109" s="305"/>
    </row>
    <row r="110" spans="1:4" x14ac:dyDescent="0.35">
      <c r="A110" s="305"/>
      <c r="B110" s="305"/>
      <c r="C110" s="305"/>
      <c r="D110" s="305"/>
    </row>
    <row r="111" spans="1:4" x14ac:dyDescent="0.35">
      <c r="A111" s="305"/>
      <c r="B111" s="305"/>
      <c r="C111" s="305"/>
      <c r="D111" s="305"/>
    </row>
    <row r="112" spans="1:4" x14ac:dyDescent="0.35">
      <c r="A112" s="305"/>
      <c r="B112" s="305"/>
      <c r="C112" s="305"/>
      <c r="D112" s="305"/>
    </row>
    <row r="113" spans="1:4" x14ac:dyDescent="0.35">
      <c r="A113" s="305"/>
      <c r="B113" s="305"/>
      <c r="C113" s="305"/>
      <c r="D113" s="305"/>
    </row>
    <row r="114" spans="1:4" x14ac:dyDescent="0.35">
      <c r="A114" s="305"/>
      <c r="B114" s="305"/>
      <c r="C114" s="305"/>
      <c r="D114" s="305"/>
    </row>
    <row r="115" spans="1:4" x14ac:dyDescent="0.35">
      <c r="A115" s="305"/>
      <c r="B115" s="305"/>
      <c r="C115" s="305"/>
      <c r="D115" s="305"/>
    </row>
    <row r="116" spans="1:4" x14ac:dyDescent="0.35">
      <c r="A116" s="305"/>
      <c r="B116" s="305"/>
      <c r="C116" s="305"/>
      <c r="D116" s="305"/>
    </row>
    <row r="117" spans="1:4" x14ac:dyDescent="0.35">
      <c r="A117" s="305"/>
      <c r="B117" s="305"/>
      <c r="C117" s="305"/>
      <c r="D117" s="305"/>
    </row>
    <row r="118" spans="1:4" x14ac:dyDescent="0.35">
      <c r="A118" s="305"/>
      <c r="B118" s="305"/>
      <c r="C118" s="305"/>
      <c r="D118" s="305"/>
    </row>
    <row r="119" spans="1:4" x14ac:dyDescent="0.35">
      <c r="A119" s="305"/>
      <c r="B119" s="305"/>
      <c r="C119" s="305"/>
      <c r="D119" s="305"/>
    </row>
    <row r="120" spans="1:4" x14ac:dyDescent="0.35">
      <c r="A120" s="305"/>
      <c r="B120" s="305"/>
      <c r="C120" s="305"/>
      <c r="D120" s="305"/>
    </row>
    <row r="121" spans="1:4" x14ac:dyDescent="0.35">
      <c r="A121" s="305"/>
      <c r="B121" s="305"/>
      <c r="C121" s="305"/>
      <c r="D121" s="305"/>
    </row>
    <row r="122" spans="1:4" x14ac:dyDescent="0.35">
      <c r="A122" s="305"/>
      <c r="B122" s="305"/>
      <c r="C122" s="305"/>
      <c r="D122" s="305"/>
    </row>
    <row r="123" spans="1:4" x14ac:dyDescent="0.35">
      <c r="A123" s="305"/>
      <c r="B123" s="305"/>
      <c r="C123" s="305"/>
      <c r="D123" s="305"/>
    </row>
    <row r="124" spans="1:4" x14ac:dyDescent="0.35">
      <c r="A124" s="305"/>
      <c r="B124" s="305"/>
      <c r="C124" s="305"/>
      <c r="D124" s="305"/>
    </row>
    <row r="125" spans="1:4" x14ac:dyDescent="0.35">
      <c r="A125" s="305"/>
      <c r="B125" s="305"/>
      <c r="C125" s="305"/>
      <c r="D125" s="305"/>
    </row>
    <row r="126" spans="1:4" x14ac:dyDescent="0.35">
      <c r="A126" s="305"/>
      <c r="B126" s="305"/>
      <c r="C126" s="305"/>
      <c r="D126" s="305"/>
    </row>
    <row r="127" spans="1:4" x14ac:dyDescent="0.35">
      <c r="A127" s="305"/>
      <c r="B127" s="305"/>
      <c r="C127" s="305"/>
      <c r="D127" s="305"/>
    </row>
    <row r="128" spans="1:4" x14ac:dyDescent="0.35">
      <c r="A128" s="305"/>
      <c r="B128" s="305"/>
      <c r="C128" s="305"/>
      <c r="D128" s="305"/>
    </row>
    <row r="129" spans="1:4" x14ac:dyDescent="0.35">
      <c r="A129" s="305"/>
      <c r="B129" s="305"/>
      <c r="C129" s="305"/>
      <c r="D129" s="305"/>
    </row>
    <row r="130" spans="1:4" x14ac:dyDescent="0.35">
      <c r="A130" s="305"/>
      <c r="B130" s="305"/>
      <c r="C130" s="305"/>
      <c r="D130" s="305"/>
    </row>
    <row r="131" spans="1:4" x14ac:dyDescent="0.35">
      <c r="A131" s="305"/>
      <c r="B131" s="305"/>
      <c r="C131" s="305"/>
      <c r="D131" s="305"/>
    </row>
    <row r="132" spans="1:4" x14ac:dyDescent="0.35">
      <c r="A132" s="305"/>
      <c r="B132" s="305"/>
      <c r="C132" s="305"/>
      <c r="D132" s="305"/>
    </row>
    <row r="133" spans="1:4" x14ac:dyDescent="0.35">
      <c r="A133" s="305"/>
      <c r="B133" s="305"/>
      <c r="C133" s="305"/>
      <c r="D133" s="305"/>
    </row>
    <row r="134" spans="1:4" x14ac:dyDescent="0.35">
      <c r="A134" s="305"/>
      <c r="B134" s="305"/>
      <c r="C134" s="305"/>
      <c r="D134" s="305"/>
    </row>
    <row r="135" spans="1:4" x14ac:dyDescent="0.35">
      <c r="A135" s="305"/>
      <c r="B135" s="305"/>
      <c r="C135" s="305"/>
      <c r="D135" s="305"/>
    </row>
    <row r="136" spans="1:4" x14ac:dyDescent="0.35">
      <c r="A136" s="305"/>
      <c r="B136" s="305"/>
      <c r="C136" s="305"/>
      <c r="D136" s="305"/>
    </row>
    <row r="137" spans="1:4" x14ac:dyDescent="0.35">
      <c r="A137" s="305"/>
      <c r="B137" s="305"/>
      <c r="C137" s="305"/>
      <c r="D137" s="305"/>
    </row>
    <row r="138" spans="1:4" x14ac:dyDescent="0.35">
      <c r="A138" s="305"/>
      <c r="B138" s="305"/>
      <c r="C138" s="305"/>
      <c r="D138" s="305"/>
    </row>
    <row r="139" spans="1:4" x14ac:dyDescent="0.35">
      <c r="A139" s="305"/>
      <c r="B139" s="305"/>
      <c r="C139" s="305"/>
      <c r="D139" s="305"/>
    </row>
    <row r="140" spans="1:4" x14ac:dyDescent="0.35">
      <c r="A140" s="305"/>
      <c r="B140" s="305"/>
      <c r="C140" s="305"/>
      <c r="D140" s="305"/>
    </row>
    <row r="141" spans="1:4" x14ac:dyDescent="0.35">
      <c r="A141" s="305"/>
      <c r="B141" s="305"/>
      <c r="C141" s="305"/>
      <c r="D141" s="305"/>
    </row>
    <row r="142" spans="1:4" x14ac:dyDescent="0.35">
      <c r="A142" s="305"/>
      <c r="B142" s="305"/>
      <c r="C142" s="305"/>
      <c r="D142" s="305"/>
    </row>
    <row r="143" spans="1:4" x14ac:dyDescent="0.35">
      <c r="A143" s="305"/>
      <c r="B143" s="305"/>
      <c r="C143" s="305"/>
      <c r="D143" s="305"/>
    </row>
    <row r="144" spans="1:4" x14ac:dyDescent="0.35">
      <c r="A144" s="305"/>
      <c r="B144" s="305"/>
      <c r="C144" s="305"/>
      <c r="D144" s="305"/>
    </row>
    <row r="145" spans="1:4" x14ac:dyDescent="0.35">
      <c r="A145" s="305"/>
      <c r="B145" s="305"/>
      <c r="C145" s="305"/>
      <c r="D145" s="305"/>
    </row>
    <row r="146" spans="1:4" x14ac:dyDescent="0.35">
      <c r="A146" s="305"/>
      <c r="B146" s="305"/>
      <c r="C146" s="305"/>
      <c r="D146" s="305"/>
    </row>
    <row r="147" spans="1:4" x14ac:dyDescent="0.35">
      <c r="A147" s="305"/>
      <c r="B147" s="305"/>
      <c r="C147" s="305"/>
      <c r="D147" s="305"/>
    </row>
    <row r="148" spans="1:4" x14ac:dyDescent="0.35">
      <c r="A148" s="305"/>
      <c r="B148" s="305"/>
      <c r="C148" s="305"/>
      <c r="D148" s="305"/>
    </row>
    <row r="149" spans="1:4" x14ac:dyDescent="0.35">
      <c r="A149" s="305"/>
      <c r="B149" s="305"/>
      <c r="C149" s="305"/>
      <c r="D149" s="305"/>
    </row>
    <row r="150" spans="1:4" x14ac:dyDescent="0.35">
      <c r="A150" s="305"/>
      <c r="B150" s="305"/>
      <c r="C150" s="305"/>
      <c r="D150" s="305"/>
    </row>
    <row r="151" spans="1:4" x14ac:dyDescent="0.35">
      <c r="A151" s="305"/>
      <c r="B151" s="305"/>
      <c r="C151" s="305"/>
      <c r="D151" s="305"/>
    </row>
    <row r="152" spans="1:4" x14ac:dyDescent="0.35">
      <c r="A152" s="305"/>
      <c r="B152" s="305"/>
      <c r="C152" s="305"/>
      <c r="D152" s="305"/>
    </row>
    <row r="153" spans="1:4" x14ac:dyDescent="0.35">
      <c r="A153" s="305"/>
      <c r="B153" s="305"/>
      <c r="C153" s="305"/>
      <c r="D153" s="305"/>
    </row>
    <row r="154" spans="1:4" x14ac:dyDescent="0.35">
      <c r="A154" s="305"/>
      <c r="B154" s="305"/>
      <c r="C154" s="305"/>
      <c r="D154" s="305"/>
    </row>
    <row r="155" spans="1:4" x14ac:dyDescent="0.35">
      <c r="A155" s="305"/>
      <c r="B155" s="305"/>
      <c r="C155" s="305"/>
      <c r="D155" s="305"/>
    </row>
    <row r="156" spans="1:4" x14ac:dyDescent="0.35">
      <c r="A156" s="305"/>
      <c r="B156" s="305"/>
      <c r="C156" s="305"/>
      <c r="D156" s="305"/>
    </row>
    <row r="157" spans="1:4" x14ac:dyDescent="0.35">
      <c r="A157" s="305"/>
      <c r="B157" s="305"/>
      <c r="C157" s="305"/>
      <c r="D157" s="305"/>
    </row>
    <row r="158" spans="1:4" x14ac:dyDescent="0.35">
      <c r="A158" s="305"/>
      <c r="B158" s="305"/>
      <c r="C158" s="305"/>
      <c r="D158" s="305"/>
    </row>
    <row r="159" spans="1:4" x14ac:dyDescent="0.35">
      <c r="A159" s="305"/>
      <c r="B159" s="305"/>
      <c r="C159" s="305"/>
      <c r="D159" s="305"/>
    </row>
    <row r="160" spans="1:4" x14ac:dyDescent="0.35">
      <c r="A160" s="305"/>
      <c r="B160" s="305"/>
      <c r="C160" s="305"/>
      <c r="D160" s="305"/>
    </row>
    <row r="161" spans="1:4" x14ac:dyDescent="0.35">
      <c r="A161" s="305"/>
      <c r="B161" s="305"/>
      <c r="C161" s="305"/>
      <c r="D161" s="305"/>
    </row>
    <row r="162" spans="1:4" x14ac:dyDescent="0.35">
      <c r="A162" s="305"/>
      <c r="B162" s="305"/>
      <c r="C162" s="305"/>
      <c r="D162" s="305"/>
    </row>
    <row r="163" spans="1:4" x14ac:dyDescent="0.35">
      <c r="A163" s="305"/>
      <c r="B163" s="305"/>
      <c r="C163" s="305"/>
      <c r="D163" s="305"/>
    </row>
    <row r="164" spans="1:4" x14ac:dyDescent="0.35">
      <c r="A164" s="305"/>
      <c r="B164" s="305"/>
      <c r="C164" s="305"/>
      <c r="D164" s="305"/>
    </row>
    <row r="165" spans="1:4" x14ac:dyDescent="0.35">
      <c r="A165" s="305"/>
      <c r="B165" s="305"/>
      <c r="C165" s="305"/>
      <c r="D165" s="305"/>
    </row>
    <row r="166" spans="1:4" x14ac:dyDescent="0.35">
      <c r="A166" s="305"/>
      <c r="B166" s="305"/>
      <c r="C166" s="305"/>
      <c r="D166" s="305"/>
    </row>
    <row r="167" spans="1:4" x14ac:dyDescent="0.35">
      <c r="A167" s="305"/>
      <c r="B167" s="305"/>
      <c r="C167" s="305"/>
      <c r="D167" s="305"/>
    </row>
    <row r="168" spans="1:4" x14ac:dyDescent="0.35">
      <c r="A168" s="305"/>
      <c r="B168" s="305"/>
      <c r="C168" s="305"/>
      <c r="D168" s="305"/>
    </row>
    <row r="169" spans="1:4" x14ac:dyDescent="0.35">
      <c r="A169" s="305"/>
      <c r="B169" s="305"/>
      <c r="C169" s="305"/>
      <c r="D169" s="305"/>
    </row>
    <row r="170" spans="1:4" x14ac:dyDescent="0.35">
      <c r="A170" s="305"/>
      <c r="B170" s="305"/>
      <c r="C170" s="305"/>
      <c r="D170" s="305"/>
    </row>
    <row r="171" spans="1:4" x14ac:dyDescent="0.35">
      <c r="A171" s="305"/>
      <c r="B171" s="305"/>
      <c r="C171" s="305"/>
      <c r="D171" s="305"/>
    </row>
    <row r="172" spans="1:4" x14ac:dyDescent="0.35">
      <c r="A172" s="305"/>
      <c r="B172" s="305"/>
      <c r="C172" s="305"/>
      <c r="D172" s="305"/>
    </row>
    <row r="173" spans="1:4" x14ac:dyDescent="0.35">
      <c r="A173" s="305"/>
      <c r="B173" s="305"/>
      <c r="C173" s="305"/>
      <c r="D173" s="305"/>
    </row>
    <row r="174" spans="1:4" x14ac:dyDescent="0.35">
      <c r="A174" s="305"/>
      <c r="B174" s="305"/>
      <c r="C174" s="305"/>
      <c r="D174" s="305"/>
    </row>
    <row r="175" spans="1:4" x14ac:dyDescent="0.35">
      <c r="A175" s="305"/>
      <c r="B175" s="305"/>
      <c r="C175" s="305"/>
      <c r="D175" s="305"/>
    </row>
    <row r="176" spans="1:4" x14ac:dyDescent="0.35">
      <c r="A176" s="305"/>
      <c r="B176" s="305"/>
      <c r="C176" s="305"/>
      <c r="D176" s="305"/>
    </row>
    <row r="177" spans="1:4" x14ac:dyDescent="0.35">
      <c r="A177" s="305"/>
      <c r="B177" s="305"/>
      <c r="C177" s="305"/>
      <c r="D177" s="305"/>
    </row>
    <row r="178" spans="1:4" x14ac:dyDescent="0.35">
      <c r="A178" s="305"/>
      <c r="B178" s="305"/>
      <c r="C178" s="305"/>
      <c r="D178" s="305"/>
    </row>
    <row r="179" spans="1:4" x14ac:dyDescent="0.35">
      <c r="A179" s="305"/>
      <c r="B179" s="305"/>
      <c r="C179" s="305"/>
      <c r="D179" s="305"/>
    </row>
    <row r="180" spans="1:4" x14ac:dyDescent="0.35">
      <c r="A180" s="305"/>
      <c r="B180" s="305"/>
      <c r="C180" s="305"/>
      <c r="D180" s="305"/>
    </row>
    <row r="181" spans="1:4" x14ac:dyDescent="0.35">
      <c r="A181" s="305"/>
      <c r="B181" s="305"/>
      <c r="C181" s="305"/>
      <c r="D181" s="305"/>
    </row>
    <row r="182" spans="1:4" x14ac:dyDescent="0.35">
      <c r="A182" s="305"/>
      <c r="B182" s="305"/>
      <c r="C182" s="305"/>
      <c r="D182" s="305"/>
    </row>
    <row r="183" spans="1:4" x14ac:dyDescent="0.35">
      <c r="A183" s="305"/>
      <c r="B183" s="305"/>
      <c r="C183" s="305"/>
      <c r="D183" s="305"/>
    </row>
    <row r="184" spans="1:4" x14ac:dyDescent="0.35">
      <c r="A184" s="305"/>
      <c r="B184" s="305"/>
      <c r="C184" s="305"/>
      <c r="D184" s="305"/>
    </row>
    <row r="185" spans="1:4" x14ac:dyDescent="0.35">
      <c r="A185" s="305"/>
      <c r="B185" s="305"/>
      <c r="C185" s="305"/>
      <c r="D185" s="305"/>
    </row>
    <row r="186" spans="1:4" x14ac:dyDescent="0.35">
      <c r="A186" s="305"/>
      <c r="B186" s="305"/>
      <c r="C186" s="305"/>
      <c r="D186" s="305"/>
    </row>
    <row r="187" spans="1:4" x14ac:dyDescent="0.35">
      <c r="A187" s="305"/>
      <c r="B187" s="305"/>
      <c r="C187" s="305"/>
      <c r="D187" s="305"/>
    </row>
    <row r="188" spans="1:4" x14ac:dyDescent="0.35">
      <c r="A188" s="305"/>
      <c r="B188" s="305"/>
      <c r="C188" s="305"/>
      <c r="D188" s="305"/>
    </row>
    <row r="189" spans="1:4" x14ac:dyDescent="0.35">
      <c r="A189" s="305"/>
      <c r="B189" s="305"/>
      <c r="C189" s="305"/>
      <c r="D189" s="305"/>
    </row>
    <row r="190" spans="1:4" x14ac:dyDescent="0.35">
      <c r="A190" s="305"/>
      <c r="B190" s="305"/>
      <c r="C190" s="305"/>
      <c r="D190" s="305"/>
    </row>
    <row r="191" spans="1:4" x14ac:dyDescent="0.35">
      <c r="A191" s="305"/>
      <c r="B191" s="305"/>
      <c r="C191" s="305"/>
      <c r="D191" s="305"/>
    </row>
    <row r="192" spans="1:4" x14ac:dyDescent="0.35">
      <c r="A192" s="305"/>
      <c r="B192" s="305"/>
      <c r="C192" s="305"/>
      <c r="D192" s="305"/>
    </row>
    <row r="193" spans="1:4" x14ac:dyDescent="0.35">
      <c r="A193" s="305"/>
      <c r="B193" s="305"/>
      <c r="C193" s="305"/>
      <c r="D193" s="305"/>
    </row>
    <row r="194" spans="1:4" x14ac:dyDescent="0.35">
      <c r="A194" s="305"/>
      <c r="B194" s="305"/>
      <c r="C194" s="305"/>
      <c r="D194" s="305"/>
    </row>
    <row r="195" spans="1:4" x14ac:dyDescent="0.35">
      <c r="A195" s="305"/>
      <c r="B195" s="305"/>
      <c r="C195" s="305"/>
      <c r="D195" s="305"/>
    </row>
    <row r="196" spans="1:4" x14ac:dyDescent="0.35">
      <c r="A196" s="305"/>
      <c r="B196" s="305"/>
      <c r="C196" s="305"/>
      <c r="D196" s="305"/>
    </row>
    <row r="197" spans="1:4" x14ac:dyDescent="0.35">
      <c r="A197" s="305"/>
      <c r="B197" s="305"/>
      <c r="C197" s="305"/>
      <c r="D197" s="305"/>
    </row>
    <row r="198" spans="1:4" x14ac:dyDescent="0.35">
      <c r="A198" s="305"/>
      <c r="B198" s="305"/>
      <c r="C198" s="305"/>
      <c r="D198" s="305"/>
    </row>
    <row r="199" spans="1:4" x14ac:dyDescent="0.35">
      <c r="A199" s="305"/>
      <c r="B199" s="305"/>
      <c r="C199" s="305"/>
      <c r="D199" s="305"/>
    </row>
    <row r="200" spans="1:4" x14ac:dyDescent="0.35">
      <c r="A200" s="305"/>
      <c r="B200" s="305"/>
      <c r="C200" s="305"/>
      <c r="D200" s="305"/>
    </row>
    <row r="201" spans="1:4" x14ac:dyDescent="0.35">
      <c r="A201" s="305"/>
      <c r="B201" s="305"/>
      <c r="C201" s="305"/>
      <c r="D201" s="305"/>
    </row>
    <row r="202" spans="1:4" x14ac:dyDescent="0.35">
      <c r="A202" s="305"/>
      <c r="B202" s="305"/>
      <c r="C202" s="305"/>
      <c r="D202" s="305"/>
    </row>
    <row r="203" spans="1:4" x14ac:dyDescent="0.35">
      <c r="A203" s="305"/>
      <c r="B203" s="305"/>
      <c r="C203" s="305"/>
      <c r="D203" s="305"/>
    </row>
    <row r="204" spans="1:4" x14ac:dyDescent="0.35">
      <c r="A204" s="305"/>
      <c r="B204" s="305"/>
      <c r="C204" s="305"/>
      <c r="D204" s="305"/>
    </row>
    <row r="205" spans="1:4" x14ac:dyDescent="0.35">
      <c r="A205" s="305"/>
      <c r="B205" s="305"/>
      <c r="C205" s="305"/>
      <c r="D205" s="305"/>
    </row>
    <row r="206" spans="1:4" x14ac:dyDescent="0.35">
      <c r="A206" s="305"/>
      <c r="B206" s="305"/>
      <c r="C206" s="305"/>
      <c r="D206" s="305"/>
    </row>
    <row r="207" spans="1:4" x14ac:dyDescent="0.35">
      <c r="A207" s="305"/>
      <c r="B207" s="305"/>
      <c r="C207" s="305"/>
      <c r="D207" s="305"/>
    </row>
    <row r="208" spans="1:4" x14ac:dyDescent="0.35">
      <c r="A208" s="305"/>
      <c r="B208" s="305"/>
      <c r="C208" s="305"/>
      <c r="D208" s="305"/>
    </row>
    <row r="209" spans="1:4" x14ac:dyDescent="0.35">
      <c r="A209" s="305"/>
      <c r="B209" s="305"/>
      <c r="C209" s="305"/>
      <c r="D209" s="305"/>
    </row>
    <row r="210" spans="1:4" x14ac:dyDescent="0.35">
      <c r="A210" s="305"/>
      <c r="B210" s="305"/>
      <c r="C210" s="305"/>
      <c r="D210" s="305"/>
    </row>
    <row r="211" spans="1:4" x14ac:dyDescent="0.35">
      <c r="A211" s="305"/>
      <c r="B211" s="305"/>
      <c r="C211" s="305"/>
      <c r="D211" s="305"/>
    </row>
    <row r="212" spans="1:4" x14ac:dyDescent="0.35">
      <c r="A212" s="305"/>
      <c r="B212" s="305"/>
      <c r="C212" s="305"/>
      <c r="D212" s="305"/>
    </row>
    <row r="213" spans="1:4" x14ac:dyDescent="0.35">
      <c r="A213" s="305"/>
      <c r="B213" s="305"/>
      <c r="C213" s="305"/>
      <c r="D213" s="305"/>
    </row>
    <row r="214" spans="1:4" x14ac:dyDescent="0.35">
      <c r="A214" s="305"/>
      <c r="B214" s="305"/>
      <c r="C214" s="305"/>
      <c r="D214" s="305"/>
    </row>
    <row r="215" spans="1:4" x14ac:dyDescent="0.35">
      <c r="A215" s="305"/>
      <c r="B215" s="305"/>
      <c r="C215" s="305"/>
      <c r="D215" s="305"/>
    </row>
    <row r="216" spans="1:4" x14ac:dyDescent="0.35">
      <c r="A216" s="305"/>
      <c r="B216" s="305"/>
      <c r="C216" s="305"/>
      <c r="D216" s="305"/>
    </row>
    <row r="217" spans="1:4" x14ac:dyDescent="0.35">
      <c r="A217" s="305"/>
      <c r="B217" s="305"/>
      <c r="C217" s="305"/>
      <c r="D217" s="305"/>
    </row>
    <row r="218" spans="1:4" x14ac:dyDescent="0.35">
      <c r="A218" s="305"/>
      <c r="B218" s="305"/>
      <c r="C218" s="305"/>
      <c r="D218" s="305"/>
    </row>
    <row r="219" spans="1:4" x14ac:dyDescent="0.35">
      <c r="A219" s="305"/>
      <c r="B219" s="305"/>
      <c r="C219" s="305"/>
      <c r="D219" s="305"/>
    </row>
    <row r="220" spans="1:4" x14ac:dyDescent="0.35">
      <c r="A220" s="305"/>
      <c r="B220" s="305"/>
      <c r="C220" s="305"/>
      <c r="D220" s="305"/>
    </row>
    <row r="221" spans="1:4" x14ac:dyDescent="0.35">
      <c r="A221" s="305"/>
      <c r="B221" s="305"/>
      <c r="C221" s="305"/>
      <c r="D221" s="305"/>
    </row>
    <row r="222" spans="1:4" x14ac:dyDescent="0.35">
      <c r="A222" s="305"/>
      <c r="B222" s="305"/>
      <c r="C222" s="305"/>
      <c r="D222" s="305"/>
    </row>
    <row r="223" spans="1:4" x14ac:dyDescent="0.35">
      <c r="A223" s="305"/>
      <c r="B223" s="305"/>
      <c r="C223" s="305"/>
      <c r="D223" s="305"/>
    </row>
    <row r="224" spans="1:4" x14ac:dyDescent="0.35">
      <c r="A224" s="305"/>
      <c r="B224" s="305"/>
      <c r="C224" s="305"/>
      <c r="D224" s="305"/>
    </row>
    <row r="225" spans="1:4" x14ac:dyDescent="0.35">
      <c r="A225" s="305"/>
      <c r="B225" s="305"/>
      <c r="C225" s="305"/>
      <c r="D225" s="305"/>
    </row>
    <row r="226" spans="1:4" x14ac:dyDescent="0.35">
      <c r="A226" s="305"/>
      <c r="B226" s="305"/>
      <c r="C226" s="305"/>
      <c r="D226" s="305"/>
    </row>
    <row r="227" spans="1:4" x14ac:dyDescent="0.35">
      <c r="A227" s="305"/>
      <c r="B227" s="305"/>
      <c r="C227" s="305"/>
      <c r="D227" s="305"/>
    </row>
    <row r="228" spans="1:4" x14ac:dyDescent="0.35">
      <c r="A228" s="305"/>
      <c r="B228" s="305"/>
      <c r="C228" s="305"/>
      <c r="D228" s="305"/>
    </row>
    <row r="229" spans="1:4" x14ac:dyDescent="0.35">
      <c r="A229" s="305"/>
      <c r="B229" s="305"/>
      <c r="C229" s="305"/>
      <c r="D229" s="305"/>
    </row>
    <row r="230" spans="1:4" x14ac:dyDescent="0.35">
      <c r="A230" s="305"/>
      <c r="B230" s="305"/>
      <c r="C230" s="305"/>
      <c r="D230" s="305"/>
    </row>
    <row r="231" spans="1:4" x14ac:dyDescent="0.35">
      <c r="A231" s="305"/>
      <c r="B231" s="305"/>
      <c r="C231" s="305"/>
      <c r="D231" s="305"/>
    </row>
    <row r="232" spans="1:4" x14ac:dyDescent="0.35">
      <c r="A232" s="305"/>
      <c r="B232" s="305"/>
      <c r="C232" s="305"/>
      <c r="D232" s="305"/>
    </row>
    <row r="233" spans="1:4" x14ac:dyDescent="0.35">
      <c r="A233" s="305"/>
      <c r="B233" s="305"/>
      <c r="C233" s="305"/>
      <c r="D233" s="305"/>
    </row>
    <row r="234" spans="1:4" x14ac:dyDescent="0.35">
      <c r="A234" s="305"/>
      <c r="B234" s="305"/>
      <c r="C234" s="305"/>
      <c r="D234" s="305"/>
    </row>
    <row r="235" spans="1:4" x14ac:dyDescent="0.35">
      <c r="A235" s="305"/>
      <c r="B235" s="305"/>
      <c r="C235" s="305"/>
      <c r="D235" s="305"/>
    </row>
    <row r="236" spans="1:4" x14ac:dyDescent="0.35">
      <c r="A236" s="305"/>
      <c r="B236" s="305"/>
      <c r="C236" s="305"/>
      <c r="D236" s="305"/>
    </row>
    <row r="237" spans="1:4" x14ac:dyDescent="0.35">
      <c r="A237" s="305"/>
      <c r="B237" s="305"/>
      <c r="C237" s="305"/>
      <c r="D237" s="305"/>
    </row>
    <row r="238" spans="1:4" x14ac:dyDescent="0.35">
      <c r="A238" s="305"/>
      <c r="B238" s="305"/>
      <c r="C238" s="305"/>
      <c r="D238" s="305"/>
    </row>
    <row r="239" spans="1:4" x14ac:dyDescent="0.35">
      <c r="A239" s="305"/>
      <c r="B239" s="305"/>
      <c r="C239" s="305"/>
      <c r="D239" s="305"/>
    </row>
    <row r="240" spans="1:4" x14ac:dyDescent="0.35">
      <c r="A240" s="305"/>
      <c r="B240" s="305"/>
      <c r="C240" s="305"/>
      <c r="D240" s="305"/>
    </row>
    <row r="241" spans="1:4" x14ac:dyDescent="0.35">
      <c r="A241" s="305"/>
      <c r="B241" s="305"/>
      <c r="C241" s="305"/>
      <c r="D241" s="305"/>
    </row>
    <row r="242" spans="1:4" x14ac:dyDescent="0.35">
      <c r="A242" s="305"/>
      <c r="B242" s="305"/>
      <c r="C242" s="305"/>
      <c r="D242" s="305"/>
    </row>
    <row r="243" spans="1:4" x14ac:dyDescent="0.35">
      <c r="A243" s="305"/>
      <c r="B243" s="305"/>
      <c r="C243" s="305"/>
      <c r="D243" s="305"/>
    </row>
    <row r="244" spans="1:4" x14ac:dyDescent="0.35">
      <c r="A244" s="305"/>
      <c r="B244" s="305"/>
      <c r="C244" s="305"/>
      <c r="D244" s="305"/>
    </row>
    <row r="245" spans="1:4" x14ac:dyDescent="0.35">
      <c r="A245" s="305"/>
      <c r="B245" s="305"/>
      <c r="C245" s="305"/>
      <c r="D245" s="305"/>
    </row>
    <row r="246" spans="1:4" x14ac:dyDescent="0.35">
      <c r="A246" s="305"/>
      <c r="B246" s="305"/>
      <c r="C246" s="305"/>
      <c r="D246" s="305"/>
    </row>
    <row r="247" spans="1:4" x14ac:dyDescent="0.35">
      <c r="A247" s="305"/>
      <c r="B247" s="305"/>
      <c r="C247" s="305"/>
      <c r="D247" s="305"/>
    </row>
    <row r="248" spans="1:4" x14ac:dyDescent="0.35">
      <c r="A248" s="305"/>
      <c r="B248" s="305"/>
      <c r="C248" s="305"/>
      <c r="D248" s="305"/>
    </row>
    <row r="249" spans="1:4" x14ac:dyDescent="0.35">
      <c r="A249" s="305"/>
      <c r="B249" s="305"/>
      <c r="C249" s="305"/>
      <c r="D249" s="305"/>
    </row>
    <row r="250" spans="1:4" x14ac:dyDescent="0.35">
      <c r="A250" s="305"/>
      <c r="B250" s="305"/>
      <c r="C250" s="305"/>
      <c r="D250" s="305"/>
    </row>
    <row r="251" spans="1:4" x14ac:dyDescent="0.35">
      <c r="A251" s="305"/>
      <c r="B251" s="305"/>
      <c r="C251" s="305"/>
      <c r="D251" s="305"/>
    </row>
    <row r="252" spans="1:4" x14ac:dyDescent="0.35">
      <c r="A252" s="305"/>
      <c r="B252" s="305"/>
      <c r="C252" s="305"/>
      <c r="D252" s="305"/>
    </row>
    <row r="253" spans="1:4" x14ac:dyDescent="0.35">
      <c r="A253" s="305"/>
      <c r="B253" s="305"/>
      <c r="C253" s="305"/>
      <c r="D253" s="305"/>
    </row>
    <row r="254" spans="1:4" x14ac:dyDescent="0.35">
      <c r="A254" s="305"/>
      <c r="B254" s="305"/>
      <c r="C254" s="305"/>
      <c r="D254" s="305"/>
    </row>
    <row r="255" spans="1:4" x14ac:dyDescent="0.35">
      <c r="A255" s="305"/>
      <c r="B255" s="305"/>
      <c r="C255" s="305"/>
      <c r="D255" s="305"/>
    </row>
    <row r="256" spans="1:4" x14ac:dyDescent="0.35">
      <c r="A256" s="305"/>
      <c r="B256" s="305"/>
      <c r="C256" s="305"/>
      <c r="D256" s="305"/>
    </row>
    <row r="257" spans="1:4" x14ac:dyDescent="0.35">
      <c r="A257" s="305"/>
      <c r="B257" s="305"/>
      <c r="C257" s="305"/>
      <c r="D257" s="305"/>
    </row>
    <row r="258" spans="1:4" x14ac:dyDescent="0.35">
      <c r="A258" s="305"/>
      <c r="B258" s="305"/>
      <c r="C258" s="305"/>
      <c r="D258" s="305"/>
    </row>
    <row r="259" spans="1:4" x14ac:dyDescent="0.35">
      <c r="A259" s="305"/>
      <c r="B259" s="305"/>
      <c r="C259" s="305"/>
      <c r="D259" s="305"/>
    </row>
    <row r="260" spans="1:4" x14ac:dyDescent="0.35">
      <c r="A260" s="305"/>
      <c r="B260" s="305"/>
      <c r="C260" s="305"/>
      <c r="D260" s="305"/>
    </row>
    <row r="261" spans="1:4" x14ac:dyDescent="0.35">
      <c r="A261" s="305"/>
      <c r="B261" s="305"/>
      <c r="C261" s="305"/>
      <c r="D261" s="305"/>
    </row>
    <row r="262" spans="1:4" x14ac:dyDescent="0.35">
      <c r="A262" s="305"/>
      <c r="B262" s="305"/>
      <c r="C262" s="305"/>
      <c r="D262" s="305"/>
    </row>
    <row r="263" spans="1:4" x14ac:dyDescent="0.35">
      <c r="A263" s="305"/>
      <c r="B263" s="305"/>
      <c r="C263" s="305"/>
      <c r="D263" s="305"/>
    </row>
    <row r="264" spans="1:4" x14ac:dyDescent="0.35">
      <c r="A264" s="305"/>
      <c r="B264" s="305"/>
      <c r="C264" s="305"/>
      <c r="D264" s="305"/>
    </row>
    <row r="265" spans="1:4" x14ac:dyDescent="0.35">
      <c r="A265" s="305"/>
      <c r="B265" s="305"/>
      <c r="C265" s="305"/>
      <c r="D265" s="305"/>
    </row>
    <row r="266" spans="1:4" x14ac:dyDescent="0.35">
      <c r="A266" s="305"/>
      <c r="B266" s="305"/>
      <c r="C266" s="305"/>
      <c r="D266" s="305"/>
    </row>
    <row r="267" spans="1:4" x14ac:dyDescent="0.35">
      <c r="A267" s="305"/>
      <c r="B267" s="305"/>
      <c r="C267" s="305"/>
      <c r="D267" s="305"/>
    </row>
    <row r="268" spans="1:4" x14ac:dyDescent="0.35">
      <c r="A268" s="305"/>
      <c r="B268" s="305"/>
      <c r="C268" s="305"/>
      <c r="D268" s="305"/>
    </row>
    <row r="269" spans="1:4" x14ac:dyDescent="0.35">
      <c r="A269" s="305"/>
      <c r="B269" s="305"/>
      <c r="C269" s="305"/>
      <c r="D269" s="305"/>
    </row>
    <row r="270" spans="1:4" x14ac:dyDescent="0.35">
      <c r="A270" s="305"/>
      <c r="B270" s="305"/>
      <c r="C270" s="305"/>
      <c r="D270" s="305"/>
    </row>
    <row r="271" spans="1:4" x14ac:dyDescent="0.35">
      <c r="A271" s="305"/>
      <c r="B271" s="305"/>
      <c r="C271" s="305"/>
      <c r="D271" s="305"/>
    </row>
    <row r="272" spans="1:4" x14ac:dyDescent="0.35">
      <c r="A272" s="305"/>
      <c r="B272" s="305"/>
      <c r="C272" s="305"/>
      <c r="D272" s="305"/>
    </row>
    <row r="273" spans="1:4" x14ac:dyDescent="0.35">
      <c r="A273" s="305"/>
      <c r="B273" s="305"/>
      <c r="C273" s="305"/>
      <c r="D273" s="305"/>
    </row>
    <row r="274" spans="1:4" x14ac:dyDescent="0.35">
      <c r="A274" s="305"/>
      <c r="B274" s="305"/>
      <c r="C274" s="305"/>
      <c r="D274" s="305"/>
    </row>
    <row r="275" spans="1:4" x14ac:dyDescent="0.35">
      <c r="A275" s="305"/>
      <c r="B275" s="305"/>
      <c r="C275" s="305"/>
      <c r="D275" s="305"/>
    </row>
    <row r="276" spans="1:4" x14ac:dyDescent="0.35">
      <c r="A276" s="305"/>
      <c r="B276" s="305"/>
      <c r="C276" s="305"/>
      <c r="D276" s="305"/>
    </row>
    <row r="277" spans="1:4" x14ac:dyDescent="0.35">
      <c r="A277" s="305"/>
      <c r="B277" s="305"/>
      <c r="C277" s="305"/>
      <c r="D277" s="305"/>
    </row>
    <row r="278" spans="1:4" x14ac:dyDescent="0.35">
      <c r="A278" s="305"/>
      <c r="B278" s="305"/>
      <c r="C278" s="305"/>
      <c r="D278" s="305"/>
    </row>
    <row r="279" spans="1:4" x14ac:dyDescent="0.35">
      <c r="A279" s="305"/>
      <c r="B279" s="305"/>
      <c r="C279" s="305"/>
      <c r="D279" s="305"/>
    </row>
    <row r="280" spans="1:4" x14ac:dyDescent="0.35">
      <c r="A280" s="305"/>
      <c r="B280" s="305"/>
      <c r="C280" s="305"/>
      <c r="D280" s="305"/>
    </row>
    <row r="281" spans="1:4" x14ac:dyDescent="0.35">
      <c r="A281" s="305"/>
      <c r="B281" s="305"/>
      <c r="C281" s="305"/>
      <c r="D281" s="305"/>
    </row>
    <row r="282" spans="1:4" x14ac:dyDescent="0.35">
      <c r="A282" s="305"/>
      <c r="B282" s="305"/>
      <c r="C282" s="305"/>
      <c r="D282" s="305"/>
    </row>
    <row r="283" spans="1:4" x14ac:dyDescent="0.35">
      <c r="A283" s="305"/>
      <c r="B283" s="305"/>
      <c r="C283" s="305"/>
      <c r="D283" s="305"/>
    </row>
    <row r="284" spans="1:4" x14ac:dyDescent="0.35">
      <c r="A284" s="305"/>
      <c r="B284" s="305"/>
      <c r="C284" s="305"/>
      <c r="D284" s="305"/>
    </row>
    <row r="285" spans="1:4" x14ac:dyDescent="0.35">
      <c r="A285" s="305"/>
      <c r="B285" s="305"/>
      <c r="C285" s="305"/>
      <c r="D285" s="305"/>
    </row>
    <row r="286" spans="1:4" x14ac:dyDescent="0.35">
      <c r="A286" s="305"/>
      <c r="B286" s="305"/>
      <c r="C286" s="305"/>
      <c r="D286" s="305"/>
    </row>
    <row r="287" spans="1:4" x14ac:dyDescent="0.35">
      <c r="A287" s="305"/>
      <c r="B287" s="305"/>
      <c r="C287" s="305"/>
      <c r="D287" s="305"/>
    </row>
    <row r="288" spans="1:4" x14ac:dyDescent="0.35">
      <c r="A288" s="305"/>
      <c r="B288" s="305"/>
      <c r="C288" s="305"/>
      <c r="D288" s="305"/>
    </row>
    <row r="289" spans="1:4" x14ac:dyDescent="0.35">
      <c r="A289" s="305"/>
      <c r="B289" s="305"/>
      <c r="C289" s="305"/>
      <c r="D289" s="305"/>
    </row>
    <row r="290" spans="1:4" x14ac:dyDescent="0.35">
      <c r="A290" s="305"/>
      <c r="B290" s="305"/>
      <c r="C290" s="305"/>
      <c r="D290" s="305"/>
    </row>
    <row r="291" spans="1:4" x14ac:dyDescent="0.35">
      <c r="A291" s="305"/>
      <c r="B291" s="305"/>
      <c r="C291" s="305"/>
      <c r="D291" s="305"/>
    </row>
    <row r="292" spans="1:4" x14ac:dyDescent="0.35">
      <c r="A292" s="305"/>
      <c r="B292" s="305"/>
      <c r="C292" s="305"/>
      <c r="D292" s="305"/>
    </row>
    <row r="293" spans="1:4" x14ac:dyDescent="0.35">
      <c r="A293" s="305"/>
      <c r="B293" s="305"/>
      <c r="C293" s="305"/>
      <c r="D293" s="305"/>
    </row>
    <row r="294" spans="1:4" x14ac:dyDescent="0.35">
      <c r="A294" s="305"/>
      <c r="B294" s="305"/>
      <c r="C294" s="305"/>
      <c r="D294" s="305"/>
    </row>
    <row r="295" spans="1:4" x14ac:dyDescent="0.35">
      <c r="A295" s="305"/>
      <c r="B295" s="305"/>
      <c r="C295" s="305"/>
      <c r="D295" s="305"/>
    </row>
    <row r="296" spans="1:4" x14ac:dyDescent="0.35">
      <c r="A296" s="305"/>
      <c r="B296" s="305"/>
      <c r="C296" s="305"/>
      <c r="D296" s="305"/>
    </row>
    <row r="297" spans="1:4" x14ac:dyDescent="0.35">
      <c r="A297" s="305"/>
      <c r="B297" s="305"/>
      <c r="C297" s="305"/>
      <c r="D297" s="305"/>
    </row>
    <row r="298" spans="1:4" x14ac:dyDescent="0.35">
      <c r="A298" s="305"/>
      <c r="B298" s="305"/>
      <c r="C298" s="305"/>
      <c r="D298" s="305"/>
    </row>
    <row r="299" spans="1:4" x14ac:dyDescent="0.35">
      <c r="A299" s="305"/>
      <c r="B299" s="305"/>
      <c r="C299" s="305"/>
      <c r="D299" s="305"/>
    </row>
    <row r="300" spans="1:4" x14ac:dyDescent="0.35">
      <c r="A300" s="305"/>
      <c r="B300" s="305"/>
      <c r="C300" s="305"/>
      <c r="D300" s="305"/>
    </row>
    <row r="301" spans="1:4" x14ac:dyDescent="0.35">
      <c r="A301" s="305"/>
      <c r="B301" s="305"/>
      <c r="C301" s="305"/>
      <c r="D301" s="305"/>
    </row>
    <row r="302" spans="1:4" x14ac:dyDescent="0.35">
      <c r="A302" s="305"/>
      <c r="B302" s="305"/>
      <c r="C302" s="305"/>
      <c r="D302" s="305"/>
    </row>
    <row r="303" spans="1:4" x14ac:dyDescent="0.35">
      <c r="A303" s="305"/>
      <c r="B303" s="305"/>
      <c r="C303" s="305"/>
      <c r="D303" s="305"/>
    </row>
    <row r="304" spans="1:4" x14ac:dyDescent="0.35">
      <c r="A304" s="305"/>
      <c r="B304" s="305"/>
      <c r="C304" s="305"/>
      <c r="D304" s="305"/>
    </row>
    <row r="305" spans="1:4" x14ac:dyDescent="0.35">
      <c r="A305" s="305"/>
      <c r="B305" s="305"/>
      <c r="C305" s="305"/>
      <c r="D305" s="305"/>
    </row>
    <row r="306" spans="1:4" x14ac:dyDescent="0.35">
      <c r="A306" s="305"/>
      <c r="B306" s="305"/>
      <c r="C306" s="305"/>
      <c r="D306" s="305"/>
    </row>
    <row r="307" spans="1:4" x14ac:dyDescent="0.35">
      <c r="A307" s="305"/>
      <c r="B307" s="305"/>
      <c r="C307" s="305"/>
      <c r="D307" s="305"/>
    </row>
    <row r="308" spans="1:4" x14ac:dyDescent="0.35">
      <c r="A308" s="305"/>
      <c r="B308" s="305"/>
      <c r="C308" s="305"/>
      <c r="D308" s="305"/>
    </row>
    <row r="309" spans="1:4" x14ac:dyDescent="0.35">
      <c r="A309" s="305"/>
      <c r="B309" s="305"/>
      <c r="C309" s="305"/>
      <c r="D309" s="305"/>
    </row>
    <row r="310" spans="1:4" x14ac:dyDescent="0.35">
      <c r="A310" s="305"/>
      <c r="B310" s="305"/>
      <c r="C310" s="305"/>
      <c r="D310" s="305"/>
    </row>
    <row r="311" spans="1:4" x14ac:dyDescent="0.35">
      <c r="A311" s="305"/>
      <c r="B311" s="305"/>
      <c r="C311" s="305"/>
      <c r="D311" s="305"/>
    </row>
    <row r="312" spans="1:4" x14ac:dyDescent="0.35">
      <c r="A312" s="305"/>
      <c r="B312" s="305"/>
      <c r="C312" s="305"/>
      <c r="D312" s="305"/>
    </row>
    <row r="313" spans="1:4" x14ac:dyDescent="0.35">
      <c r="A313" s="305"/>
      <c r="B313" s="305"/>
      <c r="C313" s="305"/>
      <c r="D313" s="305"/>
    </row>
    <row r="314" spans="1:4" x14ac:dyDescent="0.35">
      <c r="A314" s="305"/>
      <c r="B314" s="305"/>
      <c r="C314" s="305"/>
      <c r="D314" s="305"/>
    </row>
    <row r="315" spans="1:4" x14ac:dyDescent="0.35">
      <c r="A315" s="305"/>
      <c r="B315" s="305"/>
      <c r="C315" s="305"/>
      <c r="D315" s="305"/>
    </row>
    <row r="316" spans="1:4" x14ac:dyDescent="0.35">
      <c r="A316" s="305"/>
      <c r="B316" s="305"/>
      <c r="C316" s="305"/>
      <c r="D316" s="305"/>
    </row>
    <row r="317" spans="1:4" x14ac:dyDescent="0.35">
      <c r="A317" s="305"/>
      <c r="B317" s="305"/>
      <c r="C317" s="305"/>
      <c r="D317" s="305"/>
    </row>
    <row r="318" spans="1:4" x14ac:dyDescent="0.35">
      <c r="A318" s="305"/>
      <c r="B318" s="305"/>
      <c r="C318" s="305"/>
      <c r="D318" s="305"/>
    </row>
    <row r="319" spans="1:4" x14ac:dyDescent="0.35">
      <c r="A319" s="305"/>
      <c r="B319" s="305"/>
      <c r="C319" s="305"/>
      <c r="D319" s="305"/>
    </row>
    <row r="320" spans="1:4" x14ac:dyDescent="0.35">
      <c r="A320" s="305"/>
      <c r="B320" s="305"/>
      <c r="C320" s="305"/>
      <c r="D320" s="305"/>
    </row>
    <row r="321" spans="1:4" x14ac:dyDescent="0.35">
      <c r="A321" s="305"/>
      <c r="B321" s="305"/>
      <c r="C321" s="305"/>
      <c r="D321" s="305"/>
    </row>
    <row r="322" spans="1:4" x14ac:dyDescent="0.35">
      <c r="A322" s="305"/>
      <c r="B322" s="305"/>
      <c r="C322" s="305"/>
      <c r="D322" s="305"/>
    </row>
    <row r="323" spans="1:4" x14ac:dyDescent="0.35">
      <c r="A323" s="305"/>
      <c r="B323" s="305"/>
      <c r="C323" s="305"/>
      <c r="D323" s="305"/>
    </row>
    <row r="324" spans="1:4" x14ac:dyDescent="0.35">
      <c r="A324" s="305"/>
      <c r="B324" s="305"/>
      <c r="C324" s="305"/>
      <c r="D324" s="305"/>
    </row>
    <row r="325" spans="1:4" x14ac:dyDescent="0.35">
      <c r="A325" s="305"/>
      <c r="B325" s="305"/>
      <c r="C325" s="305"/>
      <c r="D325" s="305"/>
    </row>
    <row r="326" spans="1:4" x14ac:dyDescent="0.35">
      <c r="A326" s="305"/>
      <c r="B326" s="305"/>
      <c r="C326" s="305"/>
      <c r="D326" s="305"/>
    </row>
    <row r="327" spans="1:4" x14ac:dyDescent="0.35">
      <c r="A327" s="305"/>
      <c r="B327" s="305"/>
      <c r="C327" s="305"/>
      <c r="D327" s="305"/>
    </row>
    <row r="328" spans="1:4" x14ac:dyDescent="0.35">
      <c r="A328" s="305"/>
      <c r="B328" s="305"/>
      <c r="C328" s="305"/>
      <c r="D328" s="305"/>
    </row>
    <row r="329" spans="1:4" x14ac:dyDescent="0.35">
      <c r="A329" s="305"/>
      <c r="B329" s="305"/>
      <c r="C329" s="305"/>
      <c r="D329" s="305"/>
    </row>
    <row r="330" spans="1:4" x14ac:dyDescent="0.35">
      <c r="A330" s="305"/>
      <c r="B330" s="305"/>
      <c r="C330" s="305"/>
      <c r="D330" s="305"/>
    </row>
    <row r="331" spans="1:4" x14ac:dyDescent="0.35">
      <c r="A331" s="305"/>
      <c r="B331" s="305"/>
      <c r="C331" s="305"/>
      <c r="D331" s="305"/>
    </row>
    <row r="332" spans="1:4" x14ac:dyDescent="0.35">
      <c r="A332" s="305"/>
      <c r="B332" s="305"/>
      <c r="C332" s="305"/>
      <c r="D332" s="305"/>
    </row>
    <row r="333" spans="1:4" x14ac:dyDescent="0.35">
      <c r="A333" s="305"/>
      <c r="B333" s="305"/>
      <c r="C333" s="305"/>
      <c r="D333" s="305"/>
    </row>
    <row r="334" spans="1:4" x14ac:dyDescent="0.35">
      <c r="A334" s="305"/>
      <c r="B334" s="305"/>
      <c r="C334" s="305"/>
      <c r="D334" s="305"/>
    </row>
    <row r="335" spans="1:4" x14ac:dyDescent="0.35">
      <c r="A335" s="305"/>
      <c r="B335" s="305"/>
      <c r="C335" s="305"/>
      <c r="D335" s="305"/>
    </row>
    <row r="336" spans="1:4" x14ac:dyDescent="0.35">
      <c r="A336" s="305"/>
      <c r="B336" s="305"/>
      <c r="C336" s="305"/>
      <c r="D336" s="305"/>
    </row>
    <row r="337" spans="1:4" x14ac:dyDescent="0.35">
      <c r="A337" s="305"/>
      <c r="B337" s="305"/>
      <c r="C337" s="305"/>
      <c r="D337" s="305"/>
    </row>
    <row r="338" spans="1:4" x14ac:dyDescent="0.35">
      <c r="A338" s="305"/>
      <c r="B338" s="305"/>
      <c r="C338" s="305"/>
      <c r="D338" s="305"/>
    </row>
    <row r="339" spans="1:4" x14ac:dyDescent="0.35">
      <c r="A339" s="305"/>
      <c r="B339" s="305"/>
      <c r="C339" s="305"/>
      <c r="D339" s="305"/>
    </row>
    <row r="340" spans="1:4" x14ac:dyDescent="0.35">
      <c r="A340" s="305"/>
      <c r="B340" s="305"/>
      <c r="C340" s="305"/>
      <c r="D340" s="305"/>
    </row>
    <row r="341" spans="1:4" x14ac:dyDescent="0.35">
      <c r="A341" s="305"/>
      <c r="B341" s="305"/>
      <c r="C341" s="305"/>
      <c r="D341" s="305"/>
    </row>
    <row r="342" spans="1:4" x14ac:dyDescent="0.35">
      <c r="A342" s="305"/>
      <c r="B342" s="305"/>
      <c r="C342" s="305"/>
      <c r="D342" s="305"/>
    </row>
    <row r="343" spans="1:4" x14ac:dyDescent="0.35">
      <c r="A343" s="305"/>
      <c r="B343" s="305"/>
      <c r="C343" s="305"/>
      <c r="D343" s="305"/>
    </row>
    <row r="344" spans="1:4" x14ac:dyDescent="0.35">
      <c r="A344" s="305"/>
      <c r="B344" s="305"/>
      <c r="C344" s="305"/>
      <c r="D344" s="305"/>
    </row>
    <row r="345" spans="1:4" x14ac:dyDescent="0.35">
      <c r="A345" s="305"/>
      <c r="B345" s="305"/>
      <c r="C345" s="305"/>
      <c r="D345" s="305"/>
    </row>
    <row r="346" spans="1:4" x14ac:dyDescent="0.35">
      <c r="A346" s="305"/>
      <c r="B346" s="305"/>
      <c r="C346" s="305"/>
      <c r="D346" s="305"/>
    </row>
    <row r="347" spans="1:4" x14ac:dyDescent="0.35">
      <c r="A347" s="305"/>
      <c r="B347" s="305"/>
      <c r="C347" s="305"/>
      <c r="D347" s="305"/>
    </row>
    <row r="348" spans="1:4" x14ac:dyDescent="0.35">
      <c r="A348" s="305"/>
      <c r="B348" s="305"/>
      <c r="C348" s="305"/>
      <c r="D348" s="305"/>
    </row>
    <row r="349" spans="1:4" x14ac:dyDescent="0.35">
      <c r="A349" s="305"/>
      <c r="B349" s="305"/>
      <c r="C349" s="305"/>
      <c r="D349" s="305"/>
    </row>
    <row r="350" spans="1:4" x14ac:dyDescent="0.35">
      <c r="A350" s="305"/>
      <c r="B350" s="305"/>
      <c r="C350" s="305"/>
      <c r="D350" s="305"/>
    </row>
    <row r="351" spans="1:4" x14ac:dyDescent="0.35">
      <c r="A351" s="305"/>
      <c r="B351" s="305"/>
      <c r="C351" s="305"/>
      <c r="D351" s="305"/>
    </row>
    <row r="352" spans="1:4" x14ac:dyDescent="0.35">
      <c r="A352" s="305"/>
      <c r="B352" s="305"/>
      <c r="C352" s="305"/>
      <c r="D352" s="305"/>
    </row>
    <row r="353" spans="1:4" x14ac:dyDescent="0.35">
      <c r="A353" s="305"/>
      <c r="B353" s="305"/>
      <c r="C353" s="305"/>
      <c r="D353" s="305"/>
    </row>
    <row r="354" spans="1:4" x14ac:dyDescent="0.35">
      <c r="A354" s="305"/>
      <c r="B354" s="305"/>
      <c r="C354" s="305"/>
      <c r="D354" s="305"/>
    </row>
    <row r="355" spans="1:4" x14ac:dyDescent="0.35">
      <c r="A355" s="305"/>
      <c r="B355" s="305"/>
      <c r="C355" s="305"/>
      <c r="D355" s="305"/>
    </row>
    <row r="356" spans="1:4" x14ac:dyDescent="0.35">
      <c r="A356" s="305"/>
      <c r="B356" s="305"/>
      <c r="C356" s="305"/>
      <c r="D356" s="305"/>
    </row>
    <row r="357" spans="1:4" x14ac:dyDescent="0.35">
      <c r="A357" s="305"/>
      <c r="B357" s="305"/>
      <c r="C357" s="305"/>
      <c r="D357" s="305"/>
    </row>
    <row r="358" spans="1:4" x14ac:dyDescent="0.35">
      <c r="A358" s="305"/>
      <c r="B358" s="305"/>
      <c r="C358" s="305"/>
      <c r="D358" s="305"/>
    </row>
    <row r="359" spans="1:4" x14ac:dyDescent="0.35">
      <c r="A359" s="305"/>
      <c r="B359" s="305"/>
      <c r="C359" s="305"/>
      <c r="D359" s="305"/>
    </row>
    <row r="360" spans="1:4" x14ac:dyDescent="0.35">
      <c r="A360" s="305"/>
      <c r="B360" s="305"/>
      <c r="C360" s="305"/>
      <c r="D360" s="305"/>
    </row>
    <row r="361" spans="1:4" x14ac:dyDescent="0.35">
      <c r="A361" s="305"/>
      <c r="B361" s="305"/>
      <c r="C361" s="305"/>
      <c r="D361" s="305"/>
    </row>
    <row r="362" spans="1:4" x14ac:dyDescent="0.35">
      <c r="A362" s="305"/>
      <c r="B362" s="305"/>
      <c r="C362" s="305"/>
      <c r="D362" s="305"/>
    </row>
    <row r="363" spans="1:4" x14ac:dyDescent="0.35">
      <c r="A363" s="305"/>
      <c r="B363" s="305"/>
      <c r="C363" s="305"/>
      <c r="D363" s="305"/>
    </row>
    <row r="364" spans="1:4" x14ac:dyDescent="0.35">
      <c r="A364" s="305"/>
      <c r="B364" s="305"/>
      <c r="C364" s="305"/>
      <c r="D364" s="305"/>
    </row>
    <row r="365" spans="1:4" x14ac:dyDescent="0.35">
      <c r="A365" s="305"/>
      <c r="B365" s="305"/>
      <c r="C365" s="305"/>
      <c r="D365" s="305"/>
    </row>
    <row r="366" spans="1:4" x14ac:dyDescent="0.35">
      <c r="A366" s="305"/>
      <c r="B366" s="305"/>
      <c r="C366" s="305"/>
      <c r="D366" s="305"/>
    </row>
    <row r="367" spans="1:4" x14ac:dyDescent="0.35">
      <c r="A367" s="305"/>
      <c r="B367" s="305"/>
      <c r="C367" s="305"/>
      <c r="D367" s="305"/>
    </row>
    <row r="368" spans="1:4" x14ac:dyDescent="0.35">
      <c r="A368" s="305"/>
      <c r="B368" s="305"/>
      <c r="C368" s="305"/>
      <c r="D368" s="305"/>
    </row>
    <row r="369" spans="1:4" x14ac:dyDescent="0.35">
      <c r="A369" s="305"/>
      <c r="B369" s="305"/>
      <c r="C369" s="305"/>
      <c r="D369" s="305"/>
    </row>
    <row r="370" spans="1:4" x14ac:dyDescent="0.35">
      <c r="A370" s="305"/>
      <c r="B370" s="305"/>
      <c r="C370" s="305"/>
      <c r="D370" s="305"/>
    </row>
    <row r="371" spans="1:4" x14ac:dyDescent="0.35">
      <c r="A371" s="305"/>
      <c r="B371" s="305"/>
      <c r="C371" s="305"/>
      <c r="D371" s="305"/>
    </row>
    <row r="372" spans="1:4" x14ac:dyDescent="0.35">
      <c r="A372" s="305"/>
      <c r="B372" s="305"/>
      <c r="C372" s="305"/>
      <c r="D372" s="305"/>
    </row>
    <row r="373" spans="1:4" x14ac:dyDescent="0.35">
      <c r="A373" s="305"/>
      <c r="B373" s="305"/>
      <c r="C373" s="305"/>
      <c r="D373" s="305"/>
    </row>
    <row r="374" spans="1:4" x14ac:dyDescent="0.35">
      <c r="A374" s="305"/>
      <c r="B374" s="305"/>
      <c r="C374" s="305"/>
      <c r="D374" s="305"/>
    </row>
    <row r="375" spans="1:4" x14ac:dyDescent="0.35">
      <c r="A375" s="305"/>
      <c r="B375" s="305"/>
      <c r="C375" s="305"/>
      <c r="D375" s="305"/>
    </row>
    <row r="376" spans="1:4" x14ac:dyDescent="0.35">
      <c r="A376" s="305"/>
      <c r="B376" s="305"/>
      <c r="C376" s="305"/>
      <c r="D376" s="305"/>
    </row>
    <row r="377" spans="1:4" x14ac:dyDescent="0.35">
      <c r="A377" s="305"/>
      <c r="B377" s="305"/>
      <c r="C377" s="305"/>
      <c r="D377" s="305"/>
    </row>
    <row r="378" spans="1:4" x14ac:dyDescent="0.35">
      <c r="A378" s="305"/>
      <c r="B378" s="305"/>
      <c r="C378" s="305"/>
      <c r="D378" s="305"/>
    </row>
    <row r="379" spans="1:4" x14ac:dyDescent="0.35">
      <c r="A379" s="305"/>
      <c r="B379" s="305"/>
      <c r="C379" s="305"/>
      <c r="D379" s="305"/>
    </row>
    <row r="380" spans="1:4" x14ac:dyDescent="0.35">
      <c r="A380" s="305"/>
      <c r="B380" s="305"/>
      <c r="C380" s="305"/>
      <c r="D380" s="305"/>
    </row>
    <row r="381" spans="1:4" x14ac:dyDescent="0.35">
      <c r="A381" s="305"/>
      <c r="B381" s="305"/>
      <c r="C381" s="305"/>
      <c r="D381" s="305"/>
    </row>
    <row r="382" spans="1:4" x14ac:dyDescent="0.35">
      <c r="A382" s="305"/>
      <c r="B382" s="305"/>
      <c r="C382" s="305"/>
      <c r="D382" s="305"/>
    </row>
    <row r="383" spans="1:4" x14ac:dyDescent="0.35">
      <c r="A383" s="305"/>
      <c r="B383" s="305"/>
      <c r="C383" s="305"/>
      <c r="D383" s="305"/>
    </row>
    <row r="384" spans="1:4" x14ac:dyDescent="0.35">
      <c r="A384" s="305"/>
      <c r="B384" s="305"/>
      <c r="C384" s="305"/>
      <c r="D384" s="305"/>
    </row>
    <row r="385" spans="1:4" x14ac:dyDescent="0.35">
      <c r="A385" s="305"/>
      <c r="B385" s="305"/>
      <c r="C385" s="305"/>
      <c r="D385" s="305"/>
    </row>
    <row r="386" spans="1:4" x14ac:dyDescent="0.35">
      <c r="A386" s="305"/>
      <c r="B386" s="305"/>
      <c r="C386" s="305"/>
      <c r="D386" s="305"/>
    </row>
    <row r="387" spans="1:4" x14ac:dyDescent="0.35">
      <c r="A387" s="305"/>
      <c r="B387" s="305"/>
      <c r="C387" s="305"/>
      <c r="D387" s="305"/>
    </row>
    <row r="388" spans="1:4" x14ac:dyDescent="0.35">
      <c r="A388" s="305"/>
      <c r="B388" s="305"/>
      <c r="C388" s="305"/>
      <c r="D388" s="305"/>
    </row>
    <row r="389" spans="1:4" x14ac:dyDescent="0.35">
      <c r="A389" s="305"/>
      <c r="B389" s="305"/>
      <c r="C389" s="305"/>
      <c r="D389" s="305"/>
    </row>
    <row r="390" spans="1:4" x14ac:dyDescent="0.35">
      <c r="A390" s="305"/>
      <c r="B390" s="305"/>
      <c r="C390" s="305"/>
      <c r="D390" s="305"/>
    </row>
    <row r="391" spans="1:4" x14ac:dyDescent="0.35">
      <c r="A391" s="305"/>
      <c r="B391" s="305"/>
      <c r="C391" s="305"/>
      <c r="D391" s="305"/>
    </row>
    <row r="392" spans="1:4" x14ac:dyDescent="0.35">
      <c r="A392" s="305"/>
      <c r="B392" s="305"/>
      <c r="C392" s="305"/>
      <c r="D392" s="305"/>
    </row>
    <row r="393" spans="1:4" x14ac:dyDescent="0.35">
      <c r="A393" s="305"/>
      <c r="B393" s="305"/>
      <c r="C393" s="305"/>
      <c r="D393" s="305"/>
    </row>
    <row r="394" spans="1:4" x14ac:dyDescent="0.35">
      <c r="A394" s="305"/>
      <c r="B394" s="305"/>
      <c r="C394" s="305"/>
      <c r="D394" s="305"/>
    </row>
    <row r="395" spans="1:4" x14ac:dyDescent="0.35">
      <c r="A395" s="305"/>
      <c r="B395" s="305"/>
      <c r="C395" s="305"/>
      <c r="D395" s="305"/>
    </row>
    <row r="396" spans="1:4" x14ac:dyDescent="0.35">
      <c r="A396" s="305"/>
      <c r="B396" s="305"/>
      <c r="C396" s="305"/>
      <c r="D396" s="305"/>
    </row>
    <row r="397" spans="1:4" x14ac:dyDescent="0.35">
      <c r="A397" s="305"/>
      <c r="B397" s="305"/>
      <c r="C397" s="305"/>
      <c r="D397" s="305"/>
    </row>
    <row r="398" spans="1:4" x14ac:dyDescent="0.35">
      <c r="A398" s="305"/>
      <c r="B398" s="305"/>
      <c r="C398" s="305"/>
      <c r="D398" s="305"/>
    </row>
    <row r="399" spans="1:4" x14ac:dyDescent="0.35">
      <c r="A399" s="305"/>
      <c r="B399" s="305"/>
      <c r="C399" s="305"/>
      <c r="D399" s="305"/>
    </row>
    <row r="400" spans="1:4" x14ac:dyDescent="0.35">
      <c r="A400" s="305"/>
      <c r="B400" s="305"/>
      <c r="C400" s="305"/>
      <c r="D400" s="305"/>
    </row>
    <row r="401" spans="1:4" x14ac:dyDescent="0.35">
      <c r="A401" s="305"/>
      <c r="B401" s="305"/>
      <c r="C401" s="305"/>
      <c r="D401" s="305"/>
    </row>
    <row r="402" spans="1:4" x14ac:dyDescent="0.35">
      <c r="A402" s="305"/>
      <c r="B402" s="305"/>
      <c r="C402" s="305"/>
      <c r="D402" s="305"/>
    </row>
    <row r="403" spans="1:4" x14ac:dyDescent="0.35">
      <c r="A403" s="305"/>
      <c r="B403" s="305"/>
      <c r="C403" s="305"/>
      <c r="D403" s="305"/>
    </row>
    <row r="404" spans="1:4" x14ac:dyDescent="0.35">
      <c r="A404" s="305"/>
      <c r="B404" s="305"/>
      <c r="C404" s="305"/>
      <c r="D404" s="305"/>
    </row>
    <row r="405" spans="1:4" x14ac:dyDescent="0.35">
      <c r="A405" s="305"/>
      <c r="B405" s="305"/>
      <c r="C405" s="305"/>
      <c r="D405" s="305"/>
    </row>
    <row r="406" spans="1:4" x14ac:dyDescent="0.35">
      <c r="A406" s="305"/>
      <c r="B406" s="305"/>
      <c r="C406" s="305"/>
      <c r="D406" s="305"/>
    </row>
    <row r="407" spans="1:4" x14ac:dyDescent="0.35">
      <c r="A407" s="305"/>
      <c r="B407" s="305"/>
      <c r="C407" s="305"/>
      <c r="D407" s="305"/>
    </row>
    <row r="408" spans="1:4" x14ac:dyDescent="0.35">
      <c r="A408" s="305"/>
      <c r="B408" s="305"/>
      <c r="C408" s="305"/>
      <c r="D408" s="305"/>
    </row>
    <row r="409" spans="1:4" x14ac:dyDescent="0.35">
      <c r="A409" s="305"/>
      <c r="B409" s="305"/>
      <c r="C409" s="305"/>
      <c r="D409" s="305"/>
    </row>
    <row r="410" spans="1:4" x14ac:dyDescent="0.35">
      <c r="A410" s="305"/>
      <c r="B410" s="305"/>
      <c r="C410" s="305"/>
      <c r="D410" s="305"/>
    </row>
    <row r="411" spans="1:4" x14ac:dyDescent="0.35">
      <c r="A411" s="305"/>
      <c r="B411" s="305"/>
      <c r="C411" s="305"/>
      <c r="D411" s="305"/>
    </row>
    <row r="412" spans="1:4" x14ac:dyDescent="0.35">
      <c r="A412" s="305"/>
      <c r="B412" s="305"/>
      <c r="C412" s="305"/>
      <c r="D412" s="305"/>
    </row>
    <row r="413" spans="1:4" x14ac:dyDescent="0.35">
      <c r="A413" s="305"/>
      <c r="B413" s="305"/>
      <c r="C413" s="305"/>
      <c r="D413" s="305"/>
    </row>
    <row r="414" spans="1:4" x14ac:dyDescent="0.35">
      <c r="A414" s="305"/>
      <c r="B414" s="305"/>
      <c r="C414" s="305"/>
      <c r="D414" s="305"/>
    </row>
    <row r="415" spans="1:4" x14ac:dyDescent="0.35">
      <c r="A415" s="305"/>
      <c r="B415" s="305"/>
      <c r="C415" s="305"/>
      <c r="D415" s="305"/>
    </row>
    <row r="416" spans="1:4" x14ac:dyDescent="0.35">
      <c r="A416" s="305"/>
      <c r="B416" s="305"/>
      <c r="C416" s="305"/>
      <c r="D416" s="305"/>
    </row>
    <row r="417" spans="1:4" x14ac:dyDescent="0.35">
      <c r="A417" s="305"/>
      <c r="B417" s="305"/>
      <c r="C417" s="305"/>
      <c r="D417" s="305"/>
    </row>
    <row r="418" spans="1:4" x14ac:dyDescent="0.35">
      <c r="A418" s="305"/>
      <c r="B418" s="305"/>
      <c r="C418" s="305"/>
      <c r="D418" s="305"/>
    </row>
    <row r="419" spans="1:4" x14ac:dyDescent="0.35">
      <c r="A419" s="305"/>
      <c r="B419" s="305"/>
      <c r="C419" s="305"/>
      <c r="D419" s="305"/>
    </row>
    <row r="420" spans="1:4" x14ac:dyDescent="0.35">
      <c r="A420" s="305"/>
      <c r="B420" s="305"/>
      <c r="C420" s="305"/>
      <c r="D420" s="305"/>
    </row>
    <row r="421" spans="1:4" x14ac:dyDescent="0.35">
      <c r="A421" s="305"/>
      <c r="B421" s="305"/>
      <c r="C421" s="305"/>
      <c r="D421" s="305"/>
    </row>
    <row r="422" spans="1:4" x14ac:dyDescent="0.35">
      <c r="A422" s="305"/>
      <c r="B422" s="305"/>
      <c r="C422" s="305"/>
      <c r="D422" s="305"/>
    </row>
    <row r="423" spans="1:4" x14ac:dyDescent="0.35">
      <c r="A423" s="305"/>
      <c r="B423" s="305"/>
      <c r="C423" s="305"/>
      <c r="D423" s="305"/>
    </row>
    <row r="424" spans="1:4" x14ac:dyDescent="0.35">
      <c r="A424" s="305"/>
      <c r="B424" s="305"/>
      <c r="C424" s="305"/>
      <c r="D424" s="305"/>
    </row>
    <row r="425" spans="1:4" x14ac:dyDescent="0.35">
      <c r="A425" s="305"/>
      <c r="B425" s="305"/>
      <c r="C425" s="305"/>
      <c r="D425" s="305"/>
    </row>
    <row r="426" spans="1:4" x14ac:dyDescent="0.35">
      <c r="A426" s="305"/>
      <c r="B426" s="305"/>
      <c r="C426" s="305"/>
      <c r="D426" s="305"/>
    </row>
    <row r="427" spans="1:4" x14ac:dyDescent="0.35">
      <c r="A427" s="305"/>
      <c r="B427" s="305"/>
      <c r="C427" s="305"/>
      <c r="D427" s="305"/>
    </row>
    <row r="428" spans="1:4" x14ac:dyDescent="0.35">
      <c r="A428" s="305"/>
      <c r="B428" s="305"/>
      <c r="C428" s="305"/>
      <c r="D428" s="305"/>
    </row>
    <row r="429" spans="1:4" x14ac:dyDescent="0.35">
      <c r="A429" s="305"/>
      <c r="B429" s="305"/>
      <c r="C429" s="305"/>
      <c r="D429" s="305"/>
    </row>
    <row r="430" spans="1:4" x14ac:dyDescent="0.35">
      <c r="A430" s="305"/>
      <c r="B430" s="305"/>
      <c r="C430" s="305"/>
      <c r="D430" s="305"/>
    </row>
    <row r="431" spans="1:4" x14ac:dyDescent="0.35">
      <c r="A431" s="305"/>
      <c r="B431" s="305"/>
      <c r="C431" s="305"/>
      <c r="D431" s="305"/>
    </row>
    <row r="432" spans="1:4" x14ac:dyDescent="0.35">
      <c r="A432" s="305"/>
      <c r="B432" s="305"/>
      <c r="C432" s="305"/>
      <c r="D432" s="305"/>
    </row>
    <row r="433" spans="1:4" x14ac:dyDescent="0.35">
      <c r="A433" s="305"/>
      <c r="B433" s="305"/>
      <c r="C433" s="305"/>
      <c r="D433" s="305"/>
    </row>
    <row r="434" spans="1:4" x14ac:dyDescent="0.35">
      <c r="A434" s="305"/>
      <c r="B434" s="305"/>
      <c r="C434" s="305"/>
      <c r="D434" s="305"/>
    </row>
    <row r="435" spans="1:4" x14ac:dyDescent="0.35">
      <c r="A435" s="305"/>
      <c r="B435" s="305"/>
      <c r="C435" s="305"/>
      <c r="D435" s="305"/>
    </row>
    <row r="436" spans="1:4" x14ac:dyDescent="0.35">
      <c r="A436" s="305"/>
      <c r="B436" s="305"/>
      <c r="C436" s="305"/>
      <c r="D436" s="305"/>
    </row>
    <row r="437" spans="1:4" x14ac:dyDescent="0.35">
      <c r="A437" s="305"/>
      <c r="B437" s="305"/>
      <c r="C437" s="305"/>
      <c r="D437" s="305"/>
    </row>
    <row r="438" spans="1:4" x14ac:dyDescent="0.35">
      <c r="A438" s="305"/>
      <c r="B438" s="305"/>
      <c r="C438" s="305"/>
      <c r="D438" s="305"/>
    </row>
    <row r="439" spans="1:4" x14ac:dyDescent="0.35">
      <c r="A439" s="305"/>
      <c r="B439" s="305"/>
      <c r="C439" s="305"/>
      <c r="D439" s="305"/>
    </row>
    <row r="440" spans="1:4" x14ac:dyDescent="0.35">
      <c r="A440" s="305"/>
      <c r="B440" s="305"/>
      <c r="C440" s="305"/>
      <c r="D440" s="305"/>
    </row>
    <row r="441" spans="1:4" x14ac:dyDescent="0.35">
      <c r="A441" s="305"/>
      <c r="B441" s="305"/>
      <c r="C441" s="305"/>
      <c r="D441" s="305"/>
    </row>
    <row r="442" spans="1:4" x14ac:dyDescent="0.35">
      <c r="A442" s="305"/>
      <c r="B442" s="305"/>
      <c r="C442" s="305"/>
      <c r="D442" s="305"/>
    </row>
    <row r="443" spans="1:4" x14ac:dyDescent="0.35">
      <c r="A443" s="305"/>
      <c r="B443" s="305"/>
      <c r="C443" s="305"/>
      <c r="D443" s="305"/>
    </row>
    <row r="444" spans="1:4" x14ac:dyDescent="0.35">
      <c r="A444" s="305"/>
      <c r="B444" s="305"/>
      <c r="C444" s="305"/>
      <c r="D444" s="305"/>
    </row>
    <row r="445" spans="1:4" x14ac:dyDescent="0.35">
      <c r="A445" s="305"/>
      <c r="B445" s="305"/>
      <c r="C445" s="305"/>
      <c r="D445" s="305"/>
    </row>
    <row r="446" spans="1:4" x14ac:dyDescent="0.35">
      <c r="A446" s="305"/>
      <c r="B446" s="305"/>
      <c r="C446" s="305"/>
      <c r="D446" s="305"/>
    </row>
    <row r="447" spans="1:4" x14ac:dyDescent="0.35">
      <c r="A447" s="305"/>
      <c r="B447" s="305"/>
      <c r="C447" s="305"/>
      <c r="D447" s="305"/>
    </row>
    <row r="448" spans="1:4" x14ac:dyDescent="0.35">
      <c r="A448" s="305"/>
      <c r="B448" s="305"/>
      <c r="C448" s="305"/>
      <c r="D448" s="305"/>
    </row>
    <row r="449" spans="1:4" x14ac:dyDescent="0.35">
      <c r="A449" s="305"/>
      <c r="B449" s="305"/>
      <c r="C449" s="305"/>
      <c r="D449" s="305"/>
    </row>
    <row r="450" spans="1:4" x14ac:dyDescent="0.35">
      <c r="A450" s="305"/>
      <c r="B450" s="305"/>
      <c r="C450" s="305"/>
      <c r="D450" s="305"/>
    </row>
    <row r="451" spans="1:4" x14ac:dyDescent="0.35">
      <c r="A451" s="305"/>
      <c r="B451" s="305"/>
      <c r="C451" s="305"/>
      <c r="D451" s="305"/>
    </row>
    <row r="452" spans="1:4" x14ac:dyDescent="0.35">
      <c r="A452" s="305"/>
      <c r="B452" s="305"/>
      <c r="C452" s="305"/>
      <c r="D452" s="305"/>
    </row>
    <row r="453" spans="1:4" x14ac:dyDescent="0.35">
      <c r="A453" s="305"/>
      <c r="B453" s="305"/>
      <c r="C453" s="305"/>
      <c r="D453" s="305"/>
    </row>
    <row r="454" spans="1:4" x14ac:dyDescent="0.35">
      <c r="A454" s="305"/>
      <c r="B454" s="305"/>
      <c r="C454" s="305"/>
      <c r="D454" s="305"/>
    </row>
    <row r="455" spans="1:4" x14ac:dyDescent="0.35">
      <c r="A455" s="305"/>
      <c r="B455" s="305"/>
      <c r="C455" s="305"/>
      <c r="D455" s="305"/>
    </row>
    <row r="456" spans="1:4" x14ac:dyDescent="0.35">
      <c r="A456" s="305"/>
      <c r="B456" s="305"/>
      <c r="C456" s="305"/>
      <c r="D456" s="305"/>
    </row>
    <row r="457" spans="1:4" x14ac:dyDescent="0.35">
      <c r="A457" s="305"/>
      <c r="B457" s="305"/>
      <c r="C457" s="305"/>
      <c r="D457" s="305"/>
    </row>
    <row r="458" spans="1:4" x14ac:dyDescent="0.35">
      <c r="A458" s="305"/>
      <c r="B458" s="305"/>
      <c r="C458" s="305"/>
      <c r="D458" s="305"/>
    </row>
    <row r="459" spans="1:4" x14ac:dyDescent="0.35">
      <c r="A459" s="305"/>
      <c r="B459" s="305"/>
      <c r="C459" s="305"/>
      <c r="D459" s="305"/>
    </row>
    <row r="460" spans="1:4" x14ac:dyDescent="0.35">
      <c r="A460" s="305"/>
      <c r="B460" s="305"/>
      <c r="C460" s="305"/>
      <c r="D460" s="305"/>
    </row>
    <row r="461" spans="1:4" x14ac:dyDescent="0.35">
      <c r="A461" s="305"/>
      <c r="B461" s="305"/>
      <c r="C461" s="305"/>
      <c r="D461" s="305"/>
    </row>
    <row r="462" spans="1:4" x14ac:dyDescent="0.35">
      <c r="A462" s="305"/>
      <c r="B462" s="305"/>
      <c r="C462" s="305"/>
      <c r="D462" s="305"/>
    </row>
    <row r="463" spans="1:4" x14ac:dyDescent="0.35">
      <c r="A463" s="305"/>
      <c r="B463" s="305"/>
      <c r="C463" s="305"/>
      <c r="D463" s="305"/>
    </row>
    <row r="464" spans="1:4" x14ac:dyDescent="0.35">
      <c r="A464" s="305"/>
      <c r="B464" s="305"/>
      <c r="C464" s="305"/>
      <c r="D464" s="305"/>
    </row>
    <row r="465" spans="1:4" x14ac:dyDescent="0.35">
      <c r="A465" s="305"/>
      <c r="B465" s="305"/>
      <c r="C465" s="305"/>
      <c r="D465" s="305"/>
    </row>
    <row r="466" spans="1:4" x14ac:dyDescent="0.35">
      <c r="A466" s="305"/>
      <c r="B466" s="305"/>
      <c r="C466" s="305"/>
      <c r="D466" s="305"/>
    </row>
    <row r="467" spans="1:4" x14ac:dyDescent="0.35">
      <c r="A467" s="305"/>
      <c r="B467" s="305"/>
      <c r="C467" s="305"/>
      <c r="D467" s="305"/>
    </row>
    <row r="468" spans="1:4" x14ac:dyDescent="0.35">
      <c r="A468" s="305"/>
      <c r="B468" s="305"/>
      <c r="C468" s="305"/>
      <c r="D468" s="305"/>
    </row>
    <row r="469" spans="1:4" x14ac:dyDescent="0.35">
      <c r="A469" s="305"/>
      <c r="B469" s="305"/>
      <c r="C469" s="305"/>
      <c r="D469" s="305"/>
    </row>
    <row r="470" spans="1:4" x14ac:dyDescent="0.35">
      <c r="A470" s="305"/>
      <c r="B470" s="305"/>
      <c r="C470" s="305"/>
      <c r="D470" s="305"/>
    </row>
    <row r="471" spans="1:4" x14ac:dyDescent="0.35">
      <c r="A471" s="305"/>
      <c r="B471" s="305"/>
      <c r="C471" s="305"/>
      <c r="D471" s="305"/>
    </row>
    <row r="472" spans="1:4" x14ac:dyDescent="0.35">
      <c r="A472" s="305"/>
      <c r="B472" s="305"/>
      <c r="C472" s="305"/>
      <c r="D472" s="305"/>
    </row>
    <row r="473" spans="1:4" x14ac:dyDescent="0.35">
      <c r="A473" s="305"/>
      <c r="B473" s="305"/>
      <c r="C473" s="305"/>
      <c r="D473" s="305"/>
    </row>
    <row r="474" spans="1:4" x14ac:dyDescent="0.35">
      <c r="A474" s="305"/>
      <c r="B474" s="305"/>
      <c r="C474" s="305"/>
      <c r="D474" s="305"/>
    </row>
    <row r="475" spans="1:4" x14ac:dyDescent="0.35">
      <c r="A475" s="305"/>
      <c r="B475" s="305"/>
      <c r="C475" s="305"/>
      <c r="D475" s="305"/>
    </row>
    <row r="476" spans="1:4" x14ac:dyDescent="0.35">
      <c r="A476" s="305"/>
      <c r="B476" s="305"/>
      <c r="C476" s="305"/>
      <c r="D476" s="305"/>
    </row>
    <row r="477" spans="1:4" x14ac:dyDescent="0.35">
      <c r="A477" s="305"/>
      <c r="B477" s="305"/>
      <c r="C477" s="305"/>
      <c r="D477" s="305"/>
    </row>
    <row r="478" spans="1:4" x14ac:dyDescent="0.35">
      <c r="A478" s="305"/>
      <c r="B478" s="305"/>
      <c r="C478" s="305"/>
      <c r="D478" s="305"/>
    </row>
    <row r="479" spans="1:4" x14ac:dyDescent="0.35">
      <c r="A479" s="305"/>
      <c r="B479" s="305"/>
      <c r="C479" s="305"/>
      <c r="D479" s="305"/>
    </row>
    <row r="480" spans="1:4" x14ac:dyDescent="0.35">
      <c r="A480" s="305"/>
      <c r="B480" s="305"/>
      <c r="C480" s="305"/>
      <c r="D480" s="305"/>
    </row>
    <row r="481" spans="1:4" x14ac:dyDescent="0.35">
      <c r="A481" s="305"/>
      <c r="B481" s="305"/>
      <c r="C481" s="305"/>
      <c r="D481" s="305"/>
    </row>
    <row r="482" spans="1:4" x14ac:dyDescent="0.35">
      <c r="A482" s="305"/>
      <c r="B482" s="305"/>
      <c r="C482" s="305"/>
      <c r="D482" s="305"/>
    </row>
    <row r="483" spans="1:4" x14ac:dyDescent="0.35">
      <c r="A483" s="305"/>
      <c r="B483" s="305"/>
      <c r="C483" s="305"/>
      <c r="D483" s="305"/>
    </row>
    <row r="484" spans="1:4" x14ac:dyDescent="0.35">
      <c r="A484" s="305"/>
      <c r="B484" s="305"/>
      <c r="C484" s="305"/>
      <c r="D484" s="305"/>
    </row>
    <row r="485" spans="1:4" x14ac:dyDescent="0.35">
      <c r="A485" s="305"/>
      <c r="B485" s="305"/>
      <c r="C485" s="305"/>
      <c r="D485" s="305"/>
    </row>
    <row r="486" spans="1:4" x14ac:dyDescent="0.35">
      <c r="A486" s="305"/>
      <c r="B486" s="305"/>
      <c r="C486" s="305"/>
      <c r="D486" s="305"/>
    </row>
    <row r="487" spans="1:4" x14ac:dyDescent="0.35">
      <c r="A487" s="305"/>
      <c r="B487" s="305"/>
      <c r="C487" s="305"/>
      <c r="D487" s="305"/>
    </row>
    <row r="488" spans="1:4" x14ac:dyDescent="0.35">
      <c r="A488" s="305"/>
      <c r="B488" s="305"/>
      <c r="C488" s="305"/>
      <c r="D488" s="305"/>
    </row>
    <row r="489" spans="1:4" x14ac:dyDescent="0.35">
      <c r="A489" s="305"/>
      <c r="B489" s="305"/>
      <c r="C489" s="305"/>
      <c r="D489" s="305"/>
    </row>
    <row r="490" spans="1:4" x14ac:dyDescent="0.35">
      <c r="A490" s="305"/>
      <c r="B490" s="305"/>
      <c r="C490" s="305"/>
      <c r="D490" s="305"/>
    </row>
    <row r="491" spans="1:4" x14ac:dyDescent="0.35">
      <c r="A491" s="305"/>
      <c r="B491" s="305"/>
      <c r="C491" s="305"/>
      <c r="D491" s="305"/>
    </row>
    <row r="492" spans="1:4" x14ac:dyDescent="0.35">
      <c r="A492" s="305"/>
      <c r="B492" s="305"/>
      <c r="C492" s="305"/>
      <c r="D492" s="305"/>
    </row>
    <row r="493" spans="1:4" x14ac:dyDescent="0.35">
      <c r="A493" s="305"/>
      <c r="B493" s="305"/>
      <c r="C493" s="305"/>
      <c r="D493" s="305"/>
    </row>
    <row r="494" spans="1:4" x14ac:dyDescent="0.35">
      <c r="A494" s="305"/>
      <c r="B494" s="305"/>
      <c r="C494" s="305"/>
      <c r="D494" s="305"/>
    </row>
    <row r="495" spans="1:4" x14ac:dyDescent="0.35">
      <c r="A495" s="305"/>
      <c r="B495" s="305"/>
      <c r="C495" s="305"/>
      <c r="D495" s="305"/>
    </row>
    <row r="496" spans="1:4" x14ac:dyDescent="0.35">
      <c r="A496" s="305"/>
      <c r="B496" s="305"/>
      <c r="C496" s="305"/>
      <c r="D496" s="305"/>
    </row>
    <row r="497" spans="1:4" x14ac:dyDescent="0.35">
      <c r="A497" s="305"/>
      <c r="B497" s="305"/>
      <c r="C497" s="305"/>
      <c r="D497" s="305"/>
    </row>
    <row r="498" spans="1:4" x14ac:dyDescent="0.35">
      <c r="A498" s="305"/>
      <c r="B498" s="305"/>
      <c r="C498" s="305"/>
      <c r="D498" s="305"/>
    </row>
    <row r="499" spans="1:4" x14ac:dyDescent="0.35">
      <c r="A499" s="305"/>
      <c r="B499" s="305"/>
      <c r="C499" s="305"/>
      <c r="D499" s="305"/>
    </row>
    <row r="500" spans="1:4" x14ac:dyDescent="0.35">
      <c r="A500" s="305"/>
      <c r="B500" s="305"/>
      <c r="C500" s="305"/>
      <c r="D500" s="305"/>
    </row>
    <row r="501" spans="1:4" x14ac:dyDescent="0.35">
      <c r="A501" s="305"/>
      <c r="B501" s="305"/>
      <c r="C501" s="305"/>
      <c r="D501" s="305"/>
    </row>
    <row r="502" spans="1:4" x14ac:dyDescent="0.35">
      <c r="A502" s="305"/>
      <c r="B502" s="305"/>
      <c r="C502" s="305"/>
      <c r="D502" s="305"/>
    </row>
    <row r="503" spans="1:4" x14ac:dyDescent="0.35">
      <c r="A503" s="305"/>
      <c r="B503" s="305"/>
      <c r="C503" s="305"/>
      <c r="D503" s="305"/>
    </row>
    <row r="504" spans="1:4" x14ac:dyDescent="0.35">
      <c r="A504" s="305"/>
      <c r="B504" s="305"/>
      <c r="C504" s="305"/>
      <c r="D504" s="305"/>
    </row>
    <row r="505" spans="1:4" x14ac:dyDescent="0.35">
      <c r="A505" s="305"/>
      <c r="B505" s="305"/>
      <c r="C505" s="305"/>
      <c r="D505" s="305"/>
    </row>
    <row r="506" spans="1:4" x14ac:dyDescent="0.35">
      <c r="A506" s="305"/>
      <c r="B506" s="305"/>
      <c r="C506" s="305"/>
      <c r="D506" s="305"/>
    </row>
    <row r="507" spans="1:4" x14ac:dyDescent="0.35">
      <c r="A507" s="305"/>
      <c r="B507" s="305"/>
      <c r="C507" s="305"/>
      <c r="D507" s="305"/>
    </row>
    <row r="508" spans="1:4" x14ac:dyDescent="0.35">
      <c r="A508" s="305"/>
      <c r="B508" s="305"/>
      <c r="C508" s="305"/>
      <c r="D508" s="305"/>
    </row>
    <row r="509" spans="1:4" x14ac:dyDescent="0.35">
      <c r="A509" s="305"/>
      <c r="B509" s="305"/>
      <c r="C509" s="305"/>
      <c r="D509" s="305"/>
    </row>
    <row r="510" spans="1:4" x14ac:dyDescent="0.35">
      <c r="A510" s="305"/>
      <c r="B510" s="305"/>
      <c r="C510" s="305"/>
      <c r="D510" s="305"/>
    </row>
    <row r="511" spans="1:4" x14ac:dyDescent="0.35">
      <c r="A511" s="305"/>
      <c r="B511" s="305"/>
      <c r="C511" s="305"/>
      <c r="D511" s="305"/>
    </row>
    <row r="512" spans="1:4" x14ac:dyDescent="0.35">
      <c r="A512" s="305"/>
      <c r="B512" s="305"/>
      <c r="C512" s="305"/>
      <c r="D512" s="305"/>
    </row>
    <row r="513" spans="1:4" x14ac:dyDescent="0.35">
      <c r="A513" s="305"/>
      <c r="B513" s="305"/>
      <c r="C513" s="305"/>
      <c r="D513" s="305"/>
    </row>
    <row r="514" spans="1:4" x14ac:dyDescent="0.35">
      <c r="A514" s="305"/>
      <c r="B514" s="305"/>
      <c r="C514" s="305"/>
      <c r="D514" s="305"/>
    </row>
    <row r="515" spans="1:4" x14ac:dyDescent="0.35">
      <c r="A515" s="305"/>
      <c r="B515" s="305"/>
      <c r="C515" s="305"/>
      <c r="D515" s="305"/>
    </row>
    <row r="516" spans="1:4" x14ac:dyDescent="0.35">
      <c r="A516" s="305"/>
      <c r="B516" s="305"/>
      <c r="C516" s="305"/>
      <c r="D516" s="305"/>
    </row>
    <row r="517" spans="1:4" x14ac:dyDescent="0.35">
      <c r="A517" s="305"/>
      <c r="B517" s="305"/>
      <c r="C517" s="305"/>
      <c r="D517" s="305"/>
    </row>
    <row r="518" spans="1:4" x14ac:dyDescent="0.35">
      <c r="A518" s="305"/>
      <c r="B518" s="305"/>
      <c r="C518" s="305"/>
      <c r="D518" s="305"/>
    </row>
    <row r="519" spans="1:4" x14ac:dyDescent="0.35">
      <c r="A519" s="305"/>
      <c r="B519" s="305"/>
      <c r="C519" s="305"/>
      <c r="D519" s="305"/>
    </row>
    <row r="520" spans="1:4" x14ac:dyDescent="0.35">
      <c r="A520" s="305"/>
      <c r="B520" s="305"/>
      <c r="C520" s="305"/>
      <c r="D520" s="305"/>
    </row>
    <row r="521" spans="1:4" x14ac:dyDescent="0.35">
      <c r="A521" s="305"/>
      <c r="B521" s="305"/>
      <c r="C521" s="305"/>
      <c r="D521" s="305"/>
    </row>
    <row r="522" spans="1:4" x14ac:dyDescent="0.35">
      <c r="A522" s="305"/>
      <c r="B522" s="305"/>
      <c r="C522" s="305"/>
      <c r="D522" s="305"/>
    </row>
    <row r="523" spans="1:4" x14ac:dyDescent="0.35">
      <c r="A523" s="305"/>
      <c r="B523" s="305"/>
      <c r="C523" s="305"/>
      <c r="D523" s="305"/>
    </row>
    <row r="524" spans="1:4" x14ac:dyDescent="0.35">
      <c r="A524" s="305"/>
      <c r="B524" s="305"/>
      <c r="C524" s="305"/>
      <c r="D524" s="305"/>
    </row>
    <row r="525" spans="1:4" x14ac:dyDescent="0.35">
      <c r="A525" s="305"/>
      <c r="B525" s="305"/>
      <c r="C525" s="305"/>
      <c r="D525" s="305"/>
    </row>
    <row r="526" spans="1:4" x14ac:dyDescent="0.35">
      <c r="A526" s="305"/>
      <c r="B526" s="305"/>
      <c r="C526" s="305"/>
      <c r="D526" s="305"/>
    </row>
    <row r="527" spans="1:4" x14ac:dyDescent="0.35">
      <c r="A527" s="305"/>
      <c r="B527" s="305"/>
      <c r="C527" s="305"/>
      <c r="D527" s="305"/>
    </row>
    <row r="528" spans="1:4" x14ac:dyDescent="0.35">
      <c r="A528" s="305"/>
      <c r="B528" s="305"/>
      <c r="C528" s="305"/>
      <c r="D528" s="305"/>
    </row>
    <row r="529" spans="1:4" x14ac:dyDescent="0.35">
      <c r="A529" s="305"/>
      <c r="B529" s="305"/>
      <c r="C529" s="305"/>
      <c r="D529" s="305"/>
    </row>
    <row r="530" spans="1:4" x14ac:dyDescent="0.35">
      <c r="A530" s="305"/>
      <c r="B530" s="305"/>
      <c r="C530" s="305"/>
      <c r="D530" s="305"/>
    </row>
    <row r="531" spans="1:4" x14ac:dyDescent="0.35">
      <c r="A531" s="305"/>
      <c r="B531" s="305"/>
      <c r="C531" s="305"/>
      <c r="D531" s="305"/>
    </row>
    <row r="532" spans="1:4" x14ac:dyDescent="0.35">
      <c r="A532" s="305"/>
      <c r="B532" s="305"/>
      <c r="C532" s="305"/>
      <c r="D532" s="305"/>
    </row>
    <row r="533" spans="1:4" x14ac:dyDescent="0.35">
      <c r="A533" s="305"/>
      <c r="B533" s="305"/>
      <c r="C533" s="305"/>
      <c r="D533" s="305"/>
    </row>
    <row r="534" spans="1:4" x14ac:dyDescent="0.35">
      <c r="A534" s="305"/>
      <c r="B534" s="305"/>
      <c r="C534" s="305"/>
      <c r="D534" s="305"/>
    </row>
    <row r="535" spans="1:4" x14ac:dyDescent="0.35">
      <c r="A535" s="305"/>
      <c r="B535" s="305"/>
      <c r="C535" s="305"/>
      <c r="D535" s="305"/>
    </row>
    <row r="536" spans="1:4" x14ac:dyDescent="0.35">
      <c r="A536" s="305"/>
      <c r="B536" s="305"/>
      <c r="C536" s="305"/>
      <c r="D536" s="305"/>
    </row>
    <row r="537" spans="1:4" x14ac:dyDescent="0.35">
      <c r="A537" s="305"/>
      <c r="B537" s="305"/>
      <c r="C537" s="305"/>
      <c r="D537" s="305"/>
    </row>
    <row r="538" spans="1:4" x14ac:dyDescent="0.35">
      <c r="A538" s="305"/>
      <c r="B538" s="305"/>
      <c r="C538" s="305"/>
      <c r="D538" s="305"/>
    </row>
    <row r="539" spans="1:4" x14ac:dyDescent="0.35">
      <c r="A539" s="305"/>
      <c r="B539" s="305"/>
      <c r="C539" s="305"/>
      <c r="D539" s="305"/>
    </row>
    <row r="540" spans="1:4" x14ac:dyDescent="0.35">
      <c r="A540" s="305"/>
      <c r="B540" s="305"/>
      <c r="C540" s="305"/>
      <c r="D540" s="305"/>
    </row>
    <row r="541" spans="1:4" x14ac:dyDescent="0.35">
      <c r="A541" s="305"/>
      <c r="B541" s="305"/>
      <c r="C541" s="305"/>
      <c r="D541" s="305"/>
    </row>
    <row r="542" spans="1:4" x14ac:dyDescent="0.35">
      <c r="A542" s="305"/>
      <c r="B542" s="305"/>
      <c r="C542" s="305"/>
      <c r="D542" s="305"/>
    </row>
    <row r="543" spans="1:4" x14ac:dyDescent="0.35">
      <c r="A543" s="305"/>
      <c r="B543" s="305"/>
      <c r="C543" s="305"/>
      <c r="D543" s="305"/>
    </row>
    <row r="544" spans="1:4" x14ac:dyDescent="0.35">
      <c r="A544" s="305"/>
      <c r="B544" s="305"/>
      <c r="C544" s="305"/>
      <c r="D544" s="305"/>
    </row>
    <row r="545" spans="1:4" x14ac:dyDescent="0.35">
      <c r="A545" s="305"/>
      <c r="B545" s="305"/>
      <c r="C545" s="305"/>
      <c r="D545" s="305"/>
    </row>
    <row r="546" spans="1:4" x14ac:dyDescent="0.35">
      <c r="A546" s="305"/>
      <c r="B546" s="305"/>
      <c r="C546" s="305"/>
      <c r="D546" s="305"/>
    </row>
    <row r="547" spans="1:4" x14ac:dyDescent="0.35">
      <c r="A547" s="305"/>
      <c r="B547" s="305"/>
      <c r="C547" s="305"/>
      <c r="D547" s="305"/>
    </row>
    <row r="548" spans="1:4" x14ac:dyDescent="0.35">
      <c r="A548" s="305"/>
      <c r="B548" s="305"/>
      <c r="C548" s="305"/>
      <c r="D548" s="305"/>
    </row>
    <row r="549" spans="1:4" x14ac:dyDescent="0.35">
      <c r="A549" s="305"/>
      <c r="B549" s="305"/>
      <c r="C549" s="305"/>
      <c r="D549" s="305"/>
    </row>
    <row r="550" spans="1:4" x14ac:dyDescent="0.35">
      <c r="A550" s="305"/>
      <c r="B550" s="305"/>
      <c r="C550" s="305"/>
      <c r="D550" s="305"/>
    </row>
    <row r="551" spans="1:4" x14ac:dyDescent="0.35">
      <c r="A551" s="305"/>
      <c r="B551" s="305"/>
      <c r="C551" s="305"/>
      <c r="D551" s="305"/>
    </row>
    <row r="552" spans="1:4" x14ac:dyDescent="0.35">
      <c r="A552" s="305"/>
      <c r="B552" s="305"/>
      <c r="C552" s="305"/>
      <c r="D552" s="305"/>
    </row>
    <row r="553" spans="1:4" x14ac:dyDescent="0.35">
      <c r="A553" s="305"/>
      <c r="B553" s="305"/>
      <c r="C553" s="305"/>
      <c r="D553" s="305"/>
    </row>
    <row r="554" spans="1:4" x14ac:dyDescent="0.35">
      <c r="A554" s="305"/>
      <c r="B554" s="305"/>
      <c r="C554" s="305"/>
      <c r="D554" s="305"/>
    </row>
    <row r="555" spans="1:4" x14ac:dyDescent="0.35">
      <c r="A555" s="305"/>
      <c r="B555" s="305"/>
      <c r="C555" s="305"/>
      <c r="D555" s="305"/>
    </row>
    <row r="556" spans="1:4" x14ac:dyDescent="0.35">
      <c r="A556" s="305"/>
      <c r="B556" s="305"/>
      <c r="C556" s="305"/>
      <c r="D556" s="305"/>
    </row>
    <row r="557" spans="1:4" x14ac:dyDescent="0.35">
      <c r="A557" s="305"/>
      <c r="B557" s="305"/>
      <c r="C557" s="305"/>
      <c r="D557" s="305"/>
    </row>
    <row r="558" spans="1:4" x14ac:dyDescent="0.35">
      <c r="A558" s="305"/>
      <c r="B558" s="305"/>
      <c r="C558" s="305"/>
      <c r="D558" s="305"/>
    </row>
    <row r="559" spans="1:4" x14ac:dyDescent="0.35">
      <c r="A559" s="305"/>
      <c r="B559" s="305"/>
      <c r="C559" s="305"/>
      <c r="D559" s="305"/>
    </row>
    <row r="560" spans="1:4" x14ac:dyDescent="0.35">
      <c r="A560" s="305"/>
      <c r="B560" s="305"/>
      <c r="C560" s="305"/>
      <c r="D560" s="305"/>
    </row>
    <row r="561" spans="1:4" x14ac:dyDescent="0.35">
      <c r="A561" s="305"/>
      <c r="B561" s="305"/>
      <c r="C561" s="305"/>
      <c r="D561" s="305"/>
    </row>
    <row r="562" spans="1:4" x14ac:dyDescent="0.35">
      <c r="A562" s="305"/>
      <c r="B562" s="305"/>
      <c r="C562" s="305"/>
      <c r="D562" s="305"/>
    </row>
    <row r="563" spans="1:4" x14ac:dyDescent="0.35">
      <c r="A563" s="305"/>
      <c r="B563" s="305"/>
      <c r="C563" s="305"/>
      <c r="D563" s="305"/>
    </row>
    <row r="564" spans="1:4" x14ac:dyDescent="0.35">
      <c r="A564" s="305"/>
      <c r="B564" s="305"/>
      <c r="C564" s="305"/>
      <c r="D564" s="305"/>
    </row>
    <row r="565" spans="1:4" x14ac:dyDescent="0.35">
      <c r="A565" s="305"/>
      <c r="B565" s="305"/>
      <c r="C565" s="305"/>
      <c r="D565" s="305"/>
    </row>
    <row r="566" spans="1:4" x14ac:dyDescent="0.35">
      <c r="A566" s="305"/>
      <c r="B566" s="305"/>
      <c r="C566" s="305"/>
      <c r="D566" s="305"/>
    </row>
    <row r="567" spans="1:4" x14ac:dyDescent="0.35">
      <c r="A567" s="305"/>
      <c r="B567" s="305"/>
      <c r="C567" s="305"/>
      <c r="D567" s="305"/>
    </row>
    <row r="568" spans="1:4" x14ac:dyDescent="0.35">
      <c r="A568" s="305"/>
      <c r="B568" s="305"/>
      <c r="C568" s="305"/>
      <c r="D568" s="305"/>
    </row>
    <row r="569" spans="1:4" x14ac:dyDescent="0.35">
      <c r="A569" s="305"/>
      <c r="B569" s="305"/>
      <c r="C569" s="305"/>
      <c r="D569" s="305"/>
    </row>
    <row r="570" spans="1:4" x14ac:dyDescent="0.35">
      <c r="A570" s="305"/>
      <c r="B570" s="305"/>
      <c r="C570" s="305"/>
      <c r="D570" s="305"/>
    </row>
    <row r="571" spans="1:4" x14ac:dyDescent="0.35">
      <c r="A571" s="305"/>
      <c r="B571" s="305"/>
      <c r="C571" s="305"/>
      <c r="D571" s="305"/>
    </row>
    <row r="572" spans="1:4" x14ac:dyDescent="0.35">
      <c r="A572" s="305"/>
      <c r="B572" s="305"/>
      <c r="C572" s="305"/>
      <c r="D572" s="305"/>
    </row>
    <row r="573" spans="1:4" x14ac:dyDescent="0.35">
      <c r="A573" s="305"/>
      <c r="B573" s="305"/>
      <c r="C573" s="305"/>
      <c r="D573" s="305"/>
    </row>
    <row r="574" spans="1:4" x14ac:dyDescent="0.35">
      <c r="A574" s="305"/>
      <c r="B574" s="305"/>
      <c r="C574" s="305"/>
      <c r="D574" s="305"/>
    </row>
    <row r="575" spans="1:4" x14ac:dyDescent="0.35">
      <c r="A575" s="305"/>
      <c r="B575" s="305"/>
      <c r="C575" s="305"/>
      <c r="D575" s="305"/>
    </row>
    <row r="576" spans="1:4" x14ac:dyDescent="0.35">
      <c r="A576" s="305"/>
      <c r="B576" s="305"/>
      <c r="C576" s="305"/>
      <c r="D576" s="305"/>
    </row>
    <row r="577" spans="1:4" x14ac:dyDescent="0.35">
      <c r="A577" s="305"/>
      <c r="B577" s="305"/>
      <c r="C577" s="305"/>
      <c r="D577" s="305"/>
    </row>
    <row r="578" spans="1:4" x14ac:dyDescent="0.35">
      <c r="A578" s="305"/>
      <c r="B578" s="305"/>
      <c r="C578" s="305"/>
      <c r="D578" s="305"/>
    </row>
    <row r="579" spans="1:4" x14ac:dyDescent="0.35">
      <c r="A579" s="305"/>
      <c r="B579" s="305"/>
      <c r="C579" s="305"/>
      <c r="D579" s="305"/>
    </row>
    <row r="580" spans="1:4" x14ac:dyDescent="0.35">
      <c r="A580" s="305"/>
      <c r="B580" s="305"/>
      <c r="C580" s="305"/>
      <c r="D580" s="305"/>
    </row>
    <row r="581" spans="1:4" x14ac:dyDescent="0.35">
      <c r="A581" s="305"/>
      <c r="B581" s="305"/>
      <c r="C581" s="305"/>
      <c r="D581" s="305"/>
    </row>
    <row r="582" spans="1:4" x14ac:dyDescent="0.35">
      <c r="A582" s="305"/>
      <c r="B582" s="305"/>
      <c r="C582" s="305"/>
      <c r="D582" s="305"/>
    </row>
    <row r="583" spans="1:4" x14ac:dyDescent="0.35">
      <c r="A583" s="305"/>
      <c r="B583" s="305"/>
      <c r="C583" s="305"/>
      <c r="D583" s="305"/>
    </row>
    <row r="584" spans="1:4" x14ac:dyDescent="0.35">
      <c r="A584" s="305"/>
      <c r="B584" s="305"/>
      <c r="C584" s="305"/>
      <c r="D584" s="305"/>
    </row>
    <row r="585" spans="1:4" x14ac:dyDescent="0.35">
      <c r="A585" s="305"/>
      <c r="B585" s="305"/>
      <c r="C585" s="305"/>
      <c r="D585" s="305"/>
    </row>
    <row r="586" spans="1:4" x14ac:dyDescent="0.35">
      <c r="A586" s="305"/>
      <c r="B586" s="305"/>
      <c r="C586" s="305"/>
      <c r="D586" s="305"/>
    </row>
    <row r="587" spans="1:4" x14ac:dyDescent="0.35">
      <c r="A587" s="305"/>
      <c r="B587" s="305"/>
      <c r="C587" s="305"/>
      <c r="D587" s="305"/>
    </row>
    <row r="588" spans="1:4" x14ac:dyDescent="0.35">
      <c r="A588" s="305"/>
      <c r="B588" s="305"/>
      <c r="C588" s="305"/>
      <c r="D588" s="305"/>
    </row>
    <row r="589" spans="1:4" x14ac:dyDescent="0.35">
      <c r="A589" s="305"/>
      <c r="B589" s="305"/>
      <c r="C589" s="305"/>
      <c r="D589" s="305"/>
    </row>
    <row r="590" spans="1:4" x14ac:dyDescent="0.35">
      <c r="A590" s="305"/>
      <c r="B590" s="305"/>
      <c r="C590" s="305"/>
      <c r="D590" s="305"/>
    </row>
    <row r="591" spans="1:4" x14ac:dyDescent="0.35">
      <c r="A591" s="305"/>
      <c r="B591" s="305"/>
      <c r="C591" s="305"/>
      <c r="D591" s="305"/>
    </row>
    <row r="592" spans="1:4" x14ac:dyDescent="0.35">
      <c r="A592" s="305"/>
      <c r="B592" s="305"/>
      <c r="C592" s="305"/>
      <c r="D592" s="305"/>
    </row>
    <row r="593" spans="1:4" x14ac:dyDescent="0.35">
      <c r="A593" s="305"/>
      <c r="B593" s="305"/>
      <c r="C593" s="305"/>
      <c r="D593" s="305"/>
    </row>
    <row r="594" spans="1:4" x14ac:dyDescent="0.35">
      <c r="A594" s="305"/>
      <c r="B594" s="305"/>
      <c r="C594" s="305"/>
      <c r="D594" s="305"/>
    </row>
    <row r="595" spans="1:4" x14ac:dyDescent="0.35">
      <c r="A595" s="305"/>
      <c r="B595" s="305"/>
      <c r="C595" s="305"/>
      <c r="D595" s="305"/>
    </row>
    <row r="596" spans="1:4" x14ac:dyDescent="0.35">
      <c r="A596" s="305"/>
      <c r="B596" s="305"/>
      <c r="C596" s="305"/>
      <c r="D596" s="305"/>
    </row>
    <row r="597" spans="1:4" x14ac:dyDescent="0.35">
      <c r="A597" s="305"/>
      <c r="B597" s="305"/>
      <c r="C597" s="305"/>
      <c r="D597" s="305"/>
    </row>
    <row r="598" spans="1:4" x14ac:dyDescent="0.35">
      <c r="A598" s="305"/>
      <c r="B598" s="305"/>
      <c r="C598" s="305"/>
      <c r="D598" s="305"/>
    </row>
    <row r="599" spans="1:4" x14ac:dyDescent="0.35">
      <c r="A599" s="305"/>
      <c r="B599" s="305"/>
      <c r="C599" s="305"/>
      <c r="D599" s="305"/>
    </row>
    <row r="600" spans="1:4" x14ac:dyDescent="0.35">
      <c r="A600" s="305"/>
      <c r="B600" s="305"/>
      <c r="C600" s="305"/>
      <c r="D600" s="305"/>
    </row>
    <row r="601" spans="1:4" x14ac:dyDescent="0.35">
      <c r="A601" s="305"/>
      <c r="B601" s="305"/>
      <c r="C601" s="305"/>
      <c r="D601" s="305"/>
    </row>
    <row r="602" spans="1:4" x14ac:dyDescent="0.35">
      <c r="A602" s="305"/>
      <c r="B602" s="305"/>
      <c r="C602" s="305"/>
      <c r="D602" s="305"/>
    </row>
    <row r="603" spans="1:4" x14ac:dyDescent="0.35">
      <c r="A603" s="305"/>
      <c r="B603" s="305"/>
      <c r="C603" s="305"/>
      <c r="D603" s="305"/>
    </row>
    <row r="604" spans="1:4" x14ac:dyDescent="0.35">
      <c r="A604" s="305"/>
      <c r="B604" s="305"/>
      <c r="C604" s="305"/>
      <c r="D604" s="305"/>
    </row>
    <row r="605" spans="1:4" x14ac:dyDescent="0.35">
      <c r="A605" s="305"/>
      <c r="B605" s="305"/>
      <c r="C605" s="305"/>
      <c r="D605" s="305"/>
    </row>
    <row r="606" spans="1:4" x14ac:dyDescent="0.35">
      <c r="A606" s="305"/>
      <c r="B606" s="305"/>
      <c r="C606" s="305"/>
      <c r="D606" s="305"/>
    </row>
    <row r="607" spans="1:4" x14ac:dyDescent="0.35">
      <c r="A607" s="305"/>
      <c r="B607" s="305"/>
      <c r="C607" s="305"/>
      <c r="D607" s="305"/>
    </row>
    <row r="608" spans="1:4" x14ac:dyDescent="0.35">
      <c r="A608" s="305"/>
      <c r="B608" s="305"/>
      <c r="C608" s="305"/>
      <c r="D608" s="305"/>
    </row>
    <row r="609" spans="1:4" x14ac:dyDescent="0.35">
      <c r="A609" s="305"/>
      <c r="B609" s="305"/>
      <c r="C609" s="305"/>
      <c r="D609" s="305"/>
    </row>
    <row r="610" spans="1:4" x14ac:dyDescent="0.35">
      <c r="A610" s="305"/>
      <c r="B610" s="305"/>
      <c r="C610" s="305"/>
      <c r="D610" s="305"/>
    </row>
    <row r="611" spans="1:4" x14ac:dyDescent="0.35">
      <c r="A611" s="305"/>
      <c r="B611" s="305"/>
      <c r="C611" s="305"/>
      <c r="D611" s="305"/>
    </row>
    <row r="612" spans="1:4" x14ac:dyDescent="0.35">
      <c r="A612" s="305"/>
      <c r="B612" s="305"/>
      <c r="C612" s="305"/>
      <c r="D612" s="305"/>
    </row>
    <row r="613" spans="1:4" x14ac:dyDescent="0.35">
      <c r="A613" s="305"/>
      <c r="B613" s="305"/>
      <c r="C613" s="305"/>
      <c r="D613" s="305"/>
    </row>
    <row r="614" spans="1:4" x14ac:dyDescent="0.35">
      <c r="A614" s="305"/>
      <c r="B614" s="305"/>
      <c r="C614" s="305"/>
      <c r="D614" s="305"/>
    </row>
    <row r="615" spans="1:4" x14ac:dyDescent="0.35">
      <c r="A615" s="305"/>
      <c r="B615" s="305"/>
      <c r="C615" s="305"/>
      <c r="D615" s="305"/>
    </row>
    <row r="616" spans="1:4" x14ac:dyDescent="0.35">
      <c r="A616" s="305"/>
      <c r="B616" s="305"/>
      <c r="C616" s="305"/>
      <c r="D616" s="305"/>
    </row>
    <row r="617" spans="1:4" x14ac:dyDescent="0.35">
      <c r="A617" s="305"/>
      <c r="B617" s="305"/>
      <c r="C617" s="305"/>
      <c r="D617" s="305"/>
    </row>
    <row r="618" spans="1:4" x14ac:dyDescent="0.35">
      <c r="A618" s="305"/>
      <c r="B618" s="305"/>
      <c r="C618" s="305"/>
      <c r="D618" s="305"/>
    </row>
    <row r="619" spans="1:4" x14ac:dyDescent="0.35">
      <c r="A619" s="305"/>
      <c r="B619" s="305"/>
      <c r="C619" s="305"/>
      <c r="D619" s="305"/>
    </row>
    <row r="620" spans="1:4" x14ac:dyDescent="0.35">
      <c r="A620" s="305"/>
      <c r="B620" s="305"/>
      <c r="C620" s="305"/>
      <c r="D620" s="305"/>
    </row>
    <row r="621" spans="1:4" x14ac:dyDescent="0.35">
      <c r="A621" s="305"/>
      <c r="B621" s="305"/>
      <c r="C621" s="305"/>
      <c r="D621" s="305"/>
    </row>
    <row r="622" spans="1:4" x14ac:dyDescent="0.35">
      <c r="A622" s="305"/>
      <c r="B622" s="305"/>
      <c r="C622" s="305"/>
      <c r="D622" s="305"/>
    </row>
    <row r="623" spans="1:4" x14ac:dyDescent="0.35">
      <c r="A623" s="305"/>
      <c r="B623" s="305"/>
      <c r="C623" s="305"/>
      <c r="D623" s="305"/>
    </row>
    <row r="624" spans="1:4" x14ac:dyDescent="0.35">
      <c r="A624" s="305"/>
      <c r="B624" s="305"/>
      <c r="C624" s="305"/>
      <c r="D624" s="305"/>
    </row>
    <row r="625" spans="1:4" x14ac:dyDescent="0.35">
      <c r="A625" s="305"/>
      <c r="B625" s="305"/>
      <c r="C625" s="305"/>
      <c r="D625" s="305"/>
    </row>
    <row r="626" spans="1:4" x14ac:dyDescent="0.35">
      <c r="A626" s="305"/>
      <c r="B626" s="305"/>
      <c r="C626" s="305"/>
      <c r="D626" s="305"/>
    </row>
    <row r="627" spans="1:4" x14ac:dyDescent="0.35">
      <c r="A627" s="305"/>
      <c r="B627" s="305"/>
      <c r="C627" s="305"/>
      <c r="D627" s="305"/>
    </row>
    <row r="628" spans="1:4" x14ac:dyDescent="0.35">
      <c r="A628" s="305"/>
      <c r="B628" s="305"/>
      <c r="C628" s="305"/>
      <c r="D628" s="305"/>
    </row>
    <row r="629" spans="1:4" x14ac:dyDescent="0.35">
      <c r="A629" s="305"/>
      <c r="B629" s="305"/>
      <c r="C629" s="305"/>
      <c r="D629" s="305"/>
    </row>
    <row r="630" spans="1:4" x14ac:dyDescent="0.35">
      <c r="A630" s="305"/>
      <c r="B630" s="305"/>
      <c r="C630" s="305"/>
      <c r="D630" s="305"/>
    </row>
    <row r="631" spans="1:4" x14ac:dyDescent="0.35">
      <c r="A631" s="305"/>
      <c r="B631" s="305"/>
      <c r="C631" s="305"/>
      <c r="D631" s="305"/>
    </row>
    <row r="632" spans="1:4" x14ac:dyDescent="0.35">
      <c r="A632" s="305"/>
      <c r="B632" s="305"/>
      <c r="C632" s="305"/>
      <c r="D632" s="305"/>
    </row>
    <row r="633" spans="1:4" x14ac:dyDescent="0.35">
      <c r="A633" s="305"/>
      <c r="B633" s="305"/>
      <c r="C633" s="305"/>
      <c r="D633" s="305"/>
    </row>
    <row r="634" spans="1:4" x14ac:dyDescent="0.35">
      <c r="A634" s="305"/>
      <c r="B634" s="305"/>
      <c r="C634" s="305"/>
      <c r="D634" s="305"/>
    </row>
    <row r="635" spans="1:4" x14ac:dyDescent="0.35">
      <c r="A635" s="305"/>
      <c r="B635" s="305"/>
      <c r="C635" s="305"/>
      <c r="D635" s="305"/>
    </row>
    <row r="636" spans="1:4" x14ac:dyDescent="0.35">
      <c r="A636" s="305"/>
      <c r="B636" s="305"/>
      <c r="C636" s="305"/>
      <c r="D636" s="305"/>
    </row>
    <row r="637" spans="1:4" x14ac:dyDescent="0.35">
      <c r="A637" s="305"/>
      <c r="B637" s="305"/>
      <c r="C637" s="305"/>
      <c r="D637" s="305"/>
    </row>
    <row r="638" spans="1:4" x14ac:dyDescent="0.35">
      <c r="A638" s="305"/>
      <c r="B638" s="305"/>
      <c r="C638" s="305"/>
      <c r="D638" s="305"/>
    </row>
    <row r="639" spans="1:4" x14ac:dyDescent="0.35">
      <c r="A639" s="305"/>
      <c r="B639" s="305"/>
      <c r="C639" s="305"/>
      <c r="D639" s="305"/>
    </row>
    <row r="640" spans="1:4" x14ac:dyDescent="0.35">
      <c r="A640" s="305"/>
      <c r="B640" s="305"/>
      <c r="C640" s="305"/>
      <c r="D640" s="305"/>
    </row>
    <row r="641" spans="1:4" x14ac:dyDescent="0.35">
      <c r="A641" s="305"/>
      <c r="B641" s="305"/>
      <c r="C641" s="305"/>
      <c r="D641" s="305"/>
    </row>
    <row r="642" spans="1:4" x14ac:dyDescent="0.35">
      <c r="A642" s="305"/>
      <c r="B642" s="305"/>
      <c r="C642" s="305"/>
      <c r="D642" s="305"/>
    </row>
    <row r="643" spans="1:4" x14ac:dyDescent="0.35">
      <c r="A643" s="305"/>
      <c r="B643" s="305"/>
      <c r="C643" s="305"/>
      <c r="D643" s="305"/>
    </row>
    <row r="644" spans="1:4" x14ac:dyDescent="0.35">
      <c r="A644" s="305"/>
      <c r="B644" s="305"/>
      <c r="C644" s="305"/>
      <c r="D644" s="305"/>
    </row>
    <row r="645" spans="1:4" x14ac:dyDescent="0.35">
      <c r="A645" s="305"/>
      <c r="B645" s="305"/>
      <c r="C645" s="305"/>
      <c r="D645" s="305"/>
    </row>
    <row r="646" spans="1:4" x14ac:dyDescent="0.35">
      <c r="A646" s="305"/>
      <c r="B646" s="305"/>
      <c r="C646" s="305"/>
      <c r="D646" s="305"/>
    </row>
    <row r="647" spans="1:4" x14ac:dyDescent="0.35">
      <c r="A647" s="305"/>
      <c r="B647" s="305"/>
      <c r="C647" s="305"/>
      <c r="D647" s="305"/>
    </row>
    <row r="648" spans="1:4" x14ac:dyDescent="0.35">
      <c r="A648" s="305"/>
      <c r="B648" s="305"/>
      <c r="C648" s="305"/>
      <c r="D648" s="305"/>
    </row>
    <row r="649" spans="1:4" x14ac:dyDescent="0.35">
      <c r="A649" s="305"/>
      <c r="B649" s="305"/>
      <c r="C649" s="305"/>
      <c r="D649" s="305"/>
    </row>
    <row r="650" spans="1:4" x14ac:dyDescent="0.35">
      <c r="A650" s="305"/>
      <c r="B650" s="305"/>
      <c r="C650" s="305"/>
      <c r="D650" s="305"/>
    </row>
    <row r="651" spans="1:4" x14ac:dyDescent="0.35">
      <c r="A651" s="305"/>
      <c r="B651" s="305"/>
      <c r="C651" s="305"/>
      <c r="D651" s="305"/>
    </row>
    <row r="652" spans="1:4" x14ac:dyDescent="0.35">
      <c r="A652" s="305"/>
      <c r="B652" s="305"/>
      <c r="C652" s="305"/>
      <c r="D652" s="305"/>
    </row>
    <row r="653" spans="1:4" x14ac:dyDescent="0.35">
      <c r="A653" s="305"/>
      <c r="B653" s="305"/>
      <c r="C653" s="305"/>
      <c r="D653" s="305"/>
    </row>
    <row r="654" spans="1:4" x14ac:dyDescent="0.35">
      <c r="A654" s="305"/>
      <c r="B654" s="305"/>
      <c r="C654" s="305"/>
      <c r="D654" s="305"/>
    </row>
    <row r="655" spans="1:4" x14ac:dyDescent="0.35">
      <c r="A655" s="305"/>
      <c r="B655" s="305"/>
      <c r="C655" s="305"/>
      <c r="D655" s="305"/>
    </row>
    <row r="656" spans="1:4" x14ac:dyDescent="0.35">
      <c r="A656" s="305"/>
      <c r="B656" s="305"/>
      <c r="C656" s="305"/>
      <c r="D656" s="305"/>
    </row>
    <row r="657" spans="1:4" x14ac:dyDescent="0.35">
      <c r="A657" s="305"/>
      <c r="B657" s="305"/>
      <c r="C657" s="305"/>
      <c r="D657" s="305"/>
    </row>
    <row r="658" spans="1:4" x14ac:dyDescent="0.35">
      <c r="A658" s="305"/>
      <c r="B658" s="305"/>
      <c r="C658" s="305"/>
      <c r="D658" s="305"/>
    </row>
    <row r="659" spans="1:4" x14ac:dyDescent="0.35">
      <c r="A659" s="305"/>
      <c r="B659" s="305"/>
      <c r="C659" s="305"/>
      <c r="D659" s="305"/>
    </row>
    <row r="660" spans="1:4" x14ac:dyDescent="0.35">
      <c r="A660" s="305"/>
      <c r="B660" s="305"/>
      <c r="C660" s="305"/>
      <c r="D660" s="305"/>
    </row>
    <row r="661" spans="1:4" x14ac:dyDescent="0.35">
      <c r="A661" s="305"/>
      <c r="B661" s="305"/>
      <c r="C661" s="305"/>
      <c r="D661" s="305"/>
    </row>
    <row r="662" spans="1:4" x14ac:dyDescent="0.35">
      <c r="A662" s="305"/>
      <c r="B662" s="305"/>
      <c r="C662" s="305"/>
      <c r="D662" s="305"/>
    </row>
    <row r="663" spans="1:4" x14ac:dyDescent="0.35">
      <c r="A663" s="305"/>
      <c r="B663" s="305"/>
      <c r="C663" s="305"/>
      <c r="D663" s="305"/>
    </row>
    <row r="664" spans="1:4" x14ac:dyDescent="0.35">
      <c r="A664" s="305"/>
      <c r="B664" s="305"/>
      <c r="C664" s="305"/>
      <c r="D664" s="305"/>
    </row>
    <row r="665" spans="1:4" x14ac:dyDescent="0.35">
      <c r="A665" s="305"/>
      <c r="B665" s="305"/>
      <c r="C665" s="305"/>
      <c r="D665" s="305"/>
    </row>
    <row r="666" spans="1:4" x14ac:dyDescent="0.35">
      <c r="A666" s="305"/>
      <c r="B666" s="305"/>
      <c r="C666" s="305"/>
      <c r="D666" s="305"/>
    </row>
    <row r="667" spans="1:4" x14ac:dyDescent="0.35">
      <c r="A667" s="305"/>
      <c r="B667" s="305"/>
      <c r="C667" s="305"/>
      <c r="D667" s="305"/>
    </row>
    <row r="668" spans="1:4" x14ac:dyDescent="0.35">
      <c r="A668" s="305"/>
      <c r="B668" s="305"/>
      <c r="C668" s="305"/>
      <c r="D668" s="305"/>
    </row>
    <row r="669" spans="1:4" x14ac:dyDescent="0.35">
      <c r="A669" s="305"/>
      <c r="B669" s="305"/>
      <c r="C669" s="305"/>
      <c r="D669" s="305"/>
    </row>
    <row r="670" spans="1:4" x14ac:dyDescent="0.35">
      <c r="A670" s="305"/>
      <c r="B670" s="305"/>
      <c r="C670" s="305"/>
      <c r="D670" s="305"/>
    </row>
    <row r="671" spans="1:4" x14ac:dyDescent="0.35">
      <c r="A671" s="305"/>
      <c r="B671" s="305"/>
      <c r="C671" s="305"/>
      <c r="D671" s="305"/>
    </row>
    <row r="672" spans="1:4" x14ac:dyDescent="0.35">
      <c r="A672" s="305"/>
      <c r="B672" s="305"/>
      <c r="C672" s="305"/>
      <c r="D672" s="305"/>
    </row>
    <row r="673" spans="1:4" x14ac:dyDescent="0.35">
      <c r="A673" s="305"/>
      <c r="B673" s="305"/>
      <c r="C673" s="305"/>
      <c r="D673" s="305"/>
    </row>
    <row r="674" spans="1:4" x14ac:dyDescent="0.35">
      <c r="A674" s="305"/>
      <c r="B674" s="305"/>
      <c r="C674" s="305"/>
      <c r="D674" s="305"/>
    </row>
    <row r="675" spans="1:4" x14ac:dyDescent="0.35">
      <c r="A675" s="305"/>
      <c r="B675" s="305"/>
      <c r="C675" s="305"/>
      <c r="D675" s="305"/>
    </row>
    <row r="676" spans="1:4" x14ac:dyDescent="0.35">
      <c r="A676" s="305"/>
      <c r="B676" s="305"/>
      <c r="C676" s="305"/>
      <c r="D676" s="305"/>
    </row>
    <row r="677" spans="1:4" x14ac:dyDescent="0.35">
      <c r="A677" s="305"/>
      <c r="B677" s="305"/>
      <c r="C677" s="305"/>
      <c r="D677" s="305"/>
    </row>
    <row r="678" spans="1:4" x14ac:dyDescent="0.35">
      <c r="A678" s="305"/>
      <c r="B678" s="305"/>
      <c r="C678" s="305"/>
      <c r="D678" s="305"/>
    </row>
    <row r="679" spans="1:4" x14ac:dyDescent="0.35">
      <c r="A679" s="305"/>
      <c r="B679" s="305"/>
      <c r="C679" s="305"/>
      <c r="D679" s="305"/>
    </row>
    <row r="680" spans="1:4" x14ac:dyDescent="0.35">
      <c r="A680" s="305"/>
      <c r="B680" s="305"/>
      <c r="C680" s="305"/>
      <c r="D680" s="305"/>
    </row>
    <row r="681" spans="1:4" x14ac:dyDescent="0.35">
      <c r="A681" s="305"/>
      <c r="B681" s="305"/>
      <c r="C681" s="305"/>
      <c r="D681" s="305"/>
    </row>
    <row r="682" spans="1:4" x14ac:dyDescent="0.35">
      <c r="A682" s="305"/>
      <c r="B682" s="305"/>
      <c r="C682" s="305"/>
      <c r="D682" s="305"/>
    </row>
    <row r="683" spans="1:4" x14ac:dyDescent="0.35">
      <c r="A683" s="305"/>
      <c r="B683" s="305"/>
      <c r="C683" s="305"/>
      <c r="D683" s="305"/>
    </row>
    <row r="684" spans="1:4" x14ac:dyDescent="0.35">
      <c r="A684" s="305"/>
      <c r="B684" s="305"/>
      <c r="C684" s="305"/>
      <c r="D684" s="305"/>
    </row>
    <row r="685" spans="1:4" x14ac:dyDescent="0.35">
      <c r="A685" s="305"/>
      <c r="B685" s="305"/>
      <c r="C685" s="305"/>
      <c r="D685" s="305"/>
    </row>
    <row r="686" spans="1:4" x14ac:dyDescent="0.35">
      <c r="A686" s="305"/>
      <c r="B686" s="305"/>
      <c r="C686" s="305"/>
      <c r="D686" s="305"/>
    </row>
    <row r="687" spans="1:4" x14ac:dyDescent="0.35">
      <c r="A687" s="305"/>
      <c r="B687" s="305"/>
      <c r="C687" s="305"/>
      <c r="D687" s="305"/>
    </row>
    <row r="688" spans="1:4" x14ac:dyDescent="0.35">
      <c r="A688" s="305"/>
      <c r="B688" s="305"/>
      <c r="C688" s="305"/>
      <c r="D688" s="305"/>
    </row>
    <row r="689" spans="1:4" x14ac:dyDescent="0.35">
      <c r="A689" s="305"/>
      <c r="B689" s="305"/>
      <c r="C689" s="305"/>
      <c r="D689" s="305"/>
    </row>
    <row r="690" spans="1:4" x14ac:dyDescent="0.35">
      <c r="A690" s="305"/>
      <c r="B690" s="305"/>
      <c r="C690" s="305"/>
      <c r="D690" s="305"/>
    </row>
    <row r="691" spans="1:4" x14ac:dyDescent="0.35">
      <c r="A691" s="305"/>
      <c r="B691" s="305"/>
      <c r="C691" s="305"/>
      <c r="D691" s="305"/>
    </row>
    <row r="692" spans="1:4" x14ac:dyDescent="0.35">
      <c r="A692" s="305"/>
      <c r="B692" s="305"/>
      <c r="C692" s="305"/>
      <c r="D692" s="305"/>
    </row>
    <row r="693" spans="1:4" x14ac:dyDescent="0.35">
      <c r="A693" s="305"/>
      <c r="B693" s="305"/>
      <c r="C693" s="305"/>
      <c r="D693" s="305"/>
    </row>
    <row r="694" spans="1:4" x14ac:dyDescent="0.35">
      <c r="A694" s="305"/>
      <c r="B694" s="305"/>
      <c r="C694" s="305"/>
      <c r="D694" s="305"/>
    </row>
    <row r="695" spans="1:4" x14ac:dyDescent="0.35">
      <c r="A695" s="305"/>
      <c r="B695" s="305"/>
      <c r="C695" s="305"/>
      <c r="D695" s="305"/>
    </row>
    <row r="696" spans="1:4" x14ac:dyDescent="0.35">
      <c r="A696" s="305"/>
      <c r="B696" s="305"/>
      <c r="C696" s="305"/>
      <c r="D696" s="305"/>
    </row>
    <row r="697" spans="1:4" x14ac:dyDescent="0.35">
      <c r="A697" s="305"/>
      <c r="B697" s="305"/>
      <c r="C697" s="305"/>
      <c r="D697" s="305"/>
    </row>
    <row r="698" spans="1:4" x14ac:dyDescent="0.35">
      <c r="A698" s="305"/>
      <c r="B698" s="305"/>
      <c r="C698" s="305"/>
      <c r="D698" s="305"/>
    </row>
    <row r="699" spans="1:4" x14ac:dyDescent="0.35">
      <c r="A699" s="305"/>
      <c r="B699" s="305"/>
      <c r="C699" s="305"/>
      <c r="D699" s="305"/>
    </row>
    <row r="700" spans="1:4" x14ac:dyDescent="0.35">
      <c r="A700" s="305"/>
      <c r="B700" s="305"/>
      <c r="C700" s="305"/>
      <c r="D700" s="305"/>
    </row>
    <row r="701" spans="1:4" x14ac:dyDescent="0.35">
      <c r="A701" s="305"/>
      <c r="B701" s="305"/>
      <c r="C701" s="305"/>
      <c r="D701" s="305"/>
    </row>
    <row r="702" spans="1:4" x14ac:dyDescent="0.35">
      <c r="A702" s="305"/>
      <c r="B702" s="305"/>
      <c r="C702" s="305"/>
      <c r="D702" s="305"/>
    </row>
    <row r="703" spans="1:4" x14ac:dyDescent="0.35">
      <c r="A703" s="305"/>
      <c r="B703" s="305"/>
      <c r="C703" s="305"/>
      <c r="D703" s="305"/>
    </row>
    <row r="704" spans="1:4" x14ac:dyDescent="0.35">
      <c r="A704" s="305"/>
      <c r="B704" s="305"/>
      <c r="C704" s="305"/>
      <c r="D704" s="305"/>
    </row>
    <row r="705" spans="1:4" x14ac:dyDescent="0.35">
      <c r="A705" s="305"/>
      <c r="B705" s="305"/>
      <c r="C705" s="305"/>
      <c r="D705" s="305"/>
    </row>
    <row r="706" spans="1:4" x14ac:dyDescent="0.35">
      <c r="A706" s="305"/>
      <c r="B706" s="305"/>
      <c r="C706" s="305"/>
      <c r="D706" s="305"/>
    </row>
    <row r="707" spans="1:4" x14ac:dyDescent="0.35">
      <c r="A707" s="305"/>
      <c r="B707" s="305"/>
      <c r="C707" s="305"/>
      <c r="D707" s="305"/>
    </row>
    <row r="708" spans="1:4" x14ac:dyDescent="0.35">
      <c r="A708" s="305"/>
      <c r="B708" s="305"/>
      <c r="C708" s="305"/>
      <c r="D708" s="305"/>
    </row>
    <row r="709" spans="1:4" x14ac:dyDescent="0.35">
      <c r="A709" s="305"/>
      <c r="B709" s="305"/>
      <c r="C709" s="305"/>
      <c r="D709" s="305"/>
    </row>
    <row r="710" spans="1:4" x14ac:dyDescent="0.35">
      <c r="A710" s="305"/>
      <c r="B710" s="305"/>
      <c r="C710" s="305"/>
      <c r="D710" s="305"/>
    </row>
    <row r="711" spans="1:4" x14ac:dyDescent="0.35">
      <c r="A711" s="305"/>
      <c r="B711" s="305"/>
      <c r="C711" s="305"/>
      <c r="D711" s="305"/>
    </row>
    <row r="712" spans="1:4" x14ac:dyDescent="0.35">
      <c r="A712" s="305"/>
      <c r="B712" s="305"/>
      <c r="C712" s="305"/>
      <c r="D712" s="305"/>
    </row>
    <row r="713" spans="1:4" x14ac:dyDescent="0.35">
      <c r="A713" s="305"/>
      <c r="B713" s="305"/>
      <c r="C713" s="305"/>
      <c r="D713" s="305"/>
    </row>
    <row r="714" spans="1:4" x14ac:dyDescent="0.35">
      <c r="A714" s="305"/>
      <c r="B714" s="305"/>
      <c r="C714" s="305"/>
      <c r="D714" s="305"/>
    </row>
    <row r="715" spans="1:4" x14ac:dyDescent="0.35">
      <c r="A715" s="305"/>
      <c r="B715" s="305"/>
      <c r="C715" s="305"/>
      <c r="D715" s="305"/>
    </row>
    <row r="716" spans="1:4" x14ac:dyDescent="0.35">
      <c r="A716" s="305"/>
      <c r="B716" s="305"/>
      <c r="C716" s="305"/>
      <c r="D716" s="305"/>
    </row>
    <row r="717" spans="1:4" x14ac:dyDescent="0.35">
      <c r="A717" s="305"/>
      <c r="B717" s="305"/>
      <c r="C717" s="305"/>
      <c r="D717" s="305"/>
    </row>
    <row r="718" spans="1:4" x14ac:dyDescent="0.35">
      <c r="A718" s="305"/>
      <c r="B718" s="305"/>
      <c r="C718" s="305"/>
      <c r="D718" s="305"/>
    </row>
    <row r="719" spans="1:4" x14ac:dyDescent="0.35">
      <c r="A719" s="305"/>
      <c r="B719" s="305"/>
      <c r="C719" s="305"/>
      <c r="D719" s="305"/>
    </row>
    <row r="720" spans="1:4" x14ac:dyDescent="0.35">
      <c r="A720" s="305"/>
      <c r="B720" s="305"/>
      <c r="C720" s="305"/>
      <c r="D720" s="305"/>
    </row>
    <row r="721" spans="1:4" x14ac:dyDescent="0.35">
      <c r="A721" s="305"/>
      <c r="B721" s="305"/>
      <c r="C721" s="305"/>
      <c r="D721" s="305"/>
    </row>
    <row r="722" spans="1:4" x14ac:dyDescent="0.35">
      <c r="A722" s="305"/>
      <c r="B722" s="305"/>
      <c r="C722" s="305"/>
      <c r="D722" s="305"/>
    </row>
    <row r="723" spans="1:4" x14ac:dyDescent="0.35">
      <c r="A723" s="305"/>
      <c r="B723" s="305"/>
      <c r="C723" s="305"/>
      <c r="D723" s="305"/>
    </row>
    <row r="724" spans="1:4" x14ac:dyDescent="0.35">
      <c r="A724" s="305"/>
      <c r="B724" s="305"/>
      <c r="C724" s="305"/>
      <c r="D724" s="305"/>
    </row>
    <row r="725" spans="1:4" x14ac:dyDescent="0.35">
      <c r="A725" s="305"/>
      <c r="B725" s="305"/>
      <c r="C725" s="305"/>
      <c r="D725" s="305"/>
    </row>
  </sheetData>
  <sheetProtection sheet="1" objects="1" scenarios="1"/>
  <autoFilter ref="A1:D67" xr:uid="{7DC22D61-E1E7-4B60-B1DC-933DF2D1503D}"/>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81C4C-7906-48F1-9A69-F3F452B35A39}">
  <sheetPr>
    <pageSetUpPr fitToPage="1"/>
  </sheetPr>
  <dimension ref="A1:N117"/>
  <sheetViews>
    <sheetView tabSelected="1" zoomScale="90" zoomScaleNormal="90" workbookViewId="0">
      <selection activeCell="A36" sqref="A36:XFD36"/>
    </sheetView>
  </sheetViews>
  <sheetFormatPr defaultRowHeight="14.5" x14ac:dyDescent="0.35"/>
  <cols>
    <col min="1" max="1" width="9.81640625" customWidth="1"/>
    <col min="2" max="2" width="43" customWidth="1"/>
    <col min="3" max="3" width="31.1796875" bestFit="1" customWidth="1"/>
    <col min="4" max="4" width="15.1796875" customWidth="1"/>
    <col min="5" max="5" width="50" bestFit="1" customWidth="1"/>
    <col min="6" max="6" width="41" bestFit="1" customWidth="1"/>
  </cols>
  <sheetData>
    <row r="1" spans="1:7" x14ac:dyDescent="0.35">
      <c r="A1" s="861" t="s">
        <v>0</v>
      </c>
      <c r="B1" s="861"/>
      <c r="C1" s="861"/>
      <c r="D1" s="861"/>
      <c r="E1" s="861"/>
    </row>
    <row r="2" spans="1:7" ht="81" customHeight="1" x14ac:dyDescent="0.35">
      <c r="A2" s="855" t="s">
        <v>1121</v>
      </c>
      <c r="B2" s="855"/>
      <c r="C2" s="855"/>
      <c r="D2" s="855"/>
      <c r="E2" s="855"/>
    </row>
    <row r="3" spans="1:7" x14ac:dyDescent="0.35">
      <c r="A3" s="127"/>
      <c r="B3" s="127"/>
      <c r="C3" s="127"/>
      <c r="D3" s="127"/>
      <c r="E3" s="127"/>
      <c r="G3" t="s">
        <v>1113</v>
      </c>
    </row>
    <row r="4" spans="1:7" x14ac:dyDescent="0.35">
      <c r="A4" s="855" t="s">
        <v>1122</v>
      </c>
      <c r="B4" s="855"/>
      <c r="C4" s="855"/>
      <c r="D4" s="855"/>
      <c r="E4" s="855"/>
      <c r="G4" t="s">
        <v>1114</v>
      </c>
    </row>
    <row r="5" spans="1:7" x14ac:dyDescent="0.35">
      <c r="A5" s="296"/>
      <c r="B5" s="296"/>
      <c r="C5" s="296"/>
      <c r="D5" s="296"/>
      <c r="E5" s="296"/>
    </row>
    <row r="6" spans="1:7" ht="41.5" customHeight="1" x14ac:dyDescent="0.35">
      <c r="A6" s="863" t="s">
        <v>1119</v>
      </c>
      <c r="B6" s="863"/>
      <c r="C6" s="863"/>
      <c r="D6" s="863"/>
      <c r="E6" s="863"/>
    </row>
    <row r="8" spans="1:7" x14ac:dyDescent="0.35">
      <c r="A8" t="s">
        <v>1</v>
      </c>
    </row>
    <row r="9" spans="1:7" x14ac:dyDescent="0.35">
      <c r="A9" s="855" t="s">
        <v>1123</v>
      </c>
      <c r="B9" s="855"/>
      <c r="C9" s="855"/>
      <c r="D9" s="855"/>
      <c r="E9" s="855"/>
    </row>
    <row r="11" spans="1:7" ht="32.25" customHeight="1" x14ac:dyDescent="0.35">
      <c r="A11" s="855" t="s">
        <v>1127</v>
      </c>
      <c r="B11" s="855"/>
      <c r="C11" s="855"/>
      <c r="D11" s="855"/>
      <c r="E11" s="855"/>
    </row>
    <row r="12" spans="1:7" ht="30" customHeight="1" x14ac:dyDescent="0.35">
      <c r="A12" s="855" t="s">
        <v>1128</v>
      </c>
      <c r="B12" s="855"/>
      <c r="C12" s="855"/>
      <c r="D12" s="855"/>
      <c r="E12" s="855"/>
    </row>
    <row r="13" spans="1:7" ht="28.5" customHeight="1" x14ac:dyDescent="0.35">
      <c r="A13" s="856" t="s">
        <v>3</v>
      </c>
      <c r="B13" s="856"/>
      <c r="C13" s="856"/>
      <c r="D13" s="856"/>
      <c r="E13" s="856"/>
    </row>
    <row r="15" spans="1:7" x14ac:dyDescent="0.35">
      <c r="A15" t="s">
        <v>4</v>
      </c>
    </row>
    <row r="16" spans="1:7" ht="14.25" customHeight="1" x14ac:dyDescent="0.35">
      <c r="B16" t="s">
        <v>1108</v>
      </c>
    </row>
    <row r="17" spans="1:14" x14ac:dyDescent="0.35">
      <c r="B17" s="855" t="s">
        <v>1109</v>
      </c>
      <c r="C17" s="855"/>
      <c r="D17" s="855"/>
      <c r="E17" s="855"/>
    </row>
    <row r="18" spans="1:14" x14ac:dyDescent="0.35">
      <c r="B18" t="s">
        <v>5</v>
      </c>
    </row>
    <row r="19" spans="1:14" x14ac:dyDescent="0.35">
      <c r="B19" s="858" t="s">
        <v>1115</v>
      </c>
      <c r="C19" s="858"/>
      <c r="D19" s="858"/>
      <c r="E19" s="858"/>
    </row>
    <row r="20" spans="1:14" ht="29.5" customHeight="1" x14ac:dyDescent="0.35">
      <c r="B20" s="857" t="s">
        <v>1116</v>
      </c>
      <c r="C20" s="857"/>
      <c r="D20" s="857"/>
      <c r="E20" s="857"/>
      <c r="F20" s="297"/>
      <c r="G20" s="297"/>
      <c r="H20" s="297"/>
      <c r="I20" s="297"/>
      <c r="J20" s="297"/>
      <c r="K20" s="297"/>
    </row>
    <row r="21" spans="1:14" x14ac:dyDescent="0.35">
      <c r="B21" s="858" t="s">
        <v>1117</v>
      </c>
      <c r="C21" s="858"/>
      <c r="D21" s="858"/>
      <c r="E21" s="858"/>
      <c r="F21" s="297"/>
      <c r="G21" s="297"/>
      <c r="H21" s="297"/>
      <c r="I21" s="297"/>
      <c r="J21" s="297"/>
      <c r="K21" s="297"/>
    </row>
    <row r="22" spans="1:14" x14ac:dyDescent="0.35">
      <c r="B22" s="855" t="s">
        <v>1120</v>
      </c>
      <c r="C22" s="855"/>
      <c r="D22" s="855"/>
      <c r="E22" s="855"/>
    </row>
    <row r="23" spans="1:14" x14ac:dyDescent="0.35">
      <c r="B23" s="858" t="s">
        <v>1105</v>
      </c>
      <c r="C23" s="858"/>
      <c r="D23" s="858"/>
      <c r="E23" s="858"/>
    </row>
    <row r="24" spans="1:14" x14ac:dyDescent="0.35">
      <c r="B24" s="858" t="s">
        <v>1124</v>
      </c>
      <c r="C24" s="858"/>
      <c r="D24" s="858"/>
      <c r="E24" s="858"/>
    </row>
    <row r="25" spans="1:14" x14ac:dyDescent="0.35">
      <c r="B25" s="296"/>
      <c r="C25" s="296"/>
      <c r="D25" s="296"/>
      <c r="E25" s="296"/>
    </row>
    <row r="26" spans="1:14" x14ac:dyDescent="0.35">
      <c r="A26" s="128" t="s">
        <v>7</v>
      </c>
      <c r="B26" s="296"/>
      <c r="C26" s="296"/>
      <c r="D26" s="296"/>
      <c r="E26" s="296"/>
    </row>
    <row r="27" spans="1:14" ht="49.5" customHeight="1" x14ac:dyDescent="0.35">
      <c r="B27" s="858" t="s">
        <v>1125</v>
      </c>
      <c r="C27" s="858"/>
      <c r="D27" s="858"/>
      <c r="E27" s="858"/>
    </row>
    <row r="28" spans="1:14" x14ac:dyDescent="0.35">
      <c r="B28" s="858" t="s">
        <v>1126</v>
      </c>
      <c r="C28" s="858"/>
      <c r="D28" s="858"/>
      <c r="E28" s="858"/>
    </row>
    <row r="30" spans="1:14" x14ac:dyDescent="0.35">
      <c r="A30" s="853" t="s">
        <v>8</v>
      </c>
      <c r="B30" s="853"/>
      <c r="C30" s="853"/>
      <c r="D30" s="853"/>
      <c r="E30" s="853"/>
    </row>
    <row r="31" spans="1:14" x14ac:dyDescent="0.35">
      <c r="A31" s="182" t="s">
        <v>9</v>
      </c>
      <c r="B31" s="183" t="s">
        <v>10</v>
      </c>
      <c r="C31" s="183" t="s">
        <v>11</v>
      </c>
      <c r="D31" s="183" t="s">
        <v>12</v>
      </c>
      <c r="E31" s="183" t="s">
        <v>1107</v>
      </c>
      <c r="I31" s="582"/>
      <c r="J31" s="582"/>
      <c r="K31" s="582"/>
      <c r="L31" s="582"/>
      <c r="M31" s="582"/>
      <c r="N31" s="582"/>
    </row>
    <row r="32" spans="1:14" x14ac:dyDescent="0.35">
      <c r="A32" s="580">
        <v>6703</v>
      </c>
      <c r="B32" s="580" t="s">
        <v>73</v>
      </c>
      <c r="C32" s="801" t="s">
        <v>74</v>
      </c>
      <c r="D32" s="801" t="s">
        <v>35</v>
      </c>
      <c r="E32" s="581"/>
      <c r="I32" s="292"/>
      <c r="K32" s="292"/>
      <c r="L32" s="292"/>
    </row>
    <row r="33" spans="1:12" ht="38.25" customHeight="1" x14ac:dyDescent="0.35">
      <c r="A33" s="580">
        <v>6704</v>
      </c>
      <c r="B33" s="580" t="s">
        <v>75</v>
      </c>
      <c r="C33" s="801" t="s">
        <v>74</v>
      </c>
      <c r="D33" s="801" t="s">
        <v>35</v>
      </c>
      <c r="E33" s="581"/>
      <c r="I33" s="292"/>
      <c r="L33" s="292"/>
    </row>
    <row r="34" spans="1:12" x14ac:dyDescent="0.35">
      <c r="A34" s="580">
        <v>6753</v>
      </c>
      <c r="B34" s="580" t="s">
        <v>76</v>
      </c>
      <c r="C34" s="801" t="s">
        <v>74</v>
      </c>
      <c r="D34" s="801" t="s">
        <v>27</v>
      </c>
      <c r="E34" s="581"/>
      <c r="I34" s="292"/>
    </row>
    <row r="35" spans="1:12" x14ac:dyDescent="0.35">
      <c r="A35" s="580">
        <v>6780</v>
      </c>
      <c r="B35" s="580" t="s">
        <v>77</v>
      </c>
      <c r="C35" s="801" t="s">
        <v>74</v>
      </c>
      <c r="D35" s="801" t="s">
        <v>35</v>
      </c>
      <c r="E35" s="581"/>
      <c r="I35" s="292"/>
    </row>
    <row r="36" spans="1:12" x14ac:dyDescent="0.35">
      <c r="A36" s="289">
        <v>7105</v>
      </c>
      <c r="B36" s="580" t="s">
        <v>1132</v>
      </c>
      <c r="C36" s="801" t="s">
        <v>74</v>
      </c>
      <c r="D36" s="801" t="s">
        <v>35</v>
      </c>
      <c r="E36" s="806"/>
      <c r="I36" s="292"/>
    </row>
    <row r="37" spans="1:12" x14ac:dyDescent="0.35">
      <c r="A37" s="289">
        <v>3282</v>
      </c>
      <c r="B37" s="580" t="s">
        <v>34</v>
      </c>
      <c r="C37" s="392" t="s">
        <v>1050</v>
      </c>
      <c r="D37" s="392" t="s">
        <v>35</v>
      </c>
      <c r="E37" s="806"/>
      <c r="I37" s="292"/>
    </row>
    <row r="38" spans="1:12" x14ac:dyDescent="0.35">
      <c r="A38" s="289">
        <v>3289</v>
      </c>
      <c r="B38" s="580" t="s">
        <v>36</v>
      </c>
      <c r="C38" s="392" t="s">
        <v>1051</v>
      </c>
      <c r="D38" s="392" t="s">
        <v>21</v>
      </c>
      <c r="E38" s="806"/>
      <c r="I38" s="292"/>
    </row>
    <row r="39" spans="1:12" x14ac:dyDescent="0.35">
      <c r="A39" s="289">
        <v>3681</v>
      </c>
      <c r="B39" s="580" t="s">
        <v>38</v>
      </c>
      <c r="C39" s="392" t="s">
        <v>39</v>
      </c>
      <c r="D39" s="392" t="s">
        <v>35</v>
      </c>
      <c r="E39" s="581" t="s">
        <v>40</v>
      </c>
      <c r="I39" s="292"/>
    </row>
    <row r="40" spans="1:12" x14ac:dyDescent="0.35">
      <c r="A40" s="289">
        <v>3760</v>
      </c>
      <c r="B40" s="580" t="s">
        <v>368</v>
      </c>
      <c r="C40" s="392" t="s">
        <v>39</v>
      </c>
      <c r="D40" s="392" t="s">
        <v>35</v>
      </c>
      <c r="E40" s="806"/>
      <c r="I40" s="292"/>
    </row>
    <row r="41" spans="1:12" x14ac:dyDescent="0.35">
      <c r="A41" s="289">
        <v>3779</v>
      </c>
      <c r="B41" s="580" t="s">
        <v>66</v>
      </c>
      <c r="C41" s="392" t="s">
        <v>39</v>
      </c>
      <c r="D41" s="392" t="s">
        <v>35</v>
      </c>
      <c r="E41" s="806"/>
      <c r="I41" s="292"/>
    </row>
    <row r="42" spans="1:12" x14ac:dyDescent="0.35">
      <c r="A42" s="289">
        <v>3780</v>
      </c>
      <c r="B42" s="580" t="s">
        <v>67</v>
      </c>
      <c r="C42" s="392" t="s">
        <v>39</v>
      </c>
      <c r="D42" s="392" t="s">
        <v>35</v>
      </c>
      <c r="E42" s="806"/>
      <c r="I42" s="292"/>
    </row>
    <row r="43" spans="1:12" x14ac:dyDescent="0.35">
      <c r="A43" s="289">
        <v>3701</v>
      </c>
      <c r="B43" s="580" t="s">
        <v>1046</v>
      </c>
      <c r="C43" s="392" t="s">
        <v>438</v>
      </c>
      <c r="D43" s="392" t="s">
        <v>15</v>
      </c>
      <c r="E43" s="806"/>
      <c r="I43" s="292"/>
    </row>
    <row r="44" spans="1:12" x14ac:dyDescent="0.35">
      <c r="A44" s="289">
        <v>3702</v>
      </c>
      <c r="B44" s="580" t="s">
        <v>42</v>
      </c>
      <c r="C44" s="392" t="s">
        <v>438</v>
      </c>
      <c r="D44" s="392" t="s">
        <v>15</v>
      </c>
      <c r="E44" s="806"/>
      <c r="I44" s="292"/>
    </row>
    <row r="45" spans="1:12" s="187" customFormat="1" x14ac:dyDescent="0.35">
      <c r="A45" s="289">
        <v>3705</v>
      </c>
      <c r="B45" s="580" t="s">
        <v>1047</v>
      </c>
      <c r="C45" s="392" t="s">
        <v>438</v>
      </c>
      <c r="D45" s="392" t="s">
        <v>15</v>
      </c>
      <c r="E45" s="806"/>
      <c r="I45" s="292"/>
    </row>
    <row r="46" spans="1:12" s="187" customFormat="1" x14ac:dyDescent="0.35">
      <c r="A46" s="289">
        <v>3712</v>
      </c>
      <c r="B46" s="580" t="s">
        <v>46</v>
      </c>
      <c r="C46" s="392" t="s">
        <v>438</v>
      </c>
      <c r="D46" s="392" t="s">
        <v>15</v>
      </c>
      <c r="E46" s="806"/>
      <c r="I46" s="292"/>
    </row>
    <row r="47" spans="1:12" x14ac:dyDescent="0.35">
      <c r="A47" s="289">
        <v>3773</v>
      </c>
      <c r="B47" s="580" t="s">
        <v>62</v>
      </c>
      <c r="C47" s="392" t="s">
        <v>438</v>
      </c>
      <c r="D47" s="392" t="s">
        <v>15</v>
      </c>
      <c r="E47" s="806"/>
      <c r="I47" s="292"/>
    </row>
    <row r="48" spans="1:12" x14ac:dyDescent="0.35">
      <c r="A48" s="580">
        <v>3738</v>
      </c>
      <c r="B48" s="580" t="s">
        <v>50</v>
      </c>
      <c r="C48" s="801" t="s">
        <v>51</v>
      </c>
      <c r="D48" s="801" t="s">
        <v>35</v>
      </c>
      <c r="E48" s="581" t="s">
        <v>52</v>
      </c>
    </row>
    <row r="49" spans="1:9" x14ac:dyDescent="0.35">
      <c r="A49" s="289">
        <v>3163</v>
      </c>
      <c r="B49" s="580" t="s">
        <v>20</v>
      </c>
      <c r="C49" s="289" t="s">
        <v>437</v>
      </c>
      <c r="D49" s="289" t="s">
        <v>21</v>
      </c>
      <c r="E49" s="806"/>
    </row>
    <row r="50" spans="1:9" x14ac:dyDescent="0.35">
      <c r="A50" s="289">
        <v>3165</v>
      </c>
      <c r="B50" s="580" t="s">
        <v>22</v>
      </c>
      <c r="C50" s="289" t="s">
        <v>437</v>
      </c>
      <c r="D50" s="289" t="s">
        <v>21</v>
      </c>
      <c r="E50" s="806"/>
    </row>
    <row r="51" spans="1:9" x14ac:dyDescent="0.35">
      <c r="A51" s="289">
        <v>3168</v>
      </c>
      <c r="B51" s="580" t="s">
        <v>24</v>
      </c>
      <c r="C51" s="289" t="s">
        <v>437</v>
      </c>
      <c r="D51" s="289" t="s">
        <v>21</v>
      </c>
      <c r="E51" s="806"/>
      <c r="I51" s="292"/>
    </row>
    <row r="52" spans="1:9" x14ac:dyDescent="0.35">
      <c r="A52" s="289">
        <v>3181</v>
      </c>
      <c r="B52" s="580" t="s">
        <v>28</v>
      </c>
      <c r="C52" s="289" t="s">
        <v>437</v>
      </c>
      <c r="D52" s="289" t="s">
        <v>21</v>
      </c>
      <c r="E52" s="806"/>
    </row>
    <row r="53" spans="1:9" x14ac:dyDescent="0.35">
      <c r="A53" s="289">
        <v>3253</v>
      </c>
      <c r="B53" s="580" t="s">
        <v>31</v>
      </c>
      <c r="C53" s="289" t="s">
        <v>437</v>
      </c>
      <c r="D53" s="289" t="s">
        <v>21</v>
      </c>
      <c r="E53" s="806"/>
    </row>
    <row r="54" spans="1:9" x14ac:dyDescent="0.35">
      <c r="A54" s="289">
        <v>3664</v>
      </c>
      <c r="B54" s="580" t="s">
        <v>37</v>
      </c>
      <c r="C54" s="289" t="s">
        <v>437</v>
      </c>
      <c r="D54" s="289" t="s">
        <v>21</v>
      </c>
      <c r="E54" s="806"/>
    </row>
    <row r="55" spans="1:9" x14ac:dyDescent="0.35">
      <c r="A55" s="289">
        <v>3703</v>
      </c>
      <c r="B55" s="580" t="s">
        <v>43</v>
      </c>
      <c r="C55" s="289" t="s">
        <v>437</v>
      </c>
      <c r="D55" s="289" t="s">
        <v>21</v>
      </c>
      <c r="E55" s="806"/>
    </row>
    <row r="56" spans="1:9" x14ac:dyDescent="0.35">
      <c r="A56" s="289">
        <v>3707</v>
      </c>
      <c r="B56" s="580" t="s">
        <v>44</v>
      </c>
      <c r="C56" s="289" t="s">
        <v>437</v>
      </c>
      <c r="D56" s="289" t="s">
        <v>21</v>
      </c>
      <c r="E56" s="806"/>
    </row>
    <row r="57" spans="1:9" x14ac:dyDescent="0.35">
      <c r="A57" s="289">
        <v>3710</v>
      </c>
      <c r="B57" s="580" t="s">
        <v>343</v>
      </c>
      <c r="C57" s="289" t="s">
        <v>437</v>
      </c>
      <c r="D57" s="289" t="s">
        <v>21</v>
      </c>
      <c r="E57" s="806"/>
    </row>
    <row r="58" spans="1:9" x14ac:dyDescent="0.35">
      <c r="A58" s="289">
        <v>3716</v>
      </c>
      <c r="B58" s="580" t="s">
        <v>48</v>
      </c>
      <c r="C58" s="289" t="s">
        <v>437</v>
      </c>
      <c r="D58" s="289" t="s">
        <v>21</v>
      </c>
      <c r="E58" s="806"/>
    </row>
    <row r="59" spans="1:9" x14ac:dyDescent="0.35">
      <c r="A59" s="289">
        <v>3731</v>
      </c>
      <c r="B59" s="580" t="s">
        <v>49</v>
      </c>
      <c r="C59" s="289" t="s">
        <v>437</v>
      </c>
      <c r="D59" s="289" t="s">
        <v>21</v>
      </c>
      <c r="E59" s="806"/>
    </row>
    <row r="60" spans="1:9" x14ac:dyDescent="0.35">
      <c r="A60" s="289">
        <v>3735</v>
      </c>
      <c r="B60" s="580" t="s">
        <v>1047</v>
      </c>
      <c r="C60" s="289" t="s">
        <v>437</v>
      </c>
      <c r="D60" s="289" t="s">
        <v>21</v>
      </c>
      <c r="E60" s="806"/>
    </row>
    <row r="61" spans="1:9" x14ac:dyDescent="0.35">
      <c r="A61" s="289">
        <v>3777</v>
      </c>
      <c r="B61" s="580" t="s">
        <v>65</v>
      </c>
      <c r="C61" s="289" t="s">
        <v>437</v>
      </c>
      <c r="D61" s="289" t="s">
        <v>21</v>
      </c>
      <c r="E61" s="806"/>
    </row>
    <row r="62" spans="1:9" x14ac:dyDescent="0.35">
      <c r="A62" s="289">
        <v>3798</v>
      </c>
      <c r="B62" s="580" t="s">
        <v>72</v>
      </c>
      <c r="C62" s="289" t="s">
        <v>437</v>
      </c>
      <c r="D62" s="289" t="s">
        <v>21</v>
      </c>
      <c r="E62" s="806"/>
    </row>
    <row r="63" spans="1:9" x14ac:dyDescent="0.35">
      <c r="A63" s="289">
        <v>7100</v>
      </c>
      <c r="B63" s="580" t="s">
        <v>78</v>
      </c>
      <c r="C63" s="289" t="s">
        <v>437</v>
      </c>
      <c r="D63" s="289" t="s">
        <v>21</v>
      </c>
      <c r="E63" s="806"/>
    </row>
    <row r="64" spans="1:9" ht="33.75" customHeight="1" x14ac:dyDescent="0.35">
      <c r="A64" s="289">
        <v>7102</v>
      </c>
      <c r="B64" s="580" t="s">
        <v>79</v>
      </c>
      <c r="C64" s="289" t="s">
        <v>437</v>
      </c>
      <c r="D64" s="289" t="s">
        <v>21</v>
      </c>
      <c r="E64" s="806"/>
    </row>
    <row r="65" spans="1:5" ht="32.25" customHeight="1" x14ac:dyDescent="0.35">
      <c r="A65" s="289">
        <v>3700</v>
      </c>
      <c r="B65" s="580" t="s">
        <v>41</v>
      </c>
      <c r="C65" s="289" t="s">
        <v>1099</v>
      </c>
      <c r="D65" s="289" t="s">
        <v>21</v>
      </c>
      <c r="E65" s="581" t="s">
        <v>1098</v>
      </c>
    </row>
    <row r="66" spans="1:5" x14ac:dyDescent="0.35">
      <c r="A66" s="289">
        <v>3274</v>
      </c>
      <c r="B66" s="580" t="s">
        <v>32</v>
      </c>
      <c r="C66" s="392" t="s">
        <v>280</v>
      </c>
      <c r="D66" s="392" t="s">
        <v>27</v>
      </c>
      <c r="E66" s="581" t="s">
        <v>1083</v>
      </c>
    </row>
    <row r="67" spans="1:5" ht="29" x14ac:dyDescent="0.35">
      <c r="A67" s="392">
        <v>3770</v>
      </c>
      <c r="B67" s="580" t="s">
        <v>58</v>
      </c>
      <c r="C67" s="392" t="s">
        <v>280</v>
      </c>
      <c r="D67" s="392" t="s">
        <v>27</v>
      </c>
      <c r="E67" s="806" t="s">
        <v>59</v>
      </c>
    </row>
    <row r="68" spans="1:5" ht="29" x14ac:dyDescent="0.35">
      <c r="A68" s="392">
        <v>3771</v>
      </c>
      <c r="B68" s="580" t="s">
        <v>60</v>
      </c>
      <c r="C68" s="392" t="s">
        <v>280</v>
      </c>
      <c r="D68" s="392" t="s">
        <v>27</v>
      </c>
      <c r="E68" s="806" t="s">
        <v>59</v>
      </c>
    </row>
    <row r="69" spans="1:5" ht="29" x14ac:dyDescent="0.35">
      <c r="A69" s="392">
        <v>3772</v>
      </c>
      <c r="B69" s="580" t="s">
        <v>61</v>
      </c>
      <c r="C69" s="392" t="s">
        <v>280</v>
      </c>
      <c r="D69" s="392" t="s">
        <v>27</v>
      </c>
      <c r="E69" s="806" t="s">
        <v>59</v>
      </c>
    </row>
    <row r="70" spans="1:5" x14ac:dyDescent="0.35">
      <c r="A70" s="289">
        <v>3774</v>
      </c>
      <c r="B70" s="580" t="s">
        <v>63</v>
      </c>
      <c r="C70" s="392" t="s">
        <v>280</v>
      </c>
      <c r="D70" s="392" t="s">
        <v>27</v>
      </c>
      <c r="E70" s="581" t="s">
        <v>1083</v>
      </c>
    </row>
    <row r="71" spans="1:5" x14ac:dyDescent="0.35">
      <c r="A71" s="289">
        <v>3781</v>
      </c>
      <c r="B71" s="580" t="s">
        <v>68</v>
      </c>
      <c r="C71" s="392" t="s">
        <v>280</v>
      </c>
      <c r="D71" s="392" t="s">
        <v>69</v>
      </c>
      <c r="E71" s="581"/>
    </row>
    <row r="72" spans="1:5" x14ac:dyDescent="0.35">
      <c r="A72" s="580">
        <v>3170</v>
      </c>
      <c r="B72" s="580" t="s">
        <v>25</v>
      </c>
      <c r="C72" s="801" t="s">
        <v>26</v>
      </c>
      <c r="D72" s="801" t="s">
        <v>27</v>
      </c>
      <c r="E72" s="581"/>
    </row>
    <row r="73" spans="1:5" x14ac:dyDescent="0.35">
      <c r="A73" s="289">
        <v>3713</v>
      </c>
      <c r="B73" s="580" t="s">
        <v>47</v>
      </c>
      <c r="C73" s="392" t="s">
        <v>26</v>
      </c>
      <c r="D73" s="392" t="s">
        <v>27</v>
      </c>
      <c r="E73" s="806"/>
    </row>
    <row r="74" spans="1:5" x14ac:dyDescent="0.35">
      <c r="A74" s="289">
        <v>3753</v>
      </c>
      <c r="B74" s="580" t="s">
        <v>55</v>
      </c>
      <c r="C74" s="392" t="s">
        <v>26</v>
      </c>
      <c r="D74" s="392" t="s">
        <v>27</v>
      </c>
      <c r="E74" s="806"/>
    </row>
    <row r="75" spans="1:5" x14ac:dyDescent="0.35">
      <c r="A75" s="289">
        <v>3153</v>
      </c>
      <c r="B75" s="580" t="s">
        <v>17</v>
      </c>
      <c r="C75" s="392" t="s">
        <v>18</v>
      </c>
      <c r="D75" s="392" t="s">
        <v>15</v>
      </c>
      <c r="E75" s="806" t="s">
        <v>19</v>
      </c>
    </row>
    <row r="76" spans="1:5" x14ac:dyDescent="0.35">
      <c r="A76" s="289">
        <v>3182</v>
      </c>
      <c r="B76" s="580" t="s">
        <v>29</v>
      </c>
      <c r="C76" s="392" t="s">
        <v>18</v>
      </c>
      <c r="D76" s="392" t="s">
        <v>27</v>
      </c>
      <c r="E76" s="806"/>
    </row>
    <row r="77" spans="1:5" x14ac:dyDescent="0.35">
      <c r="A77" s="289">
        <v>3751</v>
      </c>
      <c r="B77" s="580" t="s">
        <v>53</v>
      </c>
      <c r="C77" s="392" t="s">
        <v>18</v>
      </c>
      <c r="D77" s="392" t="s">
        <v>15</v>
      </c>
      <c r="E77" s="806"/>
    </row>
    <row r="78" spans="1:5" x14ac:dyDescent="0.35">
      <c r="A78" s="289">
        <v>3759</v>
      </c>
      <c r="B78" s="580" t="s">
        <v>57</v>
      </c>
      <c r="C78" s="392" t="s">
        <v>18</v>
      </c>
      <c r="D78" s="392" t="s">
        <v>15</v>
      </c>
      <c r="E78" s="806"/>
    </row>
    <row r="79" spans="1:5" x14ac:dyDescent="0.35">
      <c r="A79" s="289">
        <v>3782</v>
      </c>
      <c r="B79" s="580" t="s">
        <v>70</v>
      </c>
      <c r="C79" s="392" t="s">
        <v>1048</v>
      </c>
      <c r="D79" s="392" t="s">
        <v>35</v>
      </c>
      <c r="E79" s="806"/>
    </row>
    <row r="80" spans="1:5" x14ac:dyDescent="0.35">
      <c r="A80" s="289">
        <v>3786</v>
      </c>
      <c r="B80" s="580" t="s">
        <v>71</v>
      </c>
      <c r="C80" s="392" t="s">
        <v>1049</v>
      </c>
      <c r="D80" s="392" t="s">
        <v>15</v>
      </c>
      <c r="E80" s="806"/>
    </row>
    <row r="81" spans="1:5" x14ac:dyDescent="0.35">
      <c r="A81" s="289">
        <v>3150</v>
      </c>
      <c r="B81" s="580" t="s">
        <v>13</v>
      </c>
      <c r="C81" s="392" t="s">
        <v>14</v>
      </c>
      <c r="D81" s="392" t="s">
        <v>15</v>
      </c>
      <c r="E81" s="806" t="s">
        <v>16</v>
      </c>
    </row>
    <row r="82" spans="1:5" ht="62.5" customHeight="1" x14ac:dyDescent="0.35">
      <c r="A82" s="289">
        <v>3752</v>
      </c>
      <c r="B82" s="580" t="s">
        <v>54</v>
      </c>
      <c r="C82" s="392" t="s">
        <v>14</v>
      </c>
      <c r="D82" s="392" t="s">
        <v>15</v>
      </c>
      <c r="E82" s="806"/>
    </row>
    <row r="83" spans="1:5" ht="58" x14ac:dyDescent="0.35">
      <c r="A83" s="289">
        <v>3196</v>
      </c>
      <c r="B83" s="580" t="s">
        <v>30</v>
      </c>
      <c r="C83" s="289" t="s">
        <v>30</v>
      </c>
      <c r="D83" s="392" t="s">
        <v>1100</v>
      </c>
      <c r="E83" s="806" t="s">
        <v>1101</v>
      </c>
    </row>
    <row r="84" spans="1:5" x14ac:dyDescent="0.35">
      <c r="A84" s="292"/>
      <c r="B84" s="807"/>
      <c r="C84" s="292"/>
      <c r="D84" s="285"/>
      <c r="E84" s="129"/>
    </row>
    <row r="85" spans="1:5" x14ac:dyDescent="0.35">
      <c r="A85" s="854" t="s">
        <v>80</v>
      </c>
      <c r="B85" s="854"/>
      <c r="C85" s="854"/>
      <c r="D85" s="854"/>
      <c r="E85" s="181"/>
    </row>
    <row r="86" spans="1:5" x14ac:dyDescent="0.35">
      <c r="A86" s="183" t="s">
        <v>81</v>
      </c>
      <c r="B86" s="183" t="s">
        <v>82</v>
      </c>
      <c r="C86" s="183" t="s">
        <v>83</v>
      </c>
      <c r="D86" s="183" t="s">
        <v>84</v>
      </c>
      <c r="E86" s="181"/>
    </row>
    <row r="87" spans="1:5" x14ac:dyDescent="0.35">
      <c r="A87" s="808" t="s">
        <v>85</v>
      </c>
      <c r="B87" s="808" t="s">
        <v>86</v>
      </c>
      <c r="C87" s="808" t="s">
        <v>87</v>
      </c>
      <c r="D87" s="809">
        <v>6601</v>
      </c>
      <c r="E87" s="181"/>
    </row>
    <row r="88" spans="1:5" x14ac:dyDescent="0.35">
      <c r="A88" s="808" t="s">
        <v>88</v>
      </c>
      <c r="B88" s="808" t="s">
        <v>86</v>
      </c>
      <c r="C88" s="808" t="s">
        <v>89</v>
      </c>
      <c r="D88" s="809">
        <v>6099</v>
      </c>
      <c r="E88" s="181"/>
    </row>
    <row r="89" spans="1:5" x14ac:dyDescent="0.35">
      <c r="A89" s="808" t="s">
        <v>90</v>
      </c>
      <c r="B89" s="808" t="s">
        <v>86</v>
      </c>
      <c r="C89" s="808" t="s">
        <v>91</v>
      </c>
      <c r="D89" s="809">
        <v>6610</v>
      </c>
      <c r="E89" s="181"/>
    </row>
    <row r="90" spans="1:5" x14ac:dyDescent="0.35">
      <c r="A90" s="808" t="s">
        <v>92</v>
      </c>
      <c r="B90" s="808" t="s">
        <v>86</v>
      </c>
      <c r="C90" s="808" t="s">
        <v>93</v>
      </c>
      <c r="D90" s="809">
        <v>6620</v>
      </c>
      <c r="E90" s="181"/>
    </row>
    <row r="91" spans="1:5" x14ac:dyDescent="0.35">
      <c r="A91" s="808" t="s">
        <v>94</v>
      </c>
      <c r="B91" s="808" t="s">
        <v>86</v>
      </c>
      <c r="C91" s="808" t="s">
        <v>95</v>
      </c>
      <c r="D91" s="809">
        <v>6660</v>
      </c>
      <c r="E91" s="181"/>
    </row>
    <row r="92" spans="1:5" x14ac:dyDescent="0.35">
      <c r="A92" s="808" t="s">
        <v>96</v>
      </c>
      <c r="B92" s="808" t="s">
        <v>86</v>
      </c>
      <c r="C92" s="808" t="s">
        <v>97</v>
      </c>
      <c r="D92" s="809">
        <v>6670</v>
      </c>
      <c r="E92" s="181"/>
    </row>
    <row r="93" spans="1:5" x14ac:dyDescent="0.35">
      <c r="A93" s="808" t="s">
        <v>98</v>
      </c>
      <c r="B93" s="808" t="s">
        <v>99</v>
      </c>
      <c r="C93" s="808" t="s">
        <v>87</v>
      </c>
      <c r="D93" s="809">
        <v>1103</v>
      </c>
      <c r="E93" s="181"/>
    </row>
    <row r="94" spans="1:5" x14ac:dyDescent="0.35">
      <c r="A94" s="808" t="s">
        <v>100</v>
      </c>
      <c r="B94" s="808" t="s">
        <v>99</v>
      </c>
      <c r="C94" s="808" t="s">
        <v>101</v>
      </c>
      <c r="D94" s="809">
        <v>1199</v>
      </c>
      <c r="E94" s="181"/>
    </row>
    <row r="95" spans="1:5" x14ac:dyDescent="0.35">
      <c r="A95" s="808" t="s">
        <v>102</v>
      </c>
      <c r="B95" s="808" t="s">
        <v>99</v>
      </c>
      <c r="C95" s="808" t="s">
        <v>103</v>
      </c>
      <c r="D95" s="809">
        <v>1110</v>
      </c>
      <c r="E95" s="181"/>
    </row>
    <row r="96" spans="1:5" x14ac:dyDescent="0.35">
      <c r="A96" s="808" t="s">
        <v>104</v>
      </c>
      <c r="B96" s="808" t="s">
        <v>99</v>
      </c>
      <c r="C96" s="808" t="s">
        <v>105</v>
      </c>
      <c r="D96" s="809">
        <v>1120</v>
      </c>
      <c r="E96" s="181"/>
    </row>
    <row r="97" spans="1:5" x14ac:dyDescent="0.35">
      <c r="A97" s="808" t="s">
        <v>106</v>
      </c>
      <c r="B97" s="808" t="s">
        <v>99</v>
      </c>
      <c r="C97" s="808" t="s">
        <v>107</v>
      </c>
      <c r="D97" s="809">
        <v>1140</v>
      </c>
      <c r="E97" s="181"/>
    </row>
    <row r="98" spans="1:5" x14ac:dyDescent="0.35">
      <c r="A98" s="808" t="s">
        <v>108</v>
      </c>
      <c r="B98" s="808" t="s">
        <v>99</v>
      </c>
      <c r="C98" s="808" t="s">
        <v>109</v>
      </c>
      <c r="D98" s="809">
        <v>1150</v>
      </c>
      <c r="E98" s="181"/>
    </row>
    <row r="99" spans="1:5" x14ac:dyDescent="0.35">
      <c r="A99" s="808" t="s">
        <v>110</v>
      </c>
      <c r="B99" s="808" t="s">
        <v>99</v>
      </c>
      <c r="C99" s="808" t="s">
        <v>111</v>
      </c>
      <c r="D99" s="809">
        <v>1170</v>
      </c>
      <c r="E99" s="181"/>
    </row>
    <row r="100" spans="1:5" x14ac:dyDescent="0.35">
      <c r="A100" s="808" t="s">
        <v>112</v>
      </c>
      <c r="B100" s="808" t="s">
        <v>99</v>
      </c>
      <c r="C100" s="808" t="s">
        <v>113</v>
      </c>
      <c r="D100" s="809">
        <v>1180</v>
      </c>
      <c r="E100" s="181"/>
    </row>
    <row r="101" spans="1:5" x14ac:dyDescent="0.35">
      <c r="A101" s="808" t="s">
        <v>114</v>
      </c>
      <c r="B101" s="808" t="s">
        <v>99</v>
      </c>
      <c r="C101" s="808" t="s">
        <v>115</v>
      </c>
      <c r="D101" s="809">
        <v>1190</v>
      </c>
      <c r="E101" s="181"/>
    </row>
    <row r="102" spans="1:5" x14ac:dyDescent="0.35">
      <c r="A102" s="808" t="s">
        <v>116</v>
      </c>
      <c r="B102" s="808" t="s">
        <v>117</v>
      </c>
      <c r="C102" s="808" t="s">
        <v>87</v>
      </c>
      <c r="D102" s="809">
        <v>3301</v>
      </c>
      <c r="E102" s="181"/>
    </row>
    <row r="103" spans="1:5" x14ac:dyDescent="0.35">
      <c r="A103" s="808" t="s">
        <v>118</v>
      </c>
      <c r="B103" s="808" t="s">
        <v>117</v>
      </c>
      <c r="C103" s="808" t="s">
        <v>119</v>
      </c>
      <c r="D103" s="809">
        <v>3099</v>
      </c>
      <c r="E103" s="181"/>
    </row>
    <row r="104" spans="1:5" x14ac:dyDescent="0.35">
      <c r="A104" s="808" t="s">
        <v>120</v>
      </c>
      <c r="B104" s="808" t="s">
        <v>117</v>
      </c>
      <c r="C104" s="808" t="s">
        <v>121</v>
      </c>
      <c r="D104" s="810">
        <v>3340</v>
      </c>
      <c r="E104" s="181"/>
    </row>
    <row r="105" spans="1:5" x14ac:dyDescent="0.35">
      <c r="A105" s="808" t="s">
        <v>122</v>
      </c>
      <c r="B105" s="808" t="s">
        <v>117</v>
      </c>
      <c r="C105" s="808" t="s">
        <v>123</v>
      </c>
      <c r="D105" s="810">
        <v>3380</v>
      </c>
      <c r="E105" s="181"/>
    </row>
    <row r="106" spans="1:5" x14ac:dyDescent="0.35">
      <c r="A106" s="808" t="s">
        <v>124</v>
      </c>
      <c r="B106" s="808" t="s">
        <v>117</v>
      </c>
      <c r="C106" s="808" t="s">
        <v>125</v>
      </c>
      <c r="D106" s="810">
        <v>3320</v>
      </c>
      <c r="E106" s="181"/>
    </row>
    <row r="107" spans="1:5" x14ac:dyDescent="0.35">
      <c r="A107" s="808" t="s">
        <v>126</v>
      </c>
      <c r="B107" s="808" t="s">
        <v>117</v>
      </c>
      <c r="C107" s="808" t="s">
        <v>127</v>
      </c>
      <c r="D107" s="810">
        <v>3350</v>
      </c>
      <c r="E107" s="181"/>
    </row>
    <row r="108" spans="1:5" x14ac:dyDescent="0.35">
      <c r="A108" s="808" t="s">
        <v>128</v>
      </c>
      <c r="B108" s="808" t="s">
        <v>117</v>
      </c>
      <c r="C108" s="808" t="s">
        <v>129</v>
      </c>
      <c r="D108" s="810">
        <v>3310</v>
      </c>
      <c r="E108" s="181"/>
    </row>
    <row r="109" spans="1:5" x14ac:dyDescent="0.35">
      <c r="A109" s="808" t="s">
        <v>130</v>
      </c>
      <c r="B109" s="808" t="s">
        <v>131</v>
      </c>
      <c r="C109" s="808" t="s">
        <v>87</v>
      </c>
      <c r="D109" s="809">
        <v>5501</v>
      </c>
      <c r="E109" s="181"/>
    </row>
    <row r="110" spans="1:5" x14ac:dyDescent="0.35">
      <c r="A110" s="808" t="s">
        <v>132</v>
      </c>
      <c r="B110" s="808" t="s">
        <v>131</v>
      </c>
      <c r="C110" s="808" t="s">
        <v>133</v>
      </c>
      <c r="D110" s="809">
        <v>5099</v>
      </c>
      <c r="E110" s="181"/>
    </row>
    <row r="111" spans="1:5" x14ac:dyDescent="0.35">
      <c r="A111" s="808" t="s">
        <v>134</v>
      </c>
      <c r="B111" s="808" t="s">
        <v>131</v>
      </c>
      <c r="C111" s="808" t="s">
        <v>135</v>
      </c>
      <c r="D111" s="809">
        <v>5570</v>
      </c>
      <c r="E111" s="181"/>
    </row>
    <row r="112" spans="1:5" x14ac:dyDescent="0.35">
      <c r="A112" s="808" t="s">
        <v>136</v>
      </c>
      <c r="B112" s="808" t="s">
        <v>131</v>
      </c>
      <c r="C112" s="808" t="s">
        <v>137</v>
      </c>
      <c r="D112" s="809">
        <v>5520</v>
      </c>
      <c r="E112" s="181"/>
    </row>
    <row r="113" spans="1:5" x14ac:dyDescent="0.35">
      <c r="A113" s="808" t="s">
        <v>138</v>
      </c>
      <c r="B113" s="808" t="s">
        <v>131</v>
      </c>
      <c r="C113" s="808" t="s">
        <v>139</v>
      </c>
      <c r="D113" s="809">
        <v>5580</v>
      </c>
      <c r="E113" s="181"/>
    </row>
    <row r="114" spans="1:5" x14ac:dyDescent="0.35">
      <c r="A114" s="808" t="s">
        <v>140</v>
      </c>
      <c r="B114" s="808" t="s">
        <v>131</v>
      </c>
      <c r="C114" s="808" t="s">
        <v>141</v>
      </c>
      <c r="D114" s="809">
        <v>5590</v>
      </c>
      <c r="E114" s="181"/>
    </row>
    <row r="115" spans="1:5" x14ac:dyDescent="0.35">
      <c r="A115" s="808" t="s">
        <v>142</v>
      </c>
      <c r="B115" s="808" t="s">
        <v>131</v>
      </c>
      <c r="C115" s="808" t="s">
        <v>143</v>
      </c>
      <c r="D115" s="809">
        <v>5540</v>
      </c>
      <c r="E115" s="181"/>
    </row>
    <row r="116" spans="1:5" x14ac:dyDescent="0.35">
      <c r="A116" s="808" t="s">
        <v>144</v>
      </c>
      <c r="B116" s="808" t="s">
        <v>131</v>
      </c>
      <c r="C116" s="808" t="s">
        <v>145</v>
      </c>
      <c r="D116" s="809">
        <v>5550</v>
      </c>
      <c r="E116" s="181"/>
    </row>
    <row r="117" spans="1:5" x14ac:dyDescent="0.35">
      <c r="A117" s="808" t="s">
        <v>146</v>
      </c>
      <c r="B117" s="808" t="s">
        <v>131</v>
      </c>
      <c r="C117" s="808" t="s">
        <v>147</v>
      </c>
      <c r="D117" s="809">
        <v>5560</v>
      </c>
      <c r="E117" s="181"/>
    </row>
  </sheetData>
  <autoFilter ref="A31:E83" xr:uid="{F4981C4C-7906-48F1-9A69-F3F452B35A39}">
    <sortState xmlns:xlrd2="http://schemas.microsoft.com/office/spreadsheetml/2017/richdata2" ref="A32:E83">
      <sortCondition ref="C31:C83"/>
    </sortState>
  </autoFilter>
  <mergeCells count="19">
    <mergeCell ref="A85:D85"/>
    <mergeCell ref="B23:E23"/>
    <mergeCell ref="B24:E24"/>
    <mergeCell ref="B27:E27"/>
    <mergeCell ref="B28:E28"/>
    <mergeCell ref="A30:E30"/>
    <mergeCell ref="A1:E1"/>
    <mergeCell ref="A2:E2"/>
    <mergeCell ref="A4:E4"/>
    <mergeCell ref="A9:E9"/>
    <mergeCell ref="A11:E11"/>
    <mergeCell ref="B20:E20"/>
    <mergeCell ref="B21:E21"/>
    <mergeCell ref="B22:E22"/>
    <mergeCell ref="A6:E6"/>
    <mergeCell ref="B19:E19"/>
    <mergeCell ref="A12:E12"/>
    <mergeCell ref="A13:E13"/>
    <mergeCell ref="B17:E17"/>
  </mergeCells>
  <pageMargins left="0.7" right="0.7" top="0.75" bottom="0.75" header="0.3" footer="0.3"/>
  <pageSetup scale="62"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36"/>
  <sheetViews>
    <sheetView zoomScale="80" zoomScaleNormal="80" workbookViewId="0">
      <selection activeCell="M2" sqref="M2"/>
    </sheetView>
  </sheetViews>
  <sheetFormatPr defaultRowHeight="14.5" x14ac:dyDescent="0.35"/>
  <cols>
    <col min="1" max="1" width="7.1796875" customWidth="1"/>
    <col min="2" max="3" width="9.453125" customWidth="1"/>
    <col min="4" max="4" width="30.54296875" customWidth="1"/>
    <col min="5" max="5" width="12.54296875" customWidth="1"/>
    <col min="6" max="6" width="17" customWidth="1"/>
    <col min="7" max="7" width="16.54296875" customWidth="1"/>
    <col min="8" max="9" width="13" customWidth="1"/>
    <col min="10" max="10" width="12.81640625" customWidth="1"/>
    <col min="11" max="11" width="12.1796875" customWidth="1"/>
    <col min="12" max="12" width="11.81640625" customWidth="1"/>
    <col min="13" max="13" width="26.1796875" customWidth="1"/>
  </cols>
  <sheetData>
    <row r="1" spans="1:13" ht="18" x14ac:dyDescent="0.35">
      <c r="A1" s="124"/>
      <c r="B1" s="3"/>
      <c r="C1" s="3"/>
      <c r="D1" s="3"/>
      <c r="E1" s="24"/>
      <c r="F1" s="20"/>
      <c r="G1" s="10"/>
      <c r="H1" s="3"/>
      <c r="I1" s="3"/>
      <c r="J1" s="3"/>
      <c r="K1" s="3"/>
      <c r="L1" s="3"/>
      <c r="M1" s="4"/>
    </row>
    <row r="2" spans="1:13" ht="18" x14ac:dyDescent="0.4">
      <c r="A2" s="22" t="s">
        <v>148</v>
      </c>
      <c r="B2" s="55"/>
      <c r="C2" s="55"/>
      <c r="D2" s="55"/>
      <c r="E2" s="56"/>
      <c r="F2" s="57"/>
      <c r="G2" s="3"/>
      <c r="H2" s="3"/>
      <c r="I2" s="3"/>
      <c r="J2" s="3"/>
      <c r="K2" s="3"/>
      <c r="L2" s="3"/>
      <c r="M2" s="402" t="s">
        <v>1153</v>
      </c>
    </row>
    <row r="3" spans="1:13" x14ac:dyDescent="0.35">
      <c r="A3" s="7" t="s">
        <v>149</v>
      </c>
      <c r="B3" s="10"/>
      <c r="C3" s="10"/>
      <c r="D3" s="67"/>
      <c r="E3" s="24"/>
      <c r="F3" s="10"/>
      <c r="G3" s="7" t="s">
        <v>150</v>
      </c>
      <c r="H3" s="70"/>
      <c r="J3" s="7"/>
      <c r="K3" s="7"/>
      <c r="L3" s="7"/>
      <c r="M3" s="10"/>
    </row>
    <row r="4" spans="1:13" ht="18.5" thickBot="1" x14ac:dyDescent="0.45">
      <c r="A4" s="22"/>
      <c r="B4" s="10"/>
      <c r="C4" s="10"/>
      <c r="D4" s="68"/>
      <c r="E4" s="24"/>
      <c r="F4" s="10"/>
      <c r="G4" s="10"/>
      <c r="H4" s="71"/>
      <c r="I4" s="7"/>
      <c r="J4" s="7"/>
      <c r="K4" s="7"/>
      <c r="L4" s="7"/>
      <c r="M4" s="10"/>
    </row>
    <row r="5" spans="1:13" x14ac:dyDescent="0.35">
      <c r="A5" s="60" t="s">
        <v>151</v>
      </c>
      <c r="B5" s="2"/>
      <c r="C5" s="2"/>
      <c r="D5" s="300"/>
      <c r="E5" s="58"/>
      <c r="F5" s="59"/>
      <c r="G5" s="84" t="s">
        <v>152</v>
      </c>
      <c r="H5" s="83"/>
      <c r="I5" s="16"/>
      <c r="J5" s="59"/>
      <c r="K5" s="59"/>
      <c r="L5" s="59"/>
      <c r="M5" s="50"/>
    </row>
    <row r="6" spans="1:13" x14ac:dyDescent="0.35">
      <c r="A6" s="86"/>
      <c r="B6" s="5"/>
      <c r="C6" s="5"/>
      <c r="D6" s="69"/>
      <c r="E6" s="12"/>
      <c r="G6" s="7"/>
      <c r="H6" s="72"/>
      <c r="I6" s="5"/>
      <c r="M6" s="51"/>
    </row>
    <row r="7" spans="1:13" x14ac:dyDescent="0.35">
      <c r="A7" s="87" t="s">
        <v>153</v>
      </c>
      <c r="B7" s="6"/>
      <c r="C7" s="6"/>
      <c r="D7" s="298"/>
      <c r="E7" s="25"/>
      <c r="G7" s="85" t="s">
        <v>154</v>
      </c>
      <c r="H7" s="73" t="s">
        <v>155</v>
      </c>
      <c r="I7" s="5"/>
      <c r="M7" s="51"/>
    </row>
    <row r="8" spans="1:13" x14ac:dyDescent="0.35">
      <c r="A8" s="87"/>
      <c r="B8" s="1"/>
      <c r="C8" s="1"/>
      <c r="D8" s="69"/>
      <c r="E8" s="25"/>
      <c r="G8" s="7"/>
      <c r="H8" s="72"/>
      <c r="I8" s="5"/>
      <c r="M8" s="51"/>
    </row>
    <row r="9" spans="1:13" x14ac:dyDescent="0.35">
      <c r="A9" s="86" t="s">
        <v>156</v>
      </c>
      <c r="B9" s="5"/>
      <c r="C9" s="5"/>
      <c r="D9" s="95"/>
      <c r="E9" s="5"/>
      <c r="G9" s="8" t="s">
        <v>157</v>
      </c>
      <c r="H9" s="73" t="s">
        <v>155</v>
      </c>
      <c r="I9" s="5"/>
      <c r="M9" s="51"/>
    </row>
    <row r="10" spans="1:13" ht="15" thickBot="1" x14ac:dyDescent="0.4">
      <c r="A10" s="9"/>
      <c r="B10" s="17"/>
      <c r="C10" s="17"/>
      <c r="D10" s="17"/>
      <c r="E10" s="18"/>
      <c r="F10" s="23"/>
      <c r="G10" s="17"/>
      <c r="H10" s="74"/>
      <c r="I10" s="17"/>
      <c r="J10" s="17"/>
      <c r="K10" s="17"/>
      <c r="L10" s="17"/>
      <c r="M10" s="11"/>
    </row>
    <row r="11" spans="1:13" ht="15" thickBot="1" x14ac:dyDescent="0.4">
      <c r="A11" s="8"/>
      <c r="B11" s="21"/>
      <c r="C11" s="21"/>
      <c r="D11" s="21"/>
      <c r="E11" s="14"/>
      <c r="F11" s="13"/>
      <c r="G11" s="21"/>
      <c r="H11" s="21"/>
      <c r="I11" s="21"/>
      <c r="J11" s="21"/>
      <c r="K11" s="21"/>
      <c r="L11" s="21"/>
      <c r="M11" s="8"/>
    </row>
    <row r="12" spans="1:13" x14ac:dyDescent="0.35">
      <c r="A12" s="873" t="s">
        <v>158</v>
      </c>
      <c r="B12" s="873" t="s">
        <v>159</v>
      </c>
      <c r="C12" s="873" t="s">
        <v>189</v>
      </c>
      <c r="D12" s="64" t="s">
        <v>160</v>
      </c>
      <c r="E12" s="875" t="s">
        <v>161</v>
      </c>
      <c r="F12" s="877" t="s">
        <v>162</v>
      </c>
      <c r="G12" s="879" t="s">
        <v>163</v>
      </c>
      <c r="H12" s="866" t="s">
        <v>164</v>
      </c>
      <c r="I12" s="864" t="s">
        <v>165</v>
      </c>
      <c r="J12" s="866" t="s">
        <v>166</v>
      </c>
      <c r="K12" s="864" t="s">
        <v>167</v>
      </c>
      <c r="L12" s="866" t="s">
        <v>168</v>
      </c>
      <c r="M12" s="870" t="s">
        <v>169</v>
      </c>
    </row>
    <row r="13" spans="1:13" ht="22.5" customHeight="1" thickBot="1" x14ac:dyDescent="0.4">
      <c r="A13" s="874"/>
      <c r="B13" s="874"/>
      <c r="C13" s="874"/>
      <c r="D13" s="105" t="s">
        <v>170</v>
      </c>
      <c r="E13" s="876"/>
      <c r="F13" s="878"/>
      <c r="G13" s="880"/>
      <c r="H13" s="872"/>
      <c r="I13" s="865"/>
      <c r="J13" s="867"/>
      <c r="K13" s="868"/>
      <c r="L13" s="869"/>
      <c r="M13" s="871"/>
    </row>
    <row r="14" spans="1:13" x14ac:dyDescent="0.35">
      <c r="A14" s="101"/>
      <c r="B14" s="102"/>
      <c r="C14" s="102"/>
      <c r="D14" s="102"/>
      <c r="E14" s="82"/>
      <c r="F14" s="102"/>
      <c r="G14" s="102"/>
      <c r="H14" s="103"/>
      <c r="I14" s="103"/>
      <c r="J14" s="102"/>
      <c r="K14" s="102"/>
      <c r="L14" s="102"/>
      <c r="M14" s="104"/>
    </row>
    <row r="15" spans="1:13" x14ac:dyDescent="0.35">
      <c r="A15" s="75"/>
      <c r="B15" s="102"/>
      <c r="C15" s="102"/>
      <c r="D15" s="79"/>
      <c r="E15" s="77"/>
      <c r="F15" s="80"/>
      <c r="G15" s="79"/>
      <c r="H15" s="81"/>
      <c r="I15" s="81"/>
      <c r="J15" s="79"/>
      <c r="K15" s="79"/>
      <c r="L15" s="79"/>
      <c r="M15" s="78"/>
    </row>
    <row r="16" spans="1:13" x14ac:dyDescent="0.35">
      <c r="A16" s="75"/>
      <c r="B16" s="102"/>
      <c r="C16" s="102"/>
      <c r="D16" s="79"/>
      <c r="E16" s="77"/>
      <c r="F16" s="80"/>
      <c r="G16" s="79"/>
      <c r="H16" s="81"/>
      <c r="I16" s="81"/>
      <c r="J16" s="79"/>
      <c r="K16" s="79"/>
      <c r="L16" s="79"/>
      <c r="M16" s="78"/>
    </row>
    <row r="17" spans="1:13" x14ac:dyDescent="0.35">
      <c r="A17" s="75"/>
      <c r="B17" s="102"/>
      <c r="C17" s="102"/>
      <c r="D17" s="79"/>
      <c r="E17" s="77"/>
      <c r="F17" s="80"/>
      <c r="G17" s="79"/>
      <c r="H17" s="81"/>
      <c r="I17" s="81"/>
      <c r="J17" s="79"/>
      <c r="K17" s="79"/>
      <c r="L17" s="79"/>
      <c r="M17" s="78"/>
    </row>
    <row r="18" spans="1:13" x14ac:dyDescent="0.35">
      <c r="A18" s="75"/>
      <c r="B18" s="102"/>
      <c r="C18" s="102"/>
      <c r="D18" s="79"/>
      <c r="E18" s="77"/>
      <c r="F18" s="80"/>
      <c r="G18" s="79"/>
      <c r="H18" s="81"/>
      <c r="I18" s="81"/>
      <c r="J18" s="79"/>
      <c r="K18" s="79"/>
      <c r="L18" s="79"/>
      <c r="M18" s="78"/>
    </row>
    <row r="19" spans="1:13" x14ac:dyDescent="0.35">
      <c r="A19" s="75"/>
      <c r="B19" s="102"/>
      <c r="C19" s="102"/>
      <c r="D19" s="79"/>
      <c r="E19" s="77"/>
      <c r="F19" s="80"/>
      <c r="G19" s="79"/>
      <c r="H19" s="81"/>
      <c r="I19" s="81"/>
      <c r="J19" s="79"/>
      <c r="K19" s="79"/>
      <c r="L19" s="79"/>
      <c r="M19" s="78"/>
    </row>
    <row r="20" spans="1:13" x14ac:dyDescent="0.35">
      <c r="A20" s="75"/>
      <c r="B20" s="102"/>
      <c r="C20" s="102"/>
      <c r="D20" s="79"/>
      <c r="E20" s="77"/>
      <c r="F20" s="80"/>
      <c r="G20" s="79"/>
      <c r="H20" s="81"/>
      <c r="I20" s="81"/>
      <c r="J20" s="79"/>
      <c r="K20" s="79"/>
      <c r="L20" s="79"/>
      <c r="M20" s="78"/>
    </row>
    <row r="21" spans="1:13" x14ac:dyDescent="0.35">
      <c r="A21" s="75"/>
      <c r="B21" s="102"/>
      <c r="C21" s="102"/>
      <c r="D21" s="79"/>
      <c r="E21" s="77"/>
      <c r="F21" s="80"/>
      <c r="G21" s="79"/>
      <c r="H21" s="81"/>
      <c r="I21" s="81"/>
      <c r="J21" s="79"/>
      <c r="K21" s="79"/>
      <c r="L21" s="79"/>
      <c r="M21" s="78"/>
    </row>
    <row r="22" spans="1:13" x14ac:dyDescent="0.35">
      <c r="A22" s="75"/>
      <c r="B22" s="102"/>
      <c r="C22" s="102"/>
      <c r="D22" s="79"/>
      <c r="E22" s="77"/>
      <c r="F22" s="80"/>
      <c r="G22" s="79"/>
      <c r="H22" s="81"/>
      <c r="I22" s="81"/>
      <c r="J22" s="79"/>
      <c r="K22" s="79"/>
      <c r="L22" s="79"/>
      <c r="M22" s="78"/>
    </row>
    <row r="23" spans="1:13" x14ac:dyDescent="0.35">
      <c r="A23" s="75"/>
      <c r="B23" s="102"/>
      <c r="C23" s="102"/>
      <c r="D23" s="79"/>
      <c r="E23" s="77"/>
      <c r="F23" s="80"/>
      <c r="G23" s="79"/>
      <c r="H23" s="81"/>
      <c r="I23" s="81"/>
      <c r="J23" s="79"/>
      <c r="K23" s="79"/>
      <c r="L23" s="79"/>
      <c r="M23" s="78"/>
    </row>
    <row r="24" spans="1:13" x14ac:dyDescent="0.35">
      <c r="A24" s="75"/>
      <c r="B24" s="102"/>
      <c r="C24" s="102"/>
      <c r="D24" s="79"/>
      <c r="E24" s="77"/>
      <c r="F24" s="80"/>
      <c r="G24" s="79"/>
      <c r="H24" s="81"/>
      <c r="I24" s="81"/>
      <c r="J24" s="79"/>
      <c r="K24" s="79"/>
      <c r="L24" s="79"/>
      <c r="M24" s="78"/>
    </row>
    <row r="25" spans="1:13" x14ac:dyDescent="0.35">
      <c r="A25" s="75"/>
      <c r="B25" s="102"/>
      <c r="C25" s="102"/>
      <c r="D25" s="79"/>
      <c r="E25" s="77"/>
      <c r="F25" s="80"/>
      <c r="G25" s="79"/>
      <c r="H25" s="81"/>
      <c r="I25" s="81"/>
      <c r="J25" s="79"/>
      <c r="K25" s="79"/>
      <c r="L25" s="79"/>
      <c r="M25" s="78"/>
    </row>
    <row r="26" spans="1:13" x14ac:dyDescent="0.35">
      <c r="A26" s="75"/>
      <c r="B26" s="102"/>
      <c r="C26" s="102"/>
      <c r="D26" s="79"/>
      <c r="E26" s="77"/>
      <c r="F26" s="80"/>
      <c r="G26" s="79"/>
      <c r="H26" s="81"/>
      <c r="I26" s="81"/>
      <c r="J26" s="79"/>
      <c r="K26" s="79"/>
      <c r="L26" s="79"/>
      <c r="M26" s="78"/>
    </row>
    <row r="27" spans="1:13" x14ac:dyDescent="0.35">
      <c r="A27" s="75"/>
      <c r="B27" s="102"/>
      <c r="C27" s="102"/>
      <c r="D27" s="79"/>
      <c r="E27" s="77"/>
      <c r="F27" s="80"/>
      <c r="G27" s="79"/>
      <c r="H27" s="81"/>
      <c r="I27" s="81"/>
      <c r="J27" s="79"/>
      <c r="K27" s="79"/>
      <c r="L27" s="79"/>
      <c r="M27" s="78"/>
    </row>
    <row r="28" spans="1:13" x14ac:dyDescent="0.35">
      <c r="A28" s="75"/>
      <c r="B28" s="102"/>
      <c r="C28" s="102"/>
      <c r="D28" s="79"/>
      <c r="E28" s="77"/>
      <c r="F28" s="80"/>
      <c r="G28" s="79"/>
      <c r="H28" s="81"/>
      <c r="I28" s="81"/>
      <c r="J28" s="79"/>
      <c r="K28" s="79"/>
      <c r="L28" s="79"/>
      <c r="M28" s="78"/>
    </row>
    <row r="29" spans="1:13" x14ac:dyDescent="0.35">
      <c r="A29" s="75"/>
      <c r="B29" s="102"/>
      <c r="C29" s="102"/>
      <c r="D29" s="79"/>
      <c r="E29" s="77"/>
      <c r="F29" s="80"/>
      <c r="G29" s="79"/>
      <c r="H29" s="81"/>
      <c r="I29" s="81"/>
      <c r="J29" s="79"/>
      <c r="K29" s="79"/>
      <c r="L29" s="79"/>
      <c r="M29" s="78"/>
    </row>
    <row r="30" spans="1:13" x14ac:dyDescent="0.35">
      <c r="A30" s="75"/>
      <c r="B30" s="102"/>
      <c r="C30" s="102"/>
      <c r="D30" s="79"/>
      <c r="E30" s="77"/>
      <c r="F30" s="80"/>
      <c r="G30" s="79"/>
      <c r="H30" s="81"/>
      <c r="I30" s="81"/>
      <c r="J30" s="79"/>
      <c r="K30" s="79"/>
      <c r="L30" s="79"/>
      <c r="M30" s="78"/>
    </row>
    <row r="31" spans="1:13" x14ac:dyDescent="0.35">
      <c r="A31" s="75"/>
      <c r="B31" s="102"/>
      <c r="C31" s="102"/>
      <c r="D31" s="79"/>
      <c r="E31" s="77"/>
      <c r="F31" s="76"/>
      <c r="G31" s="79"/>
      <c r="H31" s="81"/>
      <c r="I31" s="81"/>
      <c r="J31" s="79"/>
      <c r="K31" s="79"/>
      <c r="L31" s="79"/>
      <c r="M31" s="78"/>
    </row>
    <row r="32" spans="1:13" x14ac:dyDescent="0.35">
      <c r="A32" s="75"/>
      <c r="B32" s="102"/>
      <c r="C32" s="102"/>
      <c r="D32" s="79"/>
      <c r="E32" s="77"/>
      <c r="F32" s="76"/>
      <c r="G32" s="79"/>
      <c r="H32" s="81"/>
      <c r="I32" s="81"/>
      <c r="J32" s="79"/>
      <c r="K32" s="79"/>
      <c r="L32" s="79"/>
      <c r="M32" s="78"/>
    </row>
    <row r="33" spans="1:13" x14ac:dyDescent="0.35">
      <c r="A33" s="75"/>
      <c r="B33" s="102"/>
      <c r="C33" s="102"/>
      <c r="D33" s="79"/>
      <c r="E33" s="77"/>
      <c r="F33" s="76"/>
      <c r="G33" s="79"/>
      <c r="H33" s="81"/>
      <c r="I33" s="81"/>
      <c r="J33" s="79"/>
      <c r="K33" s="79"/>
      <c r="L33" s="79"/>
      <c r="M33" s="78"/>
    </row>
    <row r="34" spans="1:13" x14ac:dyDescent="0.35">
      <c r="J34" s="240" t="s">
        <v>171</v>
      </c>
      <c r="K34" s="240">
        <f>SUM(K14:K33)</f>
        <v>0</v>
      </c>
      <c r="L34" s="240">
        <f>SUM(L14:L33)</f>
        <v>0</v>
      </c>
    </row>
    <row r="36" spans="1:13" x14ac:dyDescent="0.35">
      <c r="A36" s="124"/>
    </row>
  </sheetData>
  <sheetProtection sheet="1" objects="1" scenarios="1"/>
  <mergeCells count="12">
    <mergeCell ref="H12:H13"/>
    <mergeCell ref="A12:A13"/>
    <mergeCell ref="B12:B13"/>
    <mergeCell ref="E12:E13"/>
    <mergeCell ref="F12:F13"/>
    <mergeCell ref="G12:G13"/>
    <mergeCell ref="C12:C13"/>
    <mergeCell ref="I12:I13"/>
    <mergeCell ref="J12:J13"/>
    <mergeCell ref="K12:K13"/>
    <mergeCell ref="L12:L13"/>
    <mergeCell ref="M12:M13"/>
  </mergeCells>
  <pageMargins left="0.7" right="0.7" top="0.75" bottom="0.75" header="0.3" footer="0.3"/>
  <pageSetup scale="63" fitToWidth="0" fitToHeight="0"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0000000}">
          <x14:formula1>
            <xm:f>Lookup!$C$2:$C$33</xm:f>
          </x14:formula1>
          <xm:sqref>A14:A33</xm:sqref>
        </x14:dataValidation>
        <x14:dataValidation type="list" allowBlank="1" showInputMessage="1" showErrorMessage="1" xr:uid="{22F6259D-3AEA-403C-B00A-B5F72B2221E5}">
          <x14:formula1>
            <xm:f>Lookup!$D$8:$D$9</xm:f>
          </x14:formula1>
          <xm:sqref>B14:B33</xm:sqref>
        </x14:dataValidation>
        <x14:dataValidation type="list" allowBlank="1" showInputMessage="1" showErrorMessage="1" xr:uid="{5CABDC47-9179-46AD-851B-87C166659328}">
          <x14:formula1>
            <xm:f>Lookup!$S$2:$S$10</xm:f>
          </x14:formula1>
          <xm:sqref>C14:C33</xm:sqref>
        </x14:dataValidation>
        <x14:dataValidation type="list" allowBlank="1" showInputMessage="1" showErrorMessage="1" xr:uid="{52E596DC-BA37-444E-8662-6AA402A62AC0}">
          <x14:formula1>
            <xm:f>Lookup!$Q$39:$Q$43</xm:f>
          </x14:formula1>
          <xm:sqref>H5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6"/>
  <sheetViews>
    <sheetView topLeftCell="A2" zoomScale="80" zoomScaleNormal="80" workbookViewId="0">
      <selection activeCell="F22" sqref="F21:F22"/>
    </sheetView>
  </sheetViews>
  <sheetFormatPr defaultRowHeight="14.5" x14ac:dyDescent="0.35"/>
  <cols>
    <col min="1" max="1" width="9.54296875" customWidth="1"/>
    <col min="2" max="3" width="10.1796875" customWidth="1"/>
    <col min="4" max="4" width="13" customWidth="1"/>
    <col min="5" max="5" width="19.1796875" customWidth="1"/>
    <col min="6" max="6" width="18.81640625" customWidth="1"/>
    <col min="7" max="7" width="15.81640625" customWidth="1"/>
    <col min="8" max="8" width="14.81640625" customWidth="1"/>
    <col min="9" max="9" width="11.81640625" customWidth="1"/>
    <col min="10" max="10" width="11.54296875" customWidth="1"/>
    <col min="11" max="11" width="31.81640625" customWidth="1"/>
    <col min="12" max="12" width="11.81640625" customWidth="1"/>
    <col min="13" max="13" width="26.1796875" customWidth="1"/>
  </cols>
  <sheetData>
    <row r="1" spans="1:13" ht="16.5" customHeight="1" x14ac:dyDescent="0.35"/>
    <row r="2" spans="1:13" ht="18" x14ac:dyDescent="0.4">
      <c r="A2" s="22" t="s">
        <v>172</v>
      </c>
      <c r="B2" s="55"/>
      <c r="C2" s="55"/>
      <c r="D2" s="55"/>
      <c r="E2" s="56"/>
      <c r="F2" s="57"/>
      <c r="G2" s="3"/>
      <c r="H2" s="3"/>
      <c r="I2" s="3"/>
      <c r="J2" s="3"/>
      <c r="K2" s="402" t="s">
        <v>1153</v>
      </c>
      <c r="L2" s="3"/>
      <c r="M2" s="4"/>
    </row>
    <row r="3" spans="1:13" ht="15" customHeight="1" x14ac:dyDescent="0.35">
      <c r="A3" s="7" t="s">
        <v>149</v>
      </c>
      <c r="B3" s="10"/>
      <c r="C3" s="10"/>
      <c r="D3" s="67"/>
      <c r="E3" s="24"/>
      <c r="F3" s="10"/>
      <c r="G3" s="7" t="s">
        <v>150</v>
      </c>
      <c r="H3" s="70"/>
      <c r="J3" s="7"/>
      <c r="K3" s="7"/>
      <c r="L3" s="7"/>
      <c r="M3" s="10"/>
    </row>
    <row r="4" spans="1:13" ht="18" x14ac:dyDescent="0.4">
      <c r="A4" s="22"/>
      <c r="B4" s="10"/>
      <c r="C4" s="10"/>
      <c r="D4" s="68"/>
      <c r="E4" s="24"/>
      <c r="F4" s="10"/>
      <c r="G4" s="10"/>
      <c r="H4" s="71"/>
      <c r="I4" s="7"/>
      <c r="J4" s="7"/>
      <c r="K4" s="7"/>
      <c r="L4" s="7"/>
      <c r="M4" s="10"/>
    </row>
    <row r="5" spans="1:13" x14ac:dyDescent="0.35">
      <c r="A5" s="107" t="s">
        <v>151</v>
      </c>
      <c r="B5" s="108"/>
      <c r="C5" s="108"/>
      <c r="D5" s="881"/>
      <c r="E5" s="882"/>
      <c r="F5" s="109"/>
      <c r="G5" s="110" t="s">
        <v>152</v>
      </c>
      <c r="H5" s="126"/>
      <c r="I5" s="111"/>
      <c r="J5" s="109"/>
      <c r="K5" s="112"/>
    </row>
    <row r="6" spans="1:13" x14ac:dyDescent="0.35">
      <c r="A6" s="113"/>
      <c r="B6" s="5"/>
      <c r="C6" s="5"/>
      <c r="D6" s="69"/>
      <c r="E6" s="12"/>
      <c r="G6" s="7"/>
      <c r="H6" s="72"/>
      <c r="I6" s="5"/>
      <c r="K6" s="114"/>
    </row>
    <row r="7" spans="1:13" x14ac:dyDescent="0.35">
      <c r="A7" s="115" t="s">
        <v>153</v>
      </c>
      <c r="B7" s="6"/>
      <c r="C7" s="6"/>
      <c r="D7" s="883"/>
      <c r="E7" s="884"/>
      <c r="G7" s="85" t="s">
        <v>154</v>
      </c>
      <c r="H7" s="73" t="s">
        <v>155</v>
      </c>
      <c r="I7" s="5"/>
      <c r="K7" s="114"/>
    </row>
    <row r="8" spans="1:13" x14ac:dyDescent="0.35">
      <c r="A8" s="115"/>
      <c r="B8" s="1"/>
      <c r="C8" s="1"/>
      <c r="D8" s="69"/>
      <c r="E8" s="25"/>
      <c r="G8" s="7"/>
      <c r="H8" s="72"/>
      <c r="I8" s="5"/>
      <c r="K8" s="114"/>
    </row>
    <row r="9" spans="1:13" x14ac:dyDescent="0.35">
      <c r="A9" s="113" t="s">
        <v>156</v>
      </c>
      <c r="B9" s="5"/>
      <c r="C9" s="5"/>
      <c r="D9" s="125"/>
      <c r="E9" s="5"/>
      <c r="G9" s="8" t="s">
        <v>157</v>
      </c>
      <c r="H9" s="73" t="s">
        <v>155</v>
      </c>
      <c r="I9" s="5"/>
      <c r="K9" s="114"/>
    </row>
    <row r="10" spans="1:13" x14ac:dyDescent="0.35">
      <c r="A10" s="116"/>
      <c r="B10" s="117"/>
      <c r="C10" s="117"/>
      <c r="D10" s="117"/>
      <c r="E10" s="118"/>
      <c r="F10" s="119"/>
      <c r="G10" s="117"/>
      <c r="H10" s="120"/>
      <c r="I10" s="117"/>
      <c r="J10" s="117"/>
      <c r="K10" s="121"/>
      <c r="L10" s="106"/>
      <c r="M10" s="26"/>
    </row>
    <row r="11" spans="1:13" ht="15" thickBot="1" x14ac:dyDescent="0.4">
      <c r="A11" s="8"/>
      <c r="B11" s="21"/>
      <c r="C11" s="21"/>
      <c r="D11" s="14"/>
      <c r="E11" s="13"/>
      <c r="F11" s="21"/>
      <c r="G11" s="21"/>
      <c r="H11" s="21"/>
      <c r="I11" s="21"/>
      <c r="J11" s="21"/>
      <c r="K11" s="21"/>
      <c r="L11" s="8"/>
    </row>
    <row r="12" spans="1:13" ht="15" customHeight="1" x14ac:dyDescent="0.35">
      <c r="A12" s="873" t="s">
        <v>158</v>
      </c>
      <c r="B12" s="873" t="s">
        <v>159</v>
      </c>
      <c r="C12" s="873" t="s">
        <v>189</v>
      </c>
      <c r="D12" s="875" t="s">
        <v>161</v>
      </c>
      <c r="E12" s="877" t="s">
        <v>162</v>
      </c>
      <c r="F12" s="879" t="s">
        <v>163</v>
      </c>
      <c r="G12" s="866" t="s">
        <v>164</v>
      </c>
      <c r="H12" s="866" t="s">
        <v>165</v>
      </c>
      <c r="I12" s="885" t="s">
        <v>173</v>
      </c>
      <c r="J12" s="866" t="s">
        <v>168</v>
      </c>
      <c r="K12" s="870" t="s">
        <v>169</v>
      </c>
    </row>
    <row r="13" spans="1:13" ht="24" customHeight="1" thickBot="1" x14ac:dyDescent="0.4">
      <c r="A13" s="874"/>
      <c r="B13" s="874"/>
      <c r="C13" s="874"/>
      <c r="D13" s="876"/>
      <c r="E13" s="878"/>
      <c r="F13" s="880"/>
      <c r="G13" s="872"/>
      <c r="H13" s="872"/>
      <c r="I13" s="886"/>
      <c r="J13" s="869"/>
      <c r="K13" s="871"/>
    </row>
    <row r="14" spans="1:13" x14ac:dyDescent="0.35">
      <c r="A14" s="101"/>
      <c r="B14" s="102"/>
      <c r="C14" s="102"/>
      <c r="D14" s="180"/>
      <c r="E14" s="102"/>
      <c r="F14" s="102"/>
      <c r="G14" s="103"/>
      <c r="H14" s="103"/>
      <c r="I14" s="178"/>
      <c r="J14" s="102"/>
      <c r="K14" s="104"/>
    </row>
    <row r="15" spans="1:13" x14ac:dyDescent="0.35">
      <c r="A15" s="101"/>
      <c r="B15" s="102"/>
      <c r="C15" s="102"/>
      <c r="D15" s="179"/>
      <c r="E15" s="80"/>
      <c r="F15" s="79"/>
      <c r="G15" s="81"/>
      <c r="H15" s="81"/>
      <c r="I15" s="79"/>
      <c r="J15" s="79"/>
      <c r="K15" s="78"/>
    </row>
    <row r="16" spans="1:13" x14ac:dyDescent="0.35">
      <c r="A16" s="101"/>
      <c r="B16" s="102"/>
      <c r="C16" s="102"/>
      <c r="D16" s="179"/>
      <c r="E16" s="80"/>
      <c r="F16" s="79"/>
      <c r="G16" s="81"/>
      <c r="H16" s="81"/>
      <c r="I16" s="79"/>
      <c r="J16" s="79"/>
      <c r="K16" s="78"/>
    </row>
    <row r="17" spans="1:11" x14ac:dyDescent="0.35">
      <c r="A17" s="101"/>
      <c r="B17" s="102"/>
      <c r="C17" s="102"/>
      <c r="D17" s="179"/>
      <c r="E17" s="80"/>
      <c r="F17" s="79"/>
      <c r="G17" s="81"/>
      <c r="H17" s="81"/>
      <c r="I17" s="79"/>
      <c r="J17" s="79"/>
      <c r="K17" s="78"/>
    </row>
    <row r="18" spans="1:11" x14ac:dyDescent="0.35">
      <c r="A18" s="101"/>
      <c r="B18" s="102"/>
      <c r="C18" s="102"/>
      <c r="D18" s="179"/>
      <c r="E18" s="80"/>
      <c r="F18" s="79"/>
      <c r="G18" s="81"/>
      <c r="H18" s="81"/>
      <c r="I18" s="79"/>
      <c r="J18" s="79"/>
      <c r="K18" s="78"/>
    </row>
    <row r="19" spans="1:11" x14ac:dyDescent="0.35">
      <c r="A19" s="101"/>
      <c r="B19" s="102"/>
      <c r="C19" s="102"/>
      <c r="D19" s="179"/>
      <c r="E19" s="80"/>
      <c r="F19" s="79"/>
      <c r="G19" s="81"/>
      <c r="H19" s="81"/>
      <c r="I19" s="79"/>
      <c r="J19" s="79"/>
      <c r="K19" s="78"/>
    </row>
    <row r="20" spans="1:11" x14ac:dyDescent="0.35">
      <c r="A20" s="101"/>
      <c r="B20" s="102"/>
      <c r="C20" s="102"/>
      <c r="D20" s="179"/>
      <c r="E20" s="80"/>
      <c r="F20" s="79"/>
      <c r="G20" s="81"/>
      <c r="H20" s="81"/>
      <c r="I20" s="79"/>
      <c r="J20" s="79"/>
      <c r="K20" s="78"/>
    </row>
    <row r="21" spans="1:11" x14ac:dyDescent="0.35">
      <c r="A21" s="101"/>
      <c r="B21" s="102"/>
      <c r="C21" s="102"/>
      <c r="D21" s="179"/>
      <c r="E21" s="80"/>
      <c r="F21" s="79"/>
      <c r="G21" s="81"/>
      <c r="H21" s="81"/>
      <c r="I21" s="79"/>
      <c r="J21" s="79"/>
      <c r="K21" s="78"/>
    </row>
    <row r="22" spans="1:11" x14ac:dyDescent="0.35">
      <c r="A22" s="101"/>
      <c r="B22" s="102"/>
      <c r="C22" s="102"/>
      <c r="D22" s="179"/>
      <c r="E22" s="80"/>
      <c r="F22" s="79"/>
      <c r="G22" s="81"/>
      <c r="H22" s="81"/>
      <c r="I22" s="79"/>
      <c r="J22" s="79"/>
      <c r="K22" s="78"/>
    </row>
    <row r="23" spans="1:11" x14ac:dyDescent="0.35">
      <c r="A23" s="101"/>
      <c r="B23" s="102"/>
      <c r="C23" s="102"/>
      <c r="D23" s="179"/>
      <c r="E23" s="80"/>
      <c r="F23" s="79"/>
      <c r="G23" s="81"/>
      <c r="H23" s="81"/>
      <c r="I23" s="79"/>
      <c r="J23" s="79"/>
      <c r="K23" s="78"/>
    </row>
    <row r="24" spans="1:11" x14ac:dyDescent="0.35">
      <c r="A24" s="101"/>
      <c r="B24" s="102"/>
      <c r="C24" s="102"/>
      <c r="D24" s="179"/>
      <c r="E24" s="80"/>
      <c r="F24" s="79"/>
      <c r="G24" s="81"/>
      <c r="H24" s="81"/>
      <c r="I24" s="79"/>
      <c r="J24" s="79"/>
      <c r="K24" s="78"/>
    </row>
    <row r="25" spans="1:11" x14ac:dyDescent="0.35">
      <c r="A25" s="101"/>
      <c r="B25" s="102"/>
      <c r="C25" s="102"/>
      <c r="D25" s="179"/>
      <c r="E25" s="80"/>
      <c r="F25" s="79"/>
      <c r="G25" s="81"/>
      <c r="H25" s="81"/>
      <c r="I25" s="79"/>
      <c r="J25" s="79"/>
      <c r="K25" s="78"/>
    </row>
    <row r="26" spans="1:11" x14ac:dyDescent="0.35">
      <c r="A26" s="101"/>
      <c r="B26" s="102"/>
      <c r="C26" s="102"/>
      <c r="D26" s="179"/>
      <c r="E26" s="80"/>
      <c r="F26" s="79"/>
      <c r="G26" s="81"/>
      <c r="H26" s="81"/>
      <c r="I26" s="79"/>
      <c r="J26" s="79"/>
      <c r="K26" s="78"/>
    </row>
    <row r="27" spans="1:11" x14ac:dyDescent="0.35">
      <c r="A27" s="101"/>
      <c r="B27" s="102"/>
      <c r="C27" s="102"/>
      <c r="D27" s="179"/>
      <c r="E27" s="80"/>
      <c r="F27" s="79"/>
      <c r="G27" s="81"/>
      <c r="H27" s="81"/>
      <c r="I27" s="79"/>
      <c r="J27" s="79"/>
      <c r="K27" s="78"/>
    </row>
    <row r="28" spans="1:11" x14ac:dyDescent="0.35">
      <c r="A28" s="101"/>
      <c r="B28" s="102"/>
      <c r="C28" s="102"/>
      <c r="D28" s="179"/>
      <c r="E28" s="80"/>
      <c r="F28" s="79"/>
      <c r="G28" s="81"/>
      <c r="H28" s="81"/>
      <c r="I28" s="79"/>
      <c r="J28" s="79"/>
      <c r="K28" s="78"/>
    </row>
    <row r="29" spans="1:11" x14ac:dyDescent="0.35">
      <c r="A29" s="101"/>
      <c r="B29" s="102"/>
      <c r="C29" s="102"/>
      <c r="D29" s="179"/>
      <c r="E29" s="80"/>
      <c r="F29" s="79"/>
      <c r="G29" s="81"/>
      <c r="H29" s="81"/>
      <c r="I29" s="79"/>
      <c r="J29" s="79"/>
      <c r="K29" s="78"/>
    </row>
    <row r="30" spans="1:11" x14ac:dyDescent="0.35">
      <c r="A30" s="101"/>
      <c r="B30" s="102"/>
      <c r="C30" s="102"/>
      <c r="D30" s="179"/>
      <c r="E30" s="80"/>
      <c r="F30" s="79"/>
      <c r="G30" s="81"/>
      <c r="H30" s="81"/>
      <c r="I30" s="79"/>
      <c r="J30" s="79"/>
      <c r="K30" s="78"/>
    </row>
    <row r="31" spans="1:11" x14ac:dyDescent="0.35">
      <c r="A31" s="101"/>
      <c r="B31" s="102"/>
      <c r="C31" s="102"/>
      <c r="D31" s="179"/>
      <c r="E31" s="76"/>
      <c r="F31" s="79"/>
      <c r="G31" s="81"/>
      <c r="H31" s="81"/>
      <c r="I31" s="79"/>
      <c r="J31" s="79"/>
      <c r="K31" s="78"/>
    </row>
    <row r="32" spans="1:11" x14ac:dyDescent="0.35">
      <c r="A32" s="101"/>
      <c r="B32" s="102"/>
      <c r="C32" s="102"/>
      <c r="D32" s="179"/>
      <c r="E32" s="76"/>
      <c r="F32" s="79"/>
      <c r="G32" s="81"/>
      <c r="H32" s="81"/>
      <c r="I32" s="79"/>
      <c r="J32" s="79"/>
      <c r="K32" s="78"/>
    </row>
    <row r="33" spans="1:11" x14ac:dyDescent="0.35">
      <c r="A33" s="101"/>
      <c r="B33" s="102"/>
      <c r="C33" s="102"/>
      <c r="D33" s="179"/>
      <c r="E33" s="76"/>
      <c r="F33" s="79"/>
      <c r="G33" s="81"/>
      <c r="H33" s="81"/>
      <c r="I33" s="79"/>
      <c r="J33" s="79"/>
      <c r="K33" s="78"/>
    </row>
    <row r="34" spans="1:11" x14ac:dyDescent="0.35">
      <c r="H34" s="240" t="s">
        <v>171</v>
      </c>
      <c r="I34" s="240">
        <f>SUM(I14:I33)</f>
        <v>0</v>
      </c>
      <c r="J34" s="240">
        <f>SUM(J14:J33)</f>
        <v>0</v>
      </c>
    </row>
    <row r="36" spans="1:11" x14ac:dyDescent="0.35">
      <c r="A36" s="124"/>
    </row>
  </sheetData>
  <sheetProtection sheet="1" objects="1" scenarios="1"/>
  <mergeCells count="13">
    <mergeCell ref="A12:A13"/>
    <mergeCell ref="B12:B13"/>
    <mergeCell ref="D12:D13"/>
    <mergeCell ref="E12:E13"/>
    <mergeCell ref="F12:F13"/>
    <mergeCell ref="C12:C13"/>
    <mergeCell ref="K12:K13"/>
    <mergeCell ref="D5:E5"/>
    <mergeCell ref="D7:E7"/>
    <mergeCell ref="G12:G13"/>
    <mergeCell ref="H12:H13"/>
    <mergeCell ref="I12:I13"/>
    <mergeCell ref="J12:J13"/>
  </mergeCells>
  <pageMargins left="0.7" right="0.7" top="0.75" bottom="0.75" header="0.3" footer="0.3"/>
  <pageSetup scale="73" fitToWidth="0" fitToHeight="0"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0000000}">
          <x14:formula1>
            <xm:f>Lookup!$C$2:$C$33</xm:f>
          </x14:formula1>
          <xm:sqref>A14:A33</xm:sqref>
        </x14:dataValidation>
        <x14:dataValidation type="list" allowBlank="1" showInputMessage="1" showErrorMessage="1" xr:uid="{3F2A28A1-A5E5-4C41-B895-21D95EADD02C}">
          <x14:formula1>
            <xm:f>Lookup!$Q$47:$Q$48</xm:f>
          </x14:formula1>
          <xm:sqref>H5</xm:sqref>
        </x14:dataValidation>
        <x14:dataValidation type="list" allowBlank="1" showInputMessage="1" showErrorMessage="1" xr:uid="{C0A25FB2-EA68-4197-BF35-3D5F6EB244F9}">
          <x14:formula1>
            <xm:f>Lookup!$S$2:$S$10</xm:f>
          </x14:formula1>
          <xm:sqref>C14:C33</xm:sqref>
        </x14:dataValidation>
        <x14:dataValidation type="list" allowBlank="1" showInputMessage="1" showErrorMessage="1" xr:uid="{B119D098-A593-4B78-B3CA-52B9850488D6}">
          <x14:formula1>
            <xm:f>Lookup!$D$8:$D$9</xm:f>
          </x14:formula1>
          <xm:sqref>B14:B33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35"/>
  <sheetViews>
    <sheetView zoomScale="80" zoomScaleNormal="80" workbookViewId="0">
      <selection activeCell="J8" sqref="J8"/>
    </sheetView>
  </sheetViews>
  <sheetFormatPr defaultRowHeight="14.5" x14ac:dyDescent="0.35"/>
  <cols>
    <col min="1" max="1" width="15.1796875" customWidth="1"/>
    <col min="2" max="3" width="10" customWidth="1"/>
    <col min="4" max="5" width="17" customWidth="1"/>
    <col min="6" max="6" width="23.453125" customWidth="1"/>
    <col min="7" max="7" width="22" customWidth="1"/>
    <col min="8" max="8" width="31" customWidth="1"/>
    <col min="10" max="10" width="14.453125" customWidth="1"/>
    <col min="13" max="13" width="29.81640625" customWidth="1"/>
  </cols>
  <sheetData>
    <row r="1" spans="1:12" x14ac:dyDescent="0.35">
      <c r="A1" s="123"/>
      <c r="B1" s="27"/>
      <c r="C1" s="27"/>
      <c r="D1" s="27"/>
      <c r="E1" s="27"/>
      <c r="F1" s="27"/>
      <c r="G1" s="27"/>
      <c r="H1" s="27"/>
      <c r="I1" s="27"/>
      <c r="J1" s="27"/>
      <c r="K1" s="27"/>
      <c r="L1" s="27"/>
    </row>
    <row r="2" spans="1:12" ht="18" x14ac:dyDescent="0.35">
      <c r="A2" s="28" t="s">
        <v>182</v>
      </c>
      <c r="B2" s="28"/>
      <c r="C2" s="28"/>
      <c r="D2" s="29"/>
      <c r="E2" s="30"/>
      <c r="F2" s="31"/>
      <c r="G2" s="32"/>
      <c r="H2" s="402" t="s">
        <v>1153</v>
      </c>
    </row>
    <row r="3" spans="1:12" x14ac:dyDescent="0.35">
      <c r="A3" s="33" t="s">
        <v>149</v>
      </c>
      <c r="B3" s="1101"/>
      <c r="C3" s="1101"/>
      <c r="E3" s="33"/>
      <c r="F3" s="7" t="s">
        <v>150</v>
      </c>
      <c r="G3" s="1105"/>
    </row>
    <row r="4" spans="1:12" ht="18.5" thickBot="1" x14ac:dyDescent="0.45">
      <c r="A4" s="34"/>
      <c r="E4" s="33"/>
      <c r="F4" s="31"/>
    </row>
    <row r="5" spans="1:12" x14ac:dyDescent="0.35">
      <c r="A5" s="92" t="s">
        <v>151</v>
      </c>
      <c r="B5" s="1102"/>
      <c r="C5" s="1102"/>
      <c r="D5" s="1102"/>
      <c r="E5" s="35"/>
      <c r="F5" s="36"/>
      <c r="G5" s="35"/>
      <c r="H5" s="50"/>
    </row>
    <row r="6" spans="1:12" x14ac:dyDescent="0.35">
      <c r="A6" s="93"/>
      <c r="B6" s="38"/>
      <c r="C6" s="38"/>
      <c r="D6" s="39"/>
      <c r="E6" s="40"/>
      <c r="F6" s="41"/>
      <c r="G6" s="44"/>
      <c r="H6" s="51"/>
    </row>
    <row r="7" spans="1:12" x14ac:dyDescent="0.35">
      <c r="A7" s="94" t="s">
        <v>153</v>
      </c>
      <c r="B7" s="1103"/>
      <c r="C7" s="1103"/>
      <c r="D7" s="1103"/>
      <c r="E7" s="42"/>
      <c r="F7" s="43"/>
      <c r="G7" s="40"/>
      <c r="H7" s="51"/>
    </row>
    <row r="8" spans="1:12" x14ac:dyDescent="0.35">
      <c r="A8" s="94"/>
      <c r="B8" s="44"/>
      <c r="C8" s="44"/>
      <c r="D8" s="41"/>
      <c r="E8" s="40"/>
      <c r="F8" s="41"/>
      <c r="G8" s="44"/>
      <c r="H8" s="51"/>
    </row>
    <row r="9" spans="1:12" x14ac:dyDescent="0.35">
      <c r="A9" s="93" t="s">
        <v>156</v>
      </c>
      <c r="B9" s="1101"/>
      <c r="C9" s="1104"/>
      <c r="D9" s="39"/>
      <c r="E9" s="45" t="s">
        <v>152</v>
      </c>
      <c r="F9" s="1106"/>
      <c r="G9" s="49"/>
      <c r="H9" s="51"/>
    </row>
    <row r="10" spans="1:12" ht="15" thickBot="1" x14ac:dyDescent="0.4">
      <c r="A10" s="37"/>
      <c r="B10" s="42"/>
      <c r="C10" s="42"/>
      <c r="D10" s="43"/>
      <c r="E10" s="39"/>
      <c r="F10" s="41"/>
      <c r="G10" s="49"/>
      <c r="H10" s="51"/>
    </row>
    <row r="11" spans="1:12" ht="23.25" customHeight="1" thickBot="1" x14ac:dyDescent="0.4">
      <c r="A11" s="52"/>
      <c r="B11" s="53"/>
      <c r="C11" s="53"/>
      <c r="D11" s="54"/>
      <c r="E11" s="294"/>
      <c r="F11" s="190" t="s">
        <v>183</v>
      </c>
      <c r="G11" s="294"/>
      <c r="H11" s="295"/>
    </row>
    <row r="12" spans="1:12" ht="15" customHeight="1" x14ac:dyDescent="0.35">
      <c r="A12" s="873" t="s">
        <v>158</v>
      </c>
      <c r="B12" s="873" t="s">
        <v>159</v>
      </c>
      <c r="C12" s="873" t="s">
        <v>189</v>
      </c>
      <c r="D12" s="889" t="s">
        <v>162</v>
      </c>
      <c r="E12" s="889" t="s">
        <v>163</v>
      </c>
      <c r="F12" s="65" t="s">
        <v>184</v>
      </c>
      <c r="G12" s="890" t="s">
        <v>185</v>
      </c>
      <c r="H12" s="887" t="s">
        <v>169</v>
      </c>
    </row>
    <row r="13" spans="1:12" ht="25.5" customHeight="1" thickBot="1" x14ac:dyDescent="0.4">
      <c r="A13" s="874"/>
      <c r="B13" s="874"/>
      <c r="C13" s="874"/>
      <c r="D13" s="886"/>
      <c r="E13" s="886"/>
      <c r="F13" s="66" t="s">
        <v>186</v>
      </c>
      <c r="G13" s="886"/>
      <c r="H13" s="888"/>
    </row>
    <row r="14" spans="1:12" x14ac:dyDescent="0.35">
      <c r="A14" s="101"/>
      <c r="B14" s="102"/>
      <c r="C14" s="102"/>
      <c r="D14" s="88"/>
      <c r="E14" s="88"/>
      <c r="F14" s="88"/>
      <c r="G14" s="90"/>
      <c r="H14" s="91"/>
    </row>
    <row r="15" spans="1:12" x14ac:dyDescent="0.35">
      <c r="A15" s="101"/>
      <c r="B15" s="102"/>
      <c r="C15" s="102"/>
      <c r="D15" s="89"/>
      <c r="E15" s="88"/>
      <c r="F15" s="88"/>
      <c r="G15" s="90"/>
      <c r="H15" s="88"/>
    </row>
    <row r="16" spans="1:12" x14ac:dyDescent="0.35">
      <c r="A16" s="101"/>
      <c r="B16" s="102"/>
      <c r="C16" s="102"/>
      <c r="D16" s="89"/>
      <c r="E16" s="88"/>
      <c r="F16" s="88"/>
      <c r="G16" s="90"/>
      <c r="H16" s="88"/>
    </row>
    <row r="17" spans="1:8" x14ac:dyDescent="0.35">
      <c r="A17" s="101"/>
      <c r="B17" s="102"/>
      <c r="C17" s="102"/>
      <c r="D17" s="89"/>
      <c r="E17" s="88"/>
      <c r="F17" s="88"/>
      <c r="G17" s="90"/>
      <c r="H17" s="88"/>
    </row>
    <row r="18" spans="1:8" x14ac:dyDescent="0.35">
      <c r="A18" s="101"/>
      <c r="B18" s="102"/>
      <c r="C18" s="102"/>
      <c r="D18" s="89"/>
      <c r="E18" s="88"/>
      <c r="F18" s="88"/>
      <c r="G18" s="90"/>
      <c r="H18" s="88"/>
    </row>
    <row r="19" spans="1:8" x14ac:dyDescent="0.35">
      <c r="A19" s="101"/>
      <c r="B19" s="102"/>
      <c r="C19" s="102"/>
      <c r="D19" s="89"/>
      <c r="E19" s="88"/>
      <c r="F19" s="88"/>
      <c r="G19" s="90"/>
      <c r="H19" s="88"/>
    </row>
    <row r="20" spans="1:8" x14ac:dyDescent="0.35">
      <c r="A20" s="101"/>
      <c r="B20" s="102"/>
      <c r="C20" s="102"/>
      <c r="D20" s="89"/>
      <c r="E20" s="88"/>
      <c r="F20" s="88"/>
      <c r="G20" s="90"/>
      <c r="H20" s="88"/>
    </row>
    <row r="21" spans="1:8" x14ac:dyDescent="0.35">
      <c r="A21" s="101"/>
      <c r="B21" s="102"/>
      <c r="C21" s="102"/>
      <c r="D21" s="89"/>
      <c r="E21" s="88"/>
      <c r="F21" s="88"/>
      <c r="G21" s="90"/>
      <c r="H21" s="88"/>
    </row>
    <row r="22" spans="1:8" x14ac:dyDescent="0.35">
      <c r="A22" s="101"/>
      <c r="B22" s="102"/>
      <c r="C22" s="102"/>
      <c r="D22" s="89"/>
      <c r="E22" s="88"/>
      <c r="F22" s="88"/>
      <c r="G22" s="90"/>
      <c r="H22" s="88"/>
    </row>
    <row r="23" spans="1:8" x14ac:dyDescent="0.35">
      <c r="A23" s="101"/>
      <c r="B23" s="102"/>
      <c r="C23" s="102"/>
      <c r="D23" s="89"/>
      <c r="E23" s="88"/>
      <c r="F23" s="88"/>
      <c r="G23" s="90"/>
      <c r="H23" s="88"/>
    </row>
    <row r="24" spans="1:8" x14ac:dyDescent="0.35">
      <c r="A24" s="101"/>
      <c r="B24" s="102"/>
      <c r="C24" s="102"/>
      <c r="D24" s="89"/>
      <c r="E24" s="88"/>
      <c r="F24" s="88"/>
      <c r="G24" s="90"/>
      <c r="H24" s="88"/>
    </row>
    <row r="25" spans="1:8" x14ac:dyDescent="0.35">
      <c r="A25" s="101"/>
      <c r="B25" s="102"/>
      <c r="C25" s="102"/>
      <c r="D25" s="89"/>
      <c r="E25" s="88"/>
      <c r="F25" s="88"/>
      <c r="G25" s="90"/>
      <c r="H25" s="88"/>
    </row>
    <row r="26" spans="1:8" x14ac:dyDescent="0.35">
      <c r="A26" s="101"/>
      <c r="B26" s="102"/>
      <c r="C26" s="102"/>
      <c r="D26" s="88"/>
      <c r="E26" s="88"/>
      <c r="F26" s="88"/>
      <c r="G26" s="90"/>
      <c r="H26" s="88"/>
    </row>
    <row r="27" spans="1:8" x14ac:dyDescent="0.35">
      <c r="A27" s="101"/>
      <c r="B27" s="102"/>
      <c r="C27" s="102"/>
      <c r="D27" s="88"/>
      <c r="E27" s="88"/>
      <c r="F27" s="88"/>
      <c r="G27" s="90"/>
      <c r="H27" s="88"/>
    </row>
    <row r="28" spans="1:8" x14ac:dyDescent="0.35">
      <c r="A28" s="101"/>
      <c r="B28" s="102"/>
      <c r="C28" s="102"/>
      <c r="D28" s="88"/>
      <c r="E28" s="88"/>
      <c r="F28" s="88"/>
      <c r="G28" s="90"/>
      <c r="H28" s="88"/>
    </row>
    <row r="29" spans="1:8" x14ac:dyDescent="0.35">
      <c r="A29" s="101"/>
      <c r="B29" s="102"/>
      <c r="C29" s="102"/>
      <c r="D29" s="88"/>
      <c r="E29" s="88"/>
      <c r="F29" s="96"/>
      <c r="G29" s="97"/>
      <c r="H29" s="88"/>
    </row>
    <row r="30" spans="1:8" ht="15.5" x14ac:dyDescent="0.35">
      <c r="B30" s="46"/>
      <c r="C30" s="46"/>
      <c r="F30" s="98" t="s">
        <v>171</v>
      </c>
      <c r="G30" s="100">
        <f>SUM(G14:G29)</f>
        <v>0</v>
      </c>
    </row>
    <row r="31" spans="1:8" ht="15.5" x14ac:dyDescent="0.35">
      <c r="B31" s="46"/>
      <c r="C31" s="46"/>
      <c r="F31" s="19"/>
    </row>
    <row r="32" spans="1:8" x14ac:dyDescent="0.35">
      <c r="B32" s="297"/>
      <c r="C32" s="297"/>
      <c r="D32" s="297"/>
      <c r="E32" s="297"/>
      <c r="F32" s="47"/>
    </row>
    <row r="33" spans="1:7" x14ac:dyDescent="0.35">
      <c r="A33" s="124"/>
      <c r="E33" s="48"/>
      <c r="F33" s="48"/>
      <c r="G33" s="32"/>
    </row>
    <row r="34" spans="1:7" x14ac:dyDescent="0.35">
      <c r="G34" s="32"/>
    </row>
    <row r="35" spans="1:7" x14ac:dyDescent="0.35">
      <c r="A35" s="122"/>
    </row>
  </sheetData>
  <sheetProtection sheet="1" objects="1" scenarios="1"/>
  <mergeCells count="9">
    <mergeCell ref="B5:D5"/>
    <mergeCell ref="B7:D7"/>
    <mergeCell ref="H12:H13"/>
    <mergeCell ref="B12:B13"/>
    <mergeCell ref="A12:A13"/>
    <mergeCell ref="D12:D13"/>
    <mergeCell ref="E12:E13"/>
    <mergeCell ref="G12:G13"/>
    <mergeCell ref="C12:C13"/>
  </mergeCells>
  <pageMargins left="0.7" right="0.7" top="0.75" bottom="0.75" header="0.3" footer="0.3"/>
  <pageSetup scale="83" fitToWidth="0" fitToHeight="0"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Lookup!$J$2:$J$8</xm:f>
          </x14:formula1>
          <xm:sqref>F14:F29</xm:sqref>
        </x14:dataValidation>
        <x14:dataValidation type="list" allowBlank="1" showInputMessage="1" showErrorMessage="1" xr:uid="{00000000-0002-0000-0400-000001000000}">
          <x14:formula1>
            <xm:f>Lookup!$C$2:$C$33</xm:f>
          </x14:formula1>
          <xm:sqref>A14:A29</xm:sqref>
        </x14:dataValidation>
        <x14:dataValidation type="list" allowBlank="1" showInputMessage="1" showErrorMessage="1" xr:uid="{B089202A-DF0D-4905-BD8A-F531E80CBD32}">
          <x14:formula1>
            <xm:f>Lookup!$Q$51:$Q$55</xm:f>
          </x14:formula1>
          <xm:sqref>F9</xm:sqref>
        </x14:dataValidation>
        <x14:dataValidation type="list" allowBlank="1" showInputMessage="1" showErrorMessage="1" xr:uid="{394BCD58-4554-4B6B-B1AC-7B2109A6BDCE}">
          <x14:formula1>
            <xm:f>Lookup!$D$8:$D$9</xm:f>
          </x14:formula1>
          <xm:sqref>B14:B29</xm:sqref>
        </x14:dataValidation>
        <x14:dataValidation type="list" allowBlank="1" showInputMessage="1" showErrorMessage="1" xr:uid="{6F559A52-CCA5-4DF4-BC18-AF179534CE71}">
          <x14:formula1>
            <xm:f>Lookup!$S$2:$S$10</xm:f>
          </x14:formula1>
          <xm:sqref>C14:C29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33"/>
  <sheetViews>
    <sheetView zoomScale="80" zoomScaleNormal="80" workbookViewId="0">
      <selection activeCell="F11" sqref="F11"/>
    </sheetView>
  </sheetViews>
  <sheetFormatPr defaultRowHeight="14.5" x14ac:dyDescent="0.35"/>
  <cols>
    <col min="1" max="1" width="7.1796875" customWidth="1"/>
    <col min="2" max="2" width="9.81640625" customWidth="1"/>
    <col min="3" max="3" width="8.1796875" customWidth="1"/>
    <col min="4" max="4" width="12.54296875" customWidth="1"/>
    <col min="5" max="5" width="14.453125" customWidth="1"/>
    <col min="6" max="6" width="17" customWidth="1"/>
    <col min="7" max="8" width="11.81640625" customWidth="1"/>
    <col min="9" max="9" width="5.54296875" customWidth="1"/>
    <col min="10" max="10" width="6.54296875" customWidth="1"/>
    <col min="11" max="11" width="12.453125" customWidth="1"/>
    <col min="12" max="12" width="5.54296875" customWidth="1"/>
    <col min="13" max="13" width="12.453125" bestFit="1" customWidth="1"/>
    <col min="14" max="14" width="5.54296875" customWidth="1"/>
    <col min="15" max="15" width="12.453125" customWidth="1"/>
    <col min="16" max="16" width="12.1796875" customWidth="1"/>
    <col min="17" max="17" width="15.54296875" customWidth="1"/>
  </cols>
  <sheetData>
    <row r="1" spans="1:19" ht="18" x14ac:dyDescent="0.35">
      <c r="B1" s="3"/>
      <c r="C1" s="3"/>
      <c r="D1" s="3"/>
      <c r="E1" s="24"/>
      <c r="F1" s="20"/>
      <c r="G1" s="10"/>
      <c r="H1" s="3"/>
      <c r="I1" s="3"/>
      <c r="J1" s="3"/>
      <c r="K1" s="3"/>
      <c r="L1" s="3"/>
      <c r="M1" s="4"/>
    </row>
    <row r="2" spans="1:19" ht="18" x14ac:dyDescent="0.4">
      <c r="A2" s="22" t="s">
        <v>218</v>
      </c>
      <c r="B2" s="55"/>
      <c r="C2" s="55"/>
      <c r="D2" s="55"/>
      <c r="E2" s="56"/>
      <c r="F2" s="57"/>
      <c r="G2" s="3"/>
      <c r="H2" s="3"/>
      <c r="I2" s="3"/>
      <c r="J2" s="3"/>
      <c r="K2" s="3"/>
      <c r="L2" s="3"/>
      <c r="M2" s="4"/>
      <c r="P2" s="891" t="s">
        <v>1153</v>
      </c>
      <c r="Q2" s="892"/>
    </row>
    <row r="3" spans="1:19" x14ac:dyDescent="0.35">
      <c r="A3" s="7" t="s">
        <v>149</v>
      </c>
      <c r="B3" s="10"/>
      <c r="C3" s="10"/>
      <c r="D3" s="1107"/>
      <c r="E3" s="24"/>
      <c r="F3" s="913" t="s">
        <v>150</v>
      </c>
      <c r="G3" s="913"/>
      <c r="H3" s="1107"/>
      <c r="J3" s="7"/>
      <c r="K3" s="7"/>
      <c r="L3" s="7"/>
      <c r="M3" s="10"/>
    </row>
    <row r="4" spans="1:19" ht="18.5" thickBot="1" x14ac:dyDescent="0.45">
      <c r="A4" s="22"/>
      <c r="B4" s="10"/>
      <c r="C4" s="10"/>
      <c r="D4" s="68"/>
      <c r="E4" s="24"/>
      <c r="F4" s="10"/>
      <c r="G4" s="10"/>
      <c r="H4" s="71"/>
      <c r="I4" s="7"/>
      <c r="J4" s="7"/>
      <c r="K4" s="7"/>
      <c r="L4" s="7"/>
      <c r="M4" s="10"/>
    </row>
    <row r="5" spans="1:19" ht="15" thickBot="1" x14ac:dyDescent="0.4">
      <c r="A5" s="60" t="s">
        <v>219</v>
      </c>
      <c r="B5" s="2"/>
      <c r="C5" s="2"/>
      <c r="D5" s="1108"/>
      <c r="E5" s="1108"/>
      <c r="F5" s="914" t="s">
        <v>220</v>
      </c>
      <c r="G5" s="914"/>
      <c r="H5" s="914"/>
      <c r="I5" s="1111"/>
      <c r="J5" s="1112"/>
      <c r="K5" s="915" t="s">
        <v>221</v>
      </c>
      <c r="L5" s="915"/>
      <c r="M5" s="915"/>
      <c r="N5" s="916"/>
    </row>
    <row r="6" spans="1:19" x14ac:dyDescent="0.35">
      <c r="A6" s="86"/>
      <c r="B6" s="5"/>
      <c r="C6" s="5"/>
      <c r="D6" s="69"/>
      <c r="E6" s="12"/>
      <c r="G6" s="7"/>
      <c r="H6" s="72"/>
      <c r="I6" s="5"/>
      <c r="J6" s="51"/>
      <c r="K6" s="900" t="s">
        <v>171</v>
      </c>
      <c r="L6" s="900"/>
      <c r="M6" s="901">
        <f>K30</f>
        <v>0</v>
      </c>
      <c r="N6" s="902"/>
    </row>
    <row r="7" spans="1:19" x14ac:dyDescent="0.35">
      <c r="A7" s="87" t="s">
        <v>153</v>
      </c>
      <c r="B7" s="6"/>
      <c r="C7" s="6"/>
      <c r="D7" s="1109"/>
      <c r="E7" s="1109"/>
      <c r="F7" s="917" t="s">
        <v>222</v>
      </c>
      <c r="G7" s="917"/>
      <c r="H7" s="917"/>
      <c r="I7" s="1113"/>
      <c r="J7" s="1114"/>
      <c r="K7" s="892" t="s">
        <v>223</v>
      </c>
      <c r="L7" s="892"/>
      <c r="M7" s="1115"/>
      <c r="N7" s="1115"/>
    </row>
    <row r="8" spans="1:19" x14ac:dyDescent="0.35">
      <c r="A8" s="87"/>
      <c r="B8" s="1"/>
      <c r="C8" s="1"/>
      <c r="D8" s="1109"/>
      <c r="E8" s="1109"/>
      <c r="G8" s="7"/>
      <c r="H8" s="72"/>
      <c r="I8" s="5"/>
      <c r="J8" s="51"/>
      <c r="K8" s="892" t="s">
        <v>224</v>
      </c>
      <c r="L8" s="892"/>
      <c r="M8" s="899">
        <f>M6-M7</f>
        <v>0</v>
      </c>
      <c r="N8" s="899"/>
    </row>
    <row r="9" spans="1:19" ht="15" thickBot="1" x14ac:dyDescent="0.4">
      <c r="A9" s="86"/>
      <c r="B9" s="5"/>
      <c r="C9" s="5"/>
      <c r="D9" s="1109"/>
      <c r="E9" s="1109"/>
      <c r="H9" s="157"/>
      <c r="I9" s="158"/>
      <c r="J9" s="159"/>
      <c r="K9" s="898" t="s">
        <v>225</v>
      </c>
      <c r="L9" s="898"/>
      <c r="M9" s="1116"/>
      <c r="N9" s="1117"/>
    </row>
    <row r="10" spans="1:19" x14ac:dyDescent="0.35">
      <c r="A10" s="86"/>
      <c r="B10" s="5"/>
      <c r="C10" s="5"/>
      <c r="D10" s="1109"/>
      <c r="E10" s="1109"/>
      <c r="G10" s="8"/>
      <c r="H10" s="131"/>
      <c r="I10" s="5"/>
      <c r="J10" s="51"/>
      <c r="K10" s="905" t="s">
        <v>226</v>
      </c>
      <c r="L10" s="906"/>
      <c r="M10" s="909" t="str">
        <f>IFERROR(ROUND(M8/M9,2),"")</f>
        <v/>
      </c>
      <c r="N10" s="910"/>
    </row>
    <row r="11" spans="1:19" ht="15" thickBot="1" x14ac:dyDescent="0.4">
      <c r="A11" s="86"/>
      <c r="B11" s="5"/>
      <c r="C11" s="5"/>
      <c r="D11" s="161"/>
      <c r="E11" s="161"/>
      <c r="G11" s="8"/>
      <c r="H11" s="131"/>
      <c r="I11" s="5"/>
      <c r="J11" s="51"/>
      <c r="K11" s="907"/>
      <c r="L11" s="908"/>
      <c r="M11" s="911"/>
      <c r="N11" s="912"/>
    </row>
    <row r="12" spans="1:19" x14ac:dyDescent="0.35">
      <c r="A12" s="86" t="s">
        <v>156</v>
      </c>
      <c r="B12" s="5"/>
      <c r="C12" s="5"/>
      <c r="D12" s="1110"/>
      <c r="E12" s="161"/>
      <c r="G12" s="8"/>
      <c r="H12" s="131"/>
      <c r="I12" s="5"/>
      <c r="J12" s="51"/>
      <c r="K12" s="162"/>
      <c r="L12" s="163"/>
      <c r="M12" s="164"/>
      <c r="N12" s="165"/>
    </row>
    <row r="13" spans="1:19" ht="15" thickBot="1" x14ac:dyDescent="0.4">
      <c r="A13" s="9"/>
      <c r="B13" s="17"/>
      <c r="C13" s="17"/>
      <c r="D13" s="17"/>
      <c r="E13" s="18"/>
      <c r="F13" s="23"/>
      <c r="G13" s="17"/>
      <c r="H13" s="74"/>
      <c r="I13" s="17"/>
      <c r="J13" s="160"/>
      <c r="K13" s="166"/>
      <c r="L13" s="167"/>
      <c r="M13" s="168"/>
      <c r="N13" s="169"/>
    </row>
    <row r="14" spans="1:19" x14ac:dyDescent="0.35">
      <c r="A14" s="8"/>
      <c r="B14" s="21"/>
      <c r="C14" s="21"/>
      <c r="D14" s="21"/>
      <c r="E14" s="14"/>
      <c r="F14" s="13"/>
      <c r="G14" s="21"/>
      <c r="H14" s="21"/>
      <c r="I14" s="21"/>
      <c r="J14" s="21"/>
      <c r="K14" s="21"/>
      <c r="L14" s="21"/>
      <c r="M14" s="8"/>
    </row>
    <row r="15" spans="1:19" ht="15" thickBot="1" x14ac:dyDescent="0.4">
      <c r="A15" s="8"/>
      <c r="B15" s="21"/>
      <c r="C15" s="21"/>
      <c r="D15" s="21"/>
      <c r="E15" s="14"/>
      <c r="F15" s="13"/>
      <c r="G15" s="21"/>
      <c r="H15" s="21"/>
      <c r="I15" s="21"/>
      <c r="J15" s="21"/>
      <c r="K15" s="21"/>
      <c r="L15" s="21"/>
      <c r="M15" s="8"/>
    </row>
    <row r="16" spans="1:19" ht="30" customHeight="1" thickBot="1" x14ac:dyDescent="0.4">
      <c r="A16" s="873" t="s">
        <v>158</v>
      </c>
      <c r="B16" s="873" t="s">
        <v>159</v>
      </c>
      <c r="C16" s="873" t="s">
        <v>189</v>
      </c>
      <c r="D16" s="903" t="s">
        <v>161</v>
      </c>
      <c r="E16" s="877" t="s">
        <v>162</v>
      </c>
      <c r="F16" s="877" t="s">
        <v>163</v>
      </c>
      <c r="G16" s="866" t="s">
        <v>164</v>
      </c>
      <c r="H16" s="864" t="s">
        <v>165</v>
      </c>
      <c r="I16" s="866" t="s">
        <v>227</v>
      </c>
      <c r="J16" s="864" t="s">
        <v>228</v>
      </c>
      <c r="K16" s="866" t="s">
        <v>229</v>
      </c>
      <c r="L16" s="894" t="s">
        <v>230</v>
      </c>
      <c r="M16" s="895"/>
      <c r="N16" s="896" t="s">
        <v>231</v>
      </c>
      <c r="O16" s="897"/>
      <c r="P16" s="870" t="s">
        <v>232</v>
      </c>
      <c r="Q16" s="893" t="s">
        <v>196</v>
      </c>
      <c r="R16" s="918" t="s">
        <v>169</v>
      </c>
      <c r="S16" s="919"/>
    </row>
    <row r="17" spans="1:19" ht="22.5" customHeight="1" thickBot="1" x14ac:dyDescent="0.4">
      <c r="A17" s="874"/>
      <c r="B17" s="874"/>
      <c r="C17" s="874"/>
      <c r="D17" s="904"/>
      <c r="E17" s="878"/>
      <c r="F17" s="878"/>
      <c r="G17" s="872"/>
      <c r="H17" s="865"/>
      <c r="I17" s="867"/>
      <c r="J17" s="868"/>
      <c r="K17" s="869"/>
      <c r="L17" s="132" t="s">
        <v>233</v>
      </c>
      <c r="M17" s="299" t="s">
        <v>215</v>
      </c>
      <c r="N17" s="132" t="s">
        <v>233</v>
      </c>
      <c r="O17" s="132" t="s">
        <v>215</v>
      </c>
      <c r="P17" s="871"/>
      <c r="Q17" s="869"/>
      <c r="R17" s="920"/>
      <c r="S17" s="921"/>
    </row>
    <row r="18" spans="1:19" x14ac:dyDescent="0.35">
      <c r="A18" s="101"/>
      <c r="B18" s="102"/>
      <c r="C18" s="102"/>
      <c r="D18" s="134"/>
      <c r="E18" s="133"/>
      <c r="F18" s="133"/>
      <c r="G18" s="135"/>
      <c r="H18" s="135"/>
      <c r="I18" s="133"/>
      <c r="J18" s="133"/>
      <c r="K18" s="136">
        <f>(I18*$I$5)+(J18*$I$7)</f>
        <v>0</v>
      </c>
      <c r="L18" s="171"/>
      <c r="M18" s="137"/>
      <c r="N18" s="175"/>
      <c r="O18" s="138"/>
      <c r="P18" s="138"/>
      <c r="Q18" s="139">
        <f>SUM(K18,M18,O18,P18)</f>
        <v>0</v>
      </c>
      <c r="R18" s="922"/>
      <c r="S18" s="922"/>
    </row>
    <row r="19" spans="1:19" x14ac:dyDescent="0.35">
      <c r="A19" s="101"/>
      <c r="B19" s="102"/>
      <c r="C19" s="102"/>
      <c r="D19" s="141"/>
      <c r="E19" s="133"/>
      <c r="F19" s="133"/>
      <c r="G19" s="135"/>
      <c r="H19" s="135"/>
      <c r="I19" s="140"/>
      <c r="J19" s="140"/>
      <c r="K19" s="136">
        <f t="shared" ref="K19:K29" si="0">(I19*$I$5)+(J19*$I$7)</f>
        <v>0</v>
      </c>
      <c r="L19" s="172"/>
      <c r="M19" s="142"/>
      <c r="N19" s="176"/>
      <c r="O19" s="143"/>
      <c r="P19" s="143"/>
      <c r="Q19" s="139">
        <f t="shared" ref="Q19:Q27" si="1">SUM(K19,M19,O19,P19)</f>
        <v>0</v>
      </c>
      <c r="R19" s="922"/>
      <c r="S19" s="922"/>
    </row>
    <row r="20" spans="1:19" x14ac:dyDescent="0.35">
      <c r="A20" s="101"/>
      <c r="B20" s="102"/>
      <c r="C20" s="102"/>
      <c r="D20" s="141"/>
      <c r="E20" s="133"/>
      <c r="F20" s="133"/>
      <c r="G20" s="135"/>
      <c r="H20" s="135"/>
      <c r="I20" s="140"/>
      <c r="J20" s="140"/>
      <c r="K20" s="136">
        <f t="shared" si="0"/>
        <v>0</v>
      </c>
      <c r="L20" s="172"/>
      <c r="M20" s="142"/>
      <c r="N20" s="176"/>
      <c r="O20" s="143"/>
      <c r="P20" s="143"/>
      <c r="Q20" s="139">
        <f t="shared" si="1"/>
        <v>0</v>
      </c>
      <c r="R20" s="922"/>
      <c r="S20" s="922"/>
    </row>
    <row r="21" spans="1:19" x14ac:dyDescent="0.35">
      <c r="A21" s="101"/>
      <c r="B21" s="102"/>
      <c r="C21" s="102"/>
      <c r="D21" s="141"/>
      <c r="E21" s="133"/>
      <c r="F21" s="133"/>
      <c r="G21" s="135"/>
      <c r="H21" s="135"/>
      <c r="I21" s="140"/>
      <c r="J21" s="140"/>
      <c r="K21" s="136">
        <f t="shared" si="0"/>
        <v>0</v>
      </c>
      <c r="L21" s="172"/>
      <c r="M21" s="142"/>
      <c r="N21" s="176"/>
      <c r="O21" s="143"/>
      <c r="P21" s="143"/>
      <c r="Q21" s="139">
        <f t="shared" si="1"/>
        <v>0</v>
      </c>
      <c r="R21" s="922"/>
      <c r="S21" s="922"/>
    </row>
    <row r="22" spans="1:19" x14ac:dyDescent="0.35">
      <c r="A22" s="101"/>
      <c r="B22" s="102"/>
      <c r="C22" s="102"/>
      <c r="D22" s="141"/>
      <c r="E22" s="133"/>
      <c r="F22" s="133"/>
      <c r="G22" s="135"/>
      <c r="H22" s="135"/>
      <c r="I22" s="140"/>
      <c r="J22" s="140"/>
      <c r="K22" s="136">
        <f t="shared" si="0"/>
        <v>0</v>
      </c>
      <c r="L22" s="172"/>
      <c r="M22" s="142"/>
      <c r="N22" s="176"/>
      <c r="O22" s="143"/>
      <c r="P22" s="143"/>
      <c r="Q22" s="139">
        <f t="shared" si="1"/>
        <v>0</v>
      </c>
      <c r="R22" s="922"/>
      <c r="S22" s="922"/>
    </row>
    <row r="23" spans="1:19" x14ac:dyDescent="0.35">
      <c r="A23" s="101"/>
      <c r="B23" s="102"/>
      <c r="C23" s="102"/>
      <c r="D23" s="141"/>
      <c r="E23" s="133"/>
      <c r="F23" s="133"/>
      <c r="G23" s="135"/>
      <c r="H23" s="135"/>
      <c r="I23" s="140"/>
      <c r="J23" s="140"/>
      <c r="K23" s="136">
        <f t="shared" si="0"/>
        <v>0</v>
      </c>
      <c r="L23" s="172"/>
      <c r="M23" s="142"/>
      <c r="N23" s="176"/>
      <c r="O23" s="143"/>
      <c r="P23" s="143"/>
      <c r="Q23" s="139">
        <f t="shared" si="1"/>
        <v>0</v>
      </c>
      <c r="R23" s="922"/>
      <c r="S23" s="922"/>
    </row>
    <row r="24" spans="1:19" x14ac:dyDescent="0.35">
      <c r="A24" s="101"/>
      <c r="B24" s="102"/>
      <c r="C24" s="102"/>
      <c r="D24" s="141"/>
      <c r="E24" s="133"/>
      <c r="F24" s="133"/>
      <c r="G24" s="135"/>
      <c r="H24" s="135"/>
      <c r="I24" s="140"/>
      <c r="J24" s="140"/>
      <c r="K24" s="136">
        <f t="shared" si="0"/>
        <v>0</v>
      </c>
      <c r="L24" s="172"/>
      <c r="M24" s="142"/>
      <c r="N24" s="176"/>
      <c r="O24" s="143"/>
      <c r="P24" s="143"/>
      <c r="Q24" s="139">
        <f t="shared" si="1"/>
        <v>0</v>
      </c>
      <c r="R24" s="922"/>
      <c r="S24" s="922"/>
    </row>
    <row r="25" spans="1:19" x14ac:dyDescent="0.35">
      <c r="A25" s="101"/>
      <c r="B25" s="102"/>
      <c r="C25" s="102"/>
      <c r="D25" s="141"/>
      <c r="E25" s="133"/>
      <c r="F25" s="133"/>
      <c r="G25" s="135"/>
      <c r="H25" s="135"/>
      <c r="I25" s="140"/>
      <c r="J25" s="140"/>
      <c r="K25" s="136">
        <f t="shared" si="0"/>
        <v>0</v>
      </c>
      <c r="L25" s="172"/>
      <c r="M25" s="142"/>
      <c r="N25" s="176"/>
      <c r="O25" s="143"/>
      <c r="P25" s="143"/>
      <c r="Q25" s="139">
        <f t="shared" si="1"/>
        <v>0</v>
      </c>
      <c r="R25" s="922"/>
      <c r="S25" s="922"/>
    </row>
    <row r="26" spans="1:19" x14ac:dyDescent="0.35">
      <c r="A26" s="101"/>
      <c r="B26" s="102"/>
      <c r="C26" s="102"/>
      <c r="D26" s="141"/>
      <c r="E26" s="133"/>
      <c r="F26" s="133"/>
      <c r="G26" s="135"/>
      <c r="H26" s="135"/>
      <c r="I26" s="140"/>
      <c r="J26" s="140"/>
      <c r="K26" s="136">
        <f t="shared" si="0"/>
        <v>0</v>
      </c>
      <c r="L26" s="172"/>
      <c r="M26" s="142"/>
      <c r="N26" s="176"/>
      <c r="O26" s="143"/>
      <c r="P26" s="143"/>
      <c r="Q26" s="139">
        <f t="shared" si="1"/>
        <v>0</v>
      </c>
      <c r="R26" s="922"/>
      <c r="S26" s="922"/>
    </row>
    <row r="27" spans="1:19" x14ac:dyDescent="0.35">
      <c r="A27" s="101"/>
      <c r="B27" s="102"/>
      <c r="C27" s="102"/>
      <c r="D27" s="141"/>
      <c r="E27" s="133"/>
      <c r="F27" s="133"/>
      <c r="G27" s="135"/>
      <c r="H27" s="135"/>
      <c r="I27" s="140"/>
      <c r="J27" s="140"/>
      <c r="K27" s="136">
        <f t="shared" si="0"/>
        <v>0</v>
      </c>
      <c r="L27" s="172"/>
      <c r="M27" s="142"/>
      <c r="N27" s="176"/>
      <c r="O27" s="143"/>
      <c r="P27" s="143"/>
      <c r="Q27" s="139">
        <f t="shared" si="1"/>
        <v>0</v>
      </c>
      <c r="R27" s="922"/>
      <c r="S27" s="922"/>
    </row>
    <row r="28" spans="1:19" x14ac:dyDescent="0.35">
      <c r="A28" s="101"/>
      <c r="B28" s="102"/>
      <c r="C28" s="102"/>
      <c r="D28" s="77"/>
      <c r="E28" s="99"/>
      <c r="F28" s="140"/>
      <c r="G28" s="144"/>
      <c r="H28" s="144"/>
      <c r="I28" s="140"/>
      <c r="J28" s="140"/>
      <c r="K28" s="136">
        <f t="shared" si="0"/>
        <v>0</v>
      </c>
      <c r="L28" s="172"/>
      <c r="M28" s="142"/>
      <c r="N28" s="176"/>
      <c r="O28" s="143"/>
      <c r="P28" s="143"/>
      <c r="Q28" s="145">
        <f t="shared" ref="Q28:Q29" si="2">SUM(K28:P28)</f>
        <v>0</v>
      </c>
      <c r="R28" s="922"/>
      <c r="S28" s="922"/>
    </row>
    <row r="29" spans="1:19" ht="15" thickBot="1" x14ac:dyDescent="0.4">
      <c r="A29" s="101"/>
      <c r="B29" s="102"/>
      <c r="C29" s="102"/>
      <c r="D29" s="77"/>
      <c r="E29" s="99"/>
      <c r="F29" s="140"/>
      <c r="G29" s="144"/>
      <c r="H29" s="146"/>
      <c r="I29" s="147"/>
      <c r="J29" s="147"/>
      <c r="K29" s="148">
        <f t="shared" si="0"/>
        <v>0</v>
      </c>
      <c r="L29" s="173"/>
      <c r="M29" s="149"/>
      <c r="N29" s="177"/>
      <c r="O29" s="150"/>
      <c r="P29" s="150"/>
      <c r="Q29" s="151">
        <f t="shared" si="2"/>
        <v>0</v>
      </c>
      <c r="R29" s="922"/>
      <c r="S29" s="922"/>
    </row>
    <row r="30" spans="1:19" ht="15" thickBot="1" x14ac:dyDescent="0.4">
      <c r="A30" s="152"/>
      <c r="B30" s="152"/>
      <c r="C30" s="152"/>
      <c r="D30" s="152"/>
      <c r="E30" s="152"/>
      <c r="F30" s="152"/>
      <c r="G30" s="152"/>
      <c r="H30" s="153" t="s">
        <v>171</v>
      </c>
      <c r="I30" s="154">
        <f t="shared" ref="I30:Q30" si="3">SUM(I18:I29)</f>
        <v>0</v>
      </c>
      <c r="J30" s="154">
        <f t="shared" si="3"/>
        <v>0</v>
      </c>
      <c r="K30" s="155">
        <f t="shared" si="3"/>
        <v>0</v>
      </c>
      <c r="L30" s="174">
        <f t="shared" si="3"/>
        <v>0</v>
      </c>
      <c r="M30" s="155">
        <f>SUM(M18:M29)</f>
        <v>0</v>
      </c>
      <c r="N30" s="174">
        <f t="shared" si="3"/>
        <v>0</v>
      </c>
      <c r="O30" s="155">
        <f>SUM(O18:O29)</f>
        <v>0</v>
      </c>
      <c r="P30" s="155">
        <f t="shared" si="3"/>
        <v>0</v>
      </c>
      <c r="Q30" s="156">
        <f t="shared" si="3"/>
        <v>0</v>
      </c>
    </row>
    <row r="32" spans="1:19" ht="15" thickBot="1" x14ac:dyDescent="0.4"/>
    <row r="33" spans="8:15" ht="15" thickBot="1" x14ac:dyDescent="0.4">
      <c r="H33" s="659"/>
      <c r="M33" s="155">
        <f>M30*H33</f>
        <v>0</v>
      </c>
      <c r="O33" s="155">
        <f>O30*H33</f>
        <v>0</v>
      </c>
    </row>
  </sheetData>
  <sheetProtection sheet="1" objects="1" scenarios="1"/>
  <mergeCells count="50">
    <mergeCell ref="R27:S27"/>
    <mergeCell ref="R28:S28"/>
    <mergeCell ref="R29:S29"/>
    <mergeCell ref="R22:S22"/>
    <mergeCell ref="R23:S23"/>
    <mergeCell ref="R24:S24"/>
    <mergeCell ref="R25:S25"/>
    <mergeCell ref="R26:S26"/>
    <mergeCell ref="R16:S17"/>
    <mergeCell ref="R18:S18"/>
    <mergeCell ref="R19:S19"/>
    <mergeCell ref="R20:S20"/>
    <mergeCell ref="R21:S21"/>
    <mergeCell ref="D8:E8"/>
    <mergeCell ref="D7:E7"/>
    <mergeCell ref="F7:H7"/>
    <mergeCell ref="I7:J7"/>
    <mergeCell ref="K7:L7"/>
    <mergeCell ref="F3:G3"/>
    <mergeCell ref="D5:E5"/>
    <mergeCell ref="F5:H5"/>
    <mergeCell ref="I5:J5"/>
    <mergeCell ref="K5:N5"/>
    <mergeCell ref="G16:G17"/>
    <mergeCell ref="D9:E9"/>
    <mergeCell ref="D10:E10"/>
    <mergeCell ref="K10:L11"/>
    <mergeCell ref="M10:N11"/>
    <mergeCell ref="A16:A17"/>
    <mergeCell ref="B16:B17"/>
    <mergeCell ref="D16:D17"/>
    <mergeCell ref="E16:E17"/>
    <mergeCell ref="F16:F17"/>
    <mergeCell ref="C16:C17"/>
    <mergeCell ref="P2:Q2"/>
    <mergeCell ref="P16:P17"/>
    <mergeCell ref="Q16:Q17"/>
    <mergeCell ref="H16:H17"/>
    <mergeCell ref="I16:I17"/>
    <mergeCell ref="J16:J17"/>
    <mergeCell ref="K16:K17"/>
    <mergeCell ref="L16:M16"/>
    <mergeCell ref="N16:O16"/>
    <mergeCell ref="K9:L9"/>
    <mergeCell ref="M9:N9"/>
    <mergeCell ref="K8:L8"/>
    <mergeCell ref="M8:N8"/>
    <mergeCell ref="K6:L6"/>
    <mergeCell ref="M6:N6"/>
    <mergeCell ref="M7:N7"/>
  </mergeCells>
  <pageMargins left="0.25" right="0.25" top="0.75" bottom="0.75" header="0.3" footer="0.3"/>
  <pageSetup scale="67" fitToWidth="0"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Lookup!$C$2:$C$33</xm:f>
          </x14:formula1>
          <xm:sqref>A18:A29</xm:sqref>
        </x14:dataValidation>
        <x14:dataValidation type="list" allowBlank="1" showInputMessage="1" showErrorMessage="1" xr:uid="{6DC785CA-9C72-48A5-9F7D-603465EEB7AF}">
          <x14:formula1>
            <xm:f>Lookup!$S$2:$S$10</xm:f>
          </x14:formula1>
          <xm:sqref>C18:C29</xm:sqref>
        </x14:dataValidation>
        <x14:dataValidation type="list" allowBlank="1" showInputMessage="1" showErrorMessage="1" xr:uid="{DABAB7E6-C828-4C3C-B655-B2A9FB6B868C}">
          <x14:formula1>
            <xm:f>Lookup!$D$8:$D$9</xm:f>
          </x14:formula1>
          <xm:sqref>B18:B29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57394-5088-49E8-82C8-47D9E51630A2}">
  <sheetPr>
    <pageSetUpPr fitToPage="1"/>
  </sheetPr>
  <dimension ref="A1:L52"/>
  <sheetViews>
    <sheetView zoomScale="80" zoomScaleNormal="80" workbookViewId="0">
      <selection activeCell="G10" sqref="G10"/>
    </sheetView>
  </sheetViews>
  <sheetFormatPr defaultRowHeight="14.5" x14ac:dyDescent="0.35"/>
  <cols>
    <col min="1" max="1" width="11.1796875" customWidth="1"/>
    <col min="2" max="2" width="13.1796875" customWidth="1"/>
    <col min="3" max="3" width="15.81640625" customWidth="1"/>
    <col min="4" max="4" width="18.81640625" customWidth="1"/>
    <col min="5" max="6" width="11.81640625" customWidth="1"/>
    <col min="7" max="7" width="12" customWidth="1"/>
    <col min="8" max="8" width="15.81640625" bestFit="1" customWidth="1"/>
    <col min="9" max="9" width="15.54296875" customWidth="1"/>
    <col min="10" max="10" width="15" bestFit="1" customWidth="1"/>
    <col min="11" max="11" width="15.54296875" customWidth="1"/>
  </cols>
  <sheetData>
    <row r="1" spans="1:12" ht="19" customHeight="1" x14ac:dyDescent="0.35">
      <c r="B1" s="3"/>
      <c r="C1" s="3"/>
      <c r="D1" s="24"/>
      <c r="E1" s="20"/>
      <c r="F1" s="10"/>
      <c r="G1" s="3"/>
      <c r="H1" s="3"/>
      <c r="I1" s="3"/>
    </row>
    <row r="2" spans="1:12" ht="19" customHeight="1" x14ac:dyDescent="0.4">
      <c r="A2" s="22" t="s">
        <v>234</v>
      </c>
      <c r="B2" s="55"/>
      <c r="C2" s="55"/>
      <c r="D2" s="56"/>
      <c r="E2" s="57"/>
      <c r="F2" s="3"/>
      <c r="G2" s="3"/>
      <c r="H2" s="3"/>
      <c r="I2" s="3"/>
      <c r="J2" s="402" t="s">
        <v>1153</v>
      </c>
    </row>
    <row r="3" spans="1:12" ht="19" customHeight="1" x14ac:dyDescent="0.35">
      <c r="A3" s="7" t="s">
        <v>149</v>
      </c>
      <c r="B3" s="10"/>
      <c r="C3" s="1107"/>
      <c r="D3" s="24"/>
      <c r="E3" s="913" t="s">
        <v>150</v>
      </c>
      <c r="F3" s="913"/>
      <c r="G3" s="1107"/>
      <c r="I3" s="7"/>
    </row>
    <row r="4" spans="1:12" ht="19" customHeight="1" thickBot="1" x14ac:dyDescent="0.45">
      <c r="A4" s="22"/>
      <c r="B4" s="10"/>
      <c r="C4" s="68"/>
      <c r="D4" s="24"/>
      <c r="E4" s="10"/>
      <c r="F4" s="10"/>
      <c r="G4" s="71"/>
      <c r="H4" s="7"/>
      <c r="I4" s="7"/>
    </row>
    <row r="5" spans="1:12" ht="19" customHeight="1" x14ac:dyDescent="0.35">
      <c r="A5" s="60" t="s">
        <v>219</v>
      </c>
      <c r="B5" s="2"/>
      <c r="C5" s="1108"/>
      <c r="D5" s="1108"/>
      <c r="E5" s="923"/>
      <c r="F5" s="923"/>
      <c r="G5" s="84"/>
      <c r="H5" s="84"/>
      <c r="I5" s="84"/>
      <c r="J5" s="50"/>
    </row>
    <row r="6" spans="1:12" ht="19" customHeight="1" x14ac:dyDescent="0.35">
      <c r="A6" s="86"/>
      <c r="B6" s="5"/>
      <c r="C6" s="69"/>
      <c r="D6" s="12"/>
      <c r="G6" s="157"/>
      <c r="H6" s="5"/>
      <c r="I6" s="303"/>
      <c r="J6" s="51"/>
    </row>
    <row r="7" spans="1:12" ht="19" customHeight="1" x14ac:dyDescent="0.35">
      <c r="A7" s="87" t="s">
        <v>153</v>
      </c>
      <c r="B7" s="186">
        <v>3738</v>
      </c>
      <c r="C7" s="1109"/>
      <c r="D7" s="1109"/>
      <c r="F7" s="917" t="s">
        <v>220</v>
      </c>
      <c r="G7" s="917"/>
      <c r="H7" s="917"/>
      <c r="I7" s="1119"/>
      <c r="J7" s="51"/>
    </row>
    <row r="8" spans="1:12" ht="19" customHeight="1" x14ac:dyDescent="0.35">
      <c r="A8" s="87"/>
      <c r="B8" s="25">
        <v>3700</v>
      </c>
      <c r="C8" s="1118"/>
      <c r="D8" s="1118"/>
      <c r="F8" s="8"/>
      <c r="G8" s="131"/>
      <c r="J8" s="188"/>
    </row>
    <row r="9" spans="1:12" ht="19" customHeight="1" x14ac:dyDescent="0.35">
      <c r="A9" s="86"/>
      <c r="B9" s="5"/>
      <c r="C9" s="7"/>
      <c r="D9" s="7"/>
      <c r="G9" s="157"/>
      <c r="I9" s="8"/>
      <c r="J9" s="189"/>
    </row>
    <row r="10" spans="1:12" ht="19" customHeight="1" x14ac:dyDescent="0.35">
      <c r="A10" s="86" t="s">
        <v>156</v>
      </c>
      <c r="B10" s="5"/>
      <c r="C10" s="1110"/>
      <c r="D10" s="161"/>
      <c r="F10" s="8"/>
      <c r="G10" s="131"/>
      <c r="J10" s="188"/>
    </row>
    <row r="11" spans="1:12" ht="19" customHeight="1" thickBot="1" x14ac:dyDescent="0.4">
      <c r="A11" s="9"/>
      <c r="B11" s="17"/>
      <c r="C11" s="17"/>
      <c r="D11" s="18"/>
      <c r="E11" s="23"/>
      <c r="F11" s="17"/>
      <c r="G11" s="74"/>
      <c r="H11" s="74"/>
      <c r="I11" s="185"/>
      <c r="J11" s="184"/>
    </row>
    <row r="12" spans="1:12" ht="19" customHeight="1" x14ac:dyDescent="0.35">
      <c r="A12" s="8"/>
      <c r="B12" s="21"/>
      <c r="C12" s="21"/>
      <c r="D12" s="14"/>
      <c r="E12" s="13"/>
      <c r="F12" s="21"/>
      <c r="G12" s="21"/>
      <c r="H12" s="21"/>
      <c r="I12" s="21"/>
    </row>
    <row r="13" spans="1:12" ht="19" customHeight="1" thickBot="1" x14ac:dyDescent="0.4">
      <c r="A13" s="8"/>
      <c r="B13" s="21"/>
      <c r="C13" s="21"/>
      <c r="D13" s="14"/>
      <c r="E13" s="13"/>
      <c r="F13" s="21"/>
      <c r="G13" s="21"/>
      <c r="H13" s="21"/>
      <c r="I13" s="21"/>
    </row>
    <row r="14" spans="1:12" ht="19" customHeight="1" x14ac:dyDescent="0.35">
      <c r="A14" s="873" t="s">
        <v>158</v>
      </c>
      <c r="B14" s="903" t="s">
        <v>161</v>
      </c>
      <c r="C14" s="877" t="s">
        <v>162</v>
      </c>
      <c r="D14" s="877" t="s">
        <v>163</v>
      </c>
      <c r="E14" s="866" t="s">
        <v>164</v>
      </c>
      <c r="F14" s="864" t="s">
        <v>165</v>
      </c>
      <c r="G14" s="866" t="s">
        <v>227</v>
      </c>
      <c r="H14" s="866" t="s">
        <v>235</v>
      </c>
      <c r="I14" s="870" t="s">
        <v>236</v>
      </c>
      <c r="J14" s="893" t="s">
        <v>196</v>
      </c>
      <c r="K14" s="918" t="s">
        <v>169</v>
      </c>
      <c r="L14" s="919"/>
    </row>
    <row r="15" spans="1:12" ht="19" customHeight="1" thickBot="1" x14ac:dyDescent="0.4">
      <c r="A15" s="874"/>
      <c r="B15" s="904"/>
      <c r="C15" s="878"/>
      <c r="D15" s="878"/>
      <c r="E15" s="872"/>
      <c r="F15" s="865"/>
      <c r="G15" s="867"/>
      <c r="H15" s="869"/>
      <c r="I15" s="871"/>
      <c r="J15" s="869"/>
      <c r="K15" s="920"/>
      <c r="L15" s="921"/>
    </row>
    <row r="16" spans="1:12" ht="19" customHeight="1" x14ac:dyDescent="0.35">
      <c r="A16" s="244"/>
      <c r="B16" s="245"/>
      <c r="C16" s="246"/>
      <c r="D16" s="246"/>
      <c r="E16" s="247"/>
      <c r="F16" s="247"/>
      <c r="G16" s="246"/>
      <c r="H16" s="248">
        <f>G16*$I$7</f>
        <v>0</v>
      </c>
      <c r="I16" s="249"/>
      <c r="J16" s="250">
        <f>I16+H16</f>
        <v>0</v>
      </c>
      <c r="K16" s="922"/>
      <c r="L16" s="922"/>
    </row>
    <row r="17" spans="1:12" ht="19" customHeight="1" x14ac:dyDescent="0.35">
      <c r="A17" s="251"/>
      <c r="B17" s="252"/>
      <c r="C17" s="246"/>
      <c r="D17" s="246"/>
      <c r="E17" s="247"/>
      <c r="F17" s="247"/>
      <c r="G17" s="253"/>
      <c r="H17" s="248">
        <f t="shared" ref="H17:H27" si="0">G17*$I$7</f>
        <v>0</v>
      </c>
      <c r="I17" s="254"/>
      <c r="J17" s="250">
        <f t="shared" ref="J17:J27" si="1">I17+H17</f>
        <v>0</v>
      </c>
      <c r="K17" s="922"/>
      <c r="L17" s="922"/>
    </row>
    <row r="18" spans="1:12" ht="19" customHeight="1" x14ac:dyDescent="0.35">
      <c r="A18" s="251"/>
      <c r="B18" s="252"/>
      <c r="C18" s="246"/>
      <c r="D18" s="246"/>
      <c r="E18" s="247"/>
      <c r="F18" s="247"/>
      <c r="G18" s="253"/>
      <c r="H18" s="248">
        <f t="shared" si="0"/>
        <v>0</v>
      </c>
      <c r="I18" s="254"/>
      <c r="J18" s="250">
        <f t="shared" si="1"/>
        <v>0</v>
      </c>
      <c r="K18" s="922"/>
      <c r="L18" s="922"/>
    </row>
    <row r="19" spans="1:12" ht="19" customHeight="1" x14ac:dyDescent="0.35">
      <c r="A19" s="251"/>
      <c r="B19" s="252"/>
      <c r="C19" s="246"/>
      <c r="D19" s="246"/>
      <c r="E19" s="247"/>
      <c r="F19" s="247"/>
      <c r="G19" s="253"/>
      <c r="H19" s="248">
        <f t="shared" si="0"/>
        <v>0</v>
      </c>
      <c r="I19" s="254"/>
      <c r="J19" s="250">
        <f t="shared" si="1"/>
        <v>0</v>
      </c>
      <c r="K19" s="922"/>
      <c r="L19" s="922"/>
    </row>
    <row r="20" spans="1:12" ht="19" customHeight="1" x14ac:dyDescent="0.35">
      <c r="A20" s="251"/>
      <c r="B20" s="252"/>
      <c r="C20" s="246"/>
      <c r="D20" s="246"/>
      <c r="E20" s="247"/>
      <c r="F20" s="247"/>
      <c r="G20" s="253"/>
      <c r="H20" s="248">
        <f t="shared" si="0"/>
        <v>0</v>
      </c>
      <c r="I20" s="254"/>
      <c r="J20" s="250">
        <f t="shared" si="1"/>
        <v>0</v>
      </c>
      <c r="K20" s="922"/>
      <c r="L20" s="922"/>
    </row>
    <row r="21" spans="1:12" ht="19" customHeight="1" x14ac:dyDescent="0.35">
      <c r="A21" s="251"/>
      <c r="B21" s="252"/>
      <c r="C21" s="246"/>
      <c r="D21" s="246"/>
      <c r="E21" s="247"/>
      <c r="F21" s="247"/>
      <c r="G21" s="253"/>
      <c r="H21" s="248">
        <f t="shared" si="0"/>
        <v>0</v>
      </c>
      <c r="I21" s="254"/>
      <c r="J21" s="250">
        <f t="shared" si="1"/>
        <v>0</v>
      </c>
      <c r="K21" s="922"/>
      <c r="L21" s="922"/>
    </row>
    <row r="22" spans="1:12" ht="19" customHeight="1" x14ac:dyDescent="0.35">
      <c r="A22" s="251"/>
      <c r="B22" s="252"/>
      <c r="C22" s="246"/>
      <c r="D22" s="246"/>
      <c r="E22" s="247"/>
      <c r="F22" s="247"/>
      <c r="G22" s="253"/>
      <c r="H22" s="248">
        <f t="shared" si="0"/>
        <v>0</v>
      </c>
      <c r="I22" s="254"/>
      <c r="J22" s="250">
        <f t="shared" si="1"/>
        <v>0</v>
      </c>
      <c r="K22" s="922"/>
      <c r="L22" s="922"/>
    </row>
    <row r="23" spans="1:12" ht="19" customHeight="1" x14ac:dyDescent="0.35">
      <c r="A23" s="251"/>
      <c r="B23" s="252"/>
      <c r="C23" s="246"/>
      <c r="D23" s="246"/>
      <c r="E23" s="247"/>
      <c r="F23" s="247"/>
      <c r="G23" s="253"/>
      <c r="H23" s="248">
        <f t="shared" si="0"/>
        <v>0</v>
      </c>
      <c r="I23" s="254"/>
      <c r="J23" s="250">
        <f t="shared" si="1"/>
        <v>0</v>
      </c>
      <c r="K23" s="922"/>
      <c r="L23" s="922"/>
    </row>
    <row r="24" spans="1:12" ht="19" customHeight="1" x14ac:dyDescent="0.35">
      <c r="A24" s="251"/>
      <c r="B24" s="252"/>
      <c r="C24" s="246"/>
      <c r="D24" s="246"/>
      <c r="E24" s="247"/>
      <c r="F24" s="247"/>
      <c r="G24" s="253"/>
      <c r="H24" s="248">
        <f t="shared" si="0"/>
        <v>0</v>
      </c>
      <c r="I24" s="254"/>
      <c r="J24" s="250">
        <f t="shared" si="1"/>
        <v>0</v>
      </c>
      <c r="K24" s="922"/>
      <c r="L24" s="922"/>
    </row>
    <row r="25" spans="1:12" ht="19" customHeight="1" x14ac:dyDescent="0.35">
      <c r="A25" s="251"/>
      <c r="B25" s="252"/>
      <c r="C25" s="246"/>
      <c r="D25" s="246"/>
      <c r="E25" s="247"/>
      <c r="F25" s="247"/>
      <c r="G25" s="253"/>
      <c r="H25" s="248">
        <f t="shared" si="0"/>
        <v>0</v>
      </c>
      <c r="I25" s="254"/>
      <c r="J25" s="250">
        <f t="shared" si="1"/>
        <v>0</v>
      </c>
      <c r="K25" s="922"/>
      <c r="L25" s="922"/>
    </row>
    <row r="26" spans="1:12" ht="19" customHeight="1" x14ac:dyDescent="0.35">
      <c r="A26" s="251"/>
      <c r="B26" s="255"/>
      <c r="C26" s="256"/>
      <c r="D26" s="253"/>
      <c r="E26" s="257"/>
      <c r="F26" s="257"/>
      <c r="G26" s="253"/>
      <c r="H26" s="248">
        <f t="shared" si="0"/>
        <v>0</v>
      </c>
      <c r="I26" s="254"/>
      <c r="J26" s="250">
        <f t="shared" si="1"/>
        <v>0</v>
      </c>
      <c r="K26" s="922"/>
      <c r="L26" s="922"/>
    </row>
    <row r="27" spans="1:12" ht="19" customHeight="1" thickBot="1" x14ac:dyDescent="0.4">
      <c r="A27" s="251"/>
      <c r="B27" s="255"/>
      <c r="C27" s="256"/>
      <c r="D27" s="253"/>
      <c r="E27" s="257"/>
      <c r="F27" s="247"/>
      <c r="G27" s="258"/>
      <c r="H27" s="248">
        <f t="shared" si="0"/>
        <v>0</v>
      </c>
      <c r="I27" s="259"/>
      <c r="J27" s="250">
        <f t="shared" si="1"/>
        <v>0</v>
      </c>
      <c r="K27" s="922"/>
      <c r="L27" s="922"/>
    </row>
    <row r="28" spans="1:12" ht="19" customHeight="1" thickBot="1" x14ac:dyDescent="0.4">
      <c r="A28" s="152"/>
      <c r="B28" s="152"/>
      <c r="C28" s="152"/>
      <c r="D28" s="152"/>
      <c r="E28" s="152"/>
      <c r="F28" s="152"/>
      <c r="G28" s="241" t="s">
        <v>171</v>
      </c>
      <c r="H28" s="242">
        <f>SUM(H16:H27)</f>
        <v>0</v>
      </c>
      <c r="I28" s="243">
        <f>SUM(I16:I27)</f>
        <v>0</v>
      </c>
      <c r="J28" s="243">
        <f>SUM(J16:J27)</f>
        <v>0</v>
      </c>
    </row>
    <row r="29" spans="1:12" ht="19" customHeight="1" thickBot="1" x14ac:dyDescent="0.4"/>
    <row r="30" spans="1:12" ht="19" customHeight="1" thickBot="1" x14ac:dyDescent="0.4">
      <c r="G30" s="659"/>
      <c r="H30" s="242">
        <f>H28*G30</f>
        <v>0</v>
      </c>
    </row>
    <row r="31" spans="1:12" ht="19" customHeight="1" x14ac:dyDescent="0.35"/>
    <row r="32" spans="1:12" ht="19" customHeight="1" x14ac:dyDescent="0.35"/>
    <row r="33" ht="19" customHeight="1" x14ac:dyDescent="0.35"/>
    <row r="34" ht="19" customHeight="1" x14ac:dyDescent="0.35"/>
    <row r="35" ht="19" customHeight="1" x14ac:dyDescent="0.35"/>
    <row r="36" ht="19" customHeight="1" x14ac:dyDescent="0.35"/>
    <row r="37" ht="19" customHeight="1" x14ac:dyDescent="0.35"/>
    <row r="38" ht="19" customHeight="1" x14ac:dyDescent="0.35"/>
    <row r="39" ht="19" customHeight="1" x14ac:dyDescent="0.35"/>
    <row r="40" ht="19" customHeight="1" x14ac:dyDescent="0.35"/>
    <row r="41" ht="19" customHeight="1" x14ac:dyDescent="0.35"/>
    <row r="42" ht="19" customHeight="1" x14ac:dyDescent="0.35"/>
    <row r="43" ht="19" customHeight="1" x14ac:dyDescent="0.35"/>
    <row r="44" ht="19" customHeight="1" x14ac:dyDescent="0.35"/>
    <row r="45" ht="19" customHeight="1" x14ac:dyDescent="0.35"/>
    <row r="46" ht="19" customHeight="1" x14ac:dyDescent="0.35"/>
    <row r="47" ht="19" customHeight="1" x14ac:dyDescent="0.35"/>
    <row r="48" ht="19" customHeight="1" x14ac:dyDescent="0.35"/>
    <row r="49" ht="19" customHeight="1" x14ac:dyDescent="0.35"/>
    <row r="50" ht="19" customHeight="1" x14ac:dyDescent="0.35"/>
    <row r="51" ht="19" customHeight="1" x14ac:dyDescent="0.35"/>
    <row r="52" ht="19" customHeight="1" x14ac:dyDescent="0.35"/>
  </sheetData>
  <sheetProtection sheet="1" objects="1" scenarios="1"/>
  <mergeCells count="29">
    <mergeCell ref="K25:L25"/>
    <mergeCell ref="K26:L26"/>
    <mergeCell ref="K27:L27"/>
    <mergeCell ref="K20:L20"/>
    <mergeCell ref="K21:L21"/>
    <mergeCell ref="K22:L22"/>
    <mergeCell ref="K23:L23"/>
    <mergeCell ref="K24:L24"/>
    <mergeCell ref="K14:L15"/>
    <mergeCell ref="K16:L16"/>
    <mergeCell ref="K17:L17"/>
    <mergeCell ref="K18:L18"/>
    <mergeCell ref="K19:L19"/>
    <mergeCell ref="E3:F3"/>
    <mergeCell ref="C5:D5"/>
    <mergeCell ref="A14:A15"/>
    <mergeCell ref="B14:B15"/>
    <mergeCell ref="C14:C15"/>
    <mergeCell ref="D14:D15"/>
    <mergeCell ref="E14:E15"/>
    <mergeCell ref="C8:D8"/>
    <mergeCell ref="C7:D7"/>
    <mergeCell ref="F7:H7"/>
    <mergeCell ref="J14:J15"/>
    <mergeCell ref="E5:F5"/>
    <mergeCell ref="G14:G15"/>
    <mergeCell ref="H14:H15"/>
    <mergeCell ref="I14:I15"/>
    <mergeCell ref="F14:F15"/>
  </mergeCells>
  <dataValidations count="1">
    <dataValidation type="list" allowBlank="1" showInputMessage="1" showErrorMessage="1" sqref="A26:A27" xr:uid="{6D901DF8-637F-4DE2-B8A8-6F6E57EC3115}"/>
  </dataValidations>
  <pageMargins left="0.25" right="0.25" top="0.75" bottom="0.75" header="0.3" footer="0.3"/>
  <pageSetup scale="81"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98B50A2B-9D2C-4061-835C-821B86DCDBFD}">
          <x14:formula1>
            <xm:f>Lookup!$C$2:$C$33</xm:f>
          </x14:formula1>
          <xm:sqref>A16:A25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AI1703"/>
  <sheetViews>
    <sheetView showGridLines="0" zoomScale="80" zoomScaleNormal="80" zoomScaleSheetLayoutView="70" workbookViewId="0">
      <selection activeCell="B7" sqref="B7:C7"/>
    </sheetView>
  </sheetViews>
  <sheetFormatPr defaultColWidth="8.81640625" defaultRowHeight="14.5" outlineLevelRow="1" x14ac:dyDescent="0.35"/>
  <cols>
    <col min="1" max="1" width="18.54296875" style="192" customWidth="1"/>
    <col min="2" max="2" width="15.54296875" style="192" customWidth="1"/>
    <col min="3" max="3" width="11" style="192" bestFit="1" customWidth="1"/>
    <col min="4" max="4" width="16" style="192" customWidth="1"/>
    <col min="5" max="5" width="16.54296875" style="192" bestFit="1" customWidth="1"/>
    <col min="6" max="6" width="16.453125" style="192" bestFit="1" customWidth="1"/>
    <col min="7" max="7" width="12.1796875" style="192" bestFit="1" customWidth="1"/>
    <col min="8" max="8" width="11.54296875" style="192" customWidth="1"/>
    <col min="9" max="9" width="14.1796875" style="192" customWidth="1"/>
    <col min="10" max="10" width="12.453125" style="192" customWidth="1"/>
    <col min="11" max="11" width="13.81640625" style="192" customWidth="1"/>
    <col min="12" max="13" width="14" style="192" customWidth="1"/>
    <col min="14" max="14" width="14.81640625" style="192" customWidth="1"/>
    <col min="15" max="15" width="34.453125" style="192" customWidth="1"/>
    <col min="16" max="16" width="12.81640625" style="192" customWidth="1"/>
    <col min="17" max="17" width="3.08984375" style="192" hidden="1" customWidth="1"/>
    <col min="18" max="18" width="15" style="192" hidden="1" customWidth="1"/>
    <col min="19" max="19" width="14.453125" style="192" hidden="1" customWidth="1"/>
    <col min="20" max="21" width="0" style="192" hidden="1" customWidth="1"/>
    <col min="22" max="22" width="13.08984375" style="192" hidden="1" customWidth="1"/>
    <col min="23" max="23" width="12" style="192" hidden="1" customWidth="1"/>
    <col min="24" max="24" width="14.90625" style="192" hidden="1" customWidth="1"/>
    <col min="25" max="25" width="14.54296875" style="192" hidden="1" customWidth="1"/>
    <col min="26" max="28" width="0" style="192" hidden="1" customWidth="1"/>
    <col min="29" max="29" width="9.90625" style="192" hidden="1" customWidth="1"/>
    <col min="30" max="30" width="11.90625" style="192" hidden="1" customWidth="1"/>
    <col min="31" max="31" width="11.6328125" style="192" hidden="1" customWidth="1"/>
    <col min="32" max="32" width="9.90625" style="192" hidden="1" customWidth="1"/>
    <col min="33" max="33" width="11.90625" style="192" hidden="1" customWidth="1"/>
    <col min="34" max="34" width="11.6328125" style="192" hidden="1" customWidth="1"/>
    <col min="35" max="16384" width="8.81640625" style="192"/>
  </cols>
  <sheetData>
    <row r="1" spans="2:16" x14ac:dyDescent="0.35">
      <c r="B1" s="191"/>
    </row>
    <row r="2" spans="2:16" ht="18" customHeight="1" x14ac:dyDescent="0.35">
      <c r="B2" s="193" t="s">
        <v>413</v>
      </c>
      <c r="C2" s="194"/>
      <c r="D2" s="195"/>
      <c r="E2" s="193"/>
      <c r="F2" s="196"/>
      <c r="G2" s="196"/>
      <c r="H2" s="196"/>
      <c r="I2" s="197"/>
      <c r="J2" s="194"/>
      <c r="K2" s="198"/>
      <c r="L2" s="194"/>
      <c r="M2" s="583"/>
      <c r="O2" s="194"/>
      <c r="P2" s="402" t="s">
        <v>1153</v>
      </c>
    </row>
    <row r="3" spans="2:16" ht="16.5" customHeight="1" thickBot="1" x14ac:dyDescent="0.45">
      <c r="B3" s="200"/>
      <c r="C3" s="194"/>
      <c r="D3" s="195"/>
      <c r="E3" s="194"/>
      <c r="F3" s="194"/>
      <c r="G3" s="194"/>
      <c r="H3" s="194"/>
      <c r="I3" s="197"/>
      <c r="J3" s="194"/>
      <c r="K3" s="198"/>
      <c r="L3" s="194"/>
      <c r="M3" s="194"/>
      <c r="N3" s="194"/>
      <c r="O3" s="194"/>
      <c r="P3" s="201"/>
    </row>
    <row r="4" spans="2:16" ht="18.75" customHeight="1" x14ac:dyDescent="0.35">
      <c r="B4" s="987" t="s">
        <v>151</v>
      </c>
      <c r="C4" s="988"/>
      <c r="D4" s="985"/>
      <c r="E4" s="985"/>
      <c r="F4" s="985"/>
      <c r="G4" s="985"/>
      <c r="H4" s="204"/>
      <c r="I4" s="988" t="s">
        <v>152</v>
      </c>
      <c r="J4" s="988"/>
      <c r="K4" s="331"/>
      <c r="L4" s="203"/>
      <c r="M4" s="203"/>
      <c r="N4" s="349"/>
      <c r="O4" s="349"/>
      <c r="P4" s="354"/>
    </row>
    <row r="5" spans="2:16" ht="18.75" customHeight="1" x14ac:dyDescent="0.35">
      <c r="B5" s="342"/>
      <c r="F5" s="584"/>
      <c r="G5" s="585"/>
      <c r="H5" s="216"/>
      <c r="I5" s="221"/>
      <c r="J5" s="211"/>
      <c r="K5" s="264"/>
      <c r="L5" s="215"/>
      <c r="M5" s="215"/>
      <c r="N5" s="563"/>
      <c r="O5" s="365" t="s">
        <v>375</v>
      </c>
      <c r="P5" s="355"/>
    </row>
    <row r="6" spans="2:16" ht="18.75" customHeight="1" x14ac:dyDescent="0.35">
      <c r="B6" s="933" t="s">
        <v>153</v>
      </c>
      <c r="C6" s="934"/>
      <c r="D6" s="986"/>
      <c r="E6" s="986"/>
      <c r="F6" s="986"/>
      <c r="G6" s="986"/>
      <c r="H6" s="216"/>
      <c r="I6" s="934" t="s">
        <v>187</v>
      </c>
      <c r="J6" s="934"/>
      <c r="K6" s="218"/>
      <c r="L6" s="215"/>
      <c r="M6" s="215"/>
      <c r="N6" s="564"/>
      <c r="O6" s="365" t="s">
        <v>401</v>
      </c>
      <c r="P6" s="355"/>
    </row>
    <row r="7" spans="2:16" ht="15.75" customHeight="1" thickBot="1" x14ac:dyDescent="0.4">
      <c r="B7" s="974"/>
      <c r="C7" s="975"/>
      <c r="D7" s="976"/>
      <c r="E7" s="977"/>
      <c r="F7" s="977"/>
      <c r="G7" s="977"/>
      <c r="H7" s="211"/>
      <c r="I7" s="197"/>
      <c r="J7" s="211"/>
      <c r="K7" s="212"/>
      <c r="L7" s="209"/>
      <c r="M7" s="209"/>
      <c r="P7" s="355"/>
    </row>
    <row r="8" spans="2:16" ht="18.75" customHeight="1" thickBot="1" x14ac:dyDescent="0.4">
      <c r="B8" s="933" t="s">
        <v>156</v>
      </c>
      <c r="C8" s="934"/>
      <c r="D8" s="565"/>
      <c r="H8" s="216"/>
      <c r="I8" s="934" t="s">
        <v>174</v>
      </c>
      <c r="J8" s="934"/>
      <c r="K8" s="599" t="s">
        <v>15</v>
      </c>
      <c r="L8" s="215"/>
      <c r="M8" s="215"/>
      <c r="P8" s="355"/>
    </row>
    <row r="9" spans="2:16" ht="16.5" customHeight="1" x14ac:dyDescent="0.35">
      <c r="B9" s="214"/>
      <c r="C9" s="209"/>
      <c r="D9" s="210"/>
      <c r="E9" s="209"/>
      <c r="F9" s="212"/>
      <c r="G9" s="212"/>
      <c r="H9" s="212"/>
      <c r="I9" s="197"/>
      <c r="J9" s="211"/>
      <c r="K9" s="212"/>
      <c r="M9" s="219"/>
      <c r="P9" s="355"/>
    </row>
    <row r="10" spans="2:16" ht="18.75" customHeight="1" x14ac:dyDescent="0.35">
      <c r="B10" s="933" t="s">
        <v>430</v>
      </c>
      <c r="C10" s="934"/>
      <c r="D10" s="978"/>
      <c r="E10" s="978"/>
      <c r="F10" s="978"/>
      <c r="G10" s="978"/>
      <c r="H10" s="211"/>
      <c r="I10" s="934" t="s">
        <v>1044</v>
      </c>
      <c r="J10" s="934"/>
      <c r="K10" s="199">
        <v>0</v>
      </c>
      <c r="M10" s="219"/>
      <c r="N10" s="194"/>
      <c r="O10" s="194"/>
      <c r="P10" s="355"/>
    </row>
    <row r="11" spans="2:16" ht="18.75" customHeight="1" thickBot="1" x14ac:dyDescent="0.4">
      <c r="B11" s="224"/>
      <c r="C11" s="225"/>
      <c r="D11" s="434"/>
      <c r="E11" s="434"/>
      <c r="F11" s="227"/>
      <c r="G11" s="227"/>
      <c r="H11" s="227"/>
      <c r="I11" s="435"/>
      <c r="J11" s="227"/>
      <c r="K11" s="266"/>
      <c r="L11" s="436"/>
      <c r="M11" s="436"/>
      <c r="N11" s="345"/>
      <c r="O11" s="345"/>
      <c r="P11" s="356"/>
    </row>
    <row r="12" spans="2:16" outlineLevel="1" x14ac:dyDescent="0.35">
      <c r="B12" s="202"/>
      <c r="C12" s="349"/>
      <c r="D12" s="349"/>
      <c r="E12" s="349"/>
      <c r="F12" s="437"/>
      <c r="G12" s="437"/>
      <c r="H12" s="349"/>
      <c r="I12" s="349"/>
      <c r="J12" s="935" t="s">
        <v>197</v>
      </c>
      <c r="K12" s="936"/>
      <c r="L12" s="936"/>
      <c r="M12" s="936"/>
      <c r="N12" s="936"/>
      <c r="O12" s="936"/>
      <c r="P12" s="937"/>
    </row>
    <row r="13" spans="2:16" outlineLevel="1" x14ac:dyDescent="0.35">
      <c r="B13" s="952" t="s">
        <v>199</v>
      </c>
      <c r="C13" s="953"/>
      <c r="D13" s="964"/>
      <c r="E13" s="965"/>
      <c r="F13" s="966"/>
      <c r="G13" s="956" t="s">
        <v>156</v>
      </c>
      <c r="H13" s="959"/>
      <c r="I13" s="365"/>
      <c r="J13" s="938" t="s">
        <v>198</v>
      </c>
      <c r="K13" s="939"/>
      <c r="L13" s="939"/>
      <c r="M13" s="939"/>
      <c r="N13" s="939"/>
      <c r="O13" s="939"/>
      <c r="P13" s="940"/>
    </row>
    <row r="14" spans="2:16" outlineLevel="1" x14ac:dyDescent="0.35">
      <c r="B14" s="954"/>
      <c r="C14" s="955"/>
      <c r="D14" s="967"/>
      <c r="E14" s="968"/>
      <c r="F14" s="969"/>
      <c r="G14" s="957"/>
      <c r="H14" s="960"/>
      <c r="I14" s="365"/>
      <c r="J14" s="941"/>
      <c r="K14" s="942"/>
      <c r="L14" s="942"/>
      <c r="M14" s="942"/>
      <c r="N14" s="942"/>
      <c r="O14" s="942"/>
      <c r="P14" s="943"/>
    </row>
    <row r="15" spans="2:16" ht="28" customHeight="1" outlineLevel="1" x14ac:dyDescent="0.35">
      <c r="B15" s="962" t="s">
        <v>200</v>
      </c>
      <c r="C15" s="963"/>
      <c r="D15" s="970"/>
      <c r="E15" s="971"/>
      <c r="F15" s="972"/>
      <c r="G15" s="958"/>
      <c r="H15" s="961"/>
      <c r="I15" s="365"/>
      <c r="J15" s="941"/>
      <c r="K15" s="942"/>
      <c r="L15" s="942"/>
      <c r="M15" s="942"/>
      <c r="N15" s="942"/>
      <c r="O15" s="942"/>
      <c r="P15" s="943"/>
    </row>
    <row r="16" spans="2:16" outlineLevel="1" x14ac:dyDescent="0.35">
      <c r="B16" s="208"/>
      <c r="C16" s="365"/>
      <c r="D16" s="365"/>
      <c r="E16" s="365"/>
      <c r="F16" s="365"/>
      <c r="G16" s="365"/>
      <c r="H16" s="365"/>
      <c r="I16" s="365"/>
      <c r="J16" s="941"/>
      <c r="K16" s="942"/>
      <c r="L16" s="942"/>
      <c r="M16" s="942"/>
      <c r="N16" s="942"/>
      <c r="O16" s="942"/>
      <c r="P16" s="943"/>
    </row>
    <row r="17" spans="2:34" outlineLevel="1" x14ac:dyDescent="0.35">
      <c r="B17" s="208"/>
      <c r="C17" s="365"/>
      <c r="D17" s="365"/>
      <c r="E17" s="365"/>
      <c r="F17" s="365"/>
      <c r="G17" s="365"/>
      <c r="H17" s="365"/>
      <c r="I17" s="365"/>
      <c r="J17" s="941"/>
      <c r="K17" s="942"/>
      <c r="L17" s="942"/>
      <c r="M17" s="942"/>
      <c r="N17" s="942"/>
      <c r="O17" s="942"/>
      <c r="P17" s="943"/>
    </row>
    <row r="18" spans="2:34" ht="14.5" customHeight="1" outlineLevel="1" x14ac:dyDescent="0.35">
      <c r="B18" s="407"/>
      <c r="C18" s="365"/>
      <c r="D18" s="365"/>
      <c r="E18" s="365"/>
      <c r="F18" s="365"/>
      <c r="G18" s="365"/>
      <c r="H18" s="365"/>
      <c r="I18" s="365"/>
      <c r="J18" s="941"/>
      <c r="K18" s="942"/>
      <c r="L18" s="942"/>
      <c r="M18" s="942"/>
      <c r="N18" s="942"/>
      <c r="O18" s="942"/>
      <c r="P18" s="943"/>
    </row>
    <row r="19" spans="2:34" ht="22" customHeight="1" outlineLevel="1" x14ac:dyDescent="0.35">
      <c r="B19" s="407"/>
      <c r="C19" s="365"/>
      <c r="D19" s="365"/>
      <c r="E19" s="365"/>
      <c r="F19" s="365"/>
      <c r="G19" s="365"/>
      <c r="H19" s="365"/>
      <c r="I19" s="365"/>
      <c r="J19" s="944"/>
      <c r="K19" s="945"/>
      <c r="L19" s="945"/>
      <c r="M19" s="945"/>
      <c r="N19" s="945"/>
      <c r="O19" s="945"/>
      <c r="P19" s="946"/>
    </row>
    <row r="20" spans="2:34" ht="15" thickBot="1" x14ac:dyDescent="0.4">
      <c r="B20" s="408"/>
      <c r="C20" s="409"/>
      <c r="D20" s="409"/>
      <c r="E20" s="409"/>
      <c r="F20" s="409"/>
      <c r="G20" s="409"/>
      <c r="H20" s="409"/>
      <c r="I20" s="409"/>
      <c r="J20" s="438"/>
      <c r="K20" s="438"/>
      <c r="L20" s="438"/>
      <c r="M20" s="438"/>
      <c r="N20" s="438"/>
      <c r="O20" s="438"/>
      <c r="P20" s="439"/>
    </row>
    <row r="21" spans="2:34" s="365" customFormat="1" ht="13.5" outlineLevel="1" thickBot="1" x14ac:dyDescent="0.3">
      <c r="B21" s="947" t="s">
        <v>423</v>
      </c>
      <c r="C21" s="948"/>
      <c r="D21" s="948"/>
      <c r="E21" s="948"/>
      <c r="F21" s="948"/>
      <c r="G21" s="948"/>
      <c r="H21" s="948"/>
      <c r="I21" s="948"/>
      <c r="J21" s="948"/>
      <c r="K21" s="948"/>
      <c r="L21" s="948"/>
      <c r="M21" s="948"/>
      <c r="N21" s="948"/>
      <c r="O21" s="948"/>
      <c r="P21" s="949"/>
    </row>
    <row r="22" spans="2:34" outlineLevel="1" x14ac:dyDescent="0.35">
      <c r="B22" s="440"/>
      <c r="C22" s="403"/>
      <c r="D22" s="403"/>
      <c r="E22" s="403"/>
      <c r="F22" s="403"/>
      <c r="G22" s="403"/>
      <c r="H22" s="403"/>
      <c r="I22" s="403"/>
      <c r="J22" s="403"/>
      <c r="K22" s="403"/>
      <c r="L22" s="403"/>
      <c r="M22" s="403"/>
      <c r="N22" s="403"/>
      <c r="O22" s="403"/>
      <c r="P22" s="441"/>
    </row>
    <row r="23" spans="2:34" ht="14.5" customHeight="1" outlineLevel="1" x14ac:dyDescent="0.35">
      <c r="B23" s="407"/>
      <c r="C23" s="194"/>
      <c r="D23" s="991" t="s">
        <v>201</v>
      </c>
      <c r="E23" s="992"/>
      <c r="F23" s="989" t="s">
        <v>202</v>
      </c>
      <c r="G23" s="990"/>
      <c r="H23" s="264"/>
      <c r="I23" s="924" t="s">
        <v>193</v>
      </c>
      <c r="J23" s="924"/>
      <c r="K23" s="924"/>
      <c r="L23" s="365"/>
      <c r="M23" s="924" t="s">
        <v>203</v>
      </c>
      <c r="N23" s="924"/>
      <c r="O23" s="924"/>
      <c r="P23" s="405"/>
      <c r="Q23" s="378"/>
      <c r="U23" s="924" t="s">
        <v>193</v>
      </c>
      <c r="V23" s="924"/>
      <c r="W23" s="924"/>
      <c r="X23" s="924"/>
      <c r="Y23" s="924"/>
    </row>
    <row r="24" spans="2:34" ht="42" outlineLevel="1" x14ac:dyDescent="0.35">
      <c r="B24" s="407"/>
      <c r="C24" s="273" t="s">
        <v>204</v>
      </c>
      <c r="D24" s="274" t="s">
        <v>205</v>
      </c>
      <c r="E24" s="274" t="s">
        <v>206</v>
      </c>
      <c r="F24" s="275" t="s">
        <v>205</v>
      </c>
      <c r="G24" s="275" t="s">
        <v>206</v>
      </c>
      <c r="H24" s="336"/>
      <c r="I24" s="340"/>
      <c r="J24" s="322" t="s">
        <v>1072</v>
      </c>
      <c r="K24" s="322" t="s">
        <v>196</v>
      </c>
      <c r="L24" s="365"/>
      <c r="M24" s="924" t="s">
        <v>207</v>
      </c>
      <c r="N24" s="973" t="s">
        <v>208</v>
      </c>
      <c r="O24" s="973" t="s">
        <v>209</v>
      </c>
      <c r="P24" s="405"/>
      <c r="Q24" s="378"/>
      <c r="U24" s="828"/>
      <c r="V24" s="322" t="s">
        <v>1152</v>
      </c>
      <c r="W24" s="322" t="s">
        <v>196</v>
      </c>
      <c r="X24" s="322" t="s">
        <v>1146</v>
      </c>
      <c r="Y24" s="340" t="s">
        <v>1142</v>
      </c>
      <c r="AB24" s="835" t="s">
        <v>204</v>
      </c>
      <c r="AC24" s="836" t="s">
        <v>1144</v>
      </c>
      <c r="AD24" s="836" t="s">
        <v>1145</v>
      </c>
      <c r="AE24" s="837" t="s">
        <v>1141</v>
      </c>
      <c r="AF24" s="838" t="s">
        <v>1139</v>
      </c>
      <c r="AG24" s="838" t="s">
        <v>1140</v>
      </c>
      <c r="AH24" s="839" t="s">
        <v>1141</v>
      </c>
    </row>
    <row r="25" spans="2:34" outlineLevel="1" x14ac:dyDescent="0.35">
      <c r="B25" s="407"/>
      <c r="C25" s="357" t="str" cm="1">
        <f t="array" ref="C25">IF(IFERROR(INDEX($B$46:$B$1700,MATCH(0,COUNTIF($C$24:C24,$B$46:$B$1700),0)),"")=0,"",IFERROR(INDEX($B$46:$B$1700,MATCH(0,COUNTIF($C$24:C24,$B$46:$B$1700),0)),""))</f>
        <v/>
      </c>
      <c r="D25" s="410">
        <f>SUMIF($B$46:$B$1700,$C25,$K$46:$K$1700)</f>
        <v>0</v>
      </c>
      <c r="E25" s="430">
        <f>SUMIF($B$46:$B$1700,$C25,$L$46:$L$1700)</f>
        <v>0</v>
      </c>
      <c r="F25" s="430">
        <f>SUMIF($B$46:$B$1700,$C25,$M$46:$M$1700)</f>
        <v>0</v>
      </c>
      <c r="G25" s="385">
        <f>SUMIF($B$46:$B$1700,$C25,$N$46:$N$1700)</f>
        <v>0</v>
      </c>
      <c r="H25" s="365"/>
      <c r="I25" s="358" t="s">
        <v>210</v>
      </c>
      <c r="J25" s="278">
        <f>SUM($K$46:$K$1700)-J26-J27</f>
        <v>0</v>
      </c>
      <c r="K25" s="279">
        <f>SUM($L$46:$L$1700)-K26-K27</f>
        <v>0</v>
      </c>
      <c r="L25" s="365"/>
      <c r="M25" s="924"/>
      <c r="N25" s="973"/>
      <c r="O25" s="973"/>
      <c r="P25" s="405"/>
      <c r="Q25" s="378"/>
      <c r="U25" s="828" t="s">
        <v>210</v>
      </c>
      <c r="V25" s="831">
        <f>J25*$I$30</f>
        <v>0</v>
      </c>
      <c r="W25" s="832">
        <f>K25*$I$30</f>
        <v>0</v>
      </c>
      <c r="X25" s="832">
        <v>1000</v>
      </c>
      <c r="Y25" s="828">
        <v>4200</v>
      </c>
      <c r="AB25" s="301" t="str">
        <f>C25</f>
        <v/>
      </c>
      <c r="AC25" s="831">
        <f>$I$30*INDEX($D$25:$D$37,MATCH(AB25,$C$25:$C$37,0))</f>
        <v>0</v>
      </c>
      <c r="AD25" s="832">
        <f>$I$30*INDEX($E$25:$E$37,MATCH(AB25,$C$25:$C$37,0))</f>
        <v>0</v>
      </c>
      <c r="AE25" s="833">
        <f>AD25-(INDEX($E$25:$E$37,MATCH(AB25,$C$25:$C$37,0)))</f>
        <v>0</v>
      </c>
      <c r="AF25" s="831">
        <f>$I$30*INDEX($F$25:$F$37,MATCH(AB25,$C$25:$C$37,0))</f>
        <v>0</v>
      </c>
      <c r="AG25" s="832">
        <f>$I$30*INDEX($G$25:$G$37,MATCH(AB25,$C$25:$C$37,0))</f>
        <v>0</v>
      </c>
      <c r="AH25" s="833">
        <f>AG25-(INDEX($G$25:$G$37,MATCH(AB25,$C$25:$C$37,0)))</f>
        <v>0</v>
      </c>
    </row>
    <row r="26" spans="2:34" outlineLevel="1" x14ac:dyDescent="0.35">
      <c r="B26" s="407"/>
      <c r="C26" s="357" t="str" cm="1">
        <f t="array" ref="C26">IF(IFERROR(INDEX($B$46:$B$1700,MATCH(0,COUNTIF($C$24:C25,$B$46:$B$1700),0)),"")=0,"",IFERROR(INDEX($B$46:$B$1700,MATCH(0,COUNTIF($C$24:C25,$B$46:$B$1700),0)),""))</f>
        <v/>
      </c>
      <c r="D26" s="410">
        <f t="shared" ref="D26:D37" si="0">SUMIF($B$46:$B$1700,$C26,$K$46:$K$1700)</f>
        <v>0</v>
      </c>
      <c r="E26" s="430">
        <f t="shared" ref="E26:E37" si="1">SUMIF($B$46:$B$1700,$C26,$L$46:$L$1700)</f>
        <v>0</v>
      </c>
      <c r="F26" s="430">
        <f t="shared" ref="F26:F37" si="2">SUMIF($B$46:$B$1700,$C26,$M$46:$M$1700)</f>
        <v>0</v>
      </c>
      <c r="G26" s="385">
        <f t="shared" ref="G26:G37" si="3">SUMIF($B$46:$B$1700,$C26,$N$46:$N$1700)</f>
        <v>0</v>
      </c>
      <c r="H26" s="365"/>
      <c r="I26" s="358" t="s">
        <v>211</v>
      </c>
      <c r="J26" s="278">
        <f>SUMIFS($K$46:$K$1700,$D$46:$D$1700,$D$43)+SUMIFS($K$46:$K$1700,$D$46:$D$1700,$D$43-1)</f>
        <v>0</v>
      </c>
      <c r="K26" s="279">
        <f>SUMIFS($L$46:$L$1700,$D$46:$D$1700,$D$43)+SUMIFS($L$46:$L$1700,$D$46:$D$1700,$D$43-1)</f>
        <v>0</v>
      </c>
      <c r="L26" s="365"/>
      <c r="M26" s="276"/>
      <c r="N26" s="390"/>
      <c r="O26" s="419">
        <f>N26</f>
        <v>0</v>
      </c>
      <c r="P26" s="405"/>
      <c r="Q26" s="378"/>
      <c r="U26" s="828"/>
      <c r="V26" s="828"/>
      <c r="W26" s="832"/>
      <c r="X26" s="833">
        <f>W25-X25</f>
        <v>-1000</v>
      </c>
      <c r="Y26" s="828">
        <v>5920</v>
      </c>
      <c r="AB26" s="301" t="str">
        <f t="shared" ref="AB26:AB37" si="4">C26</f>
        <v/>
      </c>
      <c r="AC26" s="831">
        <f t="shared" ref="AC26:AC37" si="5">$I$30*INDEX($D$25:$D$37,MATCH(AB26,$C$25:$C$37,0))</f>
        <v>0</v>
      </c>
      <c r="AD26" s="832">
        <f t="shared" ref="AD26:AD37" si="6">$I$30*INDEX($E$25:$E$37,MATCH(AB26,$C$25:$C$37,0))</f>
        <v>0</v>
      </c>
      <c r="AE26" s="833">
        <f t="shared" ref="AE26:AE37" si="7">AD26-(INDEX($E$25:$E$37,MATCH(AB26,$C$25:$C$37,0)))</f>
        <v>0</v>
      </c>
      <c r="AF26" s="831">
        <f t="shared" ref="AF26:AF37" si="8">$I$30*INDEX($F$25:$F$37,MATCH(AB26,$C$25:$C$37,0))</f>
        <v>0</v>
      </c>
      <c r="AG26" s="832">
        <f t="shared" ref="AG26:AG37" si="9">$I$30*INDEX($G$25:$G$37,MATCH(AB26,$C$25:$C$37,0))</f>
        <v>0</v>
      </c>
      <c r="AH26" s="833">
        <f t="shared" ref="AH26:AH37" si="10">AG26-(INDEX($G$25:$G$37,MATCH(AB26,$C$25:$C$37,0)))</f>
        <v>0</v>
      </c>
    </row>
    <row r="27" spans="2:34" outlineLevel="1" x14ac:dyDescent="0.35">
      <c r="B27" s="407"/>
      <c r="C27" s="357" t="str" cm="1">
        <f t="array" ref="C27">IF(IFERROR(INDEX($B$46:$B$1700,MATCH(0,COUNTIF($C$24:C26,$B$46:$B$1700),0)),"")=0,"",IFERROR(INDEX($B$46:$B$1700,MATCH(0,COUNTIF($C$24:C26,$B$46:$B$1700),0)),""))</f>
        <v/>
      </c>
      <c r="D27" s="410">
        <f t="shared" si="0"/>
        <v>0</v>
      </c>
      <c r="E27" s="430">
        <f t="shared" si="1"/>
        <v>0</v>
      </c>
      <c r="F27" s="430">
        <f t="shared" si="2"/>
        <v>0</v>
      </c>
      <c r="G27" s="385">
        <f t="shared" si="3"/>
        <v>0</v>
      </c>
      <c r="H27" s="365"/>
      <c r="I27" s="358" t="s">
        <v>212</v>
      </c>
      <c r="J27" s="278">
        <f>SUMIFS($K$46:$K$1700,$C$46:$C$1700,I27,$D$46:$D$1700,"")</f>
        <v>0</v>
      </c>
      <c r="K27" s="279">
        <f>SUMIFS($L$46:$L$1700,$C$46:$C$1700,I27,$D$46:$D$1700,"")</f>
        <v>0</v>
      </c>
      <c r="L27" s="365"/>
      <c r="M27" s="276"/>
      <c r="N27" s="385"/>
      <c r="O27" s="419" t="str">
        <f>IF(ISBLANK(N27),"",O26+N27)</f>
        <v/>
      </c>
      <c r="P27" s="405"/>
      <c r="Q27" s="378"/>
      <c r="U27" s="828" t="s">
        <v>211</v>
      </c>
      <c r="V27" s="831">
        <f>J26*$I$30</f>
        <v>0</v>
      </c>
      <c r="W27" s="832">
        <f>K26*$I$30</f>
        <v>0</v>
      </c>
      <c r="X27" s="833">
        <f>W27</f>
        <v>0</v>
      </c>
      <c r="Y27" s="828">
        <v>5920</v>
      </c>
      <c r="AB27" s="301" t="str">
        <f t="shared" si="4"/>
        <v/>
      </c>
      <c r="AC27" s="831">
        <f t="shared" si="5"/>
        <v>0</v>
      </c>
      <c r="AD27" s="832">
        <f t="shared" si="6"/>
        <v>0</v>
      </c>
      <c r="AE27" s="833">
        <f t="shared" si="7"/>
        <v>0</v>
      </c>
      <c r="AF27" s="831">
        <f t="shared" si="8"/>
        <v>0</v>
      </c>
      <c r="AG27" s="832">
        <f t="shared" si="9"/>
        <v>0</v>
      </c>
      <c r="AH27" s="833">
        <f t="shared" si="10"/>
        <v>0</v>
      </c>
    </row>
    <row r="28" spans="2:34" ht="15" outlineLevel="1" thickBot="1" x14ac:dyDescent="0.4">
      <c r="B28" s="407"/>
      <c r="C28" s="357" t="str" cm="1">
        <f t="array" ref="C28">IF(IFERROR(INDEX($B$46:$B$1700,MATCH(0,COUNTIF($C$24:C27,$B$46:$B$1700),0)),"")=0,"",IFERROR(INDEX($B$46:$B$1700,MATCH(0,COUNTIF($C$24:C27,$B$46:$B$1700),0)),""))</f>
        <v/>
      </c>
      <c r="D28" s="410">
        <f t="shared" si="0"/>
        <v>0</v>
      </c>
      <c r="E28" s="430">
        <f t="shared" si="1"/>
        <v>0</v>
      </c>
      <c r="F28" s="430">
        <f t="shared" si="2"/>
        <v>0</v>
      </c>
      <c r="G28" s="385">
        <f t="shared" si="3"/>
        <v>0</v>
      </c>
      <c r="H28" s="365"/>
      <c r="I28" s="422" t="s">
        <v>216</v>
      </c>
      <c r="J28" s="280">
        <f>SUM(J25:J27)</f>
        <v>0</v>
      </c>
      <c r="K28" s="281">
        <f>SUM(K25:K27)</f>
        <v>0</v>
      </c>
      <c r="L28" s="365"/>
      <c r="M28" s="276"/>
      <c r="N28" s="385"/>
      <c r="O28" s="419" t="str">
        <f>IF(ISBLANK(N28),"",O27+N28)</f>
        <v/>
      </c>
      <c r="P28" s="405"/>
      <c r="Q28" s="378"/>
      <c r="U28" s="828" t="s">
        <v>212</v>
      </c>
      <c r="V28" s="831">
        <f>J27*$I$30</f>
        <v>0</v>
      </c>
      <c r="W28" s="832">
        <f>K27*$I$30</f>
        <v>0</v>
      </c>
      <c r="X28" s="833">
        <f>W28</f>
        <v>0</v>
      </c>
      <c r="Y28" s="828">
        <v>5920</v>
      </c>
      <c r="AB28" s="301" t="str">
        <f t="shared" si="4"/>
        <v/>
      </c>
      <c r="AC28" s="831">
        <f t="shared" si="5"/>
        <v>0</v>
      </c>
      <c r="AD28" s="832">
        <f t="shared" si="6"/>
        <v>0</v>
      </c>
      <c r="AE28" s="833">
        <f t="shared" si="7"/>
        <v>0</v>
      </c>
      <c r="AF28" s="831">
        <f t="shared" si="8"/>
        <v>0</v>
      </c>
      <c r="AG28" s="832">
        <f t="shared" si="9"/>
        <v>0</v>
      </c>
      <c r="AH28" s="833">
        <f t="shared" si="10"/>
        <v>0</v>
      </c>
    </row>
    <row r="29" spans="2:34" ht="15" outlineLevel="1" thickTop="1" x14ac:dyDescent="0.35">
      <c r="B29" s="407"/>
      <c r="C29" s="357" t="str" cm="1">
        <f t="array" ref="C29">IF(IFERROR(INDEX($B$46:$B$1700,MATCH(0,COUNTIF($C$24:C28,$B$46:$B$1700),0)),"")=0,"",IFERROR(INDEX($B$46:$B$1700,MATCH(0,COUNTIF($C$24:C28,$B$46:$B$1700),0)),""))</f>
        <v/>
      </c>
      <c r="D29" s="410">
        <f t="shared" si="0"/>
        <v>0</v>
      </c>
      <c r="E29" s="430">
        <f t="shared" si="1"/>
        <v>0</v>
      </c>
      <c r="F29" s="430">
        <f t="shared" si="2"/>
        <v>0</v>
      </c>
      <c r="G29" s="385">
        <f t="shared" si="3"/>
        <v>0</v>
      </c>
      <c r="H29" s="365"/>
      <c r="I29" s="423"/>
      <c r="J29" s="423"/>
      <c r="K29" s="423"/>
      <c r="L29" s="365"/>
      <c r="M29" s="276"/>
      <c r="N29" s="385"/>
      <c r="O29" s="419" t="str">
        <f>IF(ISBLANK(N29),"",O28+N29)</f>
        <v/>
      </c>
      <c r="P29" s="405"/>
      <c r="Q29" s="378"/>
      <c r="U29" s="422" t="s">
        <v>216</v>
      </c>
      <c r="V29" s="841">
        <f>SUM(V25:V28)</f>
        <v>0</v>
      </c>
      <c r="W29" s="830">
        <f>SUM(W25:W28)</f>
        <v>0</v>
      </c>
      <c r="X29" s="830">
        <f>SUM(X25:X28)</f>
        <v>0</v>
      </c>
      <c r="Y29" s="842"/>
      <c r="AB29" s="301" t="str">
        <f t="shared" si="4"/>
        <v/>
      </c>
      <c r="AC29" s="831">
        <f t="shared" si="5"/>
        <v>0</v>
      </c>
      <c r="AD29" s="832">
        <f t="shared" si="6"/>
        <v>0</v>
      </c>
      <c r="AE29" s="833">
        <f t="shared" si="7"/>
        <v>0</v>
      </c>
      <c r="AF29" s="831">
        <f t="shared" si="8"/>
        <v>0</v>
      </c>
      <c r="AG29" s="832">
        <f t="shared" si="9"/>
        <v>0</v>
      </c>
      <c r="AH29" s="833">
        <f t="shared" si="10"/>
        <v>0</v>
      </c>
    </row>
    <row r="30" spans="2:34" outlineLevel="1" x14ac:dyDescent="0.35">
      <c r="B30" s="407"/>
      <c r="C30" s="357" t="str" cm="1">
        <f t="array" ref="C30">IF(IFERROR(INDEX($B$46:$B$1700,MATCH(0,COUNTIF($C$24:C29,$B$46:$B$1700),0)),"")=0,"",IFERROR(INDEX($B$46:$B$1700,MATCH(0,COUNTIF($C$24:C29,$B$46:$B$1700),0)),""))</f>
        <v/>
      </c>
      <c r="D30" s="410">
        <f t="shared" si="0"/>
        <v>0</v>
      </c>
      <c r="E30" s="430">
        <f t="shared" si="1"/>
        <v>0</v>
      </c>
      <c r="F30" s="430">
        <f t="shared" si="2"/>
        <v>0</v>
      </c>
      <c r="G30" s="385">
        <f t="shared" si="3"/>
        <v>0</v>
      </c>
      <c r="H30" s="365"/>
      <c r="I30" s="659"/>
      <c r="J30" s="411">
        <f>ROUND(J28*$I$30,0)</f>
        <v>0</v>
      </c>
      <c r="K30" s="412">
        <f>ROUND(K28*$I$30,2)</f>
        <v>0</v>
      </c>
      <c r="L30" s="365"/>
      <c r="M30" s="276"/>
      <c r="N30" s="385"/>
      <c r="O30" s="419" t="str">
        <f t="shared" ref="O30" si="11">IF(ISBLANK(N30),"",O29+N30)</f>
        <v/>
      </c>
      <c r="P30" s="405"/>
      <c r="Q30" s="378"/>
      <c r="AB30" s="301" t="str">
        <f t="shared" si="4"/>
        <v/>
      </c>
      <c r="AC30" s="831">
        <f t="shared" si="5"/>
        <v>0</v>
      </c>
      <c r="AD30" s="832">
        <f t="shared" si="6"/>
        <v>0</v>
      </c>
      <c r="AE30" s="833">
        <f t="shared" si="7"/>
        <v>0</v>
      </c>
      <c r="AF30" s="831">
        <f t="shared" si="8"/>
        <v>0</v>
      </c>
      <c r="AG30" s="832">
        <f t="shared" si="9"/>
        <v>0</v>
      </c>
      <c r="AH30" s="833">
        <f t="shared" si="10"/>
        <v>0</v>
      </c>
    </row>
    <row r="31" spans="2:34" outlineLevel="1" x14ac:dyDescent="0.35">
      <c r="B31" s="407"/>
      <c r="C31" s="357" t="str" cm="1">
        <f t="array" ref="C31">IF(IFERROR(INDEX($B$46:$B$1700,MATCH(0,COUNTIF($C$24:C30,$B$46:$B$1700),0)),"")=0,"",IFERROR(INDEX($B$46:$B$1700,MATCH(0,COUNTIF($C$24:C30,$B$46:$B$1700),0)),""))</f>
        <v/>
      </c>
      <c r="D31" s="410">
        <f t="shared" si="0"/>
        <v>0</v>
      </c>
      <c r="E31" s="430">
        <f t="shared" si="1"/>
        <v>0</v>
      </c>
      <c r="F31" s="430">
        <f t="shared" si="2"/>
        <v>0</v>
      </c>
      <c r="G31" s="385">
        <f t="shared" si="3"/>
        <v>0</v>
      </c>
      <c r="H31" s="365"/>
      <c r="I31" s="365"/>
      <c r="J31" s="365"/>
      <c r="K31" s="365"/>
      <c r="L31" s="428"/>
      <c r="M31" s="276"/>
      <c r="N31" s="385"/>
      <c r="O31" s="419" t="str">
        <f t="shared" ref="O31" si="12">IF(ISBLANK(N31),"",O30+N31)</f>
        <v/>
      </c>
      <c r="P31" s="405"/>
      <c r="Q31" s="378"/>
      <c r="AB31" s="301" t="str">
        <f t="shared" si="4"/>
        <v/>
      </c>
      <c r="AC31" s="831">
        <f t="shared" si="5"/>
        <v>0</v>
      </c>
      <c r="AD31" s="832">
        <f t="shared" si="6"/>
        <v>0</v>
      </c>
      <c r="AE31" s="833">
        <f t="shared" si="7"/>
        <v>0</v>
      </c>
      <c r="AF31" s="831">
        <f t="shared" si="8"/>
        <v>0</v>
      </c>
      <c r="AG31" s="832">
        <f t="shared" si="9"/>
        <v>0</v>
      </c>
      <c r="AH31" s="833">
        <f t="shared" si="10"/>
        <v>0</v>
      </c>
    </row>
    <row r="32" spans="2:34" outlineLevel="1" x14ac:dyDescent="0.35">
      <c r="B32" s="407"/>
      <c r="C32" s="357" t="str" cm="1">
        <f t="array" ref="C32">IF(IFERROR(INDEX($B$46:$B$1700,MATCH(0,COUNTIF($C$24:C31,$B$46:$B$1700),0)),"")=0,"",IFERROR(INDEX($B$46:$B$1700,MATCH(0,COUNTIF($C$24:C31,$B$46:$B$1700),0)),""))</f>
        <v/>
      </c>
      <c r="D32" s="410">
        <f t="shared" si="0"/>
        <v>0</v>
      </c>
      <c r="E32" s="430">
        <f t="shared" si="1"/>
        <v>0</v>
      </c>
      <c r="F32" s="430">
        <f t="shared" si="2"/>
        <v>0</v>
      </c>
      <c r="G32" s="385">
        <f t="shared" si="3"/>
        <v>0</v>
      </c>
      <c r="H32" s="365"/>
      <c r="I32" s="929" t="s">
        <v>214</v>
      </c>
      <c r="J32" s="929"/>
      <c r="K32" s="929"/>
      <c r="L32" s="428"/>
      <c r="P32" s="405"/>
      <c r="Q32" s="378"/>
      <c r="AB32" s="301" t="str">
        <f t="shared" si="4"/>
        <v/>
      </c>
      <c r="AC32" s="831">
        <f t="shared" si="5"/>
        <v>0</v>
      </c>
      <c r="AD32" s="832">
        <f t="shared" si="6"/>
        <v>0</v>
      </c>
      <c r="AE32" s="833">
        <f t="shared" si="7"/>
        <v>0</v>
      </c>
      <c r="AF32" s="831">
        <f t="shared" si="8"/>
        <v>0</v>
      </c>
      <c r="AG32" s="832">
        <f t="shared" si="9"/>
        <v>0</v>
      </c>
      <c r="AH32" s="833">
        <f t="shared" si="10"/>
        <v>0</v>
      </c>
    </row>
    <row r="33" spans="2:35" ht="20" customHeight="1" outlineLevel="1" x14ac:dyDescent="0.35">
      <c r="B33" s="407"/>
      <c r="C33" s="357" t="str" cm="1">
        <f t="array" ref="C33">IF(IFERROR(INDEX($B$46:$B$1700,MATCH(0,COUNTIF($C$24:C32,$B$46:$B$1700),0)),"")=0,"",IFERROR(INDEX($B$46:$B$1700,MATCH(0,COUNTIF($C$24:C32,$B$46:$B$1700),0)),""))</f>
        <v/>
      </c>
      <c r="D33" s="410">
        <f t="shared" si="0"/>
        <v>0</v>
      </c>
      <c r="E33" s="430">
        <f t="shared" si="1"/>
        <v>0</v>
      </c>
      <c r="F33" s="430">
        <f t="shared" si="2"/>
        <v>0</v>
      </c>
      <c r="G33" s="385">
        <f t="shared" si="3"/>
        <v>0</v>
      </c>
      <c r="H33" s="365"/>
      <c r="I33" s="979"/>
      <c r="J33" s="929" t="s">
        <v>415</v>
      </c>
      <c r="K33" s="929" t="s">
        <v>196</v>
      </c>
      <c r="L33" s="428"/>
      <c r="M33" s="929" t="s">
        <v>398</v>
      </c>
      <c r="N33" s="929"/>
      <c r="O33" s="929"/>
      <c r="P33" s="405"/>
      <c r="Q33" s="378"/>
      <c r="AB33" s="301" t="str">
        <f t="shared" si="4"/>
        <v/>
      </c>
      <c r="AC33" s="831">
        <f t="shared" si="5"/>
        <v>0</v>
      </c>
      <c r="AD33" s="832">
        <f t="shared" si="6"/>
        <v>0</v>
      </c>
      <c r="AE33" s="833">
        <f t="shared" si="7"/>
        <v>0</v>
      </c>
      <c r="AF33" s="831">
        <f t="shared" si="8"/>
        <v>0</v>
      </c>
      <c r="AG33" s="832">
        <f t="shared" si="9"/>
        <v>0</v>
      </c>
      <c r="AH33" s="833">
        <f t="shared" si="10"/>
        <v>0</v>
      </c>
    </row>
    <row r="34" spans="2:35" ht="14.5" customHeight="1" outlineLevel="1" x14ac:dyDescent="0.35">
      <c r="B34" s="407"/>
      <c r="C34" s="357" t="str" cm="1">
        <f t="array" ref="C34">IF(IFERROR(INDEX($B$46:$B$1700,MATCH(0,COUNTIF($C$24:C33,$B$46:$B$1700),0)),"")=0,"",IFERROR(INDEX($B$46:$B$1700,MATCH(0,COUNTIF($C$24:C33,$B$46:$B$1700),0)),""))</f>
        <v/>
      </c>
      <c r="D34" s="410">
        <f t="shared" si="0"/>
        <v>0</v>
      </c>
      <c r="E34" s="430">
        <f t="shared" si="1"/>
        <v>0</v>
      </c>
      <c r="F34" s="430">
        <f t="shared" si="2"/>
        <v>0</v>
      </c>
      <c r="G34" s="385">
        <f t="shared" si="3"/>
        <v>0</v>
      </c>
      <c r="H34" s="365"/>
      <c r="I34" s="979"/>
      <c r="J34" s="929"/>
      <c r="K34" s="929"/>
      <c r="L34" s="428"/>
      <c r="M34" s="929" t="s">
        <v>207</v>
      </c>
      <c r="N34" s="980" t="s">
        <v>208</v>
      </c>
      <c r="O34" s="980" t="s">
        <v>209</v>
      </c>
      <c r="P34" s="405"/>
      <c r="Q34" s="378"/>
      <c r="U34" s="925" t="s">
        <v>214</v>
      </c>
      <c r="V34" s="926"/>
      <c r="W34" s="926"/>
      <c r="X34" s="926"/>
      <c r="Y34" s="927"/>
      <c r="AB34" s="301" t="str">
        <f t="shared" si="4"/>
        <v/>
      </c>
      <c r="AC34" s="831">
        <f t="shared" si="5"/>
        <v>0</v>
      </c>
      <c r="AD34" s="832">
        <f t="shared" si="6"/>
        <v>0</v>
      </c>
      <c r="AE34" s="833">
        <f t="shared" si="7"/>
        <v>0</v>
      </c>
      <c r="AF34" s="831">
        <f t="shared" si="8"/>
        <v>0</v>
      </c>
      <c r="AG34" s="832">
        <f t="shared" si="9"/>
        <v>0</v>
      </c>
      <c r="AH34" s="833">
        <f t="shared" si="10"/>
        <v>0</v>
      </c>
    </row>
    <row r="35" spans="2:35" outlineLevel="1" x14ac:dyDescent="0.35">
      <c r="B35" s="407"/>
      <c r="C35" s="357" t="str" cm="1">
        <f t="array" ref="C35">IF(IFERROR(INDEX($B$46:$B$1700,MATCH(0,COUNTIF($C$24:C34,$B$46:$B$1700),0)),"")=0,"",IFERROR(INDEX($B$46:$B$1700,MATCH(0,COUNTIF($C$24:C34,$B$46:$B$1700),0)),""))</f>
        <v/>
      </c>
      <c r="D35" s="410">
        <f t="shared" si="0"/>
        <v>0</v>
      </c>
      <c r="E35" s="430">
        <f t="shared" si="1"/>
        <v>0</v>
      </c>
      <c r="F35" s="430">
        <f t="shared" si="2"/>
        <v>0</v>
      </c>
      <c r="G35" s="385">
        <f t="shared" si="3"/>
        <v>0</v>
      </c>
      <c r="H35" s="365"/>
      <c r="I35" s="358" t="s">
        <v>210</v>
      </c>
      <c r="J35" s="278">
        <f>SUM($M$46:$M$1700)-J36-J37</f>
        <v>0</v>
      </c>
      <c r="K35" s="279">
        <f>SUM($N$46:$N$1700)-K36-K37</f>
        <v>0</v>
      </c>
      <c r="L35" s="428"/>
      <c r="M35" s="929"/>
      <c r="N35" s="980"/>
      <c r="O35" s="980"/>
      <c r="P35" s="405"/>
      <c r="Q35" s="378"/>
      <c r="U35" s="928"/>
      <c r="V35" s="929" t="s">
        <v>1152</v>
      </c>
      <c r="W35" s="929" t="s">
        <v>196</v>
      </c>
      <c r="X35" s="929" t="s">
        <v>1146</v>
      </c>
      <c r="Y35" s="929" t="s">
        <v>1142</v>
      </c>
      <c r="AB35" s="301" t="str">
        <f t="shared" si="4"/>
        <v/>
      </c>
      <c r="AC35" s="831">
        <f t="shared" si="5"/>
        <v>0</v>
      </c>
      <c r="AD35" s="832">
        <f t="shared" si="6"/>
        <v>0</v>
      </c>
      <c r="AE35" s="833">
        <f t="shared" si="7"/>
        <v>0</v>
      </c>
      <c r="AF35" s="831">
        <f t="shared" si="8"/>
        <v>0</v>
      </c>
      <c r="AG35" s="832">
        <f t="shared" si="9"/>
        <v>0</v>
      </c>
      <c r="AH35" s="833">
        <f t="shared" si="10"/>
        <v>0</v>
      </c>
      <c r="AI35" s="365"/>
    </row>
    <row r="36" spans="2:35" outlineLevel="1" x14ac:dyDescent="0.35">
      <c r="B36" s="407"/>
      <c r="C36" s="357" t="str" cm="1">
        <f t="array" ref="C36">IF(IFERROR(INDEX($B$46:$B$1700,MATCH(0,COUNTIF($C$24:C35,$B$46:$B$1700),0)),"")=0,"",IFERROR(INDEX($B$46:$B$1700,MATCH(0,COUNTIF($C$24:C35,$B$46:$B$1700),0)),""))</f>
        <v/>
      </c>
      <c r="D36" s="410">
        <f t="shared" si="0"/>
        <v>0</v>
      </c>
      <c r="E36" s="430">
        <f t="shared" si="1"/>
        <v>0</v>
      </c>
      <c r="F36" s="430">
        <f t="shared" si="2"/>
        <v>0</v>
      </c>
      <c r="G36" s="385">
        <f t="shared" si="3"/>
        <v>0</v>
      </c>
      <c r="H36" s="365"/>
      <c r="I36" s="358" t="s">
        <v>211</v>
      </c>
      <c r="J36" s="278">
        <f>SUMIFS($M$46:$M$1700,$D$46:$D$1700,$D$43)</f>
        <v>0</v>
      </c>
      <c r="K36" s="279">
        <f>SUMIFS($N$46:$N$1700,$D$46:$D$1700,$D$43)</f>
        <v>0</v>
      </c>
      <c r="L36" s="428"/>
      <c r="M36" s="276"/>
      <c r="N36" s="390"/>
      <c r="O36" s="419">
        <f>N36</f>
        <v>0</v>
      </c>
      <c r="P36" s="405"/>
      <c r="Q36" s="378"/>
      <c r="U36" s="928"/>
      <c r="V36" s="929"/>
      <c r="W36" s="929"/>
      <c r="X36" s="929"/>
      <c r="Y36" s="929"/>
      <c r="AB36" s="301" t="str">
        <f t="shared" si="4"/>
        <v/>
      </c>
      <c r="AC36" s="831">
        <f t="shared" si="5"/>
        <v>0</v>
      </c>
      <c r="AD36" s="832">
        <f t="shared" si="6"/>
        <v>0</v>
      </c>
      <c r="AE36" s="833">
        <f t="shared" si="7"/>
        <v>0</v>
      </c>
      <c r="AF36" s="831">
        <f t="shared" si="8"/>
        <v>0</v>
      </c>
      <c r="AG36" s="832">
        <f t="shared" si="9"/>
        <v>0</v>
      </c>
      <c r="AH36" s="833">
        <f t="shared" si="10"/>
        <v>0</v>
      </c>
    </row>
    <row r="37" spans="2:35" outlineLevel="1" x14ac:dyDescent="0.35">
      <c r="B37" s="407"/>
      <c r="C37" s="357" t="str" cm="1">
        <f t="array" ref="C37">IF(IFERROR(INDEX($B$46:$B$1700,MATCH(0,COUNTIF($C$24:C36,$B$46:$B$1700),0)),"")=0,"",IFERROR(INDEX($B$46:$B$1700,MATCH(0,COUNTIF($C$24:C36,$B$46:$B$1700),0)),""))</f>
        <v/>
      </c>
      <c r="D37" s="410">
        <f t="shared" si="0"/>
        <v>0</v>
      </c>
      <c r="E37" s="430">
        <f t="shared" si="1"/>
        <v>0</v>
      </c>
      <c r="F37" s="430">
        <f t="shared" si="2"/>
        <v>0</v>
      </c>
      <c r="G37" s="385">
        <f t="shared" si="3"/>
        <v>0</v>
      </c>
      <c r="H37" s="365"/>
      <c r="I37" s="358" t="s">
        <v>212</v>
      </c>
      <c r="J37" s="278">
        <f>SUMIFS($M$46:$M$1700,$C$46:$C$1700,I37,$D$46:$D$1700,"&lt;&gt;D43")</f>
        <v>0</v>
      </c>
      <c r="K37" s="279">
        <f>SUMIFS($N$46:$N$1700,$C$46:$C$1700,I37,$D$46:$D$1700,"&lt;&gt;D43")</f>
        <v>0</v>
      </c>
      <c r="L37" s="428"/>
      <c r="M37" s="276"/>
      <c r="N37" s="385"/>
      <c r="O37" s="419" t="str">
        <f>IF(ISBLANK(N37),"",O36+N37)</f>
        <v/>
      </c>
      <c r="P37" s="405"/>
      <c r="Q37" s="378"/>
      <c r="U37" s="828" t="s">
        <v>210</v>
      </c>
      <c r="V37" s="831">
        <f>F37*$I$30</f>
        <v>0</v>
      </c>
      <c r="W37" s="832">
        <f>G37*$I$30</f>
        <v>0</v>
      </c>
      <c r="X37" s="832">
        <v>4000</v>
      </c>
      <c r="Y37" s="828">
        <v>4200</v>
      </c>
      <c r="AB37" s="301" t="str">
        <f t="shared" si="4"/>
        <v/>
      </c>
      <c r="AC37" s="831">
        <f t="shared" si="5"/>
        <v>0</v>
      </c>
      <c r="AD37" s="832">
        <f t="shared" si="6"/>
        <v>0</v>
      </c>
      <c r="AE37" s="833">
        <f t="shared" si="7"/>
        <v>0</v>
      </c>
      <c r="AF37" s="831">
        <f t="shared" si="8"/>
        <v>0</v>
      </c>
      <c r="AG37" s="832">
        <f t="shared" si="9"/>
        <v>0</v>
      </c>
      <c r="AH37" s="833">
        <f t="shared" si="10"/>
        <v>0</v>
      </c>
    </row>
    <row r="38" spans="2:35" ht="15" outlineLevel="1" thickBot="1" x14ac:dyDescent="0.4">
      <c r="B38" s="407"/>
      <c r="C38" s="431" t="s">
        <v>213</v>
      </c>
      <c r="D38" s="432">
        <f>SUM(D25:D37)</f>
        <v>0</v>
      </c>
      <c r="E38" s="433">
        <f>SUM(E25:E37)</f>
        <v>0</v>
      </c>
      <c r="F38" s="432">
        <f>SUM(F25:F37)</f>
        <v>0</v>
      </c>
      <c r="G38" s="433">
        <f>SUM(G25:G37)</f>
        <v>0</v>
      </c>
      <c r="H38" s="365"/>
      <c r="I38" s="422" t="s">
        <v>216</v>
      </c>
      <c r="J38" s="280">
        <f>SUM(J35:J37)</f>
        <v>0</v>
      </c>
      <c r="K38" s="281">
        <f>SUM(K35:K37)</f>
        <v>0</v>
      </c>
      <c r="L38" s="428"/>
      <c r="M38" s="276"/>
      <c r="N38" s="385"/>
      <c r="O38" s="419" t="str">
        <f>IF(ISBLANK(N38),"",O37+N38)</f>
        <v/>
      </c>
      <c r="P38" s="405"/>
      <c r="Q38" s="378"/>
      <c r="U38" s="828"/>
      <c r="V38" s="828"/>
      <c r="W38" s="832"/>
      <c r="X38" s="832">
        <f>W37-X37</f>
        <v>-4000</v>
      </c>
      <c r="Y38" s="828">
        <v>5920</v>
      </c>
      <c r="AC38" s="831">
        <f>SUM(AC25:AC37)</f>
        <v>0</v>
      </c>
      <c r="AD38" s="832">
        <f t="shared" ref="AD38:AH38" si="13">SUM(AD25:AD37)</f>
        <v>0</v>
      </c>
      <c r="AE38" s="831">
        <f t="shared" si="13"/>
        <v>0</v>
      </c>
      <c r="AF38" s="831">
        <f t="shared" si="13"/>
        <v>0</v>
      </c>
      <c r="AG38" s="832">
        <f t="shared" si="13"/>
        <v>0</v>
      </c>
      <c r="AH38" s="831">
        <f t="shared" si="13"/>
        <v>0</v>
      </c>
    </row>
    <row r="39" spans="2:35" ht="15" outlineLevel="1" thickTop="1" x14ac:dyDescent="0.35">
      <c r="B39" s="407"/>
      <c r="C39" s="404"/>
      <c r="D39" s="485"/>
      <c r="E39" s="486"/>
      <c r="F39" s="485"/>
      <c r="G39" s="486"/>
      <c r="H39" s="365"/>
      <c r="I39" s="423"/>
      <c r="J39" s="423"/>
      <c r="K39" s="423"/>
      <c r="L39" s="428"/>
      <c r="M39" s="276"/>
      <c r="N39" s="385"/>
      <c r="O39" s="419" t="str">
        <f>IF(ISBLANK(N39),"",O38+N39)</f>
        <v/>
      </c>
      <c r="P39" s="405"/>
      <c r="Q39" s="378"/>
      <c r="U39" s="828" t="s">
        <v>211</v>
      </c>
      <c r="V39" s="831">
        <f>F38*$I$30</f>
        <v>0</v>
      </c>
      <c r="W39" s="832">
        <f>G38*$I$30</f>
        <v>0</v>
      </c>
      <c r="X39" s="832">
        <f>W39</f>
        <v>0</v>
      </c>
      <c r="Y39" s="828">
        <v>5920</v>
      </c>
    </row>
    <row r="40" spans="2:35" outlineLevel="1" x14ac:dyDescent="0.35">
      <c r="B40" s="407"/>
      <c r="C40" s="404"/>
      <c r="D40" s="485"/>
      <c r="E40" s="486"/>
      <c r="F40" s="485"/>
      <c r="G40" s="486"/>
      <c r="H40" s="365"/>
      <c r="I40" s="659"/>
      <c r="J40" s="411">
        <f>ROUND(J38*$I$40,0)</f>
        <v>0</v>
      </c>
      <c r="K40" s="412">
        <f>ROUND(K38*$I$40,2)</f>
        <v>0</v>
      </c>
      <c r="L40" s="428"/>
      <c r="M40" s="276"/>
      <c r="N40" s="385"/>
      <c r="O40" s="419" t="str">
        <f>IF(ISBLANK(N40),"",O39+N40)</f>
        <v/>
      </c>
      <c r="P40" s="405"/>
      <c r="Q40" s="378"/>
      <c r="U40" s="828" t="s">
        <v>212</v>
      </c>
      <c r="V40" s="831">
        <f>F39*$I$30</f>
        <v>0</v>
      </c>
      <c r="W40" s="832">
        <f>G39*$I$30</f>
        <v>0</v>
      </c>
      <c r="X40" s="832">
        <f>W40</f>
        <v>0</v>
      </c>
      <c r="Y40" s="828">
        <v>5920</v>
      </c>
    </row>
    <row r="41" spans="2:35" ht="18.649999999999999" customHeight="1" outlineLevel="1" thickBot="1" x14ac:dyDescent="0.4">
      <c r="B41" s="342"/>
      <c r="C41" s="487"/>
      <c r="D41" s="219"/>
      <c r="E41" s="388"/>
      <c r="F41" s="388"/>
      <c r="G41" s="211"/>
      <c r="H41" s="211"/>
      <c r="I41" s="211"/>
      <c r="J41" s="221"/>
      <c r="K41" s="211"/>
      <c r="L41" s="428"/>
      <c r="M41" s="429"/>
      <c r="N41" s="993"/>
      <c r="O41" s="993"/>
      <c r="P41" s="263"/>
      <c r="Q41" s="201"/>
      <c r="U41" s="422" t="s">
        <v>216</v>
      </c>
      <c r="V41" s="841">
        <f>SUM(V37:V40)</f>
        <v>0</v>
      </c>
      <c r="W41" s="830">
        <f>SUM(W37:W40)</f>
        <v>0</v>
      </c>
      <c r="X41" s="830">
        <f t="shared" ref="X41" si="14">SUM(X37:X40)</f>
        <v>0</v>
      </c>
      <c r="Y41" s="842"/>
    </row>
    <row r="42" spans="2:35" s="365" customFormat="1" ht="15" thickBot="1" x14ac:dyDescent="0.4">
      <c r="B42" s="947"/>
      <c r="C42" s="948"/>
      <c r="D42" s="948"/>
      <c r="E42" s="948"/>
      <c r="F42" s="948"/>
      <c r="G42" s="948"/>
      <c r="H42" s="948"/>
      <c r="I42" s="948"/>
      <c r="J42" s="948"/>
      <c r="K42" s="948"/>
      <c r="L42" s="948"/>
      <c r="M42" s="948"/>
      <c r="N42" s="948"/>
      <c r="O42" s="948"/>
      <c r="P42" s="949"/>
      <c r="U42" s="192"/>
      <c r="V42" s="192"/>
      <c r="W42" s="192"/>
      <c r="X42" s="192"/>
      <c r="Y42" s="192"/>
      <c r="Z42" s="192"/>
      <c r="AA42" s="192"/>
      <c r="AB42" s="192"/>
      <c r="AC42" s="192"/>
      <c r="AD42" s="192"/>
      <c r="AE42" s="192"/>
      <c r="AF42" s="192"/>
      <c r="AG42" s="192"/>
      <c r="AH42" s="192"/>
      <c r="AI42" s="192"/>
    </row>
    <row r="43" spans="2:35" ht="62.5" customHeight="1" thickBot="1" x14ac:dyDescent="0.4">
      <c r="B43" s="950" t="s">
        <v>149</v>
      </c>
      <c r="C43" s="951"/>
      <c r="D43" s="397">
        <v>2025</v>
      </c>
      <c r="E43" s="451"/>
      <c r="F43" s="452"/>
      <c r="G43" s="452"/>
      <c r="H43" s="983" t="s">
        <v>188</v>
      </c>
      <c r="I43" s="984"/>
      <c r="J43" s="658"/>
      <c r="K43" s="681"/>
      <c r="O43" s="349"/>
      <c r="P43" s="354"/>
    </row>
    <row r="44" spans="2:35" ht="15" thickBot="1" x14ac:dyDescent="0.4">
      <c r="B44" s="454"/>
      <c r="C44" s="352"/>
      <c r="D44" s="352"/>
      <c r="E44" s="352"/>
      <c r="F44" s="352"/>
      <c r="G44" s="352"/>
      <c r="H44" s="352"/>
      <c r="I44" s="352"/>
      <c r="J44" s="930" t="s">
        <v>193</v>
      </c>
      <c r="K44" s="931"/>
      <c r="L44" s="932"/>
      <c r="M44" s="981" t="s">
        <v>194</v>
      </c>
      <c r="N44" s="982"/>
      <c r="O44" s="352"/>
      <c r="P44" s="455"/>
      <c r="S44" s="201"/>
    </row>
    <row r="45" spans="2:35" ht="52.5" thickBot="1" x14ac:dyDescent="0.4">
      <c r="B45" s="424" t="s">
        <v>158</v>
      </c>
      <c r="C45" s="425" t="s">
        <v>159</v>
      </c>
      <c r="D45" s="425" t="s">
        <v>189</v>
      </c>
      <c r="E45" s="400" t="s">
        <v>190</v>
      </c>
      <c r="F45" s="400" t="s">
        <v>162</v>
      </c>
      <c r="G45" s="400" t="s">
        <v>163</v>
      </c>
      <c r="H45" s="400" t="s">
        <v>191</v>
      </c>
      <c r="I45" s="400" t="s">
        <v>192</v>
      </c>
      <c r="J45" s="425" t="s">
        <v>427</v>
      </c>
      <c r="K45" s="453" t="s">
        <v>415</v>
      </c>
      <c r="L45" s="453" t="s">
        <v>196</v>
      </c>
      <c r="M45" s="852" t="s">
        <v>415</v>
      </c>
      <c r="N45" s="268" t="s">
        <v>196</v>
      </c>
      <c r="O45" s="651" t="s">
        <v>169</v>
      </c>
      <c r="P45" s="400" t="s">
        <v>195</v>
      </c>
      <c r="Q45" s="738"/>
      <c r="R45" s="850" t="s">
        <v>1151</v>
      </c>
      <c r="S45" s="846" t="s">
        <v>1150</v>
      </c>
    </row>
    <row r="46" spans="2:35" ht="18" customHeight="1" x14ac:dyDescent="0.35">
      <c r="B46" s="414"/>
      <c r="C46" s="357"/>
      <c r="D46" s="357"/>
      <c r="E46" s="449"/>
      <c r="F46" s="301"/>
      <c r="G46" s="302"/>
      <c r="H46" s="416"/>
      <c r="I46" s="416"/>
      <c r="J46" s="231"/>
      <c r="K46" s="586">
        <f>ROUND(((_xlfn.DAYS(I46,H46)+1)*J46)/7,0)</f>
        <v>0</v>
      </c>
      <c r="L46" s="587">
        <f>K46*$K$6</f>
        <v>0</v>
      </c>
      <c r="M46" s="586">
        <f>IF(P46="x",0,IF(I46&lt;(INDEX(Lookup!$U$2:$U$10,MATCH($D$43,Lookup!$S$2:$S$10,0))),0,ROUND(((_xlfn.DAYS(I46,H46)+1)*J46)/7,0)))</f>
        <v>0</v>
      </c>
      <c r="N46" s="587">
        <f>M46*$K$6</f>
        <v>0</v>
      </c>
      <c r="O46" s="653"/>
      <c r="P46" s="417"/>
      <c r="R46" s="849">
        <f>L46*$I$30</f>
        <v>0</v>
      </c>
      <c r="S46" s="849">
        <f>N46*$I$40</f>
        <v>0</v>
      </c>
    </row>
    <row r="47" spans="2:35" ht="18" customHeight="1" x14ac:dyDescent="0.35">
      <c r="B47" s="418"/>
      <c r="C47" s="357"/>
      <c r="D47" s="357"/>
      <c r="E47" s="230"/>
      <c r="F47" s="301"/>
      <c r="G47" s="302"/>
      <c r="H47" s="416"/>
      <c r="I47" s="416"/>
      <c r="J47" s="231"/>
      <c r="K47" s="586">
        <f t="shared" ref="K47:K110" si="15">ROUND(((_xlfn.DAYS(I47,H47)+1)*J47)/7,0)</f>
        <v>0</v>
      </c>
      <c r="L47" s="587">
        <f t="shared" ref="L47:L110" si="16">K47*$K$6</f>
        <v>0</v>
      </c>
      <c r="M47" s="586">
        <f>IF(P47="x",0,IF(I47&lt;(INDEX(Lookup!$U$2:$U$10,MATCH($D$43,Lookup!$S$2:$S$10,0))),0,ROUND(((_xlfn.DAYS(I47,H47)+1)*J47)/7,0)))</f>
        <v>0</v>
      </c>
      <c r="N47" s="766">
        <f t="shared" ref="N47:N110" si="17">M47*$K$6</f>
        <v>0</v>
      </c>
      <c r="O47" s="652"/>
      <c r="P47" s="767"/>
      <c r="R47" s="833">
        <f t="shared" ref="R47:R110" si="18">L47*$I$30</f>
        <v>0</v>
      </c>
      <c r="S47" s="849">
        <f t="shared" ref="S47:S110" si="19">N47*$I$40</f>
        <v>0</v>
      </c>
    </row>
    <row r="48" spans="2:35" ht="18" customHeight="1" x14ac:dyDescent="0.35">
      <c r="B48" s="418"/>
      <c r="C48" s="357"/>
      <c r="D48" s="357"/>
      <c r="E48" s="230"/>
      <c r="F48" s="301"/>
      <c r="G48" s="302"/>
      <c r="H48" s="416"/>
      <c r="I48" s="416"/>
      <c r="J48" s="231"/>
      <c r="K48" s="586">
        <f t="shared" si="15"/>
        <v>0</v>
      </c>
      <c r="L48" s="587">
        <f t="shared" si="16"/>
        <v>0</v>
      </c>
      <c r="M48" s="586">
        <f>IF(P48="x",0,IF(I48&lt;(INDEX(Lookup!$U$2:$U$10,MATCH($D$43,Lookup!$S$2:$S$10,0))),0,ROUND(((_xlfn.DAYS(I48,H48)+1)*J48)/7,0)))</f>
        <v>0</v>
      </c>
      <c r="N48" s="766">
        <f t="shared" si="17"/>
        <v>0</v>
      </c>
      <c r="O48" s="652"/>
      <c r="P48" s="767"/>
      <c r="R48" s="833">
        <f t="shared" si="18"/>
        <v>0</v>
      </c>
      <c r="S48" s="849">
        <f t="shared" si="19"/>
        <v>0</v>
      </c>
    </row>
    <row r="49" spans="1:19" ht="18" customHeight="1" x14ac:dyDescent="0.35">
      <c r="B49" s="414"/>
      <c r="C49" s="357"/>
      <c r="D49" s="357"/>
      <c r="E49" s="233"/>
      <c r="F49" s="301"/>
      <c r="G49" s="302"/>
      <c r="H49" s="416"/>
      <c r="I49" s="416"/>
      <c r="J49" s="231"/>
      <c r="K49" s="586">
        <f t="shared" si="15"/>
        <v>0</v>
      </c>
      <c r="L49" s="587">
        <f t="shared" si="16"/>
        <v>0</v>
      </c>
      <c r="M49" s="586">
        <f>IF(P49="x",0,IF(I49&lt;(INDEX(Lookup!$U$2:$U$10,MATCH($D$43,Lookup!$S$2:$S$10,0))),0,ROUND(((_xlfn.DAYS(I49,H49)+1)*J49)/7,0)))</f>
        <v>0</v>
      </c>
      <c r="N49" s="766">
        <f t="shared" si="17"/>
        <v>0</v>
      </c>
      <c r="O49" s="652"/>
      <c r="P49" s="767"/>
      <c r="R49" s="833">
        <f t="shared" si="18"/>
        <v>0</v>
      </c>
      <c r="S49" s="849">
        <f t="shared" si="19"/>
        <v>0</v>
      </c>
    </row>
    <row r="50" spans="1:19" ht="18" customHeight="1" x14ac:dyDescent="0.35">
      <c r="B50" s="418"/>
      <c r="C50" s="357"/>
      <c r="D50" s="357"/>
      <c r="E50" s="233"/>
      <c r="F50" s="301"/>
      <c r="G50" s="302"/>
      <c r="H50" s="416"/>
      <c r="I50" s="416"/>
      <c r="J50" s="231"/>
      <c r="K50" s="586">
        <f t="shared" si="15"/>
        <v>0</v>
      </c>
      <c r="L50" s="587">
        <f t="shared" si="16"/>
        <v>0</v>
      </c>
      <c r="M50" s="586">
        <f>IF(P50="x",0,IF(I50&lt;(INDEX(Lookup!$U$2:$U$10,MATCH($D$43,Lookup!$S$2:$S$10,0))),0,ROUND(((_xlfn.DAYS(I50,H50)+1)*J50)/7,0)))</f>
        <v>0</v>
      </c>
      <c r="N50" s="766">
        <f t="shared" si="17"/>
        <v>0</v>
      </c>
      <c r="O50" s="652"/>
      <c r="P50" s="767"/>
      <c r="R50" s="833">
        <f t="shared" si="18"/>
        <v>0</v>
      </c>
      <c r="S50" s="849">
        <f t="shared" si="19"/>
        <v>0</v>
      </c>
    </row>
    <row r="51" spans="1:19" ht="18" customHeight="1" x14ac:dyDescent="0.35">
      <c r="B51" s="418"/>
      <c r="C51" s="357"/>
      <c r="D51" s="357"/>
      <c r="E51" s="233"/>
      <c r="F51" s="301"/>
      <c r="G51" s="302"/>
      <c r="H51" s="416"/>
      <c r="I51" s="416"/>
      <c r="J51" s="231"/>
      <c r="K51" s="586">
        <f t="shared" si="15"/>
        <v>0</v>
      </c>
      <c r="L51" s="587">
        <f t="shared" si="16"/>
        <v>0</v>
      </c>
      <c r="M51" s="586">
        <f>IF(P51="x",0,IF(I51&lt;(INDEX(Lookup!$U$2:$U$10,MATCH($D$43,Lookup!$S$2:$S$10,0))),0,ROUND(((_xlfn.DAYS(I51,H51)+1)*J51)/7,0)))</f>
        <v>0</v>
      </c>
      <c r="N51" s="766">
        <f t="shared" si="17"/>
        <v>0</v>
      </c>
      <c r="O51" s="652"/>
      <c r="P51" s="767"/>
      <c r="R51" s="833">
        <f t="shared" si="18"/>
        <v>0</v>
      </c>
      <c r="S51" s="849">
        <f t="shared" si="19"/>
        <v>0</v>
      </c>
    </row>
    <row r="52" spans="1:19" ht="18" customHeight="1" x14ac:dyDescent="0.35">
      <c r="B52" s="414"/>
      <c r="C52" s="301"/>
      <c r="D52" s="301"/>
      <c r="E52" s="233"/>
      <c r="F52" s="301"/>
      <c r="G52" s="302"/>
      <c r="H52" s="416"/>
      <c r="I52" s="416"/>
      <c r="J52" s="231"/>
      <c r="K52" s="586">
        <f t="shared" si="15"/>
        <v>0</v>
      </c>
      <c r="L52" s="587">
        <f t="shared" si="16"/>
        <v>0</v>
      </c>
      <c r="M52" s="586">
        <f>IF(P52="x",0,IF(I52&lt;(INDEX(Lookup!$U$2:$U$10,MATCH($D$43,Lookup!$S$2:$S$10,0))),0,ROUND(((_xlfn.DAYS(I52,H52)+1)*J52)/7,0)))</f>
        <v>0</v>
      </c>
      <c r="N52" s="766">
        <f t="shared" si="17"/>
        <v>0</v>
      </c>
      <c r="O52" s="652"/>
      <c r="P52" s="767"/>
      <c r="R52" s="833">
        <f t="shared" si="18"/>
        <v>0</v>
      </c>
      <c r="S52" s="849">
        <f t="shared" si="19"/>
        <v>0</v>
      </c>
    </row>
    <row r="53" spans="1:19" ht="18" customHeight="1" x14ac:dyDescent="0.35">
      <c r="B53" s="418"/>
      <c r="C53" s="301"/>
      <c r="D53" s="301"/>
      <c r="E53" s="233"/>
      <c r="F53" s="301"/>
      <c r="G53" s="302"/>
      <c r="H53" s="416"/>
      <c r="I53" s="416"/>
      <c r="J53" s="231"/>
      <c r="K53" s="586">
        <f t="shared" si="15"/>
        <v>0</v>
      </c>
      <c r="L53" s="587">
        <f t="shared" si="16"/>
        <v>0</v>
      </c>
      <c r="M53" s="586">
        <f>IF(P53="x",0,IF(I53&lt;(INDEX(Lookup!$U$2:$U$10,MATCH($D$43,Lookup!$S$2:$S$10,0))),0,ROUND(((_xlfn.DAYS(I53,H53)+1)*J53)/7,0)))</f>
        <v>0</v>
      </c>
      <c r="N53" s="766">
        <f t="shared" si="17"/>
        <v>0</v>
      </c>
      <c r="O53" s="652"/>
      <c r="P53" s="767"/>
      <c r="R53" s="833">
        <f t="shared" si="18"/>
        <v>0</v>
      </c>
      <c r="S53" s="849">
        <f t="shared" si="19"/>
        <v>0</v>
      </c>
    </row>
    <row r="54" spans="1:19" ht="18" customHeight="1" x14ac:dyDescent="0.35">
      <c r="B54" s="418"/>
      <c r="C54" s="301"/>
      <c r="D54" s="301"/>
      <c r="E54" s="233"/>
      <c r="F54" s="301"/>
      <c r="G54" s="302"/>
      <c r="H54" s="416"/>
      <c r="I54" s="416"/>
      <c r="J54" s="231"/>
      <c r="K54" s="586">
        <f t="shared" si="15"/>
        <v>0</v>
      </c>
      <c r="L54" s="587">
        <f t="shared" si="16"/>
        <v>0</v>
      </c>
      <c r="M54" s="586">
        <f>IF(P54="x",0,IF(I54&lt;(INDEX(Lookup!$U$2:$U$10,MATCH($D$43,Lookup!$S$2:$S$10,0))),0,ROUND(((_xlfn.DAYS(I54,H54)+1)*J54)/7,0)))</f>
        <v>0</v>
      </c>
      <c r="N54" s="766">
        <f t="shared" si="17"/>
        <v>0</v>
      </c>
      <c r="O54" s="652"/>
      <c r="P54" s="767"/>
      <c r="R54" s="833">
        <f t="shared" si="18"/>
        <v>0</v>
      </c>
      <c r="S54" s="849">
        <f t="shared" si="19"/>
        <v>0</v>
      </c>
    </row>
    <row r="55" spans="1:19" ht="18" customHeight="1" x14ac:dyDescent="0.35">
      <c r="B55" s="414"/>
      <c r="C55" s="301"/>
      <c r="D55" s="301"/>
      <c r="E55" s="233"/>
      <c r="F55" s="301"/>
      <c r="G55" s="302"/>
      <c r="H55" s="416"/>
      <c r="I55" s="416"/>
      <c r="J55" s="231"/>
      <c r="K55" s="586">
        <f t="shared" si="15"/>
        <v>0</v>
      </c>
      <c r="L55" s="587">
        <f t="shared" si="16"/>
        <v>0</v>
      </c>
      <c r="M55" s="586">
        <f>IF(P55="x",0,IF(I55&lt;(INDEX(Lookup!$U$2:$U$10,MATCH($D$43,Lookup!$S$2:$S$10,0))),0,ROUND(((_xlfn.DAYS(I55,H55)+1)*J55)/7,0)))</f>
        <v>0</v>
      </c>
      <c r="N55" s="766">
        <f t="shared" si="17"/>
        <v>0</v>
      </c>
      <c r="O55" s="652"/>
      <c r="P55" s="767"/>
      <c r="R55" s="833">
        <f t="shared" si="18"/>
        <v>0</v>
      </c>
      <c r="S55" s="849">
        <f t="shared" si="19"/>
        <v>0</v>
      </c>
    </row>
    <row r="56" spans="1:19" ht="18" customHeight="1" x14ac:dyDescent="0.35">
      <c r="B56" s="418"/>
      <c r="C56" s="301"/>
      <c r="D56" s="301"/>
      <c r="E56" s="233"/>
      <c r="F56" s="301"/>
      <c r="G56" s="302"/>
      <c r="H56" s="416"/>
      <c r="I56" s="416"/>
      <c r="J56" s="231"/>
      <c r="K56" s="586">
        <f t="shared" si="15"/>
        <v>0</v>
      </c>
      <c r="L56" s="587">
        <f t="shared" si="16"/>
        <v>0</v>
      </c>
      <c r="M56" s="586">
        <f>IF(P56="x",0,IF(I56&lt;(INDEX(Lookup!$U$2:$U$10,MATCH($D$43,Lookup!$S$2:$S$10,0))),0,ROUND(((_xlfn.DAYS(I56,H56)+1)*J56)/7,0)))</f>
        <v>0</v>
      </c>
      <c r="N56" s="766">
        <f t="shared" si="17"/>
        <v>0</v>
      </c>
      <c r="O56" s="652"/>
      <c r="P56" s="767"/>
      <c r="R56" s="833">
        <f t="shared" si="18"/>
        <v>0</v>
      </c>
      <c r="S56" s="849">
        <f t="shared" si="19"/>
        <v>0</v>
      </c>
    </row>
    <row r="57" spans="1:19" ht="18" customHeight="1" x14ac:dyDescent="0.35">
      <c r="B57" s="418"/>
      <c r="C57" s="301"/>
      <c r="D57" s="301"/>
      <c r="E57" s="233"/>
      <c r="F57" s="301"/>
      <c r="G57" s="302"/>
      <c r="H57" s="416"/>
      <c r="I57" s="416"/>
      <c r="J57" s="231"/>
      <c r="K57" s="586">
        <f t="shared" si="15"/>
        <v>0</v>
      </c>
      <c r="L57" s="587">
        <f t="shared" si="16"/>
        <v>0</v>
      </c>
      <c r="M57" s="586">
        <f>IF(P57="x",0,IF(I57&lt;(INDEX(Lookup!$U$2:$U$10,MATCH($D$43,Lookup!$S$2:$S$10,0))),0,ROUND(((_xlfn.DAYS(I57,H57)+1)*J57)/7,0)))</f>
        <v>0</v>
      </c>
      <c r="N57" s="766">
        <f t="shared" si="17"/>
        <v>0</v>
      </c>
      <c r="O57" s="652"/>
      <c r="P57" s="767"/>
      <c r="R57" s="833">
        <f t="shared" si="18"/>
        <v>0</v>
      </c>
      <c r="S57" s="849">
        <f t="shared" si="19"/>
        <v>0</v>
      </c>
    </row>
    <row r="58" spans="1:19" ht="18" customHeight="1" x14ac:dyDescent="0.35">
      <c r="B58" s="229"/>
      <c r="C58" s="301"/>
      <c r="D58" s="301"/>
      <c r="E58" s="233"/>
      <c r="F58" s="301"/>
      <c r="G58" s="302"/>
      <c r="H58" s="170"/>
      <c r="I58" s="170"/>
      <c r="J58" s="231"/>
      <c r="K58" s="586">
        <f t="shared" si="15"/>
        <v>0</v>
      </c>
      <c r="L58" s="587">
        <f t="shared" si="16"/>
        <v>0</v>
      </c>
      <c r="M58" s="586">
        <f>IF(P58="x",0,IF(I58&lt;(INDEX(Lookup!$U$2:$U$10,MATCH($D$43,Lookup!$S$2:$S$10,0))),0,ROUND(((_xlfn.DAYS(I58,H58)+1)*J58)/7,0)))</f>
        <v>0</v>
      </c>
      <c r="N58" s="766">
        <f t="shared" si="17"/>
        <v>0</v>
      </c>
      <c r="O58" s="652"/>
      <c r="P58" s="767"/>
      <c r="R58" s="833">
        <f t="shared" si="18"/>
        <v>0</v>
      </c>
      <c r="S58" s="849">
        <f t="shared" si="19"/>
        <v>0</v>
      </c>
    </row>
    <row r="59" spans="1:19" ht="18" customHeight="1" x14ac:dyDescent="0.35">
      <c r="A59" s="443"/>
      <c r="B59" s="229"/>
      <c r="C59" s="301"/>
      <c r="D59" s="301"/>
      <c r="E59" s="233"/>
      <c r="F59" s="301"/>
      <c r="G59" s="302"/>
      <c r="H59" s="170"/>
      <c r="I59" s="170"/>
      <c r="J59" s="231"/>
      <c r="K59" s="586">
        <f t="shared" si="15"/>
        <v>0</v>
      </c>
      <c r="L59" s="587">
        <f t="shared" si="16"/>
        <v>0</v>
      </c>
      <c r="M59" s="586">
        <f>IF(P59="x",0,IF(I59&lt;(INDEX(Lookup!$U$2:$U$10,MATCH($D$43,Lookup!$S$2:$S$10,0))),0,ROUND(((_xlfn.DAYS(I59,H59)+1)*J59)/7,0)))</f>
        <v>0</v>
      </c>
      <c r="N59" s="766">
        <f t="shared" si="17"/>
        <v>0</v>
      </c>
      <c r="O59" s="652"/>
      <c r="P59" s="767"/>
      <c r="R59" s="833">
        <f t="shared" si="18"/>
        <v>0</v>
      </c>
      <c r="S59" s="849">
        <f t="shared" si="19"/>
        <v>0</v>
      </c>
    </row>
    <row r="60" spans="1:19" ht="18" customHeight="1" x14ac:dyDescent="0.35">
      <c r="A60" s="444"/>
      <c r="B60" s="229"/>
      <c r="C60" s="301"/>
      <c r="D60" s="301"/>
      <c r="E60" s="233"/>
      <c r="F60" s="301"/>
      <c r="G60" s="302"/>
      <c r="H60" s="170"/>
      <c r="I60" s="170"/>
      <c r="J60" s="231"/>
      <c r="K60" s="586">
        <f t="shared" si="15"/>
        <v>0</v>
      </c>
      <c r="L60" s="587">
        <f t="shared" si="16"/>
        <v>0</v>
      </c>
      <c r="M60" s="586">
        <f>IF(P60="x",0,IF(I60&lt;(INDEX(Lookup!$U$2:$U$10,MATCH($D$43,Lookup!$S$2:$S$10,0))),0,ROUND(((_xlfn.DAYS(I60,H60)+1)*J60)/7,0)))</f>
        <v>0</v>
      </c>
      <c r="N60" s="766">
        <f t="shared" si="17"/>
        <v>0</v>
      </c>
      <c r="O60" s="652"/>
      <c r="P60" s="767"/>
      <c r="R60" s="833">
        <f t="shared" si="18"/>
        <v>0</v>
      </c>
      <c r="S60" s="849">
        <f t="shared" si="19"/>
        <v>0</v>
      </c>
    </row>
    <row r="61" spans="1:19" ht="18" customHeight="1" x14ac:dyDescent="0.35">
      <c r="B61" s="229"/>
      <c r="C61" s="301"/>
      <c r="D61" s="301"/>
      <c r="E61" s="233"/>
      <c r="F61" s="301"/>
      <c r="G61" s="302"/>
      <c r="H61" s="170"/>
      <c r="I61" s="170"/>
      <c r="J61" s="231"/>
      <c r="K61" s="586">
        <f t="shared" si="15"/>
        <v>0</v>
      </c>
      <c r="L61" s="587">
        <f t="shared" si="16"/>
        <v>0</v>
      </c>
      <c r="M61" s="586">
        <f>IF(P61="x",0,IF(I61&lt;(INDEX(Lookup!$U$2:$U$10,MATCH($D$43,Lookup!$S$2:$S$10,0))),0,ROUND(((_xlfn.DAYS(I61,H61)+1)*J61)/7,0)))</f>
        <v>0</v>
      </c>
      <c r="N61" s="766">
        <f t="shared" si="17"/>
        <v>0</v>
      </c>
      <c r="O61" s="652"/>
      <c r="P61" s="767"/>
      <c r="R61" s="833">
        <f t="shared" si="18"/>
        <v>0</v>
      </c>
      <c r="S61" s="849">
        <f t="shared" si="19"/>
        <v>0</v>
      </c>
    </row>
    <row r="62" spans="1:19" ht="16.5" customHeight="1" x14ac:dyDescent="0.35">
      <c r="B62" s="229"/>
      <c r="C62" s="301"/>
      <c r="D62" s="301"/>
      <c r="E62" s="233"/>
      <c r="F62" s="301"/>
      <c r="G62" s="302"/>
      <c r="H62" s="170"/>
      <c r="I62" s="170"/>
      <c r="J62" s="231"/>
      <c r="K62" s="586">
        <f t="shared" si="15"/>
        <v>0</v>
      </c>
      <c r="L62" s="587">
        <f t="shared" si="16"/>
        <v>0</v>
      </c>
      <c r="M62" s="586">
        <f>IF(P62="x",0,IF(I62&lt;(INDEX(Lookup!$U$2:$U$10,MATCH($D$43,Lookup!$S$2:$S$10,0))),0,ROUND(((_xlfn.DAYS(I62,H62)+1)*J62)/7,0)))</f>
        <v>0</v>
      </c>
      <c r="N62" s="766">
        <f t="shared" si="17"/>
        <v>0</v>
      </c>
      <c r="O62" s="652"/>
      <c r="P62" s="767"/>
      <c r="R62" s="833">
        <f t="shared" si="18"/>
        <v>0</v>
      </c>
      <c r="S62" s="849">
        <f t="shared" si="19"/>
        <v>0</v>
      </c>
    </row>
    <row r="63" spans="1:19" ht="16.5" customHeight="1" x14ac:dyDescent="0.35">
      <c r="B63" s="229"/>
      <c r="C63" s="301"/>
      <c r="D63" s="301"/>
      <c r="E63" s="233"/>
      <c r="F63" s="301"/>
      <c r="G63" s="302"/>
      <c r="H63" s="170"/>
      <c r="I63" s="170"/>
      <c r="J63" s="231"/>
      <c r="K63" s="586">
        <f t="shared" si="15"/>
        <v>0</v>
      </c>
      <c r="L63" s="587">
        <f t="shared" si="16"/>
        <v>0</v>
      </c>
      <c r="M63" s="586">
        <f>IF(P63="x",0,IF(I63&lt;(INDEX(Lookup!$U$2:$U$10,MATCH($D$43,Lookup!$S$2:$S$10,0))),0,ROUND(((_xlfn.DAYS(I63,H63)+1)*J63)/7,0)))</f>
        <v>0</v>
      </c>
      <c r="N63" s="766">
        <f t="shared" si="17"/>
        <v>0</v>
      </c>
      <c r="O63" s="652"/>
      <c r="P63" s="767"/>
      <c r="R63" s="833">
        <f t="shared" si="18"/>
        <v>0</v>
      </c>
      <c r="S63" s="849">
        <f t="shared" si="19"/>
        <v>0</v>
      </c>
    </row>
    <row r="64" spans="1:19" ht="16.5" customHeight="1" x14ac:dyDescent="0.35">
      <c r="B64" s="229"/>
      <c r="C64" s="301"/>
      <c r="D64" s="301"/>
      <c r="E64" s="233"/>
      <c r="F64" s="301"/>
      <c r="G64" s="302"/>
      <c r="H64" s="170"/>
      <c r="I64" s="170"/>
      <c r="J64" s="231"/>
      <c r="K64" s="586">
        <f t="shared" si="15"/>
        <v>0</v>
      </c>
      <c r="L64" s="587">
        <f t="shared" si="16"/>
        <v>0</v>
      </c>
      <c r="M64" s="586">
        <f>IF(P64="x",0,IF(I64&lt;(INDEX(Lookup!$U$2:$U$10,MATCH($D$43,Lookup!$S$2:$S$10,0))),0,ROUND(((_xlfn.DAYS(I64,H64)+1)*J64)/7,0)))</f>
        <v>0</v>
      </c>
      <c r="N64" s="766">
        <f t="shared" si="17"/>
        <v>0</v>
      </c>
      <c r="O64" s="652"/>
      <c r="P64" s="767"/>
      <c r="R64" s="833">
        <f t="shared" si="18"/>
        <v>0</v>
      </c>
      <c r="S64" s="849">
        <f t="shared" si="19"/>
        <v>0</v>
      </c>
    </row>
    <row r="65" spans="2:19" ht="16.5" customHeight="1" x14ac:dyDescent="0.35">
      <c r="B65" s="229"/>
      <c r="C65" s="301"/>
      <c r="D65" s="301"/>
      <c r="E65" s="233"/>
      <c r="F65" s="301"/>
      <c r="G65" s="302"/>
      <c r="H65" s="170"/>
      <c r="I65" s="170"/>
      <c r="J65" s="231"/>
      <c r="K65" s="586">
        <f t="shared" si="15"/>
        <v>0</v>
      </c>
      <c r="L65" s="587">
        <f t="shared" si="16"/>
        <v>0</v>
      </c>
      <c r="M65" s="586">
        <f>IF(P65="x",0,IF(I65&lt;(INDEX(Lookup!$U$2:$U$10,MATCH($D$43,Lookup!$S$2:$S$10,0))),0,ROUND(((_xlfn.DAYS(I65,H65)+1)*J65)/7,0)))</f>
        <v>0</v>
      </c>
      <c r="N65" s="766">
        <f t="shared" si="17"/>
        <v>0</v>
      </c>
      <c r="O65" s="652"/>
      <c r="P65" s="767"/>
      <c r="R65" s="833">
        <f t="shared" si="18"/>
        <v>0</v>
      </c>
      <c r="S65" s="849">
        <f t="shared" si="19"/>
        <v>0</v>
      </c>
    </row>
    <row r="66" spans="2:19" ht="16.5" customHeight="1" x14ac:dyDescent="0.35">
      <c r="B66" s="229"/>
      <c r="C66" s="301"/>
      <c r="D66" s="301"/>
      <c r="E66" s="233"/>
      <c r="F66" s="301"/>
      <c r="G66" s="302"/>
      <c r="H66" s="170"/>
      <c r="I66" s="170"/>
      <c r="J66" s="231"/>
      <c r="K66" s="586">
        <f t="shared" si="15"/>
        <v>0</v>
      </c>
      <c r="L66" s="587">
        <f t="shared" si="16"/>
        <v>0</v>
      </c>
      <c r="M66" s="586">
        <f>IF(P66="x",0,IF(I66&lt;(INDEX(Lookup!$U$2:$U$10,MATCH($D$43,Lookup!$S$2:$S$10,0))),0,ROUND(((_xlfn.DAYS(I66,H66)+1)*J66)/7,0)))</f>
        <v>0</v>
      </c>
      <c r="N66" s="766">
        <f t="shared" si="17"/>
        <v>0</v>
      </c>
      <c r="O66" s="652"/>
      <c r="P66" s="767"/>
      <c r="R66" s="833">
        <f t="shared" si="18"/>
        <v>0</v>
      </c>
      <c r="S66" s="849">
        <f t="shared" si="19"/>
        <v>0</v>
      </c>
    </row>
    <row r="67" spans="2:19" ht="16.5" customHeight="1" x14ac:dyDescent="0.35">
      <c r="B67" s="229"/>
      <c r="C67" s="301"/>
      <c r="D67" s="301"/>
      <c r="E67" s="233"/>
      <c r="F67" s="301"/>
      <c r="G67" s="302"/>
      <c r="H67" s="170"/>
      <c r="I67" s="170"/>
      <c r="J67" s="231"/>
      <c r="K67" s="586">
        <f t="shared" si="15"/>
        <v>0</v>
      </c>
      <c r="L67" s="587">
        <f t="shared" si="16"/>
        <v>0</v>
      </c>
      <c r="M67" s="586">
        <f>IF(P67="x",0,IF(I67&lt;(INDEX(Lookup!$U$2:$U$10,MATCH($D$43,Lookup!$S$2:$S$10,0))),0,ROUND(((_xlfn.DAYS(I67,H67)+1)*J67)/7,0)))</f>
        <v>0</v>
      </c>
      <c r="N67" s="766">
        <f t="shared" si="17"/>
        <v>0</v>
      </c>
      <c r="O67" s="652"/>
      <c r="P67" s="767"/>
      <c r="R67" s="833">
        <f t="shared" si="18"/>
        <v>0</v>
      </c>
      <c r="S67" s="849">
        <f t="shared" si="19"/>
        <v>0</v>
      </c>
    </row>
    <row r="68" spans="2:19" ht="16.5" customHeight="1" x14ac:dyDescent="0.35">
      <c r="B68" s="229"/>
      <c r="C68" s="301"/>
      <c r="D68" s="301"/>
      <c r="E68" s="233"/>
      <c r="F68" s="301"/>
      <c r="G68" s="302"/>
      <c r="H68" s="170"/>
      <c r="I68" s="170"/>
      <c r="J68" s="231"/>
      <c r="K68" s="586">
        <f t="shared" si="15"/>
        <v>0</v>
      </c>
      <c r="L68" s="587">
        <f t="shared" si="16"/>
        <v>0</v>
      </c>
      <c r="M68" s="586">
        <f>IF(P68="x",0,IF(I68&lt;(INDEX(Lookup!$U$2:$U$10,MATCH($D$43,Lookup!$S$2:$S$10,0))),0,ROUND(((_xlfn.DAYS(I68,H68)+1)*J68)/7,0)))</f>
        <v>0</v>
      </c>
      <c r="N68" s="766">
        <f t="shared" si="17"/>
        <v>0</v>
      </c>
      <c r="O68" s="652"/>
      <c r="P68" s="767"/>
      <c r="R68" s="833">
        <f t="shared" si="18"/>
        <v>0</v>
      </c>
      <c r="S68" s="849">
        <f t="shared" si="19"/>
        <v>0</v>
      </c>
    </row>
    <row r="69" spans="2:19" ht="16.5" customHeight="1" x14ac:dyDescent="0.35">
      <c r="B69" s="229"/>
      <c r="C69" s="301"/>
      <c r="D69" s="301"/>
      <c r="E69" s="233"/>
      <c r="F69" s="301"/>
      <c r="G69" s="302"/>
      <c r="H69" s="170"/>
      <c r="I69" s="170"/>
      <c r="J69" s="231"/>
      <c r="K69" s="586">
        <f t="shared" si="15"/>
        <v>0</v>
      </c>
      <c r="L69" s="587">
        <f t="shared" si="16"/>
        <v>0</v>
      </c>
      <c r="M69" s="586">
        <f>IF(P69="x",0,IF(I69&lt;(INDEX(Lookup!$U$2:$U$10,MATCH($D$43,Lookup!$S$2:$S$10,0))),0,ROUND(((_xlfn.DAYS(I69,H69)+1)*J69)/7,0)))</f>
        <v>0</v>
      </c>
      <c r="N69" s="766">
        <f t="shared" si="17"/>
        <v>0</v>
      </c>
      <c r="O69" s="652"/>
      <c r="P69" s="767"/>
      <c r="R69" s="833">
        <f t="shared" si="18"/>
        <v>0</v>
      </c>
      <c r="S69" s="849">
        <f t="shared" si="19"/>
        <v>0</v>
      </c>
    </row>
    <row r="70" spans="2:19" ht="16.5" customHeight="1" x14ac:dyDescent="0.35">
      <c r="B70" s="229"/>
      <c r="C70" s="301"/>
      <c r="D70" s="301"/>
      <c r="E70" s="233"/>
      <c r="F70" s="301"/>
      <c r="G70" s="302"/>
      <c r="H70" s="170"/>
      <c r="I70" s="170"/>
      <c r="J70" s="231"/>
      <c r="K70" s="586">
        <f t="shared" si="15"/>
        <v>0</v>
      </c>
      <c r="L70" s="587">
        <f t="shared" si="16"/>
        <v>0</v>
      </c>
      <c r="M70" s="586">
        <f>IF(P70="x",0,IF(I70&lt;(INDEX(Lookup!$U$2:$U$10,MATCH($D$43,Lookup!$S$2:$S$10,0))),0,ROUND(((_xlfn.DAYS(I70,H70)+1)*J70)/7,0)))</f>
        <v>0</v>
      </c>
      <c r="N70" s="766">
        <f t="shared" si="17"/>
        <v>0</v>
      </c>
      <c r="O70" s="652"/>
      <c r="P70" s="767"/>
      <c r="R70" s="833">
        <f t="shared" si="18"/>
        <v>0</v>
      </c>
      <c r="S70" s="849">
        <f t="shared" si="19"/>
        <v>0</v>
      </c>
    </row>
    <row r="71" spans="2:19" ht="16.5" customHeight="1" x14ac:dyDescent="0.35">
      <c r="B71" s="229"/>
      <c r="C71" s="301"/>
      <c r="D71" s="301"/>
      <c r="E71" s="233"/>
      <c r="F71" s="301"/>
      <c r="G71" s="302"/>
      <c r="H71" s="170"/>
      <c r="I71" s="170"/>
      <c r="J71" s="231"/>
      <c r="K71" s="586">
        <f t="shared" si="15"/>
        <v>0</v>
      </c>
      <c r="L71" s="587">
        <f t="shared" si="16"/>
        <v>0</v>
      </c>
      <c r="M71" s="586">
        <f>IF(P71="x",0,IF(I71&lt;(INDEX(Lookup!$U$2:$U$10,MATCH($D$43,Lookup!$S$2:$S$10,0))),0,ROUND(((_xlfn.DAYS(I71,H71)+1)*J71)/7,0)))</f>
        <v>0</v>
      </c>
      <c r="N71" s="766">
        <f t="shared" si="17"/>
        <v>0</v>
      </c>
      <c r="O71" s="652"/>
      <c r="P71" s="767"/>
      <c r="R71" s="833">
        <f t="shared" si="18"/>
        <v>0</v>
      </c>
      <c r="S71" s="849">
        <f t="shared" si="19"/>
        <v>0</v>
      </c>
    </row>
    <row r="72" spans="2:19" ht="16.5" customHeight="1" x14ac:dyDescent="0.35">
      <c r="B72" s="229"/>
      <c r="C72" s="301"/>
      <c r="D72" s="301"/>
      <c r="E72" s="233"/>
      <c r="F72" s="301"/>
      <c r="G72" s="302"/>
      <c r="H72" s="170"/>
      <c r="I72" s="170"/>
      <c r="J72" s="231"/>
      <c r="K72" s="586">
        <f t="shared" si="15"/>
        <v>0</v>
      </c>
      <c r="L72" s="587">
        <f t="shared" si="16"/>
        <v>0</v>
      </c>
      <c r="M72" s="586">
        <f>IF(P72="x",0,IF(I72&lt;(INDEX(Lookup!$U$2:$U$10,MATCH($D$43,Lookup!$S$2:$S$10,0))),0,ROUND(((_xlfn.DAYS(I72,H72)+1)*J72)/7,0)))</f>
        <v>0</v>
      </c>
      <c r="N72" s="766">
        <f t="shared" si="17"/>
        <v>0</v>
      </c>
      <c r="O72" s="652"/>
      <c r="P72" s="767"/>
      <c r="R72" s="833">
        <f t="shared" si="18"/>
        <v>0</v>
      </c>
      <c r="S72" s="849">
        <f t="shared" si="19"/>
        <v>0</v>
      </c>
    </row>
    <row r="73" spans="2:19" ht="16.5" customHeight="1" x14ac:dyDescent="0.35">
      <c r="B73" s="229"/>
      <c r="C73" s="301"/>
      <c r="D73" s="301"/>
      <c r="E73" s="233"/>
      <c r="F73" s="301"/>
      <c r="G73" s="302"/>
      <c r="H73" s="170"/>
      <c r="I73" s="170"/>
      <c r="J73" s="231"/>
      <c r="K73" s="586">
        <f t="shared" si="15"/>
        <v>0</v>
      </c>
      <c r="L73" s="587">
        <f t="shared" si="16"/>
        <v>0</v>
      </c>
      <c r="M73" s="586">
        <f>IF(P73="x",0,IF(I73&lt;(INDEX(Lookup!$U$2:$U$10,MATCH($D$43,Lookup!$S$2:$S$10,0))),0,ROUND(((_xlfn.DAYS(I73,H73)+1)*J73)/7,0)))</f>
        <v>0</v>
      </c>
      <c r="N73" s="766">
        <f t="shared" si="17"/>
        <v>0</v>
      </c>
      <c r="O73" s="652"/>
      <c r="P73" s="767"/>
      <c r="R73" s="833">
        <f t="shared" si="18"/>
        <v>0</v>
      </c>
      <c r="S73" s="849">
        <f t="shared" si="19"/>
        <v>0</v>
      </c>
    </row>
    <row r="74" spans="2:19" x14ac:dyDescent="0.35">
      <c r="B74" s="229"/>
      <c r="C74" s="301"/>
      <c r="D74" s="301"/>
      <c r="E74" s="233"/>
      <c r="F74" s="301"/>
      <c r="G74" s="302"/>
      <c r="H74" s="170"/>
      <c r="I74" s="170"/>
      <c r="J74" s="231"/>
      <c r="K74" s="586">
        <f t="shared" si="15"/>
        <v>0</v>
      </c>
      <c r="L74" s="587">
        <f t="shared" si="16"/>
        <v>0</v>
      </c>
      <c r="M74" s="586">
        <f>IF(P74="x",0,IF(I74&lt;(INDEX(Lookup!$U$2:$U$10,MATCH($D$43,Lookup!$S$2:$S$10,0))),0,ROUND(((_xlfn.DAYS(I74,H74)+1)*J74)/7,0)))</f>
        <v>0</v>
      </c>
      <c r="N74" s="766">
        <f t="shared" si="17"/>
        <v>0</v>
      </c>
      <c r="O74" s="652"/>
      <c r="P74" s="767"/>
      <c r="R74" s="833">
        <f t="shared" si="18"/>
        <v>0</v>
      </c>
      <c r="S74" s="849">
        <f t="shared" si="19"/>
        <v>0</v>
      </c>
    </row>
    <row r="75" spans="2:19" x14ac:dyDescent="0.35">
      <c r="B75" s="229"/>
      <c r="C75" s="301"/>
      <c r="D75" s="301"/>
      <c r="E75" s="233"/>
      <c r="F75" s="301"/>
      <c r="G75" s="302"/>
      <c r="H75" s="170"/>
      <c r="I75" s="170"/>
      <c r="J75" s="231"/>
      <c r="K75" s="586">
        <f t="shared" si="15"/>
        <v>0</v>
      </c>
      <c r="L75" s="587">
        <f t="shared" si="16"/>
        <v>0</v>
      </c>
      <c r="M75" s="586">
        <f>IF(P75="x",0,IF(I75&lt;(INDEX(Lookup!$U$2:$U$10,MATCH($D$43,Lookup!$S$2:$S$10,0))),0,ROUND(((_xlfn.DAYS(I75,H75)+1)*J75)/7,0)))</f>
        <v>0</v>
      </c>
      <c r="N75" s="766">
        <f t="shared" si="17"/>
        <v>0</v>
      </c>
      <c r="O75" s="652"/>
      <c r="P75" s="767"/>
      <c r="R75" s="833">
        <f t="shared" si="18"/>
        <v>0</v>
      </c>
      <c r="S75" s="849">
        <f t="shared" si="19"/>
        <v>0</v>
      </c>
    </row>
    <row r="76" spans="2:19" x14ac:dyDescent="0.35">
      <c r="B76" s="229"/>
      <c r="C76" s="301"/>
      <c r="D76" s="301"/>
      <c r="E76" s="233"/>
      <c r="F76" s="301"/>
      <c r="G76" s="302"/>
      <c r="H76" s="170"/>
      <c r="I76" s="170"/>
      <c r="J76" s="231"/>
      <c r="K76" s="586">
        <f t="shared" si="15"/>
        <v>0</v>
      </c>
      <c r="L76" s="587">
        <f t="shared" si="16"/>
        <v>0</v>
      </c>
      <c r="M76" s="586">
        <f>IF(P76="x",0,IF(I76&lt;(INDEX(Lookup!$U$2:$U$10,MATCH($D$43,Lookup!$S$2:$S$10,0))),0,ROUND(((_xlfn.DAYS(I76,H76)+1)*J76)/7,0)))</f>
        <v>0</v>
      </c>
      <c r="N76" s="766">
        <f t="shared" si="17"/>
        <v>0</v>
      </c>
      <c r="O76" s="652"/>
      <c r="P76" s="767"/>
      <c r="R76" s="833">
        <f t="shared" si="18"/>
        <v>0</v>
      </c>
      <c r="S76" s="849">
        <f t="shared" si="19"/>
        <v>0</v>
      </c>
    </row>
    <row r="77" spans="2:19" x14ac:dyDescent="0.35">
      <c r="B77" s="229"/>
      <c r="C77" s="301"/>
      <c r="D77" s="301"/>
      <c r="E77" s="233"/>
      <c r="F77" s="301"/>
      <c r="G77" s="302"/>
      <c r="H77" s="170"/>
      <c r="I77" s="170"/>
      <c r="J77" s="231"/>
      <c r="K77" s="586">
        <f t="shared" si="15"/>
        <v>0</v>
      </c>
      <c r="L77" s="587">
        <f t="shared" si="16"/>
        <v>0</v>
      </c>
      <c r="M77" s="586">
        <f>IF(P77="x",0,IF(I77&lt;(INDEX(Lookup!$U$2:$U$10,MATCH($D$43,Lookup!$S$2:$S$10,0))),0,ROUND(((_xlfn.DAYS(I77,H77)+1)*J77)/7,0)))</f>
        <v>0</v>
      </c>
      <c r="N77" s="766">
        <f t="shared" si="17"/>
        <v>0</v>
      </c>
      <c r="O77" s="652"/>
      <c r="P77" s="767"/>
      <c r="R77" s="833">
        <f t="shared" si="18"/>
        <v>0</v>
      </c>
      <c r="S77" s="849">
        <f t="shared" si="19"/>
        <v>0</v>
      </c>
    </row>
    <row r="78" spans="2:19" x14ac:dyDescent="0.35">
      <c r="B78" s="229"/>
      <c r="C78" s="301"/>
      <c r="D78" s="301"/>
      <c r="E78" s="233"/>
      <c r="F78" s="301"/>
      <c r="G78" s="302"/>
      <c r="H78" s="170"/>
      <c r="I78" s="170"/>
      <c r="J78" s="231"/>
      <c r="K78" s="586">
        <f t="shared" si="15"/>
        <v>0</v>
      </c>
      <c r="L78" s="587">
        <f t="shared" si="16"/>
        <v>0</v>
      </c>
      <c r="M78" s="586">
        <f>IF(P78="x",0,IF(I78&lt;(INDEX(Lookup!$U$2:$U$10,MATCH($D$43,Lookup!$S$2:$S$10,0))),0,ROUND(((_xlfn.DAYS(I78,H78)+1)*J78)/7,0)))</f>
        <v>0</v>
      </c>
      <c r="N78" s="766">
        <f t="shared" si="17"/>
        <v>0</v>
      </c>
      <c r="O78" s="652"/>
      <c r="P78" s="767"/>
      <c r="R78" s="833">
        <f t="shared" si="18"/>
        <v>0</v>
      </c>
      <c r="S78" s="849">
        <f t="shared" si="19"/>
        <v>0</v>
      </c>
    </row>
    <row r="79" spans="2:19" x14ac:dyDescent="0.35">
      <c r="B79" s="229"/>
      <c r="C79" s="301"/>
      <c r="D79" s="301"/>
      <c r="E79" s="233"/>
      <c r="F79" s="301"/>
      <c r="G79" s="302"/>
      <c r="H79" s="170"/>
      <c r="I79" s="170"/>
      <c r="J79" s="231"/>
      <c r="K79" s="586">
        <f t="shared" si="15"/>
        <v>0</v>
      </c>
      <c r="L79" s="587">
        <f t="shared" si="16"/>
        <v>0</v>
      </c>
      <c r="M79" s="586">
        <f>IF(P79="x",0,IF(I79&lt;(INDEX(Lookup!$U$2:$U$10,MATCH($D$43,Lookup!$S$2:$S$10,0))),0,ROUND(((_xlfn.DAYS(I79,H79)+1)*J79)/7,0)))</f>
        <v>0</v>
      </c>
      <c r="N79" s="766">
        <f t="shared" si="17"/>
        <v>0</v>
      </c>
      <c r="O79" s="652"/>
      <c r="P79" s="767"/>
      <c r="R79" s="833">
        <f t="shared" si="18"/>
        <v>0</v>
      </c>
      <c r="S79" s="849">
        <f t="shared" si="19"/>
        <v>0</v>
      </c>
    </row>
    <row r="80" spans="2:19" x14ac:dyDescent="0.35">
      <c r="B80" s="229"/>
      <c r="C80" s="301"/>
      <c r="D80" s="301"/>
      <c r="E80" s="233"/>
      <c r="F80" s="301"/>
      <c r="G80" s="302"/>
      <c r="H80" s="170"/>
      <c r="I80" s="170"/>
      <c r="J80" s="231"/>
      <c r="K80" s="586">
        <f t="shared" si="15"/>
        <v>0</v>
      </c>
      <c r="L80" s="587">
        <f t="shared" si="16"/>
        <v>0</v>
      </c>
      <c r="M80" s="586">
        <f>IF(P80="x",0,IF(I80&lt;(INDEX(Lookup!$U$2:$U$10,MATCH($D$43,Lookup!$S$2:$S$10,0))),0,ROUND(((_xlfn.DAYS(I80,H80)+1)*J80)/7,0)))</f>
        <v>0</v>
      </c>
      <c r="N80" s="766">
        <f t="shared" si="17"/>
        <v>0</v>
      </c>
      <c r="O80" s="652"/>
      <c r="P80" s="767"/>
      <c r="R80" s="833">
        <f t="shared" si="18"/>
        <v>0</v>
      </c>
      <c r="S80" s="849">
        <f t="shared" si="19"/>
        <v>0</v>
      </c>
    </row>
    <row r="81" spans="2:19" x14ac:dyDescent="0.35">
      <c r="B81" s="229"/>
      <c r="C81" s="301"/>
      <c r="D81" s="301"/>
      <c r="E81" s="233"/>
      <c r="F81" s="301"/>
      <c r="G81" s="302"/>
      <c r="H81" s="170"/>
      <c r="I81" s="170"/>
      <c r="J81" s="231"/>
      <c r="K81" s="586">
        <f t="shared" si="15"/>
        <v>0</v>
      </c>
      <c r="L81" s="587">
        <f t="shared" si="16"/>
        <v>0</v>
      </c>
      <c r="M81" s="586">
        <f>IF(P81="x",0,IF(I81&lt;(INDEX(Lookup!$U$2:$U$10,MATCH($D$43,Lookup!$S$2:$S$10,0))),0,ROUND(((_xlfn.DAYS(I81,H81)+1)*J81)/7,0)))</f>
        <v>0</v>
      </c>
      <c r="N81" s="766">
        <f t="shared" si="17"/>
        <v>0</v>
      </c>
      <c r="O81" s="652"/>
      <c r="P81" s="767"/>
      <c r="R81" s="833">
        <f t="shared" si="18"/>
        <v>0</v>
      </c>
      <c r="S81" s="849">
        <f t="shared" si="19"/>
        <v>0</v>
      </c>
    </row>
    <row r="82" spans="2:19" x14ac:dyDescent="0.35">
      <c r="B82" s="229"/>
      <c r="C82" s="301"/>
      <c r="D82" s="301"/>
      <c r="E82" s="233"/>
      <c r="F82" s="301"/>
      <c r="G82" s="302"/>
      <c r="H82" s="170"/>
      <c r="I82" s="170"/>
      <c r="J82" s="231"/>
      <c r="K82" s="586">
        <f t="shared" si="15"/>
        <v>0</v>
      </c>
      <c r="L82" s="587">
        <f t="shared" si="16"/>
        <v>0</v>
      </c>
      <c r="M82" s="586">
        <f>IF(P82="x",0,IF(I82&lt;(INDEX(Lookup!$U$2:$U$10,MATCH($D$43,Lookup!$S$2:$S$10,0))),0,ROUND(((_xlfn.DAYS(I82,H82)+1)*J82)/7,0)))</f>
        <v>0</v>
      </c>
      <c r="N82" s="766">
        <f t="shared" si="17"/>
        <v>0</v>
      </c>
      <c r="O82" s="652"/>
      <c r="P82" s="767"/>
      <c r="R82" s="833">
        <f t="shared" si="18"/>
        <v>0</v>
      </c>
      <c r="S82" s="849">
        <f t="shared" si="19"/>
        <v>0</v>
      </c>
    </row>
    <row r="83" spans="2:19" x14ac:dyDescent="0.35">
      <c r="B83" s="229"/>
      <c r="C83" s="301"/>
      <c r="D83" s="301"/>
      <c r="E83" s="233"/>
      <c r="F83" s="301"/>
      <c r="G83" s="302"/>
      <c r="H83" s="170"/>
      <c r="I83" s="170"/>
      <c r="J83" s="231"/>
      <c r="K83" s="586">
        <f t="shared" si="15"/>
        <v>0</v>
      </c>
      <c r="L83" s="587">
        <f t="shared" si="16"/>
        <v>0</v>
      </c>
      <c r="M83" s="586">
        <f>IF(P83="x",0,IF(I83&lt;(INDEX(Lookup!$U$2:$U$10,MATCH($D$43,Lookup!$S$2:$S$10,0))),0,ROUND(((_xlfn.DAYS(I83,H83)+1)*J83)/7,0)))</f>
        <v>0</v>
      </c>
      <c r="N83" s="766">
        <f t="shared" si="17"/>
        <v>0</v>
      </c>
      <c r="O83" s="652"/>
      <c r="P83" s="767"/>
      <c r="R83" s="833">
        <f t="shared" si="18"/>
        <v>0</v>
      </c>
      <c r="S83" s="849">
        <f t="shared" si="19"/>
        <v>0</v>
      </c>
    </row>
    <row r="84" spans="2:19" x14ac:dyDescent="0.35">
      <c r="B84" s="229"/>
      <c r="C84" s="301"/>
      <c r="D84" s="301"/>
      <c r="E84" s="233"/>
      <c r="F84" s="301"/>
      <c r="G84" s="302"/>
      <c r="H84" s="170"/>
      <c r="I84" s="170"/>
      <c r="J84" s="231"/>
      <c r="K84" s="586">
        <f t="shared" si="15"/>
        <v>0</v>
      </c>
      <c r="L84" s="587">
        <f t="shared" si="16"/>
        <v>0</v>
      </c>
      <c r="M84" s="586">
        <f>IF(P84="x",0,IF(I84&lt;(INDEX(Lookup!$U$2:$U$10,MATCH($D$43,Lookup!$S$2:$S$10,0))),0,ROUND(((_xlfn.DAYS(I84,H84)+1)*J84)/7,0)))</f>
        <v>0</v>
      </c>
      <c r="N84" s="766">
        <f t="shared" si="17"/>
        <v>0</v>
      </c>
      <c r="O84" s="652"/>
      <c r="P84" s="767"/>
      <c r="R84" s="833">
        <f t="shared" si="18"/>
        <v>0</v>
      </c>
      <c r="S84" s="849">
        <f t="shared" si="19"/>
        <v>0</v>
      </c>
    </row>
    <row r="85" spans="2:19" x14ac:dyDescent="0.35">
      <c r="B85" s="229"/>
      <c r="C85" s="301"/>
      <c r="D85" s="301"/>
      <c r="E85" s="233"/>
      <c r="F85" s="301"/>
      <c r="G85" s="302"/>
      <c r="H85" s="170"/>
      <c r="I85" s="170"/>
      <c r="J85" s="231"/>
      <c r="K85" s="586">
        <f t="shared" si="15"/>
        <v>0</v>
      </c>
      <c r="L85" s="587">
        <f t="shared" si="16"/>
        <v>0</v>
      </c>
      <c r="M85" s="586">
        <f>IF(P85="x",0,IF(I85&lt;(INDEX(Lookup!$U$2:$U$10,MATCH($D$43,Lookup!$S$2:$S$10,0))),0,ROUND(((_xlfn.DAYS(I85,H85)+1)*J85)/7,0)))</f>
        <v>0</v>
      </c>
      <c r="N85" s="766">
        <f t="shared" si="17"/>
        <v>0</v>
      </c>
      <c r="O85" s="652"/>
      <c r="P85" s="767"/>
      <c r="R85" s="833">
        <f t="shared" si="18"/>
        <v>0</v>
      </c>
      <c r="S85" s="849">
        <f t="shared" si="19"/>
        <v>0</v>
      </c>
    </row>
    <row r="86" spans="2:19" x14ac:dyDescent="0.35">
      <c r="B86" s="229"/>
      <c r="C86" s="301"/>
      <c r="D86" s="301"/>
      <c r="E86" s="233"/>
      <c r="F86" s="301"/>
      <c r="G86" s="302"/>
      <c r="H86" s="170"/>
      <c r="I86" s="170"/>
      <c r="J86" s="231"/>
      <c r="K86" s="586">
        <f t="shared" si="15"/>
        <v>0</v>
      </c>
      <c r="L86" s="587">
        <f t="shared" si="16"/>
        <v>0</v>
      </c>
      <c r="M86" s="586">
        <f>IF(P86="x",0,IF(I86&lt;(INDEX(Lookup!$U$2:$U$10,MATCH($D$43,Lookup!$S$2:$S$10,0))),0,ROUND(((_xlfn.DAYS(I86,H86)+1)*J86)/7,0)))</f>
        <v>0</v>
      </c>
      <c r="N86" s="766">
        <f t="shared" si="17"/>
        <v>0</v>
      </c>
      <c r="O86" s="652"/>
      <c r="P86" s="767"/>
      <c r="R86" s="833">
        <f t="shared" si="18"/>
        <v>0</v>
      </c>
      <c r="S86" s="849">
        <f t="shared" si="19"/>
        <v>0</v>
      </c>
    </row>
    <row r="87" spans="2:19" x14ac:dyDescent="0.35">
      <c r="B87" s="229"/>
      <c r="C87" s="301"/>
      <c r="D87" s="301"/>
      <c r="E87" s="233"/>
      <c r="F87" s="301"/>
      <c r="G87" s="302"/>
      <c r="H87" s="170"/>
      <c r="I87" s="170"/>
      <c r="J87" s="231"/>
      <c r="K87" s="586">
        <f t="shared" si="15"/>
        <v>0</v>
      </c>
      <c r="L87" s="587">
        <f t="shared" si="16"/>
        <v>0</v>
      </c>
      <c r="M87" s="586">
        <f>IF(P87="x",0,IF(I87&lt;(INDEX(Lookup!$U$2:$U$10,MATCH($D$43,Lookup!$S$2:$S$10,0))),0,ROUND(((_xlfn.DAYS(I87,H87)+1)*J87)/7,0)))</f>
        <v>0</v>
      </c>
      <c r="N87" s="766">
        <f t="shared" si="17"/>
        <v>0</v>
      </c>
      <c r="O87" s="652"/>
      <c r="P87" s="767"/>
      <c r="R87" s="833">
        <f t="shared" si="18"/>
        <v>0</v>
      </c>
      <c r="S87" s="849">
        <f t="shared" si="19"/>
        <v>0</v>
      </c>
    </row>
    <row r="88" spans="2:19" x14ac:dyDescent="0.35">
      <c r="B88" s="229"/>
      <c r="C88" s="301"/>
      <c r="D88" s="301"/>
      <c r="E88" s="233"/>
      <c r="F88" s="301"/>
      <c r="G88" s="302"/>
      <c r="H88" s="170"/>
      <c r="I88" s="170"/>
      <c r="J88" s="231"/>
      <c r="K88" s="586">
        <f t="shared" si="15"/>
        <v>0</v>
      </c>
      <c r="L88" s="587">
        <f t="shared" si="16"/>
        <v>0</v>
      </c>
      <c r="M88" s="586">
        <f>IF(P88="x",0,IF(I88&lt;(INDEX(Lookup!$U$2:$U$10,MATCH($D$43,Lookup!$S$2:$S$10,0))),0,ROUND(((_xlfn.DAYS(I88,H88)+1)*J88)/7,0)))</f>
        <v>0</v>
      </c>
      <c r="N88" s="766">
        <f t="shared" si="17"/>
        <v>0</v>
      </c>
      <c r="O88" s="652"/>
      <c r="P88" s="767"/>
      <c r="R88" s="833">
        <f t="shared" si="18"/>
        <v>0</v>
      </c>
      <c r="S88" s="849">
        <f t="shared" si="19"/>
        <v>0</v>
      </c>
    </row>
    <row r="89" spans="2:19" x14ac:dyDescent="0.35">
      <c r="B89" s="229"/>
      <c r="C89" s="301"/>
      <c r="D89" s="301"/>
      <c r="E89" s="233"/>
      <c r="F89" s="301"/>
      <c r="G89" s="302"/>
      <c r="H89" s="170"/>
      <c r="I89" s="170"/>
      <c r="J89" s="231"/>
      <c r="K89" s="586">
        <f t="shared" si="15"/>
        <v>0</v>
      </c>
      <c r="L89" s="587">
        <f t="shared" si="16"/>
        <v>0</v>
      </c>
      <c r="M89" s="586">
        <f>IF(P89="x",0,IF(I89&lt;(INDEX(Lookup!$U$2:$U$10,MATCH($D$43,Lookup!$S$2:$S$10,0))),0,ROUND(((_xlfn.DAYS(I89,H89)+1)*J89)/7,0)))</f>
        <v>0</v>
      </c>
      <c r="N89" s="766">
        <f t="shared" si="17"/>
        <v>0</v>
      </c>
      <c r="O89" s="652"/>
      <c r="P89" s="767"/>
      <c r="R89" s="833">
        <f t="shared" si="18"/>
        <v>0</v>
      </c>
      <c r="S89" s="849">
        <f t="shared" si="19"/>
        <v>0</v>
      </c>
    </row>
    <row r="90" spans="2:19" x14ac:dyDescent="0.35">
      <c r="B90" s="229"/>
      <c r="C90" s="301"/>
      <c r="D90" s="301"/>
      <c r="E90" s="233"/>
      <c r="F90" s="301"/>
      <c r="G90" s="302"/>
      <c r="H90" s="170"/>
      <c r="I90" s="170"/>
      <c r="J90" s="231"/>
      <c r="K90" s="586">
        <f t="shared" si="15"/>
        <v>0</v>
      </c>
      <c r="L90" s="587">
        <f t="shared" si="16"/>
        <v>0</v>
      </c>
      <c r="M90" s="586">
        <f>IF(P90="x",0,IF(I90&lt;(INDEX(Lookup!$U$2:$U$10,MATCH($D$43,Lookup!$S$2:$S$10,0))),0,ROUND(((_xlfn.DAYS(I90,H90)+1)*J90)/7,0)))</f>
        <v>0</v>
      </c>
      <c r="N90" s="766">
        <f t="shared" si="17"/>
        <v>0</v>
      </c>
      <c r="O90" s="652"/>
      <c r="P90" s="767"/>
      <c r="R90" s="833">
        <f t="shared" si="18"/>
        <v>0</v>
      </c>
      <c r="S90" s="849">
        <f t="shared" si="19"/>
        <v>0</v>
      </c>
    </row>
    <row r="91" spans="2:19" x14ac:dyDescent="0.35">
      <c r="B91" s="229"/>
      <c r="C91" s="301"/>
      <c r="D91" s="301"/>
      <c r="E91" s="233"/>
      <c r="F91" s="301"/>
      <c r="G91" s="302"/>
      <c r="H91" s="170"/>
      <c r="I91" s="170"/>
      <c r="J91" s="231"/>
      <c r="K91" s="586">
        <f t="shared" si="15"/>
        <v>0</v>
      </c>
      <c r="L91" s="587">
        <f t="shared" si="16"/>
        <v>0</v>
      </c>
      <c r="M91" s="586">
        <f>IF(P91="x",0,IF(I91&lt;(INDEX(Lookup!$U$2:$U$10,MATCH($D$43,Lookup!$S$2:$S$10,0))),0,ROUND(((_xlfn.DAYS(I91,H91)+1)*J91)/7,0)))</f>
        <v>0</v>
      </c>
      <c r="N91" s="766">
        <f t="shared" si="17"/>
        <v>0</v>
      </c>
      <c r="O91" s="652"/>
      <c r="P91" s="767"/>
      <c r="R91" s="833">
        <f t="shared" si="18"/>
        <v>0</v>
      </c>
      <c r="S91" s="849">
        <f t="shared" si="19"/>
        <v>0</v>
      </c>
    </row>
    <row r="92" spans="2:19" x14ac:dyDescent="0.35">
      <c r="B92" s="229"/>
      <c r="C92" s="301"/>
      <c r="D92" s="301"/>
      <c r="E92" s="233"/>
      <c r="F92" s="301"/>
      <c r="G92" s="302"/>
      <c r="H92" s="170"/>
      <c r="I92" s="170"/>
      <c r="J92" s="231"/>
      <c r="K92" s="586">
        <f t="shared" si="15"/>
        <v>0</v>
      </c>
      <c r="L92" s="587">
        <f t="shared" si="16"/>
        <v>0</v>
      </c>
      <c r="M92" s="586">
        <f>IF(P92="x",0,IF(I92&lt;(INDEX(Lookup!$U$2:$U$10,MATCH($D$43,Lookup!$S$2:$S$10,0))),0,ROUND(((_xlfn.DAYS(I92,H92)+1)*J92)/7,0)))</f>
        <v>0</v>
      </c>
      <c r="N92" s="766">
        <f t="shared" si="17"/>
        <v>0</v>
      </c>
      <c r="O92" s="652"/>
      <c r="P92" s="767"/>
      <c r="R92" s="833">
        <f t="shared" si="18"/>
        <v>0</v>
      </c>
      <c r="S92" s="849">
        <f t="shared" si="19"/>
        <v>0</v>
      </c>
    </row>
    <row r="93" spans="2:19" x14ac:dyDescent="0.35">
      <c r="B93" s="229"/>
      <c r="C93" s="301"/>
      <c r="D93" s="301"/>
      <c r="E93" s="233"/>
      <c r="F93" s="301"/>
      <c r="G93" s="302"/>
      <c r="H93" s="170"/>
      <c r="I93" s="170"/>
      <c r="J93" s="231"/>
      <c r="K93" s="586">
        <f t="shared" si="15"/>
        <v>0</v>
      </c>
      <c r="L93" s="587">
        <f t="shared" si="16"/>
        <v>0</v>
      </c>
      <c r="M93" s="586">
        <f>IF(P93="x",0,IF(I93&lt;(INDEX(Lookup!$U$2:$U$10,MATCH($D$43,Lookup!$S$2:$S$10,0))),0,ROUND(((_xlfn.DAYS(I93,H93)+1)*J93)/7,0)))</f>
        <v>0</v>
      </c>
      <c r="N93" s="766">
        <f t="shared" si="17"/>
        <v>0</v>
      </c>
      <c r="O93" s="652"/>
      <c r="P93" s="767"/>
      <c r="R93" s="833">
        <f t="shared" si="18"/>
        <v>0</v>
      </c>
      <c r="S93" s="849">
        <f t="shared" si="19"/>
        <v>0</v>
      </c>
    </row>
    <row r="94" spans="2:19" x14ac:dyDescent="0.35">
      <c r="B94" s="229"/>
      <c r="C94" s="301"/>
      <c r="D94" s="301"/>
      <c r="E94" s="233"/>
      <c r="F94" s="301"/>
      <c r="G94" s="302"/>
      <c r="H94" s="170"/>
      <c r="I94" s="170"/>
      <c r="J94" s="231"/>
      <c r="K94" s="586">
        <f t="shared" si="15"/>
        <v>0</v>
      </c>
      <c r="L94" s="587">
        <f t="shared" si="16"/>
        <v>0</v>
      </c>
      <c r="M94" s="586">
        <f>IF(P94="x",0,IF(I94&lt;(INDEX(Lookup!$U$2:$U$10,MATCH($D$43,Lookup!$S$2:$S$10,0))),0,ROUND(((_xlfn.DAYS(I94,H94)+1)*J94)/7,0)))</f>
        <v>0</v>
      </c>
      <c r="N94" s="766">
        <f t="shared" si="17"/>
        <v>0</v>
      </c>
      <c r="O94" s="652"/>
      <c r="P94" s="767"/>
      <c r="R94" s="833">
        <f t="shared" si="18"/>
        <v>0</v>
      </c>
      <c r="S94" s="849">
        <f t="shared" si="19"/>
        <v>0</v>
      </c>
    </row>
    <row r="95" spans="2:19" x14ac:dyDescent="0.35">
      <c r="B95" s="229"/>
      <c r="C95" s="301"/>
      <c r="D95" s="301"/>
      <c r="E95" s="233"/>
      <c r="F95" s="301"/>
      <c r="G95" s="302"/>
      <c r="H95" s="170"/>
      <c r="I95" s="170"/>
      <c r="J95" s="231"/>
      <c r="K95" s="586">
        <f t="shared" si="15"/>
        <v>0</v>
      </c>
      <c r="L95" s="587">
        <f t="shared" si="16"/>
        <v>0</v>
      </c>
      <c r="M95" s="586">
        <f>IF(P95="x",0,IF(I95&lt;(INDEX(Lookup!$U$2:$U$10,MATCH($D$43,Lookup!$S$2:$S$10,0))),0,ROUND(((_xlfn.DAYS(I95,H95)+1)*J95)/7,0)))</f>
        <v>0</v>
      </c>
      <c r="N95" s="766">
        <f t="shared" si="17"/>
        <v>0</v>
      </c>
      <c r="O95" s="652"/>
      <c r="P95" s="767"/>
      <c r="R95" s="833">
        <f t="shared" si="18"/>
        <v>0</v>
      </c>
      <c r="S95" s="849">
        <f t="shared" si="19"/>
        <v>0</v>
      </c>
    </row>
    <row r="96" spans="2:19" x14ac:dyDescent="0.35">
      <c r="B96" s="229"/>
      <c r="C96" s="301"/>
      <c r="D96" s="301"/>
      <c r="E96" s="233"/>
      <c r="F96" s="301"/>
      <c r="G96" s="302"/>
      <c r="H96" s="170"/>
      <c r="I96" s="170"/>
      <c r="J96" s="231"/>
      <c r="K96" s="586">
        <f t="shared" si="15"/>
        <v>0</v>
      </c>
      <c r="L96" s="587">
        <f t="shared" si="16"/>
        <v>0</v>
      </c>
      <c r="M96" s="586">
        <f>IF(P96="x",0,IF(I96&lt;(INDEX(Lookup!$U$2:$U$10,MATCH($D$43,Lookup!$S$2:$S$10,0))),0,ROUND(((_xlfn.DAYS(I96,H96)+1)*J96)/7,0)))</f>
        <v>0</v>
      </c>
      <c r="N96" s="766">
        <f t="shared" si="17"/>
        <v>0</v>
      </c>
      <c r="O96" s="652"/>
      <c r="P96" s="767"/>
      <c r="R96" s="833">
        <f t="shared" si="18"/>
        <v>0</v>
      </c>
      <c r="S96" s="849">
        <f t="shared" si="19"/>
        <v>0</v>
      </c>
    </row>
    <row r="97" spans="2:19" x14ac:dyDescent="0.35">
      <c r="B97" s="229"/>
      <c r="C97" s="301"/>
      <c r="D97" s="301"/>
      <c r="E97" s="233"/>
      <c r="F97" s="301"/>
      <c r="G97" s="302"/>
      <c r="H97" s="170"/>
      <c r="I97" s="170"/>
      <c r="J97" s="231"/>
      <c r="K97" s="586">
        <f t="shared" si="15"/>
        <v>0</v>
      </c>
      <c r="L97" s="587">
        <f t="shared" si="16"/>
        <v>0</v>
      </c>
      <c r="M97" s="586">
        <f>IF(P97="x",0,IF(I97&lt;(INDEX(Lookup!$U$2:$U$10,MATCH($D$43,Lookup!$S$2:$S$10,0))),0,ROUND(((_xlfn.DAYS(I97,H97)+1)*J97)/7,0)))</f>
        <v>0</v>
      </c>
      <c r="N97" s="766">
        <f t="shared" si="17"/>
        <v>0</v>
      </c>
      <c r="O97" s="652"/>
      <c r="P97" s="767"/>
      <c r="R97" s="833">
        <f t="shared" si="18"/>
        <v>0</v>
      </c>
      <c r="S97" s="849">
        <f t="shared" si="19"/>
        <v>0</v>
      </c>
    </row>
    <row r="98" spans="2:19" x14ac:dyDescent="0.35">
      <c r="B98" s="229"/>
      <c r="C98" s="301"/>
      <c r="D98" s="301"/>
      <c r="E98" s="233"/>
      <c r="F98" s="301"/>
      <c r="G98" s="302"/>
      <c r="H98" s="170"/>
      <c r="I98" s="170"/>
      <c r="J98" s="231"/>
      <c r="K98" s="586">
        <f t="shared" si="15"/>
        <v>0</v>
      </c>
      <c r="L98" s="587">
        <f t="shared" si="16"/>
        <v>0</v>
      </c>
      <c r="M98" s="586">
        <f>IF(P98="x",0,IF(I98&lt;(INDEX(Lookup!$U$2:$U$10,MATCH($D$43,Lookup!$S$2:$S$10,0))),0,ROUND(((_xlfn.DAYS(I98,H98)+1)*J98)/7,0)))</f>
        <v>0</v>
      </c>
      <c r="N98" s="766">
        <f t="shared" si="17"/>
        <v>0</v>
      </c>
      <c r="O98" s="652"/>
      <c r="P98" s="767"/>
      <c r="R98" s="833">
        <f t="shared" si="18"/>
        <v>0</v>
      </c>
      <c r="S98" s="849">
        <f t="shared" si="19"/>
        <v>0</v>
      </c>
    </row>
    <row r="99" spans="2:19" x14ac:dyDescent="0.35">
      <c r="B99" s="229"/>
      <c r="C99" s="301"/>
      <c r="D99" s="301"/>
      <c r="E99" s="233"/>
      <c r="F99" s="301"/>
      <c r="G99" s="302"/>
      <c r="H99" s="170"/>
      <c r="I99" s="170"/>
      <c r="J99" s="231"/>
      <c r="K99" s="586">
        <f t="shared" si="15"/>
        <v>0</v>
      </c>
      <c r="L99" s="587">
        <f t="shared" si="16"/>
        <v>0</v>
      </c>
      <c r="M99" s="586">
        <f>IF(P99="x",0,IF(I99&lt;(INDEX(Lookup!$U$2:$U$10,MATCH($D$43,Lookup!$S$2:$S$10,0))),0,ROUND(((_xlfn.DAYS(I99,H99)+1)*J99)/7,0)))</f>
        <v>0</v>
      </c>
      <c r="N99" s="766">
        <f t="shared" si="17"/>
        <v>0</v>
      </c>
      <c r="O99" s="652"/>
      <c r="P99" s="767"/>
      <c r="R99" s="833">
        <f t="shared" si="18"/>
        <v>0</v>
      </c>
      <c r="S99" s="849">
        <f t="shared" si="19"/>
        <v>0</v>
      </c>
    </row>
    <row r="100" spans="2:19" x14ac:dyDescent="0.35">
      <c r="B100" s="229"/>
      <c r="C100" s="301"/>
      <c r="D100" s="301"/>
      <c r="E100" s="233"/>
      <c r="F100" s="301"/>
      <c r="G100" s="302"/>
      <c r="H100" s="170"/>
      <c r="I100" s="170"/>
      <c r="J100" s="231"/>
      <c r="K100" s="586">
        <f t="shared" si="15"/>
        <v>0</v>
      </c>
      <c r="L100" s="587">
        <f t="shared" si="16"/>
        <v>0</v>
      </c>
      <c r="M100" s="586">
        <f>IF(P100="x",0,IF(I100&lt;(INDEX(Lookup!$U$2:$U$10,MATCH($D$43,Lookup!$S$2:$S$10,0))),0,ROUND(((_xlfn.DAYS(I100,H100)+1)*J100)/7,0)))</f>
        <v>0</v>
      </c>
      <c r="N100" s="766">
        <f t="shared" si="17"/>
        <v>0</v>
      </c>
      <c r="O100" s="652"/>
      <c r="P100" s="767"/>
      <c r="R100" s="833">
        <f t="shared" si="18"/>
        <v>0</v>
      </c>
      <c r="S100" s="849">
        <f t="shared" si="19"/>
        <v>0</v>
      </c>
    </row>
    <row r="101" spans="2:19" x14ac:dyDescent="0.35">
      <c r="B101" s="229"/>
      <c r="C101" s="301"/>
      <c r="D101" s="301"/>
      <c r="E101" s="233"/>
      <c r="F101" s="301"/>
      <c r="G101" s="302"/>
      <c r="H101" s="170"/>
      <c r="I101" s="170"/>
      <c r="J101" s="231"/>
      <c r="K101" s="586">
        <f t="shared" si="15"/>
        <v>0</v>
      </c>
      <c r="L101" s="587">
        <f t="shared" si="16"/>
        <v>0</v>
      </c>
      <c r="M101" s="586">
        <f>IF(P101="x",0,IF(I101&lt;(INDEX(Lookup!$U$2:$U$10,MATCH($D$43,Lookup!$S$2:$S$10,0))),0,ROUND(((_xlfn.DAYS(I101,H101)+1)*J101)/7,0)))</f>
        <v>0</v>
      </c>
      <c r="N101" s="766">
        <f t="shared" si="17"/>
        <v>0</v>
      </c>
      <c r="O101" s="652"/>
      <c r="P101" s="767"/>
      <c r="R101" s="833">
        <f t="shared" si="18"/>
        <v>0</v>
      </c>
      <c r="S101" s="849">
        <f t="shared" si="19"/>
        <v>0</v>
      </c>
    </row>
    <row r="102" spans="2:19" x14ac:dyDescent="0.35">
      <c r="B102" s="229"/>
      <c r="C102" s="301"/>
      <c r="D102" s="301"/>
      <c r="E102" s="233"/>
      <c r="F102" s="301"/>
      <c r="G102" s="302"/>
      <c r="H102" s="170"/>
      <c r="I102" s="170"/>
      <c r="J102" s="231"/>
      <c r="K102" s="586">
        <f t="shared" si="15"/>
        <v>0</v>
      </c>
      <c r="L102" s="587">
        <f t="shared" si="16"/>
        <v>0</v>
      </c>
      <c r="M102" s="586">
        <f>IF(P102="x",0,IF(I102&lt;(INDEX(Lookup!$U$2:$U$10,MATCH($D$43,Lookup!$S$2:$S$10,0))),0,ROUND(((_xlfn.DAYS(I102,H102)+1)*J102)/7,0)))</f>
        <v>0</v>
      </c>
      <c r="N102" s="766">
        <f t="shared" si="17"/>
        <v>0</v>
      </c>
      <c r="O102" s="652"/>
      <c r="P102" s="767"/>
      <c r="R102" s="833">
        <f t="shared" si="18"/>
        <v>0</v>
      </c>
      <c r="S102" s="849">
        <f t="shared" si="19"/>
        <v>0</v>
      </c>
    </row>
    <row r="103" spans="2:19" x14ac:dyDescent="0.35">
      <c r="B103" s="229"/>
      <c r="C103" s="301"/>
      <c r="D103" s="301"/>
      <c r="E103" s="233"/>
      <c r="F103" s="301"/>
      <c r="G103" s="302"/>
      <c r="H103" s="170"/>
      <c r="I103" s="170"/>
      <c r="J103" s="231"/>
      <c r="K103" s="586">
        <f t="shared" si="15"/>
        <v>0</v>
      </c>
      <c r="L103" s="587">
        <f t="shared" si="16"/>
        <v>0</v>
      </c>
      <c r="M103" s="586">
        <f>IF(P103="x",0,IF(I103&lt;(INDEX(Lookup!$U$2:$U$10,MATCH($D$43,Lookup!$S$2:$S$10,0))),0,ROUND(((_xlfn.DAYS(I103,H103)+1)*J103)/7,0)))</f>
        <v>0</v>
      </c>
      <c r="N103" s="766">
        <f t="shared" si="17"/>
        <v>0</v>
      </c>
      <c r="O103" s="652"/>
      <c r="P103" s="767"/>
      <c r="R103" s="833">
        <f t="shared" si="18"/>
        <v>0</v>
      </c>
      <c r="S103" s="849">
        <f t="shared" si="19"/>
        <v>0</v>
      </c>
    </row>
    <row r="104" spans="2:19" x14ac:dyDescent="0.35">
      <c r="B104" s="229"/>
      <c r="C104" s="301"/>
      <c r="D104" s="301"/>
      <c r="E104" s="233"/>
      <c r="F104" s="301"/>
      <c r="G104" s="302"/>
      <c r="H104" s="170"/>
      <c r="I104" s="170"/>
      <c r="J104" s="231"/>
      <c r="K104" s="586">
        <f t="shared" si="15"/>
        <v>0</v>
      </c>
      <c r="L104" s="587">
        <f t="shared" si="16"/>
        <v>0</v>
      </c>
      <c r="M104" s="586">
        <f>IF(P104="x",0,IF(I104&lt;(INDEX(Lookup!$U$2:$U$10,MATCH($D$43,Lookup!$S$2:$S$10,0))),0,ROUND(((_xlfn.DAYS(I104,H104)+1)*J104)/7,0)))</f>
        <v>0</v>
      </c>
      <c r="N104" s="766">
        <f t="shared" si="17"/>
        <v>0</v>
      </c>
      <c r="O104" s="652"/>
      <c r="P104" s="767"/>
      <c r="R104" s="833">
        <f t="shared" si="18"/>
        <v>0</v>
      </c>
      <c r="S104" s="849">
        <f t="shared" si="19"/>
        <v>0</v>
      </c>
    </row>
    <row r="105" spans="2:19" x14ac:dyDescent="0.35">
      <c r="B105" s="229"/>
      <c r="C105" s="301"/>
      <c r="D105" s="301"/>
      <c r="E105" s="233"/>
      <c r="F105" s="301"/>
      <c r="G105" s="302"/>
      <c r="H105" s="170"/>
      <c r="I105" s="170"/>
      <c r="J105" s="231"/>
      <c r="K105" s="586">
        <f t="shared" si="15"/>
        <v>0</v>
      </c>
      <c r="L105" s="587">
        <f t="shared" si="16"/>
        <v>0</v>
      </c>
      <c r="M105" s="586">
        <f>IF(P105="x",0,IF(I105&lt;(INDEX(Lookup!$U$2:$U$10,MATCH($D$43,Lookup!$S$2:$S$10,0))),0,ROUND(((_xlfn.DAYS(I105,H105)+1)*J105)/7,0)))</f>
        <v>0</v>
      </c>
      <c r="N105" s="766">
        <f t="shared" si="17"/>
        <v>0</v>
      </c>
      <c r="O105" s="652"/>
      <c r="P105" s="767"/>
      <c r="R105" s="833">
        <f t="shared" si="18"/>
        <v>0</v>
      </c>
      <c r="S105" s="849">
        <f t="shared" si="19"/>
        <v>0</v>
      </c>
    </row>
    <row r="106" spans="2:19" x14ac:dyDescent="0.35">
      <c r="B106" s="229"/>
      <c r="C106" s="301"/>
      <c r="D106" s="301"/>
      <c r="E106" s="233"/>
      <c r="F106" s="301"/>
      <c r="G106" s="302"/>
      <c r="H106" s="170"/>
      <c r="I106" s="170"/>
      <c r="J106" s="231"/>
      <c r="K106" s="586">
        <f t="shared" si="15"/>
        <v>0</v>
      </c>
      <c r="L106" s="587">
        <f t="shared" si="16"/>
        <v>0</v>
      </c>
      <c r="M106" s="586">
        <f>IF(P106="x",0,IF(I106&lt;(INDEX(Lookup!$U$2:$U$10,MATCH($D$43,Lookup!$S$2:$S$10,0))),0,ROUND(((_xlfn.DAYS(I106,H106)+1)*J106)/7,0)))</f>
        <v>0</v>
      </c>
      <c r="N106" s="766">
        <f t="shared" si="17"/>
        <v>0</v>
      </c>
      <c r="O106" s="652"/>
      <c r="P106" s="767"/>
      <c r="R106" s="833">
        <f t="shared" si="18"/>
        <v>0</v>
      </c>
      <c r="S106" s="849">
        <f t="shared" si="19"/>
        <v>0</v>
      </c>
    </row>
    <row r="107" spans="2:19" x14ac:dyDescent="0.35">
      <c r="B107" s="229"/>
      <c r="C107" s="301"/>
      <c r="D107" s="301"/>
      <c r="E107" s="233"/>
      <c r="F107" s="301"/>
      <c r="G107" s="302"/>
      <c r="H107" s="170"/>
      <c r="I107" s="170"/>
      <c r="J107" s="231"/>
      <c r="K107" s="586">
        <f t="shared" si="15"/>
        <v>0</v>
      </c>
      <c r="L107" s="587">
        <f t="shared" si="16"/>
        <v>0</v>
      </c>
      <c r="M107" s="586">
        <f>IF(P107="x",0,IF(I107&lt;(INDEX(Lookup!$U$2:$U$10,MATCH($D$43,Lookup!$S$2:$S$10,0))),0,ROUND(((_xlfn.DAYS(I107,H107)+1)*J107)/7,0)))</f>
        <v>0</v>
      </c>
      <c r="N107" s="766">
        <f t="shared" si="17"/>
        <v>0</v>
      </c>
      <c r="O107" s="652"/>
      <c r="P107" s="767"/>
      <c r="R107" s="833">
        <f t="shared" si="18"/>
        <v>0</v>
      </c>
      <c r="S107" s="849">
        <f t="shared" si="19"/>
        <v>0</v>
      </c>
    </row>
    <row r="108" spans="2:19" x14ac:dyDescent="0.35">
      <c r="B108" s="229"/>
      <c r="C108" s="301"/>
      <c r="D108" s="301"/>
      <c r="E108" s="233"/>
      <c r="F108" s="301"/>
      <c r="G108" s="302"/>
      <c r="H108" s="170"/>
      <c r="I108" s="170"/>
      <c r="J108" s="231"/>
      <c r="K108" s="586">
        <f t="shared" si="15"/>
        <v>0</v>
      </c>
      <c r="L108" s="587">
        <f t="shared" si="16"/>
        <v>0</v>
      </c>
      <c r="M108" s="586">
        <f>IF(P108="x",0,IF(I108&lt;(INDEX(Lookup!$U$2:$U$10,MATCH($D$43,Lookup!$S$2:$S$10,0))),0,ROUND(((_xlfn.DAYS(I108,H108)+1)*J108)/7,0)))</f>
        <v>0</v>
      </c>
      <c r="N108" s="766">
        <f t="shared" si="17"/>
        <v>0</v>
      </c>
      <c r="O108" s="652"/>
      <c r="P108" s="767"/>
      <c r="R108" s="833">
        <f t="shared" si="18"/>
        <v>0</v>
      </c>
      <c r="S108" s="849">
        <f t="shared" si="19"/>
        <v>0</v>
      </c>
    </row>
    <row r="109" spans="2:19" x14ac:dyDescent="0.35">
      <c r="B109" s="229"/>
      <c r="C109" s="301"/>
      <c r="D109" s="301"/>
      <c r="E109" s="233"/>
      <c r="F109" s="301"/>
      <c r="G109" s="302"/>
      <c r="H109" s="170"/>
      <c r="I109" s="170"/>
      <c r="J109" s="231"/>
      <c r="K109" s="586">
        <f t="shared" si="15"/>
        <v>0</v>
      </c>
      <c r="L109" s="587">
        <f t="shared" si="16"/>
        <v>0</v>
      </c>
      <c r="M109" s="586">
        <f>IF(P109="x",0,IF(I109&lt;(INDEX(Lookup!$U$2:$U$10,MATCH($D$43,Lookup!$S$2:$S$10,0))),0,ROUND(((_xlfn.DAYS(I109,H109)+1)*J109)/7,0)))</f>
        <v>0</v>
      </c>
      <c r="N109" s="766">
        <f t="shared" si="17"/>
        <v>0</v>
      </c>
      <c r="O109" s="652"/>
      <c r="P109" s="767"/>
      <c r="R109" s="833">
        <f t="shared" si="18"/>
        <v>0</v>
      </c>
      <c r="S109" s="849">
        <f t="shared" si="19"/>
        <v>0</v>
      </c>
    </row>
    <row r="110" spans="2:19" hidden="1" x14ac:dyDescent="0.35">
      <c r="B110" s="229"/>
      <c r="C110" s="301"/>
      <c r="D110" s="301"/>
      <c r="E110" s="233"/>
      <c r="F110" s="301"/>
      <c r="G110" s="302"/>
      <c r="H110" s="170"/>
      <c r="I110" s="170"/>
      <c r="J110" s="231"/>
      <c r="K110" s="586">
        <f t="shared" si="15"/>
        <v>0</v>
      </c>
      <c r="L110" s="587">
        <f t="shared" si="16"/>
        <v>0</v>
      </c>
      <c r="M110" s="586">
        <f>IF(P110="x",0,IF(I110&lt;(INDEX(Lookup!$U$2:$U$10,MATCH($D$43,Lookup!$S$2:$S$10,0))),0,ROUND(((_xlfn.DAYS(I110,H110)+1)*J110)/7,0)))</f>
        <v>0</v>
      </c>
      <c r="N110" s="766">
        <f t="shared" si="17"/>
        <v>0</v>
      </c>
      <c r="O110" s="652"/>
      <c r="P110" s="767"/>
      <c r="R110" s="833">
        <f t="shared" si="18"/>
        <v>0</v>
      </c>
      <c r="S110" s="849">
        <f t="shared" si="19"/>
        <v>0</v>
      </c>
    </row>
    <row r="111" spans="2:19" hidden="1" x14ac:dyDescent="0.35">
      <c r="B111" s="229"/>
      <c r="C111" s="301"/>
      <c r="D111" s="301"/>
      <c r="E111" s="233"/>
      <c r="F111" s="301"/>
      <c r="G111" s="302"/>
      <c r="H111" s="170"/>
      <c r="I111" s="170"/>
      <c r="J111" s="231"/>
      <c r="K111" s="586">
        <f t="shared" ref="K111:K174" si="20">ROUND(((_xlfn.DAYS(I111,H111)+1)*J111)/7,0)</f>
        <v>0</v>
      </c>
      <c r="L111" s="587">
        <f t="shared" ref="L111:L174" si="21">K111*$K$6</f>
        <v>0</v>
      </c>
      <c r="M111" s="586">
        <f>IF(P111="x",0,IF(I111&lt;(INDEX(Lookup!$U$2:$U$10,MATCH($D$43,Lookup!$S$2:$S$10,0))),0,ROUND(((_xlfn.DAYS(I111,H111)+1)*J111)/7,0)))</f>
        <v>0</v>
      </c>
      <c r="N111" s="766">
        <f t="shared" ref="N111:N174" si="22">M111*$K$6</f>
        <v>0</v>
      </c>
      <c r="O111" s="652"/>
      <c r="P111" s="767"/>
      <c r="R111" s="833">
        <f t="shared" ref="R111:R174" si="23">L111*$I$30</f>
        <v>0</v>
      </c>
      <c r="S111" s="849">
        <f t="shared" ref="S111:S174" si="24">N111*$I$40</f>
        <v>0</v>
      </c>
    </row>
    <row r="112" spans="2:19" hidden="1" x14ac:dyDescent="0.35">
      <c r="B112" s="229"/>
      <c r="C112" s="301"/>
      <c r="D112" s="301"/>
      <c r="E112" s="233"/>
      <c r="F112" s="301"/>
      <c r="G112" s="302"/>
      <c r="H112" s="170"/>
      <c r="I112" s="170"/>
      <c r="J112" s="231"/>
      <c r="K112" s="586">
        <f t="shared" si="20"/>
        <v>0</v>
      </c>
      <c r="L112" s="587">
        <f t="shared" si="21"/>
        <v>0</v>
      </c>
      <c r="M112" s="586">
        <f>IF(P112="x",0,IF(I112&lt;(INDEX(Lookup!$U$2:$U$10,MATCH($D$43,Lookup!$S$2:$S$10,0))),0,ROUND(((_xlfn.DAYS(I112,H112)+1)*J112)/7,0)))</f>
        <v>0</v>
      </c>
      <c r="N112" s="766">
        <f t="shared" si="22"/>
        <v>0</v>
      </c>
      <c r="O112" s="652"/>
      <c r="P112" s="767"/>
      <c r="R112" s="833">
        <f t="shared" si="23"/>
        <v>0</v>
      </c>
      <c r="S112" s="849">
        <f t="shared" si="24"/>
        <v>0</v>
      </c>
    </row>
    <row r="113" spans="2:19" hidden="1" x14ac:dyDescent="0.35">
      <c r="B113" s="229"/>
      <c r="C113" s="301"/>
      <c r="D113" s="301"/>
      <c r="E113" s="233"/>
      <c r="F113" s="301"/>
      <c r="G113" s="302"/>
      <c r="H113" s="170"/>
      <c r="I113" s="170"/>
      <c r="J113" s="231"/>
      <c r="K113" s="586">
        <f t="shared" si="20"/>
        <v>0</v>
      </c>
      <c r="L113" s="587">
        <f t="shared" si="21"/>
        <v>0</v>
      </c>
      <c r="M113" s="586">
        <f>IF(P113="x",0,IF(I113&lt;(INDEX(Lookup!$U$2:$U$10,MATCH($D$43,Lookup!$S$2:$S$10,0))),0,ROUND(((_xlfn.DAYS(I113,H113)+1)*J113)/7,0)))</f>
        <v>0</v>
      </c>
      <c r="N113" s="766">
        <f t="shared" si="22"/>
        <v>0</v>
      </c>
      <c r="O113" s="652"/>
      <c r="P113" s="767"/>
      <c r="R113" s="833">
        <f t="shared" si="23"/>
        <v>0</v>
      </c>
      <c r="S113" s="849">
        <f t="shared" si="24"/>
        <v>0</v>
      </c>
    </row>
    <row r="114" spans="2:19" hidden="1" x14ac:dyDescent="0.35">
      <c r="B114" s="229"/>
      <c r="C114" s="301"/>
      <c r="D114" s="301"/>
      <c r="E114" s="233"/>
      <c r="F114" s="301"/>
      <c r="G114" s="302"/>
      <c r="H114" s="170"/>
      <c r="I114" s="170"/>
      <c r="J114" s="231"/>
      <c r="K114" s="586">
        <f t="shared" si="20"/>
        <v>0</v>
      </c>
      <c r="L114" s="587">
        <f t="shared" si="21"/>
        <v>0</v>
      </c>
      <c r="M114" s="586">
        <f>IF(P114="x",0,IF(I114&lt;(INDEX(Lookup!$U$2:$U$10,MATCH($D$43,Lookup!$S$2:$S$10,0))),0,ROUND(((_xlfn.DAYS(I114,H114)+1)*J114)/7,0)))</f>
        <v>0</v>
      </c>
      <c r="N114" s="766">
        <f t="shared" si="22"/>
        <v>0</v>
      </c>
      <c r="O114" s="652"/>
      <c r="P114" s="767"/>
      <c r="R114" s="833">
        <f t="shared" si="23"/>
        <v>0</v>
      </c>
      <c r="S114" s="849">
        <f t="shared" si="24"/>
        <v>0</v>
      </c>
    </row>
    <row r="115" spans="2:19" hidden="1" x14ac:dyDescent="0.35">
      <c r="B115" s="229"/>
      <c r="C115" s="301"/>
      <c r="D115" s="301"/>
      <c r="E115" s="233"/>
      <c r="F115" s="301"/>
      <c r="G115" s="302"/>
      <c r="H115" s="170"/>
      <c r="I115" s="170"/>
      <c r="J115" s="231"/>
      <c r="K115" s="586">
        <f t="shared" si="20"/>
        <v>0</v>
      </c>
      <c r="L115" s="587">
        <f t="shared" si="21"/>
        <v>0</v>
      </c>
      <c r="M115" s="586">
        <f>IF(P115="x",0,IF(I115&lt;(INDEX(Lookup!$U$2:$U$10,MATCH($D$43,Lookup!$S$2:$S$10,0))),0,ROUND(((_xlfn.DAYS(I115,H115)+1)*J115)/7,0)))</f>
        <v>0</v>
      </c>
      <c r="N115" s="766">
        <f t="shared" si="22"/>
        <v>0</v>
      </c>
      <c r="O115" s="652"/>
      <c r="P115" s="767"/>
      <c r="R115" s="833">
        <f t="shared" si="23"/>
        <v>0</v>
      </c>
      <c r="S115" s="849">
        <f t="shared" si="24"/>
        <v>0</v>
      </c>
    </row>
    <row r="116" spans="2:19" hidden="1" x14ac:dyDescent="0.35">
      <c r="B116" s="229"/>
      <c r="C116" s="301"/>
      <c r="D116" s="301"/>
      <c r="E116" s="233"/>
      <c r="F116" s="301"/>
      <c r="G116" s="302"/>
      <c r="H116" s="170"/>
      <c r="I116" s="170"/>
      <c r="J116" s="231"/>
      <c r="K116" s="586">
        <f t="shared" si="20"/>
        <v>0</v>
      </c>
      <c r="L116" s="587">
        <f t="shared" si="21"/>
        <v>0</v>
      </c>
      <c r="M116" s="586">
        <f>IF(P116="x",0,IF(I116&lt;(INDEX(Lookup!$U$2:$U$10,MATCH($D$43,Lookup!$S$2:$S$10,0))),0,ROUND(((_xlfn.DAYS(I116,H116)+1)*J116)/7,0)))</f>
        <v>0</v>
      </c>
      <c r="N116" s="766">
        <f t="shared" si="22"/>
        <v>0</v>
      </c>
      <c r="O116" s="652"/>
      <c r="P116" s="767"/>
      <c r="R116" s="833">
        <f t="shared" si="23"/>
        <v>0</v>
      </c>
      <c r="S116" s="849">
        <f t="shared" si="24"/>
        <v>0</v>
      </c>
    </row>
    <row r="117" spans="2:19" hidden="1" x14ac:dyDescent="0.35">
      <c r="B117" s="229"/>
      <c r="C117" s="301"/>
      <c r="D117" s="301"/>
      <c r="E117" s="233"/>
      <c r="F117" s="301"/>
      <c r="G117" s="302"/>
      <c r="H117" s="170"/>
      <c r="I117" s="170"/>
      <c r="J117" s="231"/>
      <c r="K117" s="586">
        <f t="shared" si="20"/>
        <v>0</v>
      </c>
      <c r="L117" s="587">
        <f t="shared" si="21"/>
        <v>0</v>
      </c>
      <c r="M117" s="586">
        <f>IF(P117="x",0,IF(I117&lt;(INDEX(Lookup!$U$2:$U$10,MATCH($D$43,Lookup!$S$2:$S$10,0))),0,ROUND(((_xlfn.DAYS(I117,H117)+1)*J117)/7,0)))</f>
        <v>0</v>
      </c>
      <c r="N117" s="766">
        <f t="shared" si="22"/>
        <v>0</v>
      </c>
      <c r="O117" s="652"/>
      <c r="P117" s="767"/>
      <c r="R117" s="833">
        <f t="shared" si="23"/>
        <v>0</v>
      </c>
      <c r="S117" s="849">
        <f t="shared" si="24"/>
        <v>0</v>
      </c>
    </row>
    <row r="118" spans="2:19" hidden="1" x14ac:dyDescent="0.35">
      <c r="B118" s="229"/>
      <c r="C118" s="301"/>
      <c r="D118" s="301"/>
      <c r="E118" s="233"/>
      <c r="F118" s="301"/>
      <c r="G118" s="302"/>
      <c r="H118" s="170"/>
      <c r="I118" s="170"/>
      <c r="J118" s="231"/>
      <c r="K118" s="586">
        <f t="shared" si="20"/>
        <v>0</v>
      </c>
      <c r="L118" s="587">
        <f t="shared" si="21"/>
        <v>0</v>
      </c>
      <c r="M118" s="586">
        <f>IF(P118="x",0,IF(I118&lt;(INDEX(Lookup!$U$2:$U$10,MATCH($D$43,Lookup!$S$2:$S$10,0))),0,ROUND(((_xlfn.DAYS(I118,H118)+1)*J118)/7,0)))</f>
        <v>0</v>
      </c>
      <c r="N118" s="766">
        <f t="shared" si="22"/>
        <v>0</v>
      </c>
      <c r="O118" s="652"/>
      <c r="P118" s="767"/>
      <c r="R118" s="833">
        <f t="shared" si="23"/>
        <v>0</v>
      </c>
      <c r="S118" s="849">
        <f t="shared" si="24"/>
        <v>0</v>
      </c>
    </row>
    <row r="119" spans="2:19" hidden="1" x14ac:dyDescent="0.35">
      <c r="B119" s="229"/>
      <c r="C119" s="301"/>
      <c r="D119" s="301"/>
      <c r="E119" s="233"/>
      <c r="F119" s="301"/>
      <c r="G119" s="302"/>
      <c r="H119" s="170"/>
      <c r="I119" s="170"/>
      <c r="J119" s="231"/>
      <c r="K119" s="586">
        <f t="shared" si="20"/>
        <v>0</v>
      </c>
      <c r="L119" s="587">
        <f t="shared" si="21"/>
        <v>0</v>
      </c>
      <c r="M119" s="586">
        <f>IF(P119="x",0,IF(I119&lt;(INDEX(Lookup!$U$2:$U$10,MATCH($D$43,Lookup!$S$2:$S$10,0))),0,ROUND(((_xlfn.DAYS(I119,H119)+1)*J119)/7,0)))</f>
        <v>0</v>
      </c>
      <c r="N119" s="766">
        <f t="shared" si="22"/>
        <v>0</v>
      </c>
      <c r="O119" s="652"/>
      <c r="P119" s="767"/>
      <c r="R119" s="833">
        <f t="shared" si="23"/>
        <v>0</v>
      </c>
      <c r="S119" s="849">
        <f t="shared" si="24"/>
        <v>0</v>
      </c>
    </row>
    <row r="120" spans="2:19" hidden="1" x14ac:dyDescent="0.35">
      <c r="B120" s="229"/>
      <c r="C120" s="301"/>
      <c r="D120" s="301"/>
      <c r="E120" s="233"/>
      <c r="F120" s="301"/>
      <c r="G120" s="302"/>
      <c r="H120" s="170"/>
      <c r="I120" s="170"/>
      <c r="J120" s="231"/>
      <c r="K120" s="586">
        <f t="shared" si="20"/>
        <v>0</v>
      </c>
      <c r="L120" s="587">
        <f t="shared" si="21"/>
        <v>0</v>
      </c>
      <c r="M120" s="586">
        <f>IF(P120="x",0,IF(I120&lt;(INDEX(Lookup!$U$2:$U$10,MATCH($D$43,Lookup!$S$2:$S$10,0))),0,ROUND(((_xlfn.DAYS(I120,H120)+1)*J120)/7,0)))</f>
        <v>0</v>
      </c>
      <c r="N120" s="766">
        <f t="shared" si="22"/>
        <v>0</v>
      </c>
      <c r="O120" s="652"/>
      <c r="P120" s="767"/>
      <c r="R120" s="833">
        <f t="shared" si="23"/>
        <v>0</v>
      </c>
      <c r="S120" s="849">
        <f t="shared" si="24"/>
        <v>0</v>
      </c>
    </row>
    <row r="121" spans="2:19" hidden="1" x14ac:dyDescent="0.35">
      <c r="B121" s="229"/>
      <c r="C121" s="301"/>
      <c r="D121" s="301"/>
      <c r="E121" s="233"/>
      <c r="F121" s="301"/>
      <c r="G121" s="302"/>
      <c r="H121" s="170"/>
      <c r="I121" s="170"/>
      <c r="J121" s="231"/>
      <c r="K121" s="586">
        <f t="shared" si="20"/>
        <v>0</v>
      </c>
      <c r="L121" s="587">
        <f t="shared" si="21"/>
        <v>0</v>
      </c>
      <c r="M121" s="586">
        <f>IF(P121="x",0,IF(I121&lt;(INDEX(Lookup!$U$2:$U$10,MATCH($D$43,Lookup!$S$2:$S$10,0))),0,ROUND(((_xlfn.DAYS(I121,H121)+1)*J121)/7,0)))</f>
        <v>0</v>
      </c>
      <c r="N121" s="766">
        <f t="shared" si="22"/>
        <v>0</v>
      </c>
      <c r="O121" s="652"/>
      <c r="P121" s="767"/>
      <c r="R121" s="833">
        <f t="shared" si="23"/>
        <v>0</v>
      </c>
      <c r="S121" s="849">
        <f t="shared" si="24"/>
        <v>0</v>
      </c>
    </row>
    <row r="122" spans="2:19" hidden="1" x14ac:dyDescent="0.35">
      <c r="B122" s="229"/>
      <c r="C122" s="301"/>
      <c r="D122" s="301"/>
      <c r="E122" s="233"/>
      <c r="F122" s="301"/>
      <c r="G122" s="302"/>
      <c r="H122" s="170"/>
      <c r="I122" s="170"/>
      <c r="J122" s="231"/>
      <c r="K122" s="586">
        <f t="shared" si="20"/>
        <v>0</v>
      </c>
      <c r="L122" s="587">
        <f t="shared" si="21"/>
        <v>0</v>
      </c>
      <c r="M122" s="586">
        <f>IF(P122="x",0,IF(I122&lt;(INDEX(Lookup!$U$2:$U$10,MATCH($D$43,Lookup!$S$2:$S$10,0))),0,ROUND(((_xlfn.DAYS(I122,H122)+1)*J122)/7,0)))</f>
        <v>0</v>
      </c>
      <c r="N122" s="766">
        <f t="shared" si="22"/>
        <v>0</v>
      </c>
      <c r="O122" s="652"/>
      <c r="P122" s="767"/>
      <c r="R122" s="833">
        <f t="shared" si="23"/>
        <v>0</v>
      </c>
      <c r="S122" s="849">
        <f t="shared" si="24"/>
        <v>0</v>
      </c>
    </row>
    <row r="123" spans="2:19" hidden="1" x14ac:dyDescent="0.35">
      <c r="B123" s="229"/>
      <c r="C123" s="301"/>
      <c r="D123" s="301"/>
      <c r="E123" s="233"/>
      <c r="F123" s="301"/>
      <c r="G123" s="302"/>
      <c r="H123" s="170"/>
      <c r="I123" s="170"/>
      <c r="J123" s="231"/>
      <c r="K123" s="586">
        <f t="shared" si="20"/>
        <v>0</v>
      </c>
      <c r="L123" s="587">
        <f t="shared" si="21"/>
        <v>0</v>
      </c>
      <c r="M123" s="586">
        <f>IF(P123="x",0,IF(I123&lt;(INDEX(Lookup!$U$2:$U$10,MATCH($D$43,Lookup!$S$2:$S$10,0))),0,ROUND(((_xlfn.DAYS(I123,H123)+1)*J123)/7,0)))</f>
        <v>0</v>
      </c>
      <c r="N123" s="766">
        <f t="shared" si="22"/>
        <v>0</v>
      </c>
      <c r="O123" s="652"/>
      <c r="P123" s="767"/>
      <c r="R123" s="833">
        <f t="shared" si="23"/>
        <v>0</v>
      </c>
      <c r="S123" s="849">
        <f t="shared" si="24"/>
        <v>0</v>
      </c>
    </row>
    <row r="124" spans="2:19" hidden="1" x14ac:dyDescent="0.35">
      <c r="B124" s="229"/>
      <c r="C124" s="301"/>
      <c r="D124" s="301"/>
      <c r="E124" s="233"/>
      <c r="F124" s="301"/>
      <c r="G124" s="302"/>
      <c r="H124" s="170"/>
      <c r="I124" s="170"/>
      <c r="J124" s="231"/>
      <c r="K124" s="586">
        <f t="shared" si="20"/>
        <v>0</v>
      </c>
      <c r="L124" s="587">
        <f t="shared" si="21"/>
        <v>0</v>
      </c>
      <c r="M124" s="586">
        <f>IF(P124="x",0,IF(I124&lt;(INDEX(Lookup!$U$2:$U$10,MATCH($D$43,Lookup!$S$2:$S$10,0))),0,ROUND(((_xlfn.DAYS(I124,H124)+1)*J124)/7,0)))</f>
        <v>0</v>
      </c>
      <c r="N124" s="766">
        <f t="shared" si="22"/>
        <v>0</v>
      </c>
      <c r="O124" s="652"/>
      <c r="P124" s="767"/>
      <c r="R124" s="833">
        <f t="shared" si="23"/>
        <v>0</v>
      </c>
      <c r="S124" s="849">
        <f t="shared" si="24"/>
        <v>0</v>
      </c>
    </row>
    <row r="125" spans="2:19" hidden="1" x14ac:dyDescent="0.35">
      <c r="B125" s="229"/>
      <c r="C125" s="301"/>
      <c r="D125" s="301"/>
      <c r="E125" s="233"/>
      <c r="F125" s="301"/>
      <c r="G125" s="302"/>
      <c r="H125" s="170"/>
      <c r="I125" s="170"/>
      <c r="J125" s="231"/>
      <c r="K125" s="586">
        <f t="shared" si="20"/>
        <v>0</v>
      </c>
      <c r="L125" s="587">
        <f t="shared" si="21"/>
        <v>0</v>
      </c>
      <c r="M125" s="586">
        <f>IF(P125="x",0,IF(I125&lt;(INDEX(Lookup!$U$2:$U$10,MATCH($D$43,Lookup!$S$2:$S$10,0))),0,ROUND(((_xlfn.DAYS(I125,H125)+1)*J125)/7,0)))</f>
        <v>0</v>
      </c>
      <c r="N125" s="766">
        <f t="shared" si="22"/>
        <v>0</v>
      </c>
      <c r="O125" s="652"/>
      <c r="P125" s="767"/>
      <c r="R125" s="833">
        <f t="shared" si="23"/>
        <v>0</v>
      </c>
      <c r="S125" s="849">
        <f t="shared" si="24"/>
        <v>0</v>
      </c>
    </row>
    <row r="126" spans="2:19" hidden="1" x14ac:dyDescent="0.35">
      <c r="B126" s="229"/>
      <c r="C126" s="301"/>
      <c r="D126" s="301"/>
      <c r="E126" s="233"/>
      <c r="F126" s="301"/>
      <c r="G126" s="302"/>
      <c r="H126" s="170"/>
      <c r="I126" s="170"/>
      <c r="J126" s="231"/>
      <c r="K126" s="586">
        <f t="shared" si="20"/>
        <v>0</v>
      </c>
      <c r="L126" s="587">
        <f t="shared" si="21"/>
        <v>0</v>
      </c>
      <c r="M126" s="586">
        <f>IF(P126="x",0,IF(I126&lt;(INDEX(Lookup!$U$2:$U$10,MATCH($D$43,Lookup!$S$2:$S$10,0))),0,ROUND(((_xlfn.DAYS(I126,H126)+1)*J126)/7,0)))</f>
        <v>0</v>
      </c>
      <c r="N126" s="766">
        <f t="shared" si="22"/>
        <v>0</v>
      </c>
      <c r="O126" s="652"/>
      <c r="P126" s="767"/>
      <c r="R126" s="833">
        <f t="shared" si="23"/>
        <v>0</v>
      </c>
      <c r="S126" s="849">
        <f t="shared" si="24"/>
        <v>0</v>
      </c>
    </row>
    <row r="127" spans="2:19" hidden="1" x14ac:dyDescent="0.35">
      <c r="B127" s="229"/>
      <c r="C127" s="301"/>
      <c r="D127" s="301"/>
      <c r="E127" s="233"/>
      <c r="F127" s="301"/>
      <c r="G127" s="302"/>
      <c r="H127" s="170"/>
      <c r="I127" s="170"/>
      <c r="J127" s="231"/>
      <c r="K127" s="586">
        <f t="shared" si="20"/>
        <v>0</v>
      </c>
      <c r="L127" s="587">
        <f t="shared" si="21"/>
        <v>0</v>
      </c>
      <c r="M127" s="586">
        <f>IF(P127="x",0,IF(I127&lt;(INDEX(Lookup!$U$2:$U$10,MATCH($D$43,Lookup!$S$2:$S$10,0))),0,ROUND(((_xlfn.DAYS(I127,H127)+1)*J127)/7,0)))</f>
        <v>0</v>
      </c>
      <c r="N127" s="766">
        <f t="shared" si="22"/>
        <v>0</v>
      </c>
      <c r="O127" s="652"/>
      <c r="P127" s="767"/>
      <c r="R127" s="833">
        <f t="shared" si="23"/>
        <v>0</v>
      </c>
      <c r="S127" s="849">
        <f t="shared" si="24"/>
        <v>0</v>
      </c>
    </row>
    <row r="128" spans="2:19" hidden="1" x14ac:dyDescent="0.35">
      <c r="B128" s="229"/>
      <c r="C128" s="301"/>
      <c r="D128" s="301"/>
      <c r="E128" s="233"/>
      <c r="F128" s="301"/>
      <c r="G128" s="302"/>
      <c r="H128" s="170"/>
      <c r="I128" s="170"/>
      <c r="J128" s="231"/>
      <c r="K128" s="586">
        <f t="shared" si="20"/>
        <v>0</v>
      </c>
      <c r="L128" s="587">
        <f t="shared" si="21"/>
        <v>0</v>
      </c>
      <c r="M128" s="586">
        <f>IF(P128="x",0,IF(I128&lt;(INDEX(Lookup!$U$2:$U$10,MATCH($D$43,Lookup!$S$2:$S$10,0))),0,ROUND(((_xlfn.DAYS(I128,H128)+1)*J128)/7,0)))</f>
        <v>0</v>
      </c>
      <c r="N128" s="766">
        <f t="shared" si="22"/>
        <v>0</v>
      </c>
      <c r="O128" s="652"/>
      <c r="P128" s="767"/>
      <c r="R128" s="833">
        <f t="shared" si="23"/>
        <v>0</v>
      </c>
      <c r="S128" s="849">
        <f t="shared" si="24"/>
        <v>0</v>
      </c>
    </row>
    <row r="129" spans="2:19" hidden="1" x14ac:dyDescent="0.35">
      <c r="B129" s="229"/>
      <c r="C129" s="301"/>
      <c r="D129" s="301"/>
      <c r="E129" s="233"/>
      <c r="F129" s="301"/>
      <c r="G129" s="302"/>
      <c r="H129" s="170"/>
      <c r="I129" s="170"/>
      <c r="J129" s="231"/>
      <c r="K129" s="586">
        <f t="shared" si="20"/>
        <v>0</v>
      </c>
      <c r="L129" s="587">
        <f t="shared" si="21"/>
        <v>0</v>
      </c>
      <c r="M129" s="586">
        <f>IF(P129="x",0,IF(I129&lt;(INDEX(Lookup!$U$2:$U$10,MATCH($D$43,Lookup!$S$2:$S$10,0))),0,ROUND(((_xlfn.DAYS(I129,H129)+1)*J129)/7,0)))</f>
        <v>0</v>
      </c>
      <c r="N129" s="766">
        <f t="shared" si="22"/>
        <v>0</v>
      </c>
      <c r="O129" s="652"/>
      <c r="P129" s="767"/>
      <c r="R129" s="833">
        <f t="shared" si="23"/>
        <v>0</v>
      </c>
      <c r="S129" s="849">
        <f t="shared" si="24"/>
        <v>0</v>
      </c>
    </row>
    <row r="130" spans="2:19" hidden="1" x14ac:dyDescent="0.35">
      <c r="B130" s="229"/>
      <c r="C130" s="301"/>
      <c r="D130" s="301"/>
      <c r="E130" s="233"/>
      <c r="F130" s="301"/>
      <c r="G130" s="302"/>
      <c r="H130" s="170"/>
      <c r="I130" s="170"/>
      <c r="J130" s="231"/>
      <c r="K130" s="586">
        <f t="shared" si="20"/>
        <v>0</v>
      </c>
      <c r="L130" s="587">
        <f t="shared" si="21"/>
        <v>0</v>
      </c>
      <c r="M130" s="586">
        <f>IF(P130="x",0,IF(I130&lt;(INDEX(Lookup!$U$2:$U$10,MATCH($D$43,Lookup!$S$2:$S$10,0))),0,ROUND(((_xlfn.DAYS(I130,H130)+1)*J130)/7,0)))</f>
        <v>0</v>
      </c>
      <c r="N130" s="766">
        <f t="shared" si="22"/>
        <v>0</v>
      </c>
      <c r="O130" s="652"/>
      <c r="P130" s="767"/>
      <c r="R130" s="833">
        <f t="shared" si="23"/>
        <v>0</v>
      </c>
      <c r="S130" s="849">
        <f t="shared" si="24"/>
        <v>0</v>
      </c>
    </row>
    <row r="131" spans="2:19" hidden="1" x14ac:dyDescent="0.35">
      <c r="B131" s="229"/>
      <c r="C131" s="301"/>
      <c r="D131" s="301"/>
      <c r="E131" s="233"/>
      <c r="F131" s="301"/>
      <c r="G131" s="302"/>
      <c r="H131" s="170"/>
      <c r="I131" s="170"/>
      <c r="J131" s="231"/>
      <c r="K131" s="586">
        <f t="shared" si="20"/>
        <v>0</v>
      </c>
      <c r="L131" s="587">
        <f t="shared" si="21"/>
        <v>0</v>
      </c>
      <c r="M131" s="586">
        <f>IF(P131="x",0,IF(I131&lt;(INDEX(Lookup!$U$2:$U$10,MATCH($D$43,Lookup!$S$2:$S$10,0))),0,ROUND(((_xlfn.DAYS(I131,H131)+1)*J131)/7,0)))</f>
        <v>0</v>
      </c>
      <c r="N131" s="766">
        <f t="shared" si="22"/>
        <v>0</v>
      </c>
      <c r="O131" s="652"/>
      <c r="P131" s="767"/>
      <c r="R131" s="833">
        <f t="shared" si="23"/>
        <v>0</v>
      </c>
      <c r="S131" s="849">
        <f t="shared" si="24"/>
        <v>0</v>
      </c>
    </row>
    <row r="132" spans="2:19" hidden="1" x14ac:dyDescent="0.35">
      <c r="B132" s="229"/>
      <c r="C132" s="301"/>
      <c r="D132" s="301"/>
      <c r="E132" s="233"/>
      <c r="F132" s="301"/>
      <c r="G132" s="302"/>
      <c r="H132" s="170"/>
      <c r="I132" s="170"/>
      <c r="J132" s="231"/>
      <c r="K132" s="586">
        <f t="shared" si="20"/>
        <v>0</v>
      </c>
      <c r="L132" s="587">
        <f t="shared" si="21"/>
        <v>0</v>
      </c>
      <c r="M132" s="586">
        <f>IF(P132="x",0,IF(I132&lt;(INDEX(Lookup!$U$2:$U$10,MATCH($D$43,Lookup!$S$2:$S$10,0))),0,ROUND(((_xlfn.DAYS(I132,H132)+1)*J132)/7,0)))</f>
        <v>0</v>
      </c>
      <c r="N132" s="766">
        <f t="shared" si="22"/>
        <v>0</v>
      </c>
      <c r="O132" s="652"/>
      <c r="P132" s="767"/>
      <c r="R132" s="833">
        <f t="shared" si="23"/>
        <v>0</v>
      </c>
      <c r="S132" s="849">
        <f t="shared" si="24"/>
        <v>0</v>
      </c>
    </row>
    <row r="133" spans="2:19" hidden="1" x14ac:dyDescent="0.35">
      <c r="B133" s="229"/>
      <c r="C133" s="301"/>
      <c r="D133" s="301"/>
      <c r="E133" s="233"/>
      <c r="F133" s="301"/>
      <c r="G133" s="302"/>
      <c r="H133" s="170"/>
      <c r="I133" s="170"/>
      <c r="J133" s="231"/>
      <c r="K133" s="586">
        <f t="shared" si="20"/>
        <v>0</v>
      </c>
      <c r="L133" s="587">
        <f t="shared" si="21"/>
        <v>0</v>
      </c>
      <c r="M133" s="586">
        <f>IF(P133="x",0,IF(I133&lt;(INDEX(Lookup!$U$2:$U$10,MATCH($D$43,Lookup!$S$2:$S$10,0))),0,ROUND(((_xlfn.DAYS(I133,H133)+1)*J133)/7,0)))</f>
        <v>0</v>
      </c>
      <c r="N133" s="766">
        <f t="shared" si="22"/>
        <v>0</v>
      </c>
      <c r="O133" s="652"/>
      <c r="P133" s="767"/>
      <c r="R133" s="833">
        <f t="shared" si="23"/>
        <v>0</v>
      </c>
      <c r="S133" s="849">
        <f t="shared" si="24"/>
        <v>0</v>
      </c>
    </row>
    <row r="134" spans="2:19" hidden="1" x14ac:dyDescent="0.35">
      <c r="B134" s="229"/>
      <c r="C134" s="301"/>
      <c r="D134" s="301"/>
      <c r="E134" s="233"/>
      <c r="F134" s="301"/>
      <c r="G134" s="302"/>
      <c r="H134" s="170"/>
      <c r="I134" s="170"/>
      <c r="J134" s="231"/>
      <c r="K134" s="586">
        <f t="shared" si="20"/>
        <v>0</v>
      </c>
      <c r="L134" s="587">
        <f t="shared" si="21"/>
        <v>0</v>
      </c>
      <c r="M134" s="586">
        <f>IF(P134="x",0,IF(I134&lt;(INDEX(Lookup!$U$2:$U$10,MATCH($D$43,Lookup!$S$2:$S$10,0))),0,ROUND(((_xlfn.DAYS(I134,H134)+1)*J134)/7,0)))</f>
        <v>0</v>
      </c>
      <c r="N134" s="766">
        <f t="shared" si="22"/>
        <v>0</v>
      </c>
      <c r="O134" s="652"/>
      <c r="P134" s="767"/>
      <c r="R134" s="833">
        <f t="shared" si="23"/>
        <v>0</v>
      </c>
      <c r="S134" s="849">
        <f t="shared" si="24"/>
        <v>0</v>
      </c>
    </row>
    <row r="135" spans="2:19" hidden="1" x14ac:dyDescent="0.35">
      <c r="B135" s="229"/>
      <c r="C135" s="301"/>
      <c r="D135" s="301"/>
      <c r="E135" s="233"/>
      <c r="F135" s="301"/>
      <c r="G135" s="302"/>
      <c r="H135" s="170"/>
      <c r="I135" s="170"/>
      <c r="J135" s="231"/>
      <c r="K135" s="586">
        <f t="shared" si="20"/>
        <v>0</v>
      </c>
      <c r="L135" s="587">
        <f t="shared" si="21"/>
        <v>0</v>
      </c>
      <c r="M135" s="586">
        <f>IF(P135="x",0,IF(I135&lt;(INDEX(Lookup!$U$2:$U$10,MATCH($D$43,Lookup!$S$2:$S$10,0))),0,ROUND(((_xlfn.DAYS(I135,H135)+1)*J135)/7,0)))</f>
        <v>0</v>
      </c>
      <c r="N135" s="766">
        <f t="shared" si="22"/>
        <v>0</v>
      </c>
      <c r="O135" s="652"/>
      <c r="P135" s="767"/>
      <c r="R135" s="833">
        <f t="shared" si="23"/>
        <v>0</v>
      </c>
      <c r="S135" s="849">
        <f t="shared" si="24"/>
        <v>0</v>
      </c>
    </row>
    <row r="136" spans="2:19" hidden="1" x14ac:dyDescent="0.35">
      <c r="B136" s="229"/>
      <c r="C136" s="301"/>
      <c r="D136" s="301"/>
      <c r="E136" s="233"/>
      <c r="F136" s="301"/>
      <c r="G136" s="302"/>
      <c r="H136" s="170"/>
      <c r="I136" s="170"/>
      <c r="J136" s="231"/>
      <c r="K136" s="586">
        <f t="shared" si="20"/>
        <v>0</v>
      </c>
      <c r="L136" s="587">
        <f t="shared" si="21"/>
        <v>0</v>
      </c>
      <c r="M136" s="586">
        <f>IF(P136="x",0,IF(I136&lt;(INDEX(Lookup!$U$2:$U$10,MATCH($D$43,Lookup!$S$2:$S$10,0))),0,ROUND(((_xlfn.DAYS(I136,H136)+1)*J136)/7,0)))</f>
        <v>0</v>
      </c>
      <c r="N136" s="766">
        <f t="shared" si="22"/>
        <v>0</v>
      </c>
      <c r="O136" s="652"/>
      <c r="P136" s="767"/>
      <c r="R136" s="833">
        <f t="shared" si="23"/>
        <v>0</v>
      </c>
      <c r="S136" s="849">
        <f t="shared" si="24"/>
        <v>0</v>
      </c>
    </row>
    <row r="137" spans="2:19" hidden="1" x14ac:dyDescent="0.35">
      <c r="B137" s="229"/>
      <c r="C137" s="301"/>
      <c r="D137" s="301"/>
      <c r="E137" s="233"/>
      <c r="F137" s="301"/>
      <c r="G137" s="302"/>
      <c r="H137" s="170"/>
      <c r="I137" s="170"/>
      <c r="J137" s="231"/>
      <c r="K137" s="586">
        <f t="shared" si="20"/>
        <v>0</v>
      </c>
      <c r="L137" s="587">
        <f t="shared" si="21"/>
        <v>0</v>
      </c>
      <c r="M137" s="586">
        <f>IF(P137="x",0,IF(I137&lt;(INDEX(Lookup!$U$2:$U$10,MATCH($D$43,Lookup!$S$2:$S$10,0))),0,ROUND(((_xlfn.DAYS(I137,H137)+1)*J137)/7,0)))</f>
        <v>0</v>
      </c>
      <c r="N137" s="766">
        <f t="shared" si="22"/>
        <v>0</v>
      </c>
      <c r="O137" s="652"/>
      <c r="P137" s="767"/>
      <c r="R137" s="833">
        <f t="shared" si="23"/>
        <v>0</v>
      </c>
      <c r="S137" s="849">
        <f t="shared" si="24"/>
        <v>0</v>
      </c>
    </row>
    <row r="138" spans="2:19" hidden="1" x14ac:dyDescent="0.35">
      <c r="B138" s="229"/>
      <c r="C138" s="301"/>
      <c r="D138" s="301"/>
      <c r="E138" s="233"/>
      <c r="F138" s="301"/>
      <c r="G138" s="302"/>
      <c r="H138" s="170"/>
      <c r="I138" s="170"/>
      <c r="J138" s="231"/>
      <c r="K138" s="586">
        <f t="shared" si="20"/>
        <v>0</v>
      </c>
      <c r="L138" s="587">
        <f t="shared" si="21"/>
        <v>0</v>
      </c>
      <c r="M138" s="586">
        <f>IF(P138="x",0,IF(I138&lt;(INDEX(Lookup!$U$2:$U$10,MATCH($D$43,Lookup!$S$2:$S$10,0))),0,ROUND(((_xlfn.DAYS(I138,H138)+1)*J138)/7,0)))</f>
        <v>0</v>
      </c>
      <c r="N138" s="766">
        <f t="shared" si="22"/>
        <v>0</v>
      </c>
      <c r="O138" s="652"/>
      <c r="P138" s="767"/>
      <c r="R138" s="833">
        <f t="shared" si="23"/>
        <v>0</v>
      </c>
      <c r="S138" s="849">
        <f t="shared" si="24"/>
        <v>0</v>
      </c>
    </row>
    <row r="139" spans="2:19" hidden="1" x14ac:dyDescent="0.35">
      <c r="B139" s="229"/>
      <c r="C139" s="301"/>
      <c r="D139" s="301"/>
      <c r="E139" s="233"/>
      <c r="F139" s="301"/>
      <c r="G139" s="302"/>
      <c r="H139" s="170"/>
      <c r="I139" s="170"/>
      <c r="J139" s="231"/>
      <c r="K139" s="586">
        <f t="shared" si="20"/>
        <v>0</v>
      </c>
      <c r="L139" s="587">
        <f t="shared" si="21"/>
        <v>0</v>
      </c>
      <c r="M139" s="586">
        <f>IF(P139="x",0,IF(I139&lt;(INDEX(Lookup!$U$2:$U$10,MATCH($D$43,Lookup!$S$2:$S$10,0))),0,ROUND(((_xlfn.DAYS(I139,H139)+1)*J139)/7,0)))</f>
        <v>0</v>
      </c>
      <c r="N139" s="766">
        <f t="shared" si="22"/>
        <v>0</v>
      </c>
      <c r="O139" s="652"/>
      <c r="P139" s="767"/>
      <c r="R139" s="833">
        <f t="shared" si="23"/>
        <v>0</v>
      </c>
      <c r="S139" s="849">
        <f t="shared" si="24"/>
        <v>0</v>
      </c>
    </row>
    <row r="140" spans="2:19" hidden="1" x14ac:dyDescent="0.35">
      <c r="B140" s="229"/>
      <c r="C140" s="301"/>
      <c r="D140" s="301"/>
      <c r="E140" s="233"/>
      <c r="F140" s="301"/>
      <c r="G140" s="302"/>
      <c r="H140" s="170"/>
      <c r="I140" s="170"/>
      <c r="J140" s="231"/>
      <c r="K140" s="586">
        <f t="shared" si="20"/>
        <v>0</v>
      </c>
      <c r="L140" s="587">
        <f t="shared" si="21"/>
        <v>0</v>
      </c>
      <c r="M140" s="586">
        <f>IF(P140="x",0,IF(I140&lt;(INDEX(Lookup!$U$2:$U$10,MATCH($D$43,Lookup!$S$2:$S$10,0))),0,ROUND(((_xlfn.DAYS(I140,H140)+1)*J140)/7,0)))</f>
        <v>0</v>
      </c>
      <c r="N140" s="766">
        <f t="shared" si="22"/>
        <v>0</v>
      </c>
      <c r="O140" s="652"/>
      <c r="P140" s="767"/>
      <c r="R140" s="833">
        <f t="shared" si="23"/>
        <v>0</v>
      </c>
      <c r="S140" s="849">
        <f t="shared" si="24"/>
        <v>0</v>
      </c>
    </row>
    <row r="141" spans="2:19" x14ac:dyDescent="0.35">
      <c r="B141" s="229"/>
      <c r="C141" s="301"/>
      <c r="D141" s="301"/>
      <c r="E141" s="233"/>
      <c r="F141" s="301"/>
      <c r="G141" s="302"/>
      <c r="H141" s="170"/>
      <c r="I141" s="170"/>
      <c r="J141" s="231"/>
      <c r="K141" s="586">
        <f t="shared" si="20"/>
        <v>0</v>
      </c>
      <c r="L141" s="587">
        <f t="shared" si="21"/>
        <v>0</v>
      </c>
      <c r="M141" s="586">
        <f>IF(P141="x",0,IF(I141&lt;(INDEX(Lookup!$U$2:$U$10,MATCH($D$43,Lookup!$S$2:$S$10,0))),0,ROUND(((_xlfn.DAYS(I141,H141)+1)*J141)/7,0)))</f>
        <v>0</v>
      </c>
      <c r="N141" s="766">
        <f t="shared" si="22"/>
        <v>0</v>
      </c>
      <c r="O141" s="652"/>
      <c r="P141" s="767"/>
      <c r="R141" s="833">
        <f t="shared" si="23"/>
        <v>0</v>
      </c>
      <c r="S141" s="849">
        <f t="shared" si="24"/>
        <v>0</v>
      </c>
    </row>
    <row r="142" spans="2:19" x14ac:dyDescent="0.35">
      <c r="B142" s="229"/>
      <c r="C142" s="301"/>
      <c r="D142" s="301"/>
      <c r="E142" s="233"/>
      <c r="F142" s="301"/>
      <c r="G142" s="302"/>
      <c r="H142" s="170"/>
      <c r="I142" s="170"/>
      <c r="J142" s="231"/>
      <c r="K142" s="586">
        <f t="shared" si="20"/>
        <v>0</v>
      </c>
      <c r="L142" s="587">
        <f t="shared" si="21"/>
        <v>0</v>
      </c>
      <c r="M142" s="586">
        <f>IF(P142="x",0,IF(I142&lt;(INDEX(Lookup!$U$2:$U$10,MATCH($D$43,Lookup!$S$2:$S$10,0))),0,ROUND(((_xlfn.DAYS(I142,H142)+1)*J142)/7,0)))</f>
        <v>0</v>
      </c>
      <c r="N142" s="766">
        <f t="shared" si="22"/>
        <v>0</v>
      </c>
      <c r="O142" s="652"/>
      <c r="P142" s="767"/>
      <c r="R142" s="833">
        <f t="shared" si="23"/>
        <v>0</v>
      </c>
      <c r="S142" s="849">
        <f t="shared" si="24"/>
        <v>0</v>
      </c>
    </row>
    <row r="143" spans="2:19" x14ac:dyDescent="0.35">
      <c r="B143" s="229"/>
      <c r="C143" s="301"/>
      <c r="D143" s="301"/>
      <c r="E143" s="233"/>
      <c r="F143" s="301"/>
      <c r="G143" s="302"/>
      <c r="H143" s="170"/>
      <c r="I143" s="170"/>
      <c r="J143" s="231"/>
      <c r="K143" s="586">
        <f t="shared" si="20"/>
        <v>0</v>
      </c>
      <c r="L143" s="587">
        <f t="shared" si="21"/>
        <v>0</v>
      </c>
      <c r="M143" s="586">
        <f>IF(P143="x",0,IF(I143&lt;(INDEX(Lookup!$U$2:$U$10,MATCH($D$43,Lookup!$S$2:$S$10,0))),0,ROUND(((_xlfn.DAYS(I143,H143)+1)*J143)/7,0)))</f>
        <v>0</v>
      </c>
      <c r="N143" s="766">
        <f t="shared" si="22"/>
        <v>0</v>
      </c>
      <c r="O143" s="652"/>
      <c r="P143" s="767"/>
      <c r="R143" s="833">
        <f t="shared" si="23"/>
        <v>0</v>
      </c>
      <c r="S143" s="849">
        <f t="shared" si="24"/>
        <v>0</v>
      </c>
    </row>
    <row r="144" spans="2:19" x14ac:dyDescent="0.35">
      <c r="B144" s="229"/>
      <c r="C144" s="301"/>
      <c r="D144" s="301"/>
      <c r="E144" s="233"/>
      <c r="F144" s="301"/>
      <c r="G144" s="302"/>
      <c r="H144" s="170"/>
      <c r="I144" s="170"/>
      <c r="J144" s="231"/>
      <c r="K144" s="586">
        <f t="shared" si="20"/>
        <v>0</v>
      </c>
      <c r="L144" s="587">
        <f t="shared" si="21"/>
        <v>0</v>
      </c>
      <c r="M144" s="586">
        <f>IF(P144="x",0,IF(I144&lt;(INDEX(Lookup!$U$2:$U$10,MATCH($D$43,Lookup!$S$2:$S$10,0))),0,ROUND(((_xlfn.DAYS(I144,H144)+1)*J144)/7,0)))</f>
        <v>0</v>
      </c>
      <c r="N144" s="766">
        <f t="shared" si="22"/>
        <v>0</v>
      </c>
      <c r="O144" s="652"/>
      <c r="P144" s="767"/>
      <c r="R144" s="833">
        <f t="shared" si="23"/>
        <v>0</v>
      </c>
      <c r="S144" s="849">
        <f t="shared" si="24"/>
        <v>0</v>
      </c>
    </row>
    <row r="145" spans="2:19" x14ac:dyDescent="0.35">
      <c r="B145" s="229"/>
      <c r="C145" s="301"/>
      <c r="D145" s="301"/>
      <c r="E145" s="233"/>
      <c r="F145" s="301"/>
      <c r="G145" s="302"/>
      <c r="H145" s="170"/>
      <c r="I145" s="170"/>
      <c r="J145" s="231"/>
      <c r="K145" s="586">
        <f t="shared" si="20"/>
        <v>0</v>
      </c>
      <c r="L145" s="587">
        <f t="shared" si="21"/>
        <v>0</v>
      </c>
      <c r="M145" s="586">
        <f>IF(P145="x",0,IF(I145&lt;(INDEX(Lookup!$U$2:$U$10,MATCH($D$43,Lookup!$S$2:$S$10,0))),0,ROUND(((_xlfn.DAYS(I145,H145)+1)*J145)/7,0)))</f>
        <v>0</v>
      </c>
      <c r="N145" s="766">
        <f t="shared" si="22"/>
        <v>0</v>
      </c>
      <c r="O145" s="652"/>
      <c r="P145" s="767"/>
      <c r="R145" s="833">
        <f t="shared" si="23"/>
        <v>0</v>
      </c>
      <c r="S145" s="849">
        <f t="shared" si="24"/>
        <v>0</v>
      </c>
    </row>
    <row r="146" spans="2:19" x14ac:dyDescent="0.35">
      <c r="B146" s="229"/>
      <c r="C146" s="301"/>
      <c r="D146" s="301"/>
      <c r="E146" s="233"/>
      <c r="F146" s="301"/>
      <c r="G146" s="302"/>
      <c r="H146" s="170"/>
      <c r="I146" s="170"/>
      <c r="J146" s="231"/>
      <c r="K146" s="586">
        <f t="shared" si="20"/>
        <v>0</v>
      </c>
      <c r="L146" s="587">
        <f t="shared" si="21"/>
        <v>0</v>
      </c>
      <c r="M146" s="586">
        <f>IF(P146="x",0,IF(I146&lt;(INDEX(Lookup!$U$2:$U$10,MATCH($D$43,Lookup!$S$2:$S$10,0))),0,ROUND(((_xlfn.DAYS(I146,H146)+1)*J146)/7,0)))</f>
        <v>0</v>
      </c>
      <c r="N146" s="766">
        <f t="shared" si="22"/>
        <v>0</v>
      </c>
      <c r="O146" s="652"/>
      <c r="P146" s="767"/>
      <c r="R146" s="833">
        <f t="shared" si="23"/>
        <v>0</v>
      </c>
      <c r="S146" s="849">
        <f t="shared" si="24"/>
        <v>0</v>
      </c>
    </row>
    <row r="147" spans="2:19" x14ac:dyDescent="0.35">
      <c r="B147" s="229"/>
      <c r="C147" s="301"/>
      <c r="D147" s="301"/>
      <c r="E147" s="233"/>
      <c r="F147" s="301"/>
      <c r="G147" s="302"/>
      <c r="H147" s="170"/>
      <c r="I147" s="170"/>
      <c r="J147" s="231"/>
      <c r="K147" s="586">
        <f t="shared" si="20"/>
        <v>0</v>
      </c>
      <c r="L147" s="587">
        <f t="shared" si="21"/>
        <v>0</v>
      </c>
      <c r="M147" s="586">
        <f>IF(P147="x",0,IF(I147&lt;(INDEX(Lookup!$U$2:$U$10,MATCH($D$43,Lookup!$S$2:$S$10,0))),0,ROUND(((_xlfn.DAYS(I147,H147)+1)*J147)/7,0)))</f>
        <v>0</v>
      </c>
      <c r="N147" s="766">
        <f t="shared" si="22"/>
        <v>0</v>
      </c>
      <c r="O147" s="652"/>
      <c r="P147" s="767"/>
      <c r="R147" s="833">
        <f t="shared" si="23"/>
        <v>0</v>
      </c>
      <c r="S147" s="849">
        <f t="shared" si="24"/>
        <v>0</v>
      </c>
    </row>
    <row r="148" spans="2:19" x14ac:dyDescent="0.35">
      <c r="B148" s="229"/>
      <c r="C148" s="301"/>
      <c r="D148" s="301"/>
      <c r="E148" s="233"/>
      <c r="F148" s="301"/>
      <c r="G148" s="302"/>
      <c r="H148" s="170"/>
      <c r="I148" s="170"/>
      <c r="J148" s="231"/>
      <c r="K148" s="586">
        <f t="shared" si="20"/>
        <v>0</v>
      </c>
      <c r="L148" s="587">
        <f t="shared" si="21"/>
        <v>0</v>
      </c>
      <c r="M148" s="586">
        <f>IF(P148="x",0,IF(I148&lt;(INDEX(Lookup!$U$2:$U$10,MATCH($D$43,Lookup!$S$2:$S$10,0))),0,ROUND(((_xlfn.DAYS(I148,H148)+1)*J148)/7,0)))</f>
        <v>0</v>
      </c>
      <c r="N148" s="766">
        <f t="shared" si="22"/>
        <v>0</v>
      </c>
      <c r="O148" s="652"/>
      <c r="P148" s="767"/>
      <c r="R148" s="833">
        <f t="shared" si="23"/>
        <v>0</v>
      </c>
      <c r="S148" s="849">
        <f t="shared" si="24"/>
        <v>0</v>
      </c>
    </row>
    <row r="149" spans="2:19" x14ac:dyDescent="0.35">
      <c r="B149" s="229"/>
      <c r="C149" s="301"/>
      <c r="D149" s="301"/>
      <c r="E149" s="233"/>
      <c r="F149" s="301"/>
      <c r="G149" s="302"/>
      <c r="H149" s="170"/>
      <c r="I149" s="170"/>
      <c r="J149" s="231"/>
      <c r="K149" s="586">
        <f t="shared" si="20"/>
        <v>0</v>
      </c>
      <c r="L149" s="587">
        <f t="shared" si="21"/>
        <v>0</v>
      </c>
      <c r="M149" s="586">
        <f>IF(P149="x",0,IF(I149&lt;(INDEX(Lookup!$U$2:$U$10,MATCH($D$43,Lookup!$S$2:$S$10,0))),0,ROUND(((_xlfn.DAYS(I149,H149)+1)*J149)/7,0)))</f>
        <v>0</v>
      </c>
      <c r="N149" s="766">
        <f t="shared" si="22"/>
        <v>0</v>
      </c>
      <c r="O149" s="652"/>
      <c r="P149" s="767"/>
      <c r="R149" s="833">
        <f t="shared" si="23"/>
        <v>0</v>
      </c>
      <c r="S149" s="849">
        <f t="shared" si="24"/>
        <v>0</v>
      </c>
    </row>
    <row r="150" spans="2:19" x14ac:dyDescent="0.35">
      <c r="B150" s="229"/>
      <c r="C150" s="301"/>
      <c r="D150" s="301"/>
      <c r="E150" s="233"/>
      <c r="F150" s="301"/>
      <c r="G150" s="302"/>
      <c r="H150" s="170"/>
      <c r="I150" s="170"/>
      <c r="J150" s="231"/>
      <c r="K150" s="586">
        <f t="shared" si="20"/>
        <v>0</v>
      </c>
      <c r="L150" s="587">
        <f t="shared" si="21"/>
        <v>0</v>
      </c>
      <c r="M150" s="586">
        <f>IF(P150="x",0,IF(I150&lt;(INDEX(Lookup!$U$2:$U$10,MATCH($D$43,Lookup!$S$2:$S$10,0))),0,ROUND(((_xlfn.DAYS(I150,H150)+1)*J150)/7,0)))</f>
        <v>0</v>
      </c>
      <c r="N150" s="766">
        <f t="shared" si="22"/>
        <v>0</v>
      </c>
      <c r="O150" s="652"/>
      <c r="P150" s="767"/>
      <c r="R150" s="833">
        <f t="shared" si="23"/>
        <v>0</v>
      </c>
      <c r="S150" s="849">
        <f t="shared" si="24"/>
        <v>0</v>
      </c>
    </row>
    <row r="151" spans="2:19" x14ac:dyDescent="0.35">
      <c r="B151" s="229"/>
      <c r="C151" s="301"/>
      <c r="D151" s="301"/>
      <c r="E151" s="233"/>
      <c r="F151" s="301"/>
      <c r="G151" s="302"/>
      <c r="H151" s="170"/>
      <c r="I151" s="170"/>
      <c r="J151" s="231"/>
      <c r="K151" s="586">
        <f t="shared" si="20"/>
        <v>0</v>
      </c>
      <c r="L151" s="587">
        <f t="shared" si="21"/>
        <v>0</v>
      </c>
      <c r="M151" s="586">
        <f>IF(P151="x",0,IF(I151&lt;(INDEX(Lookup!$U$2:$U$10,MATCH($D$43,Lookup!$S$2:$S$10,0))),0,ROUND(((_xlfn.DAYS(I151,H151)+1)*J151)/7,0)))</f>
        <v>0</v>
      </c>
      <c r="N151" s="766">
        <f t="shared" si="22"/>
        <v>0</v>
      </c>
      <c r="O151" s="652"/>
      <c r="P151" s="767"/>
      <c r="R151" s="833">
        <f t="shared" si="23"/>
        <v>0</v>
      </c>
      <c r="S151" s="849">
        <f t="shared" si="24"/>
        <v>0</v>
      </c>
    </row>
    <row r="152" spans="2:19" x14ac:dyDescent="0.35">
      <c r="B152" s="229"/>
      <c r="C152" s="301"/>
      <c r="D152" s="301"/>
      <c r="E152" s="233"/>
      <c r="F152" s="301"/>
      <c r="G152" s="302"/>
      <c r="H152" s="170"/>
      <c r="I152" s="170"/>
      <c r="J152" s="231"/>
      <c r="K152" s="586">
        <f t="shared" si="20"/>
        <v>0</v>
      </c>
      <c r="L152" s="587">
        <f t="shared" si="21"/>
        <v>0</v>
      </c>
      <c r="M152" s="586">
        <f>IF(P152="x",0,IF(I152&lt;(INDEX(Lookup!$U$2:$U$10,MATCH($D$43,Lookup!$S$2:$S$10,0))),0,ROUND(((_xlfn.DAYS(I152,H152)+1)*J152)/7,0)))</f>
        <v>0</v>
      </c>
      <c r="N152" s="766">
        <f t="shared" si="22"/>
        <v>0</v>
      </c>
      <c r="O152" s="652"/>
      <c r="P152" s="767"/>
      <c r="R152" s="833">
        <f t="shared" si="23"/>
        <v>0</v>
      </c>
      <c r="S152" s="849">
        <f t="shared" si="24"/>
        <v>0</v>
      </c>
    </row>
    <row r="153" spans="2:19" x14ac:dyDescent="0.35">
      <c r="B153" s="229"/>
      <c r="C153" s="301"/>
      <c r="D153" s="301"/>
      <c r="E153" s="233"/>
      <c r="F153" s="301"/>
      <c r="G153" s="302"/>
      <c r="H153" s="170"/>
      <c r="I153" s="170"/>
      <c r="J153" s="231"/>
      <c r="K153" s="586">
        <f t="shared" si="20"/>
        <v>0</v>
      </c>
      <c r="L153" s="587">
        <f t="shared" si="21"/>
        <v>0</v>
      </c>
      <c r="M153" s="586">
        <f>IF(P153="x",0,IF(I153&lt;(INDEX(Lookup!$U$2:$U$10,MATCH($D$43,Lookup!$S$2:$S$10,0))),0,ROUND(((_xlfn.DAYS(I153,H153)+1)*J153)/7,0)))</f>
        <v>0</v>
      </c>
      <c r="N153" s="766">
        <f t="shared" si="22"/>
        <v>0</v>
      </c>
      <c r="O153" s="652"/>
      <c r="P153" s="767"/>
      <c r="R153" s="833">
        <f t="shared" si="23"/>
        <v>0</v>
      </c>
      <c r="S153" s="849">
        <f t="shared" si="24"/>
        <v>0</v>
      </c>
    </row>
    <row r="154" spans="2:19" x14ac:dyDescent="0.35">
      <c r="B154" s="229"/>
      <c r="C154" s="301"/>
      <c r="D154" s="301"/>
      <c r="E154" s="233"/>
      <c r="F154" s="301"/>
      <c r="G154" s="302"/>
      <c r="H154" s="170"/>
      <c r="I154" s="170"/>
      <c r="J154" s="231"/>
      <c r="K154" s="586">
        <f t="shared" si="20"/>
        <v>0</v>
      </c>
      <c r="L154" s="587">
        <f t="shared" si="21"/>
        <v>0</v>
      </c>
      <c r="M154" s="586">
        <f>IF(P154="x",0,IF(I154&lt;(INDEX(Lookup!$U$2:$U$10,MATCH($D$43,Lookup!$S$2:$S$10,0))),0,ROUND(((_xlfn.DAYS(I154,H154)+1)*J154)/7,0)))</f>
        <v>0</v>
      </c>
      <c r="N154" s="766">
        <f t="shared" si="22"/>
        <v>0</v>
      </c>
      <c r="O154" s="652"/>
      <c r="P154" s="767"/>
      <c r="R154" s="833">
        <f t="shared" si="23"/>
        <v>0</v>
      </c>
      <c r="S154" s="849">
        <f t="shared" si="24"/>
        <v>0</v>
      </c>
    </row>
    <row r="155" spans="2:19" x14ac:dyDescent="0.35">
      <c r="B155" s="229"/>
      <c r="C155" s="301"/>
      <c r="D155" s="301"/>
      <c r="E155" s="233"/>
      <c r="F155" s="301"/>
      <c r="G155" s="302"/>
      <c r="H155" s="170"/>
      <c r="I155" s="170"/>
      <c r="J155" s="231"/>
      <c r="K155" s="586">
        <f t="shared" si="20"/>
        <v>0</v>
      </c>
      <c r="L155" s="587">
        <f t="shared" si="21"/>
        <v>0</v>
      </c>
      <c r="M155" s="586">
        <f>IF(P155="x",0,IF(I155&lt;(INDEX(Lookup!$U$2:$U$10,MATCH($D$43,Lookup!$S$2:$S$10,0))),0,ROUND(((_xlfn.DAYS(I155,H155)+1)*J155)/7,0)))</f>
        <v>0</v>
      </c>
      <c r="N155" s="766">
        <f t="shared" si="22"/>
        <v>0</v>
      </c>
      <c r="O155" s="652"/>
      <c r="P155" s="767"/>
      <c r="R155" s="833">
        <f t="shared" si="23"/>
        <v>0</v>
      </c>
      <c r="S155" s="849">
        <f t="shared" si="24"/>
        <v>0</v>
      </c>
    </row>
    <row r="156" spans="2:19" x14ac:dyDescent="0.35">
      <c r="B156" s="229"/>
      <c r="C156" s="301"/>
      <c r="D156" s="301"/>
      <c r="E156" s="233"/>
      <c r="F156" s="301"/>
      <c r="G156" s="302"/>
      <c r="H156" s="170"/>
      <c r="I156" s="170"/>
      <c r="J156" s="231"/>
      <c r="K156" s="586">
        <f t="shared" si="20"/>
        <v>0</v>
      </c>
      <c r="L156" s="587">
        <f t="shared" si="21"/>
        <v>0</v>
      </c>
      <c r="M156" s="586">
        <f>IF(P156="x",0,IF(I156&lt;(INDEX(Lookup!$U$2:$U$10,MATCH($D$43,Lookup!$S$2:$S$10,0))),0,ROUND(((_xlfn.DAYS(I156,H156)+1)*J156)/7,0)))</f>
        <v>0</v>
      </c>
      <c r="N156" s="766">
        <f t="shared" si="22"/>
        <v>0</v>
      </c>
      <c r="O156" s="652"/>
      <c r="P156" s="767"/>
      <c r="R156" s="833">
        <f t="shared" si="23"/>
        <v>0</v>
      </c>
      <c r="S156" s="849">
        <f t="shared" si="24"/>
        <v>0</v>
      </c>
    </row>
    <row r="157" spans="2:19" x14ac:dyDescent="0.35">
      <c r="B157" s="229"/>
      <c r="C157" s="301"/>
      <c r="D157" s="301"/>
      <c r="E157" s="233"/>
      <c r="F157" s="301"/>
      <c r="G157" s="302"/>
      <c r="H157" s="170"/>
      <c r="I157" s="170"/>
      <c r="J157" s="231"/>
      <c r="K157" s="586">
        <f t="shared" si="20"/>
        <v>0</v>
      </c>
      <c r="L157" s="587">
        <f t="shared" si="21"/>
        <v>0</v>
      </c>
      <c r="M157" s="586">
        <f>IF(P157="x",0,IF(I157&lt;(INDEX(Lookup!$U$2:$U$10,MATCH($D$43,Lookup!$S$2:$S$10,0))),0,ROUND(((_xlfn.DAYS(I157,H157)+1)*J157)/7,0)))</f>
        <v>0</v>
      </c>
      <c r="N157" s="766">
        <f t="shared" si="22"/>
        <v>0</v>
      </c>
      <c r="O157" s="652"/>
      <c r="P157" s="767"/>
      <c r="R157" s="833">
        <f t="shared" si="23"/>
        <v>0</v>
      </c>
      <c r="S157" s="849">
        <f t="shared" si="24"/>
        <v>0</v>
      </c>
    </row>
    <row r="158" spans="2:19" x14ac:dyDescent="0.35">
      <c r="B158" s="229"/>
      <c r="C158" s="301"/>
      <c r="D158" s="301"/>
      <c r="E158" s="233"/>
      <c r="F158" s="301"/>
      <c r="G158" s="302"/>
      <c r="H158" s="170"/>
      <c r="I158" s="170"/>
      <c r="J158" s="231"/>
      <c r="K158" s="586">
        <f t="shared" si="20"/>
        <v>0</v>
      </c>
      <c r="L158" s="587">
        <f t="shared" si="21"/>
        <v>0</v>
      </c>
      <c r="M158" s="586">
        <f>IF(P158="x",0,IF(I158&lt;(INDEX(Lookup!$U$2:$U$10,MATCH($D$43,Lookup!$S$2:$S$10,0))),0,ROUND(((_xlfn.DAYS(I158,H158)+1)*J158)/7,0)))</f>
        <v>0</v>
      </c>
      <c r="N158" s="766">
        <f t="shared" si="22"/>
        <v>0</v>
      </c>
      <c r="O158" s="652"/>
      <c r="P158" s="767"/>
      <c r="R158" s="833">
        <f t="shared" si="23"/>
        <v>0</v>
      </c>
      <c r="S158" s="849">
        <f t="shared" si="24"/>
        <v>0</v>
      </c>
    </row>
    <row r="159" spans="2:19" x14ac:dyDescent="0.35">
      <c r="B159" s="229"/>
      <c r="C159" s="301"/>
      <c r="D159" s="301"/>
      <c r="E159" s="233"/>
      <c r="F159" s="301"/>
      <c r="G159" s="302"/>
      <c r="H159" s="170"/>
      <c r="I159" s="170"/>
      <c r="J159" s="231"/>
      <c r="K159" s="586">
        <f t="shared" si="20"/>
        <v>0</v>
      </c>
      <c r="L159" s="587">
        <f t="shared" si="21"/>
        <v>0</v>
      </c>
      <c r="M159" s="586">
        <f>IF(P159="x",0,IF(I159&lt;(INDEX(Lookup!$U$2:$U$10,MATCH($D$43,Lookup!$S$2:$S$10,0))),0,ROUND(((_xlfn.DAYS(I159,H159)+1)*J159)/7,0)))</f>
        <v>0</v>
      </c>
      <c r="N159" s="766">
        <f t="shared" si="22"/>
        <v>0</v>
      </c>
      <c r="O159" s="652"/>
      <c r="P159" s="767"/>
      <c r="R159" s="833">
        <f t="shared" si="23"/>
        <v>0</v>
      </c>
      <c r="S159" s="849">
        <f t="shared" si="24"/>
        <v>0</v>
      </c>
    </row>
    <row r="160" spans="2:19" x14ac:dyDescent="0.35">
      <c r="B160" s="229"/>
      <c r="C160" s="301"/>
      <c r="D160" s="301"/>
      <c r="E160" s="233"/>
      <c r="F160" s="301"/>
      <c r="G160" s="302"/>
      <c r="H160" s="170"/>
      <c r="I160" s="170"/>
      <c r="J160" s="231"/>
      <c r="K160" s="586">
        <f t="shared" si="20"/>
        <v>0</v>
      </c>
      <c r="L160" s="587">
        <f t="shared" si="21"/>
        <v>0</v>
      </c>
      <c r="M160" s="586">
        <f>IF(P160="x",0,IF(I160&lt;(INDEX(Lookup!$U$2:$U$10,MATCH($D$43,Lookup!$S$2:$S$10,0))),0,ROUND(((_xlfn.DAYS(I160,H160)+1)*J160)/7,0)))</f>
        <v>0</v>
      </c>
      <c r="N160" s="766">
        <f t="shared" si="22"/>
        <v>0</v>
      </c>
      <c r="O160" s="652"/>
      <c r="P160" s="767"/>
      <c r="R160" s="833">
        <f t="shared" si="23"/>
        <v>0</v>
      </c>
      <c r="S160" s="849">
        <f t="shared" si="24"/>
        <v>0</v>
      </c>
    </row>
    <row r="161" spans="2:19" x14ac:dyDescent="0.35">
      <c r="B161" s="229"/>
      <c r="C161" s="301"/>
      <c r="D161" s="301"/>
      <c r="E161" s="233"/>
      <c r="F161" s="301"/>
      <c r="G161" s="302"/>
      <c r="H161" s="170"/>
      <c r="I161" s="170"/>
      <c r="J161" s="231"/>
      <c r="K161" s="586">
        <f t="shared" si="20"/>
        <v>0</v>
      </c>
      <c r="L161" s="587">
        <f t="shared" si="21"/>
        <v>0</v>
      </c>
      <c r="M161" s="586">
        <f>IF(P161="x",0,IF(I161&lt;(INDEX(Lookup!$U$2:$U$10,MATCH($D$43,Lookup!$S$2:$S$10,0))),0,ROUND(((_xlfn.DAYS(I161,H161)+1)*J161)/7,0)))</f>
        <v>0</v>
      </c>
      <c r="N161" s="766">
        <f t="shared" si="22"/>
        <v>0</v>
      </c>
      <c r="O161" s="652"/>
      <c r="P161" s="767"/>
      <c r="R161" s="833">
        <f t="shared" si="23"/>
        <v>0</v>
      </c>
      <c r="S161" s="849">
        <f t="shared" si="24"/>
        <v>0</v>
      </c>
    </row>
    <row r="162" spans="2:19" x14ac:dyDescent="0.35">
      <c r="B162" s="229"/>
      <c r="C162" s="301"/>
      <c r="D162" s="301"/>
      <c r="E162" s="233"/>
      <c r="F162" s="301"/>
      <c r="G162" s="302"/>
      <c r="H162" s="170"/>
      <c r="I162" s="170"/>
      <c r="J162" s="231"/>
      <c r="K162" s="586">
        <f t="shared" si="20"/>
        <v>0</v>
      </c>
      <c r="L162" s="587">
        <f t="shared" si="21"/>
        <v>0</v>
      </c>
      <c r="M162" s="586">
        <f>IF(P162="x",0,IF(I162&lt;(INDEX(Lookup!$U$2:$U$10,MATCH($D$43,Lookup!$S$2:$S$10,0))),0,ROUND(((_xlfn.DAYS(I162,H162)+1)*J162)/7,0)))</f>
        <v>0</v>
      </c>
      <c r="N162" s="766">
        <f t="shared" si="22"/>
        <v>0</v>
      </c>
      <c r="O162" s="652"/>
      <c r="P162" s="767"/>
      <c r="R162" s="833">
        <f t="shared" si="23"/>
        <v>0</v>
      </c>
      <c r="S162" s="849">
        <f t="shared" si="24"/>
        <v>0</v>
      </c>
    </row>
    <row r="163" spans="2:19" x14ac:dyDescent="0.35">
      <c r="B163" s="229"/>
      <c r="C163" s="301"/>
      <c r="D163" s="301"/>
      <c r="E163" s="233"/>
      <c r="F163" s="301"/>
      <c r="G163" s="302"/>
      <c r="H163" s="170"/>
      <c r="I163" s="170"/>
      <c r="J163" s="231"/>
      <c r="K163" s="586">
        <f t="shared" si="20"/>
        <v>0</v>
      </c>
      <c r="L163" s="587">
        <f t="shared" si="21"/>
        <v>0</v>
      </c>
      <c r="M163" s="586">
        <f>IF(P163="x",0,IF(I163&lt;(INDEX(Lookup!$U$2:$U$10,MATCH($D$43,Lookup!$S$2:$S$10,0))),0,ROUND(((_xlfn.DAYS(I163,H163)+1)*J163)/7,0)))</f>
        <v>0</v>
      </c>
      <c r="N163" s="766">
        <f t="shared" si="22"/>
        <v>0</v>
      </c>
      <c r="O163" s="652"/>
      <c r="P163" s="767"/>
      <c r="R163" s="833">
        <f t="shared" si="23"/>
        <v>0</v>
      </c>
      <c r="S163" s="849">
        <f t="shared" si="24"/>
        <v>0</v>
      </c>
    </row>
    <row r="164" spans="2:19" x14ac:dyDescent="0.35">
      <c r="B164" s="229"/>
      <c r="C164" s="301"/>
      <c r="D164" s="301"/>
      <c r="E164" s="233"/>
      <c r="F164" s="301"/>
      <c r="G164" s="302"/>
      <c r="H164" s="170"/>
      <c r="I164" s="170"/>
      <c r="J164" s="231"/>
      <c r="K164" s="586">
        <f t="shared" si="20"/>
        <v>0</v>
      </c>
      <c r="L164" s="587">
        <f t="shared" si="21"/>
        <v>0</v>
      </c>
      <c r="M164" s="586">
        <f>IF(P164="x",0,IF(I164&lt;(INDEX(Lookup!$U$2:$U$10,MATCH($D$43,Lookup!$S$2:$S$10,0))),0,ROUND(((_xlfn.DAYS(I164,H164)+1)*J164)/7,0)))</f>
        <v>0</v>
      </c>
      <c r="N164" s="766">
        <f t="shared" si="22"/>
        <v>0</v>
      </c>
      <c r="O164" s="652"/>
      <c r="P164" s="767"/>
      <c r="R164" s="833">
        <f t="shared" si="23"/>
        <v>0</v>
      </c>
      <c r="S164" s="849">
        <f t="shared" si="24"/>
        <v>0</v>
      </c>
    </row>
    <row r="165" spans="2:19" x14ac:dyDescent="0.35">
      <c r="B165" s="229"/>
      <c r="C165" s="301"/>
      <c r="D165" s="301"/>
      <c r="E165" s="233"/>
      <c r="F165" s="301"/>
      <c r="G165" s="302"/>
      <c r="H165" s="170"/>
      <c r="I165" s="170"/>
      <c r="J165" s="231"/>
      <c r="K165" s="586">
        <f t="shared" si="20"/>
        <v>0</v>
      </c>
      <c r="L165" s="587">
        <f t="shared" si="21"/>
        <v>0</v>
      </c>
      <c r="M165" s="586">
        <f>IF(P165="x",0,IF(I165&lt;(INDEX(Lookup!$U$2:$U$10,MATCH($D$43,Lookup!$S$2:$S$10,0))),0,ROUND(((_xlfn.DAYS(I165,H165)+1)*J165)/7,0)))</f>
        <v>0</v>
      </c>
      <c r="N165" s="766">
        <f t="shared" si="22"/>
        <v>0</v>
      </c>
      <c r="O165" s="652"/>
      <c r="P165" s="767"/>
      <c r="R165" s="833">
        <f t="shared" si="23"/>
        <v>0</v>
      </c>
      <c r="S165" s="849">
        <f t="shared" si="24"/>
        <v>0</v>
      </c>
    </row>
    <row r="166" spans="2:19" x14ac:dyDescent="0.35">
      <c r="B166" s="229"/>
      <c r="C166" s="301"/>
      <c r="D166" s="301"/>
      <c r="E166" s="233"/>
      <c r="F166" s="301"/>
      <c r="G166" s="302"/>
      <c r="H166" s="170"/>
      <c r="I166" s="170"/>
      <c r="J166" s="231"/>
      <c r="K166" s="586">
        <f t="shared" si="20"/>
        <v>0</v>
      </c>
      <c r="L166" s="587">
        <f t="shared" si="21"/>
        <v>0</v>
      </c>
      <c r="M166" s="586">
        <f>IF(P166="x",0,IF(I166&lt;(INDEX(Lookup!$U$2:$U$10,MATCH($D$43,Lookup!$S$2:$S$10,0))),0,ROUND(((_xlfn.DAYS(I166,H166)+1)*J166)/7,0)))</f>
        <v>0</v>
      </c>
      <c r="N166" s="766">
        <f t="shared" si="22"/>
        <v>0</v>
      </c>
      <c r="O166" s="652"/>
      <c r="P166" s="767"/>
      <c r="R166" s="833">
        <f t="shared" si="23"/>
        <v>0</v>
      </c>
      <c r="S166" s="849">
        <f t="shared" si="24"/>
        <v>0</v>
      </c>
    </row>
    <row r="167" spans="2:19" x14ac:dyDescent="0.35">
      <c r="B167" s="229"/>
      <c r="C167" s="301"/>
      <c r="D167" s="301"/>
      <c r="E167" s="233"/>
      <c r="F167" s="301"/>
      <c r="G167" s="302"/>
      <c r="H167" s="170"/>
      <c r="I167" s="170"/>
      <c r="J167" s="231"/>
      <c r="K167" s="586">
        <f t="shared" si="20"/>
        <v>0</v>
      </c>
      <c r="L167" s="587">
        <f t="shared" si="21"/>
        <v>0</v>
      </c>
      <c r="M167" s="586">
        <f>IF(P167="x",0,IF(I167&lt;(INDEX(Lookup!$U$2:$U$10,MATCH($D$43,Lookup!$S$2:$S$10,0))),0,ROUND(((_xlfn.DAYS(I167,H167)+1)*J167)/7,0)))</f>
        <v>0</v>
      </c>
      <c r="N167" s="766">
        <f t="shared" si="22"/>
        <v>0</v>
      </c>
      <c r="O167" s="652"/>
      <c r="P167" s="767"/>
      <c r="R167" s="833">
        <f t="shared" si="23"/>
        <v>0</v>
      </c>
      <c r="S167" s="849">
        <f t="shared" si="24"/>
        <v>0</v>
      </c>
    </row>
    <row r="168" spans="2:19" x14ac:dyDescent="0.35">
      <c r="B168" s="229"/>
      <c r="C168" s="301"/>
      <c r="D168" s="301"/>
      <c r="E168" s="233"/>
      <c r="F168" s="301"/>
      <c r="G168" s="302"/>
      <c r="H168" s="170"/>
      <c r="I168" s="170"/>
      <c r="J168" s="231"/>
      <c r="K168" s="586">
        <f t="shared" si="20"/>
        <v>0</v>
      </c>
      <c r="L168" s="587">
        <f t="shared" si="21"/>
        <v>0</v>
      </c>
      <c r="M168" s="586">
        <f>IF(P168="x",0,IF(I168&lt;(INDEX(Lookup!$U$2:$U$10,MATCH($D$43,Lookup!$S$2:$S$10,0))),0,ROUND(((_xlfn.DAYS(I168,H168)+1)*J168)/7,0)))</f>
        <v>0</v>
      </c>
      <c r="N168" s="766">
        <f t="shared" si="22"/>
        <v>0</v>
      </c>
      <c r="O168" s="652"/>
      <c r="P168" s="767"/>
      <c r="R168" s="833">
        <f t="shared" si="23"/>
        <v>0</v>
      </c>
      <c r="S168" s="849">
        <f t="shared" si="24"/>
        <v>0</v>
      </c>
    </row>
    <row r="169" spans="2:19" x14ac:dyDescent="0.35">
      <c r="B169" s="229"/>
      <c r="C169" s="301"/>
      <c r="D169" s="301"/>
      <c r="E169" s="233"/>
      <c r="F169" s="301"/>
      <c r="G169" s="302"/>
      <c r="H169" s="170"/>
      <c r="I169" s="170"/>
      <c r="J169" s="231"/>
      <c r="K169" s="586">
        <f t="shared" si="20"/>
        <v>0</v>
      </c>
      <c r="L169" s="587">
        <f t="shared" si="21"/>
        <v>0</v>
      </c>
      <c r="M169" s="586">
        <f>IF(P169="x",0,IF(I169&lt;(INDEX(Lookup!$U$2:$U$10,MATCH($D$43,Lookup!$S$2:$S$10,0))),0,ROUND(((_xlfn.DAYS(I169,H169)+1)*J169)/7,0)))</f>
        <v>0</v>
      </c>
      <c r="N169" s="766">
        <f t="shared" si="22"/>
        <v>0</v>
      </c>
      <c r="O169" s="652"/>
      <c r="P169" s="767"/>
      <c r="R169" s="833">
        <f t="shared" si="23"/>
        <v>0</v>
      </c>
      <c r="S169" s="849">
        <f t="shared" si="24"/>
        <v>0</v>
      </c>
    </row>
    <row r="170" spans="2:19" x14ac:dyDescent="0.35">
      <c r="B170" s="229"/>
      <c r="C170" s="301"/>
      <c r="D170" s="301"/>
      <c r="E170" s="233"/>
      <c r="F170" s="301"/>
      <c r="G170" s="302"/>
      <c r="H170" s="170"/>
      <c r="I170" s="170"/>
      <c r="J170" s="231"/>
      <c r="K170" s="586">
        <f t="shared" si="20"/>
        <v>0</v>
      </c>
      <c r="L170" s="587">
        <f t="shared" si="21"/>
        <v>0</v>
      </c>
      <c r="M170" s="586">
        <f>IF(P170="x",0,IF(I170&lt;(INDEX(Lookup!$U$2:$U$10,MATCH($D$43,Lookup!$S$2:$S$10,0))),0,ROUND(((_xlfn.DAYS(I170,H170)+1)*J170)/7,0)))</f>
        <v>0</v>
      </c>
      <c r="N170" s="766">
        <f t="shared" si="22"/>
        <v>0</v>
      </c>
      <c r="O170" s="652"/>
      <c r="P170" s="767"/>
      <c r="R170" s="833">
        <f t="shared" si="23"/>
        <v>0</v>
      </c>
      <c r="S170" s="849">
        <f t="shared" si="24"/>
        <v>0</v>
      </c>
    </row>
    <row r="171" spans="2:19" x14ac:dyDescent="0.35">
      <c r="B171" s="229"/>
      <c r="C171" s="301"/>
      <c r="D171" s="301"/>
      <c r="E171" s="233"/>
      <c r="F171" s="301"/>
      <c r="G171" s="302"/>
      <c r="H171" s="170"/>
      <c r="I171" s="170"/>
      <c r="J171" s="231"/>
      <c r="K171" s="586">
        <f t="shared" si="20"/>
        <v>0</v>
      </c>
      <c r="L171" s="587">
        <f t="shared" si="21"/>
        <v>0</v>
      </c>
      <c r="M171" s="586">
        <f>IF(P171="x",0,IF(I171&lt;(INDEX(Lookup!$U$2:$U$10,MATCH($D$43,Lookup!$S$2:$S$10,0))),0,ROUND(((_xlfn.DAYS(I171,H171)+1)*J171)/7,0)))</f>
        <v>0</v>
      </c>
      <c r="N171" s="766">
        <f t="shared" si="22"/>
        <v>0</v>
      </c>
      <c r="O171" s="652"/>
      <c r="P171" s="767"/>
      <c r="R171" s="833">
        <f t="shared" si="23"/>
        <v>0</v>
      </c>
      <c r="S171" s="849">
        <f t="shared" si="24"/>
        <v>0</v>
      </c>
    </row>
    <row r="172" spans="2:19" x14ac:dyDescent="0.35">
      <c r="B172" s="229"/>
      <c r="C172" s="301"/>
      <c r="D172" s="301"/>
      <c r="E172" s="233"/>
      <c r="F172" s="301"/>
      <c r="G172" s="302"/>
      <c r="H172" s="170"/>
      <c r="I172" s="170"/>
      <c r="J172" s="231"/>
      <c r="K172" s="586">
        <f t="shared" si="20"/>
        <v>0</v>
      </c>
      <c r="L172" s="587">
        <f t="shared" si="21"/>
        <v>0</v>
      </c>
      <c r="M172" s="586">
        <f>IF(P172="x",0,IF(I172&lt;(INDEX(Lookup!$U$2:$U$10,MATCH($D$43,Lookup!$S$2:$S$10,0))),0,ROUND(((_xlfn.DAYS(I172,H172)+1)*J172)/7,0)))</f>
        <v>0</v>
      </c>
      <c r="N172" s="766">
        <f t="shared" si="22"/>
        <v>0</v>
      </c>
      <c r="O172" s="652"/>
      <c r="P172" s="767"/>
      <c r="R172" s="833">
        <f t="shared" si="23"/>
        <v>0</v>
      </c>
      <c r="S172" s="849">
        <f t="shared" si="24"/>
        <v>0</v>
      </c>
    </row>
    <row r="173" spans="2:19" x14ac:dyDescent="0.35">
      <c r="B173" s="229"/>
      <c r="C173" s="301"/>
      <c r="D173" s="301"/>
      <c r="E173" s="233"/>
      <c r="F173" s="301"/>
      <c r="G173" s="302"/>
      <c r="H173" s="170"/>
      <c r="I173" s="170"/>
      <c r="J173" s="231"/>
      <c r="K173" s="586">
        <f t="shared" si="20"/>
        <v>0</v>
      </c>
      <c r="L173" s="587">
        <f t="shared" si="21"/>
        <v>0</v>
      </c>
      <c r="M173" s="586">
        <f>IF(P173="x",0,IF(I173&lt;(INDEX(Lookup!$U$2:$U$10,MATCH($D$43,Lookup!$S$2:$S$10,0))),0,ROUND(((_xlfn.DAYS(I173,H173)+1)*J173)/7,0)))</f>
        <v>0</v>
      </c>
      <c r="N173" s="766">
        <f t="shared" si="22"/>
        <v>0</v>
      </c>
      <c r="O173" s="652"/>
      <c r="P173" s="767"/>
      <c r="R173" s="833">
        <f t="shared" si="23"/>
        <v>0</v>
      </c>
      <c r="S173" s="849">
        <f t="shared" si="24"/>
        <v>0</v>
      </c>
    </row>
    <row r="174" spans="2:19" x14ac:dyDescent="0.35">
      <c r="B174" s="229"/>
      <c r="C174" s="301"/>
      <c r="D174" s="301"/>
      <c r="E174" s="233"/>
      <c r="F174" s="301"/>
      <c r="G174" s="302"/>
      <c r="H174" s="170"/>
      <c r="I174" s="170"/>
      <c r="J174" s="231"/>
      <c r="K174" s="586">
        <f t="shared" si="20"/>
        <v>0</v>
      </c>
      <c r="L174" s="587">
        <f t="shared" si="21"/>
        <v>0</v>
      </c>
      <c r="M174" s="586">
        <f>IF(P174="x",0,IF(I174&lt;(INDEX(Lookup!$U$2:$U$10,MATCH($D$43,Lookup!$S$2:$S$10,0))),0,ROUND(((_xlfn.DAYS(I174,H174)+1)*J174)/7,0)))</f>
        <v>0</v>
      </c>
      <c r="N174" s="766">
        <f t="shared" si="22"/>
        <v>0</v>
      </c>
      <c r="O174" s="652"/>
      <c r="P174" s="767"/>
      <c r="R174" s="833">
        <f t="shared" si="23"/>
        <v>0</v>
      </c>
      <c r="S174" s="849">
        <f t="shared" si="24"/>
        <v>0</v>
      </c>
    </row>
    <row r="175" spans="2:19" x14ac:dyDescent="0.35">
      <c r="B175" s="229"/>
      <c r="C175" s="301"/>
      <c r="D175" s="301"/>
      <c r="E175" s="233"/>
      <c r="F175" s="301"/>
      <c r="G175" s="302"/>
      <c r="H175" s="170"/>
      <c r="I175" s="170"/>
      <c r="J175" s="231"/>
      <c r="K175" s="586">
        <f t="shared" ref="K175:K238" si="25">ROUND(((_xlfn.DAYS(I175,H175)+1)*J175)/7,0)</f>
        <v>0</v>
      </c>
      <c r="L175" s="587">
        <f t="shared" ref="L175:L238" si="26">K175*$K$6</f>
        <v>0</v>
      </c>
      <c r="M175" s="586">
        <f>IF(P175="x",0,IF(I175&lt;(INDEX(Lookup!$U$2:$U$10,MATCH($D$43,Lookup!$S$2:$S$10,0))),0,ROUND(((_xlfn.DAYS(I175,H175)+1)*J175)/7,0)))</f>
        <v>0</v>
      </c>
      <c r="N175" s="766">
        <f t="shared" ref="N175:N238" si="27">M175*$K$6</f>
        <v>0</v>
      </c>
      <c r="O175" s="652"/>
      <c r="P175" s="767"/>
      <c r="R175" s="833">
        <f t="shared" ref="R175:R238" si="28">L175*$I$30</f>
        <v>0</v>
      </c>
      <c r="S175" s="849">
        <f t="shared" ref="S175:S238" si="29">N175*$I$40</f>
        <v>0</v>
      </c>
    </row>
    <row r="176" spans="2:19" x14ac:dyDescent="0.35">
      <c r="B176" s="229"/>
      <c r="C176" s="301"/>
      <c r="D176" s="301"/>
      <c r="E176" s="233"/>
      <c r="F176" s="301"/>
      <c r="G176" s="302"/>
      <c r="H176" s="170"/>
      <c r="I176" s="170"/>
      <c r="J176" s="231"/>
      <c r="K176" s="586">
        <f t="shared" si="25"/>
        <v>0</v>
      </c>
      <c r="L176" s="587">
        <f t="shared" si="26"/>
        <v>0</v>
      </c>
      <c r="M176" s="586">
        <f>IF(P176="x",0,IF(I176&lt;(INDEX(Lookup!$U$2:$U$10,MATCH($D$43,Lookup!$S$2:$S$10,0))),0,ROUND(((_xlfn.DAYS(I176,H176)+1)*J176)/7,0)))</f>
        <v>0</v>
      </c>
      <c r="N176" s="766">
        <f t="shared" si="27"/>
        <v>0</v>
      </c>
      <c r="O176" s="652"/>
      <c r="P176" s="767"/>
      <c r="R176" s="833">
        <f t="shared" si="28"/>
        <v>0</v>
      </c>
      <c r="S176" s="849">
        <f t="shared" si="29"/>
        <v>0</v>
      </c>
    </row>
    <row r="177" spans="2:19" x14ac:dyDescent="0.35">
      <c r="B177" s="229"/>
      <c r="C177" s="301"/>
      <c r="D177" s="301"/>
      <c r="E177" s="233"/>
      <c r="F177" s="301"/>
      <c r="G177" s="302"/>
      <c r="H177" s="170"/>
      <c r="I177" s="170"/>
      <c r="J177" s="231"/>
      <c r="K177" s="586">
        <f t="shared" si="25"/>
        <v>0</v>
      </c>
      <c r="L177" s="587">
        <f t="shared" si="26"/>
        <v>0</v>
      </c>
      <c r="M177" s="586">
        <f>IF(P177="x",0,IF(I177&lt;(INDEX(Lookup!$U$2:$U$10,MATCH($D$43,Lookup!$S$2:$S$10,0))),0,ROUND(((_xlfn.DAYS(I177,H177)+1)*J177)/7,0)))</f>
        <v>0</v>
      </c>
      <c r="N177" s="766">
        <f t="shared" si="27"/>
        <v>0</v>
      </c>
      <c r="O177" s="652"/>
      <c r="P177" s="767"/>
      <c r="R177" s="833">
        <f t="shared" si="28"/>
        <v>0</v>
      </c>
      <c r="S177" s="849">
        <f t="shared" si="29"/>
        <v>0</v>
      </c>
    </row>
    <row r="178" spans="2:19" x14ac:dyDescent="0.35">
      <c r="B178" s="229"/>
      <c r="C178" s="301"/>
      <c r="D178" s="301"/>
      <c r="E178" s="233"/>
      <c r="F178" s="301"/>
      <c r="G178" s="302"/>
      <c r="H178" s="170"/>
      <c r="I178" s="170"/>
      <c r="J178" s="231"/>
      <c r="K178" s="586">
        <f t="shared" si="25"/>
        <v>0</v>
      </c>
      <c r="L178" s="587">
        <f t="shared" si="26"/>
        <v>0</v>
      </c>
      <c r="M178" s="586">
        <f>IF(P178="x",0,IF(I178&lt;(INDEX(Lookup!$U$2:$U$10,MATCH($D$43,Lookup!$S$2:$S$10,0))),0,ROUND(((_xlfn.DAYS(I178,H178)+1)*J178)/7,0)))</f>
        <v>0</v>
      </c>
      <c r="N178" s="766">
        <f t="shared" si="27"/>
        <v>0</v>
      </c>
      <c r="O178" s="652"/>
      <c r="P178" s="767"/>
      <c r="R178" s="833">
        <f t="shared" si="28"/>
        <v>0</v>
      </c>
      <c r="S178" s="849">
        <f t="shared" si="29"/>
        <v>0</v>
      </c>
    </row>
    <row r="179" spans="2:19" x14ac:dyDescent="0.35">
      <c r="B179" s="229"/>
      <c r="C179" s="301"/>
      <c r="D179" s="301"/>
      <c r="E179" s="233"/>
      <c r="F179" s="301"/>
      <c r="G179" s="302"/>
      <c r="H179" s="170"/>
      <c r="I179" s="170"/>
      <c r="J179" s="231"/>
      <c r="K179" s="586">
        <f t="shared" si="25"/>
        <v>0</v>
      </c>
      <c r="L179" s="587">
        <f t="shared" si="26"/>
        <v>0</v>
      </c>
      <c r="M179" s="586">
        <f>IF(P179="x",0,IF(I179&lt;(INDEX(Lookup!$U$2:$U$10,MATCH($D$43,Lookup!$S$2:$S$10,0))),0,ROUND(((_xlfn.DAYS(I179,H179)+1)*J179)/7,0)))</f>
        <v>0</v>
      </c>
      <c r="N179" s="766">
        <f t="shared" si="27"/>
        <v>0</v>
      </c>
      <c r="O179" s="652"/>
      <c r="P179" s="767"/>
      <c r="R179" s="833">
        <f t="shared" si="28"/>
        <v>0</v>
      </c>
      <c r="S179" s="849">
        <f t="shared" si="29"/>
        <v>0</v>
      </c>
    </row>
    <row r="180" spans="2:19" x14ac:dyDescent="0.35">
      <c r="B180" s="229"/>
      <c r="C180" s="301"/>
      <c r="D180" s="301"/>
      <c r="E180" s="233"/>
      <c r="F180" s="301"/>
      <c r="G180" s="302"/>
      <c r="H180" s="170"/>
      <c r="I180" s="170"/>
      <c r="J180" s="231"/>
      <c r="K180" s="586">
        <f t="shared" si="25"/>
        <v>0</v>
      </c>
      <c r="L180" s="587">
        <f t="shared" si="26"/>
        <v>0</v>
      </c>
      <c r="M180" s="586">
        <f>IF(P180="x",0,IF(I180&lt;(INDEX(Lookup!$U$2:$U$10,MATCH($D$43,Lookup!$S$2:$S$10,0))),0,ROUND(((_xlfn.DAYS(I180,H180)+1)*J180)/7,0)))</f>
        <v>0</v>
      </c>
      <c r="N180" s="766">
        <f t="shared" si="27"/>
        <v>0</v>
      </c>
      <c r="O180" s="652"/>
      <c r="P180" s="767"/>
      <c r="R180" s="833">
        <f t="shared" si="28"/>
        <v>0</v>
      </c>
      <c r="S180" s="849">
        <f t="shared" si="29"/>
        <v>0</v>
      </c>
    </row>
    <row r="181" spans="2:19" x14ac:dyDescent="0.35">
      <c r="B181" s="229"/>
      <c r="C181" s="301"/>
      <c r="D181" s="301"/>
      <c r="E181" s="233"/>
      <c r="F181" s="301"/>
      <c r="G181" s="302"/>
      <c r="H181" s="170"/>
      <c r="I181" s="170"/>
      <c r="J181" s="231"/>
      <c r="K181" s="586">
        <f t="shared" si="25"/>
        <v>0</v>
      </c>
      <c r="L181" s="587">
        <f t="shared" si="26"/>
        <v>0</v>
      </c>
      <c r="M181" s="586">
        <f>IF(P181="x",0,IF(I181&lt;(INDEX(Lookup!$U$2:$U$10,MATCH($D$43,Lookup!$S$2:$S$10,0))),0,ROUND(((_xlfn.DAYS(I181,H181)+1)*J181)/7,0)))</f>
        <v>0</v>
      </c>
      <c r="N181" s="766">
        <f t="shared" si="27"/>
        <v>0</v>
      </c>
      <c r="O181" s="652"/>
      <c r="P181" s="767"/>
      <c r="R181" s="833">
        <f t="shared" si="28"/>
        <v>0</v>
      </c>
      <c r="S181" s="849">
        <f t="shared" si="29"/>
        <v>0</v>
      </c>
    </row>
    <row r="182" spans="2:19" x14ac:dyDescent="0.35">
      <c r="B182" s="229"/>
      <c r="C182" s="301"/>
      <c r="D182" s="301"/>
      <c r="E182" s="233"/>
      <c r="F182" s="301"/>
      <c r="G182" s="302"/>
      <c r="H182" s="170"/>
      <c r="I182" s="170"/>
      <c r="J182" s="231"/>
      <c r="K182" s="586">
        <f t="shared" si="25"/>
        <v>0</v>
      </c>
      <c r="L182" s="587">
        <f t="shared" si="26"/>
        <v>0</v>
      </c>
      <c r="M182" s="586">
        <f>IF(P182="x",0,IF(I182&lt;(INDEX(Lookup!$U$2:$U$10,MATCH($D$43,Lookup!$S$2:$S$10,0))),0,ROUND(((_xlfn.DAYS(I182,H182)+1)*J182)/7,0)))</f>
        <v>0</v>
      </c>
      <c r="N182" s="766">
        <f t="shared" si="27"/>
        <v>0</v>
      </c>
      <c r="O182" s="652"/>
      <c r="P182" s="767"/>
      <c r="R182" s="833">
        <f t="shared" si="28"/>
        <v>0</v>
      </c>
      <c r="S182" s="849">
        <f t="shared" si="29"/>
        <v>0</v>
      </c>
    </row>
    <row r="183" spans="2:19" x14ac:dyDescent="0.35">
      <c r="B183" s="229"/>
      <c r="C183" s="301"/>
      <c r="D183" s="301"/>
      <c r="E183" s="233"/>
      <c r="F183" s="301"/>
      <c r="G183" s="302"/>
      <c r="H183" s="170"/>
      <c r="I183" s="170"/>
      <c r="J183" s="231"/>
      <c r="K183" s="586">
        <f t="shared" si="25"/>
        <v>0</v>
      </c>
      <c r="L183" s="587">
        <f t="shared" si="26"/>
        <v>0</v>
      </c>
      <c r="M183" s="586">
        <f>IF(P183="x",0,IF(I183&lt;(INDEX(Lookup!$U$2:$U$10,MATCH($D$43,Lookup!$S$2:$S$10,0))),0,ROUND(((_xlfn.DAYS(I183,H183)+1)*J183)/7,0)))</f>
        <v>0</v>
      </c>
      <c r="N183" s="766">
        <f t="shared" si="27"/>
        <v>0</v>
      </c>
      <c r="O183" s="652"/>
      <c r="P183" s="767"/>
      <c r="R183" s="833">
        <f t="shared" si="28"/>
        <v>0</v>
      </c>
      <c r="S183" s="849">
        <f t="shared" si="29"/>
        <v>0</v>
      </c>
    </row>
    <row r="184" spans="2:19" x14ac:dyDescent="0.35">
      <c r="B184" s="229"/>
      <c r="C184" s="301"/>
      <c r="D184" s="301"/>
      <c r="E184" s="233"/>
      <c r="F184" s="301"/>
      <c r="G184" s="302"/>
      <c r="H184" s="170"/>
      <c r="I184" s="170"/>
      <c r="J184" s="231"/>
      <c r="K184" s="586">
        <f t="shared" si="25"/>
        <v>0</v>
      </c>
      <c r="L184" s="587">
        <f t="shared" si="26"/>
        <v>0</v>
      </c>
      <c r="M184" s="586">
        <f>IF(P184="x",0,IF(I184&lt;(INDEX(Lookup!$U$2:$U$10,MATCH($D$43,Lookup!$S$2:$S$10,0))),0,ROUND(((_xlfn.DAYS(I184,H184)+1)*J184)/7,0)))</f>
        <v>0</v>
      </c>
      <c r="N184" s="766">
        <f t="shared" si="27"/>
        <v>0</v>
      </c>
      <c r="O184" s="652"/>
      <c r="P184" s="767"/>
      <c r="R184" s="833">
        <f t="shared" si="28"/>
        <v>0</v>
      </c>
      <c r="S184" s="849">
        <f t="shared" si="29"/>
        <v>0</v>
      </c>
    </row>
    <row r="185" spans="2:19" x14ac:dyDescent="0.35">
      <c r="B185" s="229"/>
      <c r="C185" s="301"/>
      <c r="D185" s="301"/>
      <c r="E185" s="233"/>
      <c r="F185" s="301"/>
      <c r="G185" s="302"/>
      <c r="H185" s="170"/>
      <c r="I185" s="170"/>
      <c r="J185" s="231"/>
      <c r="K185" s="586">
        <f t="shared" si="25"/>
        <v>0</v>
      </c>
      <c r="L185" s="587">
        <f t="shared" si="26"/>
        <v>0</v>
      </c>
      <c r="M185" s="586">
        <f>IF(P185="x",0,IF(I185&lt;(INDEX(Lookup!$U$2:$U$10,MATCH($D$43,Lookup!$S$2:$S$10,0))),0,ROUND(((_xlfn.DAYS(I185,H185)+1)*J185)/7,0)))</f>
        <v>0</v>
      </c>
      <c r="N185" s="766">
        <f t="shared" si="27"/>
        <v>0</v>
      </c>
      <c r="O185" s="652"/>
      <c r="P185" s="767"/>
      <c r="R185" s="833">
        <f t="shared" si="28"/>
        <v>0</v>
      </c>
      <c r="S185" s="849">
        <f t="shared" si="29"/>
        <v>0</v>
      </c>
    </row>
    <row r="186" spans="2:19" x14ac:dyDescent="0.35">
      <c r="B186" s="229"/>
      <c r="C186" s="301"/>
      <c r="D186" s="301"/>
      <c r="E186" s="233"/>
      <c r="F186" s="301"/>
      <c r="G186" s="302"/>
      <c r="H186" s="170"/>
      <c r="I186" s="170"/>
      <c r="J186" s="231"/>
      <c r="K186" s="586">
        <f t="shared" si="25"/>
        <v>0</v>
      </c>
      <c r="L186" s="587">
        <f t="shared" si="26"/>
        <v>0</v>
      </c>
      <c r="M186" s="586">
        <f>IF(P186="x",0,IF(I186&lt;(INDEX(Lookup!$U$2:$U$10,MATCH($D$43,Lookup!$S$2:$S$10,0))),0,ROUND(((_xlfn.DAYS(I186,H186)+1)*J186)/7,0)))</f>
        <v>0</v>
      </c>
      <c r="N186" s="766">
        <f t="shared" si="27"/>
        <v>0</v>
      </c>
      <c r="O186" s="652"/>
      <c r="P186" s="767"/>
      <c r="R186" s="833">
        <f t="shared" si="28"/>
        <v>0</v>
      </c>
      <c r="S186" s="849">
        <f t="shared" si="29"/>
        <v>0</v>
      </c>
    </row>
    <row r="187" spans="2:19" x14ac:dyDescent="0.35">
      <c r="B187" s="229"/>
      <c r="C187" s="301"/>
      <c r="D187" s="301"/>
      <c r="E187" s="233"/>
      <c r="F187" s="301"/>
      <c r="G187" s="302"/>
      <c r="H187" s="170"/>
      <c r="I187" s="170"/>
      <c r="J187" s="231"/>
      <c r="K187" s="586">
        <f t="shared" si="25"/>
        <v>0</v>
      </c>
      <c r="L187" s="587">
        <f t="shared" si="26"/>
        <v>0</v>
      </c>
      <c r="M187" s="586">
        <f>IF(P187="x",0,IF(I187&lt;(INDEX(Lookup!$U$2:$U$10,MATCH($D$43,Lookup!$S$2:$S$10,0))),0,ROUND(((_xlfn.DAYS(I187,H187)+1)*J187)/7,0)))</f>
        <v>0</v>
      </c>
      <c r="N187" s="766">
        <f t="shared" si="27"/>
        <v>0</v>
      </c>
      <c r="O187" s="652"/>
      <c r="P187" s="767"/>
      <c r="R187" s="833">
        <f t="shared" si="28"/>
        <v>0</v>
      </c>
      <c r="S187" s="849">
        <f t="shared" si="29"/>
        <v>0</v>
      </c>
    </row>
    <row r="188" spans="2:19" x14ac:dyDescent="0.35">
      <c r="B188" s="229"/>
      <c r="C188" s="301"/>
      <c r="D188" s="301"/>
      <c r="E188" s="233"/>
      <c r="F188" s="301"/>
      <c r="G188" s="302"/>
      <c r="H188" s="170"/>
      <c r="I188" s="170"/>
      <c r="J188" s="231"/>
      <c r="K188" s="586">
        <f t="shared" si="25"/>
        <v>0</v>
      </c>
      <c r="L188" s="587">
        <f t="shared" si="26"/>
        <v>0</v>
      </c>
      <c r="M188" s="586">
        <f>IF(P188="x",0,IF(I188&lt;(INDEX(Lookup!$U$2:$U$10,MATCH($D$43,Lookup!$S$2:$S$10,0))),0,ROUND(((_xlfn.DAYS(I188,H188)+1)*J188)/7,0)))</f>
        <v>0</v>
      </c>
      <c r="N188" s="766">
        <f t="shared" si="27"/>
        <v>0</v>
      </c>
      <c r="O188" s="652"/>
      <c r="P188" s="767"/>
      <c r="R188" s="833">
        <f t="shared" si="28"/>
        <v>0</v>
      </c>
      <c r="S188" s="849">
        <f t="shared" si="29"/>
        <v>0</v>
      </c>
    </row>
    <row r="189" spans="2:19" x14ac:dyDescent="0.35">
      <c r="B189" s="229"/>
      <c r="C189" s="301"/>
      <c r="D189" s="301"/>
      <c r="E189" s="233"/>
      <c r="F189" s="301"/>
      <c r="G189" s="302"/>
      <c r="H189" s="170"/>
      <c r="I189" s="170"/>
      <c r="J189" s="231"/>
      <c r="K189" s="586">
        <f t="shared" si="25"/>
        <v>0</v>
      </c>
      <c r="L189" s="587">
        <f t="shared" si="26"/>
        <v>0</v>
      </c>
      <c r="M189" s="586">
        <f>IF(P189="x",0,IF(I189&lt;(INDEX(Lookup!$U$2:$U$10,MATCH($D$43,Lookup!$S$2:$S$10,0))),0,ROUND(((_xlfn.DAYS(I189,H189)+1)*J189)/7,0)))</f>
        <v>0</v>
      </c>
      <c r="N189" s="766">
        <f t="shared" si="27"/>
        <v>0</v>
      </c>
      <c r="O189" s="652"/>
      <c r="P189" s="767"/>
      <c r="R189" s="833">
        <f t="shared" si="28"/>
        <v>0</v>
      </c>
      <c r="S189" s="849">
        <f t="shared" si="29"/>
        <v>0</v>
      </c>
    </row>
    <row r="190" spans="2:19" x14ac:dyDescent="0.35">
      <c r="B190" s="229"/>
      <c r="C190" s="301"/>
      <c r="D190" s="301"/>
      <c r="E190" s="233"/>
      <c r="F190" s="301"/>
      <c r="G190" s="302"/>
      <c r="H190" s="170"/>
      <c r="I190" s="170"/>
      <c r="J190" s="231"/>
      <c r="K190" s="586">
        <f t="shared" si="25"/>
        <v>0</v>
      </c>
      <c r="L190" s="587">
        <f t="shared" si="26"/>
        <v>0</v>
      </c>
      <c r="M190" s="586">
        <f>IF(P190="x",0,IF(I190&lt;(INDEX(Lookup!$U$2:$U$10,MATCH($D$43,Lookup!$S$2:$S$10,0))),0,ROUND(((_xlfn.DAYS(I190,H190)+1)*J190)/7,0)))</f>
        <v>0</v>
      </c>
      <c r="N190" s="766">
        <f t="shared" si="27"/>
        <v>0</v>
      </c>
      <c r="O190" s="652"/>
      <c r="P190" s="767"/>
      <c r="R190" s="833">
        <f t="shared" si="28"/>
        <v>0</v>
      </c>
      <c r="S190" s="849">
        <f t="shared" si="29"/>
        <v>0</v>
      </c>
    </row>
    <row r="191" spans="2:19" x14ac:dyDescent="0.35">
      <c r="B191" s="229"/>
      <c r="C191" s="301"/>
      <c r="D191" s="301"/>
      <c r="E191" s="233"/>
      <c r="F191" s="301"/>
      <c r="G191" s="302"/>
      <c r="H191" s="170"/>
      <c r="I191" s="170"/>
      <c r="J191" s="231"/>
      <c r="K191" s="586">
        <f t="shared" si="25"/>
        <v>0</v>
      </c>
      <c r="L191" s="587">
        <f t="shared" si="26"/>
        <v>0</v>
      </c>
      <c r="M191" s="586">
        <f>IF(P191="x",0,IF(I191&lt;(INDEX(Lookup!$U$2:$U$10,MATCH($D$43,Lookup!$S$2:$S$10,0))),0,ROUND(((_xlfn.DAYS(I191,H191)+1)*J191)/7,0)))</f>
        <v>0</v>
      </c>
      <c r="N191" s="766">
        <f t="shared" si="27"/>
        <v>0</v>
      </c>
      <c r="O191" s="652"/>
      <c r="P191" s="767"/>
      <c r="R191" s="833">
        <f t="shared" si="28"/>
        <v>0</v>
      </c>
      <c r="S191" s="849">
        <f t="shared" si="29"/>
        <v>0</v>
      </c>
    </row>
    <row r="192" spans="2:19" x14ac:dyDescent="0.35">
      <c r="B192" s="229"/>
      <c r="C192" s="301"/>
      <c r="D192" s="301"/>
      <c r="E192" s="233"/>
      <c r="F192" s="301"/>
      <c r="G192" s="302"/>
      <c r="H192" s="170"/>
      <c r="I192" s="170"/>
      <c r="J192" s="231"/>
      <c r="K192" s="586">
        <f t="shared" si="25"/>
        <v>0</v>
      </c>
      <c r="L192" s="587">
        <f t="shared" si="26"/>
        <v>0</v>
      </c>
      <c r="M192" s="586">
        <f>IF(P192="x",0,IF(I192&lt;(INDEX(Lookup!$U$2:$U$10,MATCH($D$43,Lookup!$S$2:$S$10,0))),0,ROUND(((_xlfn.DAYS(I192,H192)+1)*J192)/7,0)))</f>
        <v>0</v>
      </c>
      <c r="N192" s="766">
        <f t="shared" si="27"/>
        <v>0</v>
      </c>
      <c r="O192" s="652"/>
      <c r="P192" s="767"/>
      <c r="R192" s="833">
        <f t="shared" si="28"/>
        <v>0</v>
      </c>
      <c r="S192" s="849">
        <f t="shared" si="29"/>
        <v>0</v>
      </c>
    </row>
    <row r="193" spans="2:19" x14ac:dyDescent="0.35">
      <c r="B193" s="229"/>
      <c r="C193" s="301"/>
      <c r="D193" s="301"/>
      <c r="E193" s="233"/>
      <c r="F193" s="301"/>
      <c r="G193" s="302"/>
      <c r="H193" s="170"/>
      <c r="I193" s="170"/>
      <c r="J193" s="231"/>
      <c r="K193" s="586">
        <f t="shared" si="25"/>
        <v>0</v>
      </c>
      <c r="L193" s="587">
        <f t="shared" si="26"/>
        <v>0</v>
      </c>
      <c r="M193" s="586">
        <f>IF(P193="x",0,IF(I193&lt;(INDEX(Lookup!$U$2:$U$10,MATCH($D$43,Lookup!$S$2:$S$10,0))),0,ROUND(((_xlfn.DAYS(I193,H193)+1)*J193)/7,0)))</f>
        <v>0</v>
      </c>
      <c r="N193" s="766">
        <f t="shared" si="27"/>
        <v>0</v>
      </c>
      <c r="O193" s="652"/>
      <c r="P193" s="767"/>
      <c r="R193" s="833">
        <f t="shared" si="28"/>
        <v>0</v>
      </c>
      <c r="S193" s="849">
        <f t="shared" si="29"/>
        <v>0</v>
      </c>
    </row>
    <row r="194" spans="2:19" x14ac:dyDescent="0.35">
      <c r="B194" s="229"/>
      <c r="C194" s="301"/>
      <c r="D194" s="301"/>
      <c r="E194" s="233"/>
      <c r="F194" s="301"/>
      <c r="G194" s="302"/>
      <c r="H194" s="170"/>
      <c r="I194" s="170"/>
      <c r="J194" s="231"/>
      <c r="K194" s="586">
        <f t="shared" si="25"/>
        <v>0</v>
      </c>
      <c r="L194" s="587">
        <f t="shared" si="26"/>
        <v>0</v>
      </c>
      <c r="M194" s="586">
        <f>IF(P194="x",0,IF(I194&lt;(INDEX(Lookup!$U$2:$U$10,MATCH($D$43,Lookup!$S$2:$S$10,0))),0,ROUND(((_xlfn.DAYS(I194,H194)+1)*J194)/7,0)))</f>
        <v>0</v>
      </c>
      <c r="N194" s="766">
        <f t="shared" si="27"/>
        <v>0</v>
      </c>
      <c r="O194" s="652"/>
      <c r="P194" s="767"/>
      <c r="R194" s="833">
        <f t="shared" si="28"/>
        <v>0</v>
      </c>
      <c r="S194" s="849">
        <f t="shared" si="29"/>
        <v>0</v>
      </c>
    </row>
    <row r="195" spans="2:19" x14ac:dyDescent="0.35">
      <c r="B195" s="229"/>
      <c r="C195" s="301"/>
      <c r="D195" s="301"/>
      <c r="E195" s="233"/>
      <c r="F195" s="301"/>
      <c r="G195" s="302"/>
      <c r="H195" s="170"/>
      <c r="I195" s="170"/>
      <c r="J195" s="231"/>
      <c r="K195" s="586">
        <f t="shared" si="25"/>
        <v>0</v>
      </c>
      <c r="L195" s="587">
        <f t="shared" si="26"/>
        <v>0</v>
      </c>
      <c r="M195" s="586">
        <f>IF(P195="x",0,IF(I195&lt;(INDEX(Lookup!$U$2:$U$10,MATCH($D$43,Lookup!$S$2:$S$10,0))),0,ROUND(((_xlfn.DAYS(I195,H195)+1)*J195)/7,0)))</f>
        <v>0</v>
      </c>
      <c r="N195" s="766">
        <f t="shared" si="27"/>
        <v>0</v>
      </c>
      <c r="O195" s="652"/>
      <c r="P195" s="767"/>
      <c r="R195" s="833">
        <f t="shared" si="28"/>
        <v>0</v>
      </c>
      <c r="S195" s="849">
        <f t="shared" si="29"/>
        <v>0</v>
      </c>
    </row>
    <row r="196" spans="2:19" x14ac:dyDescent="0.35">
      <c r="B196" s="229"/>
      <c r="C196" s="301"/>
      <c r="D196" s="301"/>
      <c r="E196" s="233"/>
      <c r="F196" s="301"/>
      <c r="G196" s="302"/>
      <c r="H196" s="170"/>
      <c r="I196" s="170"/>
      <c r="J196" s="231"/>
      <c r="K196" s="586">
        <f t="shared" si="25"/>
        <v>0</v>
      </c>
      <c r="L196" s="587">
        <f t="shared" si="26"/>
        <v>0</v>
      </c>
      <c r="M196" s="586">
        <f>IF(P196="x",0,IF(I196&lt;(INDEX(Lookup!$U$2:$U$10,MATCH($D$43,Lookup!$S$2:$S$10,0))),0,ROUND(((_xlfn.DAYS(I196,H196)+1)*J196)/7,0)))</f>
        <v>0</v>
      </c>
      <c r="N196" s="766">
        <f t="shared" si="27"/>
        <v>0</v>
      </c>
      <c r="O196" s="652"/>
      <c r="P196" s="767"/>
      <c r="R196" s="833">
        <f t="shared" si="28"/>
        <v>0</v>
      </c>
      <c r="S196" s="849">
        <f t="shared" si="29"/>
        <v>0</v>
      </c>
    </row>
    <row r="197" spans="2:19" x14ac:dyDescent="0.35">
      <c r="B197" s="229"/>
      <c r="C197" s="301"/>
      <c r="D197" s="301"/>
      <c r="E197" s="233"/>
      <c r="F197" s="301"/>
      <c r="G197" s="302"/>
      <c r="H197" s="170"/>
      <c r="I197" s="170"/>
      <c r="J197" s="231"/>
      <c r="K197" s="586">
        <f t="shared" si="25"/>
        <v>0</v>
      </c>
      <c r="L197" s="587">
        <f t="shared" si="26"/>
        <v>0</v>
      </c>
      <c r="M197" s="586">
        <f>IF(P197="x",0,IF(I197&lt;(INDEX(Lookup!$U$2:$U$10,MATCH($D$43,Lookup!$S$2:$S$10,0))),0,ROUND(((_xlfn.DAYS(I197,H197)+1)*J197)/7,0)))</f>
        <v>0</v>
      </c>
      <c r="N197" s="766">
        <f t="shared" si="27"/>
        <v>0</v>
      </c>
      <c r="O197" s="652"/>
      <c r="P197" s="767"/>
      <c r="R197" s="833">
        <f t="shared" si="28"/>
        <v>0</v>
      </c>
      <c r="S197" s="849">
        <f t="shared" si="29"/>
        <v>0</v>
      </c>
    </row>
    <row r="198" spans="2:19" x14ac:dyDescent="0.35">
      <c r="B198" s="229"/>
      <c r="C198" s="301"/>
      <c r="D198" s="301"/>
      <c r="E198" s="233"/>
      <c r="F198" s="301"/>
      <c r="G198" s="302"/>
      <c r="H198" s="170"/>
      <c r="I198" s="170"/>
      <c r="J198" s="231"/>
      <c r="K198" s="586">
        <f t="shared" si="25"/>
        <v>0</v>
      </c>
      <c r="L198" s="587">
        <f t="shared" si="26"/>
        <v>0</v>
      </c>
      <c r="M198" s="586">
        <f>IF(P198="x",0,IF(I198&lt;(INDEX(Lookup!$U$2:$U$10,MATCH($D$43,Lookup!$S$2:$S$10,0))),0,ROUND(((_xlfn.DAYS(I198,H198)+1)*J198)/7,0)))</f>
        <v>0</v>
      </c>
      <c r="N198" s="766">
        <f t="shared" si="27"/>
        <v>0</v>
      </c>
      <c r="O198" s="652"/>
      <c r="P198" s="767"/>
      <c r="R198" s="833">
        <f t="shared" si="28"/>
        <v>0</v>
      </c>
      <c r="S198" s="849">
        <f t="shared" si="29"/>
        <v>0</v>
      </c>
    </row>
    <row r="199" spans="2:19" x14ac:dyDescent="0.35">
      <c r="B199" s="229"/>
      <c r="C199" s="301"/>
      <c r="D199" s="301"/>
      <c r="E199" s="233"/>
      <c r="F199" s="301"/>
      <c r="G199" s="302"/>
      <c r="H199" s="170"/>
      <c r="I199" s="170"/>
      <c r="J199" s="231"/>
      <c r="K199" s="586">
        <f t="shared" si="25"/>
        <v>0</v>
      </c>
      <c r="L199" s="587">
        <f t="shared" si="26"/>
        <v>0</v>
      </c>
      <c r="M199" s="586">
        <f>IF(P199="x",0,IF(I199&lt;(INDEX(Lookup!$U$2:$U$10,MATCH($D$43,Lookup!$S$2:$S$10,0))),0,ROUND(((_xlfn.DAYS(I199,H199)+1)*J199)/7,0)))</f>
        <v>0</v>
      </c>
      <c r="N199" s="766">
        <f t="shared" si="27"/>
        <v>0</v>
      </c>
      <c r="O199" s="652"/>
      <c r="P199" s="767"/>
      <c r="R199" s="833">
        <f t="shared" si="28"/>
        <v>0</v>
      </c>
      <c r="S199" s="849">
        <f t="shared" si="29"/>
        <v>0</v>
      </c>
    </row>
    <row r="200" spans="2:19" x14ac:dyDescent="0.35">
      <c r="B200" s="229"/>
      <c r="C200" s="301"/>
      <c r="D200" s="301"/>
      <c r="E200" s="233"/>
      <c r="F200" s="301"/>
      <c r="G200" s="302"/>
      <c r="H200" s="170"/>
      <c r="I200" s="170"/>
      <c r="J200" s="231"/>
      <c r="K200" s="586">
        <f t="shared" si="25"/>
        <v>0</v>
      </c>
      <c r="L200" s="587">
        <f t="shared" si="26"/>
        <v>0</v>
      </c>
      <c r="M200" s="586">
        <f>IF(P200="x",0,IF(I200&lt;(INDEX(Lookup!$U$2:$U$10,MATCH($D$43,Lookup!$S$2:$S$10,0))),0,ROUND(((_xlfn.DAYS(I200,H200)+1)*J200)/7,0)))</f>
        <v>0</v>
      </c>
      <c r="N200" s="766">
        <f t="shared" si="27"/>
        <v>0</v>
      </c>
      <c r="O200" s="652"/>
      <c r="P200" s="767"/>
      <c r="R200" s="833">
        <f t="shared" si="28"/>
        <v>0</v>
      </c>
      <c r="S200" s="849">
        <f t="shared" si="29"/>
        <v>0</v>
      </c>
    </row>
    <row r="201" spans="2:19" x14ac:dyDescent="0.35">
      <c r="B201" s="229"/>
      <c r="C201" s="301"/>
      <c r="D201" s="301"/>
      <c r="E201" s="233"/>
      <c r="F201" s="301"/>
      <c r="G201" s="302"/>
      <c r="H201" s="170"/>
      <c r="I201" s="170"/>
      <c r="J201" s="231"/>
      <c r="K201" s="586">
        <f t="shared" si="25"/>
        <v>0</v>
      </c>
      <c r="L201" s="587">
        <f t="shared" si="26"/>
        <v>0</v>
      </c>
      <c r="M201" s="586">
        <f>IF(P201="x",0,IF(I201&lt;(INDEX(Lookup!$U$2:$U$10,MATCH($D$43,Lookup!$S$2:$S$10,0))),0,ROUND(((_xlfn.DAYS(I201,H201)+1)*J201)/7,0)))</f>
        <v>0</v>
      </c>
      <c r="N201" s="766">
        <f t="shared" si="27"/>
        <v>0</v>
      </c>
      <c r="O201" s="652"/>
      <c r="P201" s="767"/>
      <c r="R201" s="833">
        <f t="shared" si="28"/>
        <v>0</v>
      </c>
      <c r="S201" s="849">
        <f t="shared" si="29"/>
        <v>0</v>
      </c>
    </row>
    <row r="202" spans="2:19" x14ac:dyDescent="0.35">
      <c r="B202" s="229"/>
      <c r="C202" s="301"/>
      <c r="D202" s="301"/>
      <c r="E202" s="233"/>
      <c r="F202" s="301"/>
      <c r="G202" s="302"/>
      <c r="H202" s="170"/>
      <c r="I202" s="170"/>
      <c r="J202" s="231"/>
      <c r="K202" s="586">
        <f t="shared" si="25"/>
        <v>0</v>
      </c>
      <c r="L202" s="587">
        <f t="shared" si="26"/>
        <v>0</v>
      </c>
      <c r="M202" s="586">
        <f>IF(P202="x",0,IF(I202&lt;(INDEX(Lookup!$U$2:$U$10,MATCH($D$43,Lookup!$S$2:$S$10,0))),0,ROUND(((_xlfn.DAYS(I202,H202)+1)*J202)/7,0)))</f>
        <v>0</v>
      </c>
      <c r="N202" s="766">
        <f t="shared" si="27"/>
        <v>0</v>
      </c>
      <c r="O202" s="652"/>
      <c r="P202" s="767"/>
      <c r="R202" s="833">
        <f t="shared" si="28"/>
        <v>0</v>
      </c>
      <c r="S202" s="849">
        <f t="shared" si="29"/>
        <v>0</v>
      </c>
    </row>
    <row r="203" spans="2:19" x14ac:dyDescent="0.35">
      <c r="B203" s="229"/>
      <c r="C203" s="301"/>
      <c r="D203" s="301"/>
      <c r="E203" s="233"/>
      <c r="F203" s="301"/>
      <c r="G203" s="302"/>
      <c r="H203" s="170"/>
      <c r="I203" s="170"/>
      <c r="J203" s="231"/>
      <c r="K203" s="586">
        <f t="shared" si="25"/>
        <v>0</v>
      </c>
      <c r="L203" s="587">
        <f t="shared" si="26"/>
        <v>0</v>
      </c>
      <c r="M203" s="586">
        <f>IF(P203="x",0,IF(I203&lt;(INDEX(Lookup!$U$2:$U$10,MATCH($D$43,Lookup!$S$2:$S$10,0))),0,ROUND(((_xlfn.DAYS(I203,H203)+1)*J203)/7,0)))</f>
        <v>0</v>
      </c>
      <c r="N203" s="766">
        <f t="shared" si="27"/>
        <v>0</v>
      </c>
      <c r="O203" s="652"/>
      <c r="P203" s="767"/>
      <c r="R203" s="833">
        <f t="shared" si="28"/>
        <v>0</v>
      </c>
      <c r="S203" s="849">
        <f t="shared" si="29"/>
        <v>0</v>
      </c>
    </row>
    <row r="204" spans="2:19" x14ac:dyDescent="0.35">
      <c r="B204" s="229"/>
      <c r="C204" s="301"/>
      <c r="D204" s="301"/>
      <c r="E204" s="233"/>
      <c r="F204" s="301"/>
      <c r="G204" s="302"/>
      <c r="H204" s="170"/>
      <c r="I204" s="170"/>
      <c r="J204" s="231"/>
      <c r="K204" s="586">
        <f t="shared" si="25"/>
        <v>0</v>
      </c>
      <c r="L204" s="587">
        <f t="shared" si="26"/>
        <v>0</v>
      </c>
      <c r="M204" s="586">
        <f>IF(P204="x",0,IF(I204&lt;(INDEX(Lookup!$U$2:$U$10,MATCH($D$43,Lookup!$S$2:$S$10,0))),0,ROUND(((_xlfn.DAYS(I204,H204)+1)*J204)/7,0)))</f>
        <v>0</v>
      </c>
      <c r="N204" s="766">
        <f t="shared" si="27"/>
        <v>0</v>
      </c>
      <c r="O204" s="652"/>
      <c r="P204" s="767"/>
      <c r="R204" s="833">
        <f t="shared" si="28"/>
        <v>0</v>
      </c>
      <c r="S204" s="849">
        <f t="shared" si="29"/>
        <v>0</v>
      </c>
    </row>
    <row r="205" spans="2:19" x14ac:dyDescent="0.35">
      <c r="B205" s="229"/>
      <c r="C205" s="301"/>
      <c r="D205" s="301"/>
      <c r="E205" s="233"/>
      <c r="F205" s="301"/>
      <c r="G205" s="302"/>
      <c r="H205" s="170"/>
      <c r="I205" s="170"/>
      <c r="J205" s="231"/>
      <c r="K205" s="586">
        <f t="shared" si="25"/>
        <v>0</v>
      </c>
      <c r="L205" s="587">
        <f t="shared" si="26"/>
        <v>0</v>
      </c>
      <c r="M205" s="586">
        <f>IF(P205="x",0,IF(I205&lt;(INDEX(Lookup!$U$2:$U$10,MATCH($D$43,Lookup!$S$2:$S$10,0))),0,ROUND(((_xlfn.DAYS(I205,H205)+1)*J205)/7,0)))</f>
        <v>0</v>
      </c>
      <c r="N205" s="766">
        <f t="shared" si="27"/>
        <v>0</v>
      </c>
      <c r="O205" s="652"/>
      <c r="P205" s="767"/>
      <c r="R205" s="833">
        <f t="shared" si="28"/>
        <v>0</v>
      </c>
      <c r="S205" s="849">
        <f t="shared" si="29"/>
        <v>0</v>
      </c>
    </row>
    <row r="206" spans="2:19" x14ac:dyDescent="0.35">
      <c r="B206" s="229"/>
      <c r="C206" s="301"/>
      <c r="D206" s="301"/>
      <c r="E206" s="233"/>
      <c r="F206" s="301"/>
      <c r="G206" s="302"/>
      <c r="H206" s="170"/>
      <c r="I206" s="170"/>
      <c r="J206" s="231"/>
      <c r="K206" s="586">
        <f t="shared" si="25"/>
        <v>0</v>
      </c>
      <c r="L206" s="587">
        <f t="shared" si="26"/>
        <v>0</v>
      </c>
      <c r="M206" s="586">
        <f>IF(P206="x",0,IF(I206&lt;(INDEX(Lookup!$U$2:$U$10,MATCH($D$43,Lookup!$S$2:$S$10,0))),0,ROUND(((_xlfn.DAYS(I206,H206)+1)*J206)/7,0)))</f>
        <v>0</v>
      </c>
      <c r="N206" s="766">
        <f t="shared" si="27"/>
        <v>0</v>
      </c>
      <c r="O206" s="652"/>
      <c r="P206" s="767"/>
      <c r="R206" s="833">
        <f t="shared" si="28"/>
        <v>0</v>
      </c>
      <c r="S206" s="849">
        <f t="shared" si="29"/>
        <v>0</v>
      </c>
    </row>
    <row r="207" spans="2:19" x14ac:dyDescent="0.35">
      <c r="B207" s="229"/>
      <c r="C207" s="301"/>
      <c r="D207" s="301"/>
      <c r="E207" s="233"/>
      <c r="F207" s="301"/>
      <c r="G207" s="302"/>
      <c r="H207" s="170"/>
      <c r="I207" s="170"/>
      <c r="J207" s="231"/>
      <c r="K207" s="586">
        <f t="shared" si="25"/>
        <v>0</v>
      </c>
      <c r="L207" s="587">
        <f t="shared" si="26"/>
        <v>0</v>
      </c>
      <c r="M207" s="586">
        <f>IF(P207="x",0,IF(I207&lt;(INDEX(Lookup!$U$2:$U$10,MATCH($D$43,Lookup!$S$2:$S$10,0))),0,ROUND(((_xlfn.DAYS(I207,H207)+1)*J207)/7,0)))</f>
        <v>0</v>
      </c>
      <c r="N207" s="766">
        <f t="shared" si="27"/>
        <v>0</v>
      </c>
      <c r="O207" s="652"/>
      <c r="P207" s="767"/>
      <c r="R207" s="833">
        <f t="shared" si="28"/>
        <v>0</v>
      </c>
      <c r="S207" s="849">
        <f t="shared" si="29"/>
        <v>0</v>
      </c>
    </row>
    <row r="208" spans="2:19" x14ac:dyDescent="0.35">
      <c r="B208" s="229"/>
      <c r="C208" s="301"/>
      <c r="D208" s="301"/>
      <c r="E208" s="233"/>
      <c r="F208" s="301"/>
      <c r="G208" s="302"/>
      <c r="H208" s="170"/>
      <c r="I208" s="170"/>
      <c r="J208" s="231"/>
      <c r="K208" s="586">
        <f t="shared" si="25"/>
        <v>0</v>
      </c>
      <c r="L208" s="587">
        <f t="shared" si="26"/>
        <v>0</v>
      </c>
      <c r="M208" s="586">
        <f>IF(P208="x",0,IF(I208&lt;(INDEX(Lookup!$U$2:$U$10,MATCH($D$43,Lookup!$S$2:$S$10,0))),0,ROUND(((_xlfn.DAYS(I208,H208)+1)*J208)/7,0)))</f>
        <v>0</v>
      </c>
      <c r="N208" s="766">
        <f t="shared" si="27"/>
        <v>0</v>
      </c>
      <c r="O208" s="652"/>
      <c r="P208" s="767"/>
      <c r="R208" s="833">
        <f t="shared" si="28"/>
        <v>0</v>
      </c>
      <c r="S208" s="849">
        <f t="shared" si="29"/>
        <v>0</v>
      </c>
    </row>
    <row r="209" spans="2:19" x14ac:dyDescent="0.35">
      <c r="B209" s="229"/>
      <c r="C209" s="301"/>
      <c r="D209" s="301"/>
      <c r="E209" s="233"/>
      <c r="F209" s="301"/>
      <c r="G209" s="302"/>
      <c r="H209" s="170"/>
      <c r="I209" s="170"/>
      <c r="J209" s="231"/>
      <c r="K209" s="586">
        <f t="shared" si="25"/>
        <v>0</v>
      </c>
      <c r="L209" s="587">
        <f t="shared" si="26"/>
        <v>0</v>
      </c>
      <c r="M209" s="586">
        <f>IF(P209="x",0,IF(I209&lt;(INDEX(Lookup!$U$2:$U$10,MATCH($D$43,Lookup!$S$2:$S$10,0))),0,ROUND(((_xlfn.DAYS(I209,H209)+1)*J209)/7,0)))</f>
        <v>0</v>
      </c>
      <c r="N209" s="766">
        <f t="shared" si="27"/>
        <v>0</v>
      </c>
      <c r="O209" s="652"/>
      <c r="P209" s="767"/>
      <c r="R209" s="833">
        <f t="shared" si="28"/>
        <v>0</v>
      </c>
      <c r="S209" s="849">
        <f t="shared" si="29"/>
        <v>0</v>
      </c>
    </row>
    <row r="210" spans="2:19" x14ac:dyDescent="0.35">
      <c r="B210" s="229"/>
      <c r="C210" s="301"/>
      <c r="D210" s="301"/>
      <c r="E210" s="233"/>
      <c r="F210" s="301"/>
      <c r="G210" s="302"/>
      <c r="H210" s="170"/>
      <c r="I210" s="170"/>
      <c r="J210" s="231"/>
      <c r="K210" s="586">
        <f t="shared" si="25"/>
        <v>0</v>
      </c>
      <c r="L210" s="587">
        <f t="shared" si="26"/>
        <v>0</v>
      </c>
      <c r="M210" s="586">
        <f>IF(P210="x",0,IF(I210&lt;(INDEX(Lookup!$U$2:$U$10,MATCH($D$43,Lookup!$S$2:$S$10,0))),0,ROUND(((_xlfn.DAYS(I210,H210)+1)*J210)/7,0)))</f>
        <v>0</v>
      </c>
      <c r="N210" s="766">
        <f t="shared" si="27"/>
        <v>0</v>
      </c>
      <c r="O210" s="652"/>
      <c r="P210" s="767"/>
      <c r="R210" s="833">
        <f t="shared" si="28"/>
        <v>0</v>
      </c>
      <c r="S210" s="849">
        <f t="shared" si="29"/>
        <v>0</v>
      </c>
    </row>
    <row r="211" spans="2:19" x14ac:dyDescent="0.35">
      <c r="B211" s="229"/>
      <c r="C211" s="301"/>
      <c r="D211" s="301"/>
      <c r="E211" s="233"/>
      <c r="F211" s="301"/>
      <c r="G211" s="302"/>
      <c r="H211" s="170"/>
      <c r="I211" s="170"/>
      <c r="J211" s="231"/>
      <c r="K211" s="586">
        <f t="shared" si="25"/>
        <v>0</v>
      </c>
      <c r="L211" s="587">
        <f t="shared" si="26"/>
        <v>0</v>
      </c>
      <c r="M211" s="586">
        <f>IF(P211="x",0,IF(I211&lt;(INDEX(Lookup!$U$2:$U$10,MATCH($D$43,Lookup!$S$2:$S$10,0))),0,ROUND(((_xlfn.DAYS(I211,H211)+1)*J211)/7,0)))</f>
        <v>0</v>
      </c>
      <c r="N211" s="766">
        <f t="shared" si="27"/>
        <v>0</v>
      </c>
      <c r="O211" s="652"/>
      <c r="P211" s="767"/>
      <c r="R211" s="833">
        <f t="shared" si="28"/>
        <v>0</v>
      </c>
      <c r="S211" s="849">
        <f t="shared" si="29"/>
        <v>0</v>
      </c>
    </row>
    <row r="212" spans="2:19" x14ac:dyDescent="0.35">
      <c r="B212" s="229"/>
      <c r="C212" s="301"/>
      <c r="D212" s="301"/>
      <c r="E212" s="233"/>
      <c r="F212" s="301"/>
      <c r="G212" s="302"/>
      <c r="H212" s="170"/>
      <c r="I212" s="170"/>
      <c r="J212" s="231"/>
      <c r="K212" s="586">
        <f t="shared" si="25"/>
        <v>0</v>
      </c>
      <c r="L212" s="587">
        <f t="shared" si="26"/>
        <v>0</v>
      </c>
      <c r="M212" s="586">
        <f>IF(P212="x",0,IF(I212&lt;(INDEX(Lookup!$U$2:$U$10,MATCH($D$43,Lookup!$S$2:$S$10,0))),0,ROUND(((_xlfn.DAYS(I212,H212)+1)*J212)/7,0)))</f>
        <v>0</v>
      </c>
      <c r="N212" s="766">
        <f t="shared" si="27"/>
        <v>0</v>
      </c>
      <c r="O212" s="652"/>
      <c r="P212" s="767"/>
      <c r="R212" s="833">
        <f t="shared" si="28"/>
        <v>0</v>
      </c>
      <c r="S212" s="849">
        <f t="shared" si="29"/>
        <v>0</v>
      </c>
    </row>
    <row r="213" spans="2:19" x14ac:dyDescent="0.35">
      <c r="B213" s="229"/>
      <c r="C213" s="301"/>
      <c r="D213" s="301"/>
      <c r="E213" s="233"/>
      <c r="F213" s="301"/>
      <c r="G213" s="302"/>
      <c r="H213" s="170"/>
      <c r="I213" s="170"/>
      <c r="J213" s="231"/>
      <c r="K213" s="586">
        <f t="shared" si="25"/>
        <v>0</v>
      </c>
      <c r="L213" s="587">
        <f t="shared" si="26"/>
        <v>0</v>
      </c>
      <c r="M213" s="586">
        <f>IF(P213="x",0,IF(I213&lt;(INDEX(Lookup!$U$2:$U$10,MATCH($D$43,Lookup!$S$2:$S$10,0))),0,ROUND(((_xlfn.DAYS(I213,H213)+1)*J213)/7,0)))</f>
        <v>0</v>
      </c>
      <c r="N213" s="766">
        <f t="shared" si="27"/>
        <v>0</v>
      </c>
      <c r="O213" s="652"/>
      <c r="P213" s="767"/>
      <c r="R213" s="833">
        <f t="shared" si="28"/>
        <v>0</v>
      </c>
      <c r="S213" s="849">
        <f t="shared" si="29"/>
        <v>0</v>
      </c>
    </row>
    <row r="214" spans="2:19" x14ac:dyDescent="0.35">
      <c r="B214" s="229"/>
      <c r="C214" s="301"/>
      <c r="D214" s="301"/>
      <c r="E214" s="233"/>
      <c r="F214" s="301"/>
      <c r="G214" s="302"/>
      <c r="H214" s="170"/>
      <c r="I214" s="170"/>
      <c r="J214" s="231"/>
      <c r="K214" s="586">
        <f t="shared" si="25"/>
        <v>0</v>
      </c>
      <c r="L214" s="587">
        <f t="shared" si="26"/>
        <v>0</v>
      </c>
      <c r="M214" s="586">
        <f>IF(P214="x",0,IF(I214&lt;(INDEX(Lookup!$U$2:$U$10,MATCH($D$43,Lookup!$S$2:$S$10,0))),0,ROUND(((_xlfn.DAYS(I214,H214)+1)*J214)/7,0)))</f>
        <v>0</v>
      </c>
      <c r="N214" s="766">
        <f t="shared" si="27"/>
        <v>0</v>
      </c>
      <c r="O214" s="652"/>
      <c r="P214" s="767"/>
      <c r="R214" s="833">
        <f t="shared" si="28"/>
        <v>0</v>
      </c>
      <c r="S214" s="849">
        <f t="shared" si="29"/>
        <v>0</v>
      </c>
    </row>
    <row r="215" spans="2:19" x14ac:dyDescent="0.35">
      <c r="B215" s="229"/>
      <c r="C215" s="301"/>
      <c r="D215" s="301"/>
      <c r="E215" s="233"/>
      <c r="F215" s="301"/>
      <c r="G215" s="302"/>
      <c r="H215" s="170"/>
      <c r="I215" s="170"/>
      <c r="J215" s="231"/>
      <c r="K215" s="586">
        <f t="shared" si="25"/>
        <v>0</v>
      </c>
      <c r="L215" s="587">
        <f t="shared" si="26"/>
        <v>0</v>
      </c>
      <c r="M215" s="586">
        <f>IF(P215="x",0,IF(I215&lt;(INDEX(Lookup!$U$2:$U$10,MATCH($D$43,Lookup!$S$2:$S$10,0))),0,ROUND(((_xlfn.DAYS(I215,H215)+1)*J215)/7,0)))</f>
        <v>0</v>
      </c>
      <c r="N215" s="766">
        <f t="shared" si="27"/>
        <v>0</v>
      </c>
      <c r="O215" s="652"/>
      <c r="P215" s="767"/>
      <c r="R215" s="833">
        <f t="shared" si="28"/>
        <v>0</v>
      </c>
      <c r="S215" s="849">
        <f t="shared" si="29"/>
        <v>0</v>
      </c>
    </row>
    <row r="216" spans="2:19" x14ac:dyDescent="0.35">
      <c r="B216" s="229"/>
      <c r="C216" s="301"/>
      <c r="D216" s="301"/>
      <c r="E216" s="233"/>
      <c r="F216" s="301"/>
      <c r="G216" s="302"/>
      <c r="H216" s="170"/>
      <c r="I216" s="170"/>
      <c r="J216" s="231"/>
      <c r="K216" s="586">
        <f t="shared" si="25"/>
        <v>0</v>
      </c>
      <c r="L216" s="587">
        <f t="shared" si="26"/>
        <v>0</v>
      </c>
      <c r="M216" s="586">
        <f>IF(P216="x",0,IF(I216&lt;(INDEX(Lookup!$U$2:$U$10,MATCH($D$43,Lookup!$S$2:$S$10,0))),0,ROUND(((_xlfn.DAYS(I216,H216)+1)*J216)/7,0)))</f>
        <v>0</v>
      </c>
      <c r="N216" s="766">
        <f t="shared" si="27"/>
        <v>0</v>
      </c>
      <c r="O216" s="652"/>
      <c r="P216" s="767"/>
      <c r="R216" s="833">
        <f t="shared" si="28"/>
        <v>0</v>
      </c>
      <c r="S216" s="849">
        <f t="shared" si="29"/>
        <v>0</v>
      </c>
    </row>
    <row r="217" spans="2:19" x14ac:dyDescent="0.35">
      <c r="B217" s="229"/>
      <c r="C217" s="301"/>
      <c r="D217" s="301"/>
      <c r="E217" s="233"/>
      <c r="F217" s="301"/>
      <c r="G217" s="302"/>
      <c r="H217" s="170"/>
      <c r="I217" s="170"/>
      <c r="J217" s="231"/>
      <c r="K217" s="586">
        <f t="shared" si="25"/>
        <v>0</v>
      </c>
      <c r="L217" s="587">
        <f t="shared" si="26"/>
        <v>0</v>
      </c>
      <c r="M217" s="586">
        <f>IF(P217="x",0,IF(I217&lt;(INDEX(Lookup!$U$2:$U$10,MATCH($D$43,Lookup!$S$2:$S$10,0))),0,ROUND(((_xlfn.DAYS(I217,H217)+1)*J217)/7,0)))</f>
        <v>0</v>
      </c>
      <c r="N217" s="766">
        <f t="shared" si="27"/>
        <v>0</v>
      </c>
      <c r="O217" s="652"/>
      <c r="P217" s="767"/>
      <c r="R217" s="833">
        <f t="shared" si="28"/>
        <v>0</v>
      </c>
      <c r="S217" s="849">
        <f t="shared" si="29"/>
        <v>0</v>
      </c>
    </row>
    <row r="218" spans="2:19" x14ac:dyDescent="0.35">
      <c r="B218" s="229"/>
      <c r="C218" s="301"/>
      <c r="D218" s="301"/>
      <c r="E218" s="233"/>
      <c r="F218" s="301"/>
      <c r="G218" s="302"/>
      <c r="H218" s="170"/>
      <c r="I218" s="170"/>
      <c r="J218" s="231"/>
      <c r="K218" s="586">
        <f t="shared" si="25"/>
        <v>0</v>
      </c>
      <c r="L218" s="587">
        <f t="shared" si="26"/>
        <v>0</v>
      </c>
      <c r="M218" s="586">
        <f>IF(P218="x",0,IF(I218&lt;(INDEX(Lookup!$U$2:$U$10,MATCH($D$43,Lookup!$S$2:$S$10,0))),0,ROUND(((_xlfn.DAYS(I218,H218)+1)*J218)/7,0)))</f>
        <v>0</v>
      </c>
      <c r="N218" s="766">
        <f t="shared" si="27"/>
        <v>0</v>
      </c>
      <c r="O218" s="652"/>
      <c r="P218" s="767"/>
      <c r="R218" s="833">
        <f t="shared" si="28"/>
        <v>0</v>
      </c>
      <c r="S218" s="849">
        <f t="shared" si="29"/>
        <v>0</v>
      </c>
    </row>
    <row r="219" spans="2:19" x14ac:dyDescent="0.35">
      <c r="B219" s="229"/>
      <c r="C219" s="301"/>
      <c r="D219" s="301"/>
      <c r="E219" s="233"/>
      <c r="F219" s="301"/>
      <c r="G219" s="302"/>
      <c r="H219" s="170"/>
      <c r="I219" s="170"/>
      <c r="J219" s="231"/>
      <c r="K219" s="586">
        <f t="shared" si="25"/>
        <v>0</v>
      </c>
      <c r="L219" s="587">
        <f t="shared" si="26"/>
        <v>0</v>
      </c>
      <c r="M219" s="586">
        <f>IF(P219="x",0,IF(I219&lt;(INDEX(Lookup!$U$2:$U$10,MATCH($D$43,Lookup!$S$2:$S$10,0))),0,ROUND(((_xlfn.DAYS(I219,H219)+1)*J219)/7,0)))</f>
        <v>0</v>
      </c>
      <c r="N219" s="766">
        <f t="shared" si="27"/>
        <v>0</v>
      </c>
      <c r="O219" s="652"/>
      <c r="P219" s="767"/>
      <c r="R219" s="833">
        <f t="shared" si="28"/>
        <v>0</v>
      </c>
      <c r="S219" s="849">
        <f t="shared" si="29"/>
        <v>0</v>
      </c>
    </row>
    <row r="220" spans="2:19" x14ac:dyDescent="0.35">
      <c r="B220" s="229"/>
      <c r="C220" s="301"/>
      <c r="D220" s="301"/>
      <c r="E220" s="233"/>
      <c r="F220" s="301"/>
      <c r="G220" s="302"/>
      <c r="H220" s="170"/>
      <c r="I220" s="170"/>
      <c r="J220" s="231"/>
      <c r="K220" s="586">
        <f t="shared" si="25"/>
        <v>0</v>
      </c>
      <c r="L220" s="587">
        <f t="shared" si="26"/>
        <v>0</v>
      </c>
      <c r="M220" s="586">
        <f>IF(P220="x",0,IF(I220&lt;(INDEX(Lookup!$U$2:$U$10,MATCH($D$43,Lookup!$S$2:$S$10,0))),0,ROUND(((_xlfn.DAYS(I220,H220)+1)*J220)/7,0)))</f>
        <v>0</v>
      </c>
      <c r="N220" s="766">
        <f t="shared" si="27"/>
        <v>0</v>
      </c>
      <c r="O220" s="652"/>
      <c r="P220" s="767"/>
      <c r="R220" s="833">
        <f t="shared" si="28"/>
        <v>0</v>
      </c>
      <c r="S220" s="849">
        <f t="shared" si="29"/>
        <v>0</v>
      </c>
    </row>
    <row r="221" spans="2:19" x14ac:dyDescent="0.35">
      <c r="B221" s="229"/>
      <c r="C221" s="301"/>
      <c r="D221" s="301"/>
      <c r="E221" s="233"/>
      <c r="F221" s="301"/>
      <c r="G221" s="302"/>
      <c r="H221" s="170"/>
      <c r="I221" s="170"/>
      <c r="J221" s="231"/>
      <c r="K221" s="586">
        <f t="shared" si="25"/>
        <v>0</v>
      </c>
      <c r="L221" s="587">
        <f t="shared" si="26"/>
        <v>0</v>
      </c>
      <c r="M221" s="586">
        <f>IF(P221="x",0,IF(I221&lt;(INDEX(Lookup!$U$2:$U$10,MATCH($D$43,Lookup!$S$2:$S$10,0))),0,ROUND(((_xlfn.DAYS(I221,H221)+1)*J221)/7,0)))</f>
        <v>0</v>
      </c>
      <c r="N221" s="766">
        <f t="shared" si="27"/>
        <v>0</v>
      </c>
      <c r="O221" s="652"/>
      <c r="P221" s="767"/>
      <c r="R221" s="833">
        <f t="shared" si="28"/>
        <v>0</v>
      </c>
      <c r="S221" s="849">
        <f t="shared" si="29"/>
        <v>0</v>
      </c>
    </row>
    <row r="222" spans="2:19" x14ac:dyDescent="0.35">
      <c r="B222" s="229"/>
      <c r="C222" s="301"/>
      <c r="D222" s="301"/>
      <c r="E222" s="233"/>
      <c r="F222" s="301"/>
      <c r="G222" s="302"/>
      <c r="H222" s="170"/>
      <c r="I222" s="170"/>
      <c r="J222" s="231"/>
      <c r="K222" s="586">
        <f t="shared" si="25"/>
        <v>0</v>
      </c>
      <c r="L222" s="587">
        <f t="shared" si="26"/>
        <v>0</v>
      </c>
      <c r="M222" s="586">
        <f>IF(P222="x",0,IF(I222&lt;(INDEX(Lookup!$U$2:$U$10,MATCH($D$43,Lookup!$S$2:$S$10,0))),0,ROUND(((_xlfn.DAYS(I222,H222)+1)*J222)/7,0)))</f>
        <v>0</v>
      </c>
      <c r="N222" s="766">
        <f t="shared" si="27"/>
        <v>0</v>
      </c>
      <c r="O222" s="652"/>
      <c r="P222" s="767"/>
      <c r="R222" s="833">
        <f t="shared" si="28"/>
        <v>0</v>
      </c>
      <c r="S222" s="849">
        <f t="shared" si="29"/>
        <v>0</v>
      </c>
    </row>
    <row r="223" spans="2:19" x14ac:dyDescent="0.35">
      <c r="B223" s="229"/>
      <c r="C223" s="301"/>
      <c r="D223" s="301"/>
      <c r="E223" s="233"/>
      <c r="F223" s="301"/>
      <c r="G223" s="302"/>
      <c r="H223" s="170"/>
      <c r="I223" s="170"/>
      <c r="J223" s="231"/>
      <c r="K223" s="586">
        <f t="shared" si="25"/>
        <v>0</v>
      </c>
      <c r="L223" s="587">
        <f t="shared" si="26"/>
        <v>0</v>
      </c>
      <c r="M223" s="586">
        <f>IF(P223="x",0,IF(I223&lt;(INDEX(Lookup!$U$2:$U$10,MATCH($D$43,Lookup!$S$2:$S$10,0))),0,ROUND(((_xlfn.DAYS(I223,H223)+1)*J223)/7,0)))</f>
        <v>0</v>
      </c>
      <c r="N223" s="766">
        <f t="shared" si="27"/>
        <v>0</v>
      </c>
      <c r="O223" s="652"/>
      <c r="P223" s="767"/>
      <c r="R223" s="833">
        <f t="shared" si="28"/>
        <v>0</v>
      </c>
      <c r="S223" s="849">
        <f t="shared" si="29"/>
        <v>0</v>
      </c>
    </row>
    <row r="224" spans="2:19" x14ac:dyDescent="0.35">
      <c r="B224" s="229"/>
      <c r="C224" s="301"/>
      <c r="D224" s="301"/>
      <c r="E224" s="233"/>
      <c r="F224" s="301"/>
      <c r="G224" s="302"/>
      <c r="H224" s="170"/>
      <c r="I224" s="170"/>
      <c r="J224" s="231"/>
      <c r="K224" s="586">
        <f t="shared" si="25"/>
        <v>0</v>
      </c>
      <c r="L224" s="587">
        <f t="shared" si="26"/>
        <v>0</v>
      </c>
      <c r="M224" s="586">
        <f>IF(P224="x",0,IF(I224&lt;(INDEX(Lookup!$U$2:$U$10,MATCH($D$43,Lookup!$S$2:$S$10,0))),0,ROUND(((_xlfn.DAYS(I224,H224)+1)*J224)/7,0)))</f>
        <v>0</v>
      </c>
      <c r="N224" s="766">
        <f t="shared" si="27"/>
        <v>0</v>
      </c>
      <c r="O224" s="652"/>
      <c r="P224" s="767"/>
      <c r="R224" s="833">
        <f t="shared" si="28"/>
        <v>0</v>
      </c>
      <c r="S224" s="849">
        <f t="shared" si="29"/>
        <v>0</v>
      </c>
    </row>
    <row r="225" spans="2:19" x14ac:dyDescent="0.35">
      <c r="B225" s="229"/>
      <c r="C225" s="301"/>
      <c r="D225" s="301"/>
      <c r="E225" s="233"/>
      <c r="F225" s="301"/>
      <c r="G225" s="302"/>
      <c r="H225" s="170"/>
      <c r="I225" s="170"/>
      <c r="J225" s="231"/>
      <c r="K225" s="586">
        <f t="shared" si="25"/>
        <v>0</v>
      </c>
      <c r="L225" s="587">
        <f t="shared" si="26"/>
        <v>0</v>
      </c>
      <c r="M225" s="586">
        <f>IF(P225="x",0,IF(I225&lt;(INDEX(Lookup!$U$2:$U$10,MATCH($D$43,Lookup!$S$2:$S$10,0))),0,ROUND(((_xlfn.DAYS(I225,H225)+1)*J225)/7,0)))</f>
        <v>0</v>
      </c>
      <c r="N225" s="766">
        <f t="shared" si="27"/>
        <v>0</v>
      </c>
      <c r="O225" s="652"/>
      <c r="P225" s="767"/>
      <c r="R225" s="833">
        <f t="shared" si="28"/>
        <v>0</v>
      </c>
      <c r="S225" s="849">
        <f t="shared" si="29"/>
        <v>0</v>
      </c>
    </row>
    <row r="226" spans="2:19" x14ac:dyDescent="0.35">
      <c r="B226" s="229"/>
      <c r="C226" s="301"/>
      <c r="D226" s="301"/>
      <c r="E226" s="233"/>
      <c r="F226" s="301"/>
      <c r="G226" s="302"/>
      <c r="H226" s="170"/>
      <c r="I226" s="170"/>
      <c r="J226" s="231"/>
      <c r="K226" s="586">
        <f t="shared" si="25"/>
        <v>0</v>
      </c>
      <c r="L226" s="587">
        <f t="shared" si="26"/>
        <v>0</v>
      </c>
      <c r="M226" s="586">
        <f>IF(P226="x",0,IF(I226&lt;(INDEX(Lookup!$U$2:$U$10,MATCH($D$43,Lookup!$S$2:$S$10,0))),0,ROUND(((_xlfn.DAYS(I226,H226)+1)*J226)/7,0)))</f>
        <v>0</v>
      </c>
      <c r="N226" s="766">
        <f t="shared" si="27"/>
        <v>0</v>
      </c>
      <c r="O226" s="652"/>
      <c r="P226" s="767"/>
      <c r="R226" s="833">
        <f t="shared" si="28"/>
        <v>0</v>
      </c>
      <c r="S226" s="849">
        <f t="shared" si="29"/>
        <v>0</v>
      </c>
    </row>
    <row r="227" spans="2:19" x14ac:dyDescent="0.35">
      <c r="B227" s="229"/>
      <c r="C227" s="301"/>
      <c r="D227" s="301"/>
      <c r="E227" s="233"/>
      <c r="F227" s="301"/>
      <c r="G227" s="302"/>
      <c r="H227" s="170"/>
      <c r="I227" s="170"/>
      <c r="J227" s="231"/>
      <c r="K227" s="586">
        <f t="shared" si="25"/>
        <v>0</v>
      </c>
      <c r="L227" s="587">
        <f t="shared" si="26"/>
        <v>0</v>
      </c>
      <c r="M227" s="586">
        <f>IF(P227="x",0,IF(I227&lt;(INDEX(Lookup!$U$2:$U$10,MATCH($D$43,Lookup!$S$2:$S$10,0))),0,ROUND(((_xlfn.DAYS(I227,H227)+1)*J227)/7,0)))</f>
        <v>0</v>
      </c>
      <c r="N227" s="766">
        <f t="shared" si="27"/>
        <v>0</v>
      </c>
      <c r="O227" s="652"/>
      <c r="P227" s="767"/>
      <c r="R227" s="833">
        <f t="shared" si="28"/>
        <v>0</v>
      </c>
      <c r="S227" s="849">
        <f t="shared" si="29"/>
        <v>0</v>
      </c>
    </row>
    <row r="228" spans="2:19" x14ac:dyDescent="0.35">
      <c r="B228" s="229"/>
      <c r="C228" s="301"/>
      <c r="D228" s="301"/>
      <c r="E228" s="233"/>
      <c r="F228" s="301"/>
      <c r="G228" s="302"/>
      <c r="H228" s="170"/>
      <c r="I228" s="170"/>
      <c r="J228" s="231"/>
      <c r="K228" s="586">
        <f t="shared" si="25"/>
        <v>0</v>
      </c>
      <c r="L228" s="587">
        <f t="shared" si="26"/>
        <v>0</v>
      </c>
      <c r="M228" s="586">
        <f>IF(P228="x",0,IF(I228&lt;(INDEX(Lookup!$U$2:$U$10,MATCH($D$43,Lookup!$S$2:$S$10,0))),0,ROUND(((_xlfn.DAYS(I228,H228)+1)*J228)/7,0)))</f>
        <v>0</v>
      </c>
      <c r="N228" s="766">
        <f t="shared" si="27"/>
        <v>0</v>
      </c>
      <c r="O228" s="652"/>
      <c r="P228" s="767"/>
      <c r="R228" s="833">
        <f t="shared" si="28"/>
        <v>0</v>
      </c>
      <c r="S228" s="849">
        <f t="shared" si="29"/>
        <v>0</v>
      </c>
    </row>
    <row r="229" spans="2:19" x14ac:dyDescent="0.35">
      <c r="B229" s="229"/>
      <c r="C229" s="301"/>
      <c r="D229" s="301"/>
      <c r="E229" s="233"/>
      <c r="F229" s="301"/>
      <c r="G229" s="302"/>
      <c r="H229" s="170"/>
      <c r="I229" s="170"/>
      <c r="J229" s="231"/>
      <c r="K229" s="586">
        <f t="shared" si="25"/>
        <v>0</v>
      </c>
      <c r="L229" s="587">
        <f t="shared" si="26"/>
        <v>0</v>
      </c>
      <c r="M229" s="586">
        <f>IF(P229="x",0,IF(I229&lt;(INDEX(Lookup!$U$2:$U$10,MATCH($D$43,Lookup!$S$2:$S$10,0))),0,ROUND(((_xlfn.DAYS(I229,H229)+1)*J229)/7,0)))</f>
        <v>0</v>
      </c>
      <c r="N229" s="766">
        <f t="shared" si="27"/>
        <v>0</v>
      </c>
      <c r="O229" s="652"/>
      <c r="P229" s="767"/>
      <c r="R229" s="833">
        <f t="shared" si="28"/>
        <v>0</v>
      </c>
      <c r="S229" s="849">
        <f t="shared" si="29"/>
        <v>0</v>
      </c>
    </row>
    <row r="230" spans="2:19" x14ac:dyDescent="0.35">
      <c r="B230" s="229"/>
      <c r="C230" s="301"/>
      <c r="D230" s="301"/>
      <c r="E230" s="233"/>
      <c r="F230" s="301"/>
      <c r="G230" s="302"/>
      <c r="H230" s="170"/>
      <c r="I230" s="170"/>
      <c r="J230" s="231"/>
      <c r="K230" s="586">
        <f t="shared" si="25"/>
        <v>0</v>
      </c>
      <c r="L230" s="587">
        <f t="shared" si="26"/>
        <v>0</v>
      </c>
      <c r="M230" s="586">
        <f>IF(P230="x",0,IF(I230&lt;(INDEX(Lookup!$U$2:$U$10,MATCH($D$43,Lookup!$S$2:$S$10,0))),0,ROUND(((_xlfn.DAYS(I230,H230)+1)*J230)/7,0)))</f>
        <v>0</v>
      </c>
      <c r="N230" s="766">
        <f t="shared" si="27"/>
        <v>0</v>
      </c>
      <c r="O230" s="652"/>
      <c r="P230" s="767"/>
      <c r="R230" s="833">
        <f t="shared" si="28"/>
        <v>0</v>
      </c>
      <c r="S230" s="849">
        <f t="shared" si="29"/>
        <v>0</v>
      </c>
    </row>
    <row r="231" spans="2:19" x14ac:dyDescent="0.35">
      <c r="B231" s="229"/>
      <c r="C231" s="301"/>
      <c r="D231" s="301"/>
      <c r="E231" s="233"/>
      <c r="F231" s="301"/>
      <c r="G231" s="302"/>
      <c r="H231" s="170"/>
      <c r="I231" s="170"/>
      <c r="J231" s="231"/>
      <c r="K231" s="586">
        <f t="shared" si="25"/>
        <v>0</v>
      </c>
      <c r="L231" s="587">
        <f t="shared" si="26"/>
        <v>0</v>
      </c>
      <c r="M231" s="586">
        <f>IF(P231="x",0,IF(I231&lt;(INDEX(Lookup!$U$2:$U$10,MATCH($D$43,Lookup!$S$2:$S$10,0))),0,ROUND(((_xlfn.DAYS(I231,H231)+1)*J231)/7,0)))</f>
        <v>0</v>
      </c>
      <c r="N231" s="766">
        <f t="shared" si="27"/>
        <v>0</v>
      </c>
      <c r="O231" s="652"/>
      <c r="P231" s="767"/>
      <c r="R231" s="833">
        <f t="shared" si="28"/>
        <v>0</v>
      </c>
      <c r="S231" s="849">
        <f t="shared" si="29"/>
        <v>0</v>
      </c>
    </row>
    <row r="232" spans="2:19" x14ac:dyDescent="0.35">
      <c r="B232" s="229"/>
      <c r="C232" s="301"/>
      <c r="D232" s="301"/>
      <c r="E232" s="233"/>
      <c r="F232" s="301"/>
      <c r="G232" s="302"/>
      <c r="H232" s="170"/>
      <c r="I232" s="170"/>
      <c r="J232" s="231"/>
      <c r="K232" s="586">
        <f t="shared" si="25"/>
        <v>0</v>
      </c>
      <c r="L232" s="587">
        <f t="shared" si="26"/>
        <v>0</v>
      </c>
      <c r="M232" s="586">
        <f>IF(P232="x",0,IF(I232&lt;(INDEX(Lookup!$U$2:$U$10,MATCH($D$43,Lookup!$S$2:$S$10,0))),0,ROUND(((_xlfn.DAYS(I232,H232)+1)*J232)/7,0)))</f>
        <v>0</v>
      </c>
      <c r="N232" s="766">
        <f t="shared" si="27"/>
        <v>0</v>
      </c>
      <c r="O232" s="652"/>
      <c r="P232" s="767"/>
      <c r="R232" s="833">
        <f t="shared" si="28"/>
        <v>0</v>
      </c>
      <c r="S232" s="849">
        <f t="shared" si="29"/>
        <v>0</v>
      </c>
    </row>
    <row r="233" spans="2:19" x14ac:dyDescent="0.35">
      <c r="B233" s="229"/>
      <c r="C233" s="301"/>
      <c r="D233" s="301"/>
      <c r="E233" s="233"/>
      <c r="F233" s="301"/>
      <c r="G233" s="302"/>
      <c r="H233" s="170"/>
      <c r="I233" s="170"/>
      <c r="J233" s="231"/>
      <c r="K233" s="586">
        <f t="shared" si="25"/>
        <v>0</v>
      </c>
      <c r="L233" s="587">
        <f t="shared" si="26"/>
        <v>0</v>
      </c>
      <c r="M233" s="586">
        <f>IF(P233="x",0,IF(I233&lt;(INDEX(Lookup!$U$2:$U$10,MATCH($D$43,Lookup!$S$2:$S$10,0))),0,ROUND(((_xlfn.DAYS(I233,H233)+1)*J233)/7,0)))</f>
        <v>0</v>
      </c>
      <c r="N233" s="766">
        <f t="shared" si="27"/>
        <v>0</v>
      </c>
      <c r="O233" s="652"/>
      <c r="P233" s="767"/>
      <c r="R233" s="833">
        <f t="shared" si="28"/>
        <v>0</v>
      </c>
      <c r="S233" s="849">
        <f t="shared" si="29"/>
        <v>0</v>
      </c>
    </row>
    <row r="234" spans="2:19" x14ac:dyDescent="0.35">
      <c r="B234" s="229"/>
      <c r="C234" s="301"/>
      <c r="D234" s="301"/>
      <c r="E234" s="233"/>
      <c r="F234" s="301"/>
      <c r="G234" s="302"/>
      <c r="H234" s="170"/>
      <c r="I234" s="170"/>
      <c r="J234" s="231"/>
      <c r="K234" s="586">
        <f t="shared" si="25"/>
        <v>0</v>
      </c>
      <c r="L234" s="587">
        <f t="shared" si="26"/>
        <v>0</v>
      </c>
      <c r="M234" s="586">
        <f>IF(P234="x",0,IF(I234&lt;(INDEX(Lookup!$U$2:$U$10,MATCH($D$43,Lookup!$S$2:$S$10,0))),0,ROUND(((_xlfn.DAYS(I234,H234)+1)*J234)/7,0)))</f>
        <v>0</v>
      </c>
      <c r="N234" s="766">
        <f t="shared" si="27"/>
        <v>0</v>
      </c>
      <c r="O234" s="652"/>
      <c r="P234" s="767"/>
      <c r="R234" s="833">
        <f t="shared" si="28"/>
        <v>0</v>
      </c>
      <c r="S234" s="849">
        <f t="shared" si="29"/>
        <v>0</v>
      </c>
    </row>
    <row r="235" spans="2:19" x14ac:dyDescent="0.35">
      <c r="B235" s="229"/>
      <c r="C235" s="301"/>
      <c r="D235" s="301"/>
      <c r="E235" s="233"/>
      <c r="F235" s="301"/>
      <c r="G235" s="302"/>
      <c r="H235" s="170"/>
      <c r="I235" s="170"/>
      <c r="J235" s="231"/>
      <c r="K235" s="586">
        <f t="shared" si="25"/>
        <v>0</v>
      </c>
      <c r="L235" s="587">
        <f t="shared" si="26"/>
        <v>0</v>
      </c>
      <c r="M235" s="586">
        <f>IF(P235="x",0,IF(I235&lt;(INDEX(Lookup!$U$2:$U$10,MATCH($D$43,Lookup!$S$2:$S$10,0))),0,ROUND(((_xlfn.DAYS(I235,H235)+1)*J235)/7,0)))</f>
        <v>0</v>
      </c>
      <c r="N235" s="766">
        <f t="shared" si="27"/>
        <v>0</v>
      </c>
      <c r="O235" s="652"/>
      <c r="P235" s="767"/>
      <c r="R235" s="833">
        <f t="shared" si="28"/>
        <v>0</v>
      </c>
      <c r="S235" s="849">
        <f t="shared" si="29"/>
        <v>0</v>
      </c>
    </row>
    <row r="236" spans="2:19" x14ac:dyDescent="0.35">
      <c r="B236" s="229"/>
      <c r="C236" s="301"/>
      <c r="D236" s="301"/>
      <c r="E236" s="233"/>
      <c r="F236" s="301"/>
      <c r="G236" s="302"/>
      <c r="H236" s="170"/>
      <c r="I236" s="170"/>
      <c r="J236" s="231"/>
      <c r="K236" s="586">
        <f t="shared" si="25"/>
        <v>0</v>
      </c>
      <c r="L236" s="587">
        <f t="shared" si="26"/>
        <v>0</v>
      </c>
      <c r="M236" s="586">
        <f>IF(P236="x",0,IF(I236&lt;(INDEX(Lookup!$U$2:$U$10,MATCH($D$43,Lookup!$S$2:$S$10,0))),0,ROUND(((_xlfn.DAYS(I236,H236)+1)*J236)/7,0)))</f>
        <v>0</v>
      </c>
      <c r="N236" s="766">
        <f t="shared" si="27"/>
        <v>0</v>
      </c>
      <c r="O236" s="652"/>
      <c r="P236" s="767"/>
      <c r="R236" s="833">
        <f t="shared" si="28"/>
        <v>0</v>
      </c>
      <c r="S236" s="849">
        <f t="shared" si="29"/>
        <v>0</v>
      </c>
    </row>
    <row r="237" spans="2:19" x14ac:dyDescent="0.35">
      <c r="B237" s="229"/>
      <c r="C237" s="301"/>
      <c r="D237" s="301"/>
      <c r="E237" s="233"/>
      <c r="F237" s="301"/>
      <c r="G237" s="302"/>
      <c r="H237" s="170"/>
      <c r="I237" s="170"/>
      <c r="J237" s="231"/>
      <c r="K237" s="586">
        <f t="shared" si="25"/>
        <v>0</v>
      </c>
      <c r="L237" s="587">
        <f t="shared" si="26"/>
        <v>0</v>
      </c>
      <c r="M237" s="586">
        <f>IF(P237="x",0,IF(I237&lt;(INDEX(Lookup!$U$2:$U$10,MATCH($D$43,Lookup!$S$2:$S$10,0))),0,ROUND(((_xlfn.DAYS(I237,H237)+1)*J237)/7,0)))</f>
        <v>0</v>
      </c>
      <c r="N237" s="766">
        <f t="shared" si="27"/>
        <v>0</v>
      </c>
      <c r="O237" s="652"/>
      <c r="P237" s="767"/>
      <c r="R237" s="833">
        <f t="shared" si="28"/>
        <v>0</v>
      </c>
      <c r="S237" s="849">
        <f t="shared" si="29"/>
        <v>0</v>
      </c>
    </row>
    <row r="238" spans="2:19" x14ac:dyDescent="0.35">
      <c r="B238" s="229"/>
      <c r="C238" s="301"/>
      <c r="D238" s="301"/>
      <c r="E238" s="233"/>
      <c r="F238" s="301"/>
      <c r="G238" s="302"/>
      <c r="H238" s="170"/>
      <c r="I238" s="170"/>
      <c r="J238" s="231"/>
      <c r="K238" s="586">
        <f t="shared" si="25"/>
        <v>0</v>
      </c>
      <c r="L238" s="587">
        <f t="shared" si="26"/>
        <v>0</v>
      </c>
      <c r="M238" s="586">
        <f>IF(P238="x",0,IF(I238&lt;(INDEX(Lookup!$U$2:$U$10,MATCH($D$43,Lookup!$S$2:$S$10,0))),0,ROUND(((_xlfn.DAYS(I238,H238)+1)*J238)/7,0)))</f>
        <v>0</v>
      </c>
      <c r="N238" s="766">
        <f t="shared" si="27"/>
        <v>0</v>
      </c>
      <c r="O238" s="652"/>
      <c r="P238" s="767"/>
      <c r="R238" s="833">
        <f t="shared" si="28"/>
        <v>0</v>
      </c>
      <c r="S238" s="849">
        <f t="shared" si="29"/>
        <v>0</v>
      </c>
    </row>
    <row r="239" spans="2:19" x14ac:dyDescent="0.35">
      <c r="B239" s="229"/>
      <c r="C239" s="301"/>
      <c r="D239" s="301"/>
      <c r="E239" s="233"/>
      <c r="F239" s="301"/>
      <c r="G239" s="302"/>
      <c r="H239" s="170"/>
      <c r="I239" s="170"/>
      <c r="J239" s="231"/>
      <c r="K239" s="586">
        <f t="shared" ref="K239:K302" si="30">ROUND(((_xlfn.DAYS(I239,H239)+1)*J239)/7,0)</f>
        <v>0</v>
      </c>
      <c r="L239" s="587">
        <f t="shared" ref="L239:L302" si="31">K239*$K$6</f>
        <v>0</v>
      </c>
      <c r="M239" s="586">
        <f>IF(P239="x",0,IF(I239&lt;(INDEX(Lookup!$U$2:$U$10,MATCH($D$43,Lookup!$S$2:$S$10,0))),0,ROUND(((_xlfn.DAYS(I239,H239)+1)*J239)/7,0)))</f>
        <v>0</v>
      </c>
      <c r="N239" s="766">
        <f t="shared" ref="N239:N302" si="32">M239*$K$6</f>
        <v>0</v>
      </c>
      <c r="O239" s="652"/>
      <c r="P239" s="767"/>
      <c r="R239" s="833">
        <f t="shared" ref="R239:R302" si="33">L239*$I$30</f>
        <v>0</v>
      </c>
      <c r="S239" s="849">
        <f t="shared" ref="S239:S302" si="34">N239*$I$40</f>
        <v>0</v>
      </c>
    </row>
    <row r="240" spans="2:19" x14ac:dyDescent="0.35">
      <c r="B240" s="229"/>
      <c r="C240" s="301"/>
      <c r="D240" s="301"/>
      <c r="E240" s="233"/>
      <c r="F240" s="301"/>
      <c r="G240" s="302"/>
      <c r="H240" s="170"/>
      <c r="I240" s="170"/>
      <c r="J240" s="231"/>
      <c r="K240" s="586">
        <f t="shared" si="30"/>
        <v>0</v>
      </c>
      <c r="L240" s="587">
        <f t="shared" si="31"/>
        <v>0</v>
      </c>
      <c r="M240" s="586">
        <f>IF(P240="x",0,IF(I240&lt;(INDEX(Lookup!$U$2:$U$10,MATCH($D$43,Lookup!$S$2:$S$10,0))),0,ROUND(((_xlfn.DAYS(I240,H240)+1)*J240)/7,0)))</f>
        <v>0</v>
      </c>
      <c r="N240" s="766">
        <f t="shared" si="32"/>
        <v>0</v>
      </c>
      <c r="O240" s="652"/>
      <c r="P240" s="767"/>
      <c r="R240" s="833">
        <f t="shared" si="33"/>
        <v>0</v>
      </c>
      <c r="S240" s="849">
        <f t="shared" si="34"/>
        <v>0</v>
      </c>
    </row>
    <row r="241" spans="2:19" x14ac:dyDescent="0.35">
      <c r="B241" s="229"/>
      <c r="C241" s="301"/>
      <c r="D241" s="301"/>
      <c r="E241" s="233"/>
      <c r="F241" s="301"/>
      <c r="G241" s="302"/>
      <c r="H241" s="170"/>
      <c r="I241" s="170"/>
      <c r="J241" s="231"/>
      <c r="K241" s="586">
        <f t="shared" si="30"/>
        <v>0</v>
      </c>
      <c r="L241" s="587">
        <f t="shared" si="31"/>
        <v>0</v>
      </c>
      <c r="M241" s="586">
        <f>IF(P241="x",0,IF(I241&lt;(INDEX(Lookup!$U$2:$U$10,MATCH($D$43,Lookup!$S$2:$S$10,0))),0,ROUND(((_xlfn.DAYS(I241,H241)+1)*J241)/7,0)))</f>
        <v>0</v>
      </c>
      <c r="N241" s="766">
        <f t="shared" si="32"/>
        <v>0</v>
      </c>
      <c r="O241" s="652"/>
      <c r="P241" s="767"/>
      <c r="R241" s="833">
        <f t="shared" si="33"/>
        <v>0</v>
      </c>
      <c r="S241" s="849">
        <f t="shared" si="34"/>
        <v>0</v>
      </c>
    </row>
    <row r="242" spans="2:19" x14ac:dyDescent="0.35">
      <c r="B242" s="229"/>
      <c r="C242" s="301"/>
      <c r="D242" s="301"/>
      <c r="E242" s="233"/>
      <c r="F242" s="301"/>
      <c r="G242" s="302"/>
      <c r="H242" s="170"/>
      <c r="I242" s="170"/>
      <c r="J242" s="231"/>
      <c r="K242" s="586">
        <f t="shared" si="30"/>
        <v>0</v>
      </c>
      <c r="L242" s="587">
        <f t="shared" si="31"/>
        <v>0</v>
      </c>
      <c r="M242" s="586">
        <f>IF(P242="x",0,IF(I242&lt;(INDEX(Lookup!$U$2:$U$10,MATCH($D$43,Lookup!$S$2:$S$10,0))),0,ROUND(((_xlfn.DAYS(I242,H242)+1)*J242)/7,0)))</f>
        <v>0</v>
      </c>
      <c r="N242" s="766">
        <f t="shared" si="32"/>
        <v>0</v>
      </c>
      <c r="O242" s="652"/>
      <c r="P242" s="767"/>
      <c r="R242" s="833">
        <f t="shared" si="33"/>
        <v>0</v>
      </c>
      <c r="S242" s="849">
        <f t="shared" si="34"/>
        <v>0</v>
      </c>
    </row>
    <row r="243" spans="2:19" x14ac:dyDescent="0.35">
      <c r="B243" s="229"/>
      <c r="C243" s="301"/>
      <c r="D243" s="301"/>
      <c r="E243" s="233"/>
      <c r="F243" s="301"/>
      <c r="G243" s="302"/>
      <c r="H243" s="170"/>
      <c r="I243" s="170"/>
      <c r="J243" s="231"/>
      <c r="K243" s="586">
        <f t="shared" si="30"/>
        <v>0</v>
      </c>
      <c r="L243" s="587">
        <f t="shared" si="31"/>
        <v>0</v>
      </c>
      <c r="M243" s="586">
        <f>IF(P243="x",0,IF(I243&lt;(INDEX(Lookup!$U$2:$U$10,MATCH($D$43,Lookup!$S$2:$S$10,0))),0,ROUND(((_xlfn.DAYS(I243,H243)+1)*J243)/7,0)))</f>
        <v>0</v>
      </c>
      <c r="N243" s="766">
        <f t="shared" si="32"/>
        <v>0</v>
      </c>
      <c r="O243" s="652"/>
      <c r="P243" s="767"/>
      <c r="R243" s="833">
        <f t="shared" si="33"/>
        <v>0</v>
      </c>
      <c r="S243" s="849">
        <f t="shared" si="34"/>
        <v>0</v>
      </c>
    </row>
    <row r="244" spans="2:19" x14ac:dyDescent="0.35">
      <c r="B244" s="229"/>
      <c r="C244" s="301"/>
      <c r="D244" s="301"/>
      <c r="E244" s="233"/>
      <c r="F244" s="301"/>
      <c r="G244" s="302"/>
      <c r="H244" s="170"/>
      <c r="I244" s="170"/>
      <c r="J244" s="231"/>
      <c r="K244" s="586">
        <f t="shared" si="30"/>
        <v>0</v>
      </c>
      <c r="L244" s="587">
        <f t="shared" si="31"/>
        <v>0</v>
      </c>
      <c r="M244" s="586">
        <f>IF(P244="x",0,IF(I244&lt;(INDEX(Lookup!$U$2:$U$10,MATCH($D$43,Lookup!$S$2:$S$10,0))),0,ROUND(((_xlfn.DAYS(I244,H244)+1)*J244)/7,0)))</f>
        <v>0</v>
      </c>
      <c r="N244" s="766">
        <f t="shared" si="32"/>
        <v>0</v>
      </c>
      <c r="O244" s="652"/>
      <c r="P244" s="767"/>
      <c r="R244" s="833">
        <f t="shared" si="33"/>
        <v>0</v>
      </c>
      <c r="S244" s="849">
        <f t="shared" si="34"/>
        <v>0</v>
      </c>
    </row>
    <row r="245" spans="2:19" x14ac:dyDescent="0.35">
      <c r="B245" s="229"/>
      <c r="C245" s="301"/>
      <c r="D245" s="301"/>
      <c r="E245" s="233"/>
      <c r="F245" s="301"/>
      <c r="G245" s="302"/>
      <c r="H245" s="170"/>
      <c r="I245" s="170"/>
      <c r="J245" s="231"/>
      <c r="K245" s="586">
        <f t="shared" si="30"/>
        <v>0</v>
      </c>
      <c r="L245" s="587">
        <f t="shared" si="31"/>
        <v>0</v>
      </c>
      <c r="M245" s="586">
        <f>IF(P245="x",0,IF(I245&lt;(INDEX(Lookup!$U$2:$U$10,MATCH($D$43,Lookup!$S$2:$S$10,0))),0,ROUND(((_xlfn.DAYS(I245,H245)+1)*J245)/7,0)))</f>
        <v>0</v>
      </c>
      <c r="N245" s="766">
        <f t="shared" si="32"/>
        <v>0</v>
      </c>
      <c r="O245" s="652"/>
      <c r="P245" s="767"/>
      <c r="R245" s="833">
        <f t="shared" si="33"/>
        <v>0</v>
      </c>
      <c r="S245" s="849">
        <f t="shared" si="34"/>
        <v>0</v>
      </c>
    </row>
    <row r="246" spans="2:19" x14ac:dyDescent="0.35">
      <c r="B246" s="229"/>
      <c r="C246" s="301"/>
      <c r="D246" s="301"/>
      <c r="E246" s="233"/>
      <c r="F246" s="301"/>
      <c r="G246" s="302"/>
      <c r="H246" s="170"/>
      <c r="I246" s="170"/>
      <c r="J246" s="231"/>
      <c r="K246" s="586">
        <f t="shared" si="30"/>
        <v>0</v>
      </c>
      <c r="L246" s="587">
        <f t="shared" si="31"/>
        <v>0</v>
      </c>
      <c r="M246" s="586">
        <f>IF(P246="x",0,IF(I246&lt;(INDEX(Lookup!$U$2:$U$10,MATCH($D$43,Lookup!$S$2:$S$10,0))),0,ROUND(((_xlfn.DAYS(I246,H246)+1)*J246)/7,0)))</f>
        <v>0</v>
      </c>
      <c r="N246" s="766">
        <f t="shared" si="32"/>
        <v>0</v>
      </c>
      <c r="O246" s="652"/>
      <c r="P246" s="767"/>
      <c r="R246" s="833">
        <f t="shared" si="33"/>
        <v>0</v>
      </c>
      <c r="S246" s="849">
        <f t="shared" si="34"/>
        <v>0</v>
      </c>
    </row>
    <row r="247" spans="2:19" x14ac:dyDescent="0.35">
      <c r="B247" s="229"/>
      <c r="C247" s="301"/>
      <c r="D247" s="301"/>
      <c r="E247" s="233"/>
      <c r="F247" s="301"/>
      <c r="G247" s="302"/>
      <c r="H247" s="170"/>
      <c r="I247" s="170"/>
      <c r="J247" s="231"/>
      <c r="K247" s="586">
        <f t="shared" si="30"/>
        <v>0</v>
      </c>
      <c r="L247" s="587">
        <f t="shared" si="31"/>
        <v>0</v>
      </c>
      <c r="M247" s="586">
        <f>IF(P247="x",0,IF(I247&lt;(INDEX(Lookup!$U$2:$U$10,MATCH($D$43,Lookup!$S$2:$S$10,0))),0,ROUND(((_xlfn.DAYS(I247,H247)+1)*J247)/7,0)))</f>
        <v>0</v>
      </c>
      <c r="N247" s="766">
        <f t="shared" si="32"/>
        <v>0</v>
      </c>
      <c r="O247" s="652"/>
      <c r="P247" s="767"/>
      <c r="R247" s="833">
        <f t="shared" si="33"/>
        <v>0</v>
      </c>
      <c r="S247" s="849">
        <f t="shared" si="34"/>
        <v>0</v>
      </c>
    </row>
    <row r="248" spans="2:19" x14ac:dyDescent="0.35">
      <c r="B248" s="229"/>
      <c r="C248" s="301"/>
      <c r="D248" s="301"/>
      <c r="E248" s="233"/>
      <c r="F248" s="301"/>
      <c r="G248" s="302"/>
      <c r="H248" s="170"/>
      <c r="I248" s="170"/>
      <c r="J248" s="231"/>
      <c r="K248" s="586">
        <f t="shared" si="30"/>
        <v>0</v>
      </c>
      <c r="L248" s="587">
        <f t="shared" si="31"/>
        <v>0</v>
      </c>
      <c r="M248" s="586">
        <f>IF(P248="x",0,IF(I248&lt;(INDEX(Lookup!$U$2:$U$10,MATCH($D$43,Lookup!$S$2:$S$10,0))),0,ROUND(((_xlfn.DAYS(I248,H248)+1)*J248)/7,0)))</f>
        <v>0</v>
      </c>
      <c r="N248" s="766">
        <f t="shared" si="32"/>
        <v>0</v>
      </c>
      <c r="O248" s="652"/>
      <c r="P248" s="767"/>
      <c r="R248" s="833">
        <f t="shared" si="33"/>
        <v>0</v>
      </c>
      <c r="S248" s="849">
        <f t="shared" si="34"/>
        <v>0</v>
      </c>
    </row>
    <row r="249" spans="2:19" x14ac:dyDescent="0.35">
      <c r="B249" s="229"/>
      <c r="C249" s="301"/>
      <c r="D249" s="301"/>
      <c r="E249" s="233"/>
      <c r="F249" s="301"/>
      <c r="G249" s="302"/>
      <c r="H249" s="170"/>
      <c r="I249" s="170"/>
      <c r="J249" s="231"/>
      <c r="K249" s="586">
        <f t="shared" si="30"/>
        <v>0</v>
      </c>
      <c r="L249" s="587">
        <f t="shared" si="31"/>
        <v>0</v>
      </c>
      <c r="M249" s="586">
        <f>IF(P249="x",0,IF(I249&lt;(INDEX(Lookup!$U$2:$U$10,MATCH($D$43,Lookup!$S$2:$S$10,0))),0,ROUND(((_xlfn.DAYS(I249,H249)+1)*J249)/7,0)))</f>
        <v>0</v>
      </c>
      <c r="N249" s="766">
        <f t="shared" si="32"/>
        <v>0</v>
      </c>
      <c r="O249" s="652"/>
      <c r="P249" s="767"/>
      <c r="R249" s="833">
        <f t="shared" si="33"/>
        <v>0</v>
      </c>
      <c r="S249" s="849">
        <f t="shared" si="34"/>
        <v>0</v>
      </c>
    </row>
    <row r="250" spans="2:19" x14ac:dyDescent="0.35">
      <c r="B250" s="229"/>
      <c r="C250" s="301"/>
      <c r="D250" s="301"/>
      <c r="E250" s="233"/>
      <c r="F250" s="301"/>
      <c r="G250" s="302"/>
      <c r="H250" s="170"/>
      <c r="I250" s="170"/>
      <c r="J250" s="231"/>
      <c r="K250" s="586">
        <f t="shared" si="30"/>
        <v>0</v>
      </c>
      <c r="L250" s="587">
        <f t="shared" si="31"/>
        <v>0</v>
      </c>
      <c r="M250" s="586">
        <f>IF(P250="x",0,IF(I250&lt;(INDEX(Lookup!$U$2:$U$10,MATCH($D$43,Lookup!$S$2:$S$10,0))),0,ROUND(((_xlfn.DAYS(I250,H250)+1)*J250)/7,0)))</f>
        <v>0</v>
      </c>
      <c r="N250" s="766">
        <f t="shared" si="32"/>
        <v>0</v>
      </c>
      <c r="O250" s="652"/>
      <c r="P250" s="767"/>
      <c r="R250" s="833">
        <f t="shared" si="33"/>
        <v>0</v>
      </c>
      <c r="S250" s="849">
        <f t="shared" si="34"/>
        <v>0</v>
      </c>
    </row>
    <row r="251" spans="2:19" x14ac:dyDescent="0.35">
      <c r="B251" s="229"/>
      <c r="C251" s="301"/>
      <c r="D251" s="301"/>
      <c r="E251" s="233"/>
      <c r="F251" s="301"/>
      <c r="G251" s="302"/>
      <c r="H251" s="170"/>
      <c r="I251" s="170"/>
      <c r="J251" s="231"/>
      <c r="K251" s="586">
        <f t="shared" si="30"/>
        <v>0</v>
      </c>
      <c r="L251" s="587">
        <f t="shared" si="31"/>
        <v>0</v>
      </c>
      <c r="M251" s="586">
        <f>IF(P251="x",0,IF(I251&lt;(INDEX(Lookup!$U$2:$U$10,MATCH($D$43,Lookup!$S$2:$S$10,0))),0,ROUND(((_xlfn.DAYS(I251,H251)+1)*J251)/7,0)))</f>
        <v>0</v>
      </c>
      <c r="N251" s="766">
        <f t="shared" si="32"/>
        <v>0</v>
      </c>
      <c r="O251" s="652"/>
      <c r="P251" s="767"/>
      <c r="R251" s="833">
        <f t="shared" si="33"/>
        <v>0</v>
      </c>
      <c r="S251" s="849">
        <f t="shared" si="34"/>
        <v>0</v>
      </c>
    </row>
    <row r="252" spans="2:19" x14ac:dyDescent="0.35">
      <c r="B252" s="229"/>
      <c r="C252" s="301"/>
      <c r="D252" s="301"/>
      <c r="E252" s="233"/>
      <c r="F252" s="301"/>
      <c r="G252" s="302"/>
      <c r="H252" s="170"/>
      <c r="I252" s="170"/>
      <c r="J252" s="231"/>
      <c r="K252" s="586">
        <f t="shared" si="30"/>
        <v>0</v>
      </c>
      <c r="L252" s="587">
        <f t="shared" si="31"/>
        <v>0</v>
      </c>
      <c r="M252" s="586">
        <f>IF(P252="x",0,IF(I252&lt;(INDEX(Lookup!$U$2:$U$10,MATCH($D$43,Lookup!$S$2:$S$10,0))),0,ROUND(((_xlfn.DAYS(I252,H252)+1)*J252)/7,0)))</f>
        <v>0</v>
      </c>
      <c r="N252" s="766">
        <f t="shared" si="32"/>
        <v>0</v>
      </c>
      <c r="O252" s="652"/>
      <c r="P252" s="767"/>
      <c r="R252" s="833">
        <f t="shared" si="33"/>
        <v>0</v>
      </c>
      <c r="S252" s="849">
        <f t="shared" si="34"/>
        <v>0</v>
      </c>
    </row>
    <row r="253" spans="2:19" x14ac:dyDescent="0.35">
      <c r="B253" s="229"/>
      <c r="C253" s="301"/>
      <c r="D253" s="301"/>
      <c r="E253" s="233"/>
      <c r="F253" s="301"/>
      <c r="G253" s="302"/>
      <c r="H253" s="170"/>
      <c r="I253" s="170"/>
      <c r="J253" s="231"/>
      <c r="K253" s="586">
        <f t="shared" si="30"/>
        <v>0</v>
      </c>
      <c r="L253" s="587">
        <f t="shared" si="31"/>
        <v>0</v>
      </c>
      <c r="M253" s="586">
        <f>IF(P253="x",0,IF(I253&lt;(INDEX(Lookup!$U$2:$U$10,MATCH($D$43,Lookup!$S$2:$S$10,0))),0,ROUND(((_xlfn.DAYS(I253,H253)+1)*J253)/7,0)))</f>
        <v>0</v>
      </c>
      <c r="N253" s="766">
        <f t="shared" si="32"/>
        <v>0</v>
      </c>
      <c r="O253" s="652"/>
      <c r="P253" s="767"/>
      <c r="R253" s="833">
        <f t="shared" si="33"/>
        <v>0</v>
      </c>
      <c r="S253" s="849">
        <f t="shared" si="34"/>
        <v>0</v>
      </c>
    </row>
    <row r="254" spans="2:19" x14ac:dyDescent="0.35">
      <c r="B254" s="229"/>
      <c r="C254" s="301"/>
      <c r="D254" s="301"/>
      <c r="E254" s="233"/>
      <c r="F254" s="301"/>
      <c r="G254" s="302"/>
      <c r="H254" s="170"/>
      <c r="I254" s="170"/>
      <c r="J254" s="231"/>
      <c r="K254" s="586">
        <f t="shared" si="30"/>
        <v>0</v>
      </c>
      <c r="L254" s="587">
        <f t="shared" si="31"/>
        <v>0</v>
      </c>
      <c r="M254" s="586">
        <f>IF(P254="x",0,IF(I254&lt;(INDEX(Lookup!$U$2:$U$10,MATCH($D$43,Lookup!$S$2:$S$10,0))),0,ROUND(((_xlfn.DAYS(I254,H254)+1)*J254)/7,0)))</f>
        <v>0</v>
      </c>
      <c r="N254" s="766">
        <f t="shared" si="32"/>
        <v>0</v>
      </c>
      <c r="O254" s="652"/>
      <c r="P254" s="767"/>
      <c r="R254" s="833">
        <f t="shared" si="33"/>
        <v>0</v>
      </c>
      <c r="S254" s="849">
        <f t="shared" si="34"/>
        <v>0</v>
      </c>
    </row>
    <row r="255" spans="2:19" x14ac:dyDescent="0.35">
      <c r="B255" s="229"/>
      <c r="C255" s="301"/>
      <c r="D255" s="301"/>
      <c r="E255" s="233"/>
      <c r="F255" s="301"/>
      <c r="G255" s="302"/>
      <c r="H255" s="170"/>
      <c r="I255" s="170"/>
      <c r="J255" s="231"/>
      <c r="K255" s="586">
        <f t="shared" si="30"/>
        <v>0</v>
      </c>
      <c r="L255" s="587">
        <f t="shared" si="31"/>
        <v>0</v>
      </c>
      <c r="M255" s="586">
        <f>IF(P255="x",0,IF(I255&lt;(INDEX(Lookup!$U$2:$U$10,MATCH($D$43,Lookup!$S$2:$S$10,0))),0,ROUND(((_xlfn.DAYS(I255,H255)+1)*J255)/7,0)))</f>
        <v>0</v>
      </c>
      <c r="N255" s="766">
        <f t="shared" si="32"/>
        <v>0</v>
      </c>
      <c r="O255" s="652"/>
      <c r="P255" s="767"/>
      <c r="R255" s="833">
        <f t="shared" si="33"/>
        <v>0</v>
      </c>
      <c r="S255" s="849">
        <f t="shared" si="34"/>
        <v>0</v>
      </c>
    </row>
    <row r="256" spans="2:19" x14ac:dyDescent="0.35">
      <c r="B256" s="229"/>
      <c r="C256" s="301"/>
      <c r="D256" s="301"/>
      <c r="E256" s="233"/>
      <c r="F256" s="301"/>
      <c r="G256" s="302"/>
      <c r="H256" s="170"/>
      <c r="I256" s="170"/>
      <c r="J256" s="231"/>
      <c r="K256" s="586">
        <f t="shared" si="30"/>
        <v>0</v>
      </c>
      <c r="L256" s="587">
        <f t="shared" si="31"/>
        <v>0</v>
      </c>
      <c r="M256" s="586">
        <f>IF(P256="x",0,IF(I256&lt;(INDEX(Lookup!$U$2:$U$10,MATCH($D$43,Lookup!$S$2:$S$10,0))),0,ROUND(((_xlfn.DAYS(I256,H256)+1)*J256)/7,0)))</f>
        <v>0</v>
      </c>
      <c r="N256" s="766">
        <f t="shared" si="32"/>
        <v>0</v>
      </c>
      <c r="O256" s="652"/>
      <c r="P256" s="767"/>
      <c r="R256" s="833">
        <f t="shared" si="33"/>
        <v>0</v>
      </c>
      <c r="S256" s="849">
        <f t="shared" si="34"/>
        <v>0</v>
      </c>
    </row>
    <row r="257" spans="2:19" x14ac:dyDescent="0.35">
      <c r="B257" s="229"/>
      <c r="C257" s="301"/>
      <c r="D257" s="301"/>
      <c r="E257" s="233"/>
      <c r="F257" s="301"/>
      <c r="G257" s="302"/>
      <c r="H257" s="170"/>
      <c r="I257" s="170"/>
      <c r="J257" s="231"/>
      <c r="K257" s="586">
        <f t="shared" si="30"/>
        <v>0</v>
      </c>
      <c r="L257" s="587">
        <f t="shared" si="31"/>
        <v>0</v>
      </c>
      <c r="M257" s="586">
        <f>IF(P257="x",0,IF(I257&lt;(INDEX(Lookup!$U$2:$U$10,MATCH($D$43,Lookup!$S$2:$S$10,0))),0,ROUND(((_xlfn.DAYS(I257,H257)+1)*J257)/7,0)))</f>
        <v>0</v>
      </c>
      <c r="N257" s="766">
        <f t="shared" si="32"/>
        <v>0</v>
      </c>
      <c r="O257" s="652"/>
      <c r="P257" s="767"/>
      <c r="R257" s="833">
        <f t="shared" si="33"/>
        <v>0</v>
      </c>
      <c r="S257" s="849">
        <f t="shared" si="34"/>
        <v>0</v>
      </c>
    </row>
    <row r="258" spans="2:19" x14ac:dyDescent="0.35">
      <c r="B258" s="229"/>
      <c r="C258" s="301"/>
      <c r="D258" s="301"/>
      <c r="E258" s="233"/>
      <c r="F258" s="301"/>
      <c r="G258" s="302"/>
      <c r="H258" s="170"/>
      <c r="I258" s="170"/>
      <c r="J258" s="231"/>
      <c r="K258" s="586">
        <f t="shared" si="30"/>
        <v>0</v>
      </c>
      <c r="L258" s="587">
        <f t="shared" si="31"/>
        <v>0</v>
      </c>
      <c r="M258" s="586">
        <f>IF(P258="x",0,IF(I258&lt;(INDEX(Lookup!$U$2:$U$10,MATCH($D$43,Lookup!$S$2:$S$10,0))),0,ROUND(((_xlfn.DAYS(I258,H258)+1)*J258)/7,0)))</f>
        <v>0</v>
      </c>
      <c r="N258" s="766">
        <f t="shared" si="32"/>
        <v>0</v>
      </c>
      <c r="O258" s="652"/>
      <c r="P258" s="767"/>
      <c r="R258" s="833">
        <f t="shared" si="33"/>
        <v>0</v>
      </c>
      <c r="S258" s="849">
        <f t="shared" si="34"/>
        <v>0</v>
      </c>
    </row>
    <row r="259" spans="2:19" x14ac:dyDescent="0.35">
      <c r="B259" s="229"/>
      <c r="C259" s="301"/>
      <c r="D259" s="301"/>
      <c r="E259" s="233"/>
      <c r="F259" s="301"/>
      <c r="G259" s="302"/>
      <c r="H259" s="170"/>
      <c r="I259" s="170"/>
      <c r="J259" s="231"/>
      <c r="K259" s="586">
        <f t="shared" si="30"/>
        <v>0</v>
      </c>
      <c r="L259" s="587">
        <f t="shared" si="31"/>
        <v>0</v>
      </c>
      <c r="M259" s="586">
        <f>IF(P259="x",0,IF(I259&lt;(INDEX(Lookup!$U$2:$U$10,MATCH($D$43,Lookup!$S$2:$S$10,0))),0,ROUND(((_xlfn.DAYS(I259,H259)+1)*J259)/7,0)))</f>
        <v>0</v>
      </c>
      <c r="N259" s="766">
        <f t="shared" si="32"/>
        <v>0</v>
      </c>
      <c r="O259" s="652"/>
      <c r="P259" s="767"/>
      <c r="R259" s="833">
        <f t="shared" si="33"/>
        <v>0</v>
      </c>
      <c r="S259" s="849">
        <f t="shared" si="34"/>
        <v>0</v>
      </c>
    </row>
    <row r="260" spans="2:19" x14ac:dyDescent="0.35">
      <c r="B260" s="229"/>
      <c r="C260" s="301"/>
      <c r="D260" s="301"/>
      <c r="E260" s="233"/>
      <c r="F260" s="301"/>
      <c r="G260" s="302"/>
      <c r="H260" s="170"/>
      <c r="I260" s="170"/>
      <c r="J260" s="231"/>
      <c r="K260" s="586">
        <f t="shared" si="30"/>
        <v>0</v>
      </c>
      <c r="L260" s="587">
        <f t="shared" si="31"/>
        <v>0</v>
      </c>
      <c r="M260" s="586">
        <f>IF(P260="x",0,IF(I260&lt;(INDEX(Lookup!$U$2:$U$10,MATCH($D$43,Lookup!$S$2:$S$10,0))),0,ROUND(((_xlfn.DAYS(I260,H260)+1)*J260)/7,0)))</f>
        <v>0</v>
      </c>
      <c r="N260" s="766">
        <f t="shared" si="32"/>
        <v>0</v>
      </c>
      <c r="O260" s="652"/>
      <c r="P260" s="767"/>
      <c r="R260" s="833">
        <f t="shared" si="33"/>
        <v>0</v>
      </c>
      <c r="S260" s="849">
        <f t="shared" si="34"/>
        <v>0</v>
      </c>
    </row>
    <row r="261" spans="2:19" x14ac:dyDescent="0.35">
      <c r="B261" s="229"/>
      <c r="C261" s="301"/>
      <c r="D261" s="301"/>
      <c r="E261" s="233"/>
      <c r="F261" s="301"/>
      <c r="G261" s="302"/>
      <c r="H261" s="170"/>
      <c r="I261" s="170"/>
      <c r="J261" s="231"/>
      <c r="K261" s="586">
        <f t="shared" si="30"/>
        <v>0</v>
      </c>
      <c r="L261" s="587">
        <f t="shared" si="31"/>
        <v>0</v>
      </c>
      <c r="M261" s="586">
        <f>IF(P261="x",0,IF(I261&lt;(INDEX(Lookup!$U$2:$U$10,MATCH($D$43,Lookup!$S$2:$S$10,0))),0,ROUND(((_xlfn.DAYS(I261,H261)+1)*J261)/7,0)))</f>
        <v>0</v>
      </c>
      <c r="N261" s="766">
        <f t="shared" si="32"/>
        <v>0</v>
      </c>
      <c r="O261" s="652"/>
      <c r="P261" s="767"/>
      <c r="R261" s="833">
        <f t="shared" si="33"/>
        <v>0</v>
      </c>
      <c r="S261" s="849">
        <f t="shared" si="34"/>
        <v>0</v>
      </c>
    </row>
    <row r="262" spans="2:19" x14ac:dyDescent="0.35">
      <c r="B262" s="229"/>
      <c r="C262" s="301"/>
      <c r="D262" s="301"/>
      <c r="E262" s="233"/>
      <c r="F262" s="301"/>
      <c r="G262" s="302"/>
      <c r="H262" s="170"/>
      <c r="I262" s="170"/>
      <c r="J262" s="231"/>
      <c r="K262" s="586">
        <f t="shared" si="30"/>
        <v>0</v>
      </c>
      <c r="L262" s="587">
        <f t="shared" si="31"/>
        <v>0</v>
      </c>
      <c r="M262" s="586">
        <f>IF(P262="x",0,IF(I262&lt;(INDEX(Lookup!$U$2:$U$10,MATCH($D$43,Lookup!$S$2:$S$10,0))),0,ROUND(((_xlfn.DAYS(I262,H262)+1)*J262)/7,0)))</f>
        <v>0</v>
      </c>
      <c r="N262" s="766">
        <f t="shared" si="32"/>
        <v>0</v>
      </c>
      <c r="O262" s="652"/>
      <c r="P262" s="767"/>
      <c r="R262" s="833">
        <f t="shared" si="33"/>
        <v>0</v>
      </c>
      <c r="S262" s="849">
        <f t="shared" si="34"/>
        <v>0</v>
      </c>
    </row>
    <row r="263" spans="2:19" x14ac:dyDescent="0.35">
      <c r="B263" s="229"/>
      <c r="C263" s="301"/>
      <c r="D263" s="301"/>
      <c r="E263" s="233"/>
      <c r="F263" s="301"/>
      <c r="G263" s="302"/>
      <c r="H263" s="170"/>
      <c r="I263" s="170"/>
      <c r="J263" s="231"/>
      <c r="K263" s="586">
        <f t="shared" si="30"/>
        <v>0</v>
      </c>
      <c r="L263" s="587">
        <f t="shared" si="31"/>
        <v>0</v>
      </c>
      <c r="M263" s="586">
        <f>IF(P263="x",0,IF(I263&lt;(INDEX(Lookup!$U$2:$U$10,MATCH($D$43,Lookup!$S$2:$S$10,0))),0,ROUND(((_xlfn.DAYS(I263,H263)+1)*J263)/7,0)))</f>
        <v>0</v>
      </c>
      <c r="N263" s="766">
        <f t="shared" si="32"/>
        <v>0</v>
      </c>
      <c r="O263" s="652"/>
      <c r="P263" s="767"/>
      <c r="R263" s="833">
        <f t="shared" si="33"/>
        <v>0</v>
      </c>
      <c r="S263" s="849">
        <f t="shared" si="34"/>
        <v>0</v>
      </c>
    </row>
    <row r="264" spans="2:19" x14ac:dyDescent="0.35">
      <c r="B264" s="229"/>
      <c r="C264" s="301"/>
      <c r="D264" s="301"/>
      <c r="E264" s="233"/>
      <c r="F264" s="301"/>
      <c r="G264" s="302"/>
      <c r="H264" s="170"/>
      <c r="I264" s="170"/>
      <c r="J264" s="231"/>
      <c r="K264" s="586">
        <f t="shared" si="30"/>
        <v>0</v>
      </c>
      <c r="L264" s="587">
        <f t="shared" si="31"/>
        <v>0</v>
      </c>
      <c r="M264" s="586">
        <f>IF(P264="x",0,IF(I264&lt;(INDEX(Lookup!$U$2:$U$10,MATCH($D$43,Lookup!$S$2:$S$10,0))),0,ROUND(((_xlfn.DAYS(I264,H264)+1)*J264)/7,0)))</f>
        <v>0</v>
      </c>
      <c r="N264" s="766">
        <f t="shared" si="32"/>
        <v>0</v>
      </c>
      <c r="O264" s="652"/>
      <c r="P264" s="767"/>
      <c r="R264" s="833">
        <f t="shared" si="33"/>
        <v>0</v>
      </c>
      <c r="S264" s="849">
        <f t="shared" si="34"/>
        <v>0</v>
      </c>
    </row>
    <row r="265" spans="2:19" x14ac:dyDescent="0.35">
      <c r="B265" s="229"/>
      <c r="C265" s="301"/>
      <c r="D265" s="301"/>
      <c r="E265" s="233"/>
      <c r="F265" s="301"/>
      <c r="G265" s="302"/>
      <c r="H265" s="170"/>
      <c r="I265" s="170"/>
      <c r="J265" s="231"/>
      <c r="K265" s="586">
        <f t="shared" si="30"/>
        <v>0</v>
      </c>
      <c r="L265" s="587">
        <f t="shared" si="31"/>
        <v>0</v>
      </c>
      <c r="M265" s="586">
        <f>IF(P265="x",0,IF(I265&lt;(INDEX(Lookup!$U$2:$U$10,MATCH($D$43,Lookup!$S$2:$S$10,0))),0,ROUND(((_xlfn.DAYS(I265,H265)+1)*J265)/7,0)))</f>
        <v>0</v>
      </c>
      <c r="N265" s="766">
        <f t="shared" si="32"/>
        <v>0</v>
      </c>
      <c r="O265" s="652"/>
      <c r="P265" s="767"/>
      <c r="R265" s="833">
        <f t="shared" si="33"/>
        <v>0</v>
      </c>
      <c r="S265" s="849">
        <f t="shared" si="34"/>
        <v>0</v>
      </c>
    </row>
    <row r="266" spans="2:19" x14ac:dyDescent="0.35">
      <c r="B266" s="229"/>
      <c r="C266" s="301"/>
      <c r="D266" s="301"/>
      <c r="E266" s="233"/>
      <c r="F266" s="301"/>
      <c r="G266" s="302"/>
      <c r="H266" s="170"/>
      <c r="I266" s="170"/>
      <c r="J266" s="231"/>
      <c r="K266" s="586">
        <f t="shared" si="30"/>
        <v>0</v>
      </c>
      <c r="L266" s="587">
        <f t="shared" si="31"/>
        <v>0</v>
      </c>
      <c r="M266" s="586">
        <f>IF(P266="x",0,IF(I266&lt;(INDEX(Lookup!$U$2:$U$10,MATCH($D$43,Lookup!$S$2:$S$10,0))),0,ROUND(((_xlfn.DAYS(I266,H266)+1)*J266)/7,0)))</f>
        <v>0</v>
      </c>
      <c r="N266" s="766">
        <f t="shared" si="32"/>
        <v>0</v>
      </c>
      <c r="O266" s="652"/>
      <c r="P266" s="767"/>
      <c r="R266" s="833">
        <f t="shared" si="33"/>
        <v>0</v>
      </c>
      <c r="S266" s="849">
        <f t="shared" si="34"/>
        <v>0</v>
      </c>
    </row>
    <row r="267" spans="2:19" x14ac:dyDescent="0.35">
      <c r="B267" s="229"/>
      <c r="C267" s="301"/>
      <c r="D267" s="301"/>
      <c r="E267" s="233"/>
      <c r="F267" s="301"/>
      <c r="G267" s="302"/>
      <c r="H267" s="170"/>
      <c r="I267" s="170"/>
      <c r="J267" s="231"/>
      <c r="K267" s="586">
        <f t="shared" si="30"/>
        <v>0</v>
      </c>
      <c r="L267" s="587">
        <f t="shared" si="31"/>
        <v>0</v>
      </c>
      <c r="M267" s="586">
        <f>IF(P267="x",0,IF(I267&lt;(INDEX(Lookup!$U$2:$U$10,MATCH($D$43,Lookup!$S$2:$S$10,0))),0,ROUND(((_xlfn.DAYS(I267,H267)+1)*J267)/7,0)))</f>
        <v>0</v>
      </c>
      <c r="N267" s="766">
        <f t="shared" si="32"/>
        <v>0</v>
      </c>
      <c r="O267" s="652"/>
      <c r="P267" s="767"/>
      <c r="R267" s="833">
        <f t="shared" si="33"/>
        <v>0</v>
      </c>
      <c r="S267" s="849">
        <f t="shared" si="34"/>
        <v>0</v>
      </c>
    </row>
    <row r="268" spans="2:19" x14ac:dyDescent="0.35">
      <c r="B268" s="229"/>
      <c r="C268" s="301"/>
      <c r="D268" s="301"/>
      <c r="E268" s="233"/>
      <c r="F268" s="301"/>
      <c r="G268" s="302"/>
      <c r="H268" s="170"/>
      <c r="I268" s="170"/>
      <c r="J268" s="231"/>
      <c r="K268" s="586">
        <f t="shared" si="30"/>
        <v>0</v>
      </c>
      <c r="L268" s="587">
        <f t="shared" si="31"/>
        <v>0</v>
      </c>
      <c r="M268" s="586">
        <f>IF(P268="x",0,IF(I268&lt;(INDEX(Lookup!$U$2:$U$10,MATCH($D$43,Lookup!$S$2:$S$10,0))),0,ROUND(((_xlfn.DAYS(I268,H268)+1)*J268)/7,0)))</f>
        <v>0</v>
      </c>
      <c r="N268" s="766">
        <f t="shared" si="32"/>
        <v>0</v>
      </c>
      <c r="O268" s="652"/>
      <c r="P268" s="767"/>
      <c r="R268" s="833">
        <f t="shared" si="33"/>
        <v>0</v>
      </c>
      <c r="S268" s="849">
        <f t="shared" si="34"/>
        <v>0</v>
      </c>
    </row>
    <row r="269" spans="2:19" x14ac:dyDescent="0.35">
      <c r="B269" s="229"/>
      <c r="C269" s="301"/>
      <c r="D269" s="301"/>
      <c r="E269" s="233"/>
      <c r="F269" s="301"/>
      <c r="G269" s="302"/>
      <c r="H269" s="170"/>
      <c r="I269" s="170"/>
      <c r="J269" s="231"/>
      <c r="K269" s="586">
        <f t="shared" si="30"/>
        <v>0</v>
      </c>
      <c r="L269" s="587">
        <f t="shared" si="31"/>
        <v>0</v>
      </c>
      <c r="M269" s="586">
        <f>IF(P269="x",0,IF(I269&lt;(INDEX(Lookup!$U$2:$U$10,MATCH($D$43,Lookup!$S$2:$S$10,0))),0,ROUND(((_xlfn.DAYS(I269,H269)+1)*J269)/7,0)))</f>
        <v>0</v>
      </c>
      <c r="N269" s="766">
        <f t="shared" si="32"/>
        <v>0</v>
      </c>
      <c r="O269" s="652"/>
      <c r="P269" s="767"/>
      <c r="R269" s="833">
        <f t="shared" si="33"/>
        <v>0</v>
      </c>
      <c r="S269" s="849">
        <f t="shared" si="34"/>
        <v>0</v>
      </c>
    </row>
    <row r="270" spans="2:19" x14ac:dyDescent="0.35">
      <c r="B270" s="229"/>
      <c r="C270" s="301"/>
      <c r="D270" s="301"/>
      <c r="E270" s="233"/>
      <c r="F270" s="301"/>
      <c r="G270" s="302"/>
      <c r="H270" s="170"/>
      <c r="I270" s="170"/>
      <c r="J270" s="231"/>
      <c r="K270" s="586">
        <f t="shared" si="30"/>
        <v>0</v>
      </c>
      <c r="L270" s="587">
        <f t="shared" si="31"/>
        <v>0</v>
      </c>
      <c r="M270" s="586">
        <f>IF(P270="x",0,IF(I270&lt;(INDEX(Lookup!$U$2:$U$10,MATCH($D$43,Lookup!$S$2:$S$10,0))),0,ROUND(((_xlfn.DAYS(I270,H270)+1)*J270)/7,0)))</f>
        <v>0</v>
      </c>
      <c r="N270" s="766">
        <f t="shared" si="32"/>
        <v>0</v>
      </c>
      <c r="O270" s="652"/>
      <c r="P270" s="767"/>
      <c r="R270" s="833">
        <f t="shared" si="33"/>
        <v>0</v>
      </c>
      <c r="S270" s="849">
        <f t="shared" si="34"/>
        <v>0</v>
      </c>
    </row>
    <row r="271" spans="2:19" x14ac:dyDescent="0.35">
      <c r="B271" s="229"/>
      <c r="C271" s="301"/>
      <c r="D271" s="301"/>
      <c r="E271" s="233"/>
      <c r="F271" s="301"/>
      <c r="G271" s="302"/>
      <c r="H271" s="170"/>
      <c r="I271" s="170"/>
      <c r="J271" s="231"/>
      <c r="K271" s="586">
        <f t="shared" si="30"/>
        <v>0</v>
      </c>
      <c r="L271" s="587">
        <f t="shared" si="31"/>
        <v>0</v>
      </c>
      <c r="M271" s="586">
        <f>IF(P271="x",0,IF(I271&lt;(INDEX(Lookup!$U$2:$U$10,MATCH($D$43,Lookup!$S$2:$S$10,0))),0,ROUND(((_xlfn.DAYS(I271,H271)+1)*J271)/7,0)))</f>
        <v>0</v>
      </c>
      <c r="N271" s="766">
        <f t="shared" si="32"/>
        <v>0</v>
      </c>
      <c r="O271" s="652"/>
      <c r="P271" s="767"/>
      <c r="R271" s="833">
        <f t="shared" si="33"/>
        <v>0</v>
      </c>
      <c r="S271" s="849">
        <f t="shared" si="34"/>
        <v>0</v>
      </c>
    </row>
    <row r="272" spans="2:19" x14ac:dyDescent="0.35">
      <c r="B272" s="229"/>
      <c r="C272" s="301"/>
      <c r="D272" s="301"/>
      <c r="E272" s="233"/>
      <c r="F272" s="301"/>
      <c r="G272" s="302"/>
      <c r="H272" s="170"/>
      <c r="I272" s="170"/>
      <c r="J272" s="231"/>
      <c r="K272" s="586">
        <f t="shared" si="30"/>
        <v>0</v>
      </c>
      <c r="L272" s="587">
        <f t="shared" si="31"/>
        <v>0</v>
      </c>
      <c r="M272" s="586">
        <f>IF(P272="x",0,IF(I272&lt;(INDEX(Lookup!$U$2:$U$10,MATCH($D$43,Lookup!$S$2:$S$10,0))),0,ROUND(((_xlfn.DAYS(I272,H272)+1)*J272)/7,0)))</f>
        <v>0</v>
      </c>
      <c r="N272" s="766">
        <f t="shared" si="32"/>
        <v>0</v>
      </c>
      <c r="O272" s="652"/>
      <c r="P272" s="767"/>
      <c r="R272" s="833">
        <f t="shared" si="33"/>
        <v>0</v>
      </c>
      <c r="S272" s="849">
        <f t="shared" si="34"/>
        <v>0</v>
      </c>
    </row>
    <row r="273" spans="2:19" x14ac:dyDescent="0.35">
      <c r="B273" s="229"/>
      <c r="C273" s="301"/>
      <c r="D273" s="301"/>
      <c r="E273" s="233"/>
      <c r="F273" s="301"/>
      <c r="G273" s="302"/>
      <c r="H273" s="170"/>
      <c r="I273" s="170"/>
      <c r="J273" s="231"/>
      <c r="K273" s="586">
        <f t="shared" si="30"/>
        <v>0</v>
      </c>
      <c r="L273" s="587">
        <f t="shared" si="31"/>
        <v>0</v>
      </c>
      <c r="M273" s="586">
        <f>IF(P273="x",0,IF(I273&lt;(INDEX(Lookup!$U$2:$U$10,MATCH($D$43,Lookup!$S$2:$S$10,0))),0,ROUND(((_xlfn.DAYS(I273,H273)+1)*J273)/7,0)))</f>
        <v>0</v>
      </c>
      <c r="N273" s="766">
        <f t="shared" si="32"/>
        <v>0</v>
      </c>
      <c r="O273" s="652"/>
      <c r="P273" s="767"/>
      <c r="R273" s="833">
        <f t="shared" si="33"/>
        <v>0</v>
      </c>
      <c r="S273" s="849">
        <f t="shared" si="34"/>
        <v>0</v>
      </c>
    </row>
    <row r="274" spans="2:19" x14ac:dyDescent="0.35">
      <c r="B274" s="229"/>
      <c r="C274" s="301"/>
      <c r="D274" s="301"/>
      <c r="E274" s="233"/>
      <c r="F274" s="301"/>
      <c r="G274" s="302"/>
      <c r="H274" s="170"/>
      <c r="I274" s="170"/>
      <c r="J274" s="231"/>
      <c r="K274" s="586">
        <f t="shared" si="30"/>
        <v>0</v>
      </c>
      <c r="L274" s="587">
        <f t="shared" si="31"/>
        <v>0</v>
      </c>
      <c r="M274" s="586">
        <f>IF(P274="x",0,IF(I274&lt;(INDEX(Lookup!$U$2:$U$10,MATCH($D$43,Lookup!$S$2:$S$10,0))),0,ROUND(((_xlfn.DAYS(I274,H274)+1)*J274)/7,0)))</f>
        <v>0</v>
      </c>
      <c r="N274" s="766">
        <f t="shared" si="32"/>
        <v>0</v>
      </c>
      <c r="O274" s="652"/>
      <c r="P274" s="767"/>
      <c r="R274" s="833">
        <f t="shared" si="33"/>
        <v>0</v>
      </c>
      <c r="S274" s="849">
        <f t="shared" si="34"/>
        <v>0</v>
      </c>
    </row>
    <row r="275" spans="2:19" x14ac:dyDescent="0.35">
      <c r="B275" s="229"/>
      <c r="C275" s="301"/>
      <c r="D275" s="301"/>
      <c r="E275" s="233"/>
      <c r="F275" s="301"/>
      <c r="G275" s="302"/>
      <c r="H275" s="170"/>
      <c r="I275" s="170"/>
      <c r="J275" s="231"/>
      <c r="K275" s="586">
        <f t="shared" si="30"/>
        <v>0</v>
      </c>
      <c r="L275" s="587">
        <f t="shared" si="31"/>
        <v>0</v>
      </c>
      <c r="M275" s="586">
        <f>IF(P275="x",0,IF(I275&lt;(INDEX(Lookup!$U$2:$U$10,MATCH($D$43,Lookup!$S$2:$S$10,0))),0,ROUND(((_xlfn.DAYS(I275,H275)+1)*J275)/7,0)))</f>
        <v>0</v>
      </c>
      <c r="N275" s="766">
        <f t="shared" si="32"/>
        <v>0</v>
      </c>
      <c r="O275" s="652"/>
      <c r="P275" s="767"/>
      <c r="R275" s="833">
        <f t="shared" si="33"/>
        <v>0</v>
      </c>
      <c r="S275" s="849">
        <f t="shared" si="34"/>
        <v>0</v>
      </c>
    </row>
    <row r="276" spans="2:19" x14ac:dyDescent="0.35">
      <c r="B276" s="229"/>
      <c r="C276" s="301"/>
      <c r="D276" s="301"/>
      <c r="E276" s="233"/>
      <c r="F276" s="301"/>
      <c r="G276" s="302"/>
      <c r="H276" s="170"/>
      <c r="I276" s="170"/>
      <c r="J276" s="231"/>
      <c r="K276" s="586">
        <f t="shared" si="30"/>
        <v>0</v>
      </c>
      <c r="L276" s="587">
        <f t="shared" si="31"/>
        <v>0</v>
      </c>
      <c r="M276" s="586">
        <f>IF(P276="x",0,IF(I276&lt;(INDEX(Lookup!$U$2:$U$10,MATCH($D$43,Lookup!$S$2:$S$10,0))),0,ROUND(((_xlfn.DAYS(I276,H276)+1)*J276)/7,0)))</f>
        <v>0</v>
      </c>
      <c r="N276" s="766">
        <f t="shared" si="32"/>
        <v>0</v>
      </c>
      <c r="O276" s="652"/>
      <c r="P276" s="767"/>
      <c r="R276" s="833">
        <f t="shared" si="33"/>
        <v>0</v>
      </c>
      <c r="S276" s="849">
        <f t="shared" si="34"/>
        <v>0</v>
      </c>
    </row>
    <row r="277" spans="2:19" x14ac:dyDescent="0.35">
      <c r="B277" s="229"/>
      <c r="C277" s="301"/>
      <c r="D277" s="301"/>
      <c r="E277" s="233"/>
      <c r="F277" s="301"/>
      <c r="G277" s="302"/>
      <c r="H277" s="170"/>
      <c r="I277" s="170"/>
      <c r="J277" s="231"/>
      <c r="K277" s="586">
        <f t="shared" si="30"/>
        <v>0</v>
      </c>
      <c r="L277" s="587">
        <f t="shared" si="31"/>
        <v>0</v>
      </c>
      <c r="M277" s="586">
        <f>IF(P277="x",0,IF(I277&lt;(INDEX(Lookup!$U$2:$U$10,MATCH($D$43,Lookup!$S$2:$S$10,0))),0,ROUND(((_xlfn.DAYS(I277,H277)+1)*J277)/7,0)))</f>
        <v>0</v>
      </c>
      <c r="N277" s="766">
        <f t="shared" si="32"/>
        <v>0</v>
      </c>
      <c r="O277" s="652"/>
      <c r="P277" s="767"/>
      <c r="R277" s="833">
        <f t="shared" si="33"/>
        <v>0</v>
      </c>
      <c r="S277" s="849">
        <f t="shared" si="34"/>
        <v>0</v>
      </c>
    </row>
    <row r="278" spans="2:19" x14ac:dyDescent="0.35">
      <c r="B278" s="229"/>
      <c r="C278" s="301"/>
      <c r="D278" s="301"/>
      <c r="E278" s="233"/>
      <c r="F278" s="301"/>
      <c r="G278" s="302"/>
      <c r="H278" s="170"/>
      <c r="I278" s="170"/>
      <c r="J278" s="231"/>
      <c r="K278" s="586">
        <f t="shared" si="30"/>
        <v>0</v>
      </c>
      <c r="L278" s="587">
        <f t="shared" si="31"/>
        <v>0</v>
      </c>
      <c r="M278" s="586">
        <f>IF(P278="x",0,IF(I278&lt;(INDEX(Lookup!$U$2:$U$10,MATCH($D$43,Lookup!$S$2:$S$10,0))),0,ROUND(((_xlfn.DAYS(I278,H278)+1)*J278)/7,0)))</f>
        <v>0</v>
      </c>
      <c r="N278" s="766">
        <f t="shared" si="32"/>
        <v>0</v>
      </c>
      <c r="O278" s="652"/>
      <c r="P278" s="767"/>
      <c r="R278" s="833">
        <f t="shared" si="33"/>
        <v>0</v>
      </c>
      <c r="S278" s="849">
        <f t="shared" si="34"/>
        <v>0</v>
      </c>
    </row>
    <row r="279" spans="2:19" x14ac:dyDescent="0.35">
      <c r="B279" s="229"/>
      <c r="C279" s="301"/>
      <c r="D279" s="301"/>
      <c r="E279" s="233"/>
      <c r="F279" s="301"/>
      <c r="G279" s="302"/>
      <c r="H279" s="170"/>
      <c r="I279" s="170"/>
      <c r="J279" s="231"/>
      <c r="K279" s="586">
        <f t="shared" si="30"/>
        <v>0</v>
      </c>
      <c r="L279" s="587">
        <f t="shared" si="31"/>
        <v>0</v>
      </c>
      <c r="M279" s="586">
        <f>IF(P279="x",0,IF(I279&lt;(INDEX(Lookup!$U$2:$U$10,MATCH($D$43,Lookup!$S$2:$S$10,0))),0,ROUND(((_xlfn.DAYS(I279,H279)+1)*J279)/7,0)))</f>
        <v>0</v>
      </c>
      <c r="N279" s="766">
        <f t="shared" si="32"/>
        <v>0</v>
      </c>
      <c r="O279" s="652"/>
      <c r="P279" s="767"/>
      <c r="R279" s="833">
        <f t="shared" si="33"/>
        <v>0</v>
      </c>
      <c r="S279" s="849">
        <f t="shared" si="34"/>
        <v>0</v>
      </c>
    </row>
    <row r="280" spans="2:19" x14ac:dyDescent="0.35">
      <c r="B280" s="229"/>
      <c r="C280" s="301"/>
      <c r="D280" s="301"/>
      <c r="E280" s="233"/>
      <c r="F280" s="301"/>
      <c r="G280" s="302"/>
      <c r="H280" s="170"/>
      <c r="I280" s="170"/>
      <c r="J280" s="231"/>
      <c r="K280" s="586">
        <f t="shared" si="30"/>
        <v>0</v>
      </c>
      <c r="L280" s="587">
        <f t="shared" si="31"/>
        <v>0</v>
      </c>
      <c r="M280" s="586">
        <f>IF(P280="x",0,IF(I280&lt;(INDEX(Lookup!$U$2:$U$10,MATCH($D$43,Lookup!$S$2:$S$10,0))),0,ROUND(((_xlfn.DAYS(I280,H280)+1)*J280)/7,0)))</f>
        <v>0</v>
      </c>
      <c r="N280" s="766">
        <f t="shared" si="32"/>
        <v>0</v>
      </c>
      <c r="O280" s="652"/>
      <c r="P280" s="767"/>
      <c r="R280" s="833">
        <f t="shared" si="33"/>
        <v>0</v>
      </c>
      <c r="S280" s="849">
        <f t="shared" si="34"/>
        <v>0</v>
      </c>
    </row>
    <row r="281" spans="2:19" x14ac:dyDescent="0.35">
      <c r="B281" s="229"/>
      <c r="C281" s="301"/>
      <c r="D281" s="301"/>
      <c r="E281" s="233"/>
      <c r="F281" s="301"/>
      <c r="G281" s="302"/>
      <c r="H281" s="170"/>
      <c r="I281" s="170"/>
      <c r="J281" s="231"/>
      <c r="K281" s="586">
        <f t="shared" si="30"/>
        <v>0</v>
      </c>
      <c r="L281" s="587">
        <f t="shared" si="31"/>
        <v>0</v>
      </c>
      <c r="M281" s="586">
        <f>IF(P281="x",0,IF(I281&lt;(INDEX(Lookup!$U$2:$U$10,MATCH($D$43,Lookup!$S$2:$S$10,0))),0,ROUND(((_xlfn.DAYS(I281,H281)+1)*J281)/7,0)))</f>
        <v>0</v>
      </c>
      <c r="N281" s="766">
        <f t="shared" si="32"/>
        <v>0</v>
      </c>
      <c r="O281" s="652"/>
      <c r="P281" s="767"/>
      <c r="R281" s="833">
        <f t="shared" si="33"/>
        <v>0</v>
      </c>
      <c r="S281" s="849">
        <f t="shared" si="34"/>
        <v>0</v>
      </c>
    </row>
    <row r="282" spans="2:19" x14ac:dyDescent="0.35">
      <c r="B282" s="229"/>
      <c r="C282" s="301"/>
      <c r="D282" s="301"/>
      <c r="E282" s="233"/>
      <c r="F282" s="301"/>
      <c r="G282" s="302"/>
      <c r="H282" s="170"/>
      <c r="I282" s="170"/>
      <c r="J282" s="231"/>
      <c r="K282" s="586">
        <f t="shared" si="30"/>
        <v>0</v>
      </c>
      <c r="L282" s="587">
        <f t="shared" si="31"/>
        <v>0</v>
      </c>
      <c r="M282" s="586">
        <f>IF(P282="x",0,IF(I282&lt;(INDEX(Lookup!$U$2:$U$10,MATCH($D$43,Lookup!$S$2:$S$10,0))),0,ROUND(((_xlfn.DAYS(I282,H282)+1)*J282)/7,0)))</f>
        <v>0</v>
      </c>
      <c r="N282" s="766">
        <f t="shared" si="32"/>
        <v>0</v>
      </c>
      <c r="O282" s="652"/>
      <c r="P282" s="767"/>
      <c r="R282" s="833">
        <f t="shared" si="33"/>
        <v>0</v>
      </c>
      <c r="S282" s="849">
        <f t="shared" si="34"/>
        <v>0</v>
      </c>
    </row>
    <row r="283" spans="2:19" x14ac:dyDescent="0.35">
      <c r="B283" s="229"/>
      <c r="C283" s="301"/>
      <c r="D283" s="301"/>
      <c r="E283" s="233"/>
      <c r="F283" s="301"/>
      <c r="G283" s="302"/>
      <c r="H283" s="170"/>
      <c r="I283" s="170"/>
      <c r="J283" s="231"/>
      <c r="K283" s="586">
        <f t="shared" si="30"/>
        <v>0</v>
      </c>
      <c r="L283" s="587">
        <f t="shared" si="31"/>
        <v>0</v>
      </c>
      <c r="M283" s="586">
        <f>IF(P283="x",0,IF(I283&lt;(INDEX(Lookup!$U$2:$U$10,MATCH($D$43,Lookup!$S$2:$S$10,0))),0,ROUND(((_xlfn.DAYS(I283,H283)+1)*J283)/7,0)))</f>
        <v>0</v>
      </c>
      <c r="N283" s="766">
        <f t="shared" si="32"/>
        <v>0</v>
      </c>
      <c r="O283" s="652"/>
      <c r="P283" s="767"/>
      <c r="R283" s="833">
        <f t="shared" si="33"/>
        <v>0</v>
      </c>
      <c r="S283" s="849">
        <f t="shared" si="34"/>
        <v>0</v>
      </c>
    </row>
    <row r="284" spans="2:19" x14ac:dyDescent="0.35">
      <c r="B284" s="229"/>
      <c r="C284" s="301"/>
      <c r="D284" s="301"/>
      <c r="E284" s="233"/>
      <c r="F284" s="301"/>
      <c r="G284" s="302"/>
      <c r="H284" s="170"/>
      <c r="I284" s="170"/>
      <c r="J284" s="231"/>
      <c r="K284" s="586">
        <f t="shared" si="30"/>
        <v>0</v>
      </c>
      <c r="L284" s="587">
        <f t="shared" si="31"/>
        <v>0</v>
      </c>
      <c r="M284" s="586">
        <f>IF(P284="x",0,IF(I284&lt;(INDEX(Lookup!$U$2:$U$10,MATCH($D$43,Lookup!$S$2:$S$10,0))),0,ROUND(((_xlfn.DAYS(I284,H284)+1)*J284)/7,0)))</f>
        <v>0</v>
      </c>
      <c r="N284" s="766">
        <f t="shared" si="32"/>
        <v>0</v>
      </c>
      <c r="O284" s="652"/>
      <c r="P284" s="767"/>
      <c r="R284" s="833">
        <f t="shared" si="33"/>
        <v>0</v>
      </c>
      <c r="S284" s="849">
        <f t="shared" si="34"/>
        <v>0</v>
      </c>
    </row>
    <row r="285" spans="2:19" x14ac:dyDescent="0.35">
      <c r="B285" s="229"/>
      <c r="C285" s="301"/>
      <c r="D285" s="301"/>
      <c r="E285" s="233"/>
      <c r="F285" s="301"/>
      <c r="G285" s="302"/>
      <c r="H285" s="170"/>
      <c r="I285" s="170"/>
      <c r="J285" s="231"/>
      <c r="K285" s="586">
        <f t="shared" si="30"/>
        <v>0</v>
      </c>
      <c r="L285" s="587">
        <f t="shared" si="31"/>
        <v>0</v>
      </c>
      <c r="M285" s="586">
        <f>IF(P285="x",0,IF(I285&lt;(INDEX(Lookup!$U$2:$U$10,MATCH($D$43,Lookup!$S$2:$S$10,0))),0,ROUND(((_xlfn.DAYS(I285,H285)+1)*J285)/7,0)))</f>
        <v>0</v>
      </c>
      <c r="N285" s="766">
        <f t="shared" si="32"/>
        <v>0</v>
      </c>
      <c r="O285" s="652"/>
      <c r="P285" s="767"/>
      <c r="R285" s="833">
        <f t="shared" si="33"/>
        <v>0</v>
      </c>
      <c r="S285" s="849">
        <f t="shared" si="34"/>
        <v>0</v>
      </c>
    </row>
    <row r="286" spans="2:19" x14ac:dyDescent="0.35">
      <c r="B286" s="229"/>
      <c r="C286" s="301"/>
      <c r="D286" s="301"/>
      <c r="E286" s="233"/>
      <c r="F286" s="301"/>
      <c r="G286" s="302"/>
      <c r="H286" s="170"/>
      <c r="I286" s="170"/>
      <c r="J286" s="231"/>
      <c r="K286" s="586">
        <f t="shared" si="30"/>
        <v>0</v>
      </c>
      <c r="L286" s="587">
        <f t="shared" si="31"/>
        <v>0</v>
      </c>
      <c r="M286" s="586">
        <f>IF(P286="x",0,IF(I286&lt;(INDEX(Lookup!$U$2:$U$10,MATCH($D$43,Lookup!$S$2:$S$10,0))),0,ROUND(((_xlfn.DAYS(I286,H286)+1)*J286)/7,0)))</f>
        <v>0</v>
      </c>
      <c r="N286" s="766">
        <f t="shared" si="32"/>
        <v>0</v>
      </c>
      <c r="O286" s="652"/>
      <c r="P286" s="767"/>
      <c r="R286" s="833">
        <f t="shared" si="33"/>
        <v>0</v>
      </c>
      <c r="S286" s="849">
        <f t="shared" si="34"/>
        <v>0</v>
      </c>
    </row>
    <row r="287" spans="2:19" x14ac:dyDescent="0.35">
      <c r="B287" s="229"/>
      <c r="C287" s="301"/>
      <c r="D287" s="301"/>
      <c r="E287" s="233"/>
      <c r="F287" s="301"/>
      <c r="G287" s="302"/>
      <c r="H287" s="170"/>
      <c r="I287" s="170"/>
      <c r="J287" s="231"/>
      <c r="K287" s="586">
        <f t="shared" si="30"/>
        <v>0</v>
      </c>
      <c r="L287" s="587">
        <f t="shared" si="31"/>
        <v>0</v>
      </c>
      <c r="M287" s="586">
        <f>IF(P287="x",0,IF(I287&lt;(INDEX(Lookup!$U$2:$U$10,MATCH($D$43,Lookup!$S$2:$S$10,0))),0,ROUND(((_xlfn.DAYS(I287,H287)+1)*J287)/7,0)))</f>
        <v>0</v>
      </c>
      <c r="N287" s="766">
        <f t="shared" si="32"/>
        <v>0</v>
      </c>
      <c r="O287" s="652"/>
      <c r="P287" s="767"/>
      <c r="R287" s="833">
        <f t="shared" si="33"/>
        <v>0</v>
      </c>
      <c r="S287" s="849">
        <f t="shared" si="34"/>
        <v>0</v>
      </c>
    </row>
    <row r="288" spans="2:19" x14ac:dyDescent="0.35">
      <c r="B288" s="229"/>
      <c r="C288" s="301"/>
      <c r="D288" s="301"/>
      <c r="E288" s="233"/>
      <c r="F288" s="301"/>
      <c r="G288" s="302"/>
      <c r="H288" s="170"/>
      <c r="I288" s="170"/>
      <c r="J288" s="231"/>
      <c r="K288" s="586">
        <f t="shared" si="30"/>
        <v>0</v>
      </c>
      <c r="L288" s="587">
        <f t="shared" si="31"/>
        <v>0</v>
      </c>
      <c r="M288" s="586">
        <f>IF(P288="x",0,IF(I288&lt;(INDEX(Lookup!$U$2:$U$10,MATCH($D$43,Lookup!$S$2:$S$10,0))),0,ROUND(((_xlfn.DAYS(I288,H288)+1)*J288)/7,0)))</f>
        <v>0</v>
      </c>
      <c r="N288" s="766">
        <f t="shared" si="32"/>
        <v>0</v>
      </c>
      <c r="O288" s="652"/>
      <c r="P288" s="767"/>
      <c r="R288" s="833">
        <f t="shared" si="33"/>
        <v>0</v>
      </c>
      <c r="S288" s="849">
        <f t="shared" si="34"/>
        <v>0</v>
      </c>
    </row>
    <row r="289" spans="2:19" x14ac:dyDescent="0.35">
      <c r="B289" s="229"/>
      <c r="C289" s="301"/>
      <c r="D289" s="301"/>
      <c r="E289" s="233"/>
      <c r="F289" s="301"/>
      <c r="G289" s="302"/>
      <c r="H289" s="170"/>
      <c r="I289" s="170"/>
      <c r="J289" s="231"/>
      <c r="K289" s="586">
        <f t="shared" si="30"/>
        <v>0</v>
      </c>
      <c r="L289" s="587">
        <f t="shared" si="31"/>
        <v>0</v>
      </c>
      <c r="M289" s="586">
        <f>IF(P289="x",0,IF(I289&lt;(INDEX(Lookup!$U$2:$U$10,MATCH($D$43,Lookup!$S$2:$S$10,0))),0,ROUND(((_xlfn.DAYS(I289,H289)+1)*J289)/7,0)))</f>
        <v>0</v>
      </c>
      <c r="N289" s="766">
        <f t="shared" si="32"/>
        <v>0</v>
      </c>
      <c r="O289" s="652"/>
      <c r="P289" s="767"/>
      <c r="R289" s="833">
        <f t="shared" si="33"/>
        <v>0</v>
      </c>
      <c r="S289" s="849">
        <f t="shared" si="34"/>
        <v>0</v>
      </c>
    </row>
    <row r="290" spans="2:19" x14ac:dyDescent="0.35">
      <c r="B290" s="229"/>
      <c r="C290" s="301"/>
      <c r="D290" s="301"/>
      <c r="E290" s="233"/>
      <c r="F290" s="301"/>
      <c r="G290" s="302"/>
      <c r="H290" s="170"/>
      <c r="I290" s="170"/>
      <c r="J290" s="231"/>
      <c r="K290" s="586">
        <f t="shared" si="30"/>
        <v>0</v>
      </c>
      <c r="L290" s="587">
        <f t="shared" si="31"/>
        <v>0</v>
      </c>
      <c r="M290" s="586">
        <f>IF(P290="x",0,IF(I290&lt;(INDEX(Lookup!$U$2:$U$10,MATCH($D$43,Lookup!$S$2:$S$10,0))),0,ROUND(((_xlfn.DAYS(I290,H290)+1)*J290)/7,0)))</f>
        <v>0</v>
      </c>
      <c r="N290" s="766">
        <f t="shared" si="32"/>
        <v>0</v>
      </c>
      <c r="O290" s="652"/>
      <c r="P290" s="767"/>
      <c r="R290" s="833">
        <f t="shared" si="33"/>
        <v>0</v>
      </c>
      <c r="S290" s="849">
        <f t="shared" si="34"/>
        <v>0</v>
      </c>
    </row>
    <row r="291" spans="2:19" x14ac:dyDescent="0.35">
      <c r="B291" s="229"/>
      <c r="C291" s="301"/>
      <c r="D291" s="301"/>
      <c r="E291" s="233"/>
      <c r="F291" s="301"/>
      <c r="G291" s="302"/>
      <c r="H291" s="170"/>
      <c r="I291" s="170"/>
      <c r="J291" s="231"/>
      <c r="K291" s="586">
        <f t="shared" si="30"/>
        <v>0</v>
      </c>
      <c r="L291" s="587">
        <f t="shared" si="31"/>
        <v>0</v>
      </c>
      <c r="M291" s="586">
        <f>IF(P291="x",0,IF(I291&lt;(INDEX(Lookup!$U$2:$U$10,MATCH($D$43,Lookup!$S$2:$S$10,0))),0,ROUND(((_xlfn.DAYS(I291,H291)+1)*J291)/7,0)))</f>
        <v>0</v>
      </c>
      <c r="N291" s="766">
        <f t="shared" si="32"/>
        <v>0</v>
      </c>
      <c r="O291" s="652"/>
      <c r="P291" s="767"/>
      <c r="R291" s="833">
        <f t="shared" si="33"/>
        <v>0</v>
      </c>
      <c r="S291" s="849">
        <f t="shared" si="34"/>
        <v>0</v>
      </c>
    </row>
    <row r="292" spans="2:19" x14ac:dyDescent="0.35">
      <c r="B292" s="229"/>
      <c r="C292" s="301"/>
      <c r="D292" s="301"/>
      <c r="E292" s="233"/>
      <c r="F292" s="301"/>
      <c r="G292" s="302"/>
      <c r="H292" s="170"/>
      <c r="I292" s="170"/>
      <c r="J292" s="231"/>
      <c r="K292" s="586">
        <f t="shared" si="30"/>
        <v>0</v>
      </c>
      <c r="L292" s="587">
        <f t="shared" si="31"/>
        <v>0</v>
      </c>
      <c r="M292" s="586">
        <f>IF(P292="x",0,IF(I292&lt;(INDEX(Lookup!$U$2:$U$10,MATCH($D$43,Lookup!$S$2:$S$10,0))),0,ROUND(((_xlfn.DAYS(I292,H292)+1)*J292)/7,0)))</f>
        <v>0</v>
      </c>
      <c r="N292" s="766">
        <f t="shared" si="32"/>
        <v>0</v>
      </c>
      <c r="O292" s="652"/>
      <c r="P292" s="767"/>
      <c r="R292" s="833">
        <f t="shared" si="33"/>
        <v>0</v>
      </c>
      <c r="S292" s="849">
        <f t="shared" si="34"/>
        <v>0</v>
      </c>
    </row>
    <row r="293" spans="2:19" x14ac:dyDescent="0.35">
      <c r="B293" s="229"/>
      <c r="C293" s="301"/>
      <c r="D293" s="301"/>
      <c r="E293" s="233"/>
      <c r="F293" s="301"/>
      <c r="G293" s="302"/>
      <c r="H293" s="170"/>
      <c r="I293" s="170"/>
      <c r="J293" s="231"/>
      <c r="K293" s="586">
        <f t="shared" si="30"/>
        <v>0</v>
      </c>
      <c r="L293" s="587">
        <f t="shared" si="31"/>
        <v>0</v>
      </c>
      <c r="M293" s="586">
        <f>IF(P293="x",0,IF(I293&lt;(INDEX(Lookup!$U$2:$U$10,MATCH($D$43,Lookup!$S$2:$S$10,0))),0,ROUND(((_xlfn.DAYS(I293,H293)+1)*J293)/7,0)))</f>
        <v>0</v>
      </c>
      <c r="N293" s="766">
        <f t="shared" si="32"/>
        <v>0</v>
      </c>
      <c r="O293" s="652"/>
      <c r="P293" s="767"/>
      <c r="R293" s="833">
        <f t="shared" si="33"/>
        <v>0</v>
      </c>
      <c r="S293" s="849">
        <f t="shared" si="34"/>
        <v>0</v>
      </c>
    </row>
    <row r="294" spans="2:19" x14ac:dyDescent="0.35">
      <c r="B294" s="229"/>
      <c r="C294" s="301"/>
      <c r="D294" s="301"/>
      <c r="E294" s="233"/>
      <c r="F294" s="301"/>
      <c r="G294" s="302"/>
      <c r="H294" s="170"/>
      <c r="I294" s="170"/>
      <c r="J294" s="231"/>
      <c r="K294" s="586">
        <f t="shared" si="30"/>
        <v>0</v>
      </c>
      <c r="L294" s="587">
        <f t="shared" si="31"/>
        <v>0</v>
      </c>
      <c r="M294" s="586">
        <f>IF(P294="x",0,IF(I294&lt;(INDEX(Lookup!$U$2:$U$10,MATCH($D$43,Lookup!$S$2:$S$10,0))),0,ROUND(((_xlfn.DAYS(I294,H294)+1)*J294)/7,0)))</f>
        <v>0</v>
      </c>
      <c r="N294" s="766">
        <f t="shared" si="32"/>
        <v>0</v>
      </c>
      <c r="O294" s="652"/>
      <c r="P294" s="767"/>
      <c r="R294" s="833">
        <f t="shared" si="33"/>
        <v>0</v>
      </c>
      <c r="S294" s="849">
        <f t="shared" si="34"/>
        <v>0</v>
      </c>
    </row>
    <row r="295" spans="2:19" x14ac:dyDescent="0.35">
      <c r="B295" s="229"/>
      <c r="C295" s="301"/>
      <c r="D295" s="301"/>
      <c r="E295" s="233"/>
      <c r="F295" s="301"/>
      <c r="G295" s="302"/>
      <c r="H295" s="170"/>
      <c r="I295" s="170"/>
      <c r="J295" s="231"/>
      <c r="K295" s="586">
        <f t="shared" si="30"/>
        <v>0</v>
      </c>
      <c r="L295" s="587">
        <f t="shared" si="31"/>
        <v>0</v>
      </c>
      <c r="M295" s="586">
        <f>IF(P295="x",0,IF(I295&lt;(INDEX(Lookup!$U$2:$U$10,MATCH($D$43,Lookup!$S$2:$S$10,0))),0,ROUND(((_xlfn.DAYS(I295,H295)+1)*J295)/7,0)))</f>
        <v>0</v>
      </c>
      <c r="N295" s="766">
        <f t="shared" si="32"/>
        <v>0</v>
      </c>
      <c r="O295" s="652"/>
      <c r="P295" s="767"/>
      <c r="R295" s="833">
        <f t="shared" si="33"/>
        <v>0</v>
      </c>
      <c r="S295" s="849">
        <f t="shared" si="34"/>
        <v>0</v>
      </c>
    </row>
    <row r="296" spans="2:19" x14ac:dyDescent="0.35">
      <c r="B296" s="229"/>
      <c r="C296" s="301"/>
      <c r="D296" s="301"/>
      <c r="E296" s="233"/>
      <c r="F296" s="301"/>
      <c r="G296" s="302"/>
      <c r="H296" s="170"/>
      <c r="I296" s="170"/>
      <c r="J296" s="231"/>
      <c r="K296" s="586">
        <f t="shared" si="30"/>
        <v>0</v>
      </c>
      <c r="L296" s="587">
        <f t="shared" si="31"/>
        <v>0</v>
      </c>
      <c r="M296" s="586">
        <f>IF(P296="x",0,IF(I296&lt;(INDEX(Lookup!$U$2:$U$10,MATCH($D$43,Lookup!$S$2:$S$10,0))),0,ROUND(((_xlfn.DAYS(I296,H296)+1)*J296)/7,0)))</f>
        <v>0</v>
      </c>
      <c r="N296" s="766">
        <f t="shared" si="32"/>
        <v>0</v>
      </c>
      <c r="O296" s="652"/>
      <c r="P296" s="767"/>
      <c r="R296" s="833">
        <f t="shared" si="33"/>
        <v>0</v>
      </c>
      <c r="S296" s="849">
        <f t="shared" si="34"/>
        <v>0</v>
      </c>
    </row>
    <row r="297" spans="2:19" x14ac:dyDescent="0.35">
      <c r="B297" s="229"/>
      <c r="C297" s="301"/>
      <c r="D297" s="301"/>
      <c r="E297" s="233"/>
      <c r="F297" s="301"/>
      <c r="G297" s="302"/>
      <c r="H297" s="170"/>
      <c r="I297" s="170"/>
      <c r="J297" s="231"/>
      <c r="K297" s="586">
        <f t="shared" si="30"/>
        <v>0</v>
      </c>
      <c r="L297" s="587">
        <f t="shared" si="31"/>
        <v>0</v>
      </c>
      <c r="M297" s="586">
        <f>IF(P297="x",0,IF(I297&lt;(INDEX(Lookup!$U$2:$U$10,MATCH($D$43,Lookup!$S$2:$S$10,0))),0,ROUND(((_xlfn.DAYS(I297,H297)+1)*J297)/7,0)))</f>
        <v>0</v>
      </c>
      <c r="N297" s="766">
        <f t="shared" si="32"/>
        <v>0</v>
      </c>
      <c r="O297" s="652"/>
      <c r="P297" s="767"/>
      <c r="R297" s="833">
        <f t="shared" si="33"/>
        <v>0</v>
      </c>
      <c r="S297" s="849">
        <f t="shared" si="34"/>
        <v>0</v>
      </c>
    </row>
    <row r="298" spans="2:19" x14ac:dyDescent="0.35">
      <c r="B298" s="229"/>
      <c r="C298" s="301"/>
      <c r="D298" s="301"/>
      <c r="E298" s="233"/>
      <c r="F298" s="301"/>
      <c r="G298" s="302"/>
      <c r="H298" s="170"/>
      <c r="I298" s="170"/>
      <c r="J298" s="231"/>
      <c r="K298" s="586">
        <f t="shared" si="30"/>
        <v>0</v>
      </c>
      <c r="L298" s="587">
        <f t="shared" si="31"/>
        <v>0</v>
      </c>
      <c r="M298" s="586">
        <f>IF(P298="x",0,IF(I298&lt;(INDEX(Lookup!$U$2:$U$10,MATCH($D$43,Lookup!$S$2:$S$10,0))),0,ROUND(((_xlfn.DAYS(I298,H298)+1)*J298)/7,0)))</f>
        <v>0</v>
      </c>
      <c r="N298" s="766">
        <f t="shared" si="32"/>
        <v>0</v>
      </c>
      <c r="O298" s="652"/>
      <c r="P298" s="767"/>
      <c r="R298" s="833">
        <f t="shared" si="33"/>
        <v>0</v>
      </c>
      <c r="S298" s="849">
        <f t="shared" si="34"/>
        <v>0</v>
      </c>
    </row>
    <row r="299" spans="2:19" x14ac:dyDescent="0.35">
      <c r="B299" s="229"/>
      <c r="C299" s="301"/>
      <c r="D299" s="301"/>
      <c r="E299" s="233"/>
      <c r="F299" s="301"/>
      <c r="G299" s="302"/>
      <c r="H299" s="170"/>
      <c r="I299" s="170"/>
      <c r="J299" s="231"/>
      <c r="K299" s="586">
        <f t="shared" si="30"/>
        <v>0</v>
      </c>
      <c r="L299" s="587">
        <f t="shared" si="31"/>
        <v>0</v>
      </c>
      <c r="M299" s="586">
        <f>IF(P299="x",0,IF(I299&lt;(INDEX(Lookup!$U$2:$U$10,MATCH($D$43,Lookup!$S$2:$S$10,0))),0,ROUND(((_xlfn.DAYS(I299,H299)+1)*J299)/7,0)))</f>
        <v>0</v>
      </c>
      <c r="N299" s="766">
        <f t="shared" si="32"/>
        <v>0</v>
      </c>
      <c r="O299" s="652"/>
      <c r="P299" s="767"/>
      <c r="R299" s="833">
        <f t="shared" si="33"/>
        <v>0</v>
      </c>
      <c r="S299" s="849">
        <f t="shared" si="34"/>
        <v>0</v>
      </c>
    </row>
    <row r="300" spans="2:19" x14ac:dyDescent="0.35">
      <c r="B300" s="229"/>
      <c r="C300" s="301"/>
      <c r="D300" s="301"/>
      <c r="E300" s="233"/>
      <c r="F300" s="301"/>
      <c r="G300" s="302"/>
      <c r="H300" s="170"/>
      <c r="I300" s="170"/>
      <c r="J300" s="231"/>
      <c r="K300" s="586">
        <f t="shared" si="30"/>
        <v>0</v>
      </c>
      <c r="L300" s="587">
        <f t="shared" si="31"/>
        <v>0</v>
      </c>
      <c r="M300" s="586">
        <f>IF(P300="x",0,IF(I300&lt;(INDEX(Lookup!$U$2:$U$10,MATCH($D$43,Lookup!$S$2:$S$10,0))),0,ROUND(((_xlfn.DAYS(I300,H300)+1)*J300)/7,0)))</f>
        <v>0</v>
      </c>
      <c r="N300" s="766">
        <f t="shared" si="32"/>
        <v>0</v>
      </c>
      <c r="O300" s="652"/>
      <c r="P300" s="767"/>
      <c r="R300" s="833">
        <f t="shared" si="33"/>
        <v>0</v>
      </c>
      <c r="S300" s="849">
        <f t="shared" si="34"/>
        <v>0</v>
      </c>
    </row>
    <row r="301" spans="2:19" x14ac:dyDescent="0.35">
      <c r="B301" s="229"/>
      <c r="C301" s="301"/>
      <c r="D301" s="301"/>
      <c r="E301" s="233"/>
      <c r="F301" s="301"/>
      <c r="G301" s="302"/>
      <c r="H301" s="170"/>
      <c r="I301" s="170"/>
      <c r="J301" s="231"/>
      <c r="K301" s="586">
        <f t="shared" si="30"/>
        <v>0</v>
      </c>
      <c r="L301" s="587">
        <f t="shared" si="31"/>
        <v>0</v>
      </c>
      <c r="M301" s="586">
        <f>IF(P301="x",0,IF(I301&lt;(INDEX(Lookup!$U$2:$U$10,MATCH($D$43,Lookup!$S$2:$S$10,0))),0,ROUND(((_xlfn.DAYS(I301,H301)+1)*J301)/7,0)))</f>
        <v>0</v>
      </c>
      <c r="N301" s="766">
        <f t="shared" si="32"/>
        <v>0</v>
      </c>
      <c r="O301" s="652"/>
      <c r="P301" s="767"/>
      <c r="R301" s="833">
        <f t="shared" si="33"/>
        <v>0</v>
      </c>
      <c r="S301" s="849">
        <f t="shared" si="34"/>
        <v>0</v>
      </c>
    </row>
    <row r="302" spans="2:19" x14ac:dyDescent="0.35">
      <c r="B302" s="229"/>
      <c r="C302" s="301"/>
      <c r="D302" s="301"/>
      <c r="E302" s="233"/>
      <c r="F302" s="301"/>
      <c r="G302" s="302"/>
      <c r="H302" s="170"/>
      <c r="I302" s="170"/>
      <c r="J302" s="231"/>
      <c r="K302" s="586">
        <f t="shared" si="30"/>
        <v>0</v>
      </c>
      <c r="L302" s="587">
        <f t="shared" si="31"/>
        <v>0</v>
      </c>
      <c r="M302" s="586">
        <f>IF(P302="x",0,IF(I302&lt;(INDEX(Lookup!$U$2:$U$10,MATCH($D$43,Lookup!$S$2:$S$10,0))),0,ROUND(((_xlfn.DAYS(I302,H302)+1)*J302)/7,0)))</f>
        <v>0</v>
      </c>
      <c r="N302" s="766">
        <f t="shared" si="32"/>
        <v>0</v>
      </c>
      <c r="O302" s="652"/>
      <c r="P302" s="767"/>
      <c r="R302" s="833">
        <f t="shared" si="33"/>
        <v>0</v>
      </c>
      <c r="S302" s="849">
        <f t="shared" si="34"/>
        <v>0</v>
      </c>
    </row>
    <row r="303" spans="2:19" x14ac:dyDescent="0.35">
      <c r="B303" s="229"/>
      <c r="C303" s="301"/>
      <c r="D303" s="301"/>
      <c r="E303" s="233"/>
      <c r="F303" s="301"/>
      <c r="G303" s="302"/>
      <c r="H303" s="170"/>
      <c r="I303" s="170"/>
      <c r="J303" s="231"/>
      <c r="K303" s="586">
        <f t="shared" ref="K303:K366" si="35">ROUND(((_xlfn.DAYS(I303,H303)+1)*J303)/7,0)</f>
        <v>0</v>
      </c>
      <c r="L303" s="587">
        <f t="shared" ref="L303:L366" si="36">K303*$K$6</f>
        <v>0</v>
      </c>
      <c r="M303" s="586">
        <f>IF(P303="x",0,IF(I303&lt;(INDEX(Lookup!$U$2:$U$10,MATCH($D$43,Lookup!$S$2:$S$10,0))),0,ROUND(((_xlfn.DAYS(I303,H303)+1)*J303)/7,0)))</f>
        <v>0</v>
      </c>
      <c r="N303" s="766">
        <f t="shared" ref="N303:N366" si="37">M303*$K$6</f>
        <v>0</v>
      </c>
      <c r="O303" s="652"/>
      <c r="P303" s="767"/>
      <c r="R303" s="833">
        <f t="shared" ref="R303:R366" si="38">L303*$I$30</f>
        <v>0</v>
      </c>
      <c r="S303" s="849">
        <f t="shared" ref="S303:S366" si="39">N303*$I$40</f>
        <v>0</v>
      </c>
    </row>
    <row r="304" spans="2:19" x14ac:dyDescent="0.35">
      <c r="B304" s="229"/>
      <c r="C304" s="301"/>
      <c r="D304" s="301"/>
      <c r="E304" s="233"/>
      <c r="F304" s="301"/>
      <c r="G304" s="302"/>
      <c r="H304" s="170"/>
      <c r="I304" s="170"/>
      <c r="J304" s="231"/>
      <c r="K304" s="586">
        <f t="shared" si="35"/>
        <v>0</v>
      </c>
      <c r="L304" s="587">
        <f t="shared" si="36"/>
        <v>0</v>
      </c>
      <c r="M304" s="586">
        <f>IF(P304="x",0,IF(I304&lt;(INDEX(Lookup!$U$2:$U$10,MATCH($D$43,Lookup!$S$2:$S$10,0))),0,ROUND(((_xlfn.DAYS(I304,H304)+1)*J304)/7,0)))</f>
        <v>0</v>
      </c>
      <c r="N304" s="766">
        <f t="shared" si="37"/>
        <v>0</v>
      </c>
      <c r="O304" s="652"/>
      <c r="P304" s="767"/>
      <c r="R304" s="833">
        <f t="shared" si="38"/>
        <v>0</v>
      </c>
      <c r="S304" s="849">
        <f t="shared" si="39"/>
        <v>0</v>
      </c>
    </row>
    <row r="305" spans="2:19" x14ac:dyDescent="0.35">
      <c r="B305" s="229"/>
      <c r="C305" s="301"/>
      <c r="D305" s="301"/>
      <c r="E305" s="233"/>
      <c r="F305" s="301"/>
      <c r="G305" s="302"/>
      <c r="H305" s="170"/>
      <c r="I305" s="170"/>
      <c r="J305" s="231"/>
      <c r="K305" s="586">
        <f t="shared" si="35"/>
        <v>0</v>
      </c>
      <c r="L305" s="587">
        <f t="shared" si="36"/>
        <v>0</v>
      </c>
      <c r="M305" s="586">
        <f>IF(P305="x",0,IF(I305&lt;(INDEX(Lookup!$U$2:$U$10,MATCH($D$43,Lookup!$S$2:$S$10,0))),0,ROUND(((_xlfn.DAYS(I305,H305)+1)*J305)/7,0)))</f>
        <v>0</v>
      </c>
      <c r="N305" s="766">
        <f t="shared" si="37"/>
        <v>0</v>
      </c>
      <c r="O305" s="652"/>
      <c r="P305" s="767"/>
      <c r="R305" s="833">
        <f t="shared" si="38"/>
        <v>0</v>
      </c>
      <c r="S305" s="849">
        <f t="shared" si="39"/>
        <v>0</v>
      </c>
    </row>
    <row r="306" spans="2:19" x14ac:dyDescent="0.35">
      <c r="B306" s="229"/>
      <c r="C306" s="301"/>
      <c r="D306" s="301"/>
      <c r="E306" s="233"/>
      <c r="F306" s="301"/>
      <c r="G306" s="302"/>
      <c r="H306" s="170"/>
      <c r="I306" s="170"/>
      <c r="J306" s="231"/>
      <c r="K306" s="586">
        <f t="shared" si="35"/>
        <v>0</v>
      </c>
      <c r="L306" s="587">
        <f t="shared" si="36"/>
        <v>0</v>
      </c>
      <c r="M306" s="586">
        <f>IF(P306="x",0,IF(I306&lt;(INDEX(Lookup!$U$2:$U$10,MATCH($D$43,Lookup!$S$2:$S$10,0))),0,ROUND(((_xlfn.DAYS(I306,H306)+1)*J306)/7,0)))</f>
        <v>0</v>
      </c>
      <c r="N306" s="766">
        <f t="shared" si="37"/>
        <v>0</v>
      </c>
      <c r="O306" s="652"/>
      <c r="P306" s="767"/>
      <c r="R306" s="833">
        <f t="shared" si="38"/>
        <v>0</v>
      </c>
      <c r="S306" s="849">
        <f t="shared" si="39"/>
        <v>0</v>
      </c>
    </row>
    <row r="307" spans="2:19" x14ac:dyDescent="0.35">
      <c r="B307" s="229"/>
      <c r="C307" s="301"/>
      <c r="D307" s="301"/>
      <c r="E307" s="233"/>
      <c r="F307" s="301"/>
      <c r="G307" s="302"/>
      <c r="H307" s="170"/>
      <c r="I307" s="170"/>
      <c r="J307" s="231"/>
      <c r="K307" s="586">
        <f t="shared" si="35"/>
        <v>0</v>
      </c>
      <c r="L307" s="587">
        <f t="shared" si="36"/>
        <v>0</v>
      </c>
      <c r="M307" s="586">
        <f>IF(P307="x",0,IF(I307&lt;(INDEX(Lookup!$U$2:$U$10,MATCH($D$43,Lookup!$S$2:$S$10,0))),0,ROUND(((_xlfn.DAYS(I307,H307)+1)*J307)/7,0)))</f>
        <v>0</v>
      </c>
      <c r="N307" s="766">
        <f t="shared" si="37"/>
        <v>0</v>
      </c>
      <c r="O307" s="652"/>
      <c r="P307" s="767"/>
      <c r="R307" s="833">
        <f t="shared" si="38"/>
        <v>0</v>
      </c>
      <c r="S307" s="849">
        <f t="shared" si="39"/>
        <v>0</v>
      </c>
    </row>
    <row r="308" spans="2:19" x14ac:dyDescent="0.35">
      <c r="B308" s="229"/>
      <c r="C308" s="301"/>
      <c r="D308" s="301"/>
      <c r="E308" s="233"/>
      <c r="F308" s="301"/>
      <c r="G308" s="302"/>
      <c r="H308" s="170"/>
      <c r="I308" s="170"/>
      <c r="J308" s="231"/>
      <c r="K308" s="586">
        <f t="shared" si="35"/>
        <v>0</v>
      </c>
      <c r="L308" s="587">
        <f t="shared" si="36"/>
        <v>0</v>
      </c>
      <c r="M308" s="586">
        <f>IF(P308="x",0,IF(I308&lt;(INDEX(Lookup!$U$2:$U$10,MATCH($D$43,Lookup!$S$2:$S$10,0))),0,ROUND(((_xlfn.DAYS(I308,H308)+1)*J308)/7,0)))</f>
        <v>0</v>
      </c>
      <c r="N308" s="766">
        <f t="shared" si="37"/>
        <v>0</v>
      </c>
      <c r="O308" s="652"/>
      <c r="P308" s="767"/>
      <c r="R308" s="833">
        <f t="shared" si="38"/>
        <v>0</v>
      </c>
      <c r="S308" s="849">
        <f t="shared" si="39"/>
        <v>0</v>
      </c>
    </row>
    <row r="309" spans="2:19" x14ac:dyDescent="0.35">
      <c r="B309" s="229"/>
      <c r="C309" s="301"/>
      <c r="D309" s="301"/>
      <c r="E309" s="233"/>
      <c r="F309" s="301"/>
      <c r="G309" s="302"/>
      <c r="H309" s="170"/>
      <c r="I309" s="170"/>
      <c r="J309" s="231"/>
      <c r="K309" s="586">
        <f t="shared" si="35"/>
        <v>0</v>
      </c>
      <c r="L309" s="587">
        <f t="shared" si="36"/>
        <v>0</v>
      </c>
      <c r="M309" s="586">
        <f>IF(P309="x",0,IF(I309&lt;(INDEX(Lookup!$U$2:$U$10,MATCH($D$43,Lookup!$S$2:$S$10,0))),0,ROUND(((_xlfn.DAYS(I309,H309)+1)*J309)/7,0)))</f>
        <v>0</v>
      </c>
      <c r="N309" s="766">
        <f t="shared" si="37"/>
        <v>0</v>
      </c>
      <c r="O309" s="652"/>
      <c r="P309" s="767"/>
      <c r="R309" s="833">
        <f t="shared" si="38"/>
        <v>0</v>
      </c>
      <c r="S309" s="849">
        <f t="shared" si="39"/>
        <v>0</v>
      </c>
    </row>
    <row r="310" spans="2:19" x14ac:dyDescent="0.35">
      <c r="B310" s="229"/>
      <c r="C310" s="301"/>
      <c r="D310" s="301"/>
      <c r="E310" s="233"/>
      <c r="F310" s="301"/>
      <c r="G310" s="302"/>
      <c r="H310" s="170"/>
      <c r="I310" s="170"/>
      <c r="J310" s="231"/>
      <c r="K310" s="586">
        <f t="shared" si="35"/>
        <v>0</v>
      </c>
      <c r="L310" s="587">
        <f t="shared" si="36"/>
        <v>0</v>
      </c>
      <c r="M310" s="586">
        <f>IF(P310="x",0,IF(I310&lt;(INDEX(Lookup!$U$2:$U$10,MATCH($D$43,Lookup!$S$2:$S$10,0))),0,ROUND(((_xlfn.DAYS(I310,H310)+1)*J310)/7,0)))</f>
        <v>0</v>
      </c>
      <c r="N310" s="766">
        <f t="shared" si="37"/>
        <v>0</v>
      </c>
      <c r="O310" s="652"/>
      <c r="P310" s="767"/>
      <c r="R310" s="833">
        <f t="shared" si="38"/>
        <v>0</v>
      </c>
      <c r="S310" s="849">
        <f t="shared" si="39"/>
        <v>0</v>
      </c>
    </row>
    <row r="311" spans="2:19" x14ac:dyDescent="0.35">
      <c r="B311" s="229"/>
      <c r="C311" s="301"/>
      <c r="D311" s="301"/>
      <c r="E311" s="233"/>
      <c r="F311" s="301"/>
      <c r="G311" s="302"/>
      <c r="H311" s="170"/>
      <c r="I311" s="170"/>
      <c r="J311" s="231"/>
      <c r="K311" s="586">
        <f t="shared" si="35"/>
        <v>0</v>
      </c>
      <c r="L311" s="587">
        <f t="shared" si="36"/>
        <v>0</v>
      </c>
      <c r="M311" s="586">
        <f>IF(P311="x",0,IF(I311&lt;(INDEX(Lookup!$U$2:$U$10,MATCH($D$43,Lookup!$S$2:$S$10,0))),0,ROUND(((_xlfn.DAYS(I311,H311)+1)*J311)/7,0)))</f>
        <v>0</v>
      </c>
      <c r="N311" s="766">
        <f t="shared" si="37"/>
        <v>0</v>
      </c>
      <c r="O311" s="652"/>
      <c r="P311" s="767"/>
      <c r="R311" s="833">
        <f t="shared" si="38"/>
        <v>0</v>
      </c>
      <c r="S311" s="849">
        <f t="shared" si="39"/>
        <v>0</v>
      </c>
    </row>
    <row r="312" spans="2:19" x14ac:dyDescent="0.35">
      <c r="B312" s="229"/>
      <c r="C312" s="301"/>
      <c r="D312" s="301"/>
      <c r="E312" s="233"/>
      <c r="F312" s="301"/>
      <c r="G312" s="302"/>
      <c r="H312" s="170"/>
      <c r="I312" s="170"/>
      <c r="J312" s="231"/>
      <c r="K312" s="586">
        <f t="shared" si="35"/>
        <v>0</v>
      </c>
      <c r="L312" s="587">
        <f t="shared" si="36"/>
        <v>0</v>
      </c>
      <c r="M312" s="586">
        <f>IF(P312="x",0,IF(I312&lt;(INDEX(Lookup!$U$2:$U$10,MATCH($D$43,Lookup!$S$2:$S$10,0))),0,ROUND(((_xlfn.DAYS(I312,H312)+1)*J312)/7,0)))</f>
        <v>0</v>
      </c>
      <c r="N312" s="766">
        <f t="shared" si="37"/>
        <v>0</v>
      </c>
      <c r="O312" s="652"/>
      <c r="P312" s="767"/>
      <c r="R312" s="833">
        <f t="shared" si="38"/>
        <v>0</v>
      </c>
      <c r="S312" s="849">
        <f t="shared" si="39"/>
        <v>0</v>
      </c>
    </row>
    <row r="313" spans="2:19" x14ac:dyDescent="0.35">
      <c r="B313" s="229"/>
      <c r="C313" s="301"/>
      <c r="D313" s="301"/>
      <c r="E313" s="233"/>
      <c r="F313" s="301"/>
      <c r="G313" s="302"/>
      <c r="H313" s="170"/>
      <c r="I313" s="170"/>
      <c r="J313" s="231"/>
      <c r="K313" s="586">
        <f t="shared" si="35"/>
        <v>0</v>
      </c>
      <c r="L313" s="587">
        <f t="shared" si="36"/>
        <v>0</v>
      </c>
      <c r="M313" s="586">
        <f>IF(P313="x",0,IF(I313&lt;(INDEX(Lookup!$U$2:$U$10,MATCH($D$43,Lookup!$S$2:$S$10,0))),0,ROUND(((_xlfn.DAYS(I313,H313)+1)*J313)/7,0)))</f>
        <v>0</v>
      </c>
      <c r="N313" s="766">
        <f t="shared" si="37"/>
        <v>0</v>
      </c>
      <c r="O313" s="652"/>
      <c r="P313" s="767"/>
      <c r="R313" s="833">
        <f t="shared" si="38"/>
        <v>0</v>
      </c>
      <c r="S313" s="849">
        <f t="shared" si="39"/>
        <v>0</v>
      </c>
    </row>
    <row r="314" spans="2:19" x14ac:dyDescent="0.35">
      <c r="B314" s="229"/>
      <c r="C314" s="301"/>
      <c r="D314" s="301"/>
      <c r="E314" s="233"/>
      <c r="F314" s="301"/>
      <c r="G314" s="302"/>
      <c r="H314" s="170"/>
      <c r="I314" s="170"/>
      <c r="J314" s="231"/>
      <c r="K314" s="586">
        <f t="shared" si="35"/>
        <v>0</v>
      </c>
      <c r="L314" s="587">
        <f t="shared" si="36"/>
        <v>0</v>
      </c>
      <c r="M314" s="586">
        <f>IF(P314="x",0,IF(I314&lt;(INDEX(Lookup!$U$2:$U$10,MATCH($D$43,Lookup!$S$2:$S$10,0))),0,ROUND(((_xlfn.DAYS(I314,H314)+1)*J314)/7,0)))</f>
        <v>0</v>
      </c>
      <c r="N314" s="766">
        <f t="shared" si="37"/>
        <v>0</v>
      </c>
      <c r="O314" s="652"/>
      <c r="P314" s="767"/>
      <c r="R314" s="833">
        <f t="shared" si="38"/>
        <v>0</v>
      </c>
      <c r="S314" s="849">
        <f t="shared" si="39"/>
        <v>0</v>
      </c>
    </row>
    <row r="315" spans="2:19" x14ac:dyDescent="0.35">
      <c r="B315" s="229"/>
      <c r="C315" s="301"/>
      <c r="D315" s="301"/>
      <c r="E315" s="233"/>
      <c r="F315" s="301"/>
      <c r="G315" s="302"/>
      <c r="H315" s="170"/>
      <c r="I315" s="170"/>
      <c r="J315" s="231"/>
      <c r="K315" s="586">
        <f t="shared" si="35"/>
        <v>0</v>
      </c>
      <c r="L315" s="587">
        <f t="shared" si="36"/>
        <v>0</v>
      </c>
      <c r="M315" s="586">
        <f>IF(P315="x",0,IF(I315&lt;(INDEX(Lookup!$U$2:$U$10,MATCH($D$43,Lookup!$S$2:$S$10,0))),0,ROUND(((_xlfn.DAYS(I315,H315)+1)*J315)/7,0)))</f>
        <v>0</v>
      </c>
      <c r="N315" s="766">
        <f t="shared" si="37"/>
        <v>0</v>
      </c>
      <c r="O315" s="652"/>
      <c r="P315" s="767"/>
      <c r="R315" s="833">
        <f t="shared" si="38"/>
        <v>0</v>
      </c>
      <c r="S315" s="849">
        <f t="shared" si="39"/>
        <v>0</v>
      </c>
    </row>
    <row r="316" spans="2:19" x14ac:dyDescent="0.35">
      <c r="B316" s="229"/>
      <c r="C316" s="301"/>
      <c r="D316" s="301"/>
      <c r="E316" s="233"/>
      <c r="F316" s="301"/>
      <c r="G316" s="302"/>
      <c r="H316" s="170"/>
      <c r="I316" s="170"/>
      <c r="J316" s="231"/>
      <c r="K316" s="586">
        <f t="shared" si="35"/>
        <v>0</v>
      </c>
      <c r="L316" s="587">
        <f t="shared" si="36"/>
        <v>0</v>
      </c>
      <c r="M316" s="586">
        <f>IF(P316="x",0,IF(I316&lt;(INDEX(Lookup!$U$2:$U$10,MATCH($D$43,Lookup!$S$2:$S$10,0))),0,ROUND(((_xlfn.DAYS(I316,H316)+1)*J316)/7,0)))</f>
        <v>0</v>
      </c>
      <c r="N316" s="766">
        <f t="shared" si="37"/>
        <v>0</v>
      </c>
      <c r="O316" s="652"/>
      <c r="P316" s="767"/>
      <c r="R316" s="833">
        <f t="shared" si="38"/>
        <v>0</v>
      </c>
      <c r="S316" s="849">
        <f t="shared" si="39"/>
        <v>0</v>
      </c>
    </row>
    <row r="317" spans="2:19" x14ac:dyDescent="0.35">
      <c r="B317" s="229"/>
      <c r="C317" s="301"/>
      <c r="D317" s="301"/>
      <c r="E317" s="233"/>
      <c r="F317" s="301"/>
      <c r="G317" s="302"/>
      <c r="H317" s="170"/>
      <c r="I317" s="170"/>
      <c r="J317" s="231"/>
      <c r="K317" s="586">
        <f t="shared" si="35"/>
        <v>0</v>
      </c>
      <c r="L317" s="587">
        <f t="shared" si="36"/>
        <v>0</v>
      </c>
      <c r="M317" s="586">
        <f>IF(P317="x",0,IF(I317&lt;(INDEX(Lookup!$U$2:$U$10,MATCH($D$43,Lookup!$S$2:$S$10,0))),0,ROUND(((_xlfn.DAYS(I317,H317)+1)*J317)/7,0)))</f>
        <v>0</v>
      </c>
      <c r="N317" s="766">
        <f t="shared" si="37"/>
        <v>0</v>
      </c>
      <c r="O317" s="652"/>
      <c r="P317" s="767"/>
      <c r="R317" s="833">
        <f t="shared" si="38"/>
        <v>0</v>
      </c>
      <c r="S317" s="849">
        <f t="shared" si="39"/>
        <v>0</v>
      </c>
    </row>
    <row r="318" spans="2:19" x14ac:dyDescent="0.35">
      <c r="B318" s="229"/>
      <c r="C318" s="301"/>
      <c r="D318" s="301"/>
      <c r="E318" s="233"/>
      <c r="F318" s="301"/>
      <c r="G318" s="302"/>
      <c r="H318" s="170"/>
      <c r="I318" s="170"/>
      <c r="J318" s="231"/>
      <c r="K318" s="586">
        <f t="shared" si="35"/>
        <v>0</v>
      </c>
      <c r="L318" s="587">
        <f t="shared" si="36"/>
        <v>0</v>
      </c>
      <c r="M318" s="586">
        <f>IF(P318="x",0,IF(I318&lt;(INDEX(Lookup!$U$2:$U$10,MATCH($D$43,Lookup!$S$2:$S$10,0))),0,ROUND(((_xlfn.DAYS(I318,H318)+1)*J318)/7,0)))</f>
        <v>0</v>
      </c>
      <c r="N318" s="766">
        <f t="shared" si="37"/>
        <v>0</v>
      </c>
      <c r="O318" s="652"/>
      <c r="P318" s="767"/>
      <c r="R318" s="833">
        <f t="shared" si="38"/>
        <v>0</v>
      </c>
      <c r="S318" s="849">
        <f t="shared" si="39"/>
        <v>0</v>
      </c>
    </row>
    <row r="319" spans="2:19" x14ac:dyDescent="0.35">
      <c r="B319" s="229"/>
      <c r="C319" s="301"/>
      <c r="D319" s="301"/>
      <c r="E319" s="233"/>
      <c r="F319" s="301"/>
      <c r="G319" s="302"/>
      <c r="H319" s="170"/>
      <c r="I319" s="170"/>
      <c r="J319" s="231"/>
      <c r="K319" s="586">
        <f t="shared" si="35"/>
        <v>0</v>
      </c>
      <c r="L319" s="587">
        <f t="shared" si="36"/>
        <v>0</v>
      </c>
      <c r="M319" s="586">
        <f>IF(P319="x",0,IF(I319&lt;(INDEX(Lookup!$U$2:$U$10,MATCH($D$43,Lookup!$S$2:$S$10,0))),0,ROUND(((_xlfn.DAYS(I319,H319)+1)*J319)/7,0)))</f>
        <v>0</v>
      </c>
      <c r="N319" s="766">
        <f t="shared" si="37"/>
        <v>0</v>
      </c>
      <c r="O319" s="652"/>
      <c r="P319" s="767"/>
      <c r="R319" s="833">
        <f t="shared" si="38"/>
        <v>0</v>
      </c>
      <c r="S319" s="849">
        <f t="shared" si="39"/>
        <v>0</v>
      </c>
    </row>
    <row r="320" spans="2:19" x14ac:dyDescent="0.35">
      <c r="B320" s="229"/>
      <c r="C320" s="301"/>
      <c r="D320" s="301"/>
      <c r="E320" s="233"/>
      <c r="F320" s="301"/>
      <c r="G320" s="302"/>
      <c r="H320" s="170"/>
      <c r="I320" s="170"/>
      <c r="J320" s="231"/>
      <c r="K320" s="586">
        <f t="shared" si="35"/>
        <v>0</v>
      </c>
      <c r="L320" s="587">
        <f t="shared" si="36"/>
        <v>0</v>
      </c>
      <c r="M320" s="586">
        <f>IF(P320="x",0,IF(I320&lt;(INDEX(Lookup!$U$2:$U$10,MATCH($D$43,Lookup!$S$2:$S$10,0))),0,ROUND(((_xlfn.DAYS(I320,H320)+1)*J320)/7,0)))</f>
        <v>0</v>
      </c>
      <c r="N320" s="766">
        <f t="shared" si="37"/>
        <v>0</v>
      </c>
      <c r="O320" s="652"/>
      <c r="P320" s="767"/>
      <c r="R320" s="833">
        <f t="shared" si="38"/>
        <v>0</v>
      </c>
      <c r="S320" s="849">
        <f t="shared" si="39"/>
        <v>0</v>
      </c>
    </row>
    <row r="321" spans="2:19" x14ac:dyDescent="0.35">
      <c r="B321" s="229"/>
      <c r="C321" s="301"/>
      <c r="D321" s="301"/>
      <c r="E321" s="233"/>
      <c r="F321" s="301"/>
      <c r="G321" s="302"/>
      <c r="H321" s="170"/>
      <c r="I321" s="170"/>
      <c r="J321" s="231"/>
      <c r="K321" s="586">
        <f t="shared" si="35"/>
        <v>0</v>
      </c>
      <c r="L321" s="587">
        <f t="shared" si="36"/>
        <v>0</v>
      </c>
      <c r="M321" s="586">
        <f>IF(P321="x",0,IF(I321&lt;(INDEX(Lookup!$U$2:$U$10,MATCH($D$43,Lookup!$S$2:$S$10,0))),0,ROUND(((_xlfn.DAYS(I321,H321)+1)*J321)/7,0)))</f>
        <v>0</v>
      </c>
      <c r="N321" s="766">
        <f t="shared" si="37"/>
        <v>0</v>
      </c>
      <c r="O321" s="652"/>
      <c r="P321" s="767"/>
      <c r="R321" s="833">
        <f t="shared" si="38"/>
        <v>0</v>
      </c>
      <c r="S321" s="849">
        <f t="shared" si="39"/>
        <v>0</v>
      </c>
    </row>
    <row r="322" spans="2:19" x14ac:dyDescent="0.35">
      <c r="B322" s="229"/>
      <c r="C322" s="301"/>
      <c r="D322" s="301"/>
      <c r="E322" s="233"/>
      <c r="F322" s="301"/>
      <c r="G322" s="302"/>
      <c r="H322" s="170"/>
      <c r="I322" s="170"/>
      <c r="J322" s="231"/>
      <c r="K322" s="586">
        <f t="shared" si="35"/>
        <v>0</v>
      </c>
      <c r="L322" s="587">
        <f t="shared" si="36"/>
        <v>0</v>
      </c>
      <c r="M322" s="586">
        <f>IF(P322="x",0,IF(I322&lt;(INDEX(Lookup!$U$2:$U$10,MATCH($D$43,Lookup!$S$2:$S$10,0))),0,ROUND(((_xlfn.DAYS(I322,H322)+1)*J322)/7,0)))</f>
        <v>0</v>
      </c>
      <c r="N322" s="766">
        <f t="shared" si="37"/>
        <v>0</v>
      </c>
      <c r="O322" s="652"/>
      <c r="P322" s="767"/>
      <c r="R322" s="833">
        <f t="shared" si="38"/>
        <v>0</v>
      </c>
      <c r="S322" s="849">
        <f t="shared" si="39"/>
        <v>0</v>
      </c>
    </row>
    <row r="323" spans="2:19" x14ac:dyDescent="0.35">
      <c r="B323" s="229"/>
      <c r="C323" s="301"/>
      <c r="D323" s="301"/>
      <c r="E323" s="233"/>
      <c r="F323" s="301"/>
      <c r="G323" s="302"/>
      <c r="H323" s="170"/>
      <c r="I323" s="170"/>
      <c r="J323" s="231"/>
      <c r="K323" s="586">
        <f t="shared" si="35"/>
        <v>0</v>
      </c>
      <c r="L323" s="587">
        <f t="shared" si="36"/>
        <v>0</v>
      </c>
      <c r="M323" s="586">
        <f>IF(P323="x",0,IF(I323&lt;(INDEX(Lookup!$U$2:$U$10,MATCH($D$43,Lookup!$S$2:$S$10,0))),0,ROUND(((_xlfn.DAYS(I323,H323)+1)*J323)/7,0)))</f>
        <v>0</v>
      </c>
      <c r="N323" s="766">
        <f t="shared" si="37"/>
        <v>0</v>
      </c>
      <c r="O323" s="652"/>
      <c r="P323" s="767"/>
      <c r="R323" s="833">
        <f t="shared" si="38"/>
        <v>0</v>
      </c>
      <c r="S323" s="849">
        <f t="shared" si="39"/>
        <v>0</v>
      </c>
    </row>
    <row r="324" spans="2:19" x14ac:dyDescent="0.35">
      <c r="B324" s="229"/>
      <c r="C324" s="301"/>
      <c r="D324" s="301"/>
      <c r="E324" s="233"/>
      <c r="F324" s="301"/>
      <c r="G324" s="302"/>
      <c r="H324" s="170"/>
      <c r="I324" s="170"/>
      <c r="J324" s="231"/>
      <c r="K324" s="586">
        <f t="shared" si="35"/>
        <v>0</v>
      </c>
      <c r="L324" s="587">
        <f t="shared" si="36"/>
        <v>0</v>
      </c>
      <c r="M324" s="586">
        <f>IF(P324="x",0,IF(I324&lt;(INDEX(Lookup!$U$2:$U$10,MATCH($D$43,Lookup!$S$2:$S$10,0))),0,ROUND(((_xlfn.DAYS(I324,H324)+1)*J324)/7,0)))</f>
        <v>0</v>
      </c>
      <c r="N324" s="766">
        <f t="shared" si="37"/>
        <v>0</v>
      </c>
      <c r="O324" s="652"/>
      <c r="P324" s="767"/>
      <c r="R324" s="833">
        <f t="shared" si="38"/>
        <v>0</v>
      </c>
      <c r="S324" s="849">
        <f t="shared" si="39"/>
        <v>0</v>
      </c>
    </row>
    <row r="325" spans="2:19" x14ac:dyDescent="0.35">
      <c r="B325" s="229"/>
      <c r="C325" s="301"/>
      <c r="D325" s="301"/>
      <c r="E325" s="233"/>
      <c r="F325" s="301"/>
      <c r="G325" s="302"/>
      <c r="H325" s="170"/>
      <c r="I325" s="170"/>
      <c r="J325" s="231"/>
      <c r="K325" s="586">
        <f t="shared" si="35"/>
        <v>0</v>
      </c>
      <c r="L325" s="587">
        <f t="shared" si="36"/>
        <v>0</v>
      </c>
      <c r="M325" s="586">
        <f>IF(P325="x",0,IF(I325&lt;(INDEX(Lookup!$U$2:$U$10,MATCH($D$43,Lookup!$S$2:$S$10,0))),0,ROUND(((_xlfn.DAYS(I325,H325)+1)*J325)/7,0)))</f>
        <v>0</v>
      </c>
      <c r="N325" s="766">
        <f t="shared" si="37"/>
        <v>0</v>
      </c>
      <c r="O325" s="652"/>
      <c r="P325" s="767"/>
      <c r="R325" s="833">
        <f t="shared" si="38"/>
        <v>0</v>
      </c>
      <c r="S325" s="849">
        <f t="shared" si="39"/>
        <v>0</v>
      </c>
    </row>
    <row r="326" spans="2:19" x14ac:dyDescent="0.35">
      <c r="B326" s="229"/>
      <c r="C326" s="301"/>
      <c r="D326" s="301"/>
      <c r="E326" s="233"/>
      <c r="F326" s="301"/>
      <c r="G326" s="302"/>
      <c r="H326" s="170"/>
      <c r="I326" s="170"/>
      <c r="J326" s="231"/>
      <c r="K326" s="586">
        <f t="shared" si="35"/>
        <v>0</v>
      </c>
      <c r="L326" s="587">
        <f t="shared" si="36"/>
        <v>0</v>
      </c>
      <c r="M326" s="586">
        <f>IF(P326="x",0,IF(I326&lt;(INDEX(Lookup!$U$2:$U$10,MATCH($D$43,Lookup!$S$2:$S$10,0))),0,ROUND(((_xlfn.DAYS(I326,H326)+1)*J326)/7,0)))</f>
        <v>0</v>
      </c>
      <c r="N326" s="766">
        <f t="shared" si="37"/>
        <v>0</v>
      </c>
      <c r="O326" s="652"/>
      <c r="P326" s="767"/>
      <c r="R326" s="833">
        <f t="shared" si="38"/>
        <v>0</v>
      </c>
      <c r="S326" s="849">
        <f t="shared" si="39"/>
        <v>0</v>
      </c>
    </row>
    <row r="327" spans="2:19" x14ac:dyDescent="0.35">
      <c r="B327" s="229"/>
      <c r="C327" s="301"/>
      <c r="D327" s="301"/>
      <c r="E327" s="233"/>
      <c r="F327" s="301"/>
      <c r="G327" s="302"/>
      <c r="H327" s="170"/>
      <c r="I327" s="170"/>
      <c r="J327" s="231"/>
      <c r="K327" s="586">
        <f t="shared" si="35"/>
        <v>0</v>
      </c>
      <c r="L327" s="587">
        <f t="shared" si="36"/>
        <v>0</v>
      </c>
      <c r="M327" s="586">
        <f>IF(P327="x",0,IF(I327&lt;(INDEX(Lookup!$U$2:$U$10,MATCH($D$43,Lookup!$S$2:$S$10,0))),0,ROUND(((_xlfn.DAYS(I327,H327)+1)*J327)/7,0)))</f>
        <v>0</v>
      </c>
      <c r="N327" s="766">
        <f t="shared" si="37"/>
        <v>0</v>
      </c>
      <c r="O327" s="652"/>
      <c r="P327" s="767"/>
      <c r="R327" s="833">
        <f t="shared" si="38"/>
        <v>0</v>
      </c>
      <c r="S327" s="849">
        <f t="shared" si="39"/>
        <v>0</v>
      </c>
    </row>
    <row r="328" spans="2:19" x14ac:dyDescent="0.35">
      <c r="B328" s="229"/>
      <c r="C328" s="301"/>
      <c r="D328" s="301"/>
      <c r="E328" s="233"/>
      <c r="F328" s="301"/>
      <c r="G328" s="302"/>
      <c r="H328" s="170"/>
      <c r="I328" s="170"/>
      <c r="J328" s="231"/>
      <c r="K328" s="586">
        <f t="shared" si="35"/>
        <v>0</v>
      </c>
      <c r="L328" s="587">
        <f t="shared" si="36"/>
        <v>0</v>
      </c>
      <c r="M328" s="586">
        <f>IF(P328="x",0,IF(I328&lt;(INDEX(Lookup!$U$2:$U$10,MATCH($D$43,Lookup!$S$2:$S$10,0))),0,ROUND(((_xlfn.DAYS(I328,H328)+1)*J328)/7,0)))</f>
        <v>0</v>
      </c>
      <c r="N328" s="766">
        <f t="shared" si="37"/>
        <v>0</v>
      </c>
      <c r="O328" s="652"/>
      <c r="P328" s="767"/>
      <c r="R328" s="833">
        <f t="shared" si="38"/>
        <v>0</v>
      </c>
      <c r="S328" s="849">
        <f t="shared" si="39"/>
        <v>0</v>
      </c>
    </row>
    <row r="329" spans="2:19" x14ac:dyDescent="0.35">
      <c r="B329" s="229"/>
      <c r="C329" s="301"/>
      <c r="D329" s="301"/>
      <c r="E329" s="233"/>
      <c r="F329" s="301"/>
      <c r="G329" s="302"/>
      <c r="H329" s="170"/>
      <c r="I329" s="170"/>
      <c r="J329" s="231"/>
      <c r="K329" s="586">
        <f t="shared" si="35"/>
        <v>0</v>
      </c>
      <c r="L329" s="587">
        <f t="shared" si="36"/>
        <v>0</v>
      </c>
      <c r="M329" s="586">
        <f>IF(P329="x",0,IF(I329&lt;(INDEX(Lookup!$U$2:$U$10,MATCH($D$43,Lookup!$S$2:$S$10,0))),0,ROUND(((_xlfn.DAYS(I329,H329)+1)*J329)/7,0)))</f>
        <v>0</v>
      </c>
      <c r="N329" s="766">
        <f t="shared" si="37"/>
        <v>0</v>
      </c>
      <c r="O329" s="652"/>
      <c r="P329" s="767"/>
      <c r="R329" s="833">
        <f t="shared" si="38"/>
        <v>0</v>
      </c>
      <c r="S329" s="849">
        <f t="shared" si="39"/>
        <v>0</v>
      </c>
    </row>
    <row r="330" spans="2:19" x14ac:dyDescent="0.35">
      <c r="B330" s="229"/>
      <c r="C330" s="301"/>
      <c r="D330" s="301"/>
      <c r="E330" s="233"/>
      <c r="F330" s="301"/>
      <c r="G330" s="302"/>
      <c r="H330" s="170"/>
      <c r="I330" s="170"/>
      <c r="J330" s="231"/>
      <c r="K330" s="586">
        <f t="shared" si="35"/>
        <v>0</v>
      </c>
      <c r="L330" s="587">
        <f t="shared" si="36"/>
        <v>0</v>
      </c>
      <c r="M330" s="586">
        <f>IF(P330="x",0,IF(I330&lt;(INDEX(Lookup!$U$2:$U$10,MATCH($D$43,Lookup!$S$2:$S$10,0))),0,ROUND(((_xlfn.DAYS(I330,H330)+1)*J330)/7,0)))</f>
        <v>0</v>
      </c>
      <c r="N330" s="766">
        <f t="shared" si="37"/>
        <v>0</v>
      </c>
      <c r="O330" s="652"/>
      <c r="P330" s="767"/>
      <c r="R330" s="833">
        <f t="shared" si="38"/>
        <v>0</v>
      </c>
      <c r="S330" s="849">
        <f t="shared" si="39"/>
        <v>0</v>
      </c>
    </row>
    <row r="331" spans="2:19" x14ac:dyDescent="0.35">
      <c r="B331" s="229"/>
      <c r="C331" s="301"/>
      <c r="D331" s="301"/>
      <c r="E331" s="233"/>
      <c r="F331" s="301"/>
      <c r="G331" s="302"/>
      <c r="H331" s="170"/>
      <c r="I331" s="170"/>
      <c r="J331" s="231"/>
      <c r="K331" s="586">
        <f t="shared" si="35"/>
        <v>0</v>
      </c>
      <c r="L331" s="587">
        <f t="shared" si="36"/>
        <v>0</v>
      </c>
      <c r="M331" s="586">
        <f>IF(P331="x",0,IF(I331&lt;(INDEX(Lookup!$U$2:$U$10,MATCH($D$43,Lookup!$S$2:$S$10,0))),0,ROUND(((_xlfn.DAYS(I331,H331)+1)*J331)/7,0)))</f>
        <v>0</v>
      </c>
      <c r="N331" s="766">
        <f t="shared" si="37"/>
        <v>0</v>
      </c>
      <c r="O331" s="652"/>
      <c r="P331" s="767"/>
      <c r="R331" s="833">
        <f t="shared" si="38"/>
        <v>0</v>
      </c>
      <c r="S331" s="849">
        <f t="shared" si="39"/>
        <v>0</v>
      </c>
    </row>
    <row r="332" spans="2:19" x14ac:dyDescent="0.35">
      <c r="B332" s="229"/>
      <c r="C332" s="301"/>
      <c r="D332" s="301"/>
      <c r="E332" s="233"/>
      <c r="F332" s="301"/>
      <c r="G332" s="302"/>
      <c r="H332" s="170"/>
      <c r="I332" s="170"/>
      <c r="J332" s="231"/>
      <c r="K332" s="586">
        <f t="shared" si="35"/>
        <v>0</v>
      </c>
      <c r="L332" s="587">
        <f t="shared" si="36"/>
        <v>0</v>
      </c>
      <c r="M332" s="586">
        <f>IF(P332="x",0,IF(I332&lt;(INDEX(Lookup!$U$2:$U$10,MATCH($D$43,Lookup!$S$2:$S$10,0))),0,ROUND(((_xlfn.DAYS(I332,H332)+1)*J332)/7,0)))</f>
        <v>0</v>
      </c>
      <c r="N332" s="766">
        <f t="shared" si="37"/>
        <v>0</v>
      </c>
      <c r="O332" s="652"/>
      <c r="P332" s="767"/>
      <c r="R332" s="833">
        <f t="shared" si="38"/>
        <v>0</v>
      </c>
      <c r="S332" s="849">
        <f t="shared" si="39"/>
        <v>0</v>
      </c>
    </row>
    <row r="333" spans="2:19" x14ac:dyDescent="0.35">
      <c r="B333" s="229"/>
      <c r="C333" s="301"/>
      <c r="D333" s="301"/>
      <c r="E333" s="233"/>
      <c r="F333" s="301"/>
      <c r="G333" s="302"/>
      <c r="H333" s="170"/>
      <c r="I333" s="170"/>
      <c r="J333" s="231"/>
      <c r="K333" s="586">
        <f t="shared" si="35"/>
        <v>0</v>
      </c>
      <c r="L333" s="587">
        <f t="shared" si="36"/>
        <v>0</v>
      </c>
      <c r="M333" s="586">
        <f>IF(P333="x",0,IF(I333&lt;(INDEX(Lookup!$U$2:$U$10,MATCH($D$43,Lookup!$S$2:$S$10,0))),0,ROUND(((_xlfn.DAYS(I333,H333)+1)*J333)/7,0)))</f>
        <v>0</v>
      </c>
      <c r="N333" s="766">
        <f t="shared" si="37"/>
        <v>0</v>
      </c>
      <c r="O333" s="652"/>
      <c r="P333" s="767"/>
      <c r="R333" s="833">
        <f t="shared" si="38"/>
        <v>0</v>
      </c>
      <c r="S333" s="849">
        <f t="shared" si="39"/>
        <v>0</v>
      </c>
    </row>
    <row r="334" spans="2:19" x14ac:dyDescent="0.35">
      <c r="B334" s="229"/>
      <c r="C334" s="301"/>
      <c r="D334" s="301"/>
      <c r="E334" s="233"/>
      <c r="F334" s="301"/>
      <c r="G334" s="302"/>
      <c r="H334" s="170"/>
      <c r="I334" s="170"/>
      <c r="J334" s="231"/>
      <c r="K334" s="586">
        <f t="shared" si="35"/>
        <v>0</v>
      </c>
      <c r="L334" s="587">
        <f t="shared" si="36"/>
        <v>0</v>
      </c>
      <c r="M334" s="586">
        <f>IF(P334="x",0,IF(I334&lt;(INDEX(Lookup!$U$2:$U$10,MATCH($D$43,Lookup!$S$2:$S$10,0))),0,ROUND(((_xlfn.DAYS(I334,H334)+1)*J334)/7,0)))</f>
        <v>0</v>
      </c>
      <c r="N334" s="766">
        <f t="shared" si="37"/>
        <v>0</v>
      </c>
      <c r="O334" s="652"/>
      <c r="P334" s="767"/>
      <c r="R334" s="833">
        <f t="shared" si="38"/>
        <v>0</v>
      </c>
      <c r="S334" s="849">
        <f t="shared" si="39"/>
        <v>0</v>
      </c>
    </row>
    <row r="335" spans="2:19" x14ac:dyDescent="0.35">
      <c r="B335" s="229"/>
      <c r="C335" s="301"/>
      <c r="D335" s="301"/>
      <c r="E335" s="233"/>
      <c r="F335" s="301"/>
      <c r="G335" s="302"/>
      <c r="H335" s="170"/>
      <c r="I335" s="170"/>
      <c r="J335" s="231"/>
      <c r="K335" s="586">
        <f t="shared" si="35"/>
        <v>0</v>
      </c>
      <c r="L335" s="587">
        <f t="shared" si="36"/>
        <v>0</v>
      </c>
      <c r="M335" s="586">
        <f>IF(P335="x",0,IF(I335&lt;(INDEX(Lookup!$U$2:$U$10,MATCH($D$43,Lookup!$S$2:$S$10,0))),0,ROUND(((_xlfn.DAYS(I335,H335)+1)*J335)/7,0)))</f>
        <v>0</v>
      </c>
      <c r="N335" s="766">
        <f t="shared" si="37"/>
        <v>0</v>
      </c>
      <c r="O335" s="652"/>
      <c r="P335" s="767"/>
      <c r="R335" s="833">
        <f t="shared" si="38"/>
        <v>0</v>
      </c>
      <c r="S335" s="849">
        <f t="shared" si="39"/>
        <v>0</v>
      </c>
    </row>
    <row r="336" spans="2:19" x14ac:dyDescent="0.35">
      <c r="B336" s="229"/>
      <c r="C336" s="301"/>
      <c r="D336" s="301"/>
      <c r="E336" s="233"/>
      <c r="F336" s="301"/>
      <c r="G336" s="302"/>
      <c r="H336" s="170"/>
      <c r="I336" s="170"/>
      <c r="J336" s="231"/>
      <c r="K336" s="586">
        <f t="shared" si="35"/>
        <v>0</v>
      </c>
      <c r="L336" s="587">
        <f t="shared" si="36"/>
        <v>0</v>
      </c>
      <c r="M336" s="586">
        <f>IF(P336="x",0,IF(I336&lt;(INDEX(Lookup!$U$2:$U$10,MATCH($D$43,Lookup!$S$2:$S$10,0))),0,ROUND(((_xlfn.DAYS(I336,H336)+1)*J336)/7,0)))</f>
        <v>0</v>
      </c>
      <c r="N336" s="766">
        <f t="shared" si="37"/>
        <v>0</v>
      </c>
      <c r="O336" s="652"/>
      <c r="P336" s="767"/>
      <c r="R336" s="833">
        <f t="shared" si="38"/>
        <v>0</v>
      </c>
      <c r="S336" s="849">
        <f t="shared" si="39"/>
        <v>0</v>
      </c>
    </row>
    <row r="337" spans="2:19" x14ac:dyDescent="0.35">
      <c r="B337" s="229"/>
      <c r="C337" s="301"/>
      <c r="D337" s="301"/>
      <c r="E337" s="233"/>
      <c r="F337" s="301"/>
      <c r="G337" s="302"/>
      <c r="H337" s="170"/>
      <c r="I337" s="170"/>
      <c r="J337" s="231"/>
      <c r="K337" s="586">
        <f t="shared" si="35"/>
        <v>0</v>
      </c>
      <c r="L337" s="587">
        <f t="shared" si="36"/>
        <v>0</v>
      </c>
      <c r="M337" s="586">
        <f>IF(P337="x",0,IF(I337&lt;(INDEX(Lookup!$U$2:$U$10,MATCH($D$43,Lookup!$S$2:$S$10,0))),0,ROUND(((_xlfn.DAYS(I337,H337)+1)*J337)/7,0)))</f>
        <v>0</v>
      </c>
      <c r="N337" s="766">
        <f t="shared" si="37"/>
        <v>0</v>
      </c>
      <c r="O337" s="652"/>
      <c r="P337" s="767"/>
      <c r="R337" s="833">
        <f t="shared" si="38"/>
        <v>0</v>
      </c>
      <c r="S337" s="849">
        <f t="shared" si="39"/>
        <v>0</v>
      </c>
    </row>
    <row r="338" spans="2:19" x14ac:dyDescent="0.35">
      <c r="B338" s="229"/>
      <c r="C338" s="301"/>
      <c r="D338" s="301"/>
      <c r="E338" s="233"/>
      <c r="F338" s="301"/>
      <c r="G338" s="302"/>
      <c r="H338" s="170"/>
      <c r="I338" s="170"/>
      <c r="J338" s="231"/>
      <c r="K338" s="586">
        <f t="shared" si="35"/>
        <v>0</v>
      </c>
      <c r="L338" s="587">
        <f t="shared" si="36"/>
        <v>0</v>
      </c>
      <c r="M338" s="586">
        <f>IF(P338="x",0,IF(I338&lt;(INDEX(Lookup!$U$2:$U$10,MATCH($D$43,Lookup!$S$2:$S$10,0))),0,ROUND(((_xlfn.DAYS(I338,H338)+1)*J338)/7,0)))</f>
        <v>0</v>
      </c>
      <c r="N338" s="766">
        <f t="shared" si="37"/>
        <v>0</v>
      </c>
      <c r="O338" s="652"/>
      <c r="P338" s="767"/>
      <c r="R338" s="833">
        <f t="shared" si="38"/>
        <v>0</v>
      </c>
      <c r="S338" s="849">
        <f t="shared" si="39"/>
        <v>0</v>
      </c>
    </row>
    <row r="339" spans="2:19" x14ac:dyDescent="0.35">
      <c r="B339" s="229"/>
      <c r="C339" s="301"/>
      <c r="D339" s="301"/>
      <c r="E339" s="233"/>
      <c r="F339" s="301"/>
      <c r="G339" s="302"/>
      <c r="H339" s="170"/>
      <c r="I339" s="170"/>
      <c r="J339" s="231"/>
      <c r="K339" s="586">
        <f t="shared" si="35"/>
        <v>0</v>
      </c>
      <c r="L339" s="587">
        <f t="shared" si="36"/>
        <v>0</v>
      </c>
      <c r="M339" s="586">
        <f>IF(P339="x",0,IF(I339&lt;(INDEX(Lookup!$U$2:$U$10,MATCH($D$43,Lookup!$S$2:$S$10,0))),0,ROUND(((_xlfn.DAYS(I339,H339)+1)*J339)/7,0)))</f>
        <v>0</v>
      </c>
      <c r="N339" s="766">
        <f t="shared" si="37"/>
        <v>0</v>
      </c>
      <c r="O339" s="652"/>
      <c r="P339" s="767"/>
      <c r="R339" s="833">
        <f t="shared" si="38"/>
        <v>0</v>
      </c>
      <c r="S339" s="849">
        <f t="shared" si="39"/>
        <v>0</v>
      </c>
    </row>
    <row r="340" spans="2:19" x14ac:dyDescent="0.35">
      <c r="B340" s="229"/>
      <c r="C340" s="301"/>
      <c r="D340" s="301"/>
      <c r="E340" s="233"/>
      <c r="F340" s="301"/>
      <c r="G340" s="302"/>
      <c r="H340" s="170"/>
      <c r="I340" s="170"/>
      <c r="J340" s="231"/>
      <c r="K340" s="586">
        <f t="shared" si="35"/>
        <v>0</v>
      </c>
      <c r="L340" s="587">
        <f t="shared" si="36"/>
        <v>0</v>
      </c>
      <c r="M340" s="586">
        <f>IF(P340="x",0,IF(I340&lt;(INDEX(Lookup!$U$2:$U$10,MATCH($D$43,Lookup!$S$2:$S$10,0))),0,ROUND(((_xlfn.DAYS(I340,H340)+1)*J340)/7,0)))</f>
        <v>0</v>
      </c>
      <c r="N340" s="766">
        <f t="shared" si="37"/>
        <v>0</v>
      </c>
      <c r="O340" s="652"/>
      <c r="P340" s="767"/>
      <c r="R340" s="833">
        <f t="shared" si="38"/>
        <v>0</v>
      </c>
      <c r="S340" s="849">
        <f t="shared" si="39"/>
        <v>0</v>
      </c>
    </row>
    <row r="341" spans="2:19" x14ac:dyDescent="0.35">
      <c r="B341" s="229"/>
      <c r="C341" s="301"/>
      <c r="D341" s="301"/>
      <c r="E341" s="233"/>
      <c r="F341" s="301"/>
      <c r="G341" s="302"/>
      <c r="H341" s="170"/>
      <c r="I341" s="170"/>
      <c r="J341" s="231"/>
      <c r="K341" s="586">
        <f t="shared" si="35"/>
        <v>0</v>
      </c>
      <c r="L341" s="587">
        <f t="shared" si="36"/>
        <v>0</v>
      </c>
      <c r="M341" s="586">
        <f>IF(P341="x",0,IF(I341&lt;(INDEX(Lookup!$U$2:$U$10,MATCH($D$43,Lookup!$S$2:$S$10,0))),0,ROUND(((_xlfn.DAYS(I341,H341)+1)*J341)/7,0)))</f>
        <v>0</v>
      </c>
      <c r="N341" s="766">
        <f t="shared" si="37"/>
        <v>0</v>
      </c>
      <c r="O341" s="652"/>
      <c r="P341" s="767"/>
      <c r="R341" s="833">
        <f t="shared" si="38"/>
        <v>0</v>
      </c>
      <c r="S341" s="849">
        <f t="shared" si="39"/>
        <v>0</v>
      </c>
    </row>
    <row r="342" spans="2:19" x14ac:dyDescent="0.35">
      <c r="B342" s="229"/>
      <c r="C342" s="301"/>
      <c r="D342" s="301"/>
      <c r="E342" s="233"/>
      <c r="F342" s="301"/>
      <c r="G342" s="302"/>
      <c r="H342" s="170"/>
      <c r="I342" s="170"/>
      <c r="J342" s="231"/>
      <c r="K342" s="586">
        <f t="shared" si="35"/>
        <v>0</v>
      </c>
      <c r="L342" s="587">
        <f t="shared" si="36"/>
        <v>0</v>
      </c>
      <c r="M342" s="586">
        <f>IF(P342="x",0,IF(I342&lt;(INDEX(Lookup!$U$2:$U$10,MATCH($D$43,Lookup!$S$2:$S$10,0))),0,ROUND(((_xlfn.DAYS(I342,H342)+1)*J342)/7,0)))</f>
        <v>0</v>
      </c>
      <c r="N342" s="766">
        <f t="shared" si="37"/>
        <v>0</v>
      </c>
      <c r="O342" s="652"/>
      <c r="P342" s="767"/>
      <c r="R342" s="833">
        <f t="shared" si="38"/>
        <v>0</v>
      </c>
      <c r="S342" s="849">
        <f t="shared" si="39"/>
        <v>0</v>
      </c>
    </row>
    <row r="343" spans="2:19" x14ac:dyDescent="0.35">
      <c r="B343" s="229"/>
      <c r="C343" s="301"/>
      <c r="D343" s="301"/>
      <c r="E343" s="233"/>
      <c r="F343" s="301"/>
      <c r="G343" s="302"/>
      <c r="H343" s="170"/>
      <c r="I343" s="170"/>
      <c r="J343" s="231"/>
      <c r="K343" s="586">
        <f t="shared" si="35"/>
        <v>0</v>
      </c>
      <c r="L343" s="587">
        <f t="shared" si="36"/>
        <v>0</v>
      </c>
      <c r="M343" s="586">
        <f>IF(P343="x",0,IF(I343&lt;(INDEX(Lookup!$U$2:$U$10,MATCH($D$43,Lookup!$S$2:$S$10,0))),0,ROUND(((_xlfn.DAYS(I343,H343)+1)*J343)/7,0)))</f>
        <v>0</v>
      </c>
      <c r="N343" s="766">
        <f t="shared" si="37"/>
        <v>0</v>
      </c>
      <c r="O343" s="652"/>
      <c r="P343" s="767"/>
      <c r="R343" s="833">
        <f t="shared" si="38"/>
        <v>0</v>
      </c>
      <c r="S343" s="849">
        <f t="shared" si="39"/>
        <v>0</v>
      </c>
    </row>
    <row r="344" spans="2:19" x14ac:dyDescent="0.35">
      <c r="B344" s="229"/>
      <c r="C344" s="301"/>
      <c r="D344" s="301"/>
      <c r="E344" s="233"/>
      <c r="F344" s="301"/>
      <c r="G344" s="302"/>
      <c r="H344" s="170"/>
      <c r="I344" s="170"/>
      <c r="J344" s="231"/>
      <c r="K344" s="586">
        <f t="shared" si="35"/>
        <v>0</v>
      </c>
      <c r="L344" s="587">
        <f t="shared" si="36"/>
        <v>0</v>
      </c>
      <c r="M344" s="586">
        <f>IF(P344="x",0,IF(I344&lt;(INDEX(Lookup!$U$2:$U$10,MATCH($D$43,Lookup!$S$2:$S$10,0))),0,ROUND(((_xlfn.DAYS(I344,H344)+1)*J344)/7,0)))</f>
        <v>0</v>
      </c>
      <c r="N344" s="766">
        <f t="shared" si="37"/>
        <v>0</v>
      </c>
      <c r="O344" s="652"/>
      <c r="P344" s="767"/>
      <c r="R344" s="833">
        <f t="shared" si="38"/>
        <v>0</v>
      </c>
      <c r="S344" s="849">
        <f t="shared" si="39"/>
        <v>0</v>
      </c>
    </row>
    <row r="345" spans="2:19" x14ac:dyDescent="0.35">
      <c r="B345" s="229"/>
      <c r="C345" s="301"/>
      <c r="D345" s="301"/>
      <c r="E345" s="233"/>
      <c r="F345" s="301"/>
      <c r="G345" s="302"/>
      <c r="H345" s="170"/>
      <c r="I345" s="170"/>
      <c r="J345" s="231"/>
      <c r="K345" s="586">
        <f t="shared" si="35"/>
        <v>0</v>
      </c>
      <c r="L345" s="587">
        <f t="shared" si="36"/>
        <v>0</v>
      </c>
      <c r="M345" s="586">
        <f>IF(P345="x",0,IF(I345&lt;(INDEX(Lookup!$U$2:$U$10,MATCH($D$43,Lookup!$S$2:$S$10,0))),0,ROUND(((_xlfn.DAYS(I345,H345)+1)*J345)/7,0)))</f>
        <v>0</v>
      </c>
      <c r="N345" s="766">
        <f t="shared" si="37"/>
        <v>0</v>
      </c>
      <c r="O345" s="652"/>
      <c r="P345" s="767"/>
      <c r="R345" s="833">
        <f t="shared" si="38"/>
        <v>0</v>
      </c>
      <c r="S345" s="849">
        <f t="shared" si="39"/>
        <v>0</v>
      </c>
    </row>
    <row r="346" spans="2:19" x14ac:dyDescent="0.35">
      <c r="B346" s="229"/>
      <c r="C346" s="301"/>
      <c r="D346" s="301"/>
      <c r="E346" s="233"/>
      <c r="F346" s="301"/>
      <c r="G346" s="302"/>
      <c r="H346" s="170"/>
      <c r="I346" s="170"/>
      <c r="J346" s="231"/>
      <c r="K346" s="586">
        <f t="shared" si="35"/>
        <v>0</v>
      </c>
      <c r="L346" s="587">
        <f t="shared" si="36"/>
        <v>0</v>
      </c>
      <c r="M346" s="586">
        <f>IF(P346="x",0,IF(I346&lt;(INDEX(Lookup!$U$2:$U$10,MATCH($D$43,Lookup!$S$2:$S$10,0))),0,ROUND(((_xlfn.DAYS(I346,H346)+1)*J346)/7,0)))</f>
        <v>0</v>
      </c>
      <c r="N346" s="766">
        <f t="shared" si="37"/>
        <v>0</v>
      </c>
      <c r="O346" s="652"/>
      <c r="P346" s="767"/>
      <c r="R346" s="833">
        <f t="shared" si="38"/>
        <v>0</v>
      </c>
      <c r="S346" s="849">
        <f t="shared" si="39"/>
        <v>0</v>
      </c>
    </row>
    <row r="347" spans="2:19" x14ac:dyDescent="0.35">
      <c r="B347" s="229"/>
      <c r="C347" s="301"/>
      <c r="D347" s="301"/>
      <c r="E347" s="233"/>
      <c r="F347" s="301"/>
      <c r="G347" s="302"/>
      <c r="H347" s="170"/>
      <c r="I347" s="170"/>
      <c r="J347" s="231"/>
      <c r="K347" s="586">
        <f t="shared" si="35"/>
        <v>0</v>
      </c>
      <c r="L347" s="587">
        <f t="shared" si="36"/>
        <v>0</v>
      </c>
      <c r="M347" s="586">
        <f>IF(P347="x",0,IF(I347&lt;(INDEX(Lookup!$U$2:$U$10,MATCH($D$43,Lookup!$S$2:$S$10,0))),0,ROUND(((_xlfn.DAYS(I347,H347)+1)*J347)/7,0)))</f>
        <v>0</v>
      </c>
      <c r="N347" s="766">
        <f t="shared" si="37"/>
        <v>0</v>
      </c>
      <c r="O347" s="652"/>
      <c r="P347" s="767"/>
      <c r="R347" s="833">
        <f t="shared" si="38"/>
        <v>0</v>
      </c>
      <c r="S347" s="849">
        <f t="shared" si="39"/>
        <v>0</v>
      </c>
    </row>
    <row r="348" spans="2:19" x14ac:dyDescent="0.35">
      <c r="B348" s="229"/>
      <c r="C348" s="301"/>
      <c r="D348" s="301"/>
      <c r="E348" s="233"/>
      <c r="F348" s="301"/>
      <c r="G348" s="302"/>
      <c r="H348" s="170"/>
      <c r="I348" s="170"/>
      <c r="J348" s="231"/>
      <c r="K348" s="586">
        <f t="shared" si="35"/>
        <v>0</v>
      </c>
      <c r="L348" s="587">
        <f t="shared" si="36"/>
        <v>0</v>
      </c>
      <c r="M348" s="586">
        <f>IF(P348="x",0,IF(I348&lt;(INDEX(Lookup!$U$2:$U$10,MATCH($D$43,Lookup!$S$2:$S$10,0))),0,ROUND(((_xlfn.DAYS(I348,H348)+1)*J348)/7,0)))</f>
        <v>0</v>
      </c>
      <c r="N348" s="766">
        <f t="shared" si="37"/>
        <v>0</v>
      </c>
      <c r="O348" s="652"/>
      <c r="P348" s="767"/>
      <c r="R348" s="833">
        <f t="shared" si="38"/>
        <v>0</v>
      </c>
      <c r="S348" s="849">
        <f t="shared" si="39"/>
        <v>0</v>
      </c>
    </row>
    <row r="349" spans="2:19" x14ac:dyDescent="0.35">
      <c r="B349" s="229"/>
      <c r="C349" s="301"/>
      <c r="D349" s="301"/>
      <c r="E349" s="233"/>
      <c r="F349" s="301"/>
      <c r="G349" s="302"/>
      <c r="H349" s="170"/>
      <c r="I349" s="170"/>
      <c r="J349" s="231"/>
      <c r="K349" s="586">
        <f t="shared" si="35"/>
        <v>0</v>
      </c>
      <c r="L349" s="587">
        <f t="shared" si="36"/>
        <v>0</v>
      </c>
      <c r="M349" s="586">
        <f>IF(P349="x",0,IF(I349&lt;(INDEX(Lookup!$U$2:$U$10,MATCH($D$43,Lookup!$S$2:$S$10,0))),0,ROUND(((_xlfn.DAYS(I349,H349)+1)*J349)/7,0)))</f>
        <v>0</v>
      </c>
      <c r="N349" s="766">
        <f t="shared" si="37"/>
        <v>0</v>
      </c>
      <c r="O349" s="652"/>
      <c r="P349" s="767"/>
      <c r="R349" s="833">
        <f t="shared" si="38"/>
        <v>0</v>
      </c>
      <c r="S349" s="849">
        <f t="shared" si="39"/>
        <v>0</v>
      </c>
    </row>
    <row r="350" spans="2:19" x14ac:dyDescent="0.35">
      <c r="B350" s="229"/>
      <c r="C350" s="301"/>
      <c r="D350" s="301"/>
      <c r="E350" s="233"/>
      <c r="F350" s="301"/>
      <c r="G350" s="302"/>
      <c r="H350" s="170"/>
      <c r="I350" s="170"/>
      <c r="J350" s="231"/>
      <c r="K350" s="586">
        <f t="shared" si="35"/>
        <v>0</v>
      </c>
      <c r="L350" s="587">
        <f t="shared" si="36"/>
        <v>0</v>
      </c>
      <c r="M350" s="586">
        <f>IF(P350="x",0,IF(I350&lt;(INDEX(Lookup!$U$2:$U$10,MATCH($D$43,Lookup!$S$2:$S$10,0))),0,ROUND(((_xlfn.DAYS(I350,H350)+1)*J350)/7,0)))</f>
        <v>0</v>
      </c>
      <c r="N350" s="766">
        <f t="shared" si="37"/>
        <v>0</v>
      </c>
      <c r="O350" s="652"/>
      <c r="P350" s="767"/>
      <c r="R350" s="833">
        <f t="shared" si="38"/>
        <v>0</v>
      </c>
      <c r="S350" s="849">
        <f t="shared" si="39"/>
        <v>0</v>
      </c>
    </row>
    <row r="351" spans="2:19" x14ac:dyDescent="0.35">
      <c r="B351" s="229"/>
      <c r="C351" s="301"/>
      <c r="D351" s="301"/>
      <c r="E351" s="233"/>
      <c r="F351" s="301"/>
      <c r="G351" s="302"/>
      <c r="H351" s="170"/>
      <c r="I351" s="170"/>
      <c r="J351" s="231"/>
      <c r="K351" s="586">
        <f t="shared" si="35"/>
        <v>0</v>
      </c>
      <c r="L351" s="587">
        <f t="shared" si="36"/>
        <v>0</v>
      </c>
      <c r="M351" s="586">
        <f>IF(P351="x",0,IF(I351&lt;(INDEX(Lookup!$U$2:$U$10,MATCH($D$43,Lookup!$S$2:$S$10,0))),0,ROUND(((_xlfn.DAYS(I351,H351)+1)*J351)/7,0)))</f>
        <v>0</v>
      </c>
      <c r="N351" s="766">
        <f t="shared" si="37"/>
        <v>0</v>
      </c>
      <c r="O351" s="652"/>
      <c r="P351" s="767"/>
      <c r="R351" s="833">
        <f t="shared" si="38"/>
        <v>0</v>
      </c>
      <c r="S351" s="849">
        <f t="shared" si="39"/>
        <v>0</v>
      </c>
    </row>
    <row r="352" spans="2:19" x14ac:dyDescent="0.35">
      <c r="B352" s="229"/>
      <c r="C352" s="301"/>
      <c r="D352" s="301"/>
      <c r="E352" s="233"/>
      <c r="F352" s="301"/>
      <c r="G352" s="302"/>
      <c r="H352" s="170"/>
      <c r="I352" s="170"/>
      <c r="J352" s="231"/>
      <c r="K352" s="586">
        <f t="shared" si="35"/>
        <v>0</v>
      </c>
      <c r="L352" s="587">
        <f t="shared" si="36"/>
        <v>0</v>
      </c>
      <c r="M352" s="586">
        <f>IF(P352="x",0,IF(I352&lt;(INDEX(Lookup!$U$2:$U$10,MATCH($D$43,Lookup!$S$2:$S$10,0))),0,ROUND(((_xlfn.DAYS(I352,H352)+1)*J352)/7,0)))</f>
        <v>0</v>
      </c>
      <c r="N352" s="766">
        <f t="shared" si="37"/>
        <v>0</v>
      </c>
      <c r="O352" s="652"/>
      <c r="P352" s="767"/>
      <c r="R352" s="833">
        <f t="shared" si="38"/>
        <v>0</v>
      </c>
      <c r="S352" s="849">
        <f t="shared" si="39"/>
        <v>0</v>
      </c>
    </row>
    <row r="353" spans="2:19" x14ac:dyDescent="0.35">
      <c r="B353" s="229"/>
      <c r="C353" s="301"/>
      <c r="D353" s="301"/>
      <c r="E353" s="233"/>
      <c r="F353" s="301"/>
      <c r="G353" s="302"/>
      <c r="H353" s="170"/>
      <c r="I353" s="170"/>
      <c r="J353" s="231"/>
      <c r="K353" s="586">
        <f t="shared" si="35"/>
        <v>0</v>
      </c>
      <c r="L353" s="587">
        <f t="shared" si="36"/>
        <v>0</v>
      </c>
      <c r="M353" s="586">
        <f>IF(P353="x",0,IF(I353&lt;(INDEX(Lookup!$U$2:$U$10,MATCH($D$43,Lookup!$S$2:$S$10,0))),0,ROUND(((_xlfn.DAYS(I353,H353)+1)*J353)/7,0)))</f>
        <v>0</v>
      </c>
      <c r="N353" s="766">
        <f t="shared" si="37"/>
        <v>0</v>
      </c>
      <c r="O353" s="652"/>
      <c r="P353" s="767"/>
      <c r="R353" s="833">
        <f t="shared" si="38"/>
        <v>0</v>
      </c>
      <c r="S353" s="849">
        <f t="shared" si="39"/>
        <v>0</v>
      </c>
    </row>
    <row r="354" spans="2:19" x14ac:dyDescent="0.35">
      <c r="B354" s="229"/>
      <c r="C354" s="301"/>
      <c r="D354" s="301"/>
      <c r="E354" s="233"/>
      <c r="F354" s="301"/>
      <c r="G354" s="302"/>
      <c r="H354" s="170"/>
      <c r="I354" s="170"/>
      <c r="J354" s="231"/>
      <c r="K354" s="586">
        <f t="shared" si="35"/>
        <v>0</v>
      </c>
      <c r="L354" s="587">
        <f t="shared" si="36"/>
        <v>0</v>
      </c>
      <c r="M354" s="586">
        <f>IF(P354="x",0,IF(I354&lt;(INDEX(Lookup!$U$2:$U$10,MATCH($D$43,Lookup!$S$2:$S$10,0))),0,ROUND(((_xlfn.DAYS(I354,H354)+1)*J354)/7,0)))</f>
        <v>0</v>
      </c>
      <c r="N354" s="766">
        <f t="shared" si="37"/>
        <v>0</v>
      </c>
      <c r="O354" s="652"/>
      <c r="P354" s="767"/>
      <c r="R354" s="833">
        <f t="shared" si="38"/>
        <v>0</v>
      </c>
      <c r="S354" s="849">
        <f t="shared" si="39"/>
        <v>0</v>
      </c>
    </row>
    <row r="355" spans="2:19" x14ac:dyDescent="0.35">
      <c r="B355" s="229"/>
      <c r="C355" s="301"/>
      <c r="D355" s="301"/>
      <c r="E355" s="233"/>
      <c r="F355" s="301"/>
      <c r="G355" s="302"/>
      <c r="H355" s="170"/>
      <c r="I355" s="170"/>
      <c r="J355" s="231"/>
      <c r="K355" s="586">
        <f t="shared" si="35"/>
        <v>0</v>
      </c>
      <c r="L355" s="587">
        <f t="shared" si="36"/>
        <v>0</v>
      </c>
      <c r="M355" s="586">
        <f>IF(P355="x",0,IF(I355&lt;(INDEX(Lookup!$U$2:$U$10,MATCH($D$43,Lookup!$S$2:$S$10,0))),0,ROUND(((_xlfn.DAYS(I355,H355)+1)*J355)/7,0)))</f>
        <v>0</v>
      </c>
      <c r="N355" s="766">
        <f t="shared" si="37"/>
        <v>0</v>
      </c>
      <c r="O355" s="652"/>
      <c r="P355" s="767"/>
      <c r="R355" s="833">
        <f t="shared" si="38"/>
        <v>0</v>
      </c>
      <c r="S355" s="849">
        <f t="shared" si="39"/>
        <v>0</v>
      </c>
    </row>
    <row r="356" spans="2:19" x14ac:dyDescent="0.35">
      <c r="B356" s="229"/>
      <c r="C356" s="301"/>
      <c r="D356" s="301"/>
      <c r="E356" s="233"/>
      <c r="F356" s="301"/>
      <c r="G356" s="302"/>
      <c r="H356" s="170"/>
      <c r="I356" s="170"/>
      <c r="J356" s="231"/>
      <c r="K356" s="586">
        <f t="shared" si="35"/>
        <v>0</v>
      </c>
      <c r="L356" s="587">
        <f t="shared" si="36"/>
        <v>0</v>
      </c>
      <c r="M356" s="586">
        <f>IF(P356="x",0,IF(I356&lt;(INDEX(Lookup!$U$2:$U$10,MATCH($D$43,Lookup!$S$2:$S$10,0))),0,ROUND(((_xlfn.DAYS(I356,H356)+1)*J356)/7,0)))</f>
        <v>0</v>
      </c>
      <c r="N356" s="766">
        <f t="shared" si="37"/>
        <v>0</v>
      </c>
      <c r="O356" s="652"/>
      <c r="P356" s="767"/>
      <c r="R356" s="833">
        <f t="shared" si="38"/>
        <v>0</v>
      </c>
      <c r="S356" s="849">
        <f t="shared" si="39"/>
        <v>0</v>
      </c>
    </row>
    <row r="357" spans="2:19" x14ac:dyDescent="0.35">
      <c r="B357" s="229"/>
      <c r="C357" s="301"/>
      <c r="D357" s="301"/>
      <c r="E357" s="233"/>
      <c r="F357" s="301"/>
      <c r="G357" s="302"/>
      <c r="H357" s="170"/>
      <c r="I357" s="170"/>
      <c r="J357" s="231"/>
      <c r="K357" s="586">
        <f t="shared" si="35"/>
        <v>0</v>
      </c>
      <c r="L357" s="587">
        <f t="shared" si="36"/>
        <v>0</v>
      </c>
      <c r="M357" s="586">
        <f>IF(P357="x",0,IF(I357&lt;(INDEX(Lookup!$U$2:$U$10,MATCH($D$43,Lookup!$S$2:$S$10,0))),0,ROUND(((_xlfn.DAYS(I357,H357)+1)*J357)/7,0)))</f>
        <v>0</v>
      </c>
      <c r="N357" s="766">
        <f t="shared" si="37"/>
        <v>0</v>
      </c>
      <c r="O357" s="652"/>
      <c r="P357" s="767"/>
      <c r="R357" s="833">
        <f t="shared" si="38"/>
        <v>0</v>
      </c>
      <c r="S357" s="849">
        <f t="shared" si="39"/>
        <v>0</v>
      </c>
    </row>
    <row r="358" spans="2:19" x14ac:dyDescent="0.35">
      <c r="B358" s="229"/>
      <c r="C358" s="301"/>
      <c r="D358" s="301"/>
      <c r="E358" s="233"/>
      <c r="F358" s="301"/>
      <c r="G358" s="302"/>
      <c r="H358" s="170"/>
      <c r="I358" s="170"/>
      <c r="J358" s="231"/>
      <c r="K358" s="586">
        <f t="shared" si="35"/>
        <v>0</v>
      </c>
      <c r="L358" s="587">
        <f t="shared" si="36"/>
        <v>0</v>
      </c>
      <c r="M358" s="586">
        <f>IF(P358="x",0,IF(I358&lt;(INDEX(Lookup!$U$2:$U$10,MATCH($D$43,Lookup!$S$2:$S$10,0))),0,ROUND(((_xlfn.DAYS(I358,H358)+1)*J358)/7,0)))</f>
        <v>0</v>
      </c>
      <c r="N358" s="766">
        <f t="shared" si="37"/>
        <v>0</v>
      </c>
      <c r="O358" s="652"/>
      <c r="P358" s="767"/>
      <c r="R358" s="833">
        <f t="shared" si="38"/>
        <v>0</v>
      </c>
      <c r="S358" s="849">
        <f t="shared" si="39"/>
        <v>0</v>
      </c>
    </row>
    <row r="359" spans="2:19" x14ac:dyDescent="0.35">
      <c r="B359" s="229"/>
      <c r="C359" s="301"/>
      <c r="D359" s="301"/>
      <c r="E359" s="233"/>
      <c r="F359" s="301"/>
      <c r="G359" s="302"/>
      <c r="H359" s="170"/>
      <c r="I359" s="170"/>
      <c r="J359" s="231"/>
      <c r="K359" s="586">
        <f t="shared" si="35"/>
        <v>0</v>
      </c>
      <c r="L359" s="587">
        <f t="shared" si="36"/>
        <v>0</v>
      </c>
      <c r="M359" s="586">
        <f>IF(P359="x",0,IF(I359&lt;(INDEX(Lookup!$U$2:$U$10,MATCH($D$43,Lookup!$S$2:$S$10,0))),0,ROUND(((_xlfn.DAYS(I359,H359)+1)*J359)/7,0)))</f>
        <v>0</v>
      </c>
      <c r="N359" s="766">
        <f t="shared" si="37"/>
        <v>0</v>
      </c>
      <c r="O359" s="652"/>
      <c r="P359" s="767"/>
      <c r="R359" s="833">
        <f t="shared" si="38"/>
        <v>0</v>
      </c>
      <c r="S359" s="849">
        <f t="shared" si="39"/>
        <v>0</v>
      </c>
    </row>
    <row r="360" spans="2:19" x14ac:dyDescent="0.35">
      <c r="B360" s="229"/>
      <c r="C360" s="301"/>
      <c r="D360" s="301"/>
      <c r="E360" s="233"/>
      <c r="F360" s="301"/>
      <c r="G360" s="302"/>
      <c r="H360" s="170"/>
      <c r="I360" s="170"/>
      <c r="J360" s="231"/>
      <c r="K360" s="586">
        <f t="shared" si="35"/>
        <v>0</v>
      </c>
      <c r="L360" s="587">
        <f t="shared" si="36"/>
        <v>0</v>
      </c>
      <c r="M360" s="586">
        <f>IF(P360="x",0,IF(I360&lt;(INDEX(Lookup!$U$2:$U$10,MATCH($D$43,Lookup!$S$2:$S$10,0))),0,ROUND(((_xlfn.DAYS(I360,H360)+1)*J360)/7,0)))</f>
        <v>0</v>
      </c>
      <c r="N360" s="766">
        <f t="shared" si="37"/>
        <v>0</v>
      </c>
      <c r="O360" s="652"/>
      <c r="P360" s="767"/>
      <c r="R360" s="833">
        <f t="shared" si="38"/>
        <v>0</v>
      </c>
      <c r="S360" s="849">
        <f t="shared" si="39"/>
        <v>0</v>
      </c>
    </row>
    <row r="361" spans="2:19" x14ac:dyDescent="0.35">
      <c r="B361" s="229"/>
      <c r="C361" s="301"/>
      <c r="D361" s="301"/>
      <c r="E361" s="233"/>
      <c r="F361" s="301"/>
      <c r="G361" s="302"/>
      <c r="H361" s="170"/>
      <c r="I361" s="170"/>
      <c r="J361" s="231"/>
      <c r="K361" s="586">
        <f t="shared" si="35"/>
        <v>0</v>
      </c>
      <c r="L361" s="587">
        <f t="shared" si="36"/>
        <v>0</v>
      </c>
      <c r="M361" s="586">
        <f>IF(P361="x",0,IF(I361&lt;(INDEX(Lookup!$U$2:$U$10,MATCH($D$43,Lookup!$S$2:$S$10,0))),0,ROUND(((_xlfn.DAYS(I361,H361)+1)*J361)/7,0)))</f>
        <v>0</v>
      </c>
      <c r="N361" s="766">
        <f t="shared" si="37"/>
        <v>0</v>
      </c>
      <c r="O361" s="652"/>
      <c r="P361" s="767"/>
      <c r="R361" s="833">
        <f t="shared" si="38"/>
        <v>0</v>
      </c>
      <c r="S361" s="849">
        <f t="shared" si="39"/>
        <v>0</v>
      </c>
    </row>
    <row r="362" spans="2:19" x14ac:dyDescent="0.35">
      <c r="B362" s="229"/>
      <c r="C362" s="301"/>
      <c r="D362" s="301"/>
      <c r="E362" s="233"/>
      <c r="F362" s="301"/>
      <c r="G362" s="302"/>
      <c r="H362" s="170"/>
      <c r="I362" s="170"/>
      <c r="J362" s="231"/>
      <c r="K362" s="586">
        <f t="shared" si="35"/>
        <v>0</v>
      </c>
      <c r="L362" s="587">
        <f t="shared" si="36"/>
        <v>0</v>
      </c>
      <c r="M362" s="586">
        <f>IF(P362="x",0,IF(I362&lt;(INDEX(Lookup!$U$2:$U$10,MATCH($D$43,Lookup!$S$2:$S$10,0))),0,ROUND(((_xlfn.DAYS(I362,H362)+1)*J362)/7,0)))</f>
        <v>0</v>
      </c>
      <c r="N362" s="766">
        <f t="shared" si="37"/>
        <v>0</v>
      </c>
      <c r="O362" s="652"/>
      <c r="P362" s="767"/>
      <c r="R362" s="833">
        <f t="shared" si="38"/>
        <v>0</v>
      </c>
      <c r="S362" s="849">
        <f t="shared" si="39"/>
        <v>0</v>
      </c>
    </row>
    <row r="363" spans="2:19" x14ac:dyDescent="0.35">
      <c r="B363" s="229"/>
      <c r="C363" s="301"/>
      <c r="D363" s="301"/>
      <c r="E363" s="233"/>
      <c r="F363" s="301"/>
      <c r="G363" s="302"/>
      <c r="H363" s="170"/>
      <c r="I363" s="170"/>
      <c r="J363" s="231"/>
      <c r="K363" s="586">
        <f t="shared" si="35"/>
        <v>0</v>
      </c>
      <c r="L363" s="587">
        <f t="shared" si="36"/>
        <v>0</v>
      </c>
      <c r="M363" s="586">
        <f>IF(P363="x",0,IF(I363&lt;(INDEX(Lookup!$U$2:$U$10,MATCH($D$43,Lookup!$S$2:$S$10,0))),0,ROUND(((_xlfn.DAYS(I363,H363)+1)*J363)/7,0)))</f>
        <v>0</v>
      </c>
      <c r="N363" s="766">
        <f t="shared" si="37"/>
        <v>0</v>
      </c>
      <c r="O363" s="652"/>
      <c r="P363" s="767"/>
      <c r="R363" s="833">
        <f t="shared" si="38"/>
        <v>0</v>
      </c>
      <c r="S363" s="849">
        <f t="shared" si="39"/>
        <v>0</v>
      </c>
    </row>
    <row r="364" spans="2:19" x14ac:dyDescent="0.35">
      <c r="B364" s="229"/>
      <c r="C364" s="301"/>
      <c r="D364" s="301"/>
      <c r="E364" s="233"/>
      <c r="F364" s="301"/>
      <c r="G364" s="302"/>
      <c r="H364" s="170"/>
      <c r="I364" s="170"/>
      <c r="J364" s="231"/>
      <c r="K364" s="586">
        <f t="shared" si="35"/>
        <v>0</v>
      </c>
      <c r="L364" s="587">
        <f t="shared" si="36"/>
        <v>0</v>
      </c>
      <c r="M364" s="586">
        <f>IF(P364="x",0,IF(I364&lt;(INDEX(Lookup!$U$2:$U$10,MATCH($D$43,Lookup!$S$2:$S$10,0))),0,ROUND(((_xlfn.DAYS(I364,H364)+1)*J364)/7,0)))</f>
        <v>0</v>
      </c>
      <c r="N364" s="766">
        <f t="shared" si="37"/>
        <v>0</v>
      </c>
      <c r="O364" s="652"/>
      <c r="P364" s="767"/>
      <c r="R364" s="833">
        <f t="shared" si="38"/>
        <v>0</v>
      </c>
      <c r="S364" s="849">
        <f t="shared" si="39"/>
        <v>0</v>
      </c>
    </row>
    <row r="365" spans="2:19" x14ac:dyDescent="0.35">
      <c r="B365" s="229"/>
      <c r="C365" s="301"/>
      <c r="D365" s="301"/>
      <c r="E365" s="233"/>
      <c r="F365" s="301"/>
      <c r="G365" s="302"/>
      <c r="H365" s="170"/>
      <c r="I365" s="170"/>
      <c r="J365" s="231"/>
      <c r="K365" s="586">
        <f t="shared" si="35"/>
        <v>0</v>
      </c>
      <c r="L365" s="587">
        <f t="shared" si="36"/>
        <v>0</v>
      </c>
      <c r="M365" s="586">
        <f>IF(P365="x",0,IF(I365&lt;(INDEX(Lookup!$U$2:$U$10,MATCH($D$43,Lookup!$S$2:$S$10,0))),0,ROUND(((_xlfn.DAYS(I365,H365)+1)*J365)/7,0)))</f>
        <v>0</v>
      </c>
      <c r="N365" s="766">
        <f t="shared" si="37"/>
        <v>0</v>
      </c>
      <c r="O365" s="652"/>
      <c r="P365" s="767"/>
      <c r="R365" s="833">
        <f t="shared" si="38"/>
        <v>0</v>
      </c>
      <c r="S365" s="849">
        <f t="shared" si="39"/>
        <v>0</v>
      </c>
    </row>
    <row r="366" spans="2:19" x14ac:dyDescent="0.35">
      <c r="B366" s="229"/>
      <c r="C366" s="301"/>
      <c r="D366" s="301"/>
      <c r="E366" s="233"/>
      <c r="F366" s="301"/>
      <c r="G366" s="302"/>
      <c r="H366" s="170"/>
      <c r="I366" s="170"/>
      <c r="J366" s="231"/>
      <c r="K366" s="586">
        <f t="shared" si="35"/>
        <v>0</v>
      </c>
      <c r="L366" s="587">
        <f t="shared" si="36"/>
        <v>0</v>
      </c>
      <c r="M366" s="586">
        <f>IF(P366="x",0,IF(I366&lt;(INDEX(Lookup!$U$2:$U$10,MATCH($D$43,Lookup!$S$2:$S$10,0))),0,ROUND(((_xlfn.DAYS(I366,H366)+1)*J366)/7,0)))</f>
        <v>0</v>
      </c>
      <c r="N366" s="766">
        <f t="shared" si="37"/>
        <v>0</v>
      </c>
      <c r="O366" s="652"/>
      <c r="P366" s="767"/>
      <c r="R366" s="833">
        <f t="shared" si="38"/>
        <v>0</v>
      </c>
      <c r="S366" s="849">
        <f t="shared" si="39"/>
        <v>0</v>
      </c>
    </row>
    <row r="367" spans="2:19" x14ac:dyDescent="0.35">
      <c r="B367" s="229"/>
      <c r="C367" s="301"/>
      <c r="D367" s="301"/>
      <c r="E367" s="233"/>
      <c r="F367" s="301"/>
      <c r="G367" s="302"/>
      <c r="H367" s="170"/>
      <c r="I367" s="170"/>
      <c r="J367" s="231"/>
      <c r="K367" s="586">
        <f t="shared" ref="K367:K430" si="40">ROUND(((_xlfn.DAYS(I367,H367)+1)*J367)/7,0)</f>
        <v>0</v>
      </c>
      <c r="L367" s="587">
        <f t="shared" ref="L367:L430" si="41">K367*$K$6</f>
        <v>0</v>
      </c>
      <c r="M367" s="586">
        <f>IF(P367="x",0,IF(I367&lt;(INDEX(Lookup!$U$2:$U$10,MATCH($D$43,Lookup!$S$2:$S$10,0))),0,ROUND(((_xlfn.DAYS(I367,H367)+1)*J367)/7,0)))</f>
        <v>0</v>
      </c>
      <c r="N367" s="766">
        <f t="shared" ref="N367:N430" si="42">M367*$K$6</f>
        <v>0</v>
      </c>
      <c r="O367" s="652"/>
      <c r="P367" s="767"/>
      <c r="R367" s="833">
        <f t="shared" ref="R367:R430" si="43">L367*$I$30</f>
        <v>0</v>
      </c>
      <c r="S367" s="849">
        <f t="shared" ref="S367:S430" si="44">N367*$I$40</f>
        <v>0</v>
      </c>
    </row>
    <row r="368" spans="2:19" x14ac:dyDescent="0.35">
      <c r="B368" s="229"/>
      <c r="C368" s="301"/>
      <c r="D368" s="301"/>
      <c r="E368" s="233"/>
      <c r="F368" s="301"/>
      <c r="G368" s="302"/>
      <c r="H368" s="170"/>
      <c r="I368" s="170"/>
      <c r="J368" s="231"/>
      <c r="K368" s="586">
        <f t="shared" si="40"/>
        <v>0</v>
      </c>
      <c r="L368" s="587">
        <f t="shared" si="41"/>
        <v>0</v>
      </c>
      <c r="M368" s="586">
        <f>IF(P368="x",0,IF(I368&lt;(INDEX(Lookup!$U$2:$U$10,MATCH($D$43,Lookup!$S$2:$S$10,0))),0,ROUND(((_xlfn.DAYS(I368,H368)+1)*J368)/7,0)))</f>
        <v>0</v>
      </c>
      <c r="N368" s="766">
        <f t="shared" si="42"/>
        <v>0</v>
      </c>
      <c r="O368" s="652"/>
      <c r="P368" s="767"/>
      <c r="R368" s="833">
        <f t="shared" si="43"/>
        <v>0</v>
      </c>
      <c r="S368" s="849">
        <f t="shared" si="44"/>
        <v>0</v>
      </c>
    </row>
    <row r="369" spans="2:19" x14ac:dyDescent="0.35">
      <c r="B369" s="229"/>
      <c r="C369" s="301"/>
      <c r="D369" s="301"/>
      <c r="E369" s="233"/>
      <c r="F369" s="301"/>
      <c r="G369" s="302"/>
      <c r="H369" s="170"/>
      <c r="I369" s="170"/>
      <c r="J369" s="231"/>
      <c r="K369" s="586">
        <f t="shared" si="40"/>
        <v>0</v>
      </c>
      <c r="L369" s="587">
        <f t="shared" si="41"/>
        <v>0</v>
      </c>
      <c r="M369" s="586">
        <f>IF(P369="x",0,IF(I369&lt;(INDEX(Lookup!$U$2:$U$10,MATCH($D$43,Lookup!$S$2:$S$10,0))),0,ROUND(((_xlfn.DAYS(I369,H369)+1)*J369)/7,0)))</f>
        <v>0</v>
      </c>
      <c r="N369" s="766">
        <f t="shared" si="42"/>
        <v>0</v>
      </c>
      <c r="O369" s="652"/>
      <c r="P369" s="767"/>
      <c r="R369" s="833">
        <f t="shared" si="43"/>
        <v>0</v>
      </c>
      <c r="S369" s="849">
        <f t="shared" si="44"/>
        <v>0</v>
      </c>
    </row>
    <row r="370" spans="2:19" x14ac:dyDescent="0.35">
      <c r="B370" s="229"/>
      <c r="C370" s="301"/>
      <c r="D370" s="301"/>
      <c r="E370" s="233"/>
      <c r="F370" s="301"/>
      <c r="G370" s="302"/>
      <c r="H370" s="170"/>
      <c r="I370" s="170"/>
      <c r="J370" s="231"/>
      <c r="K370" s="586">
        <f t="shared" si="40"/>
        <v>0</v>
      </c>
      <c r="L370" s="587">
        <f t="shared" si="41"/>
        <v>0</v>
      </c>
      <c r="M370" s="586">
        <f>IF(P370="x",0,IF(I370&lt;(INDEX(Lookup!$U$2:$U$10,MATCH($D$43,Lookup!$S$2:$S$10,0))),0,ROUND(((_xlfn.DAYS(I370,H370)+1)*J370)/7,0)))</f>
        <v>0</v>
      </c>
      <c r="N370" s="766">
        <f t="shared" si="42"/>
        <v>0</v>
      </c>
      <c r="O370" s="652"/>
      <c r="P370" s="767"/>
      <c r="R370" s="833">
        <f t="shared" si="43"/>
        <v>0</v>
      </c>
      <c r="S370" s="849">
        <f t="shared" si="44"/>
        <v>0</v>
      </c>
    </row>
    <row r="371" spans="2:19" x14ac:dyDescent="0.35">
      <c r="B371" s="229"/>
      <c r="C371" s="301"/>
      <c r="D371" s="301"/>
      <c r="E371" s="233"/>
      <c r="F371" s="301"/>
      <c r="G371" s="302"/>
      <c r="H371" s="170"/>
      <c r="I371" s="170"/>
      <c r="J371" s="231"/>
      <c r="K371" s="586">
        <f t="shared" si="40"/>
        <v>0</v>
      </c>
      <c r="L371" s="587">
        <f t="shared" si="41"/>
        <v>0</v>
      </c>
      <c r="M371" s="586">
        <f>IF(P371="x",0,IF(I371&lt;(INDEX(Lookup!$U$2:$U$10,MATCH($D$43,Lookup!$S$2:$S$10,0))),0,ROUND(((_xlfn.DAYS(I371,H371)+1)*J371)/7,0)))</f>
        <v>0</v>
      </c>
      <c r="N371" s="766">
        <f t="shared" si="42"/>
        <v>0</v>
      </c>
      <c r="O371" s="652"/>
      <c r="P371" s="767"/>
      <c r="R371" s="833">
        <f t="shared" si="43"/>
        <v>0</v>
      </c>
      <c r="S371" s="849">
        <f t="shared" si="44"/>
        <v>0</v>
      </c>
    </row>
    <row r="372" spans="2:19" x14ac:dyDescent="0.35">
      <c r="B372" s="229"/>
      <c r="C372" s="301"/>
      <c r="D372" s="301"/>
      <c r="E372" s="233"/>
      <c r="F372" s="301"/>
      <c r="G372" s="302"/>
      <c r="H372" s="170"/>
      <c r="I372" s="170"/>
      <c r="J372" s="231"/>
      <c r="K372" s="586">
        <f t="shared" si="40"/>
        <v>0</v>
      </c>
      <c r="L372" s="587">
        <f t="shared" si="41"/>
        <v>0</v>
      </c>
      <c r="M372" s="586">
        <f>IF(P372="x",0,IF(I372&lt;(INDEX(Lookup!$U$2:$U$10,MATCH($D$43,Lookup!$S$2:$S$10,0))),0,ROUND(((_xlfn.DAYS(I372,H372)+1)*J372)/7,0)))</f>
        <v>0</v>
      </c>
      <c r="N372" s="766">
        <f t="shared" si="42"/>
        <v>0</v>
      </c>
      <c r="O372" s="652"/>
      <c r="P372" s="767"/>
      <c r="R372" s="833">
        <f t="shared" si="43"/>
        <v>0</v>
      </c>
      <c r="S372" s="849">
        <f t="shared" si="44"/>
        <v>0</v>
      </c>
    </row>
    <row r="373" spans="2:19" x14ac:dyDescent="0.35">
      <c r="B373" s="229"/>
      <c r="C373" s="301"/>
      <c r="D373" s="301"/>
      <c r="E373" s="233"/>
      <c r="F373" s="301"/>
      <c r="G373" s="302"/>
      <c r="H373" s="170"/>
      <c r="I373" s="170"/>
      <c r="J373" s="231"/>
      <c r="K373" s="586">
        <f t="shared" si="40"/>
        <v>0</v>
      </c>
      <c r="L373" s="587">
        <f t="shared" si="41"/>
        <v>0</v>
      </c>
      <c r="M373" s="586">
        <f>IF(P373="x",0,IF(I373&lt;(INDEX(Lookup!$U$2:$U$10,MATCH($D$43,Lookup!$S$2:$S$10,0))),0,ROUND(((_xlfn.DAYS(I373,H373)+1)*J373)/7,0)))</f>
        <v>0</v>
      </c>
      <c r="N373" s="766">
        <f t="shared" si="42"/>
        <v>0</v>
      </c>
      <c r="O373" s="652"/>
      <c r="P373" s="767"/>
      <c r="R373" s="833">
        <f t="shared" si="43"/>
        <v>0</v>
      </c>
      <c r="S373" s="849">
        <f t="shared" si="44"/>
        <v>0</v>
      </c>
    </row>
    <row r="374" spans="2:19" x14ac:dyDescent="0.35">
      <c r="B374" s="229"/>
      <c r="C374" s="301"/>
      <c r="D374" s="301"/>
      <c r="E374" s="233"/>
      <c r="F374" s="301"/>
      <c r="G374" s="302"/>
      <c r="H374" s="170"/>
      <c r="I374" s="170"/>
      <c r="J374" s="231"/>
      <c r="K374" s="586">
        <f t="shared" si="40"/>
        <v>0</v>
      </c>
      <c r="L374" s="587">
        <f t="shared" si="41"/>
        <v>0</v>
      </c>
      <c r="M374" s="586">
        <f>IF(P374="x",0,IF(I374&lt;(INDEX(Lookup!$U$2:$U$10,MATCH($D$43,Lookup!$S$2:$S$10,0))),0,ROUND(((_xlfn.DAYS(I374,H374)+1)*J374)/7,0)))</f>
        <v>0</v>
      </c>
      <c r="N374" s="766">
        <f t="shared" si="42"/>
        <v>0</v>
      </c>
      <c r="O374" s="652"/>
      <c r="P374" s="767"/>
      <c r="R374" s="833">
        <f t="shared" si="43"/>
        <v>0</v>
      </c>
      <c r="S374" s="849">
        <f t="shared" si="44"/>
        <v>0</v>
      </c>
    </row>
    <row r="375" spans="2:19" x14ac:dyDescent="0.35">
      <c r="B375" s="229"/>
      <c r="C375" s="301"/>
      <c r="D375" s="301"/>
      <c r="E375" s="233"/>
      <c r="F375" s="301"/>
      <c r="G375" s="302"/>
      <c r="H375" s="170"/>
      <c r="I375" s="170"/>
      <c r="J375" s="231"/>
      <c r="K375" s="586">
        <f t="shared" si="40"/>
        <v>0</v>
      </c>
      <c r="L375" s="587">
        <f t="shared" si="41"/>
        <v>0</v>
      </c>
      <c r="M375" s="586">
        <f>IF(P375="x",0,IF(I375&lt;(INDEX(Lookup!$U$2:$U$10,MATCH($D$43,Lookup!$S$2:$S$10,0))),0,ROUND(((_xlfn.DAYS(I375,H375)+1)*J375)/7,0)))</f>
        <v>0</v>
      </c>
      <c r="N375" s="766">
        <f t="shared" si="42"/>
        <v>0</v>
      </c>
      <c r="O375" s="652"/>
      <c r="P375" s="767"/>
      <c r="R375" s="833">
        <f t="shared" si="43"/>
        <v>0</v>
      </c>
      <c r="S375" s="849">
        <f t="shared" si="44"/>
        <v>0</v>
      </c>
    </row>
    <row r="376" spans="2:19" x14ac:dyDescent="0.35">
      <c r="B376" s="229"/>
      <c r="C376" s="301"/>
      <c r="D376" s="301"/>
      <c r="E376" s="233"/>
      <c r="F376" s="301"/>
      <c r="G376" s="302"/>
      <c r="H376" s="170"/>
      <c r="I376" s="170"/>
      <c r="J376" s="231"/>
      <c r="K376" s="586">
        <f t="shared" si="40"/>
        <v>0</v>
      </c>
      <c r="L376" s="587">
        <f t="shared" si="41"/>
        <v>0</v>
      </c>
      <c r="M376" s="586">
        <f>IF(P376="x",0,IF(I376&lt;(INDEX(Lookup!$U$2:$U$10,MATCH($D$43,Lookup!$S$2:$S$10,0))),0,ROUND(((_xlfn.DAYS(I376,H376)+1)*J376)/7,0)))</f>
        <v>0</v>
      </c>
      <c r="N376" s="766">
        <f t="shared" si="42"/>
        <v>0</v>
      </c>
      <c r="O376" s="652"/>
      <c r="P376" s="767"/>
      <c r="R376" s="833">
        <f t="shared" si="43"/>
        <v>0</v>
      </c>
      <c r="S376" s="849">
        <f t="shared" si="44"/>
        <v>0</v>
      </c>
    </row>
    <row r="377" spans="2:19" x14ac:dyDescent="0.35">
      <c r="B377" s="229"/>
      <c r="C377" s="301"/>
      <c r="D377" s="301"/>
      <c r="E377" s="233"/>
      <c r="F377" s="301"/>
      <c r="G377" s="302"/>
      <c r="H377" s="170"/>
      <c r="I377" s="170"/>
      <c r="J377" s="231"/>
      <c r="K377" s="586">
        <f t="shared" si="40"/>
        <v>0</v>
      </c>
      <c r="L377" s="587">
        <f t="shared" si="41"/>
        <v>0</v>
      </c>
      <c r="M377" s="586">
        <f>IF(P377="x",0,IF(I377&lt;(INDEX(Lookup!$U$2:$U$10,MATCH($D$43,Lookup!$S$2:$S$10,0))),0,ROUND(((_xlfn.DAYS(I377,H377)+1)*J377)/7,0)))</f>
        <v>0</v>
      </c>
      <c r="N377" s="766">
        <f t="shared" si="42"/>
        <v>0</v>
      </c>
      <c r="O377" s="652"/>
      <c r="P377" s="767"/>
      <c r="R377" s="833">
        <f t="shared" si="43"/>
        <v>0</v>
      </c>
      <c r="S377" s="849">
        <f t="shared" si="44"/>
        <v>0</v>
      </c>
    </row>
    <row r="378" spans="2:19" x14ac:dyDescent="0.35">
      <c r="B378" s="229"/>
      <c r="C378" s="301"/>
      <c r="D378" s="301"/>
      <c r="E378" s="233"/>
      <c r="F378" s="301"/>
      <c r="G378" s="302"/>
      <c r="H378" s="170"/>
      <c r="I378" s="170"/>
      <c r="J378" s="231"/>
      <c r="K378" s="586">
        <f t="shared" si="40"/>
        <v>0</v>
      </c>
      <c r="L378" s="587">
        <f t="shared" si="41"/>
        <v>0</v>
      </c>
      <c r="M378" s="586">
        <f>IF(P378="x",0,IF(I378&lt;(INDEX(Lookup!$U$2:$U$10,MATCH($D$43,Lookup!$S$2:$S$10,0))),0,ROUND(((_xlfn.DAYS(I378,H378)+1)*J378)/7,0)))</f>
        <v>0</v>
      </c>
      <c r="N378" s="766">
        <f t="shared" si="42"/>
        <v>0</v>
      </c>
      <c r="O378" s="652"/>
      <c r="P378" s="767"/>
      <c r="R378" s="833">
        <f t="shared" si="43"/>
        <v>0</v>
      </c>
      <c r="S378" s="849">
        <f t="shared" si="44"/>
        <v>0</v>
      </c>
    </row>
    <row r="379" spans="2:19" x14ac:dyDescent="0.35">
      <c r="B379" s="229"/>
      <c r="C379" s="301"/>
      <c r="D379" s="301"/>
      <c r="E379" s="233"/>
      <c r="F379" s="301"/>
      <c r="G379" s="302"/>
      <c r="H379" s="170"/>
      <c r="I379" s="170"/>
      <c r="J379" s="231"/>
      <c r="K379" s="586">
        <f t="shared" si="40"/>
        <v>0</v>
      </c>
      <c r="L379" s="587">
        <f t="shared" si="41"/>
        <v>0</v>
      </c>
      <c r="M379" s="586">
        <f>IF(P379="x",0,IF(I379&lt;(INDEX(Lookup!$U$2:$U$10,MATCH($D$43,Lookup!$S$2:$S$10,0))),0,ROUND(((_xlfn.DAYS(I379,H379)+1)*J379)/7,0)))</f>
        <v>0</v>
      </c>
      <c r="N379" s="766">
        <f t="shared" si="42"/>
        <v>0</v>
      </c>
      <c r="O379" s="652"/>
      <c r="P379" s="767"/>
      <c r="R379" s="833">
        <f t="shared" si="43"/>
        <v>0</v>
      </c>
      <c r="S379" s="849">
        <f t="shared" si="44"/>
        <v>0</v>
      </c>
    </row>
    <row r="380" spans="2:19" x14ac:dyDescent="0.35">
      <c r="B380" s="229"/>
      <c r="C380" s="301"/>
      <c r="D380" s="301"/>
      <c r="E380" s="233"/>
      <c r="F380" s="301"/>
      <c r="G380" s="302"/>
      <c r="H380" s="170"/>
      <c r="I380" s="170"/>
      <c r="J380" s="231"/>
      <c r="K380" s="586">
        <f t="shared" si="40"/>
        <v>0</v>
      </c>
      <c r="L380" s="587">
        <f t="shared" si="41"/>
        <v>0</v>
      </c>
      <c r="M380" s="586">
        <f>IF(P380="x",0,IF(I380&lt;(INDEX(Lookup!$U$2:$U$10,MATCH($D$43,Lookup!$S$2:$S$10,0))),0,ROUND(((_xlfn.DAYS(I380,H380)+1)*J380)/7,0)))</f>
        <v>0</v>
      </c>
      <c r="N380" s="766">
        <f t="shared" si="42"/>
        <v>0</v>
      </c>
      <c r="O380" s="652"/>
      <c r="P380" s="767"/>
      <c r="R380" s="833">
        <f t="shared" si="43"/>
        <v>0</v>
      </c>
      <c r="S380" s="849">
        <f t="shared" si="44"/>
        <v>0</v>
      </c>
    </row>
    <row r="381" spans="2:19" x14ac:dyDescent="0.35">
      <c r="B381" s="229"/>
      <c r="C381" s="301"/>
      <c r="D381" s="301"/>
      <c r="E381" s="233"/>
      <c r="F381" s="301"/>
      <c r="G381" s="302"/>
      <c r="H381" s="170"/>
      <c r="I381" s="170"/>
      <c r="J381" s="231"/>
      <c r="K381" s="586">
        <f t="shared" si="40"/>
        <v>0</v>
      </c>
      <c r="L381" s="587">
        <f t="shared" si="41"/>
        <v>0</v>
      </c>
      <c r="M381" s="586">
        <f>IF(P381="x",0,IF(I381&lt;(INDEX(Lookup!$U$2:$U$10,MATCH($D$43,Lookup!$S$2:$S$10,0))),0,ROUND(((_xlfn.DAYS(I381,H381)+1)*J381)/7,0)))</f>
        <v>0</v>
      </c>
      <c r="N381" s="766">
        <f t="shared" si="42"/>
        <v>0</v>
      </c>
      <c r="O381" s="652"/>
      <c r="P381" s="767"/>
      <c r="R381" s="833">
        <f t="shared" si="43"/>
        <v>0</v>
      </c>
      <c r="S381" s="849">
        <f t="shared" si="44"/>
        <v>0</v>
      </c>
    </row>
    <row r="382" spans="2:19" x14ac:dyDescent="0.35">
      <c r="B382" s="229"/>
      <c r="C382" s="301"/>
      <c r="D382" s="301"/>
      <c r="E382" s="233"/>
      <c r="F382" s="301"/>
      <c r="G382" s="302"/>
      <c r="H382" s="170"/>
      <c r="I382" s="170"/>
      <c r="J382" s="231"/>
      <c r="K382" s="586">
        <f t="shared" si="40"/>
        <v>0</v>
      </c>
      <c r="L382" s="587">
        <f t="shared" si="41"/>
        <v>0</v>
      </c>
      <c r="M382" s="586">
        <f>IF(P382="x",0,IF(I382&lt;(INDEX(Lookup!$U$2:$U$10,MATCH($D$43,Lookup!$S$2:$S$10,0))),0,ROUND(((_xlfn.DAYS(I382,H382)+1)*J382)/7,0)))</f>
        <v>0</v>
      </c>
      <c r="N382" s="766">
        <f t="shared" si="42"/>
        <v>0</v>
      </c>
      <c r="O382" s="652"/>
      <c r="P382" s="767"/>
      <c r="R382" s="833">
        <f t="shared" si="43"/>
        <v>0</v>
      </c>
      <c r="S382" s="849">
        <f t="shared" si="44"/>
        <v>0</v>
      </c>
    </row>
    <row r="383" spans="2:19" x14ac:dyDescent="0.35">
      <c r="B383" s="229"/>
      <c r="C383" s="301"/>
      <c r="D383" s="301"/>
      <c r="E383" s="233"/>
      <c r="F383" s="301"/>
      <c r="G383" s="302"/>
      <c r="H383" s="170"/>
      <c r="I383" s="170"/>
      <c r="J383" s="231"/>
      <c r="K383" s="586">
        <f t="shared" si="40"/>
        <v>0</v>
      </c>
      <c r="L383" s="587">
        <f t="shared" si="41"/>
        <v>0</v>
      </c>
      <c r="M383" s="586">
        <f>IF(P383="x",0,IF(I383&lt;(INDEX(Lookup!$U$2:$U$10,MATCH($D$43,Lookup!$S$2:$S$10,0))),0,ROUND(((_xlfn.DAYS(I383,H383)+1)*J383)/7,0)))</f>
        <v>0</v>
      </c>
      <c r="N383" s="766">
        <f t="shared" si="42"/>
        <v>0</v>
      </c>
      <c r="O383" s="652"/>
      <c r="P383" s="767"/>
      <c r="R383" s="833">
        <f t="shared" si="43"/>
        <v>0</v>
      </c>
      <c r="S383" s="849">
        <f t="shared" si="44"/>
        <v>0</v>
      </c>
    </row>
    <row r="384" spans="2:19" x14ac:dyDescent="0.35">
      <c r="B384" s="229"/>
      <c r="C384" s="301"/>
      <c r="D384" s="301"/>
      <c r="E384" s="233"/>
      <c r="F384" s="301"/>
      <c r="G384" s="302"/>
      <c r="H384" s="170"/>
      <c r="I384" s="170"/>
      <c r="J384" s="231"/>
      <c r="K384" s="586">
        <f t="shared" si="40"/>
        <v>0</v>
      </c>
      <c r="L384" s="587">
        <f t="shared" si="41"/>
        <v>0</v>
      </c>
      <c r="M384" s="586">
        <f>IF(P384="x",0,IF(I384&lt;(INDEX(Lookup!$U$2:$U$10,MATCH($D$43,Lookup!$S$2:$S$10,0))),0,ROUND(((_xlfn.DAYS(I384,H384)+1)*J384)/7,0)))</f>
        <v>0</v>
      </c>
      <c r="N384" s="766">
        <f t="shared" si="42"/>
        <v>0</v>
      </c>
      <c r="O384" s="652"/>
      <c r="P384" s="767"/>
      <c r="R384" s="833">
        <f t="shared" si="43"/>
        <v>0</v>
      </c>
      <c r="S384" s="849">
        <f t="shared" si="44"/>
        <v>0</v>
      </c>
    </row>
    <row r="385" spans="2:19" x14ac:dyDescent="0.35">
      <c r="B385" s="229"/>
      <c r="C385" s="301"/>
      <c r="D385" s="301"/>
      <c r="E385" s="233"/>
      <c r="F385" s="301"/>
      <c r="G385" s="302"/>
      <c r="H385" s="170"/>
      <c r="I385" s="170"/>
      <c r="J385" s="231"/>
      <c r="K385" s="586">
        <f t="shared" si="40"/>
        <v>0</v>
      </c>
      <c r="L385" s="587">
        <f t="shared" si="41"/>
        <v>0</v>
      </c>
      <c r="M385" s="586">
        <f>IF(P385="x",0,IF(I385&lt;(INDEX(Lookup!$U$2:$U$10,MATCH($D$43,Lookup!$S$2:$S$10,0))),0,ROUND(((_xlfn.DAYS(I385,H385)+1)*J385)/7,0)))</f>
        <v>0</v>
      </c>
      <c r="N385" s="766">
        <f t="shared" si="42"/>
        <v>0</v>
      </c>
      <c r="O385" s="652"/>
      <c r="P385" s="767"/>
      <c r="R385" s="833">
        <f t="shared" si="43"/>
        <v>0</v>
      </c>
      <c r="S385" s="849">
        <f t="shared" si="44"/>
        <v>0</v>
      </c>
    </row>
    <row r="386" spans="2:19" x14ac:dyDescent="0.35">
      <c r="B386" s="229"/>
      <c r="C386" s="301"/>
      <c r="D386" s="301"/>
      <c r="E386" s="233"/>
      <c r="F386" s="301"/>
      <c r="G386" s="302"/>
      <c r="H386" s="170"/>
      <c r="I386" s="170"/>
      <c r="J386" s="231"/>
      <c r="K386" s="586">
        <f t="shared" si="40"/>
        <v>0</v>
      </c>
      <c r="L386" s="587">
        <f t="shared" si="41"/>
        <v>0</v>
      </c>
      <c r="M386" s="586">
        <f>IF(P386="x",0,IF(I386&lt;(INDEX(Lookup!$U$2:$U$10,MATCH($D$43,Lookup!$S$2:$S$10,0))),0,ROUND(((_xlfn.DAYS(I386,H386)+1)*J386)/7,0)))</f>
        <v>0</v>
      </c>
      <c r="N386" s="766">
        <f t="shared" si="42"/>
        <v>0</v>
      </c>
      <c r="O386" s="652"/>
      <c r="P386" s="767"/>
      <c r="R386" s="833">
        <f t="shared" si="43"/>
        <v>0</v>
      </c>
      <c r="S386" s="849">
        <f t="shared" si="44"/>
        <v>0</v>
      </c>
    </row>
    <row r="387" spans="2:19" x14ac:dyDescent="0.35">
      <c r="B387" s="229"/>
      <c r="C387" s="301"/>
      <c r="D387" s="301"/>
      <c r="E387" s="233"/>
      <c r="F387" s="301"/>
      <c r="G387" s="302"/>
      <c r="H387" s="170"/>
      <c r="I387" s="170"/>
      <c r="J387" s="231"/>
      <c r="K387" s="586">
        <f t="shared" si="40"/>
        <v>0</v>
      </c>
      <c r="L387" s="587">
        <f t="shared" si="41"/>
        <v>0</v>
      </c>
      <c r="M387" s="586">
        <f>IF(P387="x",0,IF(I387&lt;(INDEX(Lookup!$U$2:$U$10,MATCH($D$43,Lookup!$S$2:$S$10,0))),0,ROUND(((_xlfn.DAYS(I387,H387)+1)*J387)/7,0)))</f>
        <v>0</v>
      </c>
      <c r="N387" s="766">
        <f t="shared" si="42"/>
        <v>0</v>
      </c>
      <c r="O387" s="652"/>
      <c r="P387" s="767"/>
      <c r="R387" s="833">
        <f t="shared" si="43"/>
        <v>0</v>
      </c>
      <c r="S387" s="849">
        <f t="shared" si="44"/>
        <v>0</v>
      </c>
    </row>
    <row r="388" spans="2:19" x14ac:dyDescent="0.35">
      <c r="B388" s="229"/>
      <c r="C388" s="301"/>
      <c r="D388" s="301"/>
      <c r="E388" s="233"/>
      <c r="F388" s="301"/>
      <c r="G388" s="302"/>
      <c r="H388" s="170"/>
      <c r="I388" s="170"/>
      <c r="J388" s="231"/>
      <c r="K388" s="586">
        <f t="shared" si="40"/>
        <v>0</v>
      </c>
      <c r="L388" s="587">
        <f t="shared" si="41"/>
        <v>0</v>
      </c>
      <c r="M388" s="586">
        <f>IF(P388="x",0,IF(I388&lt;(INDEX(Lookup!$U$2:$U$10,MATCH($D$43,Lookup!$S$2:$S$10,0))),0,ROUND(((_xlfn.DAYS(I388,H388)+1)*J388)/7,0)))</f>
        <v>0</v>
      </c>
      <c r="N388" s="766">
        <f t="shared" si="42"/>
        <v>0</v>
      </c>
      <c r="O388" s="652"/>
      <c r="P388" s="767"/>
      <c r="R388" s="833">
        <f t="shared" si="43"/>
        <v>0</v>
      </c>
      <c r="S388" s="849">
        <f t="shared" si="44"/>
        <v>0</v>
      </c>
    </row>
    <row r="389" spans="2:19" x14ac:dyDescent="0.35">
      <c r="B389" s="229"/>
      <c r="C389" s="301"/>
      <c r="D389" s="301"/>
      <c r="E389" s="233"/>
      <c r="F389" s="301"/>
      <c r="G389" s="302"/>
      <c r="H389" s="170"/>
      <c r="I389" s="170"/>
      <c r="J389" s="231"/>
      <c r="K389" s="586">
        <f t="shared" si="40"/>
        <v>0</v>
      </c>
      <c r="L389" s="587">
        <f t="shared" si="41"/>
        <v>0</v>
      </c>
      <c r="M389" s="586">
        <f>IF(P389="x",0,IF(I389&lt;(INDEX(Lookup!$U$2:$U$10,MATCH($D$43,Lookup!$S$2:$S$10,0))),0,ROUND(((_xlfn.DAYS(I389,H389)+1)*J389)/7,0)))</f>
        <v>0</v>
      </c>
      <c r="N389" s="766">
        <f t="shared" si="42"/>
        <v>0</v>
      </c>
      <c r="O389" s="652"/>
      <c r="P389" s="767"/>
      <c r="R389" s="833">
        <f t="shared" si="43"/>
        <v>0</v>
      </c>
      <c r="S389" s="849">
        <f t="shared" si="44"/>
        <v>0</v>
      </c>
    </row>
    <row r="390" spans="2:19" x14ac:dyDescent="0.35">
      <c r="B390" s="229"/>
      <c r="C390" s="301"/>
      <c r="D390" s="301"/>
      <c r="E390" s="233"/>
      <c r="F390" s="301"/>
      <c r="G390" s="302"/>
      <c r="H390" s="170"/>
      <c r="I390" s="170"/>
      <c r="J390" s="231"/>
      <c r="K390" s="586">
        <f t="shared" si="40"/>
        <v>0</v>
      </c>
      <c r="L390" s="587">
        <f t="shared" si="41"/>
        <v>0</v>
      </c>
      <c r="M390" s="586">
        <f>IF(P390="x",0,IF(I390&lt;(INDEX(Lookup!$U$2:$U$10,MATCH($D$43,Lookup!$S$2:$S$10,0))),0,ROUND(((_xlfn.DAYS(I390,H390)+1)*J390)/7,0)))</f>
        <v>0</v>
      </c>
      <c r="N390" s="766">
        <f t="shared" si="42"/>
        <v>0</v>
      </c>
      <c r="O390" s="652"/>
      <c r="P390" s="767"/>
      <c r="R390" s="833">
        <f t="shared" si="43"/>
        <v>0</v>
      </c>
      <c r="S390" s="849">
        <f t="shared" si="44"/>
        <v>0</v>
      </c>
    </row>
    <row r="391" spans="2:19" x14ac:dyDescent="0.35">
      <c r="B391" s="229"/>
      <c r="C391" s="301"/>
      <c r="D391" s="301"/>
      <c r="E391" s="233"/>
      <c r="F391" s="301"/>
      <c r="G391" s="302"/>
      <c r="H391" s="170"/>
      <c r="I391" s="170"/>
      <c r="J391" s="231"/>
      <c r="K391" s="586">
        <f t="shared" si="40"/>
        <v>0</v>
      </c>
      <c r="L391" s="587">
        <f t="shared" si="41"/>
        <v>0</v>
      </c>
      <c r="M391" s="586">
        <f>IF(P391="x",0,IF(I391&lt;(INDEX(Lookup!$U$2:$U$10,MATCH($D$43,Lookup!$S$2:$S$10,0))),0,ROUND(((_xlfn.DAYS(I391,H391)+1)*J391)/7,0)))</f>
        <v>0</v>
      </c>
      <c r="N391" s="766">
        <f t="shared" si="42"/>
        <v>0</v>
      </c>
      <c r="O391" s="652"/>
      <c r="P391" s="767"/>
      <c r="R391" s="833">
        <f t="shared" si="43"/>
        <v>0</v>
      </c>
      <c r="S391" s="849">
        <f t="shared" si="44"/>
        <v>0</v>
      </c>
    </row>
    <row r="392" spans="2:19" x14ac:dyDescent="0.35">
      <c r="B392" s="229"/>
      <c r="C392" s="301"/>
      <c r="D392" s="301"/>
      <c r="E392" s="233"/>
      <c r="F392" s="301"/>
      <c r="G392" s="302"/>
      <c r="H392" s="170"/>
      <c r="I392" s="170"/>
      <c r="J392" s="231"/>
      <c r="K392" s="586">
        <f t="shared" si="40"/>
        <v>0</v>
      </c>
      <c r="L392" s="587">
        <f t="shared" si="41"/>
        <v>0</v>
      </c>
      <c r="M392" s="586">
        <f>IF(P392="x",0,IF(I392&lt;(INDEX(Lookup!$U$2:$U$10,MATCH($D$43,Lookup!$S$2:$S$10,0))),0,ROUND(((_xlfn.DAYS(I392,H392)+1)*J392)/7,0)))</f>
        <v>0</v>
      </c>
      <c r="N392" s="766">
        <f t="shared" si="42"/>
        <v>0</v>
      </c>
      <c r="O392" s="652"/>
      <c r="P392" s="767"/>
      <c r="R392" s="833">
        <f t="shared" si="43"/>
        <v>0</v>
      </c>
      <c r="S392" s="849">
        <f t="shared" si="44"/>
        <v>0</v>
      </c>
    </row>
    <row r="393" spans="2:19" x14ac:dyDescent="0.35">
      <c r="B393" s="229"/>
      <c r="C393" s="301"/>
      <c r="D393" s="301"/>
      <c r="E393" s="233"/>
      <c r="F393" s="301"/>
      <c r="G393" s="302"/>
      <c r="H393" s="170"/>
      <c r="I393" s="170"/>
      <c r="J393" s="231"/>
      <c r="K393" s="586">
        <f t="shared" si="40"/>
        <v>0</v>
      </c>
      <c r="L393" s="587">
        <f t="shared" si="41"/>
        <v>0</v>
      </c>
      <c r="M393" s="586">
        <f>IF(P393="x",0,IF(I393&lt;(INDEX(Lookup!$U$2:$U$10,MATCH($D$43,Lookup!$S$2:$S$10,0))),0,ROUND(((_xlfn.DAYS(I393,H393)+1)*J393)/7,0)))</f>
        <v>0</v>
      </c>
      <c r="N393" s="766">
        <f t="shared" si="42"/>
        <v>0</v>
      </c>
      <c r="O393" s="652"/>
      <c r="P393" s="767"/>
      <c r="R393" s="833">
        <f t="shared" si="43"/>
        <v>0</v>
      </c>
      <c r="S393" s="849">
        <f t="shared" si="44"/>
        <v>0</v>
      </c>
    </row>
    <row r="394" spans="2:19" x14ac:dyDescent="0.35">
      <c r="B394" s="229"/>
      <c r="C394" s="301"/>
      <c r="D394" s="301"/>
      <c r="E394" s="233"/>
      <c r="F394" s="301"/>
      <c r="G394" s="302"/>
      <c r="H394" s="170"/>
      <c r="I394" s="170"/>
      <c r="J394" s="231"/>
      <c r="K394" s="586">
        <f t="shared" si="40"/>
        <v>0</v>
      </c>
      <c r="L394" s="587">
        <f t="shared" si="41"/>
        <v>0</v>
      </c>
      <c r="M394" s="586">
        <f>IF(P394="x",0,IF(I394&lt;(INDEX(Lookup!$U$2:$U$10,MATCH($D$43,Lookup!$S$2:$S$10,0))),0,ROUND(((_xlfn.DAYS(I394,H394)+1)*J394)/7,0)))</f>
        <v>0</v>
      </c>
      <c r="N394" s="766">
        <f t="shared" si="42"/>
        <v>0</v>
      </c>
      <c r="O394" s="652"/>
      <c r="P394" s="767"/>
      <c r="R394" s="833">
        <f t="shared" si="43"/>
        <v>0</v>
      </c>
      <c r="S394" s="849">
        <f t="shared" si="44"/>
        <v>0</v>
      </c>
    </row>
    <row r="395" spans="2:19" x14ac:dyDescent="0.35">
      <c r="B395" s="229"/>
      <c r="C395" s="301"/>
      <c r="D395" s="301"/>
      <c r="E395" s="233"/>
      <c r="F395" s="301"/>
      <c r="G395" s="302"/>
      <c r="H395" s="170"/>
      <c r="I395" s="170"/>
      <c r="J395" s="231"/>
      <c r="K395" s="586">
        <f t="shared" si="40"/>
        <v>0</v>
      </c>
      <c r="L395" s="587">
        <f t="shared" si="41"/>
        <v>0</v>
      </c>
      <c r="M395" s="586">
        <f>IF(P395="x",0,IF(I395&lt;(INDEX(Lookup!$U$2:$U$10,MATCH($D$43,Lookup!$S$2:$S$10,0))),0,ROUND(((_xlfn.DAYS(I395,H395)+1)*J395)/7,0)))</f>
        <v>0</v>
      </c>
      <c r="N395" s="766">
        <f t="shared" si="42"/>
        <v>0</v>
      </c>
      <c r="O395" s="652"/>
      <c r="P395" s="767"/>
      <c r="R395" s="833">
        <f t="shared" si="43"/>
        <v>0</v>
      </c>
      <c r="S395" s="849">
        <f t="shared" si="44"/>
        <v>0</v>
      </c>
    </row>
    <row r="396" spans="2:19" x14ac:dyDescent="0.35">
      <c r="B396" s="229"/>
      <c r="C396" s="301"/>
      <c r="D396" s="301"/>
      <c r="E396" s="233"/>
      <c r="F396" s="301"/>
      <c r="G396" s="302"/>
      <c r="H396" s="170"/>
      <c r="I396" s="170"/>
      <c r="J396" s="231"/>
      <c r="K396" s="586">
        <f t="shared" si="40"/>
        <v>0</v>
      </c>
      <c r="L396" s="587">
        <f t="shared" si="41"/>
        <v>0</v>
      </c>
      <c r="M396" s="586">
        <f>IF(P396="x",0,IF(I396&lt;(INDEX(Lookup!$U$2:$U$10,MATCH($D$43,Lookup!$S$2:$S$10,0))),0,ROUND(((_xlfn.DAYS(I396,H396)+1)*J396)/7,0)))</f>
        <v>0</v>
      </c>
      <c r="N396" s="766">
        <f t="shared" si="42"/>
        <v>0</v>
      </c>
      <c r="O396" s="652"/>
      <c r="P396" s="767"/>
      <c r="R396" s="833">
        <f t="shared" si="43"/>
        <v>0</v>
      </c>
      <c r="S396" s="849">
        <f t="shared" si="44"/>
        <v>0</v>
      </c>
    </row>
    <row r="397" spans="2:19" x14ac:dyDescent="0.35">
      <c r="B397" s="229"/>
      <c r="C397" s="301"/>
      <c r="D397" s="301"/>
      <c r="E397" s="233"/>
      <c r="F397" s="301"/>
      <c r="G397" s="302"/>
      <c r="H397" s="170"/>
      <c r="I397" s="170"/>
      <c r="J397" s="231"/>
      <c r="K397" s="586">
        <f t="shared" si="40"/>
        <v>0</v>
      </c>
      <c r="L397" s="587">
        <f t="shared" si="41"/>
        <v>0</v>
      </c>
      <c r="M397" s="586">
        <f>IF(P397="x",0,IF(I397&lt;(INDEX(Lookup!$U$2:$U$10,MATCH($D$43,Lookup!$S$2:$S$10,0))),0,ROUND(((_xlfn.DAYS(I397,H397)+1)*J397)/7,0)))</f>
        <v>0</v>
      </c>
      <c r="N397" s="766">
        <f t="shared" si="42"/>
        <v>0</v>
      </c>
      <c r="O397" s="652"/>
      <c r="P397" s="767"/>
      <c r="R397" s="833">
        <f t="shared" si="43"/>
        <v>0</v>
      </c>
      <c r="S397" s="849">
        <f t="shared" si="44"/>
        <v>0</v>
      </c>
    </row>
    <row r="398" spans="2:19" x14ac:dyDescent="0.35">
      <c r="B398" s="229"/>
      <c r="C398" s="301"/>
      <c r="D398" s="301"/>
      <c r="E398" s="233"/>
      <c r="F398" s="301"/>
      <c r="G398" s="302"/>
      <c r="H398" s="170"/>
      <c r="I398" s="170"/>
      <c r="J398" s="231"/>
      <c r="K398" s="586">
        <f t="shared" si="40"/>
        <v>0</v>
      </c>
      <c r="L398" s="587">
        <f t="shared" si="41"/>
        <v>0</v>
      </c>
      <c r="M398" s="586">
        <f>IF(P398="x",0,IF(I398&lt;(INDEX(Lookup!$U$2:$U$10,MATCH($D$43,Lookup!$S$2:$S$10,0))),0,ROUND(((_xlfn.DAYS(I398,H398)+1)*J398)/7,0)))</f>
        <v>0</v>
      </c>
      <c r="N398" s="766">
        <f t="shared" si="42"/>
        <v>0</v>
      </c>
      <c r="O398" s="652"/>
      <c r="P398" s="767"/>
      <c r="R398" s="833">
        <f t="shared" si="43"/>
        <v>0</v>
      </c>
      <c r="S398" s="849">
        <f t="shared" si="44"/>
        <v>0</v>
      </c>
    </row>
    <row r="399" spans="2:19" x14ac:dyDescent="0.35">
      <c r="B399" s="229"/>
      <c r="C399" s="301"/>
      <c r="D399" s="301"/>
      <c r="E399" s="233"/>
      <c r="F399" s="301"/>
      <c r="G399" s="302"/>
      <c r="H399" s="170"/>
      <c r="I399" s="170"/>
      <c r="J399" s="231"/>
      <c r="K399" s="586">
        <f t="shared" si="40"/>
        <v>0</v>
      </c>
      <c r="L399" s="587">
        <f t="shared" si="41"/>
        <v>0</v>
      </c>
      <c r="M399" s="586">
        <f>IF(P399="x",0,IF(I399&lt;(INDEX(Lookup!$U$2:$U$10,MATCH($D$43,Lookup!$S$2:$S$10,0))),0,ROUND(((_xlfn.DAYS(I399,H399)+1)*J399)/7,0)))</f>
        <v>0</v>
      </c>
      <c r="N399" s="766">
        <f t="shared" si="42"/>
        <v>0</v>
      </c>
      <c r="O399" s="652"/>
      <c r="P399" s="767"/>
      <c r="R399" s="833">
        <f t="shared" si="43"/>
        <v>0</v>
      </c>
      <c r="S399" s="849">
        <f t="shared" si="44"/>
        <v>0</v>
      </c>
    </row>
    <row r="400" spans="2:19" x14ac:dyDescent="0.35">
      <c r="B400" s="229"/>
      <c r="C400" s="301"/>
      <c r="D400" s="301"/>
      <c r="E400" s="233"/>
      <c r="F400" s="301"/>
      <c r="G400" s="302"/>
      <c r="H400" s="170"/>
      <c r="I400" s="170"/>
      <c r="J400" s="231"/>
      <c r="K400" s="586">
        <f t="shared" si="40"/>
        <v>0</v>
      </c>
      <c r="L400" s="587">
        <f t="shared" si="41"/>
        <v>0</v>
      </c>
      <c r="M400" s="586">
        <f>IF(P400="x",0,IF(I400&lt;(INDEX(Lookup!$U$2:$U$10,MATCH($D$43,Lookup!$S$2:$S$10,0))),0,ROUND(((_xlfn.DAYS(I400,H400)+1)*J400)/7,0)))</f>
        <v>0</v>
      </c>
      <c r="N400" s="766">
        <f t="shared" si="42"/>
        <v>0</v>
      </c>
      <c r="O400" s="652"/>
      <c r="P400" s="767"/>
      <c r="R400" s="833">
        <f t="shared" si="43"/>
        <v>0</v>
      </c>
      <c r="S400" s="849">
        <f t="shared" si="44"/>
        <v>0</v>
      </c>
    </row>
    <row r="401" spans="2:19" x14ac:dyDescent="0.35">
      <c r="B401" s="229"/>
      <c r="C401" s="301"/>
      <c r="D401" s="301"/>
      <c r="E401" s="233"/>
      <c r="F401" s="301"/>
      <c r="G401" s="302"/>
      <c r="H401" s="170"/>
      <c r="I401" s="170"/>
      <c r="J401" s="231"/>
      <c r="K401" s="586">
        <f t="shared" si="40"/>
        <v>0</v>
      </c>
      <c r="L401" s="587">
        <f t="shared" si="41"/>
        <v>0</v>
      </c>
      <c r="M401" s="586">
        <f>IF(P401="x",0,IF(I401&lt;(INDEX(Lookup!$U$2:$U$10,MATCH($D$43,Lookup!$S$2:$S$10,0))),0,ROUND(((_xlfn.DAYS(I401,H401)+1)*J401)/7,0)))</f>
        <v>0</v>
      </c>
      <c r="N401" s="766">
        <f t="shared" si="42"/>
        <v>0</v>
      </c>
      <c r="O401" s="652"/>
      <c r="P401" s="767"/>
      <c r="R401" s="833">
        <f t="shared" si="43"/>
        <v>0</v>
      </c>
      <c r="S401" s="849">
        <f t="shared" si="44"/>
        <v>0</v>
      </c>
    </row>
    <row r="402" spans="2:19" x14ac:dyDescent="0.35">
      <c r="B402" s="229"/>
      <c r="C402" s="301"/>
      <c r="D402" s="301"/>
      <c r="E402" s="233"/>
      <c r="F402" s="301"/>
      <c r="G402" s="302"/>
      <c r="H402" s="170"/>
      <c r="I402" s="170"/>
      <c r="J402" s="231"/>
      <c r="K402" s="586">
        <f t="shared" si="40"/>
        <v>0</v>
      </c>
      <c r="L402" s="587">
        <f t="shared" si="41"/>
        <v>0</v>
      </c>
      <c r="M402" s="586">
        <f>IF(P402="x",0,IF(I402&lt;(INDEX(Lookup!$U$2:$U$10,MATCH($D$43,Lookup!$S$2:$S$10,0))),0,ROUND(((_xlfn.DAYS(I402,H402)+1)*J402)/7,0)))</f>
        <v>0</v>
      </c>
      <c r="N402" s="766">
        <f t="shared" si="42"/>
        <v>0</v>
      </c>
      <c r="O402" s="652"/>
      <c r="P402" s="767"/>
      <c r="R402" s="833">
        <f t="shared" si="43"/>
        <v>0</v>
      </c>
      <c r="S402" s="849">
        <f t="shared" si="44"/>
        <v>0</v>
      </c>
    </row>
    <row r="403" spans="2:19" x14ac:dyDescent="0.35">
      <c r="B403" s="229"/>
      <c r="C403" s="301"/>
      <c r="D403" s="301"/>
      <c r="E403" s="233"/>
      <c r="F403" s="301"/>
      <c r="G403" s="302"/>
      <c r="H403" s="170"/>
      <c r="I403" s="170"/>
      <c r="J403" s="231"/>
      <c r="K403" s="586">
        <f t="shared" si="40"/>
        <v>0</v>
      </c>
      <c r="L403" s="587">
        <f t="shared" si="41"/>
        <v>0</v>
      </c>
      <c r="M403" s="586">
        <f>IF(P403="x",0,IF(I403&lt;(INDEX(Lookup!$U$2:$U$10,MATCH($D$43,Lookup!$S$2:$S$10,0))),0,ROUND(((_xlfn.DAYS(I403,H403)+1)*J403)/7,0)))</f>
        <v>0</v>
      </c>
      <c r="N403" s="766">
        <f t="shared" si="42"/>
        <v>0</v>
      </c>
      <c r="O403" s="652"/>
      <c r="P403" s="767"/>
      <c r="R403" s="833">
        <f t="shared" si="43"/>
        <v>0</v>
      </c>
      <c r="S403" s="849">
        <f t="shared" si="44"/>
        <v>0</v>
      </c>
    </row>
    <row r="404" spans="2:19" x14ac:dyDescent="0.35">
      <c r="B404" s="229"/>
      <c r="C404" s="301"/>
      <c r="D404" s="301"/>
      <c r="E404" s="233"/>
      <c r="F404" s="301"/>
      <c r="G404" s="302"/>
      <c r="H404" s="170"/>
      <c r="I404" s="170"/>
      <c r="J404" s="231"/>
      <c r="K404" s="586">
        <f t="shared" si="40"/>
        <v>0</v>
      </c>
      <c r="L404" s="587">
        <f t="shared" si="41"/>
        <v>0</v>
      </c>
      <c r="M404" s="586">
        <f>IF(P404="x",0,IF(I404&lt;(INDEX(Lookup!$U$2:$U$10,MATCH($D$43,Lookup!$S$2:$S$10,0))),0,ROUND(((_xlfn.DAYS(I404,H404)+1)*J404)/7,0)))</f>
        <v>0</v>
      </c>
      <c r="N404" s="766">
        <f t="shared" si="42"/>
        <v>0</v>
      </c>
      <c r="O404" s="652"/>
      <c r="P404" s="767"/>
      <c r="R404" s="833">
        <f t="shared" si="43"/>
        <v>0</v>
      </c>
      <c r="S404" s="849">
        <f t="shared" si="44"/>
        <v>0</v>
      </c>
    </row>
    <row r="405" spans="2:19" x14ac:dyDescent="0.35">
      <c r="B405" s="229"/>
      <c r="C405" s="301"/>
      <c r="D405" s="301"/>
      <c r="E405" s="233"/>
      <c r="F405" s="301"/>
      <c r="G405" s="302"/>
      <c r="H405" s="170"/>
      <c r="I405" s="170"/>
      <c r="J405" s="231"/>
      <c r="K405" s="586">
        <f t="shared" si="40"/>
        <v>0</v>
      </c>
      <c r="L405" s="587">
        <f t="shared" si="41"/>
        <v>0</v>
      </c>
      <c r="M405" s="586">
        <f>IF(P405="x",0,IF(I405&lt;(INDEX(Lookup!$U$2:$U$10,MATCH($D$43,Lookup!$S$2:$S$10,0))),0,ROUND(((_xlfn.DAYS(I405,H405)+1)*J405)/7,0)))</f>
        <v>0</v>
      </c>
      <c r="N405" s="766">
        <f t="shared" si="42"/>
        <v>0</v>
      </c>
      <c r="O405" s="652"/>
      <c r="P405" s="767"/>
      <c r="R405" s="833">
        <f t="shared" si="43"/>
        <v>0</v>
      </c>
      <c r="S405" s="849">
        <f t="shared" si="44"/>
        <v>0</v>
      </c>
    </row>
    <row r="406" spans="2:19" x14ac:dyDescent="0.35">
      <c r="B406" s="229"/>
      <c r="C406" s="301"/>
      <c r="D406" s="301"/>
      <c r="E406" s="233"/>
      <c r="F406" s="301"/>
      <c r="G406" s="302"/>
      <c r="H406" s="170"/>
      <c r="I406" s="170"/>
      <c r="J406" s="231"/>
      <c r="K406" s="586">
        <f t="shared" si="40"/>
        <v>0</v>
      </c>
      <c r="L406" s="587">
        <f t="shared" si="41"/>
        <v>0</v>
      </c>
      <c r="M406" s="586">
        <f>IF(P406="x",0,IF(I406&lt;(INDEX(Lookup!$U$2:$U$10,MATCH($D$43,Lookup!$S$2:$S$10,0))),0,ROUND(((_xlfn.DAYS(I406,H406)+1)*J406)/7,0)))</f>
        <v>0</v>
      </c>
      <c r="N406" s="766">
        <f t="shared" si="42"/>
        <v>0</v>
      </c>
      <c r="O406" s="652"/>
      <c r="P406" s="767"/>
      <c r="R406" s="833">
        <f t="shared" si="43"/>
        <v>0</v>
      </c>
      <c r="S406" s="849">
        <f t="shared" si="44"/>
        <v>0</v>
      </c>
    </row>
    <row r="407" spans="2:19" x14ac:dyDescent="0.35">
      <c r="B407" s="229"/>
      <c r="C407" s="301"/>
      <c r="D407" s="301"/>
      <c r="E407" s="233"/>
      <c r="F407" s="301"/>
      <c r="G407" s="302"/>
      <c r="H407" s="170"/>
      <c r="I407" s="170"/>
      <c r="J407" s="231"/>
      <c r="K407" s="586">
        <f t="shared" si="40"/>
        <v>0</v>
      </c>
      <c r="L407" s="587">
        <f t="shared" si="41"/>
        <v>0</v>
      </c>
      <c r="M407" s="586">
        <f>IF(P407="x",0,IF(I407&lt;(INDEX(Lookup!$U$2:$U$10,MATCH($D$43,Lookup!$S$2:$S$10,0))),0,ROUND(((_xlfn.DAYS(I407,H407)+1)*J407)/7,0)))</f>
        <v>0</v>
      </c>
      <c r="N407" s="766">
        <f t="shared" si="42"/>
        <v>0</v>
      </c>
      <c r="O407" s="652"/>
      <c r="P407" s="767"/>
      <c r="R407" s="833">
        <f t="shared" si="43"/>
        <v>0</v>
      </c>
      <c r="S407" s="849">
        <f t="shared" si="44"/>
        <v>0</v>
      </c>
    </row>
    <row r="408" spans="2:19" x14ac:dyDescent="0.35">
      <c r="B408" s="229"/>
      <c r="C408" s="301"/>
      <c r="D408" s="301"/>
      <c r="E408" s="233"/>
      <c r="F408" s="301"/>
      <c r="G408" s="302"/>
      <c r="H408" s="170"/>
      <c r="I408" s="170"/>
      <c r="J408" s="231"/>
      <c r="K408" s="586">
        <f t="shared" si="40"/>
        <v>0</v>
      </c>
      <c r="L408" s="587">
        <f t="shared" si="41"/>
        <v>0</v>
      </c>
      <c r="M408" s="586">
        <f>IF(P408="x",0,IF(I408&lt;(INDEX(Lookup!$U$2:$U$10,MATCH($D$43,Lookup!$S$2:$S$10,0))),0,ROUND(((_xlfn.DAYS(I408,H408)+1)*J408)/7,0)))</f>
        <v>0</v>
      </c>
      <c r="N408" s="766">
        <f t="shared" si="42"/>
        <v>0</v>
      </c>
      <c r="O408" s="652"/>
      <c r="P408" s="767"/>
      <c r="R408" s="833">
        <f t="shared" si="43"/>
        <v>0</v>
      </c>
      <c r="S408" s="849">
        <f t="shared" si="44"/>
        <v>0</v>
      </c>
    </row>
    <row r="409" spans="2:19" x14ac:dyDescent="0.35">
      <c r="B409" s="229"/>
      <c r="C409" s="301"/>
      <c r="D409" s="301"/>
      <c r="E409" s="233"/>
      <c r="F409" s="301"/>
      <c r="G409" s="302"/>
      <c r="H409" s="170"/>
      <c r="I409" s="170"/>
      <c r="J409" s="231"/>
      <c r="K409" s="586">
        <f t="shared" si="40"/>
        <v>0</v>
      </c>
      <c r="L409" s="587">
        <f t="shared" si="41"/>
        <v>0</v>
      </c>
      <c r="M409" s="586">
        <f>IF(P409="x",0,IF(I409&lt;(INDEX(Lookup!$U$2:$U$10,MATCH($D$43,Lookup!$S$2:$S$10,0))),0,ROUND(((_xlfn.DAYS(I409,H409)+1)*J409)/7,0)))</f>
        <v>0</v>
      </c>
      <c r="N409" s="766">
        <f t="shared" si="42"/>
        <v>0</v>
      </c>
      <c r="O409" s="652"/>
      <c r="P409" s="767"/>
      <c r="R409" s="833">
        <f t="shared" si="43"/>
        <v>0</v>
      </c>
      <c r="S409" s="849">
        <f t="shared" si="44"/>
        <v>0</v>
      </c>
    </row>
    <row r="410" spans="2:19" x14ac:dyDescent="0.35">
      <c r="B410" s="229"/>
      <c r="C410" s="301"/>
      <c r="D410" s="301"/>
      <c r="E410" s="233"/>
      <c r="F410" s="301"/>
      <c r="G410" s="302"/>
      <c r="H410" s="170"/>
      <c r="I410" s="170"/>
      <c r="J410" s="231"/>
      <c r="K410" s="586">
        <f t="shared" si="40"/>
        <v>0</v>
      </c>
      <c r="L410" s="587">
        <f t="shared" si="41"/>
        <v>0</v>
      </c>
      <c r="M410" s="586">
        <f>IF(P410="x",0,IF(I410&lt;(INDEX(Lookup!$U$2:$U$10,MATCH($D$43,Lookup!$S$2:$S$10,0))),0,ROUND(((_xlfn.DAYS(I410,H410)+1)*J410)/7,0)))</f>
        <v>0</v>
      </c>
      <c r="N410" s="766">
        <f t="shared" si="42"/>
        <v>0</v>
      </c>
      <c r="O410" s="652"/>
      <c r="P410" s="767"/>
      <c r="R410" s="833">
        <f t="shared" si="43"/>
        <v>0</v>
      </c>
      <c r="S410" s="849">
        <f t="shared" si="44"/>
        <v>0</v>
      </c>
    </row>
    <row r="411" spans="2:19" x14ac:dyDescent="0.35">
      <c r="B411" s="229"/>
      <c r="C411" s="301"/>
      <c r="D411" s="301"/>
      <c r="E411" s="233"/>
      <c r="F411" s="301"/>
      <c r="G411" s="302"/>
      <c r="H411" s="170"/>
      <c r="I411" s="170"/>
      <c r="J411" s="231"/>
      <c r="K411" s="586">
        <f t="shared" si="40"/>
        <v>0</v>
      </c>
      <c r="L411" s="587">
        <f t="shared" si="41"/>
        <v>0</v>
      </c>
      <c r="M411" s="586">
        <f>IF(P411="x",0,IF(I411&lt;(INDEX(Lookup!$U$2:$U$10,MATCH($D$43,Lookup!$S$2:$S$10,0))),0,ROUND(((_xlfn.DAYS(I411,H411)+1)*J411)/7,0)))</f>
        <v>0</v>
      </c>
      <c r="N411" s="766">
        <f t="shared" si="42"/>
        <v>0</v>
      </c>
      <c r="O411" s="652"/>
      <c r="P411" s="767"/>
      <c r="R411" s="833">
        <f t="shared" si="43"/>
        <v>0</v>
      </c>
      <c r="S411" s="849">
        <f t="shared" si="44"/>
        <v>0</v>
      </c>
    </row>
    <row r="412" spans="2:19" x14ac:dyDescent="0.35">
      <c r="B412" s="229"/>
      <c r="C412" s="301"/>
      <c r="D412" s="301"/>
      <c r="E412" s="233"/>
      <c r="F412" s="301"/>
      <c r="G412" s="302"/>
      <c r="H412" s="170"/>
      <c r="I412" s="170"/>
      <c r="J412" s="231"/>
      <c r="K412" s="586">
        <f t="shared" si="40"/>
        <v>0</v>
      </c>
      <c r="L412" s="587">
        <f t="shared" si="41"/>
        <v>0</v>
      </c>
      <c r="M412" s="586">
        <f>IF(P412="x",0,IF(I412&lt;(INDEX(Lookup!$U$2:$U$10,MATCH($D$43,Lookup!$S$2:$S$10,0))),0,ROUND(((_xlfn.DAYS(I412,H412)+1)*J412)/7,0)))</f>
        <v>0</v>
      </c>
      <c r="N412" s="766">
        <f t="shared" si="42"/>
        <v>0</v>
      </c>
      <c r="O412" s="652"/>
      <c r="P412" s="767"/>
      <c r="R412" s="833">
        <f t="shared" si="43"/>
        <v>0</v>
      </c>
      <c r="S412" s="849">
        <f t="shared" si="44"/>
        <v>0</v>
      </c>
    </row>
    <row r="413" spans="2:19" x14ac:dyDescent="0.35">
      <c r="B413" s="229"/>
      <c r="C413" s="301"/>
      <c r="D413" s="301"/>
      <c r="E413" s="233"/>
      <c r="F413" s="301"/>
      <c r="G413" s="302"/>
      <c r="H413" s="170"/>
      <c r="I413" s="170"/>
      <c r="J413" s="231"/>
      <c r="K413" s="586">
        <f t="shared" si="40"/>
        <v>0</v>
      </c>
      <c r="L413" s="587">
        <f t="shared" si="41"/>
        <v>0</v>
      </c>
      <c r="M413" s="586">
        <f>IF(P413="x",0,IF(I413&lt;(INDEX(Lookup!$U$2:$U$10,MATCH($D$43,Lookup!$S$2:$S$10,0))),0,ROUND(((_xlfn.DAYS(I413,H413)+1)*J413)/7,0)))</f>
        <v>0</v>
      </c>
      <c r="N413" s="766">
        <f t="shared" si="42"/>
        <v>0</v>
      </c>
      <c r="O413" s="652"/>
      <c r="P413" s="767"/>
      <c r="R413" s="833">
        <f t="shared" si="43"/>
        <v>0</v>
      </c>
      <c r="S413" s="849">
        <f t="shared" si="44"/>
        <v>0</v>
      </c>
    </row>
    <row r="414" spans="2:19" x14ac:dyDescent="0.35">
      <c r="B414" s="229"/>
      <c r="C414" s="301"/>
      <c r="D414" s="301"/>
      <c r="E414" s="233"/>
      <c r="F414" s="301"/>
      <c r="G414" s="302"/>
      <c r="H414" s="170"/>
      <c r="I414" s="170"/>
      <c r="J414" s="231"/>
      <c r="K414" s="586">
        <f t="shared" si="40"/>
        <v>0</v>
      </c>
      <c r="L414" s="587">
        <f t="shared" si="41"/>
        <v>0</v>
      </c>
      <c r="M414" s="586">
        <f>IF(P414="x",0,IF(I414&lt;(INDEX(Lookup!$U$2:$U$10,MATCH($D$43,Lookup!$S$2:$S$10,0))),0,ROUND(((_xlfn.DAYS(I414,H414)+1)*J414)/7,0)))</f>
        <v>0</v>
      </c>
      <c r="N414" s="766">
        <f t="shared" si="42"/>
        <v>0</v>
      </c>
      <c r="O414" s="652"/>
      <c r="P414" s="767"/>
      <c r="R414" s="833">
        <f t="shared" si="43"/>
        <v>0</v>
      </c>
      <c r="S414" s="849">
        <f t="shared" si="44"/>
        <v>0</v>
      </c>
    </row>
    <row r="415" spans="2:19" x14ac:dyDescent="0.35">
      <c r="B415" s="229"/>
      <c r="C415" s="301"/>
      <c r="D415" s="301"/>
      <c r="E415" s="233"/>
      <c r="F415" s="301"/>
      <c r="G415" s="302"/>
      <c r="H415" s="170"/>
      <c r="I415" s="170"/>
      <c r="J415" s="231"/>
      <c r="K415" s="586">
        <f t="shared" si="40"/>
        <v>0</v>
      </c>
      <c r="L415" s="587">
        <f t="shared" si="41"/>
        <v>0</v>
      </c>
      <c r="M415" s="586">
        <f>IF(P415="x",0,IF(I415&lt;(INDEX(Lookup!$U$2:$U$10,MATCH($D$43,Lookup!$S$2:$S$10,0))),0,ROUND(((_xlfn.DAYS(I415,H415)+1)*J415)/7,0)))</f>
        <v>0</v>
      </c>
      <c r="N415" s="766">
        <f t="shared" si="42"/>
        <v>0</v>
      </c>
      <c r="O415" s="652"/>
      <c r="P415" s="767"/>
      <c r="R415" s="833">
        <f t="shared" si="43"/>
        <v>0</v>
      </c>
      <c r="S415" s="849">
        <f t="shared" si="44"/>
        <v>0</v>
      </c>
    </row>
    <row r="416" spans="2:19" x14ac:dyDescent="0.35">
      <c r="B416" s="229"/>
      <c r="C416" s="301"/>
      <c r="D416" s="301"/>
      <c r="E416" s="233"/>
      <c r="F416" s="301"/>
      <c r="G416" s="302"/>
      <c r="H416" s="170"/>
      <c r="I416" s="170"/>
      <c r="J416" s="231"/>
      <c r="K416" s="586">
        <f t="shared" si="40"/>
        <v>0</v>
      </c>
      <c r="L416" s="587">
        <f t="shared" si="41"/>
        <v>0</v>
      </c>
      <c r="M416" s="586">
        <f>IF(P416="x",0,IF(I416&lt;(INDEX(Lookup!$U$2:$U$10,MATCH($D$43,Lookup!$S$2:$S$10,0))),0,ROUND(((_xlfn.DAYS(I416,H416)+1)*J416)/7,0)))</f>
        <v>0</v>
      </c>
      <c r="N416" s="766">
        <f t="shared" si="42"/>
        <v>0</v>
      </c>
      <c r="O416" s="652"/>
      <c r="P416" s="767"/>
      <c r="R416" s="833">
        <f t="shared" si="43"/>
        <v>0</v>
      </c>
      <c r="S416" s="849">
        <f t="shared" si="44"/>
        <v>0</v>
      </c>
    </row>
    <row r="417" spans="2:19" x14ac:dyDescent="0.35">
      <c r="B417" s="229"/>
      <c r="C417" s="301"/>
      <c r="D417" s="301"/>
      <c r="E417" s="233"/>
      <c r="F417" s="301"/>
      <c r="G417" s="302"/>
      <c r="H417" s="170"/>
      <c r="I417" s="170"/>
      <c r="J417" s="231"/>
      <c r="K417" s="586">
        <f t="shared" si="40"/>
        <v>0</v>
      </c>
      <c r="L417" s="587">
        <f t="shared" si="41"/>
        <v>0</v>
      </c>
      <c r="M417" s="586">
        <f>IF(P417="x",0,IF(I417&lt;(INDEX(Lookup!$U$2:$U$10,MATCH($D$43,Lookup!$S$2:$S$10,0))),0,ROUND(((_xlfn.DAYS(I417,H417)+1)*J417)/7,0)))</f>
        <v>0</v>
      </c>
      <c r="N417" s="766">
        <f t="shared" si="42"/>
        <v>0</v>
      </c>
      <c r="O417" s="652"/>
      <c r="P417" s="767"/>
      <c r="R417" s="833">
        <f t="shared" si="43"/>
        <v>0</v>
      </c>
      <c r="S417" s="849">
        <f t="shared" si="44"/>
        <v>0</v>
      </c>
    </row>
    <row r="418" spans="2:19" x14ac:dyDescent="0.35">
      <c r="B418" s="229"/>
      <c r="C418" s="301"/>
      <c r="D418" s="301"/>
      <c r="E418" s="233"/>
      <c r="F418" s="301"/>
      <c r="G418" s="302"/>
      <c r="H418" s="170"/>
      <c r="I418" s="170"/>
      <c r="J418" s="231"/>
      <c r="K418" s="586">
        <f t="shared" si="40"/>
        <v>0</v>
      </c>
      <c r="L418" s="587">
        <f t="shared" si="41"/>
        <v>0</v>
      </c>
      <c r="M418" s="586">
        <f>IF(P418="x",0,IF(I418&lt;(INDEX(Lookup!$U$2:$U$10,MATCH($D$43,Lookup!$S$2:$S$10,0))),0,ROUND(((_xlfn.DAYS(I418,H418)+1)*J418)/7,0)))</f>
        <v>0</v>
      </c>
      <c r="N418" s="766">
        <f t="shared" si="42"/>
        <v>0</v>
      </c>
      <c r="O418" s="652"/>
      <c r="P418" s="767"/>
      <c r="R418" s="833">
        <f t="shared" si="43"/>
        <v>0</v>
      </c>
      <c r="S418" s="849">
        <f t="shared" si="44"/>
        <v>0</v>
      </c>
    </row>
    <row r="419" spans="2:19" x14ac:dyDescent="0.35">
      <c r="B419" s="229"/>
      <c r="C419" s="301"/>
      <c r="D419" s="301"/>
      <c r="E419" s="233"/>
      <c r="F419" s="301"/>
      <c r="G419" s="302"/>
      <c r="H419" s="170"/>
      <c r="I419" s="170"/>
      <c r="J419" s="231"/>
      <c r="K419" s="586">
        <f t="shared" si="40"/>
        <v>0</v>
      </c>
      <c r="L419" s="587">
        <f t="shared" si="41"/>
        <v>0</v>
      </c>
      <c r="M419" s="586">
        <f>IF(P419="x",0,IF(I419&lt;(INDEX(Lookup!$U$2:$U$10,MATCH($D$43,Lookup!$S$2:$S$10,0))),0,ROUND(((_xlfn.DAYS(I419,H419)+1)*J419)/7,0)))</f>
        <v>0</v>
      </c>
      <c r="N419" s="766">
        <f t="shared" si="42"/>
        <v>0</v>
      </c>
      <c r="O419" s="652"/>
      <c r="P419" s="767"/>
      <c r="R419" s="833">
        <f t="shared" si="43"/>
        <v>0</v>
      </c>
      <c r="S419" s="849">
        <f t="shared" si="44"/>
        <v>0</v>
      </c>
    </row>
    <row r="420" spans="2:19" x14ac:dyDescent="0.35">
      <c r="B420" s="229"/>
      <c r="C420" s="301"/>
      <c r="D420" s="301"/>
      <c r="E420" s="233"/>
      <c r="F420" s="301"/>
      <c r="G420" s="302"/>
      <c r="H420" s="170"/>
      <c r="I420" s="170"/>
      <c r="J420" s="231"/>
      <c r="K420" s="586">
        <f t="shared" si="40"/>
        <v>0</v>
      </c>
      <c r="L420" s="587">
        <f t="shared" si="41"/>
        <v>0</v>
      </c>
      <c r="M420" s="586">
        <f>IF(P420="x",0,IF(I420&lt;(INDEX(Lookup!$U$2:$U$10,MATCH($D$43,Lookup!$S$2:$S$10,0))),0,ROUND(((_xlfn.DAYS(I420,H420)+1)*J420)/7,0)))</f>
        <v>0</v>
      </c>
      <c r="N420" s="766">
        <f t="shared" si="42"/>
        <v>0</v>
      </c>
      <c r="O420" s="652"/>
      <c r="P420" s="767"/>
      <c r="R420" s="833">
        <f t="shared" si="43"/>
        <v>0</v>
      </c>
      <c r="S420" s="849">
        <f t="shared" si="44"/>
        <v>0</v>
      </c>
    </row>
    <row r="421" spans="2:19" x14ac:dyDescent="0.35">
      <c r="B421" s="229"/>
      <c r="C421" s="301"/>
      <c r="D421" s="301"/>
      <c r="E421" s="233"/>
      <c r="F421" s="301"/>
      <c r="G421" s="302"/>
      <c r="H421" s="170"/>
      <c r="I421" s="170"/>
      <c r="J421" s="231"/>
      <c r="K421" s="586">
        <f t="shared" si="40"/>
        <v>0</v>
      </c>
      <c r="L421" s="587">
        <f t="shared" si="41"/>
        <v>0</v>
      </c>
      <c r="M421" s="586">
        <f>IF(P421="x",0,IF(I421&lt;(INDEX(Lookup!$U$2:$U$10,MATCH($D$43,Lookup!$S$2:$S$10,0))),0,ROUND(((_xlfn.DAYS(I421,H421)+1)*J421)/7,0)))</f>
        <v>0</v>
      </c>
      <c r="N421" s="766">
        <f t="shared" si="42"/>
        <v>0</v>
      </c>
      <c r="O421" s="652"/>
      <c r="P421" s="767"/>
      <c r="R421" s="833">
        <f t="shared" si="43"/>
        <v>0</v>
      </c>
      <c r="S421" s="849">
        <f t="shared" si="44"/>
        <v>0</v>
      </c>
    </row>
    <row r="422" spans="2:19" x14ac:dyDescent="0.35">
      <c r="B422" s="229"/>
      <c r="C422" s="301"/>
      <c r="D422" s="301"/>
      <c r="E422" s="233"/>
      <c r="F422" s="301"/>
      <c r="G422" s="302"/>
      <c r="H422" s="170"/>
      <c r="I422" s="170"/>
      <c r="J422" s="231"/>
      <c r="K422" s="586">
        <f t="shared" si="40"/>
        <v>0</v>
      </c>
      <c r="L422" s="587">
        <f t="shared" si="41"/>
        <v>0</v>
      </c>
      <c r="M422" s="586">
        <f>IF(P422="x",0,IF(I422&lt;(INDEX(Lookup!$U$2:$U$10,MATCH($D$43,Lookup!$S$2:$S$10,0))),0,ROUND(((_xlfn.DAYS(I422,H422)+1)*J422)/7,0)))</f>
        <v>0</v>
      </c>
      <c r="N422" s="766">
        <f t="shared" si="42"/>
        <v>0</v>
      </c>
      <c r="O422" s="652"/>
      <c r="P422" s="767"/>
      <c r="R422" s="833">
        <f t="shared" si="43"/>
        <v>0</v>
      </c>
      <c r="S422" s="849">
        <f t="shared" si="44"/>
        <v>0</v>
      </c>
    </row>
    <row r="423" spans="2:19" x14ac:dyDescent="0.35">
      <c r="B423" s="229"/>
      <c r="C423" s="301"/>
      <c r="D423" s="301"/>
      <c r="E423" s="233"/>
      <c r="F423" s="301"/>
      <c r="G423" s="302"/>
      <c r="H423" s="170"/>
      <c r="I423" s="170"/>
      <c r="J423" s="231"/>
      <c r="K423" s="586">
        <f t="shared" si="40"/>
        <v>0</v>
      </c>
      <c r="L423" s="587">
        <f t="shared" si="41"/>
        <v>0</v>
      </c>
      <c r="M423" s="586">
        <f>IF(P423="x",0,IF(I423&lt;(INDEX(Lookup!$U$2:$U$10,MATCH($D$43,Lookup!$S$2:$S$10,0))),0,ROUND(((_xlfn.DAYS(I423,H423)+1)*J423)/7,0)))</f>
        <v>0</v>
      </c>
      <c r="N423" s="766">
        <f t="shared" si="42"/>
        <v>0</v>
      </c>
      <c r="O423" s="652"/>
      <c r="P423" s="767"/>
      <c r="R423" s="833">
        <f t="shared" si="43"/>
        <v>0</v>
      </c>
      <c r="S423" s="849">
        <f t="shared" si="44"/>
        <v>0</v>
      </c>
    </row>
    <row r="424" spans="2:19" x14ac:dyDescent="0.35">
      <c r="B424" s="229"/>
      <c r="C424" s="301"/>
      <c r="D424" s="301"/>
      <c r="E424" s="233"/>
      <c r="F424" s="301"/>
      <c r="G424" s="302"/>
      <c r="H424" s="170"/>
      <c r="I424" s="170"/>
      <c r="J424" s="231"/>
      <c r="K424" s="586">
        <f t="shared" si="40"/>
        <v>0</v>
      </c>
      <c r="L424" s="587">
        <f t="shared" si="41"/>
        <v>0</v>
      </c>
      <c r="M424" s="586">
        <f>IF(P424="x",0,IF(I424&lt;(INDEX(Lookup!$U$2:$U$10,MATCH($D$43,Lookup!$S$2:$S$10,0))),0,ROUND(((_xlfn.DAYS(I424,H424)+1)*J424)/7,0)))</f>
        <v>0</v>
      </c>
      <c r="N424" s="766">
        <f t="shared" si="42"/>
        <v>0</v>
      </c>
      <c r="O424" s="652"/>
      <c r="P424" s="767"/>
      <c r="R424" s="833">
        <f t="shared" si="43"/>
        <v>0</v>
      </c>
      <c r="S424" s="849">
        <f t="shared" si="44"/>
        <v>0</v>
      </c>
    </row>
    <row r="425" spans="2:19" x14ac:dyDescent="0.35">
      <c r="B425" s="229"/>
      <c r="C425" s="301"/>
      <c r="D425" s="301"/>
      <c r="E425" s="233"/>
      <c r="F425" s="301"/>
      <c r="G425" s="302"/>
      <c r="H425" s="170"/>
      <c r="I425" s="170"/>
      <c r="J425" s="231"/>
      <c r="K425" s="586">
        <f t="shared" si="40"/>
        <v>0</v>
      </c>
      <c r="L425" s="587">
        <f t="shared" si="41"/>
        <v>0</v>
      </c>
      <c r="M425" s="586">
        <f>IF(P425="x",0,IF(I425&lt;(INDEX(Lookup!$U$2:$U$10,MATCH($D$43,Lookup!$S$2:$S$10,0))),0,ROUND(((_xlfn.DAYS(I425,H425)+1)*J425)/7,0)))</f>
        <v>0</v>
      </c>
      <c r="N425" s="766">
        <f t="shared" si="42"/>
        <v>0</v>
      </c>
      <c r="O425" s="652"/>
      <c r="P425" s="767"/>
      <c r="R425" s="833">
        <f t="shared" si="43"/>
        <v>0</v>
      </c>
      <c r="S425" s="849">
        <f t="shared" si="44"/>
        <v>0</v>
      </c>
    </row>
    <row r="426" spans="2:19" x14ac:dyDescent="0.35">
      <c r="B426" s="229"/>
      <c r="C426" s="301"/>
      <c r="D426" s="301"/>
      <c r="E426" s="233"/>
      <c r="F426" s="301"/>
      <c r="G426" s="302"/>
      <c r="H426" s="170"/>
      <c r="I426" s="170"/>
      <c r="J426" s="231"/>
      <c r="K426" s="586">
        <f t="shared" si="40"/>
        <v>0</v>
      </c>
      <c r="L426" s="587">
        <f t="shared" si="41"/>
        <v>0</v>
      </c>
      <c r="M426" s="586">
        <f>IF(P426="x",0,IF(I426&lt;(INDEX(Lookup!$U$2:$U$10,MATCH($D$43,Lookup!$S$2:$S$10,0))),0,ROUND(((_xlfn.DAYS(I426,H426)+1)*J426)/7,0)))</f>
        <v>0</v>
      </c>
      <c r="N426" s="766">
        <f t="shared" si="42"/>
        <v>0</v>
      </c>
      <c r="O426" s="652"/>
      <c r="P426" s="767"/>
      <c r="R426" s="833">
        <f t="shared" si="43"/>
        <v>0</v>
      </c>
      <c r="S426" s="849">
        <f t="shared" si="44"/>
        <v>0</v>
      </c>
    </row>
    <row r="427" spans="2:19" x14ac:dyDescent="0.35">
      <c r="B427" s="229"/>
      <c r="C427" s="301"/>
      <c r="D427" s="301"/>
      <c r="E427" s="233"/>
      <c r="F427" s="301"/>
      <c r="G427" s="302"/>
      <c r="H427" s="170"/>
      <c r="I427" s="170"/>
      <c r="J427" s="231"/>
      <c r="K427" s="586">
        <f t="shared" si="40"/>
        <v>0</v>
      </c>
      <c r="L427" s="587">
        <f t="shared" si="41"/>
        <v>0</v>
      </c>
      <c r="M427" s="586">
        <f>IF(P427="x",0,IF(I427&lt;(INDEX(Lookup!$U$2:$U$10,MATCH($D$43,Lookup!$S$2:$S$10,0))),0,ROUND(((_xlfn.DAYS(I427,H427)+1)*J427)/7,0)))</f>
        <v>0</v>
      </c>
      <c r="N427" s="766">
        <f t="shared" si="42"/>
        <v>0</v>
      </c>
      <c r="O427" s="652"/>
      <c r="P427" s="767"/>
      <c r="R427" s="833">
        <f t="shared" si="43"/>
        <v>0</v>
      </c>
      <c r="S427" s="849">
        <f t="shared" si="44"/>
        <v>0</v>
      </c>
    </row>
    <row r="428" spans="2:19" x14ac:dyDescent="0.35">
      <c r="B428" s="229"/>
      <c r="C428" s="301"/>
      <c r="D428" s="301"/>
      <c r="E428" s="233"/>
      <c r="F428" s="301"/>
      <c r="G428" s="302"/>
      <c r="H428" s="170"/>
      <c r="I428" s="170"/>
      <c r="J428" s="231"/>
      <c r="K428" s="586">
        <f t="shared" si="40"/>
        <v>0</v>
      </c>
      <c r="L428" s="587">
        <f t="shared" si="41"/>
        <v>0</v>
      </c>
      <c r="M428" s="586">
        <f>IF(P428="x",0,IF(I428&lt;(INDEX(Lookup!$U$2:$U$10,MATCH($D$43,Lookup!$S$2:$S$10,0))),0,ROUND(((_xlfn.DAYS(I428,H428)+1)*J428)/7,0)))</f>
        <v>0</v>
      </c>
      <c r="N428" s="766">
        <f t="shared" si="42"/>
        <v>0</v>
      </c>
      <c r="O428" s="652"/>
      <c r="P428" s="767"/>
      <c r="R428" s="833">
        <f t="shared" si="43"/>
        <v>0</v>
      </c>
      <c r="S428" s="849">
        <f t="shared" si="44"/>
        <v>0</v>
      </c>
    </row>
    <row r="429" spans="2:19" x14ac:dyDescent="0.35">
      <c r="B429" s="229"/>
      <c r="C429" s="301"/>
      <c r="D429" s="301"/>
      <c r="E429" s="233"/>
      <c r="F429" s="301"/>
      <c r="G429" s="302"/>
      <c r="H429" s="170"/>
      <c r="I429" s="170"/>
      <c r="J429" s="231"/>
      <c r="K429" s="586">
        <f t="shared" si="40"/>
        <v>0</v>
      </c>
      <c r="L429" s="587">
        <f t="shared" si="41"/>
        <v>0</v>
      </c>
      <c r="M429" s="586">
        <f>IF(P429="x",0,IF(I429&lt;(INDEX(Lookup!$U$2:$U$10,MATCH($D$43,Lookup!$S$2:$S$10,0))),0,ROUND(((_xlfn.DAYS(I429,H429)+1)*J429)/7,0)))</f>
        <v>0</v>
      </c>
      <c r="N429" s="766">
        <f t="shared" si="42"/>
        <v>0</v>
      </c>
      <c r="O429" s="652"/>
      <c r="P429" s="767"/>
      <c r="R429" s="833">
        <f t="shared" si="43"/>
        <v>0</v>
      </c>
      <c r="S429" s="849">
        <f t="shared" si="44"/>
        <v>0</v>
      </c>
    </row>
    <row r="430" spans="2:19" x14ac:dyDescent="0.35">
      <c r="B430" s="229"/>
      <c r="C430" s="301"/>
      <c r="D430" s="301"/>
      <c r="E430" s="233"/>
      <c r="F430" s="301"/>
      <c r="G430" s="302"/>
      <c r="H430" s="170"/>
      <c r="I430" s="170"/>
      <c r="J430" s="231"/>
      <c r="K430" s="586">
        <f t="shared" si="40"/>
        <v>0</v>
      </c>
      <c r="L430" s="587">
        <f t="shared" si="41"/>
        <v>0</v>
      </c>
      <c r="M430" s="586">
        <f>IF(P430="x",0,IF(I430&lt;(INDEX(Lookup!$U$2:$U$10,MATCH($D$43,Lookup!$S$2:$S$10,0))),0,ROUND(((_xlfn.DAYS(I430,H430)+1)*J430)/7,0)))</f>
        <v>0</v>
      </c>
      <c r="N430" s="766">
        <f t="shared" si="42"/>
        <v>0</v>
      </c>
      <c r="O430" s="652"/>
      <c r="P430" s="767"/>
      <c r="R430" s="833">
        <f t="shared" si="43"/>
        <v>0</v>
      </c>
      <c r="S430" s="849">
        <f t="shared" si="44"/>
        <v>0</v>
      </c>
    </row>
    <row r="431" spans="2:19" x14ac:dyDescent="0.35">
      <c r="B431" s="229"/>
      <c r="C431" s="301"/>
      <c r="D431" s="301"/>
      <c r="E431" s="233"/>
      <c r="F431" s="301"/>
      <c r="G431" s="302"/>
      <c r="H431" s="170"/>
      <c r="I431" s="170"/>
      <c r="J431" s="231"/>
      <c r="K431" s="586">
        <f t="shared" ref="K431:K494" si="45">ROUND(((_xlfn.DAYS(I431,H431)+1)*J431)/7,0)</f>
        <v>0</v>
      </c>
      <c r="L431" s="587">
        <f t="shared" ref="L431:L494" si="46">K431*$K$6</f>
        <v>0</v>
      </c>
      <c r="M431" s="586">
        <f>IF(P431="x",0,IF(I431&lt;(INDEX(Lookup!$U$2:$U$10,MATCH($D$43,Lookup!$S$2:$S$10,0))),0,ROUND(((_xlfn.DAYS(I431,H431)+1)*J431)/7,0)))</f>
        <v>0</v>
      </c>
      <c r="N431" s="766">
        <f t="shared" ref="N431:N494" si="47">M431*$K$6</f>
        <v>0</v>
      </c>
      <c r="O431" s="652"/>
      <c r="P431" s="767"/>
      <c r="R431" s="833">
        <f t="shared" ref="R431:R494" si="48">L431*$I$30</f>
        <v>0</v>
      </c>
      <c r="S431" s="849">
        <f t="shared" ref="S431:S494" si="49">N431*$I$40</f>
        <v>0</v>
      </c>
    </row>
    <row r="432" spans="2:19" x14ac:dyDescent="0.35">
      <c r="B432" s="229"/>
      <c r="C432" s="301"/>
      <c r="D432" s="301"/>
      <c r="E432" s="233"/>
      <c r="F432" s="301"/>
      <c r="G432" s="302"/>
      <c r="H432" s="170"/>
      <c r="I432" s="170"/>
      <c r="J432" s="231"/>
      <c r="K432" s="586">
        <f t="shared" si="45"/>
        <v>0</v>
      </c>
      <c r="L432" s="587">
        <f t="shared" si="46"/>
        <v>0</v>
      </c>
      <c r="M432" s="586">
        <f>IF(P432="x",0,IF(I432&lt;(INDEX(Lookup!$U$2:$U$10,MATCH($D$43,Lookup!$S$2:$S$10,0))),0,ROUND(((_xlfn.DAYS(I432,H432)+1)*J432)/7,0)))</f>
        <v>0</v>
      </c>
      <c r="N432" s="766">
        <f t="shared" si="47"/>
        <v>0</v>
      </c>
      <c r="O432" s="652"/>
      <c r="P432" s="767"/>
      <c r="R432" s="833">
        <f t="shared" si="48"/>
        <v>0</v>
      </c>
      <c r="S432" s="849">
        <f t="shared" si="49"/>
        <v>0</v>
      </c>
    </row>
    <row r="433" spans="2:19" x14ac:dyDescent="0.35">
      <c r="B433" s="229"/>
      <c r="C433" s="301"/>
      <c r="D433" s="301"/>
      <c r="E433" s="233"/>
      <c r="F433" s="301"/>
      <c r="G433" s="302"/>
      <c r="H433" s="170"/>
      <c r="I433" s="170"/>
      <c r="J433" s="231"/>
      <c r="K433" s="586">
        <f t="shared" si="45"/>
        <v>0</v>
      </c>
      <c r="L433" s="587">
        <f t="shared" si="46"/>
        <v>0</v>
      </c>
      <c r="M433" s="586">
        <f>IF(P433="x",0,IF(I433&lt;(INDEX(Lookup!$U$2:$U$10,MATCH($D$43,Lookup!$S$2:$S$10,0))),0,ROUND(((_xlfn.DAYS(I433,H433)+1)*J433)/7,0)))</f>
        <v>0</v>
      </c>
      <c r="N433" s="766">
        <f t="shared" si="47"/>
        <v>0</v>
      </c>
      <c r="O433" s="652"/>
      <c r="P433" s="767"/>
      <c r="R433" s="833">
        <f t="shared" si="48"/>
        <v>0</v>
      </c>
      <c r="S433" s="849">
        <f t="shared" si="49"/>
        <v>0</v>
      </c>
    </row>
    <row r="434" spans="2:19" x14ac:dyDescent="0.35">
      <c r="B434" s="229"/>
      <c r="C434" s="301"/>
      <c r="D434" s="301"/>
      <c r="E434" s="233"/>
      <c r="F434" s="301"/>
      <c r="G434" s="302"/>
      <c r="H434" s="170"/>
      <c r="I434" s="170"/>
      <c r="J434" s="231"/>
      <c r="K434" s="586">
        <f t="shared" si="45"/>
        <v>0</v>
      </c>
      <c r="L434" s="587">
        <f t="shared" si="46"/>
        <v>0</v>
      </c>
      <c r="M434" s="586">
        <f>IF(P434="x",0,IF(I434&lt;(INDEX(Lookup!$U$2:$U$10,MATCH($D$43,Lookup!$S$2:$S$10,0))),0,ROUND(((_xlfn.DAYS(I434,H434)+1)*J434)/7,0)))</f>
        <v>0</v>
      </c>
      <c r="N434" s="766">
        <f t="shared" si="47"/>
        <v>0</v>
      </c>
      <c r="O434" s="652"/>
      <c r="P434" s="767"/>
      <c r="R434" s="833">
        <f t="shared" si="48"/>
        <v>0</v>
      </c>
      <c r="S434" s="849">
        <f t="shared" si="49"/>
        <v>0</v>
      </c>
    </row>
    <row r="435" spans="2:19" x14ac:dyDescent="0.35">
      <c r="B435" s="229"/>
      <c r="C435" s="301"/>
      <c r="D435" s="301"/>
      <c r="E435" s="233"/>
      <c r="F435" s="301"/>
      <c r="G435" s="302"/>
      <c r="H435" s="170"/>
      <c r="I435" s="170"/>
      <c r="J435" s="231"/>
      <c r="K435" s="586">
        <f t="shared" si="45"/>
        <v>0</v>
      </c>
      <c r="L435" s="587">
        <f t="shared" si="46"/>
        <v>0</v>
      </c>
      <c r="M435" s="586">
        <f>IF(P435="x",0,IF(I435&lt;(INDEX(Lookup!$U$2:$U$10,MATCH($D$43,Lookup!$S$2:$S$10,0))),0,ROUND(((_xlfn.DAYS(I435,H435)+1)*J435)/7,0)))</f>
        <v>0</v>
      </c>
      <c r="N435" s="766">
        <f t="shared" si="47"/>
        <v>0</v>
      </c>
      <c r="O435" s="652"/>
      <c r="P435" s="767"/>
      <c r="R435" s="833">
        <f t="shared" si="48"/>
        <v>0</v>
      </c>
      <c r="S435" s="849">
        <f t="shared" si="49"/>
        <v>0</v>
      </c>
    </row>
    <row r="436" spans="2:19" x14ac:dyDescent="0.35">
      <c r="B436" s="229"/>
      <c r="C436" s="301"/>
      <c r="D436" s="301"/>
      <c r="E436" s="233"/>
      <c r="F436" s="301"/>
      <c r="G436" s="302"/>
      <c r="H436" s="170"/>
      <c r="I436" s="170"/>
      <c r="J436" s="231"/>
      <c r="K436" s="586">
        <f t="shared" si="45"/>
        <v>0</v>
      </c>
      <c r="L436" s="587">
        <f t="shared" si="46"/>
        <v>0</v>
      </c>
      <c r="M436" s="586">
        <f>IF(P436="x",0,IF(I436&lt;(INDEX(Lookup!$U$2:$U$10,MATCH($D$43,Lookup!$S$2:$S$10,0))),0,ROUND(((_xlfn.DAYS(I436,H436)+1)*J436)/7,0)))</f>
        <v>0</v>
      </c>
      <c r="N436" s="766">
        <f t="shared" si="47"/>
        <v>0</v>
      </c>
      <c r="O436" s="652"/>
      <c r="P436" s="767"/>
      <c r="R436" s="833">
        <f t="shared" si="48"/>
        <v>0</v>
      </c>
      <c r="S436" s="849">
        <f t="shared" si="49"/>
        <v>0</v>
      </c>
    </row>
    <row r="437" spans="2:19" x14ac:dyDescent="0.35">
      <c r="B437" s="229"/>
      <c r="C437" s="301"/>
      <c r="D437" s="301"/>
      <c r="E437" s="233"/>
      <c r="F437" s="301"/>
      <c r="G437" s="302"/>
      <c r="H437" s="170"/>
      <c r="I437" s="170"/>
      <c r="J437" s="231"/>
      <c r="K437" s="586">
        <f t="shared" si="45"/>
        <v>0</v>
      </c>
      <c r="L437" s="587">
        <f t="shared" si="46"/>
        <v>0</v>
      </c>
      <c r="M437" s="586">
        <f>IF(P437="x",0,IF(I437&lt;(INDEX(Lookup!$U$2:$U$10,MATCH($D$43,Lookup!$S$2:$S$10,0))),0,ROUND(((_xlfn.DAYS(I437,H437)+1)*J437)/7,0)))</f>
        <v>0</v>
      </c>
      <c r="N437" s="766">
        <f t="shared" si="47"/>
        <v>0</v>
      </c>
      <c r="O437" s="652"/>
      <c r="P437" s="767"/>
      <c r="R437" s="833">
        <f t="shared" si="48"/>
        <v>0</v>
      </c>
      <c r="S437" s="849">
        <f t="shared" si="49"/>
        <v>0</v>
      </c>
    </row>
    <row r="438" spans="2:19" x14ac:dyDescent="0.35">
      <c r="B438" s="229"/>
      <c r="C438" s="301"/>
      <c r="D438" s="301"/>
      <c r="E438" s="233"/>
      <c r="F438" s="301"/>
      <c r="G438" s="302"/>
      <c r="H438" s="170"/>
      <c r="I438" s="170"/>
      <c r="J438" s="231"/>
      <c r="K438" s="586">
        <f t="shared" si="45"/>
        <v>0</v>
      </c>
      <c r="L438" s="587">
        <f t="shared" si="46"/>
        <v>0</v>
      </c>
      <c r="M438" s="586">
        <f>IF(P438="x",0,IF(I438&lt;(INDEX(Lookup!$U$2:$U$10,MATCH($D$43,Lookup!$S$2:$S$10,0))),0,ROUND(((_xlfn.DAYS(I438,H438)+1)*J438)/7,0)))</f>
        <v>0</v>
      </c>
      <c r="N438" s="766">
        <f t="shared" si="47"/>
        <v>0</v>
      </c>
      <c r="O438" s="652"/>
      <c r="P438" s="767"/>
      <c r="R438" s="833">
        <f t="shared" si="48"/>
        <v>0</v>
      </c>
      <c r="S438" s="849">
        <f t="shared" si="49"/>
        <v>0</v>
      </c>
    </row>
    <row r="439" spans="2:19" x14ac:dyDescent="0.35">
      <c r="B439" s="229"/>
      <c r="C439" s="301"/>
      <c r="D439" s="301"/>
      <c r="E439" s="233"/>
      <c r="F439" s="301"/>
      <c r="G439" s="302"/>
      <c r="H439" s="170"/>
      <c r="I439" s="170"/>
      <c r="J439" s="231"/>
      <c r="K439" s="586">
        <f t="shared" si="45"/>
        <v>0</v>
      </c>
      <c r="L439" s="587">
        <f t="shared" si="46"/>
        <v>0</v>
      </c>
      <c r="M439" s="586">
        <f>IF(P439="x",0,IF(I439&lt;(INDEX(Lookup!$U$2:$U$10,MATCH($D$43,Lookup!$S$2:$S$10,0))),0,ROUND(((_xlfn.DAYS(I439,H439)+1)*J439)/7,0)))</f>
        <v>0</v>
      </c>
      <c r="N439" s="766">
        <f t="shared" si="47"/>
        <v>0</v>
      </c>
      <c r="O439" s="652"/>
      <c r="P439" s="767"/>
      <c r="R439" s="833">
        <f t="shared" si="48"/>
        <v>0</v>
      </c>
      <c r="S439" s="849">
        <f t="shared" si="49"/>
        <v>0</v>
      </c>
    </row>
    <row r="440" spans="2:19" x14ac:dyDescent="0.35">
      <c r="B440" s="229"/>
      <c r="C440" s="301"/>
      <c r="D440" s="301"/>
      <c r="E440" s="233"/>
      <c r="F440" s="301"/>
      <c r="G440" s="302"/>
      <c r="H440" s="170"/>
      <c r="I440" s="170"/>
      <c r="J440" s="231"/>
      <c r="K440" s="586">
        <f t="shared" si="45"/>
        <v>0</v>
      </c>
      <c r="L440" s="587">
        <f t="shared" si="46"/>
        <v>0</v>
      </c>
      <c r="M440" s="586">
        <f>IF(P440="x",0,IF(I440&lt;(INDEX(Lookup!$U$2:$U$10,MATCH($D$43,Lookup!$S$2:$S$10,0))),0,ROUND(((_xlfn.DAYS(I440,H440)+1)*J440)/7,0)))</f>
        <v>0</v>
      </c>
      <c r="N440" s="766">
        <f t="shared" si="47"/>
        <v>0</v>
      </c>
      <c r="O440" s="652"/>
      <c r="P440" s="767"/>
      <c r="R440" s="833">
        <f t="shared" si="48"/>
        <v>0</v>
      </c>
      <c r="S440" s="849">
        <f t="shared" si="49"/>
        <v>0</v>
      </c>
    </row>
    <row r="441" spans="2:19" x14ac:dyDescent="0.35">
      <c r="B441" s="229"/>
      <c r="C441" s="301"/>
      <c r="D441" s="301"/>
      <c r="E441" s="233"/>
      <c r="F441" s="301"/>
      <c r="G441" s="302"/>
      <c r="H441" s="170"/>
      <c r="I441" s="170"/>
      <c r="J441" s="231"/>
      <c r="K441" s="586">
        <f t="shared" si="45"/>
        <v>0</v>
      </c>
      <c r="L441" s="587">
        <f t="shared" si="46"/>
        <v>0</v>
      </c>
      <c r="M441" s="586">
        <f>IF(P441="x",0,IF(I441&lt;(INDEX(Lookup!$U$2:$U$10,MATCH($D$43,Lookup!$S$2:$S$10,0))),0,ROUND(((_xlfn.DAYS(I441,H441)+1)*J441)/7,0)))</f>
        <v>0</v>
      </c>
      <c r="N441" s="766">
        <f t="shared" si="47"/>
        <v>0</v>
      </c>
      <c r="O441" s="652"/>
      <c r="P441" s="767"/>
      <c r="R441" s="833">
        <f t="shared" si="48"/>
        <v>0</v>
      </c>
      <c r="S441" s="849">
        <f t="shared" si="49"/>
        <v>0</v>
      </c>
    </row>
    <row r="442" spans="2:19" x14ac:dyDescent="0.35">
      <c r="B442" s="229"/>
      <c r="C442" s="301"/>
      <c r="D442" s="301"/>
      <c r="E442" s="233"/>
      <c r="F442" s="301"/>
      <c r="G442" s="302"/>
      <c r="H442" s="170"/>
      <c r="I442" s="170"/>
      <c r="J442" s="231"/>
      <c r="K442" s="586">
        <f t="shared" si="45"/>
        <v>0</v>
      </c>
      <c r="L442" s="587">
        <f t="shared" si="46"/>
        <v>0</v>
      </c>
      <c r="M442" s="586">
        <f>IF(P442="x",0,IF(I442&lt;(INDEX(Lookup!$U$2:$U$10,MATCH($D$43,Lookup!$S$2:$S$10,0))),0,ROUND(((_xlfn.DAYS(I442,H442)+1)*J442)/7,0)))</f>
        <v>0</v>
      </c>
      <c r="N442" s="766">
        <f t="shared" si="47"/>
        <v>0</v>
      </c>
      <c r="O442" s="652"/>
      <c r="P442" s="767"/>
      <c r="R442" s="833">
        <f t="shared" si="48"/>
        <v>0</v>
      </c>
      <c r="S442" s="849">
        <f t="shared" si="49"/>
        <v>0</v>
      </c>
    </row>
    <row r="443" spans="2:19" x14ac:dyDescent="0.35">
      <c r="B443" s="229"/>
      <c r="C443" s="301"/>
      <c r="D443" s="301"/>
      <c r="E443" s="233"/>
      <c r="F443" s="301"/>
      <c r="G443" s="302"/>
      <c r="H443" s="170"/>
      <c r="I443" s="170"/>
      <c r="J443" s="231"/>
      <c r="K443" s="586">
        <f t="shared" si="45"/>
        <v>0</v>
      </c>
      <c r="L443" s="587">
        <f t="shared" si="46"/>
        <v>0</v>
      </c>
      <c r="M443" s="586">
        <f>IF(P443="x",0,IF(I443&lt;(INDEX(Lookup!$U$2:$U$10,MATCH($D$43,Lookup!$S$2:$S$10,0))),0,ROUND(((_xlfn.DAYS(I443,H443)+1)*J443)/7,0)))</f>
        <v>0</v>
      </c>
      <c r="N443" s="766">
        <f t="shared" si="47"/>
        <v>0</v>
      </c>
      <c r="O443" s="652"/>
      <c r="P443" s="767"/>
      <c r="R443" s="833">
        <f t="shared" si="48"/>
        <v>0</v>
      </c>
      <c r="S443" s="849">
        <f t="shared" si="49"/>
        <v>0</v>
      </c>
    </row>
    <row r="444" spans="2:19" x14ac:dyDescent="0.35">
      <c r="B444" s="229"/>
      <c r="C444" s="301"/>
      <c r="D444" s="301"/>
      <c r="E444" s="233"/>
      <c r="F444" s="301"/>
      <c r="G444" s="302"/>
      <c r="H444" s="170"/>
      <c r="I444" s="170"/>
      <c r="J444" s="231"/>
      <c r="K444" s="586">
        <f t="shared" si="45"/>
        <v>0</v>
      </c>
      <c r="L444" s="587">
        <f t="shared" si="46"/>
        <v>0</v>
      </c>
      <c r="M444" s="586">
        <f>IF(P444="x",0,IF(I444&lt;(INDEX(Lookup!$U$2:$U$10,MATCH($D$43,Lookup!$S$2:$S$10,0))),0,ROUND(((_xlfn.DAYS(I444,H444)+1)*J444)/7,0)))</f>
        <v>0</v>
      </c>
      <c r="N444" s="766">
        <f t="shared" si="47"/>
        <v>0</v>
      </c>
      <c r="O444" s="652"/>
      <c r="P444" s="767"/>
      <c r="R444" s="833">
        <f t="shared" si="48"/>
        <v>0</v>
      </c>
      <c r="S444" s="849">
        <f t="shared" si="49"/>
        <v>0</v>
      </c>
    </row>
    <row r="445" spans="2:19" x14ac:dyDescent="0.35">
      <c r="B445" s="229"/>
      <c r="C445" s="301"/>
      <c r="D445" s="301"/>
      <c r="E445" s="233"/>
      <c r="F445" s="301"/>
      <c r="G445" s="302"/>
      <c r="H445" s="170"/>
      <c r="I445" s="170"/>
      <c r="J445" s="231"/>
      <c r="K445" s="586">
        <f t="shared" si="45"/>
        <v>0</v>
      </c>
      <c r="L445" s="587">
        <f t="shared" si="46"/>
        <v>0</v>
      </c>
      <c r="M445" s="586">
        <f>IF(P445="x",0,IF(I445&lt;(INDEX(Lookup!$U$2:$U$10,MATCH($D$43,Lookup!$S$2:$S$10,0))),0,ROUND(((_xlfn.DAYS(I445,H445)+1)*J445)/7,0)))</f>
        <v>0</v>
      </c>
      <c r="N445" s="766">
        <f t="shared" si="47"/>
        <v>0</v>
      </c>
      <c r="O445" s="652"/>
      <c r="P445" s="767"/>
      <c r="R445" s="833">
        <f t="shared" si="48"/>
        <v>0</v>
      </c>
      <c r="S445" s="849">
        <f t="shared" si="49"/>
        <v>0</v>
      </c>
    </row>
    <row r="446" spans="2:19" x14ac:dyDescent="0.35">
      <c r="B446" s="229"/>
      <c r="C446" s="301"/>
      <c r="D446" s="301"/>
      <c r="E446" s="233"/>
      <c r="F446" s="301"/>
      <c r="G446" s="302"/>
      <c r="H446" s="170"/>
      <c r="I446" s="170"/>
      <c r="J446" s="231"/>
      <c r="K446" s="586">
        <f t="shared" si="45"/>
        <v>0</v>
      </c>
      <c r="L446" s="587">
        <f t="shared" si="46"/>
        <v>0</v>
      </c>
      <c r="M446" s="586">
        <f>IF(P446="x",0,IF(I446&lt;(INDEX(Lookup!$U$2:$U$10,MATCH($D$43,Lookup!$S$2:$S$10,0))),0,ROUND(((_xlfn.DAYS(I446,H446)+1)*J446)/7,0)))</f>
        <v>0</v>
      </c>
      <c r="N446" s="766">
        <f t="shared" si="47"/>
        <v>0</v>
      </c>
      <c r="O446" s="652"/>
      <c r="P446" s="767"/>
      <c r="R446" s="833">
        <f t="shared" si="48"/>
        <v>0</v>
      </c>
      <c r="S446" s="849">
        <f t="shared" si="49"/>
        <v>0</v>
      </c>
    </row>
    <row r="447" spans="2:19" x14ac:dyDescent="0.35">
      <c r="B447" s="229"/>
      <c r="C447" s="301"/>
      <c r="D447" s="301"/>
      <c r="E447" s="233"/>
      <c r="F447" s="301"/>
      <c r="G447" s="302"/>
      <c r="H447" s="170"/>
      <c r="I447" s="170"/>
      <c r="J447" s="231"/>
      <c r="K447" s="586">
        <f t="shared" si="45"/>
        <v>0</v>
      </c>
      <c r="L447" s="587">
        <f t="shared" si="46"/>
        <v>0</v>
      </c>
      <c r="M447" s="586">
        <f>IF(P447="x",0,IF(I447&lt;(INDEX(Lookup!$U$2:$U$10,MATCH($D$43,Lookup!$S$2:$S$10,0))),0,ROUND(((_xlfn.DAYS(I447,H447)+1)*J447)/7,0)))</f>
        <v>0</v>
      </c>
      <c r="N447" s="766">
        <f t="shared" si="47"/>
        <v>0</v>
      </c>
      <c r="O447" s="652"/>
      <c r="P447" s="767"/>
      <c r="R447" s="833">
        <f t="shared" si="48"/>
        <v>0</v>
      </c>
      <c r="S447" s="849">
        <f t="shared" si="49"/>
        <v>0</v>
      </c>
    </row>
    <row r="448" spans="2:19" x14ac:dyDescent="0.35">
      <c r="B448" s="229"/>
      <c r="C448" s="301"/>
      <c r="D448" s="301"/>
      <c r="E448" s="233"/>
      <c r="F448" s="301"/>
      <c r="G448" s="302"/>
      <c r="H448" s="170"/>
      <c r="I448" s="170"/>
      <c r="J448" s="231"/>
      <c r="K448" s="586">
        <f t="shared" si="45"/>
        <v>0</v>
      </c>
      <c r="L448" s="587">
        <f t="shared" si="46"/>
        <v>0</v>
      </c>
      <c r="M448" s="586">
        <f>IF(P448="x",0,IF(I448&lt;(INDEX(Lookup!$U$2:$U$10,MATCH($D$43,Lookup!$S$2:$S$10,0))),0,ROUND(((_xlfn.DAYS(I448,H448)+1)*J448)/7,0)))</f>
        <v>0</v>
      </c>
      <c r="N448" s="766">
        <f t="shared" si="47"/>
        <v>0</v>
      </c>
      <c r="O448" s="652"/>
      <c r="P448" s="767"/>
      <c r="R448" s="833">
        <f t="shared" si="48"/>
        <v>0</v>
      </c>
      <c r="S448" s="849">
        <f t="shared" si="49"/>
        <v>0</v>
      </c>
    </row>
    <row r="449" spans="2:19" x14ac:dyDescent="0.35">
      <c r="B449" s="229"/>
      <c r="C449" s="301"/>
      <c r="D449" s="301"/>
      <c r="E449" s="233"/>
      <c r="F449" s="301"/>
      <c r="G449" s="302"/>
      <c r="H449" s="170"/>
      <c r="I449" s="170"/>
      <c r="J449" s="231"/>
      <c r="K449" s="586">
        <f t="shared" si="45"/>
        <v>0</v>
      </c>
      <c r="L449" s="587">
        <f t="shared" si="46"/>
        <v>0</v>
      </c>
      <c r="M449" s="586">
        <f>IF(P449="x",0,IF(I449&lt;(INDEX(Lookup!$U$2:$U$10,MATCH($D$43,Lookup!$S$2:$S$10,0))),0,ROUND(((_xlfn.DAYS(I449,H449)+1)*J449)/7,0)))</f>
        <v>0</v>
      </c>
      <c r="N449" s="766">
        <f t="shared" si="47"/>
        <v>0</v>
      </c>
      <c r="O449" s="652"/>
      <c r="P449" s="767"/>
      <c r="R449" s="833">
        <f t="shared" si="48"/>
        <v>0</v>
      </c>
      <c r="S449" s="849">
        <f t="shared" si="49"/>
        <v>0</v>
      </c>
    </row>
    <row r="450" spans="2:19" x14ac:dyDescent="0.35">
      <c r="B450" s="229"/>
      <c r="C450" s="301"/>
      <c r="D450" s="301"/>
      <c r="E450" s="233"/>
      <c r="F450" s="301"/>
      <c r="G450" s="302"/>
      <c r="H450" s="170"/>
      <c r="I450" s="170"/>
      <c r="J450" s="231"/>
      <c r="K450" s="586">
        <f t="shared" si="45"/>
        <v>0</v>
      </c>
      <c r="L450" s="587">
        <f t="shared" si="46"/>
        <v>0</v>
      </c>
      <c r="M450" s="586">
        <f>IF(P450="x",0,IF(I450&lt;(INDEX(Lookup!$U$2:$U$10,MATCH($D$43,Lookup!$S$2:$S$10,0))),0,ROUND(((_xlfn.DAYS(I450,H450)+1)*J450)/7,0)))</f>
        <v>0</v>
      </c>
      <c r="N450" s="766">
        <f t="shared" si="47"/>
        <v>0</v>
      </c>
      <c r="O450" s="652"/>
      <c r="P450" s="767"/>
      <c r="R450" s="833">
        <f t="shared" si="48"/>
        <v>0</v>
      </c>
      <c r="S450" s="849">
        <f t="shared" si="49"/>
        <v>0</v>
      </c>
    </row>
    <row r="451" spans="2:19" x14ac:dyDescent="0.35">
      <c r="B451" s="229"/>
      <c r="C451" s="301"/>
      <c r="D451" s="301"/>
      <c r="E451" s="233"/>
      <c r="F451" s="301"/>
      <c r="G451" s="302"/>
      <c r="H451" s="170"/>
      <c r="I451" s="170"/>
      <c r="J451" s="231"/>
      <c r="K451" s="586">
        <f t="shared" si="45"/>
        <v>0</v>
      </c>
      <c r="L451" s="587">
        <f t="shared" si="46"/>
        <v>0</v>
      </c>
      <c r="M451" s="586">
        <f>IF(P451="x",0,IF(I451&lt;(INDEX(Lookup!$U$2:$U$10,MATCH($D$43,Lookup!$S$2:$S$10,0))),0,ROUND(((_xlfn.DAYS(I451,H451)+1)*J451)/7,0)))</f>
        <v>0</v>
      </c>
      <c r="N451" s="766">
        <f t="shared" si="47"/>
        <v>0</v>
      </c>
      <c r="O451" s="652"/>
      <c r="P451" s="767"/>
      <c r="R451" s="833">
        <f t="shared" si="48"/>
        <v>0</v>
      </c>
      <c r="S451" s="849">
        <f t="shared" si="49"/>
        <v>0</v>
      </c>
    </row>
    <row r="452" spans="2:19" x14ac:dyDescent="0.35">
      <c r="B452" s="229"/>
      <c r="C452" s="301"/>
      <c r="D452" s="301"/>
      <c r="E452" s="233"/>
      <c r="F452" s="301"/>
      <c r="G452" s="302"/>
      <c r="H452" s="170"/>
      <c r="I452" s="170"/>
      <c r="J452" s="231"/>
      <c r="K452" s="586">
        <f t="shared" si="45"/>
        <v>0</v>
      </c>
      <c r="L452" s="587">
        <f t="shared" si="46"/>
        <v>0</v>
      </c>
      <c r="M452" s="586">
        <f>IF(P452="x",0,IF(I452&lt;(INDEX(Lookup!$U$2:$U$10,MATCH($D$43,Lookup!$S$2:$S$10,0))),0,ROUND(((_xlfn.DAYS(I452,H452)+1)*J452)/7,0)))</f>
        <v>0</v>
      </c>
      <c r="N452" s="766">
        <f t="shared" si="47"/>
        <v>0</v>
      </c>
      <c r="O452" s="652"/>
      <c r="P452" s="767"/>
      <c r="R452" s="833">
        <f t="shared" si="48"/>
        <v>0</v>
      </c>
      <c r="S452" s="849">
        <f t="shared" si="49"/>
        <v>0</v>
      </c>
    </row>
    <row r="453" spans="2:19" x14ac:dyDescent="0.35">
      <c r="B453" s="229"/>
      <c r="C453" s="301"/>
      <c r="D453" s="301"/>
      <c r="E453" s="233"/>
      <c r="F453" s="301"/>
      <c r="G453" s="302"/>
      <c r="H453" s="170"/>
      <c r="I453" s="170"/>
      <c r="J453" s="231"/>
      <c r="K453" s="586">
        <f t="shared" si="45"/>
        <v>0</v>
      </c>
      <c r="L453" s="587">
        <f t="shared" si="46"/>
        <v>0</v>
      </c>
      <c r="M453" s="586">
        <f>IF(P453="x",0,IF(I453&lt;(INDEX(Lookup!$U$2:$U$10,MATCH($D$43,Lookup!$S$2:$S$10,0))),0,ROUND(((_xlfn.DAYS(I453,H453)+1)*J453)/7,0)))</f>
        <v>0</v>
      </c>
      <c r="N453" s="766">
        <f t="shared" si="47"/>
        <v>0</v>
      </c>
      <c r="O453" s="652"/>
      <c r="P453" s="767"/>
      <c r="R453" s="833">
        <f t="shared" si="48"/>
        <v>0</v>
      </c>
      <c r="S453" s="849">
        <f t="shared" si="49"/>
        <v>0</v>
      </c>
    </row>
    <row r="454" spans="2:19" x14ac:dyDescent="0.35">
      <c r="B454" s="229"/>
      <c r="C454" s="301"/>
      <c r="D454" s="301"/>
      <c r="E454" s="233"/>
      <c r="F454" s="301"/>
      <c r="G454" s="302"/>
      <c r="H454" s="170"/>
      <c r="I454" s="170"/>
      <c r="J454" s="231"/>
      <c r="K454" s="586">
        <f t="shared" si="45"/>
        <v>0</v>
      </c>
      <c r="L454" s="587">
        <f t="shared" si="46"/>
        <v>0</v>
      </c>
      <c r="M454" s="586">
        <f>IF(P454="x",0,IF(I454&lt;(INDEX(Lookup!$U$2:$U$10,MATCH($D$43,Lookup!$S$2:$S$10,0))),0,ROUND(((_xlfn.DAYS(I454,H454)+1)*J454)/7,0)))</f>
        <v>0</v>
      </c>
      <c r="N454" s="766">
        <f t="shared" si="47"/>
        <v>0</v>
      </c>
      <c r="O454" s="652"/>
      <c r="P454" s="767"/>
      <c r="R454" s="833">
        <f t="shared" si="48"/>
        <v>0</v>
      </c>
      <c r="S454" s="849">
        <f t="shared" si="49"/>
        <v>0</v>
      </c>
    </row>
    <row r="455" spans="2:19" x14ac:dyDescent="0.35">
      <c r="B455" s="229"/>
      <c r="C455" s="301"/>
      <c r="D455" s="301"/>
      <c r="E455" s="233"/>
      <c r="F455" s="301"/>
      <c r="G455" s="302"/>
      <c r="H455" s="170"/>
      <c r="I455" s="170"/>
      <c r="J455" s="231"/>
      <c r="K455" s="586">
        <f t="shared" si="45"/>
        <v>0</v>
      </c>
      <c r="L455" s="587">
        <f t="shared" si="46"/>
        <v>0</v>
      </c>
      <c r="M455" s="586">
        <f>IF(P455="x",0,IF(I455&lt;(INDEX(Lookup!$U$2:$U$10,MATCH($D$43,Lookup!$S$2:$S$10,0))),0,ROUND(((_xlfn.DAYS(I455,H455)+1)*J455)/7,0)))</f>
        <v>0</v>
      </c>
      <c r="N455" s="766">
        <f t="shared" si="47"/>
        <v>0</v>
      </c>
      <c r="O455" s="652"/>
      <c r="P455" s="767"/>
      <c r="R455" s="833">
        <f t="shared" si="48"/>
        <v>0</v>
      </c>
      <c r="S455" s="849">
        <f t="shared" si="49"/>
        <v>0</v>
      </c>
    </row>
    <row r="456" spans="2:19" x14ac:dyDescent="0.35">
      <c r="B456" s="229"/>
      <c r="C456" s="301"/>
      <c r="D456" s="301"/>
      <c r="E456" s="233"/>
      <c r="F456" s="301"/>
      <c r="G456" s="302"/>
      <c r="H456" s="170"/>
      <c r="I456" s="170"/>
      <c r="J456" s="231"/>
      <c r="K456" s="586">
        <f t="shared" si="45"/>
        <v>0</v>
      </c>
      <c r="L456" s="587">
        <f t="shared" si="46"/>
        <v>0</v>
      </c>
      <c r="M456" s="586">
        <f>IF(P456="x",0,IF(I456&lt;(INDEX(Lookup!$U$2:$U$10,MATCH($D$43,Lookup!$S$2:$S$10,0))),0,ROUND(((_xlfn.DAYS(I456,H456)+1)*J456)/7,0)))</f>
        <v>0</v>
      </c>
      <c r="N456" s="766">
        <f t="shared" si="47"/>
        <v>0</v>
      </c>
      <c r="O456" s="652"/>
      <c r="P456" s="767"/>
      <c r="R456" s="833">
        <f t="shared" si="48"/>
        <v>0</v>
      </c>
      <c r="S456" s="849">
        <f t="shared" si="49"/>
        <v>0</v>
      </c>
    </row>
    <row r="457" spans="2:19" x14ac:dyDescent="0.35">
      <c r="B457" s="229"/>
      <c r="C457" s="301"/>
      <c r="D457" s="301"/>
      <c r="E457" s="233"/>
      <c r="F457" s="301"/>
      <c r="G457" s="302"/>
      <c r="H457" s="170"/>
      <c r="I457" s="170"/>
      <c r="J457" s="231"/>
      <c r="K457" s="586">
        <f t="shared" si="45"/>
        <v>0</v>
      </c>
      <c r="L457" s="587">
        <f t="shared" si="46"/>
        <v>0</v>
      </c>
      <c r="M457" s="586">
        <f>IF(P457="x",0,IF(I457&lt;(INDEX(Lookup!$U$2:$U$10,MATCH($D$43,Lookup!$S$2:$S$10,0))),0,ROUND(((_xlfn.DAYS(I457,H457)+1)*J457)/7,0)))</f>
        <v>0</v>
      </c>
      <c r="N457" s="766">
        <f t="shared" si="47"/>
        <v>0</v>
      </c>
      <c r="O457" s="652"/>
      <c r="P457" s="767"/>
      <c r="R457" s="833">
        <f t="shared" si="48"/>
        <v>0</v>
      </c>
      <c r="S457" s="849">
        <f t="shared" si="49"/>
        <v>0</v>
      </c>
    </row>
    <row r="458" spans="2:19" x14ac:dyDescent="0.35">
      <c r="B458" s="229"/>
      <c r="C458" s="301"/>
      <c r="D458" s="301"/>
      <c r="E458" s="233"/>
      <c r="F458" s="301"/>
      <c r="G458" s="302"/>
      <c r="H458" s="170"/>
      <c r="I458" s="170"/>
      <c r="J458" s="231"/>
      <c r="K458" s="586">
        <f t="shared" si="45"/>
        <v>0</v>
      </c>
      <c r="L458" s="587">
        <f t="shared" si="46"/>
        <v>0</v>
      </c>
      <c r="M458" s="586">
        <f>IF(P458="x",0,IF(I458&lt;(INDEX(Lookup!$U$2:$U$10,MATCH($D$43,Lookup!$S$2:$S$10,0))),0,ROUND(((_xlfn.DAYS(I458,H458)+1)*J458)/7,0)))</f>
        <v>0</v>
      </c>
      <c r="N458" s="766">
        <f t="shared" si="47"/>
        <v>0</v>
      </c>
      <c r="O458" s="652"/>
      <c r="P458" s="767"/>
      <c r="R458" s="833">
        <f t="shared" si="48"/>
        <v>0</v>
      </c>
      <c r="S458" s="849">
        <f t="shared" si="49"/>
        <v>0</v>
      </c>
    </row>
    <row r="459" spans="2:19" x14ac:dyDescent="0.35">
      <c r="B459" s="229"/>
      <c r="C459" s="301"/>
      <c r="D459" s="301"/>
      <c r="E459" s="233"/>
      <c r="F459" s="301"/>
      <c r="G459" s="302"/>
      <c r="H459" s="170"/>
      <c r="I459" s="170"/>
      <c r="J459" s="231"/>
      <c r="K459" s="586">
        <f t="shared" si="45"/>
        <v>0</v>
      </c>
      <c r="L459" s="587">
        <f t="shared" si="46"/>
        <v>0</v>
      </c>
      <c r="M459" s="586">
        <f>IF(P459="x",0,IF(I459&lt;(INDEX(Lookup!$U$2:$U$10,MATCH($D$43,Lookup!$S$2:$S$10,0))),0,ROUND(((_xlfn.DAYS(I459,H459)+1)*J459)/7,0)))</f>
        <v>0</v>
      </c>
      <c r="N459" s="766">
        <f t="shared" si="47"/>
        <v>0</v>
      </c>
      <c r="O459" s="652"/>
      <c r="P459" s="767"/>
      <c r="R459" s="833">
        <f t="shared" si="48"/>
        <v>0</v>
      </c>
      <c r="S459" s="849">
        <f t="shared" si="49"/>
        <v>0</v>
      </c>
    </row>
    <row r="460" spans="2:19" x14ac:dyDescent="0.35">
      <c r="B460" s="229"/>
      <c r="C460" s="301"/>
      <c r="D460" s="301"/>
      <c r="E460" s="233"/>
      <c r="F460" s="301"/>
      <c r="G460" s="302"/>
      <c r="H460" s="170"/>
      <c r="I460" s="170"/>
      <c r="J460" s="231"/>
      <c r="K460" s="586">
        <f t="shared" si="45"/>
        <v>0</v>
      </c>
      <c r="L460" s="587">
        <f t="shared" si="46"/>
        <v>0</v>
      </c>
      <c r="M460" s="586">
        <f>IF(P460="x",0,IF(I460&lt;(INDEX(Lookup!$U$2:$U$10,MATCH($D$43,Lookup!$S$2:$S$10,0))),0,ROUND(((_xlfn.DAYS(I460,H460)+1)*J460)/7,0)))</f>
        <v>0</v>
      </c>
      <c r="N460" s="766">
        <f t="shared" si="47"/>
        <v>0</v>
      </c>
      <c r="O460" s="652"/>
      <c r="P460" s="767"/>
      <c r="R460" s="833">
        <f t="shared" si="48"/>
        <v>0</v>
      </c>
      <c r="S460" s="849">
        <f t="shared" si="49"/>
        <v>0</v>
      </c>
    </row>
    <row r="461" spans="2:19" x14ac:dyDescent="0.35">
      <c r="B461" s="229"/>
      <c r="C461" s="301"/>
      <c r="D461" s="301"/>
      <c r="E461" s="233"/>
      <c r="F461" s="301"/>
      <c r="G461" s="302"/>
      <c r="H461" s="170"/>
      <c r="I461" s="170"/>
      <c r="J461" s="231"/>
      <c r="K461" s="586">
        <f t="shared" si="45"/>
        <v>0</v>
      </c>
      <c r="L461" s="587">
        <f t="shared" si="46"/>
        <v>0</v>
      </c>
      <c r="M461" s="586">
        <f>IF(P461="x",0,IF(I461&lt;(INDEX(Lookup!$U$2:$U$10,MATCH($D$43,Lookup!$S$2:$S$10,0))),0,ROUND(((_xlfn.DAYS(I461,H461)+1)*J461)/7,0)))</f>
        <v>0</v>
      </c>
      <c r="N461" s="766">
        <f t="shared" si="47"/>
        <v>0</v>
      </c>
      <c r="O461" s="652"/>
      <c r="P461" s="767"/>
      <c r="R461" s="833">
        <f t="shared" si="48"/>
        <v>0</v>
      </c>
      <c r="S461" s="849">
        <f t="shared" si="49"/>
        <v>0</v>
      </c>
    </row>
    <row r="462" spans="2:19" x14ac:dyDescent="0.35">
      <c r="B462" s="229"/>
      <c r="C462" s="301"/>
      <c r="D462" s="301"/>
      <c r="E462" s="233"/>
      <c r="F462" s="301"/>
      <c r="G462" s="302"/>
      <c r="H462" s="170"/>
      <c r="I462" s="170"/>
      <c r="J462" s="231"/>
      <c r="K462" s="586">
        <f t="shared" si="45"/>
        <v>0</v>
      </c>
      <c r="L462" s="587">
        <f t="shared" si="46"/>
        <v>0</v>
      </c>
      <c r="M462" s="586">
        <f>IF(P462="x",0,IF(I462&lt;(INDEX(Lookup!$U$2:$U$10,MATCH($D$43,Lookup!$S$2:$S$10,0))),0,ROUND(((_xlfn.DAYS(I462,H462)+1)*J462)/7,0)))</f>
        <v>0</v>
      </c>
      <c r="N462" s="766">
        <f t="shared" si="47"/>
        <v>0</v>
      </c>
      <c r="O462" s="652"/>
      <c r="P462" s="767"/>
      <c r="R462" s="833">
        <f t="shared" si="48"/>
        <v>0</v>
      </c>
      <c r="S462" s="849">
        <f t="shared" si="49"/>
        <v>0</v>
      </c>
    </row>
    <row r="463" spans="2:19" x14ac:dyDescent="0.35">
      <c r="B463" s="229"/>
      <c r="C463" s="301"/>
      <c r="D463" s="301"/>
      <c r="E463" s="233"/>
      <c r="F463" s="301"/>
      <c r="G463" s="302"/>
      <c r="H463" s="170"/>
      <c r="I463" s="170"/>
      <c r="J463" s="231"/>
      <c r="K463" s="586">
        <f t="shared" si="45"/>
        <v>0</v>
      </c>
      <c r="L463" s="587">
        <f t="shared" si="46"/>
        <v>0</v>
      </c>
      <c r="M463" s="586">
        <f>IF(P463="x",0,IF(I463&lt;(INDEX(Lookup!$U$2:$U$10,MATCH($D$43,Lookup!$S$2:$S$10,0))),0,ROUND(((_xlfn.DAYS(I463,H463)+1)*J463)/7,0)))</f>
        <v>0</v>
      </c>
      <c r="N463" s="766">
        <f t="shared" si="47"/>
        <v>0</v>
      </c>
      <c r="O463" s="652"/>
      <c r="P463" s="767"/>
      <c r="R463" s="833">
        <f t="shared" si="48"/>
        <v>0</v>
      </c>
      <c r="S463" s="849">
        <f t="shared" si="49"/>
        <v>0</v>
      </c>
    </row>
    <row r="464" spans="2:19" x14ac:dyDescent="0.35">
      <c r="B464" s="229"/>
      <c r="C464" s="301"/>
      <c r="D464" s="301"/>
      <c r="E464" s="233"/>
      <c r="F464" s="301"/>
      <c r="G464" s="302"/>
      <c r="H464" s="170"/>
      <c r="I464" s="170"/>
      <c r="J464" s="231"/>
      <c r="K464" s="586">
        <f t="shared" si="45"/>
        <v>0</v>
      </c>
      <c r="L464" s="587">
        <f t="shared" si="46"/>
        <v>0</v>
      </c>
      <c r="M464" s="586">
        <f>IF(P464="x",0,IF(I464&lt;(INDEX(Lookup!$U$2:$U$10,MATCH($D$43,Lookup!$S$2:$S$10,0))),0,ROUND(((_xlfn.DAYS(I464,H464)+1)*J464)/7,0)))</f>
        <v>0</v>
      </c>
      <c r="N464" s="766">
        <f t="shared" si="47"/>
        <v>0</v>
      </c>
      <c r="O464" s="652"/>
      <c r="P464" s="767"/>
      <c r="R464" s="833">
        <f t="shared" si="48"/>
        <v>0</v>
      </c>
      <c r="S464" s="849">
        <f t="shared" si="49"/>
        <v>0</v>
      </c>
    </row>
    <row r="465" spans="2:19" x14ac:dyDescent="0.35">
      <c r="B465" s="229"/>
      <c r="C465" s="301"/>
      <c r="D465" s="301"/>
      <c r="E465" s="233"/>
      <c r="F465" s="301"/>
      <c r="G465" s="302"/>
      <c r="H465" s="170"/>
      <c r="I465" s="170"/>
      <c r="J465" s="231"/>
      <c r="K465" s="586">
        <f t="shared" si="45"/>
        <v>0</v>
      </c>
      <c r="L465" s="587">
        <f t="shared" si="46"/>
        <v>0</v>
      </c>
      <c r="M465" s="586">
        <f>IF(P465="x",0,IF(I465&lt;(INDEX(Lookup!$U$2:$U$10,MATCH($D$43,Lookup!$S$2:$S$10,0))),0,ROUND(((_xlfn.DAYS(I465,H465)+1)*J465)/7,0)))</f>
        <v>0</v>
      </c>
      <c r="N465" s="766">
        <f t="shared" si="47"/>
        <v>0</v>
      </c>
      <c r="O465" s="652"/>
      <c r="P465" s="767"/>
      <c r="R465" s="833">
        <f t="shared" si="48"/>
        <v>0</v>
      </c>
      <c r="S465" s="849">
        <f t="shared" si="49"/>
        <v>0</v>
      </c>
    </row>
    <row r="466" spans="2:19" x14ac:dyDescent="0.35">
      <c r="B466" s="229"/>
      <c r="C466" s="301"/>
      <c r="D466" s="301"/>
      <c r="E466" s="233"/>
      <c r="F466" s="301"/>
      <c r="G466" s="302"/>
      <c r="H466" s="170"/>
      <c r="I466" s="170"/>
      <c r="J466" s="231"/>
      <c r="K466" s="586">
        <f t="shared" si="45"/>
        <v>0</v>
      </c>
      <c r="L466" s="587">
        <f t="shared" si="46"/>
        <v>0</v>
      </c>
      <c r="M466" s="586">
        <f>IF(P466="x",0,IF(I466&lt;(INDEX(Lookup!$U$2:$U$10,MATCH($D$43,Lookup!$S$2:$S$10,0))),0,ROUND(((_xlfn.DAYS(I466,H466)+1)*J466)/7,0)))</f>
        <v>0</v>
      </c>
      <c r="N466" s="766">
        <f t="shared" si="47"/>
        <v>0</v>
      </c>
      <c r="O466" s="652"/>
      <c r="P466" s="767"/>
      <c r="R466" s="833">
        <f t="shared" si="48"/>
        <v>0</v>
      </c>
      <c r="S466" s="849">
        <f t="shared" si="49"/>
        <v>0</v>
      </c>
    </row>
    <row r="467" spans="2:19" x14ac:dyDescent="0.35">
      <c r="B467" s="229"/>
      <c r="C467" s="301"/>
      <c r="D467" s="301"/>
      <c r="E467" s="233"/>
      <c r="F467" s="301"/>
      <c r="G467" s="302"/>
      <c r="H467" s="170"/>
      <c r="I467" s="170"/>
      <c r="J467" s="231"/>
      <c r="K467" s="586">
        <f t="shared" si="45"/>
        <v>0</v>
      </c>
      <c r="L467" s="587">
        <f t="shared" si="46"/>
        <v>0</v>
      </c>
      <c r="M467" s="586">
        <f>IF(P467="x",0,IF(I467&lt;(INDEX(Lookup!$U$2:$U$10,MATCH($D$43,Lookup!$S$2:$S$10,0))),0,ROUND(((_xlfn.DAYS(I467,H467)+1)*J467)/7,0)))</f>
        <v>0</v>
      </c>
      <c r="N467" s="766">
        <f t="shared" si="47"/>
        <v>0</v>
      </c>
      <c r="O467" s="652"/>
      <c r="P467" s="767"/>
      <c r="R467" s="833">
        <f t="shared" si="48"/>
        <v>0</v>
      </c>
      <c r="S467" s="849">
        <f t="shared" si="49"/>
        <v>0</v>
      </c>
    </row>
    <row r="468" spans="2:19" x14ac:dyDescent="0.35">
      <c r="B468" s="229"/>
      <c r="C468" s="301"/>
      <c r="D468" s="301"/>
      <c r="E468" s="233"/>
      <c r="F468" s="301"/>
      <c r="G468" s="302"/>
      <c r="H468" s="170"/>
      <c r="I468" s="170"/>
      <c r="J468" s="231"/>
      <c r="K468" s="586">
        <f t="shared" si="45"/>
        <v>0</v>
      </c>
      <c r="L468" s="587">
        <f t="shared" si="46"/>
        <v>0</v>
      </c>
      <c r="M468" s="586">
        <f>IF(P468="x",0,IF(I468&lt;(INDEX(Lookup!$U$2:$U$10,MATCH($D$43,Lookup!$S$2:$S$10,0))),0,ROUND(((_xlfn.DAYS(I468,H468)+1)*J468)/7,0)))</f>
        <v>0</v>
      </c>
      <c r="N468" s="766">
        <f t="shared" si="47"/>
        <v>0</v>
      </c>
      <c r="O468" s="652"/>
      <c r="P468" s="767"/>
      <c r="R468" s="833">
        <f t="shared" si="48"/>
        <v>0</v>
      </c>
      <c r="S468" s="849">
        <f t="shared" si="49"/>
        <v>0</v>
      </c>
    </row>
    <row r="469" spans="2:19" x14ac:dyDescent="0.35">
      <c r="B469" s="229"/>
      <c r="C469" s="301"/>
      <c r="D469" s="301"/>
      <c r="E469" s="233"/>
      <c r="F469" s="301"/>
      <c r="G469" s="302"/>
      <c r="H469" s="170"/>
      <c r="I469" s="170"/>
      <c r="J469" s="231"/>
      <c r="K469" s="586">
        <f t="shared" si="45"/>
        <v>0</v>
      </c>
      <c r="L469" s="587">
        <f t="shared" si="46"/>
        <v>0</v>
      </c>
      <c r="M469" s="586">
        <f>IF(P469="x",0,IF(I469&lt;(INDEX(Lookup!$U$2:$U$10,MATCH($D$43,Lookup!$S$2:$S$10,0))),0,ROUND(((_xlfn.DAYS(I469,H469)+1)*J469)/7,0)))</f>
        <v>0</v>
      </c>
      <c r="N469" s="766">
        <f t="shared" si="47"/>
        <v>0</v>
      </c>
      <c r="O469" s="652"/>
      <c r="P469" s="767"/>
      <c r="R469" s="833">
        <f t="shared" si="48"/>
        <v>0</v>
      </c>
      <c r="S469" s="849">
        <f t="shared" si="49"/>
        <v>0</v>
      </c>
    </row>
    <row r="470" spans="2:19" x14ac:dyDescent="0.35">
      <c r="B470" s="229"/>
      <c r="C470" s="301"/>
      <c r="D470" s="301"/>
      <c r="E470" s="233"/>
      <c r="F470" s="301"/>
      <c r="G470" s="302"/>
      <c r="H470" s="170"/>
      <c r="I470" s="170"/>
      <c r="J470" s="231"/>
      <c r="K470" s="586">
        <f t="shared" si="45"/>
        <v>0</v>
      </c>
      <c r="L470" s="587">
        <f t="shared" si="46"/>
        <v>0</v>
      </c>
      <c r="M470" s="586">
        <f>IF(P470="x",0,IF(I470&lt;(INDEX(Lookup!$U$2:$U$10,MATCH($D$43,Lookup!$S$2:$S$10,0))),0,ROUND(((_xlfn.DAYS(I470,H470)+1)*J470)/7,0)))</f>
        <v>0</v>
      </c>
      <c r="N470" s="766">
        <f t="shared" si="47"/>
        <v>0</v>
      </c>
      <c r="O470" s="652"/>
      <c r="P470" s="767"/>
      <c r="R470" s="833">
        <f t="shared" si="48"/>
        <v>0</v>
      </c>
      <c r="S470" s="849">
        <f t="shared" si="49"/>
        <v>0</v>
      </c>
    </row>
    <row r="471" spans="2:19" x14ac:dyDescent="0.35">
      <c r="B471" s="229"/>
      <c r="C471" s="301"/>
      <c r="D471" s="301"/>
      <c r="E471" s="233"/>
      <c r="F471" s="301"/>
      <c r="G471" s="302"/>
      <c r="H471" s="170"/>
      <c r="I471" s="170"/>
      <c r="J471" s="231"/>
      <c r="K471" s="586">
        <f t="shared" si="45"/>
        <v>0</v>
      </c>
      <c r="L471" s="587">
        <f t="shared" si="46"/>
        <v>0</v>
      </c>
      <c r="M471" s="586">
        <f>IF(P471="x",0,IF(I471&lt;(INDEX(Lookup!$U$2:$U$10,MATCH($D$43,Lookup!$S$2:$S$10,0))),0,ROUND(((_xlfn.DAYS(I471,H471)+1)*J471)/7,0)))</f>
        <v>0</v>
      </c>
      <c r="N471" s="766">
        <f t="shared" si="47"/>
        <v>0</v>
      </c>
      <c r="O471" s="652"/>
      <c r="P471" s="767"/>
      <c r="R471" s="833">
        <f t="shared" si="48"/>
        <v>0</v>
      </c>
      <c r="S471" s="849">
        <f t="shared" si="49"/>
        <v>0</v>
      </c>
    </row>
    <row r="472" spans="2:19" x14ac:dyDescent="0.35">
      <c r="B472" s="229"/>
      <c r="C472" s="301"/>
      <c r="D472" s="301"/>
      <c r="E472" s="233"/>
      <c r="F472" s="301"/>
      <c r="G472" s="302"/>
      <c r="H472" s="170"/>
      <c r="I472" s="170"/>
      <c r="J472" s="231"/>
      <c r="K472" s="586">
        <f t="shared" si="45"/>
        <v>0</v>
      </c>
      <c r="L472" s="587">
        <f t="shared" si="46"/>
        <v>0</v>
      </c>
      <c r="M472" s="586">
        <f>IF(P472="x",0,IF(I472&lt;(INDEX(Lookup!$U$2:$U$10,MATCH($D$43,Lookup!$S$2:$S$10,0))),0,ROUND(((_xlfn.DAYS(I472,H472)+1)*J472)/7,0)))</f>
        <v>0</v>
      </c>
      <c r="N472" s="766">
        <f t="shared" si="47"/>
        <v>0</v>
      </c>
      <c r="O472" s="652"/>
      <c r="P472" s="767"/>
      <c r="R472" s="833">
        <f t="shared" si="48"/>
        <v>0</v>
      </c>
      <c r="S472" s="849">
        <f t="shared" si="49"/>
        <v>0</v>
      </c>
    </row>
    <row r="473" spans="2:19" x14ac:dyDescent="0.35">
      <c r="B473" s="229"/>
      <c r="C473" s="301"/>
      <c r="D473" s="301"/>
      <c r="E473" s="233"/>
      <c r="F473" s="301"/>
      <c r="G473" s="302"/>
      <c r="H473" s="170"/>
      <c r="I473" s="170"/>
      <c r="J473" s="231"/>
      <c r="K473" s="586">
        <f t="shared" si="45"/>
        <v>0</v>
      </c>
      <c r="L473" s="587">
        <f t="shared" si="46"/>
        <v>0</v>
      </c>
      <c r="M473" s="586">
        <f>IF(P473="x",0,IF(I473&lt;(INDEX(Lookup!$U$2:$U$10,MATCH($D$43,Lookup!$S$2:$S$10,0))),0,ROUND(((_xlfn.DAYS(I473,H473)+1)*J473)/7,0)))</f>
        <v>0</v>
      </c>
      <c r="N473" s="766">
        <f t="shared" si="47"/>
        <v>0</v>
      </c>
      <c r="O473" s="652"/>
      <c r="P473" s="767"/>
      <c r="R473" s="833">
        <f t="shared" si="48"/>
        <v>0</v>
      </c>
      <c r="S473" s="849">
        <f t="shared" si="49"/>
        <v>0</v>
      </c>
    </row>
    <row r="474" spans="2:19" x14ac:dyDescent="0.35">
      <c r="B474" s="229"/>
      <c r="C474" s="301"/>
      <c r="D474" s="301"/>
      <c r="E474" s="233"/>
      <c r="F474" s="301"/>
      <c r="G474" s="302"/>
      <c r="H474" s="170"/>
      <c r="I474" s="170"/>
      <c r="J474" s="231"/>
      <c r="K474" s="586">
        <f t="shared" si="45"/>
        <v>0</v>
      </c>
      <c r="L474" s="587">
        <f t="shared" si="46"/>
        <v>0</v>
      </c>
      <c r="M474" s="586">
        <f>IF(P474="x",0,IF(I474&lt;(INDEX(Lookup!$U$2:$U$10,MATCH($D$43,Lookup!$S$2:$S$10,0))),0,ROUND(((_xlfn.DAYS(I474,H474)+1)*J474)/7,0)))</f>
        <v>0</v>
      </c>
      <c r="N474" s="766">
        <f t="shared" si="47"/>
        <v>0</v>
      </c>
      <c r="O474" s="652"/>
      <c r="P474" s="767"/>
      <c r="R474" s="833">
        <f t="shared" si="48"/>
        <v>0</v>
      </c>
      <c r="S474" s="849">
        <f t="shared" si="49"/>
        <v>0</v>
      </c>
    </row>
    <row r="475" spans="2:19" x14ac:dyDescent="0.35">
      <c r="B475" s="229"/>
      <c r="C475" s="301"/>
      <c r="D475" s="301"/>
      <c r="E475" s="233"/>
      <c r="F475" s="301"/>
      <c r="G475" s="302"/>
      <c r="H475" s="170"/>
      <c r="I475" s="170"/>
      <c r="J475" s="231"/>
      <c r="K475" s="586">
        <f t="shared" si="45"/>
        <v>0</v>
      </c>
      <c r="L475" s="587">
        <f t="shared" si="46"/>
        <v>0</v>
      </c>
      <c r="M475" s="586">
        <f>IF(P475="x",0,IF(I475&lt;(INDEX(Lookup!$U$2:$U$10,MATCH($D$43,Lookup!$S$2:$S$10,0))),0,ROUND(((_xlfn.DAYS(I475,H475)+1)*J475)/7,0)))</f>
        <v>0</v>
      </c>
      <c r="N475" s="766">
        <f t="shared" si="47"/>
        <v>0</v>
      </c>
      <c r="O475" s="652"/>
      <c r="P475" s="767"/>
      <c r="R475" s="833">
        <f t="shared" si="48"/>
        <v>0</v>
      </c>
      <c r="S475" s="849">
        <f t="shared" si="49"/>
        <v>0</v>
      </c>
    </row>
    <row r="476" spans="2:19" x14ac:dyDescent="0.35">
      <c r="B476" s="229"/>
      <c r="C476" s="301"/>
      <c r="D476" s="301"/>
      <c r="E476" s="233"/>
      <c r="F476" s="301"/>
      <c r="G476" s="302"/>
      <c r="H476" s="170"/>
      <c r="I476" s="170"/>
      <c r="J476" s="231"/>
      <c r="K476" s="586">
        <f t="shared" si="45"/>
        <v>0</v>
      </c>
      <c r="L476" s="587">
        <f t="shared" si="46"/>
        <v>0</v>
      </c>
      <c r="M476" s="586">
        <f>IF(P476="x",0,IF(I476&lt;(INDEX(Lookup!$U$2:$U$10,MATCH($D$43,Lookup!$S$2:$S$10,0))),0,ROUND(((_xlfn.DAYS(I476,H476)+1)*J476)/7,0)))</f>
        <v>0</v>
      </c>
      <c r="N476" s="766">
        <f t="shared" si="47"/>
        <v>0</v>
      </c>
      <c r="O476" s="652"/>
      <c r="P476" s="767"/>
      <c r="R476" s="833">
        <f t="shared" si="48"/>
        <v>0</v>
      </c>
      <c r="S476" s="849">
        <f t="shared" si="49"/>
        <v>0</v>
      </c>
    </row>
    <row r="477" spans="2:19" x14ac:dyDescent="0.35">
      <c r="B477" s="229"/>
      <c r="C477" s="301"/>
      <c r="D477" s="301"/>
      <c r="E477" s="233"/>
      <c r="F477" s="301"/>
      <c r="G477" s="302"/>
      <c r="H477" s="170"/>
      <c r="I477" s="170"/>
      <c r="J477" s="231"/>
      <c r="K477" s="586">
        <f t="shared" si="45"/>
        <v>0</v>
      </c>
      <c r="L477" s="587">
        <f t="shared" si="46"/>
        <v>0</v>
      </c>
      <c r="M477" s="586">
        <f>IF(P477="x",0,IF(I477&lt;(INDEX(Lookup!$U$2:$U$10,MATCH($D$43,Lookup!$S$2:$S$10,0))),0,ROUND(((_xlfn.DAYS(I477,H477)+1)*J477)/7,0)))</f>
        <v>0</v>
      </c>
      <c r="N477" s="766">
        <f t="shared" si="47"/>
        <v>0</v>
      </c>
      <c r="O477" s="652"/>
      <c r="P477" s="767"/>
      <c r="R477" s="833">
        <f t="shared" si="48"/>
        <v>0</v>
      </c>
      <c r="S477" s="849">
        <f t="shared" si="49"/>
        <v>0</v>
      </c>
    </row>
    <row r="478" spans="2:19" x14ac:dyDescent="0.35">
      <c r="B478" s="229"/>
      <c r="C478" s="301"/>
      <c r="D478" s="301"/>
      <c r="E478" s="233"/>
      <c r="F478" s="301"/>
      <c r="G478" s="302"/>
      <c r="H478" s="170"/>
      <c r="I478" s="170"/>
      <c r="J478" s="231"/>
      <c r="K478" s="586">
        <f t="shared" si="45"/>
        <v>0</v>
      </c>
      <c r="L478" s="587">
        <f t="shared" si="46"/>
        <v>0</v>
      </c>
      <c r="M478" s="586">
        <f>IF(P478="x",0,IF(I478&lt;(INDEX(Lookup!$U$2:$U$10,MATCH($D$43,Lookup!$S$2:$S$10,0))),0,ROUND(((_xlfn.DAYS(I478,H478)+1)*J478)/7,0)))</f>
        <v>0</v>
      </c>
      <c r="N478" s="766">
        <f t="shared" si="47"/>
        <v>0</v>
      </c>
      <c r="O478" s="652"/>
      <c r="P478" s="767"/>
      <c r="R478" s="833">
        <f t="shared" si="48"/>
        <v>0</v>
      </c>
      <c r="S478" s="849">
        <f t="shared" si="49"/>
        <v>0</v>
      </c>
    </row>
    <row r="479" spans="2:19" x14ac:dyDescent="0.35">
      <c r="B479" s="229"/>
      <c r="C479" s="301"/>
      <c r="D479" s="301"/>
      <c r="E479" s="233"/>
      <c r="F479" s="301"/>
      <c r="G479" s="302"/>
      <c r="H479" s="170"/>
      <c r="I479" s="170"/>
      <c r="J479" s="231"/>
      <c r="K479" s="586">
        <f t="shared" si="45"/>
        <v>0</v>
      </c>
      <c r="L479" s="587">
        <f t="shared" si="46"/>
        <v>0</v>
      </c>
      <c r="M479" s="586">
        <f>IF(P479="x",0,IF(I479&lt;(INDEX(Lookup!$U$2:$U$10,MATCH($D$43,Lookup!$S$2:$S$10,0))),0,ROUND(((_xlfn.DAYS(I479,H479)+1)*J479)/7,0)))</f>
        <v>0</v>
      </c>
      <c r="N479" s="766">
        <f t="shared" si="47"/>
        <v>0</v>
      </c>
      <c r="O479" s="652"/>
      <c r="P479" s="767"/>
      <c r="R479" s="833">
        <f t="shared" si="48"/>
        <v>0</v>
      </c>
      <c r="S479" s="849">
        <f t="shared" si="49"/>
        <v>0</v>
      </c>
    </row>
    <row r="480" spans="2:19" x14ac:dyDescent="0.35">
      <c r="B480" s="229"/>
      <c r="C480" s="301"/>
      <c r="D480" s="301"/>
      <c r="E480" s="233"/>
      <c r="F480" s="301"/>
      <c r="G480" s="302"/>
      <c r="H480" s="170"/>
      <c r="I480" s="170"/>
      <c r="J480" s="231"/>
      <c r="K480" s="586">
        <f t="shared" si="45"/>
        <v>0</v>
      </c>
      <c r="L480" s="587">
        <f t="shared" si="46"/>
        <v>0</v>
      </c>
      <c r="M480" s="586">
        <f>IF(P480="x",0,IF(I480&lt;(INDEX(Lookup!$U$2:$U$10,MATCH($D$43,Lookup!$S$2:$S$10,0))),0,ROUND(((_xlfn.DAYS(I480,H480)+1)*J480)/7,0)))</f>
        <v>0</v>
      </c>
      <c r="N480" s="766">
        <f t="shared" si="47"/>
        <v>0</v>
      </c>
      <c r="O480" s="652"/>
      <c r="P480" s="767"/>
      <c r="R480" s="833">
        <f t="shared" si="48"/>
        <v>0</v>
      </c>
      <c r="S480" s="849">
        <f t="shared" si="49"/>
        <v>0</v>
      </c>
    </row>
    <row r="481" spans="2:19" x14ac:dyDescent="0.35">
      <c r="B481" s="229"/>
      <c r="C481" s="301"/>
      <c r="D481" s="301"/>
      <c r="E481" s="233"/>
      <c r="F481" s="301"/>
      <c r="G481" s="302"/>
      <c r="H481" s="170"/>
      <c r="I481" s="170"/>
      <c r="J481" s="231"/>
      <c r="K481" s="586">
        <f t="shared" si="45"/>
        <v>0</v>
      </c>
      <c r="L481" s="587">
        <f t="shared" si="46"/>
        <v>0</v>
      </c>
      <c r="M481" s="586">
        <f>IF(P481="x",0,IF(I481&lt;(INDEX(Lookup!$U$2:$U$10,MATCH($D$43,Lookup!$S$2:$S$10,0))),0,ROUND(((_xlfn.DAYS(I481,H481)+1)*J481)/7,0)))</f>
        <v>0</v>
      </c>
      <c r="N481" s="766">
        <f t="shared" si="47"/>
        <v>0</v>
      </c>
      <c r="O481" s="652"/>
      <c r="P481" s="767"/>
      <c r="R481" s="833">
        <f t="shared" si="48"/>
        <v>0</v>
      </c>
      <c r="S481" s="849">
        <f t="shared" si="49"/>
        <v>0</v>
      </c>
    </row>
    <row r="482" spans="2:19" x14ac:dyDescent="0.35">
      <c r="B482" s="229"/>
      <c r="C482" s="301"/>
      <c r="D482" s="301"/>
      <c r="E482" s="233"/>
      <c r="F482" s="301"/>
      <c r="G482" s="302"/>
      <c r="H482" s="170"/>
      <c r="I482" s="170"/>
      <c r="J482" s="231"/>
      <c r="K482" s="586">
        <f t="shared" si="45"/>
        <v>0</v>
      </c>
      <c r="L482" s="587">
        <f t="shared" si="46"/>
        <v>0</v>
      </c>
      <c r="M482" s="586">
        <f>IF(P482="x",0,IF(I482&lt;(INDEX(Lookup!$U$2:$U$10,MATCH($D$43,Lookup!$S$2:$S$10,0))),0,ROUND(((_xlfn.DAYS(I482,H482)+1)*J482)/7,0)))</f>
        <v>0</v>
      </c>
      <c r="N482" s="766">
        <f t="shared" si="47"/>
        <v>0</v>
      </c>
      <c r="O482" s="652"/>
      <c r="P482" s="767"/>
      <c r="R482" s="833">
        <f t="shared" si="48"/>
        <v>0</v>
      </c>
      <c r="S482" s="849">
        <f t="shared" si="49"/>
        <v>0</v>
      </c>
    </row>
    <row r="483" spans="2:19" x14ac:dyDescent="0.35">
      <c r="B483" s="229"/>
      <c r="C483" s="301"/>
      <c r="D483" s="301"/>
      <c r="E483" s="233"/>
      <c r="F483" s="301"/>
      <c r="G483" s="302"/>
      <c r="H483" s="170"/>
      <c r="I483" s="170"/>
      <c r="J483" s="231"/>
      <c r="K483" s="586">
        <f t="shared" si="45"/>
        <v>0</v>
      </c>
      <c r="L483" s="587">
        <f t="shared" si="46"/>
        <v>0</v>
      </c>
      <c r="M483" s="586">
        <f>IF(P483="x",0,IF(I483&lt;(INDEX(Lookup!$U$2:$U$10,MATCH($D$43,Lookup!$S$2:$S$10,0))),0,ROUND(((_xlfn.DAYS(I483,H483)+1)*J483)/7,0)))</f>
        <v>0</v>
      </c>
      <c r="N483" s="766">
        <f t="shared" si="47"/>
        <v>0</v>
      </c>
      <c r="O483" s="652"/>
      <c r="P483" s="767"/>
      <c r="R483" s="833">
        <f t="shared" si="48"/>
        <v>0</v>
      </c>
      <c r="S483" s="849">
        <f t="shared" si="49"/>
        <v>0</v>
      </c>
    </row>
    <row r="484" spans="2:19" x14ac:dyDescent="0.35">
      <c r="B484" s="229"/>
      <c r="C484" s="301"/>
      <c r="D484" s="301"/>
      <c r="E484" s="233"/>
      <c r="F484" s="301"/>
      <c r="G484" s="302"/>
      <c r="H484" s="170"/>
      <c r="I484" s="170"/>
      <c r="J484" s="231"/>
      <c r="K484" s="586">
        <f t="shared" si="45"/>
        <v>0</v>
      </c>
      <c r="L484" s="587">
        <f t="shared" si="46"/>
        <v>0</v>
      </c>
      <c r="M484" s="586">
        <f>IF(P484="x",0,IF(I484&lt;(INDEX(Lookup!$U$2:$U$10,MATCH($D$43,Lookup!$S$2:$S$10,0))),0,ROUND(((_xlfn.DAYS(I484,H484)+1)*J484)/7,0)))</f>
        <v>0</v>
      </c>
      <c r="N484" s="766">
        <f t="shared" si="47"/>
        <v>0</v>
      </c>
      <c r="O484" s="652"/>
      <c r="P484" s="767"/>
      <c r="R484" s="833">
        <f t="shared" si="48"/>
        <v>0</v>
      </c>
      <c r="S484" s="849">
        <f t="shared" si="49"/>
        <v>0</v>
      </c>
    </row>
    <row r="485" spans="2:19" x14ac:dyDescent="0.35">
      <c r="B485" s="229"/>
      <c r="C485" s="301"/>
      <c r="D485" s="301"/>
      <c r="E485" s="233"/>
      <c r="F485" s="301"/>
      <c r="G485" s="302"/>
      <c r="H485" s="170"/>
      <c r="I485" s="170"/>
      <c r="J485" s="231"/>
      <c r="K485" s="586">
        <f t="shared" si="45"/>
        <v>0</v>
      </c>
      <c r="L485" s="587">
        <f t="shared" si="46"/>
        <v>0</v>
      </c>
      <c r="M485" s="586">
        <f>IF(P485="x",0,IF(I485&lt;(INDEX(Lookup!$U$2:$U$10,MATCH($D$43,Lookup!$S$2:$S$10,0))),0,ROUND(((_xlfn.DAYS(I485,H485)+1)*J485)/7,0)))</f>
        <v>0</v>
      </c>
      <c r="N485" s="766">
        <f t="shared" si="47"/>
        <v>0</v>
      </c>
      <c r="O485" s="652"/>
      <c r="P485" s="767"/>
      <c r="R485" s="833">
        <f t="shared" si="48"/>
        <v>0</v>
      </c>
      <c r="S485" s="849">
        <f t="shared" si="49"/>
        <v>0</v>
      </c>
    </row>
    <row r="486" spans="2:19" x14ac:dyDescent="0.35">
      <c r="B486" s="229"/>
      <c r="C486" s="301"/>
      <c r="D486" s="301"/>
      <c r="E486" s="233"/>
      <c r="F486" s="301"/>
      <c r="G486" s="302"/>
      <c r="H486" s="170"/>
      <c r="I486" s="170"/>
      <c r="J486" s="231"/>
      <c r="K486" s="586">
        <f t="shared" si="45"/>
        <v>0</v>
      </c>
      <c r="L486" s="587">
        <f t="shared" si="46"/>
        <v>0</v>
      </c>
      <c r="M486" s="586">
        <f>IF(P486="x",0,IF(I486&lt;(INDEX(Lookup!$U$2:$U$10,MATCH($D$43,Lookup!$S$2:$S$10,0))),0,ROUND(((_xlfn.DAYS(I486,H486)+1)*J486)/7,0)))</f>
        <v>0</v>
      </c>
      <c r="N486" s="766">
        <f t="shared" si="47"/>
        <v>0</v>
      </c>
      <c r="O486" s="652"/>
      <c r="P486" s="767"/>
      <c r="R486" s="833">
        <f t="shared" si="48"/>
        <v>0</v>
      </c>
      <c r="S486" s="849">
        <f t="shared" si="49"/>
        <v>0</v>
      </c>
    </row>
    <row r="487" spans="2:19" x14ac:dyDescent="0.35">
      <c r="B487" s="229"/>
      <c r="C487" s="301"/>
      <c r="D487" s="301"/>
      <c r="E487" s="233"/>
      <c r="F487" s="301"/>
      <c r="G487" s="302"/>
      <c r="H487" s="170"/>
      <c r="I487" s="170"/>
      <c r="J487" s="231"/>
      <c r="K487" s="586">
        <f t="shared" si="45"/>
        <v>0</v>
      </c>
      <c r="L487" s="587">
        <f t="shared" si="46"/>
        <v>0</v>
      </c>
      <c r="M487" s="586">
        <f>IF(P487="x",0,IF(I487&lt;(INDEX(Lookup!$U$2:$U$10,MATCH($D$43,Lookup!$S$2:$S$10,0))),0,ROUND(((_xlfn.DAYS(I487,H487)+1)*J487)/7,0)))</f>
        <v>0</v>
      </c>
      <c r="N487" s="766">
        <f t="shared" si="47"/>
        <v>0</v>
      </c>
      <c r="O487" s="652"/>
      <c r="P487" s="767"/>
      <c r="R487" s="833">
        <f t="shared" si="48"/>
        <v>0</v>
      </c>
      <c r="S487" s="849">
        <f t="shared" si="49"/>
        <v>0</v>
      </c>
    </row>
    <row r="488" spans="2:19" x14ac:dyDescent="0.35">
      <c r="B488" s="229"/>
      <c r="C488" s="301"/>
      <c r="D488" s="301"/>
      <c r="E488" s="233"/>
      <c r="F488" s="301"/>
      <c r="G488" s="302"/>
      <c r="H488" s="170"/>
      <c r="I488" s="170"/>
      <c r="J488" s="231"/>
      <c r="K488" s="586">
        <f t="shared" si="45"/>
        <v>0</v>
      </c>
      <c r="L488" s="587">
        <f t="shared" si="46"/>
        <v>0</v>
      </c>
      <c r="M488" s="586">
        <f>IF(P488="x",0,IF(I488&lt;(INDEX(Lookup!$U$2:$U$10,MATCH($D$43,Lookup!$S$2:$S$10,0))),0,ROUND(((_xlfn.DAYS(I488,H488)+1)*J488)/7,0)))</f>
        <v>0</v>
      </c>
      <c r="N488" s="766">
        <f t="shared" si="47"/>
        <v>0</v>
      </c>
      <c r="O488" s="652"/>
      <c r="P488" s="767"/>
      <c r="R488" s="833">
        <f t="shared" si="48"/>
        <v>0</v>
      </c>
      <c r="S488" s="849">
        <f t="shared" si="49"/>
        <v>0</v>
      </c>
    </row>
    <row r="489" spans="2:19" x14ac:dyDescent="0.35">
      <c r="B489" s="229"/>
      <c r="C489" s="301"/>
      <c r="D489" s="301"/>
      <c r="E489" s="233"/>
      <c r="F489" s="301"/>
      <c r="G489" s="302"/>
      <c r="H489" s="170"/>
      <c r="I489" s="170"/>
      <c r="J489" s="231"/>
      <c r="K489" s="586">
        <f t="shared" si="45"/>
        <v>0</v>
      </c>
      <c r="L489" s="587">
        <f t="shared" si="46"/>
        <v>0</v>
      </c>
      <c r="M489" s="586">
        <f>IF(P489="x",0,IF(I489&lt;(INDEX(Lookup!$U$2:$U$10,MATCH($D$43,Lookup!$S$2:$S$10,0))),0,ROUND(((_xlfn.DAYS(I489,H489)+1)*J489)/7,0)))</f>
        <v>0</v>
      </c>
      <c r="N489" s="766">
        <f t="shared" si="47"/>
        <v>0</v>
      </c>
      <c r="O489" s="652"/>
      <c r="P489" s="767"/>
      <c r="R489" s="833">
        <f t="shared" si="48"/>
        <v>0</v>
      </c>
      <c r="S489" s="849">
        <f t="shared" si="49"/>
        <v>0</v>
      </c>
    </row>
    <row r="490" spans="2:19" x14ac:dyDescent="0.35">
      <c r="B490" s="229"/>
      <c r="C490" s="301"/>
      <c r="D490" s="301"/>
      <c r="E490" s="233"/>
      <c r="F490" s="301"/>
      <c r="G490" s="302"/>
      <c r="H490" s="170"/>
      <c r="I490" s="170"/>
      <c r="J490" s="231"/>
      <c r="K490" s="586">
        <f t="shared" si="45"/>
        <v>0</v>
      </c>
      <c r="L490" s="587">
        <f t="shared" si="46"/>
        <v>0</v>
      </c>
      <c r="M490" s="586">
        <f>IF(P490="x",0,IF(I490&lt;(INDEX(Lookup!$U$2:$U$10,MATCH($D$43,Lookup!$S$2:$S$10,0))),0,ROUND(((_xlfn.DAYS(I490,H490)+1)*J490)/7,0)))</f>
        <v>0</v>
      </c>
      <c r="N490" s="766">
        <f t="shared" si="47"/>
        <v>0</v>
      </c>
      <c r="O490" s="652"/>
      <c r="P490" s="767"/>
      <c r="R490" s="833">
        <f t="shared" si="48"/>
        <v>0</v>
      </c>
      <c r="S490" s="849">
        <f t="shared" si="49"/>
        <v>0</v>
      </c>
    </row>
    <row r="491" spans="2:19" x14ac:dyDescent="0.35">
      <c r="B491" s="229"/>
      <c r="C491" s="301"/>
      <c r="D491" s="301"/>
      <c r="E491" s="233"/>
      <c r="F491" s="301"/>
      <c r="G491" s="302"/>
      <c r="H491" s="170"/>
      <c r="I491" s="170"/>
      <c r="J491" s="231"/>
      <c r="K491" s="586">
        <f t="shared" si="45"/>
        <v>0</v>
      </c>
      <c r="L491" s="587">
        <f t="shared" si="46"/>
        <v>0</v>
      </c>
      <c r="M491" s="586">
        <f>IF(P491="x",0,IF(I491&lt;(INDEX(Lookup!$U$2:$U$10,MATCH($D$43,Lookup!$S$2:$S$10,0))),0,ROUND(((_xlfn.DAYS(I491,H491)+1)*J491)/7,0)))</f>
        <v>0</v>
      </c>
      <c r="N491" s="766">
        <f t="shared" si="47"/>
        <v>0</v>
      </c>
      <c r="O491" s="652"/>
      <c r="P491" s="767"/>
      <c r="R491" s="833">
        <f t="shared" si="48"/>
        <v>0</v>
      </c>
      <c r="S491" s="849">
        <f t="shared" si="49"/>
        <v>0</v>
      </c>
    </row>
    <row r="492" spans="2:19" x14ac:dyDescent="0.35">
      <c r="B492" s="229"/>
      <c r="C492" s="301"/>
      <c r="D492" s="301"/>
      <c r="E492" s="233"/>
      <c r="F492" s="301"/>
      <c r="G492" s="302"/>
      <c r="H492" s="170"/>
      <c r="I492" s="170"/>
      <c r="J492" s="231"/>
      <c r="K492" s="586">
        <f t="shared" si="45"/>
        <v>0</v>
      </c>
      <c r="L492" s="587">
        <f t="shared" si="46"/>
        <v>0</v>
      </c>
      <c r="M492" s="586">
        <f>IF(P492="x",0,IF(I492&lt;(INDEX(Lookup!$U$2:$U$10,MATCH($D$43,Lookup!$S$2:$S$10,0))),0,ROUND(((_xlfn.DAYS(I492,H492)+1)*J492)/7,0)))</f>
        <v>0</v>
      </c>
      <c r="N492" s="766">
        <f t="shared" si="47"/>
        <v>0</v>
      </c>
      <c r="O492" s="652"/>
      <c r="P492" s="767"/>
      <c r="R492" s="833">
        <f t="shared" si="48"/>
        <v>0</v>
      </c>
      <c r="S492" s="849">
        <f t="shared" si="49"/>
        <v>0</v>
      </c>
    </row>
    <row r="493" spans="2:19" x14ac:dyDescent="0.35">
      <c r="B493" s="229"/>
      <c r="C493" s="301"/>
      <c r="D493" s="301"/>
      <c r="E493" s="233"/>
      <c r="F493" s="301"/>
      <c r="G493" s="302"/>
      <c r="H493" s="170"/>
      <c r="I493" s="170"/>
      <c r="J493" s="231"/>
      <c r="K493" s="586">
        <f t="shared" si="45"/>
        <v>0</v>
      </c>
      <c r="L493" s="587">
        <f t="shared" si="46"/>
        <v>0</v>
      </c>
      <c r="M493" s="586">
        <f>IF(P493="x",0,IF(I493&lt;(INDEX(Lookup!$U$2:$U$10,MATCH($D$43,Lookup!$S$2:$S$10,0))),0,ROUND(((_xlfn.DAYS(I493,H493)+1)*J493)/7,0)))</f>
        <v>0</v>
      </c>
      <c r="N493" s="766">
        <f t="shared" si="47"/>
        <v>0</v>
      </c>
      <c r="O493" s="652"/>
      <c r="P493" s="767"/>
      <c r="R493" s="833">
        <f t="shared" si="48"/>
        <v>0</v>
      </c>
      <c r="S493" s="849">
        <f t="shared" si="49"/>
        <v>0</v>
      </c>
    </row>
    <row r="494" spans="2:19" x14ac:dyDescent="0.35">
      <c r="B494" s="229"/>
      <c r="C494" s="301"/>
      <c r="D494" s="301"/>
      <c r="E494" s="233"/>
      <c r="F494" s="301"/>
      <c r="G494" s="302"/>
      <c r="H494" s="170"/>
      <c r="I494" s="170"/>
      <c r="J494" s="231"/>
      <c r="K494" s="586">
        <f t="shared" si="45"/>
        <v>0</v>
      </c>
      <c r="L494" s="587">
        <f t="shared" si="46"/>
        <v>0</v>
      </c>
      <c r="M494" s="586">
        <f>IF(P494="x",0,IF(I494&lt;(INDEX(Lookup!$U$2:$U$10,MATCH($D$43,Lookup!$S$2:$S$10,0))),0,ROUND(((_xlfn.DAYS(I494,H494)+1)*J494)/7,0)))</f>
        <v>0</v>
      </c>
      <c r="N494" s="766">
        <f t="shared" si="47"/>
        <v>0</v>
      </c>
      <c r="O494" s="652"/>
      <c r="P494" s="767"/>
      <c r="R494" s="833">
        <f t="shared" si="48"/>
        <v>0</v>
      </c>
      <c r="S494" s="849">
        <f t="shared" si="49"/>
        <v>0</v>
      </c>
    </row>
    <row r="495" spans="2:19" x14ac:dyDescent="0.35">
      <c r="B495" s="229"/>
      <c r="C495" s="301"/>
      <c r="D495" s="301"/>
      <c r="E495" s="233"/>
      <c r="F495" s="301"/>
      <c r="G495" s="302"/>
      <c r="H495" s="170"/>
      <c r="I495" s="170"/>
      <c r="J495" s="231"/>
      <c r="K495" s="586">
        <f t="shared" ref="K495:K558" si="50">ROUND(((_xlfn.DAYS(I495,H495)+1)*J495)/7,0)</f>
        <v>0</v>
      </c>
      <c r="L495" s="587">
        <f t="shared" ref="L495:L558" si="51">K495*$K$6</f>
        <v>0</v>
      </c>
      <c r="M495" s="586">
        <f>IF(P495="x",0,IF(I495&lt;(INDEX(Lookup!$U$2:$U$10,MATCH($D$43,Lookup!$S$2:$S$10,0))),0,ROUND(((_xlfn.DAYS(I495,H495)+1)*J495)/7,0)))</f>
        <v>0</v>
      </c>
      <c r="N495" s="766">
        <f t="shared" ref="N495:N558" si="52">M495*$K$6</f>
        <v>0</v>
      </c>
      <c r="O495" s="652"/>
      <c r="P495" s="767"/>
      <c r="R495" s="833">
        <f t="shared" ref="R495:R558" si="53">L495*$I$30</f>
        <v>0</v>
      </c>
      <c r="S495" s="849">
        <f t="shared" ref="S495:S558" si="54">N495*$I$40</f>
        <v>0</v>
      </c>
    </row>
    <row r="496" spans="2:19" x14ac:dyDescent="0.35">
      <c r="B496" s="229"/>
      <c r="C496" s="301"/>
      <c r="D496" s="301"/>
      <c r="E496" s="233"/>
      <c r="F496" s="301"/>
      <c r="G496" s="302"/>
      <c r="H496" s="170"/>
      <c r="I496" s="170"/>
      <c r="J496" s="231"/>
      <c r="K496" s="586">
        <f t="shared" si="50"/>
        <v>0</v>
      </c>
      <c r="L496" s="587">
        <f t="shared" si="51"/>
        <v>0</v>
      </c>
      <c r="M496" s="586">
        <f>IF(P496="x",0,IF(I496&lt;(INDEX(Lookup!$U$2:$U$10,MATCH($D$43,Lookup!$S$2:$S$10,0))),0,ROUND(((_xlfn.DAYS(I496,H496)+1)*J496)/7,0)))</f>
        <v>0</v>
      </c>
      <c r="N496" s="766">
        <f t="shared" si="52"/>
        <v>0</v>
      </c>
      <c r="O496" s="652"/>
      <c r="P496" s="767"/>
      <c r="R496" s="833">
        <f t="shared" si="53"/>
        <v>0</v>
      </c>
      <c r="S496" s="849">
        <f t="shared" si="54"/>
        <v>0</v>
      </c>
    </row>
    <row r="497" spans="2:19" x14ac:dyDescent="0.35">
      <c r="B497" s="229"/>
      <c r="C497" s="301"/>
      <c r="D497" s="301"/>
      <c r="E497" s="233"/>
      <c r="F497" s="301"/>
      <c r="G497" s="302"/>
      <c r="H497" s="170"/>
      <c r="I497" s="170"/>
      <c r="J497" s="231"/>
      <c r="K497" s="586">
        <f t="shared" si="50"/>
        <v>0</v>
      </c>
      <c r="L497" s="587">
        <f t="shared" si="51"/>
        <v>0</v>
      </c>
      <c r="M497" s="586">
        <f>IF(P497="x",0,IF(I497&lt;(INDEX(Lookup!$U$2:$U$10,MATCH($D$43,Lookup!$S$2:$S$10,0))),0,ROUND(((_xlfn.DAYS(I497,H497)+1)*J497)/7,0)))</f>
        <v>0</v>
      </c>
      <c r="N497" s="766">
        <f t="shared" si="52"/>
        <v>0</v>
      </c>
      <c r="O497" s="652"/>
      <c r="P497" s="767"/>
      <c r="R497" s="833">
        <f t="shared" si="53"/>
        <v>0</v>
      </c>
      <c r="S497" s="849">
        <f t="shared" si="54"/>
        <v>0</v>
      </c>
    </row>
    <row r="498" spans="2:19" x14ac:dyDescent="0.35">
      <c r="B498" s="229"/>
      <c r="C498" s="301"/>
      <c r="D498" s="301"/>
      <c r="E498" s="233"/>
      <c r="F498" s="301"/>
      <c r="G498" s="302"/>
      <c r="H498" s="170"/>
      <c r="I498" s="170"/>
      <c r="J498" s="231"/>
      <c r="K498" s="586">
        <f t="shared" si="50"/>
        <v>0</v>
      </c>
      <c r="L498" s="587">
        <f t="shared" si="51"/>
        <v>0</v>
      </c>
      <c r="M498" s="586">
        <f>IF(P498="x",0,IF(I498&lt;(INDEX(Lookup!$U$2:$U$10,MATCH($D$43,Lookup!$S$2:$S$10,0))),0,ROUND(((_xlfn.DAYS(I498,H498)+1)*J498)/7,0)))</f>
        <v>0</v>
      </c>
      <c r="N498" s="766">
        <f t="shared" si="52"/>
        <v>0</v>
      </c>
      <c r="O498" s="652"/>
      <c r="P498" s="767"/>
      <c r="R498" s="833">
        <f t="shared" si="53"/>
        <v>0</v>
      </c>
      <c r="S498" s="849">
        <f t="shared" si="54"/>
        <v>0</v>
      </c>
    </row>
    <row r="499" spans="2:19" x14ac:dyDescent="0.35">
      <c r="B499" s="229"/>
      <c r="C499" s="301"/>
      <c r="D499" s="301"/>
      <c r="E499" s="233"/>
      <c r="F499" s="301"/>
      <c r="G499" s="302"/>
      <c r="H499" s="170"/>
      <c r="I499" s="170"/>
      <c r="J499" s="231"/>
      <c r="K499" s="586">
        <f t="shared" si="50"/>
        <v>0</v>
      </c>
      <c r="L499" s="587">
        <f t="shared" si="51"/>
        <v>0</v>
      </c>
      <c r="M499" s="586">
        <f>IF(P499="x",0,IF(I499&lt;(INDEX(Lookup!$U$2:$U$10,MATCH($D$43,Lookup!$S$2:$S$10,0))),0,ROUND(((_xlfn.DAYS(I499,H499)+1)*J499)/7,0)))</f>
        <v>0</v>
      </c>
      <c r="N499" s="766">
        <f t="shared" si="52"/>
        <v>0</v>
      </c>
      <c r="O499" s="652"/>
      <c r="P499" s="767"/>
      <c r="R499" s="833">
        <f t="shared" si="53"/>
        <v>0</v>
      </c>
      <c r="S499" s="849">
        <f t="shared" si="54"/>
        <v>0</v>
      </c>
    </row>
    <row r="500" spans="2:19" x14ac:dyDescent="0.35">
      <c r="B500" s="229"/>
      <c r="C500" s="301"/>
      <c r="D500" s="301"/>
      <c r="E500" s="233"/>
      <c r="F500" s="301"/>
      <c r="G500" s="302"/>
      <c r="H500" s="170"/>
      <c r="I500" s="170"/>
      <c r="J500" s="231"/>
      <c r="K500" s="586">
        <f t="shared" si="50"/>
        <v>0</v>
      </c>
      <c r="L500" s="587">
        <f t="shared" si="51"/>
        <v>0</v>
      </c>
      <c r="M500" s="586">
        <f>IF(P500="x",0,IF(I500&lt;(INDEX(Lookup!$U$2:$U$10,MATCH($D$43,Lookup!$S$2:$S$10,0))),0,ROUND(((_xlfn.DAYS(I500,H500)+1)*J500)/7,0)))</f>
        <v>0</v>
      </c>
      <c r="N500" s="766">
        <f t="shared" si="52"/>
        <v>0</v>
      </c>
      <c r="O500" s="652"/>
      <c r="P500" s="767"/>
      <c r="R500" s="833">
        <f t="shared" si="53"/>
        <v>0</v>
      </c>
      <c r="S500" s="849">
        <f t="shared" si="54"/>
        <v>0</v>
      </c>
    </row>
    <row r="501" spans="2:19" x14ac:dyDescent="0.35">
      <c r="B501" s="229"/>
      <c r="C501" s="301"/>
      <c r="D501" s="301"/>
      <c r="E501" s="233"/>
      <c r="F501" s="301"/>
      <c r="G501" s="302"/>
      <c r="H501" s="170"/>
      <c r="I501" s="170"/>
      <c r="J501" s="231"/>
      <c r="K501" s="586">
        <f t="shared" si="50"/>
        <v>0</v>
      </c>
      <c r="L501" s="587">
        <f t="shared" si="51"/>
        <v>0</v>
      </c>
      <c r="M501" s="586">
        <f>IF(P501="x",0,IF(I501&lt;(INDEX(Lookup!$U$2:$U$10,MATCH($D$43,Lookup!$S$2:$S$10,0))),0,ROUND(((_xlfn.DAYS(I501,H501)+1)*J501)/7,0)))</f>
        <v>0</v>
      </c>
      <c r="N501" s="766">
        <f t="shared" si="52"/>
        <v>0</v>
      </c>
      <c r="O501" s="652"/>
      <c r="P501" s="767"/>
      <c r="R501" s="833">
        <f t="shared" si="53"/>
        <v>0</v>
      </c>
      <c r="S501" s="849">
        <f t="shared" si="54"/>
        <v>0</v>
      </c>
    </row>
    <row r="502" spans="2:19" x14ac:dyDescent="0.35">
      <c r="B502" s="229"/>
      <c r="C502" s="301"/>
      <c r="D502" s="301"/>
      <c r="E502" s="233"/>
      <c r="F502" s="301"/>
      <c r="G502" s="302"/>
      <c r="H502" s="170"/>
      <c r="I502" s="170"/>
      <c r="J502" s="231"/>
      <c r="K502" s="586">
        <f t="shared" si="50"/>
        <v>0</v>
      </c>
      <c r="L502" s="587">
        <f t="shared" si="51"/>
        <v>0</v>
      </c>
      <c r="M502" s="586">
        <f>IF(P502="x",0,IF(I502&lt;(INDEX(Lookup!$U$2:$U$10,MATCH($D$43,Lookup!$S$2:$S$10,0))),0,ROUND(((_xlfn.DAYS(I502,H502)+1)*J502)/7,0)))</f>
        <v>0</v>
      </c>
      <c r="N502" s="766">
        <f t="shared" si="52"/>
        <v>0</v>
      </c>
      <c r="O502" s="652"/>
      <c r="P502" s="767"/>
      <c r="R502" s="833">
        <f t="shared" si="53"/>
        <v>0</v>
      </c>
      <c r="S502" s="849">
        <f t="shared" si="54"/>
        <v>0</v>
      </c>
    </row>
    <row r="503" spans="2:19" x14ac:dyDescent="0.35">
      <c r="B503" s="229"/>
      <c r="C503" s="301"/>
      <c r="D503" s="301"/>
      <c r="E503" s="233"/>
      <c r="F503" s="301"/>
      <c r="G503" s="302"/>
      <c r="H503" s="170"/>
      <c r="I503" s="170"/>
      <c r="J503" s="231"/>
      <c r="K503" s="586">
        <f t="shared" si="50"/>
        <v>0</v>
      </c>
      <c r="L503" s="587">
        <f t="shared" si="51"/>
        <v>0</v>
      </c>
      <c r="M503" s="586">
        <f>IF(P503="x",0,IF(I503&lt;(INDEX(Lookup!$U$2:$U$10,MATCH($D$43,Lookup!$S$2:$S$10,0))),0,ROUND(((_xlfn.DAYS(I503,H503)+1)*J503)/7,0)))</f>
        <v>0</v>
      </c>
      <c r="N503" s="766">
        <f t="shared" si="52"/>
        <v>0</v>
      </c>
      <c r="O503" s="652"/>
      <c r="P503" s="767"/>
      <c r="R503" s="833">
        <f t="shared" si="53"/>
        <v>0</v>
      </c>
      <c r="S503" s="849">
        <f t="shared" si="54"/>
        <v>0</v>
      </c>
    </row>
    <row r="504" spans="2:19" x14ac:dyDescent="0.35">
      <c r="B504" s="229"/>
      <c r="C504" s="301"/>
      <c r="D504" s="301"/>
      <c r="E504" s="233"/>
      <c r="F504" s="301"/>
      <c r="G504" s="302"/>
      <c r="H504" s="170"/>
      <c r="I504" s="170"/>
      <c r="J504" s="231"/>
      <c r="K504" s="586">
        <f t="shared" si="50"/>
        <v>0</v>
      </c>
      <c r="L504" s="587">
        <f t="shared" si="51"/>
        <v>0</v>
      </c>
      <c r="M504" s="586">
        <f>IF(P504="x",0,IF(I504&lt;(INDEX(Lookup!$U$2:$U$10,MATCH($D$43,Lookup!$S$2:$S$10,0))),0,ROUND(((_xlfn.DAYS(I504,H504)+1)*J504)/7,0)))</f>
        <v>0</v>
      </c>
      <c r="N504" s="766">
        <f t="shared" si="52"/>
        <v>0</v>
      </c>
      <c r="O504" s="652"/>
      <c r="P504" s="767"/>
      <c r="R504" s="833">
        <f t="shared" si="53"/>
        <v>0</v>
      </c>
      <c r="S504" s="849">
        <f t="shared" si="54"/>
        <v>0</v>
      </c>
    </row>
    <row r="505" spans="2:19" x14ac:dyDescent="0.35">
      <c r="B505" s="229"/>
      <c r="C505" s="301"/>
      <c r="D505" s="301"/>
      <c r="E505" s="233"/>
      <c r="F505" s="301"/>
      <c r="G505" s="302"/>
      <c r="H505" s="170"/>
      <c r="I505" s="170"/>
      <c r="J505" s="231"/>
      <c r="K505" s="586">
        <f t="shared" si="50"/>
        <v>0</v>
      </c>
      <c r="L505" s="587">
        <f t="shared" si="51"/>
        <v>0</v>
      </c>
      <c r="M505" s="586">
        <f>IF(P505="x",0,IF(I505&lt;(INDEX(Lookup!$U$2:$U$10,MATCH($D$43,Lookup!$S$2:$S$10,0))),0,ROUND(((_xlfn.DAYS(I505,H505)+1)*J505)/7,0)))</f>
        <v>0</v>
      </c>
      <c r="N505" s="766">
        <f t="shared" si="52"/>
        <v>0</v>
      </c>
      <c r="O505" s="652"/>
      <c r="P505" s="767"/>
      <c r="R505" s="833">
        <f t="shared" si="53"/>
        <v>0</v>
      </c>
      <c r="S505" s="849">
        <f t="shared" si="54"/>
        <v>0</v>
      </c>
    </row>
    <row r="506" spans="2:19" x14ac:dyDescent="0.35">
      <c r="B506" s="229"/>
      <c r="C506" s="301"/>
      <c r="D506" s="301"/>
      <c r="E506" s="233"/>
      <c r="F506" s="301"/>
      <c r="G506" s="302"/>
      <c r="H506" s="170"/>
      <c r="I506" s="170"/>
      <c r="J506" s="231"/>
      <c r="K506" s="586">
        <f t="shared" si="50"/>
        <v>0</v>
      </c>
      <c r="L506" s="587">
        <f t="shared" si="51"/>
        <v>0</v>
      </c>
      <c r="M506" s="586">
        <f>IF(P506="x",0,IF(I506&lt;(INDEX(Lookup!$U$2:$U$10,MATCH($D$43,Lookup!$S$2:$S$10,0))),0,ROUND(((_xlfn.DAYS(I506,H506)+1)*J506)/7,0)))</f>
        <v>0</v>
      </c>
      <c r="N506" s="766">
        <f t="shared" si="52"/>
        <v>0</v>
      </c>
      <c r="O506" s="652"/>
      <c r="P506" s="767"/>
      <c r="R506" s="833">
        <f t="shared" si="53"/>
        <v>0</v>
      </c>
      <c r="S506" s="849">
        <f t="shared" si="54"/>
        <v>0</v>
      </c>
    </row>
    <row r="507" spans="2:19" x14ac:dyDescent="0.35">
      <c r="B507" s="229"/>
      <c r="C507" s="301"/>
      <c r="D507" s="301"/>
      <c r="E507" s="233"/>
      <c r="F507" s="301"/>
      <c r="G507" s="302"/>
      <c r="H507" s="170"/>
      <c r="I507" s="170"/>
      <c r="J507" s="231"/>
      <c r="K507" s="586">
        <f t="shared" si="50"/>
        <v>0</v>
      </c>
      <c r="L507" s="587">
        <f t="shared" si="51"/>
        <v>0</v>
      </c>
      <c r="M507" s="586">
        <f>IF(P507="x",0,IF(I507&lt;(INDEX(Lookup!$U$2:$U$10,MATCH($D$43,Lookup!$S$2:$S$10,0))),0,ROUND(((_xlfn.DAYS(I507,H507)+1)*J507)/7,0)))</f>
        <v>0</v>
      </c>
      <c r="N507" s="766">
        <f t="shared" si="52"/>
        <v>0</v>
      </c>
      <c r="O507" s="652"/>
      <c r="P507" s="767"/>
      <c r="R507" s="833">
        <f t="shared" si="53"/>
        <v>0</v>
      </c>
      <c r="S507" s="849">
        <f t="shared" si="54"/>
        <v>0</v>
      </c>
    </row>
    <row r="508" spans="2:19" x14ac:dyDescent="0.35">
      <c r="B508" s="229"/>
      <c r="C508" s="301"/>
      <c r="D508" s="301"/>
      <c r="E508" s="233"/>
      <c r="F508" s="301"/>
      <c r="G508" s="302"/>
      <c r="H508" s="170"/>
      <c r="I508" s="170"/>
      <c r="J508" s="231"/>
      <c r="K508" s="586">
        <f t="shared" si="50"/>
        <v>0</v>
      </c>
      <c r="L508" s="587">
        <f t="shared" si="51"/>
        <v>0</v>
      </c>
      <c r="M508" s="586">
        <f>IF(P508="x",0,IF(I508&lt;(INDEX(Lookup!$U$2:$U$10,MATCH($D$43,Lookup!$S$2:$S$10,0))),0,ROUND(((_xlfn.DAYS(I508,H508)+1)*J508)/7,0)))</f>
        <v>0</v>
      </c>
      <c r="N508" s="766">
        <f t="shared" si="52"/>
        <v>0</v>
      </c>
      <c r="O508" s="652"/>
      <c r="P508" s="767"/>
      <c r="R508" s="833">
        <f t="shared" si="53"/>
        <v>0</v>
      </c>
      <c r="S508" s="849">
        <f t="shared" si="54"/>
        <v>0</v>
      </c>
    </row>
    <row r="509" spans="2:19" x14ac:dyDescent="0.35">
      <c r="B509" s="229"/>
      <c r="C509" s="301"/>
      <c r="D509" s="301"/>
      <c r="E509" s="233"/>
      <c r="F509" s="301"/>
      <c r="G509" s="302"/>
      <c r="H509" s="170"/>
      <c r="I509" s="170"/>
      <c r="J509" s="231"/>
      <c r="K509" s="586">
        <f t="shared" si="50"/>
        <v>0</v>
      </c>
      <c r="L509" s="587">
        <f t="shared" si="51"/>
        <v>0</v>
      </c>
      <c r="M509" s="586">
        <f>IF(P509="x",0,IF(I509&lt;(INDEX(Lookup!$U$2:$U$10,MATCH($D$43,Lookup!$S$2:$S$10,0))),0,ROUND(((_xlfn.DAYS(I509,H509)+1)*J509)/7,0)))</f>
        <v>0</v>
      </c>
      <c r="N509" s="766">
        <f t="shared" si="52"/>
        <v>0</v>
      </c>
      <c r="O509" s="652"/>
      <c r="P509" s="767"/>
      <c r="R509" s="833">
        <f t="shared" si="53"/>
        <v>0</v>
      </c>
      <c r="S509" s="849">
        <f t="shared" si="54"/>
        <v>0</v>
      </c>
    </row>
    <row r="510" spans="2:19" x14ac:dyDescent="0.35">
      <c r="B510" s="229"/>
      <c r="C510" s="301"/>
      <c r="D510" s="301"/>
      <c r="E510" s="233"/>
      <c r="F510" s="301"/>
      <c r="G510" s="302"/>
      <c r="H510" s="170"/>
      <c r="I510" s="170"/>
      <c r="J510" s="231"/>
      <c r="K510" s="586">
        <f t="shared" si="50"/>
        <v>0</v>
      </c>
      <c r="L510" s="587">
        <f t="shared" si="51"/>
        <v>0</v>
      </c>
      <c r="M510" s="586">
        <f>IF(P510="x",0,IF(I510&lt;(INDEX(Lookup!$U$2:$U$10,MATCH($D$43,Lookup!$S$2:$S$10,0))),0,ROUND(((_xlfn.DAYS(I510,H510)+1)*J510)/7,0)))</f>
        <v>0</v>
      </c>
      <c r="N510" s="766">
        <f t="shared" si="52"/>
        <v>0</v>
      </c>
      <c r="O510" s="652"/>
      <c r="P510" s="767"/>
      <c r="R510" s="833">
        <f t="shared" si="53"/>
        <v>0</v>
      </c>
      <c r="S510" s="849">
        <f t="shared" si="54"/>
        <v>0</v>
      </c>
    </row>
    <row r="511" spans="2:19" x14ac:dyDescent="0.35">
      <c r="B511" s="229"/>
      <c r="C511" s="301"/>
      <c r="D511" s="301"/>
      <c r="E511" s="233"/>
      <c r="F511" s="301"/>
      <c r="G511" s="302"/>
      <c r="H511" s="170"/>
      <c r="I511" s="170"/>
      <c r="J511" s="231"/>
      <c r="K511" s="586">
        <f t="shared" si="50"/>
        <v>0</v>
      </c>
      <c r="L511" s="587">
        <f t="shared" si="51"/>
        <v>0</v>
      </c>
      <c r="M511" s="586">
        <f>IF(P511="x",0,IF(I511&lt;(INDEX(Lookup!$U$2:$U$10,MATCH($D$43,Lookup!$S$2:$S$10,0))),0,ROUND(((_xlfn.DAYS(I511,H511)+1)*J511)/7,0)))</f>
        <v>0</v>
      </c>
      <c r="N511" s="766">
        <f t="shared" si="52"/>
        <v>0</v>
      </c>
      <c r="O511" s="652"/>
      <c r="P511" s="767"/>
      <c r="R511" s="833">
        <f t="shared" si="53"/>
        <v>0</v>
      </c>
      <c r="S511" s="849">
        <f t="shared" si="54"/>
        <v>0</v>
      </c>
    </row>
    <row r="512" spans="2:19" x14ac:dyDescent="0.35">
      <c r="B512" s="229"/>
      <c r="C512" s="301"/>
      <c r="D512" s="301"/>
      <c r="E512" s="233"/>
      <c r="F512" s="301"/>
      <c r="G512" s="302"/>
      <c r="H512" s="170"/>
      <c r="I512" s="170"/>
      <c r="J512" s="231"/>
      <c r="K512" s="586">
        <f t="shared" si="50"/>
        <v>0</v>
      </c>
      <c r="L512" s="587">
        <f t="shared" si="51"/>
        <v>0</v>
      </c>
      <c r="M512" s="586">
        <f>IF(P512="x",0,IF(I512&lt;(INDEX(Lookup!$U$2:$U$10,MATCH($D$43,Lookup!$S$2:$S$10,0))),0,ROUND(((_xlfn.DAYS(I512,H512)+1)*J512)/7,0)))</f>
        <v>0</v>
      </c>
      <c r="N512" s="766">
        <f t="shared" si="52"/>
        <v>0</v>
      </c>
      <c r="O512" s="652"/>
      <c r="P512" s="767"/>
      <c r="R512" s="833">
        <f t="shared" si="53"/>
        <v>0</v>
      </c>
      <c r="S512" s="849">
        <f t="shared" si="54"/>
        <v>0</v>
      </c>
    </row>
    <row r="513" spans="2:19" x14ac:dyDescent="0.35">
      <c r="B513" s="229"/>
      <c r="C513" s="301"/>
      <c r="D513" s="301"/>
      <c r="E513" s="233"/>
      <c r="F513" s="301"/>
      <c r="G513" s="302"/>
      <c r="H513" s="170"/>
      <c r="I513" s="170"/>
      <c r="J513" s="231"/>
      <c r="K513" s="586">
        <f t="shared" si="50"/>
        <v>0</v>
      </c>
      <c r="L513" s="587">
        <f t="shared" si="51"/>
        <v>0</v>
      </c>
      <c r="M513" s="586">
        <f>IF(P513="x",0,IF(I513&lt;(INDEX(Lookup!$U$2:$U$10,MATCH($D$43,Lookup!$S$2:$S$10,0))),0,ROUND(((_xlfn.DAYS(I513,H513)+1)*J513)/7,0)))</f>
        <v>0</v>
      </c>
      <c r="N513" s="766">
        <f t="shared" si="52"/>
        <v>0</v>
      </c>
      <c r="O513" s="652"/>
      <c r="P513" s="767"/>
      <c r="R513" s="833">
        <f t="shared" si="53"/>
        <v>0</v>
      </c>
      <c r="S513" s="849">
        <f t="shared" si="54"/>
        <v>0</v>
      </c>
    </row>
    <row r="514" spans="2:19" x14ac:dyDescent="0.35">
      <c r="B514" s="229"/>
      <c r="C514" s="301"/>
      <c r="D514" s="301"/>
      <c r="E514" s="233"/>
      <c r="F514" s="301"/>
      <c r="G514" s="302"/>
      <c r="H514" s="170"/>
      <c r="I514" s="170"/>
      <c r="J514" s="231"/>
      <c r="K514" s="586">
        <f t="shared" si="50"/>
        <v>0</v>
      </c>
      <c r="L514" s="587">
        <f t="shared" si="51"/>
        <v>0</v>
      </c>
      <c r="M514" s="586">
        <f>IF(P514="x",0,IF(I514&lt;(INDEX(Lookup!$U$2:$U$10,MATCH($D$43,Lookup!$S$2:$S$10,0))),0,ROUND(((_xlfn.DAYS(I514,H514)+1)*J514)/7,0)))</f>
        <v>0</v>
      </c>
      <c r="N514" s="766">
        <f t="shared" si="52"/>
        <v>0</v>
      </c>
      <c r="O514" s="652"/>
      <c r="P514" s="767"/>
      <c r="R514" s="833">
        <f t="shared" si="53"/>
        <v>0</v>
      </c>
      <c r="S514" s="849">
        <f t="shared" si="54"/>
        <v>0</v>
      </c>
    </row>
    <row r="515" spans="2:19" x14ac:dyDescent="0.35">
      <c r="B515" s="229"/>
      <c r="C515" s="301"/>
      <c r="D515" s="301"/>
      <c r="E515" s="233"/>
      <c r="F515" s="301"/>
      <c r="G515" s="302"/>
      <c r="H515" s="170"/>
      <c r="I515" s="170"/>
      <c r="J515" s="231"/>
      <c r="K515" s="586">
        <f t="shared" si="50"/>
        <v>0</v>
      </c>
      <c r="L515" s="587">
        <f t="shared" si="51"/>
        <v>0</v>
      </c>
      <c r="M515" s="586">
        <f>IF(P515="x",0,IF(I515&lt;(INDEX(Lookup!$U$2:$U$10,MATCH($D$43,Lookup!$S$2:$S$10,0))),0,ROUND(((_xlfn.DAYS(I515,H515)+1)*J515)/7,0)))</f>
        <v>0</v>
      </c>
      <c r="N515" s="766">
        <f t="shared" si="52"/>
        <v>0</v>
      </c>
      <c r="O515" s="652"/>
      <c r="P515" s="767"/>
      <c r="R515" s="833">
        <f t="shared" si="53"/>
        <v>0</v>
      </c>
      <c r="S515" s="849">
        <f t="shared" si="54"/>
        <v>0</v>
      </c>
    </row>
    <row r="516" spans="2:19" x14ac:dyDescent="0.35">
      <c r="B516" s="229"/>
      <c r="C516" s="301"/>
      <c r="D516" s="301"/>
      <c r="E516" s="233"/>
      <c r="F516" s="301"/>
      <c r="G516" s="302"/>
      <c r="H516" s="170"/>
      <c r="I516" s="170"/>
      <c r="J516" s="231"/>
      <c r="K516" s="586">
        <f t="shared" si="50"/>
        <v>0</v>
      </c>
      <c r="L516" s="587">
        <f t="shared" si="51"/>
        <v>0</v>
      </c>
      <c r="M516" s="586">
        <f>IF(P516="x",0,IF(I516&lt;(INDEX(Lookup!$U$2:$U$10,MATCH($D$43,Lookup!$S$2:$S$10,0))),0,ROUND(((_xlfn.DAYS(I516,H516)+1)*J516)/7,0)))</f>
        <v>0</v>
      </c>
      <c r="N516" s="766">
        <f t="shared" si="52"/>
        <v>0</v>
      </c>
      <c r="O516" s="652"/>
      <c r="P516" s="767"/>
      <c r="R516" s="833">
        <f t="shared" si="53"/>
        <v>0</v>
      </c>
      <c r="S516" s="849">
        <f t="shared" si="54"/>
        <v>0</v>
      </c>
    </row>
    <row r="517" spans="2:19" x14ac:dyDescent="0.35">
      <c r="B517" s="229"/>
      <c r="C517" s="301"/>
      <c r="D517" s="301"/>
      <c r="E517" s="233"/>
      <c r="F517" s="301"/>
      <c r="G517" s="302"/>
      <c r="H517" s="170"/>
      <c r="I517" s="170"/>
      <c r="J517" s="231"/>
      <c r="K517" s="586">
        <f t="shared" si="50"/>
        <v>0</v>
      </c>
      <c r="L517" s="587">
        <f t="shared" si="51"/>
        <v>0</v>
      </c>
      <c r="M517" s="586">
        <f>IF(P517="x",0,IF(I517&lt;(INDEX(Lookup!$U$2:$U$10,MATCH($D$43,Lookup!$S$2:$S$10,0))),0,ROUND(((_xlfn.DAYS(I517,H517)+1)*J517)/7,0)))</f>
        <v>0</v>
      </c>
      <c r="N517" s="766">
        <f t="shared" si="52"/>
        <v>0</v>
      </c>
      <c r="O517" s="652"/>
      <c r="P517" s="767"/>
      <c r="R517" s="833">
        <f t="shared" si="53"/>
        <v>0</v>
      </c>
      <c r="S517" s="849">
        <f t="shared" si="54"/>
        <v>0</v>
      </c>
    </row>
    <row r="518" spans="2:19" x14ac:dyDescent="0.35">
      <c r="B518" s="229"/>
      <c r="C518" s="301"/>
      <c r="D518" s="301"/>
      <c r="E518" s="233"/>
      <c r="F518" s="301"/>
      <c r="G518" s="302"/>
      <c r="H518" s="170"/>
      <c r="I518" s="170"/>
      <c r="J518" s="231"/>
      <c r="K518" s="586">
        <f t="shared" si="50"/>
        <v>0</v>
      </c>
      <c r="L518" s="587">
        <f t="shared" si="51"/>
        <v>0</v>
      </c>
      <c r="M518" s="586">
        <f>IF(P518="x",0,IF(I518&lt;(INDEX(Lookup!$U$2:$U$10,MATCH($D$43,Lookup!$S$2:$S$10,0))),0,ROUND(((_xlfn.DAYS(I518,H518)+1)*J518)/7,0)))</f>
        <v>0</v>
      </c>
      <c r="N518" s="766">
        <f t="shared" si="52"/>
        <v>0</v>
      </c>
      <c r="O518" s="652"/>
      <c r="P518" s="767"/>
      <c r="R518" s="833">
        <f t="shared" si="53"/>
        <v>0</v>
      </c>
      <c r="S518" s="849">
        <f t="shared" si="54"/>
        <v>0</v>
      </c>
    </row>
    <row r="519" spans="2:19" x14ac:dyDescent="0.35">
      <c r="B519" s="229"/>
      <c r="C519" s="301"/>
      <c r="D519" s="301"/>
      <c r="E519" s="233"/>
      <c r="F519" s="301"/>
      <c r="G519" s="302"/>
      <c r="H519" s="170"/>
      <c r="I519" s="170"/>
      <c r="J519" s="231"/>
      <c r="K519" s="586">
        <f t="shared" si="50"/>
        <v>0</v>
      </c>
      <c r="L519" s="587">
        <f t="shared" si="51"/>
        <v>0</v>
      </c>
      <c r="M519" s="586">
        <f>IF(P519="x",0,IF(I519&lt;(INDEX(Lookup!$U$2:$U$10,MATCH($D$43,Lookup!$S$2:$S$10,0))),0,ROUND(((_xlfn.DAYS(I519,H519)+1)*J519)/7,0)))</f>
        <v>0</v>
      </c>
      <c r="N519" s="766">
        <f t="shared" si="52"/>
        <v>0</v>
      </c>
      <c r="O519" s="652"/>
      <c r="P519" s="767"/>
      <c r="R519" s="833">
        <f t="shared" si="53"/>
        <v>0</v>
      </c>
      <c r="S519" s="849">
        <f t="shared" si="54"/>
        <v>0</v>
      </c>
    </row>
    <row r="520" spans="2:19" x14ac:dyDescent="0.35">
      <c r="B520" s="229"/>
      <c r="C520" s="301"/>
      <c r="D520" s="301"/>
      <c r="E520" s="233"/>
      <c r="F520" s="301"/>
      <c r="G520" s="302"/>
      <c r="H520" s="170"/>
      <c r="I520" s="170"/>
      <c r="J520" s="231"/>
      <c r="K520" s="586">
        <f t="shared" si="50"/>
        <v>0</v>
      </c>
      <c r="L520" s="587">
        <f t="shared" si="51"/>
        <v>0</v>
      </c>
      <c r="M520" s="586">
        <f>IF(P520="x",0,IF(I520&lt;(INDEX(Lookup!$U$2:$U$10,MATCH($D$43,Lookup!$S$2:$S$10,0))),0,ROUND(((_xlfn.DAYS(I520,H520)+1)*J520)/7,0)))</f>
        <v>0</v>
      </c>
      <c r="N520" s="766">
        <f t="shared" si="52"/>
        <v>0</v>
      </c>
      <c r="O520" s="652"/>
      <c r="P520" s="767"/>
      <c r="R520" s="833">
        <f t="shared" si="53"/>
        <v>0</v>
      </c>
      <c r="S520" s="849">
        <f t="shared" si="54"/>
        <v>0</v>
      </c>
    </row>
    <row r="521" spans="2:19" x14ac:dyDescent="0.35">
      <c r="B521" s="229"/>
      <c r="C521" s="301"/>
      <c r="D521" s="301"/>
      <c r="E521" s="233"/>
      <c r="F521" s="301"/>
      <c r="G521" s="302"/>
      <c r="H521" s="170"/>
      <c r="I521" s="170"/>
      <c r="J521" s="231"/>
      <c r="K521" s="586">
        <f t="shared" si="50"/>
        <v>0</v>
      </c>
      <c r="L521" s="587">
        <f t="shared" si="51"/>
        <v>0</v>
      </c>
      <c r="M521" s="586">
        <f>IF(P521="x",0,IF(I521&lt;(INDEX(Lookup!$U$2:$U$10,MATCH($D$43,Lookup!$S$2:$S$10,0))),0,ROUND(((_xlfn.DAYS(I521,H521)+1)*J521)/7,0)))</f>
        <v>0</v>
      </c>
      <c r="N521" s="766">
        <f t="shared" si="52"/>
        <v>0</v>
      </c>
      <c r="O521" s="652"/>
      <c r="P521" s="767"/>
      <c r="R521" s="833">
        <f t="shared" si="53"/>
        <v>0</v>
      </c>
      <c r="S521" s="849">
        <f t="shared" si="54"/>
        <v>0</v>
      </c>
    </row>
    <row r="522" spans="2:19" x14ac:dyDescent="0.35">
      <c r="B522" s="229"/>
      <c r="C522" s="301"/>
      <c r="D522" s="301"/>
      <c r="E522" s="233"/>
      <c r="F522" s="301"/>
      <c r="G522" s="302"/>
      <c r="H522" s="170"/>
      <c r="I522" s="170"/>
      <c r="J522" s="231"/>
      <c r="K522" s="586">
        <f t="shared" si="50"/>
        <v>0</v>
      </c>
      <c r="L522" s="587">
        <f t="shared" si="51"/>
        <v>0</v>
      </c>
      <c r="M522" s="586">
        <f>IF(P522="x",0,IF(I522&lt;(INDEX(Lookup!$U$2:$U$10,MATCH($D$43,Lookup!$S$2:$S$10,0))),0,ROUND(((_xlfn.DAYS(I522,H522)+1)*J522)/7,0)))</f>
        <v>0</v>
      </c>
      <c r="N522" s="766">
        <f t="shared" si="52"/>
        <v>0</v>
      </c>
      <c r="O522" s="652"/>
      <c r="P522" s="767"/>
      <c r="R522" s="833">
        <f t="shared" si="53"/>
        <v>0</v>
      </c>
      <c r="S522" s="849">
        <f t="shared" si="54"/>
        <v>0</v>
      </c>
    </row>
    <row r="523" spans="2:19" x14ac:dyDescent="0.35">
      <c r="B523" s="229"/>
      <c r="C523" s="301"/>
      <c r="D523" s="301"/>
      <c r="E523" s="233"/>
      <c r="F523" s="301"/>
      <c r="G523" s="302"/>
      <c r="H523" s="170"/>
      <c r="I523" s="170"/>
      <c r="J523" s="231"/>
      <c r="K523" s="586">
        <f t="shared" si="50"/>
        <v>0</v>
      </c>
      <c r="L523" s="587">
        <f t="shared" si="51"/>
        <v>0</v>
      </c>
      <c r="M523" s="586">
        <f>IF(P523="x",0,IF(I523&lt;(INDEX(Lookup!$U$2:$U$10,MATCH($D$43,Lookup!$S$2:$S$10,0))),0,ROUND(((_xlfn.DAYS(I523,H523)+1)*J523)/7,0)))</f>
        <v>0</v>
      </c>
      <c r="N523" s="766">
        <f t="shared" si="52"/>
        <v>0</v>
      </c>
      <c r="O523" s="652"/>
      <c r="P523" s="767"/>
      <c r="R523" s="833">
        <f t="shared" si="53"/>
        <v>0</v>
      </c>
      <c r="S523" s="849">
        <f t="shared" si="54"/>
        <v>0</v>
      </c>
    </row>
    <row r="524" spans="2:19" x14ac:dyDescent="0.35">
      <c r="B524" s="229"/>
      <c r="C524" s="301"/>
      <c r="D524" s="301"/>
      <c r="E524" s="233"/>
      <c r="F524" s="301"/>
      <c r="G524" s="302"/>
      <c r="H524" s="170"/>
      <c r="I524" s="170"/>
      <c r="J524" s="231"/>
      <c r="K524" s="586">
        <f t="shared" si="50"/>
        <v>0</v>
      </c>
      <c r="L524" s="587">
        <f t="shared" si="51"/>
        <v>0</v>
      </c>
      <c r="M524" s="586">
        <f>IF(P524="x",0,IF(I524&lt;(INDEX(Lookup!$U$2:$U$10,MATCH($D$43,Lookup!$S$2:$S$10,0))),0,ROUND(((_xlfn.DAYS(I524,H524)+1)*J524)/7,0)))</f>
        <v>0</v>
      </c>
      <c r="N524" s="766">
        <f t="shared" si="52"/>
        <v>0</v>
      </c>
      <c r="O524" s="652"/>
      <c r="P524" s="767"/>
      <c r="R524" s="833">
        <f t="shared" si="53"/>
        <v>0</v>
      </c>
      <c r="S524" s="849">
        <f t="shared" si="54"/>
        <v>0</v>
      </c>
    </row>
    <row r="525" spans="2:19" x14ac:dyDescent="0.35">
      <c r="B525" s="229"/>
      <c r="C525" s="301"/>
      <c r="D525" s="301"/>
      <c r="E525" s="233"/>
      <c r="F525" s="301"/>
      <c r="G525" s="302"/>
      <c r="H525" s="170"/>
      <c r="I525" s="170"/>
      <c r="J525" s="231"/>
      <c r="K525" s="586">
        <f t="shared" si="50"/>
        <v>0</v>
      </c>
      <c r="L525" s="587">
        <f t="shared" si="51"/>
        <v>0</v>
      </c>
      <c r="M525" s="586">
        <f>IF(P525="x",0,IF(I525&lt;(INDEX(Lookup!$U$2:$U$10,MATCH($D$43,Lookup!$S$2:$S$10,0))),0,ROUND(((_xlfn.DAYS(I525,H525)+1)*J525)/7,0)))</f>
        <v>0</v>
      </c>
      <c r="N525" s="766">
        <f t="shared" si="52"/>
        <v>0</v>
      </c>
      <c r="O525" s="652"/>
      <c r="P525" s="767"/>
      <c r="R525" s="833">
        <f t="shared" si="53"/>
        <v>0</v>
      </c>
      <c r="S525" s="849">
        <f t="shared" si="54"/>
        <v>0</v>
      </c>
    </row>
    <row r="526" spans="2:19" x14ac:dyDescent="0.35">
      <c r="B526" s="229"/>
      <c r="C526" s="301"/>
      <c r="D526" s="301"/>
      <c r="E526" s="233"/>
      <c r="F526" s="301"/>
      <c r="G526" s="302"/>
      <c r="H526" s="170"/>
      <c r="I526" s="170"/>
      <c r="J526" s="231"/>
      <c r="K526" s="586">
        <f t="shared" si="50"/>
        <v>0</v>
      </c>
      <c r="L526" s="587">
        <f t="shared" si="51"/>
        <v>0</v>
      </c>
      <c r="M526" s="586">
        <f>IF(P526="x",0,IF(I526&lt;(INDEX(Lookup!$U$2:$U$10,MATCH($D$43,Lookup!$S$2:$S$10,0))),0,ROUND(((_xlfn.DAYS(I526,H526)+1)*J526)/7,0)))</f>
        <v>0</v>
      </c>
      <c r="N526" s="766">
        <f t="shared" si="52"/>
        <v>0</v>
      </c>
      <c r="O526" s="652"/>
      <c r="P526" s="767"/>
      <c r="R526" s="833">
        <f t="shared" si="53"/>
        <v>0</v>
      </c>
      <c r="S526" s="849">
        <f t="shared" si="54"/>
        <v>0</v>
      </c>
    </row>
    <row r="527" spans="2:19" x14ac:dyDescent="0.35">
      <c r="B527" s="229"/>
      <c r="C527" s="301"/>
      <c r="D527" s="301"/>
      <c r="E527" s="233"/>
      <c r="F527" s="301"/>
      <c r="G527" s="302"/>
      <c r="H527" s="170"/>
      <c r="I527" s="170"/>
      <c r="J527" s="231"/>
      <c r="K527" s="586">
        <f t="shared" si="50"/>
        <v>0</v>
      </c>
      <c r="L527" s="587">
        <f t="shared" si="51"/>
        <v>0</v>
      </c>
      <c r="M527" s="586">
        <f>IF(P527="x",0,IF(I527&lt;(INDEX(Lookup!$U$2:$U$10,MATCH($D$43,Lookup!$S$2:$S$10,0))),0,ROUND(((_xlfn.DAYS(I527,H527)+1)*J527)/7,0)))</f>
        <v>0</v>
      </c>
      <c r="N527" s="766">
        <f t="shared" si="52"/>
        <v>0</v>
      </c>
      <c r="O527" s="652"/>
      <c r="P527" s="767"/>
      <c r="R527" s="833">
        <f t="shared" si="53"/>
        <v>0</v>
      </c>
      <c r="S527" s="849">
        <f t="shared" si="54"/>
        <v>0</v>
      </c>
    </row>
    <row r="528" spans="2:19" x14ac:dyDescent="0.35">
      <c r="B528" s="229"/>
      <c r="C528" s="301"/>
      <c r="D528" s="301"/>
      <c r="E528" s="233"/>
      <c r="F528" s="301"/>
      <c r="G528" s="302"/>
      <c r="H528" s="170"/>
      <c r="I528" s="170"/>
      <c r="J528" s="231"/>
      <c r="K528" s="586">
        <f t="shared" si="50"/>
        <v>0</v>
      </c>
      <c r="L528" s="587">
        <f t="shared" si="51"/>
        <v>0</v>
      </c>
      <c r="M528" s="586">
        <f>IF(P528="x",0,IF(I528&lt;(INDEX(Lookup!$U$2:$U$10,MATCH($D$43,Lookup!$S$2:$S$10,0))),0,ROUND(((_xlfn.DAYS(I528,H528)+1)*J528)/7,0)))</f>
        <v>0</v>
      </c>
      <c r="N528" s="766">
        <f t="shared" si="52"/>
        <v>0</v>
      </c>
      <c r="O528" s="652"/>
      <c r="P528" s="767"/>
      <c r="R528" s="833">
        <f t="shared" si="53"/>
        <v>0</v>
      </c>
      <c r="S528" s="849">
        <f t="shared" si="54"/>
        <v>0</v>
      </c>
    </row>
    <row r="529" spans="2:19" x14ac:dyDescent="0.35">
      <c r="B529" s="229"/>
      <c r="C529" s="301"/>
      <c r="D529" s="301"/>
      <c r="E529" s="233"/>
      <c r="F529" s="301"/>
      <c r="G529" s="302"/>
      <c r="H529" s="170"/>
      <c r="I529" s="170"/>
      <c r="J529" s="231"/>
      <c r="K529" s="586">
        <f t="shared" si="50"/>
        <v>0</v>
      </c>
      <c r="L529" s="587">
        <f t="shared" si="51"/>
        <v>0</v>
      </c>
      <c r="M529" s="586">
        <f>IF(P529="x",0,IF(I529&lt;(INDEX(Lookup!$U$2:$U$10,MATCH($D$43,Lookup!$S$2:$S$10,0))),0,ROUND(((_xlfn.DAYS(I529,H529)+1)*J529)/7,0)))</f>
        <v>0</v>
      </c>
      <c r="N529" s="766">
        <f t="shared" si="52"/>
        <v>0</v>
      </c>
      <c r="O529" s="652"/>
      <c r="P529" s="767"/>
      <c r="R529" s="833">
        <f t="shared" si="53"/>
        <v>0</v>
      </c>
      <c r="S529" s="849">
        <f t="shared" si="54"/>
        <v>0</v>
      </c>
    </row>
    <row r="530" spans="2:19" x14ac:dyDescent="0.35">
      <c r="B530" s="229"/>
      <c r="C530" s="301"/>
      <c r="D530" s="301"/>
      <c r="E530" s="233"/>
      <c r="F530" s="301"/>
      <c r="G530" s="302"/>
      <c r="H530" s="170"/>
      <c r="I530" s="170"/>
      <c r="J530" s="231"/>
      <c r="K530" s="586">
        <f t="shared" si="50"/>
        <v>0</v>
      </c>
      <c r="L530" s="587">
        <f t="shared" si="51"/>
        <v>0</v>
      </c>
      <c r="M530" s="586">
        <f>IF(P530="x",0,IF(I530&lt;(INDEX(Lookup!$U$2:$U$10,MATCH($D$43,Lookup!$S$2:$S$10,0))),0,ROUND(((_xlfn.DAYS(I530,H530)+1)*J530)/7,0)))</f>
        <v>0</v>
      </c>
      <c r="N530" s="766">
        <f t="shared" si="52"/>
        <v>0</v>
      </c>
      <c r="O530" s="652"/>
      <c r="P530" s="767"/>
      <c r="R530" s="833">
        <f t="shared" si="53"/>
        <v>0</v>
      </c>
      <c r="S530" s="849">
        <f t="shared" si="54"/>
        <v>0</v>
      </c>
    </row>
    <row r="531" spans="2:19" x14ac:dyDescent="0.35">
      <c r="B531" s="229"/>
      <c r="C531" s="301"/>
      <c r="D531" s="301"/>
      <c r="E531" s="233"/>
      <c r="F531" s="301"/>
      <c r="G531" s="302"/>
      <c r="H531" s="170"/>
      <c r="I531" s="170"/>
      <c r="J531" s="231"/>
      <c r="K531" s="586">
        <f t="shared" si="50"/>
        <v>0</v>
      </c>
      <c r="L531" s="587">
        <f t="shared" si="51"/>
        <v>0</v>
      </c>
      <c r="M531" s="586">
        <f>IF(P531="x",0,IF(I531&lt;(INDEX(Lookup!$U$2:$U$10,MATCH($D$43,Lookup!$S$2:$S$10,0))),0,ROUND(((_xlfn.DAYS(I531,H531)+1)*J531)/7,0)))</f>
        <v>0</v>
      </c>
      <c r="N531" s="766">
        <f t="shared" si="52"/>
        <v>0</v>
      </c>
      <c r="O531" s="652"/>
      <c r="P531" s="767"/>
      <c r="R531" s="833">
        <f t="shared" si="53"/>
        <v>0</v>
      </c>
      <c r="S531" s="849">
        <f t="shared" si="54"/>
        <v>0</v>
      </c>
    </row>
    <row r="532" spans="2:19" x14ac:dyDescent="0.35">
      <c r="B532" s="229"/>
      <c r="C532" s="301"/>
      <c r="D532" s="301"/>
      <c r="E532" s="233"/>
      <c r="F532" s="301"/>
      <c r="G532" s="302"/>
      <c r="H532" s="170"/>
      <c r="I532" s="170"/>
      <c r="J532" s="231"/>
      <c r="K532" s="586">
        <f t="shared" si="50"/>
        <v>0</v>
      </c>
      <c r="L532" s="587">
        <f t="shared" si="51"/>
        <v>0</v>
      </c>
      <c r="M532" s="586">
        <f>IF(P532="x",0,IF(I532&lt;(INDEX(Lookup!$U$2:$U$10,MATCH($D$43,Lookup!$S$2:$S$10,0))),0,ROUND(((_xlfn.DAYS(I532,H532)+1)*J532)/7,0)))</f>
        <v>0</v>
      </c>
      <c r="N532" s="766">
        <f t="shared" si="52"/>
        <v>0</v>
      </c>
      <c r="O532" s="652"/>
      <c r="P532" s="767"/>
      <c r="R532" s="833">
        <f t="shared" si="53"/>
        <v>0</v>
      </c>
      <c r="S532" s="849">
        <f t="shared" si="54"/>
        <v>0</v>
      </c>
    </row>
    <row r="533" spans="2:19" x14ac:dyDescent="0.35">
      <c r="B533" s="229"/>
      <c r="C533" s="301"/>
      <c r="D533" s="301"/>
      <c r="E533" s="233"/>
      <c r="F533" s="301"/>
      <c r="G533" s="302"/>
      <c r="H533" s="170"/>
      <c r="I533" s="170"/>
      <c r="J533" s="231"/>
      <c r="K533" s="586">
        <f t="shared" si="50"/>
        <v>0</v>
      </c>
      <c r="L533" s="587">
        <f t="shared" si="51"/>
        <v>0</v>
      </c>
      <c r="M533" s="586">
        <f>IF(P533="x",0,IF(I533&lt;(INDEX(Lookup!$U$2:$U$10,MATCH($D$43,Lookup!$S$2:$S$10,0))),0,ROUND(((_xlfn.DAYS(I533,H533)+1)*J533)/7,0)))</f>
        <v>0</v>
      </c>
      <c r="N533" s="766">
        <f t="shared" si="52"/>
        <v>0</v>
      </c>
      <c r="O533" s="652"/>
      <c r="P533" s="767"/>
      <c r="R533" s="833">
        <f t="shared" si="53"/>
        <v>0</v>
      </c>
      <c r="S533" s="849">
        <f t="shared" si="54"/>
        <v>0</v>
      </c>
    </row>
    <row r="534" spans="2:19" x14ac:dyDescent="0.35">
      <c r="B534" s="229"/>
      <c r="C534" s="301"/>
      <c r="D534" s="301"/>
      <c r="E534" s="233"/>
      <c r="F534" s="301"/>
      <c r="G534" s="302"/>
      <c r="H534" s="170"/>
      <c r="I534" s="170"/>
      <c r="J534" s="231"/>
      <c r="K534" s="586">
        <f t="shared" si="50"/>
        <v>0</v>
      </c>
      <c r="L534" s="587">
        <f t="shared" si="51"/>
        <v>0</v>
      </c>
      <c r="M534" s="586">
        <f>IF(P534="x",0,IF(I534&lt;(INDEX(Lookup!$U$2:$U$10,MATCH($D$43,Lookup!$S$2:$S$10,0))),0,ROUND(((_xlfn.DAYS(I534,H534)+1)*J534)/7,0)))</f>
        <v>0</v>
      </c>
      <c r="N534" s="766">
        <f t="shared" si="52"/>
        <v>0</v>
      </c>
      <c r="O534" s="652"/>
      <c r="P534" s="767"/>
      <c r="R534" s="833">
        <f t="shared" si="53"/>
        <v>0</v>
      </c>
      <c r="S534" s="849">
        <f t="shared" si="54"/>
        <v>0</v>
      </c>
    </row>
    <row r="535" spans="2:19" x14ac:dyDescent="0.35">
      <c r="B535" s="229"/>
      <c r="C535" s="301"/>
      <c r="D535" s="301"/>
      <c r="E535" s="233"/>
      <c r="F535" s="301"/>
      <c r="G535" s="302"/>
      <c r="H535" s="170"/>
      <c r="I535" s="170"/>
      <c r="J535" s="231"/>
      <c r="K535" s="586">
        <f t="shared" si="50"/>
        <v>0</v>
      </c>
      <c r="L535" s="587">
        <f t="shared" si="51"/>
        <v>0</v>
      </c>
      <c r="M535" s="586">
        <f>IF(P535="x",0,IF(I535&lt;(INDEX(Lookup!$U$2:$U$10,MATCH($D$43,Lookup!$S$2:$S$10,0))),0,ROUND(((_xlfn.DAYS(I535,H535)+1)*J535)/7,0)))</f>
        <v>0</v>
      </c>
      <c r="N535" s="766">
        <f t="shared" si="52"/>
        <v>0</v>
      </c>
      <c r="O535" s="652"/>
      <c r="P535" s="767"/>
      <c r="R535" s="833">
        <f t="shared" si="53"/>
        <v>0</v>
      </c>
      <c r="S535" s="849">
        <f t="shared" si="54"/>
        <v>0</v>
      </c>
    </row>
    <row r="536" spans="2:19" x14ac:dyDescent="0.35">
      <c r="B536" s="229"/>
      <c r="C536" s="301"/>
      <c r="D536" s="301"/>
      <c r="E536" s="233"/>
      <c r="F536" s="301"/>
      <c r="G536" s="302"/>
      <c r="H536" s="170"/>
      <c r="I536" s="170"/>
      <c r="J536" s="231"/>
      <c r="K536" s="586">
        <f t="shared" si="50"/>
        <v>0</v>
      </c>
      <c r="L536" s="587">
        <f t="shared" si="51"/>
        <v>0</v>
      </c>
      <c r="M536" s="586">
        <f>IF(P536="x",0,IF(I536&lt;(INDEX(Lookup!$U$2:$U$10,MATCH($D$43,Lookup!$S$2:$S$10,0))),0,ROUND(((_xlfn.DAYS(I536,H536)+1)*J536)/7,0)))</f>
        <v>0</v>
      </c>
      <c r="N536" s="766">
        <f t="shared" si="52"/>
        <v>0</v>
      </c>
      <c r="O536" s="652"/>
      <c r="P536" s="767"/>
      <c r="R536" s="833">
        <f t="shared" si="53"/>
        <v>0</v>
      </c>
      <c r="S536" s="849">
        <f t="shared" si="54"/>
        <v>0</v>
      </c>
    </row>
    <row r="537" spans="2:19" x14ac:dyDescent="0.35">
      <c r="B537" s="229"/>
      <c r="C537" s="301"/>
      <c r="D537" s="301"/>
      <c r="E537" s="233"/>
      <c r="F537" s="301"/>
      <c r="G537" s="302"/>
      <c r="H537" s="170"/>
      <c r="I537" s="170"/>
      <c r="J537" s="231"/>
      <c r="K537" s="586">
        <f t="shared" si="50"/>
        <v>0</v>
      </c>
      <c r="L537" s="587">
        <f t="shared" si="51"/>
        <v>0</v>
      </c>
      <c r="M537" s="586">
        <f>IF(P537="x",0,IF(I537&lt;(INDEX(Lookup!$U$2:$U$10,MATCH($D$43,Lookup!$S$2:$S$10,0))),0,ROUND(((_xlfn.DAYS(I537,H537)+1)*J537)/7,0)))</f>
        <v>0</v>
      </c>
      <c r="N537" s="766">
        <f t="shared" si="52"/>
        <v>0</v>
      </c>
      <c r="O537" s="652"/>
      <c r="P537" s="767"/>
      <c r="R537" s="833">
        <f t="shared" si="53"/>
        <v>0</v>
      </c>
      <c r="S537" s="849">
        <f t="shared" si="54"/>
        <v>0</v>
      </c>
    </row>
    <row r="538" spans="2:19" x14ac:dyDescent="0.35">
      <c r="B538" s="229"/>
      <c r="C538" s="301"/>
      <c r="D538" s="301"/>
      <c r="E538" s="233"/>
      <c r="F538" s="301"/>
      <c r="G538" s="302"/>
      <c r="H538" s="170"/>
      <c r="I538" s="170"/>
      <c r="J538" s="231"/>
      <c r="K538" s="586">
        <f t="shared" si="50"/>
        <v>0</v>
      </c>
      <c r="L538" s="587">
        <f t="shared" si="51"/>
        <v>0</v>
      </c>
      <c r="M538" s="586">
        <f>IF(P538="x",0,IF(I538&lt;(INDEX(Lookup!$U$2:$U$10,MATCH($D$43,Lookup!$S$2:$S$10,0))),0,ROUND(((_xlfn.DAYS(I538,H538)+1)*J538)/7,0)))</f>
        <v>0</v>
      </c>
      <c r="N538" s="766">
        <f t="shared" si="52"/>
        <v>0</v>
      </c>
      <c r="O538" s="652"/>
      <c r="P538" s="767"/>
      <c r="R538" s="833">
        <f t="shared" si="53"/>
        <v>0</v>
      </c>
      <c r="S538" s="849">
        <f t="shared" si="54"/>
        <v>0</v>
      </c>
    </row>
    <row r="539" spans="2:19" x14ac:dyDescent="0.35">
      <c r="B539" s="229"/>
      <c r="C539" s="301"/>
      <c r="D539" s="301"/>
      <c r="E539" s="233"/>
      <c r="F539" s="301"/>
      <c r="G539" s="302"/>
      <c r="H539" s="170"/>
      <c r="I539" s="170"/>
      <c r="J539" s="231"/>
      <c r="K539" s="586">
        <f t="shared" si="50"/>
        <v>0</v>
      </c>
      <c r="L539" s="587">
        <f t="shared" si="51"/>
        <v>0</v>
      </c>
      <c r="M539" s="586">
        <f>IF(P539="x",0,IF(I539&lt;(INDEX(Lookup!$U$2:$U$10,MATCH($D$43,Lookup!$S$2:$S$10,0))),0,ROUND(((_xlfn.DAYS(I539,H539)+1)*J539)/7,0)))</f>
        <v>0</v>
      </c>
      <c r="N539" s="766">
        <f t="shared" si="52"/>
        <v>0</v>
      </c>
      <c r="O539" s="652"/>
      <c r="P539" s="767"/>
      <c r="R539" s="833">
        <f t="shared" si="53"/>
        <v>0</v>
      </c>
      <c r="S539" s="849">
        <f t="shared" si="54"/>
        <v>0</v>
      </c>
    </row>
    <row r="540" spans="2:19" x14ac:dyDescent="0.35">
      <c r="B540" s="229"/>
      <c r="C540" s="301"/>
      <c r="D540" s="301"/>
      <c r="E540" s="233"/>
      <c r="F540" s="301"/>
      <c r="G540" s="302"/>
      <c r="H540" s="170"/>
      <c r="I540" s="170"/>
      <c r="J540" s="231"/>
      <c r="K540" s="586">
        <f t="shared" si="50"/>
        <v>0</v>
      </c>
      <c r="L540" s="587">
        <f t="shared" si="51"/>
        <v>0</v>
      </c>
      <c r="M540" s="586">
        <f>IF(P540="x",0,IF(I540&lt;(INDEX(Lookup!$U$2:$U$10,MATCH($D$43,Lookup!$S$2:$S$10,0))),0,ROUND(((_xlfn.DAYS(I540,H540)+1)*J540)/7,0)))</f>
        <v>0</v>
      </c>
      <c r="N540" s="766">
        <f t="shared" si="52"/>
        <v>0</v>
      </c>
      <c r="O540" s="652"/>
      <c r="P540" s="767"/>
      <c r="R540" s="833">
        <f t="shared" si="53"/>
        <v>0</v>
      </c>
      <c r="S540" s="849">
        <f t="shared" si="54"/>
        <v>0</v>
      </c>
    </row>
    <row r="541" spans="2:19" x14ac:dyDescent="0.35">
      <c r="B541" s="229"/>
      <c r="C541" s="301"/>
      <c r="D541" s="301"/>
      <c r="E541" s="233"/>
      <c r="F541" s="301"/>
      <c r="G541" s="302"/>
      <c r="H541" s="170"/>
      <c r="I541" s="170"/>
      <c r="J541" s="231"/>
      <c r="K541" s="586">
        <f t="shared" si="50"/>
        <v>0</v>
      </c>
      <c r="L541" s="587">
        <f t="shared" si="51"/>
        <v>0</v>
      </c>
      <c r="M541" s="586">
        <f>IF(P541="x",0,IF(I541&lt;(INDEX(Lookup!$U$2:$U$10,MATCH($D$43,Lookup!$S$2:$S$10,0))),0,ROUND(((_xlfn.DAYS(I541,H541)+1)*J541)/7,0)))</f>
        <v>0</v>
      </c>
      <c r="N541" s="766">
        <f t="shared" si="52"/>
        <v>0</v>
      </c>
      <c r="O541" s="652"/>
      <c r="P541" s="767"/>
      <c r="R541" s="833">
        <f t="shared" si="53"/>
        <v>0</v>
      </c>
      <c r="S541" s="849">
        <f t="shared" si="54"/>
        <v>0</v>
      </c>
    </row>
    <row r="542" spans="2:19" x14ac:dyDescent="0.35">
      <c r="B542" s="229"/>
      <c r="C542" s="301"/>
      <c r="D542" s="301"/>
      <c r="E542" s="233"/>
      <c r="F542" s="301"/>
      <c r="G542" s="302"/>
      <c r="H542" s="170"/>
      <c r="I542" s="170"/>
      <c r="J542" s="231"/>
      <c r="K542" s="586">
        <f t="shared" si="50"/>
        <v>0</v>
      </c>
      <c r="L542" s="587">
        <f t="shared" si="51"/>
        <v>0</v>
      </c>
      <c r="M542" s="586">
        <f>IF(P542="x",0,IF(I542&lt;(INDEX(Lookup!$U$2:$U$10,MATCH($D$43,Lookup!$S$2:$S$10,0))),0,ROUND(((_xlfn.DAYS(I542,H542)+1)*J542)/7,0)))</f>
        <v>0</v>
      </c>
      <c r="N542" s="766">
        <f t="shared" si="52"/>
        <v>0</v>
      </c>
      <c r="O542" s="652"/>
      <c r="P542" s="767"/>
      <c r="R542" s="833">
        <f t="shared" si="53"/>
        <v>0</v>
      </c>
      <c r="S542" s="849">
        <f t="shared" si="54"/>
        <v>0</v>
      </c>
    </row>
    <row r="543" spans="2:19" x14ac:dyDescent="0.35">
      <c r="B543" s="229"/>
      <c r="C543" s="301"/>
      <c r="D543" s="301"/>
      <c r="E543" s="233"/>
      <c r="F543" s="301"/>
      <c r="G543" s="302"/>
      <c r="H543" s="170"/>
      <c r="I543" s="170"/>
      <c r="J543" s="231"/>
      <c r="K543" s="586">
        <f t="shared" si="50"/>
        <v>0</v>
      </c>
      <c r="L543" s="587">
        <f t="shared" si="51"/>
        <v>0</v>
      </c>
      <c r="M543" s="586">
        <f>IF(P543="x",0,IF(I543&lt;(INDEX(Lookup!$U$2:$U$10,MATCH($D$43,Lookup!$S$2:$S$10,0))),0,ROUND(((_xlfn.DAYS(I543,H543)+1)*J543)/7,0)))</f>
        <v>0</v>
      </c>
      <c r="N543" s="766">
        <f t="shared" si="52"/>
        <v>0</v>
      </c>
      <c r="O543" s="652"/>
      <c r="P543" s="767"/>
      <c r="R543" s="833">
        <f t="shared" si="53"/>
        <v>0</v>
      </c>
      <c r="S543" s="849">
        <f t="shared" si="54"/>
        <v>0</v>
      </c>
    </row>
    <row r="544" spans="2:19" x14ac:dyDescent="0.35">
      <c r="B544" s="229"/>
      <c r="C544" s="301"/>
      <c r="D544" s="301"/>
      <c r="E544" s="233"/>
      <c r="F544" s="301"/>
      <c r="G544" s="302"/>
      <c r="H544" s="170"/>
      <c r="I544" s="170"/>
      <c r="J544" s="231"/>
      <c r="K544" s="586">
        <f t="shared" si="50"/>
        <v>0</v>
      </c>
      <c r="L544" s="587">
        <f t="shared" si="51"/>
        <v>0</v>
      </c>
      <c r="M544" s="586">
        <f>IF(P544="x",0,IF(I544&lt;(INDEX(Lookup!$U$2:$U$10,MATCH($D$43,Lookup!$S$2:$S$10,0))),0,ROUND(((_xlfn.DAYS(I544,H544)+1)*J544)/7,0)))</f>
        <v>0</v>
      </c>
      <c r="N544" s="766">
        <f t="shared" si="52"/>
        <v>0</v>
      </c>
      <c r="O544" s="652"/>
      <c r="P544" s="767"/>
      <c r="R544" s="833">
        <f t="shared" si="53"/>
        <v>0</v>
      </c>
      <c r="S544" s="849">
        <f t="shared" si="54"/>
        <v>0</v>
      </c>
    </row>
    <row r="545" spans="2:19" x14ac:dyDescent="0.35">
      <c r="B545" s="229"/>
      <c r="C545" s="301"/>
      <c r="D545" s="301"/>
      <c r="E545" s="233"/>
      <c r="F545" s="301"/>
      <c r="G545" s="302"/>
      <c r="H545" s="170"/>
      <c r="I545" s="170"/>
      <c r="J545" s="231"/>
      <c r="K545" s="586">
        <f t="shared" si="50"/>
        <v>0</v>
      </c>
      <c r="L545" s="587">
        <f t="shared" si="51"/>
        <v>0</v>
      </c>
      <c r="M545" s="586">
        <f>IF(P545="x",0,IF(I545&lt;(INDEX(Lookup!$U$2:$U$10,MATCH($D$43,Lookup!$S$2:$S$10,0))),0,ROUND(((_xlfn.DAYS(I545,H545)+1)*J545)/7,0)))</f>
        <v>0</v>
      </c>
      <c r="N545" s="766">
        <f t="shared" si="52"/>
        <v>0</v>
      </c>
      <c r="O545" s="652"/>
      <c r="P545" s="767"/>
      <c r="R545" s="833">
        <f t="shared" si="53"/>
        <v>0</v>
      </c>
      <c r="S545" s="849">
        <f t="shared" si="54"/>
        <v>0</v>
      </c>
    </row>
    <row r="546" spans="2:19" x14ac:dyDescent="0.35">
      <c r="B546" s="229"/>
      <c r="C546" s="301"/>
      <c r="D546" s="301"/>
      <c r="E546" s="233"/>
      <c r="F546" s="301"/>
      <c r="G546" s="302"/>
      <c r="H546" s="170"/>
      <c r="I546" s="170"/>
      <c r="J546" s="231"/>
      <c r="K546" s="586">
        <f t="shared" si="50"/>
        <v>0</v>
      </c>
      <c r="L546" s="587">
        <f t="shared" si="51"/>
        <v>0</v>
      </c>
      <c r="M546" s="586">
        <f>IF(P546="x",0,IF(I546&lt;(INDEX(Lookup!$U$2:$U$10,MATCH($D$43,Lookup!$S$2:$S$10,0))),0,ROUND(((_xlfn.DAYS(I546,H546)+1)*J546)/7,0)))</f>
        <v>0</v>
      </c>
      <c r="N546" s="766">
        <f t="shared" si="52"/>
        <v>0</v>
      </c>
      <c r="O546" s="652"/>
      <c r="P546" s="767"/>
      <c r="R546" s="833">
        <f t="shared" si="53"/>
        <v>0</v>
      </c>
      <c r="S546" s="849">
        <f t="shared" si="54"/>
        <v>0</v>
      </c>
    </row>
    <row r="547" spans="2:19" x14ac:dyDescent="0.35">
      <c r="B547" s="229"/>
      <c r="C547" s="301"/>
      <c r="D547" s="301"/>
      <c r="E547" s="233"/>
      <c r="F547" s="301"/>
      <c r="G547" s="302"/>
      <c r="H547" s="170"/>
      <c r="I547" s="170"/>
      <c r="J547" s="231"/>
      <c r="K547" s="586">
        <f t="shared" si="50"/>
        <v>0</v>
      </c>
      <c r="L547" s="587">
        <f t="shared" si="51"/>
        <v>0</v>
      </c>
      <c r="M547" s="586">
        <f>IF(P547="x",0,IF(I547&lt;(INDEX(Lookup!$U$2:$U$10,MATCH($D$43,Lookup!$S$2:$S$10,0))),0,ROUND(((_xlfn.DAYS(I547,H547)+1)*J547)/7,0)))</f>
        <v>0</v>
      </c>
      <c r="N547" s="766">
        <f t="shared" si="52"/>
        <v>0</v>
      </c>
      <c r="O547" s="652"/>
      <c r="P547" s="767"/>
      <c r="R547" s="833">
        <f t="shared" si="53"/>
        <v>0</v>
      </c>
      <c r="S547" s="849">
        <f t="shared" si="54"/>
        <v>0</v>
      </c>
    </row>
    <row r="548" spans="2:19" x14ac:dyDescent="0.35">
      <c r="B548" s="229"/>
      <c r="C548" s="301"/>
      <c r="D548" s="301"/>
      <c r="E548" s="233"/>
      <c r="F548" s="301"/>
      <c r="G548" s="302"/>
      <c r="H548" s="170"/>
      <c r="I548" s="170"/>
      <c r="J548" s="231"/>
      <c r="K548" s="586">
        <f t="shared" si="50"/>
        <v>0</v>
      </c>
      <c r="L548" s="587">
        <f t="shared" si="51"/>
        <v>0</v>
      </c>
      <c r="M548" s="586">
        <f>IF(P548="x",0,IF(I548&lt;(INDEX(Lookup!$U$2:$U$10,MATCH($D$43,Lookup!$S$2:$S$10,0))),0,ROUND(((_xlfn.DAYS(I548,H548)+1)*J548)/7,0)))</f>
        <v>0</v>
      </c>
      <c r="N548" s="766">
        <f t="shared" si="52"/>
        <v>0</v>
      </c>
      <c r="O548" s="652"/>
      <c r="P548" s="767"/>
      <c r="R548" s="833">
        <f t="shared" si="53"/>
        <v>0</v>
      </c>
      <c r="S548" s="849">
        <f t="shared" si="54"/>
        <v>0</v>
      </c>
    </row>
    <row r="549" spans="2:19" x14ac:dyDescent="0.35">
      <c r="B549" s="229"/>
      <c r="C549" s="301"/>
      <c r="D549" s="301"/>
      <c r="E549" s="233"/>
      <c r="F549" s="301"/>
      <c r="G549" s="302"/>
      <c r="H549" s="170"/>
      <c r="I549" s="170"/>
      <c r="J549" s="231"/>
      <c r="K549" s="586">
        <f t="shared" si="50"/>
        <v>0</v>
      </c>
      <c r="L549" s="587">
        <f t="shared" si="51"/>
        <v>0</v>
      </c>
      <c r="M549" s="586">
        <f>IF(P549="x",0,IF(I549&lt;(INDEX(Lookup!$U$2:$U$10,MATCH($D$43,Lookup!$S$2:$S$10,0))),0,ROUND(((_xlfn.DAYS(I549,H549)+1)*J549)/7,0)))</f>
        <v>0</v>
      </c>
      <c r="N549" s="766">
        <f t="shared" si="52"/>
        <v>0</v>
      </c>
      <c r="O549" s="652"/>
      <c r="P549" s="767"/>
      <c r="R549" s="833">
        <f t="shared" si="53"/>
        <v>0</v>
      </c>
      <c r="S549" s="849">
        <f t="shared" si="54"/>
        <v>0</v>
      </c>
    </row>
    <row r="550" spans="2:19" x14ac:dyDescent="0.35">
      <c r="B550" s="229"/>
      <c r="C550" s="301"/>
      <c r="D550" s="301"/>
      <c r="E550" s="233"/>
      <c r="F550" s="301"/>
      <c r="G550" s="302"/>
      <c r="H550" s="170"/>
      <c r="I550" s="170"/>
      <c r="J550" s="231"/>
      <c r="K550" s="586">
        <f t="shared" si="50"/>
        <v>0</v>
      </c>
      <c r="L550" s="587">
        <f t="shared" si="51"/>
        <v>0</v>
      </c>
      <c r="M550" s="586">
        <f>IF(P550="x",0,IF(I550&lt;(INDEX(Lookup!$U$2:$U$10,MATCH($D$43,Lookup!$S$2:$S$10,0))),0,ROUND(((_xlfn.DAYS(I550,H550)+1)*J550)/7,0)))</f>
        <v>0</v>
      </c>
      <c r="N550" s="766">
        <f t="shared" si="52"/>
        <v>0</v>
      </c>
      <c r="O550" s="652"/>
      <c r="P550" s="767"/>
      <c r="R550" s="833">
        <f t="shared" si="53"/>
        <v>0</v>
      </c>
      <c r="S550" s="849">
        <f t="shared" si="54"/>
        <v>0</v>
      </c>
    </row>
    <row r="551" spans="2:19" x14ac:dyDescent="0.35">
      <c r="B551" s="229"/>
      <c r="C551" s="301"/>
      <c r="D551" s="301"/>
      <c r="E551" s="233"/>
      <c r="F551" s="301"/>
      <c r="G551" s="302"/>
      <c r="H551" s="170"/>
      <c r="I551" s="170"/>
      <c r="J551" s="231"/>
      <c r="K551" s="586">
        <f t="shared" si="50"/>
        <v>0</v>
      </c>
      <c r="L551" s="587">
        <f t="shared" si="51"/>
        <v>0</v>
      </c>
      <c r="M551" s="586">
        <f>IF(P551="x",0,IF(I551&lt;(INDEX(Lookup!$U$2:$U$10,MATCH($D$43,Lookup!$S$2:$S$10,0))),0,ROUND(((_xlfn.DAYS(I551,H551)+1)*J551)/7,0)))</f>
        <v>0</v>
      </c>
      <c r="N551" s="766">
        <f t="shared" si="52"/>
        <v>0</v>
      </c>
      <c r="O551" s="652"/>
      <c r="P551" s="767"/>
      <c r="R551" s="833">
        <f t="shared" si="53"/>
        <v>0</v>
      </c>
      <c r="S551" s="849">
        <f t="shared" si="54"/>
        <v>0</v>
      </c>
    </row>
    <row r="552" spans="2:19" x14ac:dyDescent="0.35">
      <c r="B552" s="229"/>
      <c r="C552" s="301"/>
      <c r="D552" s="301"/>
      <c r="E552" s="233"/>
      <c r="F552" s="301"/>
      <c r="G552" s="302"/>
      <c r="H552" s="170"/>
      <c r="I552" s="170"/>
      <c r="J552" s="231"/>
      <c r="K552" s="586">
        <f t="shared" si="50"/>
        <v>0</v>
      </c>
      <c r="L552" s="587">
        <f t="shared" si="51"/>
        <v>0</v>
      </c>
      <c r="M552" s="586">
        <f>IF(P552="x",0,IF(I552&lt;(INDEX(Lookup!$U$2:$U$10,MATCH($D$43,Lookup!$S$2:$S$10,0))),0,ROUND(((_xlfn.DAYS(I552,H552)+1)*J552)/7,0)))</f>
        <v>0</v>
      </c>
      <c r="N552" s="766">
        <f t="shared" si="52"/>
        <v>0</v>
      </c>
      <c r="O552" s="652"/>
      <c r="P552" s="767"/>
      <c r="R552" s="833">
        <f t="shared" si="53"/>
        <v>0</v>
      </c>
      <c r="S552" s="849">
        <f t="shared" si="54"/>
        <v>0</v>
      </c>
    </row>
    <row r="553" spans="2:19" x14ac:dyDescent="0.35">
      <c r="B553" s="229"/>
      <c r="C553" s="301"/>
      <c r="D553" s="301"/>
      <c r="E553" s="233"/>
      <c r="F553" s="301"/>
      <c r="G553" s="302"/>
      <c r="H553" s="170"/>
      <c r="I553" s="170"/>
      <c r="J553" s="231"/>
      <c r="K553" s="586">
        <f t="shared" si="50"/>
        <v>0</v>
      </c>
      <c r="L553" s="587">
        <f t="shared" si="51"/>
        <v>0</v>
      </c>
      <c r="M553" s="586">
        <f>IF(P553="x",0,IF(I553&lt;(INDEX(Lookup!$U$2:$U$10,MATCH($D$43,Lookup!$S$2:$S$10,0))),0,ROUND(((_xlfn.DAYS(I553,H553)+1)*J553)/7,0)))</f>
        <v>0</v>
      </c>
      <c r="N553" s="766">
        <f t="shared" si="52"/>
        <v>0</v>
      </c>
      <c r="O553" s="652"/>
      <c r="P553" s="767"/>
      <c r="R553" s="833">
        <f t="shared" si="53"/>
        <v>0</v>
      </c>
      <c r="S553" s="849">
        <f t="shared" si="54"/>
        <v>0</v>
      </c>
    </row>
    <row r="554" spans="2:19" x14ac:dyDescent="0.35">
      <c r="B554" s="229"/>
      <c r="C554" s="301"/>
      <c r="D554" s="301"/>
      <c r="E554" s="233"/>
      <c r="F554" s="301"/>
      <c r="G554" s="302"/>
      <c r="H554" s="170"/>
      <c r="I554" s="170"/>
      <c r="J554" s="231"/>
      <c r="K554" s="586">
        <f t="shared" si="50"/>
        <v>0</v>
      </c>
      <c r="L554" s="587">
        <f t="shared" si="51"/>
        <v>0</v>
      </c>
      <c r="M554" s="586">
        <f>IF(P554="x",0,IF(I554&lt;(INDEX(Lookup!$U$2:$U$10,MATCH($D$43,Lookup!$S$2:$S$10,0))),0,ROUND(((_xlfn.DAYS(I554,H554)+1)*J554)/7,0)))</f>
        <v>0</v>
      </c>
      <c r="N554" s="766">
        <f t="shared" si="52"/>
        <v>0</v>
      </c>
      <c r="O554" s="652"/>
      <c r="P554" s="767"/>
      <c r="R554" s="833">
        <f t="shared" si="53"/>
        <v>0</v>
      </c>
      <c r="S554" s="849">
        <f t="shared" si="54"/>
        <v>0</v>
      </c>
    </row>
    <row r="555" spans="2:19" x14ac:dyDescent="0.35">
      <c r="B555" s="229"/>
      <c r="C555" s="301"/>
      <c r="D555" s="301"/>
      <c r="E555" s="233"/>
      <c r="F555" s="301"/>
      <c r="G555" s="302"/>
      <c r="H555" s="170"/>
      <c r="I555" s="170"/>
      <c r="J555" s="231"/>
      <c r="K555" s="586">
        <f t="shared" si="50"/>
        <v>0</v>
      </c>
      <c r="L555" s="587">
        <f t="shared" si="51"/>
        <v>0</v>
      </c>
      <c r="M555" s="586">
        <f>IF(P555="x",0,IF(I555&lt;(INDEX(Lookup!$U$2:$U$10,MATCH($D$43,Lookup!$S$2:$S$10,0))),0,ROUND(((_xlfn.DAYS(I555,H555)+1)*J555)/7,0)))</f>
        <v>0</v>
      </c>
      <c r="N555" s="766">
        <f t="shared" si="52"/>
        <v>0</v>
      </c>
      <c r="O555" s="652"/>
      <c r="P555" s="767"/>
      <c r="R555" s="833">
        <f t="shared" si="53"/>
        <v>0</v>
      </c>
      <c r="S555" s="849">
        <f t="shared" si="54"/>
        <v>0</v>
      </c>
    </row>
    <row r="556" spans="2:19" x14ac:dyDescent="0.35">
      <c r="B556" s="229"/>
      <c r="C556" s="301"/>
      <c r="D556" s="301"/>
      <c r="E556" s="233"/>
      <c r="F556" s="301"/>
      <c r="G556" s="302"/>
      <c r="H556" s="170"/>
      <c r="I556" s="170"/>
      <c r="J556" s="231"/>
      <c r="K556" s="586">
        <f t="shared" si="50"/>
        <v>0</v>
      </c>
      <c r="L556" s="587">
        <f t="shared" si="51"/>
        <v>0</v>
      </c>
      <c r="M556" s="586">
        <f>IF(P556="x",0,IF(I556&lt;(INDEX(Lookup!$U$2:$U$10,MATCH($D$43,Lookup!$S$2:$S$10,0))),0,ROUND(((_xlfn.DAYS(I556,H556)+1)*J556)/7,0)))</f>
        <v>0</v>
      </c>
      <c r="N556" s="766">
        <f t="shared" si="52"/>
        <v>0</v>
      </c>
      <c r="O556" s="652"/>
      <c r="P556" s="767"/>
      <c r="R556" s="833">
        <f t="shared" si="53"/>
        <v>0</v>
      </c>
      <c r="S556" s="849">
        <f t="shared" si="54"/>
        <v>0</v>
      </c>
    </row>
    <row r="557" spans="2:19" x14ac:dyDescent="0.35">
      <c r="B557" s="229"/>
      <c r="C557" s="301"/>
      <c r="D557" s="301"/>
      <c r="E557" s="233"/>
      <c r="F557" s="301"/>
      <c r="G557" s="302"/>
      <c r="H557" s="170"/>
      <c r="I557" s="170"/>
      <c r="J557" s="231"/>
      <c r="K557" s="586">
        <f t="shared" si="50"/>
        <v>0</v>
      </c>
      <c r="L557" s="587">
        <f t="shared" si="51"/>
        <v>0</v>
      </c>
      <c r="M557" s="586">
        <f>IF(P557="x",0,IF(I557&lt;(INDEX(Lookup!$U$2:$U$10,MATCH($D$43,Lookup!$S$2:$S$10,0))),0,ROUND(((_xlfn.DAYS(I557,H557)+1)*J557)/7,0)))</f>
        <v>0</v>
      </c>
      <c r="N557" s="766">
        <f t="shared" si="52"/>
        <v>0</v>
      </c>
      <c r="O557" s="652"/>
      <c r="P557" s="767"/>
      <c r="R557" s="833">
        <f t="shared" si="53"/>
        <v>0</v>
      </c>
      <c r="S557" s="849">
        <f t="shared" si="54"/>
        <v>0</v>
      </c>
    </row>
    <row r="558" spans="2:19" x14ac:dyDescent="0.35">
      <c r="B558" s="229"/>
      <c r="C558" s="301"/>
      <c r="D558" s="301"/>
      <c r="E558" s="233"/>
      <c r="F558" s="301"/>
      <c r="G558" s="302"/>
      <c r="H558" s="170"/>
      <c r="I558" s="170"/>
      <c r="J558" s="231"/>
      <c r="K558" s="586">
        <f t="shared" si="50"/>
        <v>0</v>
      </c>
      <c r="L558" s="587">
        <f t="shared" si="51"/>
        <v>0</v>
      </c>
      <c r="M558" s="586">
        <f>IF(P558="x",0,IF(I558&lt;(INDEX(Lookup!$U$2:$U$10,MATCH($D$43,Lookup!$S$2:$S$10,0))),0,ROUND(((_xlfn.DAYS(I558,H558)+1)*J558)/7,0)))</f>
        <v>0</v>
      </c>
      <c r="N558" s="766">
        <f t="shared" si="52"/>
        <v>0</v>
      </c>
      <c r="O558" s="652"/>
      <c r="P558" s="767"/>
      <c r="R558" s="833">
        <f t="shared" si="53"/>
        <v>0</v>
      </c>
      <c r="S558" s="849">
        <f t="shared" si="54"/>
        <v>0</v>
      </c>
    </row>
    <row r="559" spans="2:19" x14ac:dyDescent="0.35">
      <c r="B559" s="229"/>
      <c r="C559" s="301"/>
      <c r="D559" s="301"/>
      <c r="E559" s="233"/>
      <c r="F559" s="301"/>
      <c r="G559" s="302"/>
      <c r="H559" s="170"/>
      <c r="I559" s="170"/>
      <c r="J559" s="231"/>
      <c r="K559" s="586">
        <f t="shared" ref="K559:K622" si="55">ROUND(((_xlfn.DAYS(I559,H559)+1)*J559)/7,0)</f>
        <v>0</v>
      </c>
      <c r="L559" s="587">
        <f t="shared" ref="L559:L622" si="56">K559*$K$6</f>
        <v>0</v>
      </c>
      <c r="M559" s="586">
        <f>IF(P559="x",0,IF(I559&lt;(INDEX(Lookup!$U$2:$U$10,MATCH($D$43,Lookup!$S$2:$S$10,0))),0,ROUND(((_xlfn.DAYS(I559,H559)+1)*J559)/7,0)))</f>
        <v>0</v>
      </c>
      <c r="N559" s="766">
        <f t="shared" ref="N559:N622" si="57">M559*$K$6</f>
        <v>0</v>
      </c>
      <c r="O559" s="652"/>
      <c r="P559" s="767"/>
      <c r="R559" s="833">
        <f t="shared" ref="R559:R622" si="58">L559*$I$30</f>
        <v>0</v>
      </c>
      <c r="S559" s="849">
        <f t="shared" ref="S559:S622" si="59">N559*$I$40</f>
        <v>0</v>
      </c>
    </row>
    <row r="560" spans="2:19" x14ac:dyDescent="0.35">
      <c r="B560" s="229"/>
      <c r="C560" s="301"/>
      <c r="D560" s="301"/>
      <c r="E560" s="233"/>
      <c r="F560" s="301"/>
      <c r="G560" s="302"/>
      <c r="H560" s="170"/>
      <c r="I560" s="170"/>
      <c r="J560" s="231"/>
      <c r="K560" s="586">
        <f t="shared" si="55"/>
        <v>0</v>
      </c>
      <c r="L560" s="587">
        <f t="shared" si="56"/>
        <v>0</v>
      </c>
      <c r="M560" s="586">
        <f>IF(P560="x",0,IF(I560&lt;(INDEX(Lookup!$U$2:$U$10,MATCH($D$43,Lookup!$S$2:$S$10,0))),0,ROUND(((_xlfn.DAYS(I560,H560)+1)*J560)/7,0)))</f>
        <v>0</v>
      </c>
      <c r="N560" s="766">
        <f t="shared" si="57"/>
        <v>0</v>
      </c>
      <c r="O560" s="652"/>
      <c r="P560" s="767"/>
      <c r="R560" s="833">
        <f t="shared" si="58"/>
        <v>0</v>
      </c>
      <c r="S560" s="849">
        <f t="shared" si="59"/>
        <v>0</v>
      </c>
    </row>
    <row r="561" spans="2:19" x14ac:dyDescent="0.35">
      <c r="B561" s="229"/>
      <c r="C561" s="301"/>
      <c r="D561" s="301"/>
      <c r="E561" s="233"/>
      <c r="F561" s="301"/>
      <c r="G561" s="302"/>
      <c r="H561" s="170"/>
      <c r="I561" s="170"/>
      <c r="J561" s="231"/>
      <c r="K561" s="586">
        <f t="shared" si="55"/>
        <v>0</v>
      </c>
      <c r="L561" s="587">
        <f t="shared" si="56"/>
        <v>0</v>
      </c>
      <c r="M561" s="586">
        <f>IF(P561="x",0,IF(I561&lt;(INDEX(Lookup!$U$2:$U$10,MATCH($D$43,Lookup!$S$2:$S$10,0))),0,ROUND(((_xlfn.DAYS(I561,H561)+1)*J561)/7,0)))</f>
        <v>0</v>
      </c>
      <c r="N561" s="766">
        <f t="shared" si="57"/>
        <v>0</v>
      </c>
      <c r="O561" s="652"/>
      <c r="P561" s="767"/>
      <c r="R561" s="833">
        <f t="shared" si="58"/>
        <v>0</v>
      </c>
      <c r="S561" s="849">
        <f t="shared" si="59"/>
        <v>0</v>
      </c>
    </row>
    <row r="562" spans="2:19" x14ac:dyDescent="0.35">
      <c r="B562" s="229"/>
      <c r="C562" s="301"/>
      <c r="D562" s="301"/>
      <c r="E562" s="233"/>
      <c r="F562" s="301"/>
      <c r="G562" s="302"/>
      <c r="H562" s="170"/>
      <c r="I562" s="170"/>
      <c r="J562" s="231"/>
      <c r="K562" s="586">
        <f t="shared" si="55"/>
        <v>0</v>
      </c>
      <c r="L562" s="587">
        <f t="shared" si="56"/>
        <v>0</v>
      </c>
      <c r="M562" s="586">
        <f>IF(P562="x",0,IF(I562&lt;(INDEX(Lookup!$U$2:$U$10,MATCH($D$43,Lookup!$S$2:$S$10,0))),0,ROUND(((_xlfn.DAYS(I562,H562)+1)*J562)/7,0)))</f>
        <v>0</v>
      </c>
      <c r="N562" s="766">
        <f t="shared" si="57"/>
        <v>0</v>
      </c>
      <c r="O562" s="652"/>
      <c r="P562" s="767"/>
      <c r="R562" s="833">
        <f t="shared" si="58"/>
        <v>0</v>
      </c>
      <c r="S562" s="849">
        <f t="shared" si="59"/>
        <v>0</v>
      </c>
    </row>
    <row r="563" spans="2:19" x14ac:dyDescent="0.35">
      <c r="B563" s="229"/>
      <c r="C563" s="301"/>
      <c r="D563" s="301"/>
      <c r="E563" s="233"/>
      <c r="F563" s="301"/>
      <c r="G563" s="302"/>
      <c r="H563" s="170"/>
      <c r="I563" s="170"/>
      <c r="J563" s="231"/>
      <c r="K563" s="586">
        <f t="shared" si="55"/>
        <v>0</v>
      </c>
      <c r="L563" s="587">
        <f t="shared" si="56"/>
        <v>0</v>
      </c>
      <c r="M563" s="586">
        <f>IF(P563="x",0,IF(I563&lt;(INDEX(Lookup!$U$2:$U$10,MATCH($D$43,Lookup!$S$2:$S$10,0))),0,ROUND(((_xlfn.DAYS(I563,H563)+1)*J563)/7,0)))</f>
        <v>0</v>
      </c>
      <c r="N563" s="766">
        <f t="shared" si="57"/>
        <v>0</v>
      </c>
      <c r="O563" s="652"/>
      <c r="P563" s="767"/>
      <c r="R563" s="833">
        <f t="shared" si="58"/>
        <v>0</v>
      </c>
      <c r="S563" s="849">
        <f t="shared" si="59"/>
        <v>0</v>
      </c>
    </row>
    <row r="564" spans="2:19" x14ac:dyDescent="0.35">
      <c r="B564" s="229"/>
      <c r="C564" s="301"/>
      <c r="D564" s="301"/>
      <c r="E564" s="233"/>
      <c r="F564" s="301"/>
      <c r="G564" s="302"/>
      <c r="H564" s="170"/>
      <c r="I564" s="170"/>
      <c r="J564" s="231"/>
      <c r="K564" s="586">
        <f t="shared" si="55"/>
        <v>0</v>
      </c>
      <c r="L564" s="587">
        <f t="shared" si="56"/>
        <v>0</v>
      </c>
      <c r="M564" s="586">
        <f>IF(P564="x",0,IF(I564&lt;(INDEX(Lookup!$U$2:$U$10,MATCH($D$43,Lookup!$S$2:$S$10,0))),0,ROUND(((_xlfn.DAYS(I564,H564)+1)*J564)/7,0)))</f>
        <v>0</v>
      </c>
      <c r="N564" s="766">
        <f t="shared" si="57"/>
        <v>0</v>
      </c>
      <c r="O564" s="652"/>
      <c r="P564" s="767"/>
      <c r="R564" s="833">
        <f t="shared" si="58"/>
        <v>0</v>
      </c>
      <c r="S564" s="849">
        <f t="shared" si="59"/>
        <v>0</v>
      </c>
    </row>
    <row r="565" spans="2:19" x14ac:dyDescent="0.35">
      <c r="B565" s="229"/>
      <c r="C565" s="301"/>
      <c r="D565" s="301"/>
      <c r="E565" s="233"/>
      <c r="F565" s="301"/>
      <c r="G565" s="302"/>
      <c r="H565" s="170"/>
      <c r="I565" s="170"/>
      <c r="J565" s="231"/>
      <c r="K565" s="586">
        <f t="shared" si="55"/>
        <v>0</v>
      </c>
      <c r="L565" s="587">
        <f t="shared" si="56"/>
        <v>0</v>
      </c>
      <c r="M565" s="586">
        <f>IF(P565="x",0,IF(I565&lt;(INDEX(Lookup!$U$2:$U$10,MATCH($D$43,Lookup!$S$2:$S$10,0))),0,ROUND(((_xlfn.DAYS(I565,H565)+1)*J565)/7,0)))</f>
        <v>0</v>
      </c>
      <c r="N565" s="766">
        <f t="shared" si="57"/>
        <v>0</v>
      </c>
      <c r="O565" s="652"/>
      <c r="P565" s="767"/>
      <c r="R565" s="833">
        <f t="shared" si="58"/>
        <v>0</v>
      </c>
      <c r="S565" s="849">
        <f t="shared" si="59"/>
        <v>0</v>
      </c>
    </row>
    <row r="566" spans="2:19" x14ac:dyDescent="0.35">
      <c r="B566" s="229"/>
      <c r="C566" s="301"/>
      <c r="D566" s="301"/>
      <c r="E566" s="233"/>
      <c r="F566" s="301"/>
      <c r="G566" s="302"/>
      <c r="H566" s="170"/>
      <c r="I566" s="170"/>
      <c r="J566" s="231"/>
      <c r="K566" s="586">
        <f t="shared" si="55"/>
        <v>0</v>
      </c>
      <c r="L566" s="587">
        <f t="shared" si="56"/>
        <v>0</v>
      </c>
      <c r="M566" s="586">
        <f>IF(P566="x",0,IF(I566&lt;(INDEX(Lookup!$U$2:$U$10,MATCH($D$43,Lookup!$S$2:$S$10,0))),0,ROUND(((_xlfn.DAYS(I566,H566)+1)*J566)/7,0)))</f>
        <v>0</v>
      </c>
      <c r="N566" s="766">
        <f t="shared" si="57"/>
        <v>0</v>
      </c>
      <c r="O566" s="652"/>
      <c r="P566" s="767"/>
      <c r="R566" s="833">
        <f t="shared" si="58"/>
        <v>0</v>
      </c>
      <c r="S566" s="849">
        <f t="shared" si="59"/>
        <v>0</v>
      </c>
    </row>
    <row r="567" spans="2:19" x14ac:dyDescent="0.35">
      <c r="B567" s="229"/>
      <c r="C567" s="301"/>
      <c r="D567" s="301"/>
      <c r="E567" s="233"/>
      <c r="F567" s="301"/>
      <c r="G567" s="302"/>
      <c r="H567" s="170"/>
      <c r="I567" s="170"/>
      <c r="J567" s="231"/>
      <c r="K567" s="586">
        <f t="shared" si="55"/>
        <v>0</v>
      </c>
      <c r="L567" s="587">
        <f t="shared" si="56"/>
        <v>0</v>
      </c>
      <c r="M567" s="586">
        <f>IF(P567="x",0,IF(I567&lt;(INDEX(Lookup!$U$2:$U$10,MATCH($D$43,Lookup!$S$2:$S$10,0))),0,ROUND(((_xlfn.DAYS(I567,H567)+1)*J567)/7,0)))</f>
        <v>0</v>
      </c>
      <c r="N567" s="766">
        <f t="shared" si="57"/>
        <v>0</v>
      </c>
      <c r="O567" s="652"/>
      <c r="P567" s="767"/>
      <c r="R567" s="833">
        <f t="shared" si="58"/>
        <v>0</v>
      </c>
      <c r="S567" s="849">
        <f t="shared" si="59"/>
        <v>0</v>
      </c>
    </row>
    <row r="568" spans="2:19" x14ac:dyDescent="0.35">
      <c r="B568" s="229"/>
      <c r="C568" s="301"/>
      <c r="D568" s="301"/>
      <c r="E568" s="233"/>
      <c r="F568" s="301"/>
      <c r="G568" s="302"/>
      <c r="H568" s="170"/>
      <c r="I568" s="170"/>
      <c r="J568" s="231"/>
      <c r="K568" s="586">
        <f t="shared" si="55"/>
        <v>0</v>
      </c>
      <c r="L568" s="587">
        <f t="shared" si="56"/>
        <v>0</v>
      </c>
      <c r="M568" s="586">
        <f>IF(P568="x",0,IF(I568&lt;(INDEX(Lookup!$U$2:$U$10,MATCH($D$43,Lookup!$S$2:$S$10,0))),0,ROUND(((_xlfn.DAYS(I568,H568)+1)*J568)/7,0)))</f>
        <v>0</v>
      </c>
      <c r="N568" s="766">
        <f t="shared" si="57"/>
        <v>0</v>
      </c>
      <c r="O568" s="652"/>
      <c r="P568" s="767"/>
      <c r="R568" s="833">
        <f t="shared" si="58"/>
        <v>0</v>
      </c>
      <c r="S568" s="849">
        <f t="shared" si="59"/>
        <v>0</v>
      </c>
    </row>
    <row r="569" spans="2:19" x14ac:dyDescent="0.35">
      <c r="B569" s="229"/>
      <c r="C569" s="301"/>
      <c r="D569" s="301"/>
      <c r="E569" s="233"/>
      <c r="F569" s="301"/>
      <c r="G569" s="302"/>
      <c r="H569" s="170"/>
      <c r="I569" s="170"/>
      <c r="J569" s="231"/>
      <c r="K569" s="586">
        <f t="shared" si="55"/>
        <v>0</v>
      </c>
      <c r="L569" s="587">
        <f t="shared" si="56"/>
        <v>0</v>
      </c>
      <c r="M569" s="586">
        <f>IF(P569="x",0,IF(I569&lt;(INDEX(Lookup!$U$2:$U$10,MATCH($D$43,Lookup!$S$2:$S$10,0))),0,ROUND(((_xlfn.DAYS(I569,H569)+1)*J569)/7,0)))</f>
        <v>0</v>
      </c>
      <c r="N569" s="766">
        <f t="shared" si="57"/>
        <v>0</v>
      </c>
      <c r="O569" s="652"/>
      <c r="P569" s="767"/>
      <c r="R569" s="833">
        <f t="shared" si="58"/>
        <v>0</v>
      </c>
      <c r="S569" s="849">
        <f t="shared" si="59"/>
        <v>0</v>
      </c>
    </row>
    <row r="570" spans="2:19" x14ac:dyDescent="0.35">
      <c r="B570" s="229"/>
      <c r="C570" s="301"/>
      <c r="D570" s="301"/>
      <c r="E570" s="233"/>
      <c r="F570" s="301"/>
      <c r="G570" s="302"/>
      <c r="H570" s="170"/>
      <c r="I570" s="170"/>
      <c r="J570" s="231"/>
      <c r="K570" s="586">
        <f t="shared" si="55"/>
        <v>0</v>
      </c>
      <c r="L570" s="587">
        <f t="shared" si="56"/>
        <v>0</v>
      </c>
      <c r="M570" s="586">
        <f>IF(P570="x",0,IF(I570&lt;(INDEX(Lookup!$U$2:$U$10,MATCH($D$43,Lookup!$S$2:$S$10,0))),0,ROUND(((_xlfn.DAYS(I570,H570)+1)*J570)/7,0)))</f>
        <v>0</v>
      </c>
      <c r="N570" s="766">
        <f t="shared" si="57"/>
        <v>0</v>
      </c>
      <c r="O570" s="652"/>
      <c r="P570" s="767"/>
      <c r="R570" s="833">
        <f t="shared" si="58"/>
        <v>0</v>
      </c>
      <c r="S570" s="849">
        <f t="shared" si="59"/>
        <v>0</v>
      </c>
    </row>
    <row r="571" spans="2:19" x14ac:dyDescent="0.35">
      <c r="B571" s="229"/>
      <c r="C571" s="301"/>
      <c r="D571" s="301"/>
      <c r="E571" s="233"/>
      <c r="F571" s="301"/>
      <c r="G571" s="302"/>
      <c r="H571" s="170"/>
      <c r="I571" s="170"/>
      <c r="J571" s="231"/>
      <c r="K571" s="586">
        <f t="shared" si="55"/>
        <v>0</v>
      </c>
      <c r="L571" s="587">
        <f t="shared" si="56"/>
        <v>0</v>
      </c>
      <c r="M571" s="586">
        <f>IF(P571="x",0,IF(I571&lt;(INDEX(Lookup!$U$2:$U$10,MATCH($D$43,Lookup!$S$2:$S$10,0))),0,ROUND(((_xlfn.DAYS(I571,H571)+1)*J571)/7,0)))</f>
        <v>0</v>
      </c>
      <c r="N571" s="766">
        <f t="shared" si="57"/>
        <v>0</v>
      </c>
      <c r="O571" s="652"/>
      <c r="P571" s="767"/>
      <c r="R571" s="833">
        <f t="shared" si="58"/>
        <v>0</v>
      </c>
      <c r="S571" s="849">
        <f t="shared" si="59"/>
        <v>0</v>
      </c>
    </row>
    <row r="572" spans="2:19" x14ac:dyDescent="0.35">
      <c r="B572" s="229"/>
      <c r="C572" s="301"/>
      <c r="D572" s="301"/>
      <c r="E572" s="233"/>
      <c r="F572" s="301"/>
      <c r="G572" s="302"/>
      <c r="H572" s="170"/>
      <c r="I572" s="170"/>
      <c r="J572" s="231"/>
      <c r="K572" s="586">
        <f t="shared" si="55"/>
        <v>0</v>
      </c>
      <c r="L572" s="587">
        <f t="shared" si="56"/>
        <v>0</v>
      </c>
      <c r="M572" s="586">
        <f>IF(P572="x",0,IF(I572&lt;(INDEX(Lookup!$U$2:$U$10,MATCH($D$43,Lookup!$S$2:$S$10,0))),0,ROUND(((_xlfn.DAYS(I572,H572)+1)*J572)/7,0)))</f>
        <v>0</v>
      </c>
      <c r="N572" s="766">
        <f t="shared" si="57"/>
        <v>0</v>
      </c>
      <c r="O572" s="652"/>
      <c r="P572" s="767"/>
      <c r="R572" s="833">
        <f t="shared" si="58"/>
        <v>0</v>
      </c>
      <c r="S572" s="849">
        <f t="shared" si="59"/>
        <v>0</v>
      </c>
    </row>
    <row r="573" spans="2:19" x14ac:dyDescent="0.35">
      <c r="B573" s="229"/>
      <c r="C573" s="301"/>
      <c r="D573" s="301"/>
      <c r="E573" s="233"/>
      <c r="F573" s="301"/>
      <c r="G573" s="302"/>
      <c r="H573" s="170"/>
      <c r="I573" s="170"/>
      <c r="J573" s="231"/>
      <c r="K573" s="586">
        <f t="shared" si="55"/>
        <v>0</v>
      </c>
      <c r="L573" s="587">
        <f t="shared" si="56"/>
        <v>0</v>
      </c>
      <c r="M573" s="586">
        <f>IF(P573="x",0,IF(I573&lt;(INDEX(Lookup!$U$2:$U$10,MATCH($D$43,Lookup!$S$2:$S$10,0))),0,ROUND(((_xlfn.DAYS(I573,H573)+1)*J573)/7,0)))</f>
        <v>0</v>
      </c>
      <c r="N573" s="766">
        <f t="shared" si="57"/>
        <v>0</v>
      </c>
      <c r="O573" s="652"/>
      <c r="P573" s="767"/>
      <c r="R573" s="833">
        <f t="shared" si="58"/>
        <v>0</v>
      </c>
      <c r="S573" s="849">
        <f t="shared" si="59"/>
        <v>0</v>
      </c>
    </row>
    <row r="574" spans="2:19" x14ac:dyDescent="0.35">
      <c r="B574" s="229"/>
      <c r="C574" s="301"/>
      <c r="D574" s="301"/>
      <c r="E574" s="233"/>
      <c r="F574" s="301"/>
      <c r="G574" s="302"/>
      <c r="H574" s="170"/>
      <c r="I574" s="170"/>
      <c r="J574" s="231"/>
      <c r="K574" s="586">
        <f t="shared" si="55"/>
        <v>0</v>
      </c>
      <c r="L574" s="587">
        <f t="shared" si="56"/>
        <v>0</v>
      </c>
      <c r="M574" s="586">
        <f>IF(P574="x",0,IF(I574&lt;(INDEX(Lookup!$U$2:$U$10,MATCH($D$43,Lookup!$S$2:$S$10,0))),0,ROUND(((_xlfn.DAYS(I574,H574)+1)*J574)/7,0)))</f>
        <v>0</v>
      </c>
      <c r="N574" s="766">
        <f t="shared" si="57"/>
        <v>0</v>
      </c>
      <c r="O574" s="652"/>
      <c r="P574" s="767"/>
      <c r="R574" s="833">
        <f t="shared" si="58"/>
        <v>0</v>
      </c>
      <c r="S574" s="849">
        <f t="shared" si="59"/>
        <v>0</v>
      </c>
    </row>
    <row r="575" spans="2:19" x14ac:dyDescent="0.35">
      <c r="B575" s="229"/>
      <c r="C575" s="301"/>
      <c r="D575" s="301"/>
      <c r="E575" s="233"/>
      <c r="F575" s="301"/>
      <c r="G575" s="302"/>
      <c r="H575" s="170"/>
      <c r="I575" s="170"/>
      <c r="J575" s="231"/>
      <c r="K575" s="586">
        <f t="shared" si="55"/>
        <v>0</v>
      </c>
      <c r="L575" s="587">
        <f t="shared" si="56"/>
        <v>0</v>
      </c>
      <c r="M575" s="586">
        <f>IF(P575="x",0,IF(I575&lt;(INDEX(Lookup!$U$2:$U$10,MATCH($D$43,Lookup!$S$2:$S$10,0))),0,ROUND(((_xlfn.DAYS(I575,H575)+1)*J575)/7,0)))</f>
        <v>0</v>
      </c>
      <c r="N575" s="766">
        <f t="shared" si="57"/>
        <v>0</v>
      </c>
      <c r="O575" s="652"/>
      <c r="P575" s="767"/>
      <c r="R575" s="833">
        <f t="shared" si="58"/>
        <v>0</v>
      </c>
      <c r="S575" s="849">
        <f t="shared" si="59"/>
        <v>0</v>
      </c>
    </row>
    <row r="576" spans="2:19" x14ac:dyDescent="0.35">
      <c r="B576" s="229"/>
      <c r="C576" s="301"/>
      <c r="D576" s="301"/>
      <c r="E576" s="233"/>
      <c r="F576" s="301"/>
      <c r="G576" s="302"/>
      <c r="H576" s="170"/>
      <c r="I576" s="170"/>
      <c r="J576" s="231"/>
      <c r="K576" s="586">
        <f t="shared" si="55"/>
        <v>0</v>
      </c>
      <c r="L576" s="587">
        <f t="shared" si="56"/>
        <v>0</v>
      </c>
      <c r="M576" s="586">
        <f>IF(P576="x",0,IF(I576&lt;(INDEX(Lookup!$U$2:$U$10,MATCH($D$43,Lookup!$S$2:$S$10,0))),0,ROUND(((_xlfn.DAYS(I576,H576)+1)*J576)/7,0)))</f>
        <v>0</v>
      </c>
      <c r="N576" s="766">
        <f t="shared" si="57"/>
        <v>0</v>
      </c>
      <c r="O576" s="652"/>
      <c r="P576" s="767"/>
      <c r="R576" s="833">
        <f t="shared" si="58"/>
        <v>0</v>
      </c>
      <c r="S576" s="849">
        <f t="shared" si="59"/>
        <v>0</v>
      </c>
    </row>
    <row r="577" spans="2:19" x14ac:dyDescent="0.35">
      <c r="B577" s="229"/>
      <c r="C577" s="301"/>
      <c r="D577" s="301"/>
      <c r="E577" s="233"/>
      <c r="F577" s="301"/>
      <c r="G577" s="302"/>
      <c r="H577" s="170"/>
      <c r="I577" s="170"/>
      <c r="J577" s="231"/>
      <c r="K577" s="586">
        <f t="shared" si="55"/>
        <v>0</v>
      </c>
      <c r="L577" s="587">
        <f t="shared" si="56"/>
        <v>0</v>
      </c>
      <c r="M577" s="586">
        <f>IF(P577="x",0,IF(I577&lt;(INDEX(Lookup!$U$2:$U$10,MATCH($D$43,Lookup!$S$2:$S$10,0))),0,ROUND(((_xlfn.DAYS(I577,H577)+1)*J577)/7,0)))</f>
        <v>0</v>
      </c>
      <c r="N577" s="766">
        <f t="shared" si="57"/>
        <v>0</v>
      </c>
      <c r="O577" s="652"/>
      <c r="P577" s="767"/>
      <c r="R577" s="833">
        <f t="shared" si="58"/>
        <v>0</v>
      </c>
      <c r="S577" s="849">
        <f t="shared" si="59"/>
        <v>0</v>
      </c>
    </row>
    <row r="578" spans="2:19" x14ac:dyDescent="0.35">
      <c r="B578" s="229"/>
      <c r="C578" s="301"/>
      <c r="D578" s="301"/>
      <c r="E578" s="233"/>
      <c r="F578" s="301"/>
      <c r="G578" s="302"/>
      <c r="H578" s="170"/>
      <c r="I578" s="170"/>
      <c r="J578" s="231"/>
      <c r="K578" s="586">
        <f t="shared" si="55"/>
        <v>0</v>
      </c>
      <c r="L578" s="587">
        <f t="shared" si="56"/>
        <v>0</v>
      </c>
      <c r="M578" s="586">
        <f>IF(P578="x",0,IF(I578&lt;(INDEX(Lookup!$U$2:$U$10,MATCH($D$43,Lookup!$S$2:$S$10,0))),0,ROUND(((_xlfn.DAYS(I578,H578)+1)*J578)/7,0)))</f>
        <v>0</v>
      </c>
      <c r="N578" s="766">
        <f t="shared" si="57"/>
        <v>0</v>
      </c>
      <c r="O578" s="652"/>
      <c r="P578" s="767"/>
      <c r="R578" s="833">
        <f t="shared" si="58"/>
        <v>0</v>
      </c>
      <c r="S578" s="849">
        <f t="shared" si="59"/>
        <v>0</v>
      </c>
    </row>
    <row r="579" spans="2:19" x14ac:dyDescent="0.35">
      <c r="B579" s="229"/>
      <c r="C579" s="301"/>
      <c r="D579" s="301"/>
      <c r="E579" s="233"/>
      <c r="F579" s="301"/>
      <c r="G579" s="302"/>
      <c r="H579" s="170"/>
      <c r="I579" s="170"/>
      <c r="J579" s="231"/>
      <c r="K579" s="586">
        <f t="shared" si="55"/>
        <v>0</v>
      </c>
      <c r="L579" s="587">
        <f t="shared" si="56"/>
        <v>0</v>
      </c>
      <c r="M579" s="586">
        <f>IF(P579="x",0,IF(I579&lt;(INDEX(Lookup!$U$2:$U$10,MATCH($D$43,Lookup!$S$2:$S$10,0))),0,ROUND(((_xlfn.DAYS(I579,H579)+1)*J579)/7,0)))</f>
        <v>0</v>
      </c>
      <c r="N579" s="766">
        <f t="shared" si="57"/>
        <v>0</v>
      </c>
      <c r="O579" s="652"/>
      <c r="P579" s="767"/>
      <c r="R579" s="833">
        <f t="shared" si="58"/>
        <v>0</v>
      </c>
      <c r="S579" s="849">
        <f t="shared" si="59"/>
        <v>0</v>
      </c>
    </row>
    <row r="580" spans="2:19" x14ac:dyDescent="0.35">
      <c r="B580" s="229"/>
      <c r="C580" s="301"/>
      <c r="D580" s="301"/>
      <c r="E580" s="233"/>
      <c r="F580" s="301"/>
      <c r="G580" s="302"/>
      <c r="H580" s="170"/>
      <c r="I580" s="170"/>
      <c r="J580" s="231"/>
      <c r="K580" s="586">
        <f t="shared" si="55"/>
        <v>0</v>
      </c>
      <c r="L580" s="587">
        <f t="shared" si="56"/>
        <v>0</v>
      </c>
      <c r="M580" s="586">
        <f>IF(P580="x",0,IF(I580&lt;(INDEX(Lookup!$U$2:$U$10,MATCH($D$43,Lookup!$S$2:$S$10,0))),0,ROUND(((_xlfn.DAYS(I580,H580)+1)*J580)/7,0)))</f>
        <v>0</v>
      </c>
      <c r="N580" s="766">
        <f t="shared" si="57"/>
        <v>0</v>
      </c>
      <c r="O580" s="652"/>
      <c r="P580" s="767"/>
      <c r="R580" s="833">
        <f t="shared" si="58"/>
        <v>0</v>
      </c>
      <c r="S580" s="849">
        <f t="shared" si="59"/>
        <v>0</v>
      </c>
    </row>
    <row r="581" spans="2:19" x14ac:dyDescent="0.35">
      <c r="B581" s="229"/>
      <c r="C581" s="301"/>
      <c r="D581" s="301"/>
      <c r="E581" s="233"/>
      <c r="F581" s="301"/>
      <c r="G581" s="302"/>
      <c r="H581" s="170"/>
      <c r="I581" s="170"/>
      <c r="J581" s="231"/>
      <c r="K581" s="586">
        <f t="shared" si="55"/>
        <v>0</v>
      </c>
      <c r="L581" s="587">
        <f t="shared" si="56"/>
        <v>0</v>
      </c>
      <c r="M581" s="586">
        <f>IF(P581="x",0,IF(I581&lt;(INDEX(Lookup!$U$2:$U$10,MATCH($D$43,Lookup!$S$2:$S$10,0))),0,ROUND(((_xlfn.DAYS(I581,H581)+1)*J581)/7,0)))</f>
        <v>0</v>
      </c>
      <c r="N581" s="766">
        <f t="shared" si="57"/>
        <v>0</v>
      </c>
      <c r="O581" s="652"/>
      <c r="P581" s="767"/>
      <c r="R581" s="833">
        <f t="shared" si="58"/>
        <v>0</v>
      </c>
      <c r="S581" s="849">
        <f t="shared" si="59"/>
        <v>0</v>
      </c>
    </row>
    <row r="582" spans="2:19" x14ac:dyDescent="0.35">
      <c r="B582" s="229"/>
      <c r="C582" s="301"/>
      <c r="D582" s="301"/>
      <c r="E582" s="233"/>
      <c r="F582" s="301"/>
      <c r="G582" s="302"/>
      <c r="H582" s="170"/>
      <c r="I582" s="170"/>
      <c r="J582" s="231"/>
      <c r="K582" s="586">
        <f t="shared" si="55"/>
        <v>0</v>
      </c>
      <c r="L582" s="587">
        <f t="shared" si="56"/>
        <v>0</v>
      </c>
      <c r="M582" s="586">
        <f>IF(P582="x",0,IF(I582&lt;(INDEX(Lookup!$U$2:$U$10,MATCH($D$43,Lookup!$S$2:$S$10,0))),0,ROUND(((_xlfn.DAYS(I582,H582)+1)*J582)/7,0)))</f>
        <v>0</v>
      </c>
      <c r="N582" s="766">
        <f t="shared" si="57"/>
        <v>0</v>
      </c>
      <c r="O582" s="652"/>
      <c r="P582" s="767"/>
      <c r="R582" s="833">
        <f t="shared" si="58"/>
        <v>0</v>
      </c>
      <c r="S582" s="849">
        <f t="shared" si="59"/>
        <v>0</v>
      </c>
    </row>
    <row r="583" spans="2:19" x14ac:dyDescent="0.35">
      <c r="B583" s="229"/>
      <c r="C583" s="301"/>
      <c r="D583" s="301"/>
      <c r="E583" s="233"/>
      <c r="F583" s="301"/>
      <c r="G583" s="302"/>
      <c r="H583" s="170"/>
      <c r="I583" s="170"/>
      <c r="J583" s="231"/>
      <c r="K583" s="586">
        <f t="shared" si="55"/>
        <v>0</v>
      </c>
      <c r="L583" s="587">
        <f t="shared" si="56"/>
        <v>0</v>
      </c>
      <c r="M583" s="586">
        <f>IF(P583="x",0,IF(I583&lt;(INDEX(Lookup!$U$2:$U$10,MATCH($D$43,Lookup!$S$2:$S$10,0))),0,ROUND(((_xlfn.DAYS(I583,H583)+1)*J583)/7,0)))</f>
        <v>0</v>
      </c>
      <c r="N583" s="766">
        <f t="shared" si="57"/>
        <v>0</v>
      </c>
      <c r="O583" s="652"/>
      <c r="P583" s="767"/>
      <c r="R583" s="833">
        <f t="shared" si="58"/>
        <v>0</v>
      </c>
      <c r="S583" s="849">
        <f t="shared" si="59"/>
        <v>0</v>
      </c>
    </row>
    <row r="584" spans="2:19" x14ac:dyDescent="0.35">
      <c r="B584" s="229"/>
      <c r="C584" s="301"/>
      <c r="D584" s="301"/>
      <c r="E584" s="233"/>
      <c r="F584" s="301"/>
      <c r="G584" s="302"/>
      <c r="H584" s="170"/>
      <c r="I584" s="170"/>
      <c r="J584" s="231"/>
      <c r="K584" s="586">
        <f t="shared" si="55"/>
        <v>0</v>
      </c>
      <c r="L584" s="587">
        <f t="shared" si="56"/>
        <v>0</v>
      </c>
      <c r="M584" s="586">
        <f>IF(P584="x",0,IF(I584&lt;(INDEX(Lookup!$U$2:$U$10,MATCH($D$43,Lookup!$S$2:$S$10,0))),0,ROUND(((_xlfn.DAYS(I584,H584)+1)*J584)/7,0)))</f>
        <v>0</v>
      </c>
      <c r="N584" s="766">
        <f t="shared" si="57"/>
        <v>0</v>
      </c>
      <c r="O584" s="652"/>
      <c r="P584" s="767"/>
      <c r="R584" s="833">
        <f t="shared" si="58"/>
        <v>0</v>
      </c>
      <c r="S584" s="849">
        <f t="shared" si="59"/>
        <v>0</v>
      </c>
    </row>
    <row r="585" spans="2:19" x14ac:dyDescent="0.35">
      <c r="B585" s="229"/>
      <c r="C585" s="301"/>
      <c r="D585" s="301"/>
      <c r="E585" s="233"/>
      <c r="F585" s="301"/>
      <c r="G585" s="302"/>
      <c r="H585" s="170"/>
      <c r="I585" s="170"/>
      <c r="J585" s="231"/>
      <c r="K585" s="586">
        <f t="shared" si="55"/>
        <v>0</v>
      </c>
      <c r="L585" s="587">
        <f t="shared" si="56"/>
        <v>0</v>
      </c>
      <c r="M585" s="586">
        <f>IF(P585="x",0,IF(I585&lt;(INDEX(Lookup!$U$2:$U$10,MATCH($D$43,Lookup!$S$2:$S$10,0))),0,ROUND(((_xlfn.DAYS(I585,H585)+1)*J585)/7,0)))</f>
        <v>0</v>
      </c>
      <c r="N585" s="766">
        <f t="shared" si="57"/>
        <v>0</v>
      </c>
      <c r="O585" s="652"/>
      <c r="P585" s="767"/>
      <c r="R585" s="833">
        <f t="shared" si="58"/>
        <v>0</v>
      </c>
      <c r="S585" s="849">
        <f t="shared" si="59"/>
        <v>0</v>
      </c>
    </row>
    <row r="586" spans="2:19" x14ac:dyDescent="0.35">
      <c r="B586" s="229"/>
      <c r="C586" s="301"/>
      <c r="D586" s="301"/>
      <c r="E586" s="233"/>
      <c r="F586" s="301"/>
      <c r="G586" s="302"/>
      <c r="H586" s="170"/>
      <c r="I586" s="170"/>
      <c r="J586" s="231"/>
      <c r="K586" s="586">
        <f t="shared" si="55"/>
        <v>0</v>
      </c>
      <c r="L586" s="587">
        <f t="shared" si="56"/>
        <v>0</v>
      </c>
      <c r="M586" s="586">
        <f>IF(P586="x",0,IF(I586&lt;(INDEX(Lookup!$U$2:$U$10,MATCH($D$43,Lookup!$S$2:$S$10,0))),0,ROUND(((_xlfn.DAYS(I586,H586)+1)*J586)/7,0)))</f>
        <v>0</v>
      </c>
      <c r="N586" s="766">
        <f t="shared" si="57"/>
        <v>0</v>
      </c>
      <c r="O586" s="652"/>
      <c r="P586" s="767"/>
      <c r="R586" s="833">
        <f t="shared" si="58"/>
        <v>0</v>
      </c>
      <c r="S586" s="849">
        <f t="shared" si="59"/>
        <v>0</v>
      </c>
    </row>
    <row r="587" spans="2:19" x14ac:dyDescent="0.35">
      <c r="B587" s="229"/>
      <c r="C587" s="301"/>
      <c r="D587" s="301"/>
      <c r="E587" s="233"/>
      <c r="F587" s="301"/>
      <c r="G587" s="302"/>
      <c r="H587" s="170"/>
      <c r="I587" s="170"/>
      <c r="J587" s="231"/>
      <c r="K587" s="586">
        <f t="shared" si="55"/>
        <v>0</v>
      </c>
      <c r="L587" s="587">
        <f t="shared" si="56"/>
        <v>0</v>
      </c>
      <c r="M587" s="586">
        <f>IF(P587="x",0,IF(I587&lt;(INDEX(Lookup!$U$2:$U$10,MATCH($D$43,Lookup!$S$2:$S$10,0))),0,ROUND(((_xlfn.DAYS(I587,H587)+1)*J587)/7,0)))</f>
        <v>0</v>
      </c>
      <c r="N587" s="766">
        <f t="shared" si="57"/>
        <v>0</v>
      </c>
      <c r="O587" s="652"/>
      <c r="P587" s="767"/>
      <c r="R587" s="833">
        <f t="shared" si="58"/>
        <v>0</v>
      </c>
      <c r="S587" s="849">
        <f t="shared" si="59"/>
        <v>0</v>
      </c>
    </row>
    <row r="588" spans="2:19" x14ac:dyDescent="0.35">
      <c r="B588" s="229"/>
      <c r="C588" s="301"/>
      <c r="D588" s="301"/>
      <c r="E588" s="233"/>
      <c r="F588" s="301"/>
      <c r="G588" s="302"/>
      <c r="H588" s="170"/>
      <c r="I588" s="170"/>
      <c r="J588" s="231"/>
      <c r="K588" s="586">
        <f t="shared" si="55"/>
        <v>0</v>
      </c>
      <c r="L588" s="587">
        <f t="shared" si="56"/>
        <v>0</v>
      </c>
      <c r="M588" s="586">
        <f>IF(P588="x",0,IF(I588&lt;(INDEX(Lookup!$U$2:$U$10,MATCH($D$43,Lookup!$S$2:$S$10,0))),0,ROUND(((_xlfn.DAYS(I588,H588)+1)*J588)/7,0)))</f>
        <v>0</v>
      </c>
      <c r="N588" s="766">
        <f t="shared" si="57"/>
        <v>0</v>
      </c>
      <c r="O588" s="652"/>
      <c r="P588" s="767"/>
      <c r="R588" s="833">
        <f t="shared" si="58"/>
        <v>0</v>
      </c>
      <c r="S588" s="849">
        <f t="shared" si="59"/>
        <v>0</v>
      </c>
    </row>
    <row r="589" spans="2:19" x14ac:dyDescent="0.35">
      <c r="B589" s="229"/>
      <c r="C589" s="301"/>
      <c r="D589" s="301"/>
      <c r="E589" s="233"/>
      <c r="F589" s="301"/>
      <c r="G589" s="302"/>
      <c r="H589" s="170"/>
      <c r="I589" s="170"/>
      <c r="J589" s="231"/>
      <c r="K589" s="586">
        <f t="shared" si="55"/>
        <v>0</v>
      </c>
      <c r="L589" s="587">
        <f t="shared" si="56"/>
        <v>0</v>
      </c>
      <c r="M589" s="586">
        <f>IF(P589="x",0,IF(I589&lt;(INDEX(Lookup!$U$2:$U$10,MATCH($D$43,Lookup!$S$2:$S$10,0))),0,ROUND(((_xlfn.DAYS(I589,H589)+1)*J589)/7,0)))</f>
        <v>0</v>
      </c>
      <c r="N589" s="766">
        <f t="shared" si="57"/>
        <v>0</v>
      </c>
      <c r="O589" s="652"/>
      <c r="P589" s="767"/>
      <c r="R589" s="833">
        <f t="shared" si="58"/>
        <v>0</v>
      </c>
      <c r="S589" s="849">
        <f t="shared" si="59"/>
        <v>0</v>
      </c>
    </row>
    <row r="590" spans="2:19" x14ac:dyDescent="0.35">
      <c r="B590" s="229"/>
      <c r="C590" s="301"/>
      <c r="D590" s="301"/>
      <c r="E590" s="233"/>
      <c r="F590" s="301"/>
      <c r="G590" s="302"/>
      <c r="H590" s="170"/>
      <c r="I590" s="170"/>
      <c r="J590" s="231"/>
      <c r="K590" s="586">
        <f t="shared" si="55"/>
        <v>0</v>
      </c>
      <c r="L590" s="587">
        <f t="shared" si="56"/>
        <v>0</v>
      </c>
      <c r="M590" s="586">
        <f>IF(P590="x",0,IF(I590&lt;(INDEX(Lookup!$U$2:$U$10,MATCH($D$43,Lookup!$S$2:$S$10,0))),0,ROUND(((_xlfn.DAYS(I590,H590)+1)*J590)/7,0)))</f>
        <v>0</v>
      </c>
      <c r="N590" s="766">
        <f t="shared" si="57"/>
        <v>0</v>
      </c>
      <c r="O590" s="652"/>
      <c r="P590" s="767"/>
      <c r="R590" s="833">
        <f t="shared" si="58"/>
        <v>0</v>
      </c>
      <c r="S590" s="849">
        <f t="shared" si="59"/>
        <v>0</v>
      </c>
    </row>
    <row r="591" spans="2:19" x14ac:dyDescent="0.35">
      <c r="B591" s="229"/>
      <c r="C591" s="301"/>
      <c r="D591" s="301"/>
      <c r="E591" s="233"/>
      <c r="F591" s="301"/>
      <c r="G591" s="302"/>
      <c r="H591" s="170"/>
      <c r="I591" s="170"/>
      <c r="J591" s="231"/>
      <c r="K591" s="586">
        <f t="shared" si="55"/>
        <v>0</v>
      </c>
      <c r="L591" s="587">
        <f t="shared" si="56"/>
        <v>0</v>
      </c>
      <c r="M591" s="586">
        <f>IF(P591="x",0,IF(I591&lt;(INDEX(Lookup!$U$2:$U$10,MATCH($D$43,Lookup!$S$2:$S$10,0))),0,ROUND(((_xlfn.DAYS(I591,H591)+1)*J591)/7,0)))</f>
        <v>0</v>
      </c>
      <c r="N591" s="766">
        <f t="shared" si="57"/>
        <v>0</v>
      </c>
      <c r="O591" s="652"/>
      <c r="P591" s="767"/>
      <c r="R591" s="833">
        <f t="shared" si="58"/>
        <v>0</v>
      </c>
      <c r="S591" s="849">
        <f t="shared" si="59"/>
        <v>0</v>
      </c>
    </row>
    <row r="592" spans="2:19" x14ac:dyDescent="0.35">
      <c r="B592" s="229"/>
      <c r="C592" s="301"/>
      <c r="D592" s="301"/>
      <c r="E592" s="233"/>
      <c r="F592" s="301"/>
      <c r="G592" s="302"/>
      <c r="H592" s="170"/>
      <c r="I592" s="170"/>
      <c r="J592" s="231"/>
      <c r="K592" s="586">
        <f t="shared" si="55"/>
        <v>0</v>
      </c>
      <c r="L592" s="587">
        <f t="shared" si="56"/>
        <v>0</v>
      </c>
      <c r="M592" s="586">
        <f>IF(P592="x",0,IF(I592&lt;(INDEX(Lookup!$U$2:$U$10,MATCH($D$43,Lookup!$S$2:$S$10,0))),0,ROUND(((_xlfn.DAYS(I592,H592)+1)*J592)/7,0)))</f>
        <v>0</v>
      </c>
      <c r="N592" s="766">
        <f t="shared" si="57"/>
        <v>0</v>
      </c>
      <c r="O592" s="652"/>
      <c r="P592" s="767"/>
      <c r="R592" s="833">
        <f t="shared" si="58"/>
        <v>0</v>
      </c>
      <c r="S592" s="849">
        <f t="shared" si="59"/>
        <v>0</v>
      </c>
    </row>
    <row r="593" spans="2:19" x14ac:dyDescent="0.35">
      <c r="B593" s="229"/>
      <c r="C593" s="301"/>
      <c r="D593" s="301"/>
      <c r="E593" s="233"/>
      <c r="F593" s="301"/>
      <c r="G593" s="302"/>
      <c r="H593" s="170"/>
      <c r="I593" s="170"/>
      <c r="J593" s="231"/>
      <c r="K593" s="586">
        <f t="shared" si="55"/>
        <v>0</v>
      </c>
      <c r="L593" s="587">
        <f t="shared" si="56"/>
        <v>0</v>
      </c>
      <c r="M593" s="586">
        <f>IF(P593="x",0,IF(I593&lt;(INDEX(Lookup!$U$2:$U$10,MATCH($D$43,Lookup!$S$2:$S$10,0))),0,ROUND(((_xlfn.DAYS(I593,H593)+1)*J593)/7,0)))</f>
        <v>0</v>
      </c>
      <c r="N593" s="766">
        <f t="shared" si="57"/>
        <v>0</v>
      </c>
      <c r="O593" s="652"/>
      <c r="P593" s="767"/>
      <c r="R593" s="833">
        <f t="shared" si="58"/>
        <v>0</v>
      </c>
      <c r="S593" s="849">
        <f t="shared" si="59"/>
        <v>0</v>
      </c>
    </row>
    <row r="594" spans="2:19" x14ac:dyDescent="0.35">
      <c r="B594" s="229"/>
      <c r="C594" s="301"/>
      <c r="D594" s="301"/>
      <c r="E594" s="233"/>
      <c r="F594" s="301"/>
      <c r="G594" s="302"/>
      <c r="H594" s="170"/>
      <c r="I594" s="170"/>
      <c r="J594" s="231"/>
      <c r="K594" s="586">
        <f t="shared" si="55"/>
        <v>0</v>
      </c>
      <c r="L594" s="587">
        <f t="shared" si="56"/>
        <v>0</v>
      </c>
      <c r="M594" s="586">
        <f>IF(P594="x",0,IF(I594&lt;(INDEX(Lookup!$U$2:$U$10,MATCH($D$43,Lookup!$S$2:$S$10,0))),0,ROUND(((_xlfn.DAYS(I594,H594)+1)*J594)/7,0)))</f>
        <v>0</v>
      </c>
      <c r="N594" s="766">
        <f t="shared" si="57"/>
        <v>0</v>
      </c>
      <c r="O594" s="652"/>
      <c r="P594" s="767"/>
      <c r="R594" s="833">
        <f t="shared" si="58"/>
        <v>0</v>
      </c>
      <c r="S594" s="849">
        <f t="shared" si="59"/>
        <v>0</v>
      </c>
    </row>
    <row r="595" spans="2:19" x14ac:dyDescent="0.35">
      <c r="B595" s="229"/>
      <c r="C595" s="301"/>
      <c r="D595" s="301"/>
      <c r="E595" s="233"/>
      <c r="F595" s="301"/>
      <c r="G595" s="302"/>
      <c r="H595" s="170"/>
      <c r="I595" s="170"/>
      <c r="J595" s="231"/>
      <c r="K595" s="586">
        <f t="shared" si="55"/>
        <v>0</v>
      </c>
      <c r="L595" s="587">
        <f t="shared" si="56"/>
        <v>0</v>
      </c>
      <c r="M595" s="586">
        <f>IF(P595="x",0,IF(I595&lt;(INDEX(Lookup!$U$2:$U$10,MATCH($D$43,Lookup!$S$2:$S$10,0))),0,ROUND(((_xlfn.DAYS(I595,H595)+1)*J595)/7,0)))</f>
        <v>0</v>
      </c>
      <c r="N595" s="766">
        <f t="shared" si="57"/>
        <v>0</v>
      </c>
      <c r="O595" s="652"/>
      <c r="P595" s="767"/>
      <c r="R595" s="833">
        <f t="shared" si="58"/>
        <v>0</v>
      </c>
      <c r="S595" s="849">
        <f t="shared" si="59"/>
        <v>0</v>
      </c>
    </row>
    <row r="596" spans="2:19" x14ac:dyDescent="0.35">
      <c r="B596" s="229"/>
      <c r="C596" s="301"/>
      <c r="D596" s="301"/>
      <c r="E596" s="233"/>
      <c r="F596" s="301"/>
      <c r="G596" s="302"/>
      <c r="H596" s="170"/>
      <c r="I596" s="170"/>
      <c r="J596" s="231"/>
      <c r="K596" s="586">
        <f t="shared" si="55"/>
        <v>0</v>
      </c>
      <c r="L596" s="587">
        <f t="shared" si="56"/>
        <v>0</v>
      </c>
      <c r="M596" s="586">
        <f>IF(P596="x",0,IF(I596&lt;(INDEX(Lookup!$U$2:$U$10,MATCH($D$43,Lookup!$S$2:$S$10,0))),0,ROUND(((_xlfn.DAYS(I596,H596)+1)*J596)/7,0)))</f>
        <v>0</v>
      </c>
      <c r="N596" s="766">
        <f t="shared" si="57"/>
        <v>0</v>
      </c>
      <c r="O596" s="652"/>
      <c r="P596" s="767"/>
      <c r="R596" s="833">
        <f t="shared" si="58"/>
        <v>0</v>
      </c>
      <c r="S596" s="849">
        <f t="shared" si="59"/>
        <v>0</v>
      </c>
    </row>
    <row r="597" spans="2:19" x14ac:dyDescent="0.35">
      <c r="B597" s="229"/>
      <c r="C597" s="301"/>
      <c r="D597" s="301"/>
      <c r="E597" s="233"/>
      <c r="F597" s="301"/>
      <c r="G597" s="302"/>
      <c r="H597" s="170"/>
      <c r="I597" s="170"/>
      <c r="J597" s="231"/>
      <c r="K597" s="586">
        <f t="shared" si="55"/>
        <v>0</v>
      </c>
      <c r="L597" s="587">
        <f t="shared" si="56"/>
        <v>0</v>
      </c>
      <c r="M597" s="586">
        <f>IF(P597="x",0,IF(I597&lt;(INDEX(Lookup!$U$2:$U$10,MATCH($D$43,Lookup!$S$2:$S$10,0))),0,ROUND(((_xlfn.DAYS(I597,H597)+1)*J597)/7,0)))</f>
        <v>0</v>
      </c>
      <c r="N597" s="766">
        <f t="shared" si="57"/>
        <v>0</v>
      </c>
      <c r="O597" s="652"/>
      <c r="P597" s="767"/>
      <c r="R597" s="833">
        <f t="shared" si="58"/>
        <v>0</v>
      </c>
      <c r="S597" s="849">
        <f t="shared" si="59"/>
        <v>0</v>
      </c>
    </row>
    <row r="598" spans="2:19" x14ac:dyDescent="0.35">
      <c r="B598" s="229"/>
      <c r="C598" s="301"/>
      <c r="D598" s="301"/>
      <c r="E598" s="233"/>
      <c r="F598" s="301"/>
      <c r="G598" s="302"/>
      <c r="H598" s="170"/>
      <c r="I598" s="170"/>
      <c r="J598" s="231"/>
      <c r="K598" s="586">
        <f t="shared" si="55"/>
        <v>0</v>
      </c>
      <c r="L598" s="587">
        <f t="shared" si="56"/>
        <v>0</v>
      </c>
      <c r="M598" s="586">
        <f>IF(P598="x",0,IF(I598&lt;(INDEX(Lookup!$U$2:$U$10,MATCH($D$43,Lookup!$S$2:$S$10,0))),0,ROUND(((_xlfn.DAYS(I598,H598)+1)*J598)/7,0)))</f>
        <v>0</v>
      </c>
      <c r="N598" s="766">
        <f t="shared" si="57"/>
        <v>0</v>
      </c>
      <c r="O598" s="652"/>
      <c r="P598" s="767"/>
      <c r="R598" s="833">
        <f t="shared" si="58"/>
        <v>0</v>
      </c>
      <c r="S598" s="849">
        <f t="shared" si="59"/>
        <v>0</v>
      </c>
    </row>
    <row r="599" spans="2:19" x14ac:dyDescent="0.35">
      <c r="B599" s="229"/>
      <c r="C599" s="301"/>
      <c r="D599" s="301"/>
      <c r="E599" s="233"/>
      <c r="F599" s="301"/>
      <c r="G599" s="302"/>
      <c r="H599" s="170"/>
      <c r="I599" s="170"/>
      <c r="J599" s="231"/>
      <c r="K599" s="586">
        <f t="shared" si="55"/>
        <v>0</v>
      </c>
      <c r="L599" s="587">
        <f t="shared" si="56"/>
        <v>0</v>
      </c>
      <c r="M599" s="586">
        <f>IF(P599="x",0,IF(I599&lt;(INDEX(Lookup!$U$2:$U$10,MATCH($D$43,Lookup!$S$2:$S$10,0))),0,ROUND(((_xlfn.DAYS(I599,H599)+1)*J599)/7,0)))</f>
        <v>0</v>
      </c>
      <c r="N599" s="766">
        <f t="shared" si="57"/>
        <v>0</v>
      </c>
      <c r="O599" s="652"/>
      <c r="P599" s="767"/>
      <c r="R599" s="833">
        <f t="shared" si="58"/>
        <v>0</v>
      </c>
      <c r="S599" s="849">
        <f t="shared" si="59"/>
        <v>0</v>
      </c>
    </row>
    <row r="600" spans="2:19" x14ac:dyDescent="0.35">
      <c r="B600" s="229"/>
      <c r="C600" s="301"/>
      <c r="D600" s="301"/>
      <c r="E600" s="233"/>
      <c r="F600" s="301"/>
      <c r="G600" s="302"/>
      <c r="H600" s="170"/>
      <c r="I600" s="170"/>
      <c r="J600" s="231"/>
      <c r="K600" s="586">
        <f t="shared" si="55"/>
        <v>0</v>
      </c>
      <c r="L600" s="587">
        <f t="shared" si="56"/>
        <v>0</v>
      </c>
      <c r="M600" s="586">
        <f>IF(P600="x",0,IF(I600&lt;(INDEX(Lookup!$U$2:$U$10,MATCH($D$43,Lookup!$S$2:$S$10,0))),0,ROUND(((_xlfn.DAYS(I600,H600)+1)*J600)/7,0)))</f>
        <v>0</v>
      </c>
      <c r="N600" s="766">
        <f t="shared" si="57"/>
        <v>0</v>
      </c>
      <c r="O600" s="652"/>
      <c r="P600" s="767"/>
      <c r="R600" s="833">
        <f t="shared" si="58"/>
        <v>0</v>
      </c>
      <c r="S600" s="849">
        <f t="shared" si="59"/>
        <v>0</v>
      </c>
    </row>
    <row r="601" spans="2:19" x14ac:dyDescent="0.35">
      <c r="B601" s="229"/>
      <c r="C601" s="301"/>
      <c r="D601" s="301"/>
      <c r="E601" s="233"/>
      <c r="F601" s="301"/>
      <c r="G601" s="302"/>
      <c r="H601" s="170"/>
      <c r="I601" s="170"/>
      <c r="J601" s="231"/>
      <c r="K601" s="586">
        <f t="shared" si="55"/>
        <v>0</v>
      </c>
      <c r="L601" s="587">
        <f t="shared" si="56"/>
        <v>0</v>
      </c>
      <c r="M601" s="586">
        <f>IF(P601="x",0,IF(I601&lt;(INDEX(Lookup!$U$2:$U$10,MATCH($D$43,Lookup!$S$2:$S$10,0))),0,ROUND(((_xlfn.DAYS(I601,H601)+1)*J601)/7,0)))</f>
        <v>0</v>
      </c>
      <c r="N601" s="766">
        <f t="shared" si="57"/>
        <v>0</v>
      </c>
      <c r="O601" s="652"/>
      <c r="P601" s="767"/>
      <c r="R601" s="833">
        <f t="shared" si="58"/>
        <v>0</v>
      </c>
      <c r="S601" s="849">
        <f t="shared" si="59"/>
        <v>0</v>
      </c>
    </row>
    <row r="602" spans="2:19" x14ac:dyDescent="0.35">
      <c r="B602" s="229"/>
      <c r="C602" s="301"/>
      <c r="D602" s="301"/>
      <c r="E602" s="233"/>
      <c r="F602" s="301"/>
      <c r="G602" s="302"/>
      <c r="H602" s="170"/>
      <c r="I602" s="170"/>
      <c r="J602" s="231"/>
      <c r="K602" s="586">
        <f t="shared" si="55"/>
        <v>0</v>
      </c>
      <c r="L602" s="587">
        <f t="shared" si="56"/>
        <v>0</v>
      </c>
      <c r="M602" s="586">
        <f>IF(P602="x",0,IF(I602&lt;(INDEX(Lookup!$U$2:$U$10,MATCH($D$43,Lookup!$S$2:$S$10,0))),0,ROUND(((_xlfn.DAYS(I602,H602)+1)*J602)/7,0)))</f>
        <v>0</v>
      </c>
      <c r="N602" s="766">
        <f t="shared" si="57"/>
        <v>0</v>
      </c>
      <c r="O602" s="652"/>
      <c r="P602" s="767"/>
      <c r="R602" s="833">
        <f t="shared" si="58"/>
        <v>0</v>
      </c>
      <c r="S602" s="849">
        <f t="shared" si="59"/>
        <v>0</v>
      </c>
    </row>
    <row r="603" spans="2:19" x14ac:dyDescent="0.35">
      <c r="B603" s="229"/>
      <c r="C603" s="301"/>
      <c r="D603" s="301"/>
      <c r="E603" s="233"/>
      <c r="F603" s="301"/>
      <c r="G603" s="302"/>
      <c r="H603" s="170"/>
      <c r="I603" s="170"/>
      <c r="J603" s="231"/>
      <c r="K603" s="586">
        <f t="shared" si="55"/>
        <v>0</v>
      </c>
      <c r="L603" s="587">
        <f t="shared" si="56"/>
        <v>0</v>
      </c>
      <c r="M603" s="586">
        <f>IF(P603="x",0,IF(I603&lt;(INDEX(Lookup!$U$2:$U$10,MATCH($D$43,Lookup!$S$2:$S$10,0))),0,ROUND(((_xlfn.DAYS(I603,H603)+1)*J603)/7,0)))</f>
        <v>0</v>
      </c>
      <c r="N603" s="766">
        <f t="shared" si="57"/>
        <v>0</v>
      </c>
      <c r="O603" s="652"/>
      <c r="P603" s="767"/>
      <c r="R603" s="833">
        <f t="shared" si="58"/>
        <v>0</v>
      </c>
      <c r="S603" s="849">
        <f t="shared" si="59"/>
        <v>0</v>
      </c>
    </row>
    <row r="604" spans="2:19" x14ac:dyDescent="0.35">
      <c r="B604" s="229"/>
      <c r="C604" s="301"/>
      <c r="D604" s="301"/>
      <c r="E604" s="233"/>
      <c r="F604" s="301"/>
      <c r="G604" s="302"/>
      <c r="H604" s="170"/>
      <c r="I604" s="170"/>
      <c r="J604" s="231"/>
      <c r="K604" s="586">
        <f t="shared" si="55"/>
        <v>0</v>
      </c>
      <c r="L604" s="587">
        <f t="shared" si="56"/>
        <v>0</v>
      </c>
      <c r="M604" s="586">
        <f>IF(P604="x",0,IF(I604&lt;(INDEX(Lookup!$U$2:$U$10,MATCH($D$43,Lookup!$S$2:$S$10,0))),0,ROUND(((_xlfn.DAYS(I604,H604)+1)*J604)/7,0)))</f>
        <v>0</v>
      </c>
      <c r="N604" s="766">
        <f t="shared" si="57"/>
        <v>0</v>
      </c>
      <c r="O604" s="652"/>
      <c r="P604" s="767"/>
      <c r="R604" s="833">
        <f t="shared" si="58"/>
        <v>0</v>
      </c>
      <c r="S604" s="849">
        <f t="shared" si="59"/>
        <v>0</v>
      </c>
    </row>
    <row r="605" spans="2:19" x14ac:dyDescent="0.35">
      <c r="B605" s="229"/>
      <c r="C605" s="301"/>
      <c r="D605" s="301"/>
      <c r="E605" s="233"/>
      <c r="F605" s="301"/>
      <c r="G605" s="302"/>
      <c r="H605" s="170"/>
      <c r="I605" s="170"/>
      <c r="J605" s="231"/>
      <c r="K605" s="586">
        <f t="shared" si="55"/>
        <v>0</v>
      </c>
      <c r="L605" s="587">
        <f t="shared" si="56"/>
        <v>0</v>
      </c>
      <c r="M605" s="586">
        <f>IF(P605="x",0,IF(I605&lt;(INDEX(Lookup!$U$2:$U$10,MATCH($D$43,Lookup!$S$2:$S$10,0))),0,ROUND(((_xlfn.DAYS(I605,H605)+1)*J605)/7,0)))</f>
        <v>0</v>
      </c>
      <c r="N605" s="766">
        <f t="shared" si="57"/>
        <v>0</v>
      </c>
      <c r="O605" s="652"/>
      <c r="P605" s="767"/>
      <c r="R605" s="833">
        <f t="shared" si="58"/>
        <v>0</v>
      </c>
      <c r="S605" s="849">
        <f t="shared" si="59"/>
        <v>0</v>
      </c>
    </row>
    <row r="606" spans="2:19" x14ac:dyDescent="0.35">
      <c r="B606" s="229"/>
      <c r="C606" s="301"/>
      <c r="D606" s="301"/>
      <c r="E606" s="233"/>
      <c r="F606" s="301"/>
      <c r="G606" s="302"/>
      <c r="H606" s="170"/>
      <c r="I606" s="170"/>
      <c r="J606" s="231"/>
      <c r="K606" s="586">
        <f t="shared" si="55"/>
        <v>0</v>
      </c>
      <c r="L606" s="587">
        <f t="shared" si="56"/>
        <v>0</v>
      </c>
      <c r="M606" s="586">
        <f>IF(P606="x",0,IF(I606&lt;(INDEX(Lookup!$U$2:$U$10,MATCH($D$43,Lookup!$S$2:$S$10,0))),0,ROUND(((_xlfn.DAYS(I606,H606)+1)*J606)/7,0)))</f>
        <v>0</v>
      </c>
      <c r="N606" s="766">
        <f t="shared" si="57"/>
        <v>0</v>
      </c>
      <c r="O606" s="652"/>
      <c r="P606" s="767"/>
      <c r="R606" s="833">
        <f t="shared" si="58"/>
        <v>0</v>
      </c>
      <c r="S606" s="849">
        <f t="shared" si="59"/>
        <v>0</v>
      </c>
    </row>
    <row r="607" spans="2:19" x14ac:dyDescent="0.35">
      <c r="B607" s="229"/>
      <c r="C607" s="301"/>
      <c r="D607" s="301"/>
      <c r="E607" s="233"/>
      <c r="F607" s="301"/>
      <c r="G607" s="302"/>
      <c r="H607" s="170"/>
      <c r="I607" s="170"/>
      <c r="J607" s="231"/>
      <c r="K607" s="586">
        <f t="shared" si="55"/>
        <v>0</v>
      </c>
      <c r="L607" s="587">
        <f t="shared" si="56"/>
        <v>0</v>
      </c>
      <c r="M607" s="586">
        <f>IF(P607="x",0,IF(I607&lt;(INDEX(Lookup!$U$2:$U$10,MATCH($D$43,Lookup!$S$2:$S$10,0))),0,ROUND(((_xlfn.DAYS(I607,H607)+1)*J607)/7,0)))</f>
        <v>0</v>
      </c>
      <c r="N607" s="766">
        <f t="shared" si="57"/>
        <v>0</v>
      </c>
      <c r="O607" s="652"/>
      <c r="P607" s="767"/>
      <c r="R607" s="833">
        <f t="shared" si="58"/>
        <v>0</v>
      </c>
      <c r="S607" s="849">
        <f t="shared" si="59"/>
        <v>0</v>
      </c>
    </row>
    <row r="608" spans="2:19" x14ac:dyDescent="0.35">
      <c r="B608" s="229"/>
      <c r="C608" s="301"/>
      <c r="D608" s="301"/>
      <c r="E608" s="233"/>
      <c r="F608" s="301"/>
      <c r="G608" s="302"/>
      <c r="H608" s="170"/>
      <c r="I608" s="170"/>
      <c r="J608" s="231"/>
      <c r="K608" s="586">
        <f t="shared" si="55"/>
        <v>0</v>
      </c>
      <c r="L608" s="587">
        <f t="shared" si="56"/>
        <v>0</v>
      </c>
      <c r="M608" s="586">
        <f>IF(P608="x",0,IF(I608&lt;(INDEX(Lookup!$U$2:$U$10,MATCH($D$43,Lookup!$S$2:$S$10,0))),0,ROUND(((_xlfn.DAYS(I608,H608)+1)*J608)/7,0)))</f>
        <v>0</v>
      </c>
      <c r="N608" s="766">
        <f t="shared" si="57"/>
        <v>0</v>
      </c>
      <c r="O608" s="652"/>
      <c r="P608" s="767"/>
      <c r="R608" s="833">
        <f t="shared" si="58"/>
        <v>0</v>
      </c>
      <c r="S608" s="849">
        <f t="shared" si="59"/>
        <v>0</v>
      </c>
    </row>
    <row r="609" spans="2:19" x14ac:dyDescent="0.35">
      <c r="B609" s="229"/>
      <c r="C609" s="301"/>
      <c r="D609" s="301"/>
      <c r="E609" s="233"/>
      <c r="F609" s="301"/>
      <c r="G609" s="302"/>
      <c r="H609" s="170"/>
      <c r="I609" s="170"/>
      <c r="J609" s="231"/>
      <c r="K609" s="586">
        <f t="shared" si="55"/>
        <v>0</v>
      </c>
      <c r="L609" s="587">
        <f t="shared" si="56"/>
        <v>0</v>
      </c>
      <c r="M609" s="586">
        <f>IF(P609="x",0,IF(I609&lt;(INDEX(Lookup!$U$2:$U$10,MATCH($D$43,Lookup!$S$2:$S$10,0))),0,ROUND(((_xlfn.DAYS(I609,H609)+1)*J609)/7,0)))</f>
        <v>0</v>
      </c>
      <c r="N609" s="766">
        <f t="shared" si="57"/>
        <v>0</v>
      </c>
      <c r="O609" s="652"/>
      <c r="P609" s="767"/>
      <c r="R609" s="833">
        <f t="shared" si="58"/>
        <v>0</v>
      </c>
      <c r="S609" s="849">
        <f t="shared" si="59"/>
        <v>0</v>
      </c>
    </row>
    <row r="610" spans="2:19" x14ac:dyDescent="0.35">
      <c r="B610" s="229"/>
      <c r="C610" s="301"/>
      <c r="D610" s="301"/>
      <c r="E610" s="233"/>
      <c r="F610" s="301"/>
      <c r="G610" s="302"/>
      <c r="H610" s="170"/>
      <c r="I610" s="170"/>
      <c r="J610" s="231"/>
      <c r="K610" s="586">
        <f t="shared" si="55"/>
        <v>0</v>
      </c>
      <c r="L610" s="587">
        <f t="shared" si="56"/>
        <v>0</v>
      </c>
      <c r="M610" s="586">
        <f>IF(P610="x",0,IF(I610&lt;(INDEX(Lookup!$U$2:$U$10,MATCH($D$43,Lookup!$S$2:$S$10,0))),0,ROUND(((_xlfn.DAYS(I610,H610)+1)*J610)/7,0)))</f>
        <v>0</v>
      </c>
      <c r="N610" s="766">
        <f t="shared" si="57"/>
        <v>0</v>
      </c>
      <c r="O610" s="652"/>
      <c r="P610" s="767"/>
      <c r="R610" s="833">
        <f t="shared" si="58"/>
        <v>0</v>
      </c>
      <c r="S610" s="849">
        <f t="shared" si="59"/>
        <v>0</v>
      </c>
    </row>
    <row r="611" spans="2:19" x14ac:dyDescent="0.35">
      <c r="B611" s="229"/>
      <c r="C611" s="301"/>
      <c r="D611" s="301"/>
      <c r="E611" s="233"/>
      <c r="F611" s="301"/>
      <c r="G611" s="302"/>
      <c r="H611" s="170"/>
      <c r="I611" s="170"/>
      <c r="J611" s="231"/>
      <c r="K611" s="586">
        <f t="shared" si="55"/>
        <v>0</v>
      </c>
      <c r="L611" s="587">
        <f t="shared" si="56"/>
        <v>0</v>
      </c>
      <c r="M611" s="586">
        <f>IF(P611="x",0,IF(I611&lt;(INDEX(Lookup!$U$2:$U$10,MATCH($D$43,Lookup!$S$2:$S$10,0))),0,ROUND(((_xlfn.DAYS(I611,H611)+1)*J611)/7,0)))</f>
        <v>0</v>
      </c>
      <c r="N611" s="766">
        <f t="shared" si="57"/>
        <v>0</v>
      </c>
      <c r="O611" s="652"/>
      <c r="P611" s="767"/>
      <c r="R611" s="833">
        <f t="shared" si="58"/>
        <v>0</v>
      </c>
      <c r="S611" s="849">
        <f t="shared" si="59"/>
        <v>0</v>
      </c>
    </row>
    <row r="612" spans="2:19" x14ac:dyDescent="0.35">
      <c r="B612" s="229"/>
      <c r="C612" s="301"/>
      <c r="D612" s="301"/>
      <c r="E612" s="233"/>
      <c r="F612" s="301"/>
      <c r="G612" s="302"/>
      <c r="H612" s="170"/>
      <c r="I612" s="170"/>
      <c r="J612" s="231"/>
      <c r="K612" s="586">
        <f t="shared" si="55"/>
        <v>0</v>
      </c>
      <c r="L612" s="587">
        <f t="shared" si="56"/>
        <v>0</v>
      </c>
      <c r="M612" s="586">
        <f>IF(P612="x",0,IF(I612&lt;(INDEX(Lookup!$U$2:$U$10,MATCH($D$43,Lookup!$S$2:$S$10,0))),0,ROUND(((_xlfn.DAYS(I612,H612)+1)*J612)/7,0)))</f>
        <v>0</v>
      </c>
      <c r="N612" s="766">
        <f t="shared" si="57"/>
        <v>0</v>
      </c>
      <c r="O612" s="652"/>
      <c r="P612" s="767"/>
      <c r="R612" s="833">
        <f t="shared" si="58"/>
        <v>0</v>
      </c>
      <c r="S612" s="849">
        <f t="shared" si="59"/>
        <v>0</v>
      </c>
    </row>
    <row r="613" spans="2:19" x14ac:dyDescent="0.35">
      <c r="B613" s="229"/>
      <c r="C613" s="301"/>
      <c r="D613" s="301"/>
      <c r="E613" s="233"/>
      <c r="F613" s="301"/>
      <c r="G613" s="302"/>
      <c r="H613" s="170"/>
      <c r="I613" s="170"/>
      <c r="J613" s="231"/>
      <c r="K613" s="586">
        <f t="shared" si="55"/>
        <v>0</v>
      </c>
      <c r="L613" s="587">
        <f t="shared" si="56"/>
        <v>0</v>
      </c>
      <c r="M613" s="586">
        <f>IF(P613="x",0,IF(I613&lt;(INDEX(Lookup!$U$2:$U$10,MATCH($D$43,Lookup!$S$2:$S$10,0))),0,ROUND(((_xlfn.DAYS(I613,H613)+1)*J613)/7,0)))</f>
        <v>0</v>
      </c>
      <c r="N613" s="766">
        <f t="shared" si="57"/>
        <v>0</v>
      </c>
      <c r="O613" s="652"/>
      <c r="P613" s="767"/>
      <c r="R613" s="833">
        <f t="shared" si="58"/>
        <v>0</v>
      </c>
      <c r="S613" s="849">
        <f t="shared" si="59"/>
        <v>0</v>
      </c>
    </row>
    <row r="614" spans="2:19" x14ac:dyDescent="0.35">
      <c r="B614" s="229"/>
      <c r="C614" s="301"/>
      <c r="D614" s="301"/>
      <c r="E614" s="233"/>
      <c r="F614" s="301"/>
      <c r="G614" s="302"/>
      <c r="H614" s="170"/>
      <c r="I614" s="170"/>
      <c r="J614" s="231"/>
      <c r="K614" s="586">
        <f t="shared" si="55"/>
        <v>0</v>
      </c>
      <c r="L614" s="587">
        <f t="shared" si="56"/>
        <v>0</v>
      </c>
      <c r="M614" s="586">
        <f>IF(P614="x",0,IF(I614&lt;(INDEX(Lookup!$U$2:$U$10,MATCH($D$43,Lookup!$S$2:$S$10,0))),0,ROUND(((_xlfn.DAYS(I614,H614)+1)*J614)/7,0)))</f>
        <v>0</v>
      </c>
      <c r="N614" s="766">
        <f t="shared" si="57"/>
        <v>0</v>
      </c>
      <c r="O614" s="652"/>
      <c r="P614" s="767"/>
      <c r="R614" s="833">
        <f t="shared" si="58"/>
        <v>0</v>
      </c>
      <c r="S614" s="849">
        <f t="shared" si="59"/>
        <v>0</v>
      </c>
    </row>
    <row r="615" spans="2:19" x14ac:dyDescent="0.35">
      <c r="B615" s="229"/>
      <c r="C615" s="301"/>
      <c r="D615" s="301"/>
      <c r="E615" s="233"/>
      <c r="F615" s="301"/>
      <c r="G615" s="302"/>
      <c r="H615" s="170"/>
      <c r="I615" s="170"/>
      <c r="J615" s="231"/>
      <c r="K615" s="586">
        <f t="shared" si="55"/>
        <v>0</v>
      </c>
      <c r="L615" s="587">
        <f t="shared" si="56"/>
        <v>0</v>
      </c>
      <c r="M615" s="586">
        <f>IF(P615="x",0,IF(I615&lt;(INDEX(Lookup!$U$2:$U$10,MATCH($D$43,Lookup!$S$2:$S$10,0))),0,ROUND(((_xlfn.DAYS(I615,H615)+1)*J615)/7,0)))</f>
        <v>0</v>
      </c>
      <c r="N615" s="766">
        <f t="shared" si="57"/>
        <v>0</v>
      </c>
      <c r="O615" s="652"/>
      <c r="P615" s="767"/>
      <c r="R615" s="833">
        <f t="shared" si="58"/>
        <v>0</v>
      </c>
      <c r="S615" s="849">
        <f t="shared" si="59"/>
        <v>0</v>
      </c>
    </row>
    <row r="616" spans="2:19" x14ac:dyDescent="0.35">
      <c r="B616" s="229"/>
      <c r="C616" s="301"/>
      <c r="D616" s="301"/>
      <c r="E616" s="233"/>
      <c r="F616" s="301"/>
      <c r="G616" s="302"/>
      <c r="H616" s="170"/>
      <c r="I616" s="170"/>
      <c r="J616" s="231"/>
      <c r="K616" s="586">
        <f t="shared" si="55"/>
        <v>0</v>
      </c>
      <c r="L616" s="587">
        <f t="shared" si="56"/>
        <v>0</v>
      </c>
      <c r="M616" s="586">
        <f>IF(P616="x",0,IF(I616&lt;(INDEX(Lookup!$U$2:$U$10,MATCH($D$43,Lookup!$S$2:$S$10,0))),0,ROUND(((_xlfn.DAYS(I616,H616)+1)*J616)/7,0)))</f>
        <v>0</v>
      </c>
      <c r="N616" s="766">
        <f t="shared" si="57"/>
        <v>0</v>
      </c>
      <c r="O616" s="652"/>
      <c r="P616" s="767"/>
      <c r="R616" s="833">
        <f t="shared" si="58"/>
        <v>0</v>
      </c>
      <c r="S616" s="849">
        <f t="shared" si="59"/>
        <v>0</v>
      </c>
    </row>
    <row r="617" spans="2:19" x14ac:dyDescent="0.35">
      <c r="B617" s="229"/>
      <c r="C617" s="301"/>
      <c r="D617" s="301"/>
      <c r="E617" s="233"/>
      <c r="F617" s="301"/>
      <c r="G617" s="302"/>
      <c r="H617" s="170"/>
      <c r="I617" s="170"/>
      <c r="J617" s="231"/>
      <c r="K617" s="586">
        <f t="shared" si="55"/>
        <v>0</v>
      </c>
      <c r="L617" s="587">
        <f t="shared" si="56"/>
        <v>0</v>
      </c>
      <c r="M617" s="586">
        <f>IF(P617="x",0,IF(I617&lt;(INDEX(Lookup!$U$2:$U$10,MATCH($D$43,Lookup!$S$2:$S$10,0))),0,ROUND(((_xlfn.DAYS(I617,H617)+1)*J617)/7,0)))</f>
        <v>0</v>
      </c>
      <c r="N617" s="766">
        <f t="shared" si="57"/>
        <v>0</v>
      </c>
      <c r="O617" s="652"/>
      <c r="P617" s="767"/>
      <c r="R617" s="833">
        <f t="shared" si="58"/>
        <v>0</v>
      </c>
      <c r="S617" s="849">
        <f t="shared" si="59"/>
        <v>0</v>
      </c>
    </row>
    <row r="618" spans="2:19" x14ac:dyDescent="0.35">
      <c r="B618" s="229"/>
      <c r="C618" s="301"/>
      <c r="D618" s="301"/>
      <c r="E618" s="233"/>
      <c r="F618" s="301"/>
      <c r="G618" s="302"/>
      <c r="H618" s="170"/>
      <c r="I618" s="170"/>
      <c r="J618" s="231"/>
      <c r="K618" s="586">
        <f t="shared" si="55"/>
        <v>0</v>
      </c>
      <c r="L618" s="587">
        <f t="shared" si="56"/>
        <v>0</v>
      </c>
      <c r="M618" s="586">
        <f>IF(P618="x",0,IF(I618&lt;(INDEX(Lookup!$U$2:$U$10,MATCH($D$43,Lookup!$S$2:$S$10,0))),0,ROUND(((_xlfn.DAYS(I618,H618)+1)*J618)/7,0)))</f>
        <v>0</v>
      </c>
      <c r="N618" s="766">
        <f t="shared" si="57"/>
        <v>0</v>
      </c>
      <c r="O618" s="652"/>
      <c r="P618" s="767"/>
      <c r="R618" s="833">
        <f t="shared" si="58"/>
        <v>0</v>
      </c>
      <c r="S618" s="849">
        <f t="shared" si="59"/>
        <v>0</v>
      </c>
    </row>
    <row r="619" spans="2:19" x14ac:dyDescent="0.35">
      <c r="B619" s="229"/>
      <c r="C619" s="301"/>
      <c r="D619" s="301"/>
      <c r="E619" s="233"/>
      <c r="F619" s="301"/>
      <c r="G619" s="302"/>
      <c r="H619" s="170"/>
      <c r="I619" s="170"/>
      <c r="J619" s="231"/>
      <c r="K619" s="586">
        <f t="shared" si="55"/>
        <v>0</v>
      </c>
      <c r="L619" s="587">
        <f t="shared" si="56"/>
        <v>0</v>
      </c>
      <c r="M619" s="586">
        <f>IF(P619="x",0,IF(I619&lt;(INDEX(Lookup!$U$2:$U$10,MATCH($D$43,Lookup!$S$2:$S$10,0))),0,ROUND(((_xlfn.DAYS(I619,H619)+1)*J619)/7,0)))</f>
        <v>0</v>
      </c>
      <c r="N619" s="766">
        <f t="shared" si="57"/>
        <v>0</v>
      </c>
      <c r="O619" s="652"/>
      <c r="P619" s="767"/>
      <c r="R619" s="833">
        <f t="shared" si="58"/>
        <v>0</v>
      </c>
      <c r="S619" s="849">
        <f t="shared" si="59"/>
        <v>0</v>
      </c>
    </row>
    <row r="620" spans="2:19" x14ac:dyDescent="0.35">
      <c r="B620" s="229"/>
      <c r="C620" s="301"/>
      <c r="D620" s="301"/>
      <c r="E620" s="233"/>
      <c r="F620" s="301"/>
      <c r="G620" s="302"/>
      <c r="H620" s="170"/>
      <c r="I620" s="170"/>
      <c r="J620" s="231"/>
      <c r="K620" s="586">
        <f t="shared" si="55"/>
        <v>0</v>
      </c>
      <c r="L620" s="587">
        <f t="shared" si="56"/>
        <v>0</v>
      </c>
      <c r="M620" s="586">
        <f>IF(P620="x",0,IF(I620&lt;(INDEX(Lookup!$U$2:$U$10,MATCH($D$43,Lookup!$S$2:$S$10,0))),0,ROUND(((_xlfn.DAYS(I620,H620)+1)*J620)/7,0)))</f>
        <v>0</v>
      </c>
      <c r="N620" s="766">
        <f t="shared" si="57"/>
        <v>0</v>
      </c>
      <c r="O620" s="652"/>
      <c r="P620" s="767"/>
      <c r="R620" s="833">
        <f t="shared" si="58"/>
        <v>0</v>
      </c>
      <c r="S620" s="849">
        <f t="shared" si="59"/>
        <v>0</v>
      </c>
    </row>
    <row r="621" spans="2:19" x14ac:dyDescent="0.35">
      <c r="B621" s="229"/>
      <c r="C621" s="301"/>
      <c r="D621" s="301"/>
      <c r="E621" s="233"/>
      <c r="F621" s="301"/>
      <c r="G621" s="302"/>
      <c r="H621" s="170"/>
      <c r="I621" s="170"/>
      <c r="J621" s="231"/>
      <c r="K621" s="586">
        <f t="shared" si="55"/>
        <v>0</v>
      </c>
      <c r="L621" s="587">
        <f t="shared" si="56"/>
        <v>0</v>
      </c>
      <c r="M621" s="586">
        <f>IF(P621="x",0,IF(I621&lt;(INDEX(Lookup!$U$2:$U$10,MATCH($D$43,Lookup!$S$2:$S$10,0))),0,ROUND(((_xlfn.DAYS(I621,H621)+1)*J621)/7,0)))</f>
        <v>0</v>
      </c>
      <c r="N621" s="766">
        <f t="shared" si="57"/>
        <v>0</v>
      </c>
      <c r="O621" s="652"/>
      <c r="P621" s="767"/>
      <c r="R621" s="833">
        <f t="shared" si="58"/>
        <v>0</v>
      </c>
      <c r="S621" s="849">
        <f t="shared" si="59"/>
        <v>0</v>
      </c>
    </row>
    <row r="622" spans="2:19" x14ac:dyDescent="0.35">
      <c r="B622" s="229"/>
      <c r="C622" s="301"/>
      <c r="D622" s="301"/>
      <c r="E622" s="233"/>
      <c r="F622" s="301"/>
      <c r="G622" s="302"/>
      <c r="H622" s="170"/>
      <c r="I622" s="170"/>
      <c r="J622" s="231"/>
      <c r="K622" s="586">
        <f t="shared" si="55"/>
        <v>0</v>
      </c>
      <c r="L622" s="587">
        <f t="shared" si="56"/>
        <v>0</v>
      </c>
      <c r="M622" s="586">
        <f>IF(P622="x",0,IF(I622&lt;(INDEX(Lookup!$U$2:$U$10,MATCH($D$43,Lookup!$S$2:$S$10,0))),0,ROUND(((_xlfn.DAYS(I622,H622)+1)*J622)/7,0)))</f>
        <v>0</v>
      </c>
      <c r="N622" s="766">
        <f t="shared" si="57"/>
        <v>0</v>
      </c>
      <c r="O622" s="652"/>
      <c r="P622" s="767"/>
      <c r="R622" s="833">
        <f t="shared" si="58"/>
        <v>0</v>
      </c>
      <c r="S622" s="849">
        <f t="shared" si="59"/>
        <v>0</v>
      </c>
    </row>
    <row r="623" spans="2:19" x14ac:dyDescent="0.35">
      <c r="B623" s="229"/>
      <c r="C623" s="301"/>
      <c r="D623" s="301"/>
      <c r="E623" s="233"/>
      <c r="F623" s="301"/>
      <c r="G623" s="302"/>
      <c r="H623" s="170"/>
      <c r="I623" s="170"/>
      <c r="J623" s="231"/>
      <c r="K623" s="586">
        <f t="shared" ref="K623:K686" si="60">ROUND(((_xlfn.DAYS(I623,H623)+1)*J623)/7,0)</f>
        <v>0</v>
      </c>
      <c r="L623" s="587">
        <f t="shared" ref="L623:L686" si="61">K623*$K$6</f>
        <v>0</v>
      </c>
      <c r="M623" s="586">
        <f>IF(P623="x",0,IF(I623&lt;(INDEX(Lookup!$U$2:$U$10,MATCH($D$43,Lookup!$S$2:$S$10,0))),0,ROUND(((_xlfn.DAYS(I623,H623)+1)*J623)/7,0)))</f>
        <v>0</v>
      </c>
      <c r="N623" s="766">
        <f t="shared" ref="N623:N686" si="62">M623*$K$6</f>
        <v>0</v>
      </c>
      <c r="O623" s="652"/>
      <c r="P623" s="767"/>
      <c r="R623" s="833">
        <f t="shared" ref="R623:R686" si="63">L623*$I$30</f>
        <v>0</v>
      </c>
      <c r="S623" s="849">
        <f t="shared" ref="S623:S686" si="64">N623*$I$40</f>
        <v>0</v>
      </c>
    </row>
    <row r="624" spans="2:19" x14ac:dyDescent="0.35">
      <c r="B624" s="229"/>
      <c r="C624" s="301"/>
      <c r="D624" s="301"/>
      <c r="E624" s="233"/>
      <c r="F624" s="301"/>
      <c r="G624" s="302"/>
      <c r="H624" s="170"/>
      <c r="I624" s="170"/>
      <c r="J624" s="231"/>
      <c r="K624" s="586">
        <f t="shared" si="60"/>
        <v>0</v>
      </c>
      <c r="L624" s="587">
        <f t="shared" si="61"/>
        <v>0</v>
      </c>
      <c r="M624" s="586">
        <f>IF(P624="x",0,IF(I624&lt;(INDEX(Lookup!$U$2:$U$10,MATCH($D$43,Lookup!$S$2:$S$10,0))),0,ROUND(((_xlfn.DAYS(I624,H624)+1)*J624)/7,0)))</f>
        <v>0</v>
      </c>
      <c r="N624" s="766">
        <f t="shared" si="62"/>
        <v>0</v>
      </c>
      <c r="O624" s="652"/>
      <c r="P624" s="767"/>
      <c r="R624" s="833">
        <f t="shared" si="63"/>
        <v>0</v>
      </c>
      <c r="S624" s="849">
        <f t="shared" si="64"/>
        <v>0</v>
      </c>
    </row>
    <row r="625" spans="2:19" x14ac:dyDescent="0.35">
      <c r="B625" s="229"/>
      <c r="C625" s="301"/>
      <c r="D625" s="301"/>
      <c r="E625" s="233"/>
      <c r="F625" s="301"/>
      <c r="G625" s="302"/>
      <c r="H625" s="170"/>
      <c r="I625" s="170"/>
      <c r="J625" s="231"/>
      <c r="K625" s="586">
        <f t="shared" si="60"/>
        <v>0</v>
      </c>
      <c r="L625" s="587">
        <f t="shared" si="61"/>
        <v>0</v>
      </c>
      <c r="M625" s="586">
        <f>IF(P625="x",0,IF(I625&lt;(INDEX(Lookup!$U$2:$U$10,MATCH($D$43,Lookup!$S$2:$S$10,0))),0,ROUND(((_xlfn.DAYS(I625,H625)+1)*J625)/7,0)))</f>
        <v>0</v>
      </c>
      <c r="N625" s="766">
        <f t="shared" si="62"/>
        <v>0</v>
      </c>
      <c r="O625" s="652"/>
      <c r="P625" s="767"/>
      <c r="R625" s="833">
        <f t="shared" si="63"/>
        <v>0</v>
      </c>
      <c r="S625" s="849">
        <f t="shared" si="64"/>
        <v>0</v>
      </c>
    </row>
    <row r="626" spans="2:19" x14ac:dyDescent="0.35">
      <c r="B626" s="229"/>
      <c r="C626" s="301"/>
      <c r="D626" s="301"/>
      <c r="E626" s="233"/>
      <c r="F626" s="301"/>
      <c r="G626" s="302"/>
      <c r="H626" s="170"/>
      <c r="I626" s="170"/>
      <c r="J626" s="231"/>
      <c r="K626" s="586">
        <f t="shared" si="60"/>
        <v>0</v>
      </c>
      <c r="L626" s="587">
        <f t="shared" si="61"/>
        <v>0</v>
      </c>
      <c r="M626" s="586">
        <f>IF(P626="x",0,IF(I626&lt;(INDEX(Lookup!$U$2:$U$10,MATCH($D$43,Lookup!$S$2:$S$10,0))),0,ROUND(((_xlfn.DAYS(I626,H626)+1)*J626)/7,0)))</f>
        <v>0</v>
      </c>
      <c r="N626" s="766">
        <f t="shared" si="62"/>
        <v>0</v>
      </c>
      <c r="O626" s="652"/>
      <c r="P626" s="767"/>
      <c r="R626" s="833">
        <f t="shared" si="63"/>
        <v>0</v>
      </c>
      <c r="S626" s="849">
        <f t="shared" si="64"/>
        <v>0</v>
      </c>
    </row>
    <row r="627" spans="2:19" x14ac:dyDescent="0.35">
      <c r="B627" s="229"/>
      <c r="C627" s="301"/>
      <c r="D627" s="301"/>
      <c r="E627" s="233"/>
      <c r="F627" s="301"/>
      <c r="G627" s="302"/>
      <c r="H627" s="170"/>
      <c r="I627" s="170"/>
      <c r="J627" s="231"/>
      <c r="K627" s="586">
        <f t="shared" si="60"/>
        <v>0</v>
      </c>
      <c r="L627" s="587">
        <f t="shared" si="61"/>
        <v>0</v>
      </c>
      <c r="M627" s="586">
        <f>IF(P627="x",0,IF(I627&lt;(INDEX(Lookup!$U$2:$U$10,MATCH($D$43,Lookup!$S$2:$S$10,0))),0,ROUND(((_xlfn.DAYS(I627,H627)+1)*J627)/7,0)))</f>
        <v>0</v>
      </c>
      <c r="N627" s="766">
        <f t="shared" si="62"/>
        <v>0</v>
      </c>
      <c r="O627" s="652"/>
      <c r="P627" s="767"/>
      <c r="R627" s="833">
        <f t="shared" si="63"/>
        <v>0</v>
      </c>
      <c r="S627" s="849">
        <f t="shared" si="64"/>
        <v>0</v>
      </c>
    </row>
    <row r="628" spans="2:19" x14ac:dyDescent="0.35">
      <c r="B628" s="229"/>
      <c r="C628" s="301"/>
      <c r="D628" s="301"/>
      <c r="E628" s="233"/>
      <c r="F628" s="301"/>
      <c r="G628" s="302"/>
      <c r="H628" s="170"/>
      <c r="I628" s="170"/>
      <c r="J628" s="231"/>
      <c r="K628" s="586">
        <f t="shared" si="60"/>
        <v>0</v>
      </c>
      <c r="L628" s="587">
        <f t="shared" si="61"/>
        <v>0</v>
      </c>
      <c r="M628" s="586">
        <f>IF(P628="x",0,IF(I628&lt;(INDEX(Lookup!$U$2:$U$10,MATCH($D$43,Lookup!$S$2:$S$10,0))),0,ROUND(((_xlfn.DAYS(I628,H628)+1)*J628)/7,0)))</f>
        <v>0</v>
      </c>
      <c r="N628" s="766">
        <f t="shared" si="62"/>
        <v>0</v>
      </c>
      <c r="O628" s="652"/>
      <c r="P628" s="767"/>
      <c r="R628" s="833">
        <f t="shared" si="63"/>
        <v>0</v>
      </c>
      <c r="S628" s="849">
        <f t="shared" si="64"/>
        <v>0</v>
      </c>
    </row>
    <row r="629" spans="2:19" x14ac:dyDescent="0.35">
      <c r="B629" s="229"/>
      <c r="C629" s="301"/>
      <c r="D629" s="301"/>
      <c r="E629" s="233"/>
      <c r="F629" s="301"/>
      <c r="G629" s="302"/>
      <c r="H629" s="170"/>
      <c r="I629" s="170"/>
      <c r="J629" s="231"/>
      <c r="K629" s="586">
        <f t="shared" si="60"/>
        <v>0</v>
      </c>
      <c r="L629" s="587">
        <f t="shared" si="61"/>
        <v>0</v>
      </c>
      <c r="M629" s="586">
        <f>IF(P629="x",0,IF(I629&lt;(INDEX(Lookup!$U$2:$U$10,MATCH($D$43,Lookup!$S$2:$S$10,0))),0,ROUND(((_xlfn.DAYS(I629,H629)+1)*J629)/7,0)))</f>
        <v>0</v>
      </c>
      <c r="N629" s="766">
        <f t="shared" si="62"/>
        <v>0</v>
      </c>
      <c r="O629" s="652"/>
      <c r="P629" s="767"/>
      <c r="R629" s="833">
        <f t="shared" si="63"/>
        <v>0</v>
      </c>
      <c r="S629" s="849">
        <f t="shared" si="64"/>
        <v>0</v>
      </c>
    </row>
    <row r="630" spans="2:19" x14ac:dyDescent="0.35">
      <c r="B630" s="229"/>
      <c r="C630" s="301"/>
      <c r="D630" s="301"/>
      <c r="E630" s="233"/>
      <c r="F630" s="301"/>
      <c r="G630" s="302"/>
      <c r="H630" s="170"/>
      <c r="I630" s="170"/>
      <c r="J630" s="231"/>
      <c r="K630" s="586">
        <f t="shared" si="60"/>
        <v>0</v>
      </c>
      <c r="L630" s="587">
        <f t="shared" si="61"/>
        <v>0</v>
      </c>
      <c r="M630" s="586">
        <f>IF(P630="x",0,IF(I630&lt;(INDEX(Lookup!$U$2:$U$10,MATCH($D$43,Lookup!$S$2:$S$10,0))),0,ROUND(((_xlfn.DAYS(I630,H630)+1)*J630)/7,0)))</f>
        <v>0</v>
      </c>
      <c r="N630" s="766">
        <f t="shared" si="62"/>
        <v>0</v>
      </c>
      <c r="O630" s="652"/>
      <c r="P630" s="767"/>
      <c r="R630" s="833">
        <f t="shared" si="63"/>
        <v>0</v>
      </c>
      <c r="S630" s="849">
        <f t="shared" si="64"/>
        <v>0</v>
      </c>
    </row>
    <row r="631" spans="2:19" x14ac:dyDescent="0.35">
      <c r="B631" s="229"/>
      <c r="C631" s="301"/>
      <c r="D631" s="301"/>
      <c r="E631" s="233"/>
      <c r="F631" s="301"/>
      <c r="G631" s="302"/>
      <c r="H631" s="170"/>
      <c r="I631" s="170"/>
      <c r="J631" s="231"/>
      <c r="K631" s="586">
        <f t="shared" si="60"/>
        <v>0</v>
      </c>
      <c r="L631" s="587">
        <f t="shared" si="61"/>
        <v>0</v>
      </c>
      <c r="M631" s="586">
        <f>IF(P631="x",0,IF(I631&lt;(INDEX(Lookup!$U$2:$U$10,MATCH($D$43,Lookup!$S$2:$S$10,0))),0,ROUND(((_xlfn.DAYS(I631,H631)+1)*J631)/7,0)))</f>
        <v>0</v>
      </c>
      <c r="N631" s="766">
        <f t="shared" si="62"/>
        <v>0</v>
      </c>
      <c r="O631" s="652"/>
      <c r="P631" s="767"/>
      <c r="R631" s="833">
        <f t="shared" si="63"/>
        <v>0</v>
      </c>
      <c r="S631" s="849">
        <f t="shared" si="64"/>
        <v>0</v>
      </c>
    </row>
    <row r="632" spans="2:19" x14ac:dyDescent="0.35">
      <c r="B632" s="229"/>
      <c r="C632" s="301"/>
      <c r="D632" s="301"/>
      <c r="E632" s="233"/>
      <c r="F632" s="301"/>
      <c r="G632" s="302"/>
      <c r="H632" s="170"/>
      <c r="I632" s="170"/>
      <c r="J632" s="231"/>
      <c r="K632" s="586">
        <f t="shared" si="60"/>
        <v>0</v>
      </c>
      <c r="L632" s="587">
        <f t="shared" si="61"/>
        <v>0</v>
      </c>
      <c r="M632" s="586">
        <f>IF(P632="x",0,IF(I632&lt;(INDEX(Lookup!$U$2:$U$10,MATCH($D$43,Lookup!$S$2:$S$10,0))),0,ROUND(((_xlfn.DAYS(I632,H632)+1)*J632)/7,0)))</f>
        <v>0</v>
      </c>
      <c r="N632" s="766">
        <f t="shared" si="62"/>
        <v>0</v>
      </c>
      <c r="O632" s="652"/>
      <c r="P632" s="767"/>
      <c r="R632" s="833">
        <f t="shared" si="63"/>
        <v>0</v>
      </c>
      <c r="S632" s="849">
        <f t="shared" si="64"/>
        <v>0</v>
      </c>
    </row>
    <row r="633" spans="2:19" x14ac:dyDescent="0.35">
      <c r="B633" s="229"/>
      <c r="C633" s="301"/>
      <c r="D633" s="301"/>
      <c r="E633" s="233"/>
      <c r="F633" s="301"/>
      <c r="G633" s="302"/>
      <c r="H633" s="170"/>
      <c r="I633" s="170"/>
      <c r="J633" s="231"/>
      <c r="K633" s="586">
        <f t="shared" si="60"/>
        <v>0</v>
      </c>
      <c r="L633" s="587">
        <f t="shared" si="61"/>
        <v>0</v>
      </c>
      <c r="M633" s="586">
        <f>IF(P633="x",0,IF(I633&lt;(INDEX(Lookup!$U$2:$U$10,MATCH($D$43,Lookup!$S$2:$S$10,0))),0,ROUND(((_xlfn.DAYS(I633,H633)+1)*J633)/7,0)))</f>
        <v>0</v>
      </c>
      <c r="N633" s="766">
        <f t="shared" si="62"/>
        <v>0</v>
      </c>
      <c r="O633" s="652"/>
      <c r="P633" s="767"/>
      <c r="R633" s="833">
        <f t="shared" si="63"/>
        <v>0</v>
      </c>
      <c r="S633" s="849">
        <f t="shared" si="64"/>
        <v>0</v>
      </c>
    </row>
    <row r="634" spans="2:19" x14ac:dyDescent="0.35">
      <c r="B634" s="229"/>
      <c r="C634" s="301"/>
      <c r="D634" s="301"/>
      <c r="E634" s="233"/>
      <c r="F634" s="301"/>
      <c r="G634" s="302"/>
      <c r="H634" s="170"/>
      <c r="I634" s="170"/>
      <c r="J634" s="231"/>
      <c r="K634" s="586">
        <f t="shared" si="60"/>
        <v>0</v>
      </c>
      <c r="L634" s="587">
        <f t="shared" si="61"/>
        <v>0</v>
      </c>
      <c r="M634" s="586">
        <f>IF(P634="x",0,IF(I634&lt;(INDEX(Lookup!$U$2:$U$10,MATCH($D$43,Lookup!$S$2:$S$10,0))),0,ROUND(((_xlfn.DAYS(I634,H634)+1)*J634)/7,0)))</f>
        <v>0</v>
      </c>
      <c r="N634" s="766">
        <f t="shared" si="62"/>
        <v>0</v>
      </c>
      <c r="O634" s="652"/>
      <c r="P634" s="767"/>
      <c r="R634" s="833">
        <f t="shared" si="63"/>
        <v>0</v>
      </c>
      <c r="S634" s="849">
        <f t="shared" si="64"/>
        <v>0</v>
      </c>
    </row>
    <row r="635" spans="2:19" x14ac:dyDescent="0.35">
      <c r="B635" s="229"/>
      <c r="C635" s="301"/>
      <c r="D635" s="301"/>
      <c r="E635" s="233"/>
      <c r="F635" s="301"/>
      <c r="G635" s="302"/>
      <c r="H635" s="170"/>
      <c r="I635" s="170"/>
      <c r="J635" s="231"/>
      <c r="K635" s="586">
        <f t="shared" si="60"/>
        <v>0</v>
      </c>
      <c r="L635" s="587">
        <f t="shared" si="61"/>
        <v>0</v>
      </c>
      <c r="M635" s="586">
        <f>IF(P635="x",0,IF(I635&lt;(INDEX(Lookup!$U$2:$U$10,MATCH($D$43,Lookup!$S$2:$S$10,0))),0,ROUND(((_xlfn.DAYS(I635,H635)+1)*J635)/7,0)))</f>
        <v>0</v>
      </c>
      <c r="N635" s="766">
        <f t="shared" si="62"/>
        <v>0</v>
      </c>
      <c r="O635" s="652"/>
      <c r="P635" s="767"/>
      <c r="R635" s="833">
        <f t="shared" si="63"/>
        <v>0</v>
      </c>
      <c r="S635" s="849">
        <f t="shared" si="64"/>
        <v>0</v>
      </c>
    </row>
    <row r="636" spans="2:19" x14ac:dyDescent="0.35">
      <c r="B636" s="229"/>
      <c r="C636" s="301"/>
      <c r="D636" s="301"/>
      <c r="E636" s="233"/>
      <c r="F636" s="301"/>
      <c r="G636" s="302"/>
      <c r="H636" s="170"/>
      <c r="I636" s="170"/>
      <c r="J636" s="231"/>
      <c r="K636" s="586">
        <f t="shared" si="60"/>
        <v>0</v>
      </c>
      <c r="L636" s="587">
        <f t="shared" si="61"/>
        <v>0</v>
      </c>
      <c r="M636" s="586">
        <f>IF(P636="x",0,IF(I636&lt;(INDEX(Lookup!$U$2:$U$10,MATCH($D$43,Lookup!$S$2:$S$10,0))),0,ROUND(((_xlfn.DAYS(I636,H636)+1)*J636)/7,0)))</f>
        <v>0</v>
      </c>
      <c r="N636" s="766">
        <f t="shared" si="62"/>
        <v>0</v>
      </c>
      <c r="O636" s="652"/>
      <c r="P636" s="767"/>
      <c r="R636" s="833">
        <f t="shared" si="63"/>
        <v>0</v>
      </c>
      <c r="S636" s="849">
        <f t="shared" si="64"/>
        <v>0</v>
      </c>
    </row>
    <row r="637" spans="2:19" x14ac:dyDescent="0.35">
      <c r="B637" s="229"/>
      <c r="C637" s="301"/>
      <c r="D637" s="301"/>
      <c r="E637" s="233"/>
      <c r="F637" s="301"/>
      <c r="G637" s="302"/>
      <c r="H637" s="170"/>
      <c r="I637" s="170"/>
      <c r="J637" s="231"/>
      <c r="K637" s="586">
        <f t="shared" si="60"/>
        <v>0</v>
      </c>
      <c r="L637" s="587">
        <f t="shared" si="61"/>
        <v>0</v>
      </c>
      <c r="M637" s="586">
        <f>IF(P637="x",0,IF(I637&lt;(INDEX(Lookup!$U$2:$U$10,MATCH($D$43,Lookup!$S$2:$S$10,0))),0,ROUND(((_xlfn.DAYS(I637,H637)+1)*J637)/7,0)))</f>
        <v>0</v>
      </c>
      <c r="N637" s="766">
        <f t="shared" si="62"/>
        <v>0</v>
      </c>
      <c r="O637" s="652"/>
      <c r="P637" s="767"/>
      <c r="R637" s="833">
        <f t="shared" si="63"/>
        <v>0</v>
      </c>
      <c r="S637" s="849">
        <f t="shared" si="64"/>
        <v>0</v>
      </c>
    </row>
    <row r="638" spans="2:19" x14ac:dyDescent="0.35">
      <c r="B638" s="229"/>
      <c r="C638" s="301"/>
      <c r="D638" s="301"/>
      <c r="E638" s="233"/>
      <c r="F638" s="301"/>
      <c r="G638" s="302"/>
      <c r="H638" s="170"/>
      <c r="I638" s="170"/>
      <c r="J638" s="231"/>
      <c r="K638" s="586">
        <f t="shared" si="60"/>
        <v>0</v>
      </c>
      <c r="L638" s="587">
        <f t="shared" si="61"/>
        <v>0</v>
      </c>
      <c r="M638" s="586">
        <f>IF(P638="x",0,IF(I638&lt;(INDEX(Lookup!$U$2:$U$10,MATCH($D$43,Lookup!$S$2:$S$10,0))),0,ROUND(((_xlfn.DAYS(I638,H638)+1)*J638)/7,0)))</f>
        <v>0</v>
      </c>
      <c r="N638" s="766">
        <f t="shared" si="62"/>
        <v>0</v>
      </c>
      <c r="O638" s="652"/>
      <c r="P638" s="767"/>
      <c r="R638" s="833">
        <f t="shared" si="63"/>
        <v>0</v>
      </c>
      <c r="S638" s="849">
        <f t="shared" si="64"/>
        <v>0</v>
      </c>
    </row>
    <row r="639" spans="2:19" x14ac:dyDescent="0.35">
      <c r="B639" s="229"/>
      <c r="C639" s="301"/>
      <c r="D639" s="301"/>
      <c r="E639" s="233"/>
      <c r="F639" s="301"/>
      <c r="G639" s="302"/>
      <c r="H639" s="170"/>
      <c r="I639" s="170"/>
      <c r="J639" s="231"/>
      <c r="K639" s="586">
        <f t="shared" si="60"/>
        <v>0</v>
      </c>
      <c r="L639" s="587">
        <f t="shared" si="61"/>
        <v>0</v>
      </c>
      <c r="M639" s="586">
        <f>IF(P639="x",0,IF(I639&lt;(INDEX(Lookup!$U$2:$U$10,MATCH($D$43,Lookup!$S$2:$S$10,0))),0,ROUND(((_xlfn.DAYS(I639,H639)+1)*J639)/7,0)))</f>
        <v>0</v>
      </c>
      <c r="N639" s="766">
        <f t="shared" si="62"/>
        <v>0</v>
      </c>
      <c r="O639" s="652"/>
      <c r="P639" s="767"/>
      <c r="R639" s="833">
        <f t="shared" si="63"/>
        <v>0</v>
      </c>
      <c r="S639" s="849">
        <f t="shared" si="64"/>
        <v>0</v>
      </c>
    </row>
    <row r="640" spans="2:19" x14ac:dyDescent="0.35">
      <c r="B640" s="229"/>
      <c r="C640" s="301"/>
      <c r="D640" s="301"/>
      <c r="E640" s="233"/>
      <c r="F640" s="301"/>
      <c r="G640" s="302"/>
      <c r="H640" s="170"/>
      <c r="I640" s="170"/>
      <c r="J640" s="231"/>
      <c r="K640" s="586">
        <f t="shared" si="60"/>
        <v>0</v>
      </c>
      <c r="L640" s="587">
        <f t="shared" si="61"/>
        <v>0</v>
      </c>
      <c r="M640" s="586">
        <f>IF(P640="x",0,IF(I640&lt;(INDEX(Lookup!$U$2:$U$10,MATCH($D$43,Lookup!$S$2:$S$10,0))),0,ROUND(((_xlfn.DAYS(I640,H640)+1)*J640)/7,0)))</f>
        <v>0</v>
      </c>
      <c r="N640" s="766">
        <f t="shared" si="62"/>
        <v>0</v>
      </c>
      <c r="O640" s="652"/>
      <c r="P640" s="767"/>
      <c r="R640" s="833">
        <f t="shared" si="63"/>
        <v>0</v>
      </c>
      <c r="S640" s="849">
        <f t="shared" si="64"/>
        <v>0</v>
      </c>
    </row>
    <row r="641" spans="2:19" x14ac:dyDescent="0.35">
      <c r="B641" s="229"/>
      <c r="C641" s="301"/>
      <c r="D641" s="301"/>
      <c r="E641" s="233"/>
      <c r="F641" s="301"/>
      <c r="G641" s="302"/>
      <c r="H641" s="170"/>
      <c r="I641" s="170"/>
      <c r="J641" s="231"/>
      <c r="K641" s="586">
        <f t="shared" si="60"/>
        <v>0</v>
      </c>
      <c r="L641" s="587">
        <f t="shared" si="61"/>
        <v>0</v>
      </c>
      <c r="M641" s="586">
        <f>IF(P641="x",0,IF(I641&lt;(INDEX(Lookup!$U$2:$U$10,MATCH($D$43,Lookup!$S$2:$S$10,0))),0,ROUND(((_xlfn.DAYS(I641,H641)+1)*J641)/7,0)))</f>
        <v>0</v>
      </c>
      <c r="N641" s="766">
        <f t="shared" si="62"/>
        <v>0</v>
      </c>
      <c r="O641" s="652"/>
      <c r="P641" s="767"/>
      <c r="R641" s="833">
        <f t="shared" si="63"/>
        <v>0</v>
      </c>
      <c r="S641" s="849">
        <f t="shared" si="64"/>
        <v>0</v>
      </c>
    </row>
    <row r="642" spans="2:19" x14ac:dyDescent="0.35">
      <c r="B642" s="229"/>
      <c r="C642" s="301"/>
      <c r="D642" s="301"/>
      <c r="E642" s="233"/>
      <c r="F642" s="301"/>
      <c r="G642" s="302"/>
      <c r="H642" s="170"/>
      <c r="I642" s="170"/>
      <c r="J642" s="231"/>
      <c r="K642" s="586">
        <f t="shared" si="60"/>
        <v>0</v>
      </c>
      <c r="L642" s="587">
        <f t="shared" si="61"/>
        <v>0</v>
      </c>
      <c r="M642" s="586">
        <f>IF(P642="x",0,IF(I642&lt;(INDEX(Lookup!$U$2:$U$10,MATCH($D$43,Lookup!$S$2:$S$10,0))),0,ROUND(((_xlfn.DAYS(I642,H642)+1)*J642)/7,0)))</f>
        <v>0</v>
      </c>
      <c r="N642" s="766">
        <f t="shared" si="62"/>
        <v>0</v>
      </c>
      <c r="O642" s="652"/>
      <c r="P642" s="767"/>
      <c r="R642" s="833">
        <f t="shared" si="63"/>
        <v>0</v>
      </c>
      <c r="S642" s="849">
        <f t="shared" si="64"/>
        <v>0</v>
      </c>
    </row>
    <row r="643" spans="2:19" x14ac:dyDescent="0.35">
      <c r="B643" s="229"/>
      <c r="C643" s="301"/>
      <c r="D643" s="301"/>
      <c r="E643" s="233"/>
      <c r="F643" s="301"/>
      <c r="G643" s="302"/>
      <c r="H643" s="170"/>
      <c r="I643" s="170"/>
      <c r="J643" s="231"/>
      <c r="K643" s="586">
        <f t="shared" si="60"/>
        <v>0</v>
      </c>
      <c r="L643" s="587">
        <f t="shared" si="61"/>
        <v>0</v>
      </c>
      <c r="M643" s="586">
        <f>IF(P643="x",0,IF(I643&lt;(INDEX(Lookup!$U$2:$U$10,MATCH($D$43,Lookup!$S$2:$S$10,0))),0,ROUND(((_xlfn.DAYS(I643,H643)+1)*J643)/7,0)))</f>
        <v>0</v>
      </c>
      <c r="N643" s="766">
        <f t="shared" si="62"/>
        <v>0</v>
      </c>
      <c r="O643" s="652"/>
      <c r="P643" s="767"/>
      <c r="R643" s="833">
        <f t="shared" si="63"/>
        <v>0</v>
      </c>
      <c r="S643" s="849">
        <f t="shared" si="64"/>
        <v>0</v>
      </c>
    </row>
    <row r="644" spans="2:19" x14ac:dyDescent="0.35">
      <c r="B644" s="229"/>
      <c r="C644" s="301"/>
      <c r="D644" s="301"/>
      <c r="E644" s="233"/>
      <c r="F644" s="301"/>
      <c r="G644" s="302"/>
      <c r="H644" s="170"/>
      <c r="I644" s="170"/>
      <c r="J644" s="231"/>
      <c r="K644" s="586">
        <f t="shared" si="60"/>
        <v>0</v>
      </c>
      <c r="L644" s="587">
        <f t="shared" si="61"/>
        <v>0</v>
      </c>
      <c r="M644" s="586">
        <f>IF(P644="x",0,IF(I644&lt;(INDEX(Lookup!$U$2:$U$10,MATCH($D$43,Lookup!$S$2:$S$10,0))),0,ROUND(((_xlfn.DAYS(I644,H644)+1)*J644)/7,0)))</f>
        <v>0</v>
      </c>
      <c r="N644" s="766">
        <f t="shared" si="62"/>
        <v>0</v>
      </c>
      <c r="O644" s="652"/>
      <c r="P644" s="767"/>
      <c r="R644" s="833">
        <f t="shared" si="63"/>
        <v>0</v>
      </c>
      <c r="S644" s="849">
        <f t="shared" si="64"/>
        <v>0</v>
      </c>
    </row>
    <row r="645" spans="2:19" x14ac:dyDescent="0.35">
      <c r="B645" s="229"/>
      <c r="C645" s="301"/>
      <c r="D645" s="301"/>
      <c r="E645" s="233"/>
      <c r="F645" s="301"/>
      <c r="G645" s="302"/>
      <c r="H645" s="170"/>
      <c r="I645" s="170"/>
      <c r="J645" s="231"/>
      <c r="K645" s="586">
        <f t="shared" si="60"/>
        <v>0</v>
      </c>
      <c r="L645" s="587">
        <f t="shared" si="61"/>
        <v>0</v>
      </c>
      <c r="M645" s="586">
        <f>IF(P645="x",0,IF(I645&lt;(INDEX(Lookup!$U$2:$U$10,MATCH($D$43,Lookup!$S$2:$S$10,0))),0,ROUND(((_xlfn.DAYS(I645,H645)+1)*J645)/7,0)))</f>
        <v>0</v>
      </c>
      <c r="N645" s="766">
        <f t="shared" si="62"/>
        <v>0</v>
      </c>
      <c r="O645" s="652"/>
      <c r="P645" s="767"/>
      <c r="R645" s="833">
        <f t="shared" si="63"/>
        <v>0</v>
      </c>
      <c r="S645" s="849">
        <f t="shared" si="64"/>
        <v>0</v>
      </c>
    </row>
    <row r="646" spans="2:19" x14ac:dyDescent="0.35">
      <c r="B646" s="229"/>
      <c r="C646" s="301"/>
      <c r="D646" s="301"/>
      <c r="E646" s="233"/>
      <c r="F646" s="301"/>
      <c r="G646" s="302"/>
      <c r="H646" s="170"/>
      <c r="I646" s="170"/>
      <c r="J646" s="231"/>
      <c r="K646" s="586">
        <f t="shared" si="60"/>
        <v>0</v>
      </c>
      <c r="L646" s="587">
        <f t="shared" si="61"/>
        <v>0</v>
      </c>
      <c r="M646" s="586">
        <f>IF(P646="x",0,IF(I646&lt;(INDEX(Lookup!$U$2:$U$10,MATCH($D$43,Lookup!$S$2:$S$10,0))),0,ROUND(((_xlfn.DAYS(I646,H646)+1)*J646)/7,0)))</f>
        <v>0</v>
      </c>
      <c r="N646" s="766">
        <f t="shared" si="62"/>
        <v>0</v>
      </c>
      <c r="O646" s="652"/>
      <c r="P646" s="767"/>
      <c r="R646" s="833">
        <f t="shared" si="63"/>
        <v>0</v>
      </c>
      <c r="S646" s="849">
        <f t="shared" si="64"/>
        <v>0</v>
      </c>
    </row>
    <row r="647" spans="2:19" x14ac:dyDescent="0.35">
      <c r="B647" s="229"/>
      <c r="C647" s="301"/>
      <c r="D647" s="301"/>
      <c r="E647" s="233"/>
      <c r="F647" s="301"/>
      <c r="G647" s="302"/>
      <c r="H647" s="170"/>
      <c r="I647" s="170"/>
      <c r="J647" s="231"/>
      <c r="K647" s="586">
        <f t="shared" si="60"/>
        <v>0</v>
      </c>
      <c r="L647" s="587">
        <f t="shared" si="61"/>
        <v>0</v>
      </c>
      <c r="M647" s="586">
        <f>IF(P647="x",0,IF(I647&lt;(INDEX(Lookup!$U$2:$U$10,MATCH($D$43,Lookup!$S$2:$S$10,0))),0,ROUND(((_xlfn.DAYS(I647,H647)+1)*J647)/7,0)))</f>
        <v>0</v>
      </c>
      <c r="N647" s="766">
        <f t="shared" si="62"/>
        <v>0</v>
      </c>
      <c r="O647" s="652"/>
      <c r="P647" s="767"/>
      <c r="R647" s="833">
        <f t="shared" si="63"/>
        <v>0</v>
      </c>
      <c r="S647" s="849">
        <f t="shared" si="64"/>
        <v>0</v>
      </c>
    </row>
    <row r="648" spans="2:19" x14ac:dyDescent="0.35">
      <c r="B648" s="229"/>
      <c r="C648" s="301"/>
      <c r="D648" s="301"/>
      <c r="E648" s="233"/>
      <c r="F648" s="301"/>
      <c r="G648" s="302"/>
      <c r="H648" s="170"/>
      <c r="I648" s="170"/>
      <c r="J648" s="231"/>
      <c r="K648" s="586">
        <f t="shared" si="60"/>
        <v>0</v>
      </c>
      <c r="L648" s="587">
        <f t="shared" si="61"/>
        <v>0</v>
      </c>
      <c r="M648" s="586">
        <f>IF(P648="x",0,IF(I648&lt;(INDEX(Lookup!$U$2:$U$10,MATCH($D$43,Lookup!$S$2:$S$10,0))),0,ROUND(((_xlfn.DAYS(I648,H648)+1)*J648)/7,0)))</f>
        <v>0</v>
      </c>
      <c r="N648" s="766">
        <f t="shared" si="62"/>
        <v>0</v>
      </c>
      <c r="O648" s="652"/>
      <c r="P648" s="767"/>
      <c r="R648" s="833">
        <f t="shared" si="63"/>
        <v>0</v>
      </c>
      <c r="S648" s="849">
        <f t="shared" si="64"/>
        <v>0</v>
      </c>
    </row>
    <row r="649" spans="2:19" x14ac:dyDescent="0.35">
      <c r="B649" s="229"/>
      <c r="C649" s="301"/>
      <c r="D649" s="301"/>
      <c r="E649" s="233"/>
      <c r="F649" s="301"/>
      <c r="G649" s="302"/>
      <c r="H649" s="170"/>
      <c r="I649" s="170"/>
      <c r="J649" s="231"/>
      <c r="K649" s="586">
        <f t="shared" si="60"/>
        <v>0</v>
      </c>
      <c r="L649" s="587">
        <f t="shared" si="61"/>
        <v>0</v>
      </c>
      <c r="M649" s="586">
        <f>IF(P649="x",0,IF(I649&lt;(INDEX(Lookup!$U$2:$U$10,MATCH($D$43,Lookup!$S$2:$S$10,0))),0,ROUND(((_xlfn.DAYS(I649,H649)+1)*J649)/7,0)))</f>
        <v>0</v>
      </c>
      <c r="N649" s="766">
        <f t="shared" si="62"/>
        <v>0</v>
      </c>
      <c r="O649" s="652"/>
      <c r="P649" s="767"/>
      <c r="R649" s="833">
        <f t="shared" si="63"/>
        <v>0</v>
      </c>
      <c r="S649" s="849">
        <f t="shared" si="64"/>
        <v>0</v>
      </c>
    </row>
    <row r="650" spans="2:19" x14ac:dyDescent="0.35">
      <c r="B650" s="229"/>
      <c r="C650" s="301"/>
      <c r="D650" s="301"/>
      <c r="E650" s="233"/>
      <c r="F650" s="301"/>
      <c r="G650" s="302"/>
      <c r="H650" s="170"/>
      <c r="I650" s="170"/>
      <c r="J650" s="231"/>
      <c r="K650" s="586">
        <f t="shared" si="60"/>
        <v>0</v>
      </c>
      <c r="L650" s="587">
        <f t="shared" si="61"/>
        <v>0</v>
      </c>
      <c r="M650" s="586">
        <f>IF(P650="x",0,IF(I650&lt;(INDEX(Lookup!$U$2:$U$10,MATCH($D$43,Lookup!$S$2:$S$10,0))),0,ROUND(((_xlfn.DAYS(I650,H650)+1)*J650)/7,0)))</f>
        <v>0</v>
      </c>
      <c r="N650" s="766">
        <f t="shared" si="62"/>
        <v>0</v>
      </c>
      <c r="O650" s="652"/>
      <c r="P650" s="767"/>
      <c r="R650" s="833">
        <f t="shared" si="63"/>
        <v>0</v>
      </c>
      <c r="S650" s="849">
        <f t="shared" si="64"/>
        <v>0</v>
      </c>
    </row>
    <row r="651" spans="2:19" x14ac:dyDescent="0.35">
      <c r="B651" s="229"/>
      <c r="C651" s="301"/>
      <c r="D651" s="301"/>
      <c r="E651" s="233"/>
      <c r="F651" s="301"/>
      <c r="G651" s="302"/>
      <c r="H651" s="170"/>
      <c r="I651" s="170"/>
      <c r="J651" s="231"/>
      <c r="K651" s="586">
        <f t="shared" si="60"/>
        <v>0</v>
      </c>
      <c r="L651" s="587">
        <f t="shared" si="61"/>
        <v>0</v>
      </c>
      <c r="M651" s="586">
        <f>IF(P651="x",0,IF(I651&lt;(INDEX(Lookup!$U$2:$U$10,MATCH($D$43,Lookup!$S$2:$S$10,0))),0,ROUND(((_xlfn.DAYS(I651,H651)+1)*J651)/7,0)))</f>
        <v>0</v>
      </c>
      <c r="N651" s="766">
        <f t="shared" si="62"/>
        <v>0</v>
      </c>
      <c r="O651" s="652"/>
      <c r="P651" s="767"/>
      <c r="R651" s="833">
        <f t="shared" si="63"/>
        <v>0</v>
      </c>
      <c r="S651" s="849">
        <f t="shared" si="64"/>
        <v>0</v>
      </c>
    </row>
    <row r="652" spans="2:19" x14ac:dyDescent="0.35">
      <c r="B652" s="229"/>
      <c r="C652" s="301"/>
      <c r="D652" s="301"/>
      <c r="E652" s="233"/>
      <c r="F652" s="301"/>
      <c r="G652" s="302"/>
      <c r="H652" s="170"/>
      <c r="I652" s="170"/>
      <c r="J652" s="231"/>
      <c r="K652" s="586">
        <f t="shared" si="60"/>
        <v>0</v>
      </c>
      <c r="L652" s="587">
        <f t="shared" si="61"/>
        <v>0</v>
      </c>
      <c r="M652" s="586">
        <f>IF(P652="x",0,IF(I652&lt;(INDEX(Lookup!$U$2:$U$10,MATCH($D$43,Lookup!$S$2:$S$10,0))),0,ROUND(((_xlfn.DAYS(I652,H652)+1)*J652)/7,0)))</f>
        <v>0</v>
      </c>
      <c r="N652" s="766">
        <f t="shared" si="62"/>
        <v>0</v>
      </c>
      <c r="O652" s="652"/>
      <c r="P652" s="767"/>
      <c r="R652" s="833">
        <f t="shared" si="63"/>
        <v>0</v>
      </c>
      <c r="S652" s="849">
        <f t="shared" si="64"/>
        <v>0</v>
      </c>
    </row>
    <row r="653" spans="2:19" x14ac:dyDescent="0.35">
      <c r="B653" s="229"/>
      <c r="C653" s="301"/>
      <c r="D653" s="301"/>
      <c r="E653" s="233"/>
      <c r="F653" s="301"/>
      <c r="G653" s="302"/>
      <c r="H653" s="170"/>
      <c r="I653" s="170"/>
      <c r="J653" s="231"/>
      <c r="K653" s="586">
        <f t="shared" si="60"/>
        <v>0</v>
      </c>
      <c r="L653" s="587">
        <f t="shared" si="61"/>
        <v>0</v>
      </c>
      <c r="M653" s="586">
        <f>IF(P653="x",0,IF(I653&lt;(INDEX(Lookup!$U$2:$U$10,MATCH($D$43,Lookup!$S$2:$S$10,0))),0,ROUND(((_xlfn.DAYS(I653,H653)+1)*J653)/7,0)))</f>
        <v>0</v>
      </c>
      <c r="N653" s="766">
        <f t="shared" si="62"/>
        <v>0</v>
      </c>
      <c r="O653" s="652"/>
      <c r="P653" s="767"/>
      <c r="R653" s="833">
        <f t="shared" si="63"/>
        <v>0</v>
      </c>
      <c r="S653" s="849">
        <f t="shared" si="64"/>
        <v>0</v>
      </c>
    </row>
    <row r="654" spans="2:19" x14ac:dyDescent="0.35">
      <c r="B654" s="229"/>
      <c r="C654" s="301"/>
      <c r="D654" s="301"/>
      <c r="E654" s="233"/>
      <c r="F654" s="301"/>
      <c r="G654" s="302"/>
      <c r="H654" s="170"/>
      <c r="I654" s="170"/>
      <c r="J654" s="231"/>
      <c r="K654" s="586">
        <f t="shared" si="60"/>
        <v>0</v>
      </c>
      <c r="L654" s="587">
        <f t="shared" si="61"/>
        <v>0</v>
      </c>
      <c r="M654" s="586">
        <f>IF(P654="x",0,IF(I654&lt;(INDEX(Lookup!$U$2:$U$10,MATCH($D$43,Lookup!$S$2:$S$10,0))),0,ROUND(((_xlfn.DAYS(I654,H654)+1)*J654)/7,0)))</f>
        <v>0</v>
      </c>
      <c r="N654" s="766">
        <f t="shared" si="62"/>
        <v>0</v>
      </c>
      <c r="O654" s="652"/>
      <c r="P654" s="767"/>
      <c r="R654" s="833">
        <f t="shared" si="63"/>
        <v>0</v>
      </c>
      <c r="S654" s="849">
        <f t="shared" si="64"/>
        <v>0</v>
      </c>
    </row>
    <row r="655" spans="2:19" x14ac:dyDescent="0.35">
      <c r="B655" s="229"/>
      <c r="C655" s="301"/>
      <c r="D655" s="301"/>
      <c r="E655" s="233"/>
      <c r="F655" s="301"/>
      <c r="G655" s="302"/>
      <c r="H655" s="170"/>
      <c r="I655" s="170"/>
      <c r="J655" s="231"/>
      <c r="K655" s="586">
        <f t="shared" si="60"/>
        <v>0</v>
      </c>
      <c r="L655" s="587">
        <f t="shared" si="61"/>
        <v>0</v>
      </c>
      <c r="M655" s="586">
        <f>IF(P655="x",0,IF(I655&lt;(INDEX(Lookup!$U$2:$U$10,MATCH($D$43,Lookup!$S$2:$S$10,0))),0,ROUND(((_xlfn.DAYS(I655,H655)+1)*J655)/7,0)))</f>
        <v>0</v>
      </c>
      <c r="N655" s="766">
        <f t="shared" si="62"/>
        <v>0</v>
      </c>
      <c r="O655" s="652"/>
      <c r="P655" s="767"/>
      <c r="R655" s="833">
        <f t="shared" si="63"/>
        <v>0</v>
      </c>
      <c r="S655" s="849">
        <f t="shared" si="64"/>
        <v>0</v>
      </c>
    </row>
    <row r="656" spans="2:19" x14ac:dyDescent="0.35">
      <c r="B656" s="229"/>
      <c r="C656" s="301"/>
      <c r="D656" s="301"/>
      <c r="E656" s="233"/>
      <c r="F656" s="301"/>
      <c r="G656" s="302"/>
      <c r="H656" s="170"/>
      <c r="I656" s="170"/>
      <c r="J656" s="231"/>
      <c r="K656" s="586">
        <f t="shared" si="60"/>
        <v>0</v>
      </c>
      <c r="L656" s="587">
        <f t="shared" si="61"/>
        <v>0</v>
      </c>
      <c r="M656" s="586">
        <f>IF(P656="x",0,IF(I656&lt;(INDEX(Lookup!$U$2:$U$10,MATCH($D$43,Lookup!$S$2:$S$10,0))),0,ROUND(((_xlfn.DAYS(I656,H656)+1)*J656)/7,0)))</f>
        <v>0</v>
      </c>
      <c r="N656" s="766">
        <f t="shared" si="62"/>
        <v>0</v>
      </c>
      <c r="O656" s="652"/>
      <c r="P656" s="767"/>
      <c r="R656" s="833">
        <f t="shared" si="63"/>
        <v>0</v>
      </c>
      <c r="S656" s="849">
        <f t="shared" si="64"/>
        <v>0</v>
      </c>
    </row>
    <row r="657" spans="2:19" x14ac:dyDescent="0.35">
      <c r="B657" s="229"/>
      <c r="C657" s="301"/>
      <c r="D657" s="301"/>
      <c r="E657" s="233"/>
      <c r="F657" s="301"/>
      <c r="G657" s="302"/>
      <c r="H657" s="170"/>
      <c r="I657" s="170"/>
      <c r="J657" s="231"/>
      <c r="K657" s="586">
        <f t="shared" si="60"/>
        <v>0</v>
      </c>
      <c r="L657" s="587">
        <f t="shared" si="61"/>
        <v>0</v>
      </c>
      <c r="M657" s="586">
        <f>IF(P657="x",0,IF(I657&lt;(INDEX(Lookup!$U$2:$U$10,MATCH($D$43,Lookup!$S$2:$S$10,0))),0,ROUND(((_xlfn.DAYS(I657,H657)+1)*J657)/7,0)))</f>
        <v>0</v>
      </c>
      <c r="N657" s="766">
        <f t="shared" si="62"/>
        <v>0</v>
      </c>
      <c r="O657" s="652"/>
      <c r="P657" s="767"/>
      <c r="R657" s="833">
        <f t="shared" si="63"/>
        <v>0</v>
      </c>
      <c r="S657" s="849">
        <f t="shared" si="64"/>
        <v>0</v>
      </c>
    </row>
    <row r="658" spans="2:19" x14ac:dyDescent="0.35">
      <c r="B658" s="229"/>
      <c r="C658" s="301"/>
      <c r="D658" s="301"/>
      <c r="E658" s="233"/>
      <c r="F658" s="301"/>
      <c r="G658" s="302"/>
      <c r="H658" s="170"/>
      <c r="I658" s="170"/>
      <c r="J658" s="231"/>
      <c r="K658" s="586">
        <f t="shared" si="60"/>
        <v>0</v>
      </c>
      <c r="L658" s="587">
        <f t="shared" si="61"/>
        <v>0</v>
      </c>
      <c r="M658" s="586">
        <f>IF(P658="x",0,IF(I658&lt;(INDEX(Lookup!$U$2:$U$10,MATCH($D$43,Lookup!$S$2:$S$10,0))),0,ROUND(((_xlfn.DAYS(I658,H658)+1)*J658)/7,0)))</f>
        <v>0</v>
      </c>
      <c r="N658" s="766">
        <f t="shared" si="62"/>
        <v>0</v>
      </c>
      <c r="O658" s="652"/>
      <c r="P658" s="767"/>
      <c r="R658" s="833">
        <f t="shared" si="63"/>
        <v>0</v>
      </c>
      <c r="S658" s="849">
        <f t="shared" si="64"/>
        <v>0</v>
      </c>
    </row>
    <row r="659" spans="2:19" x14ac:dyDescent="0.35">
      <c r="B659" s="229"/>
      <c r="C659" s="301"/>
      <c r="D659" s="301"/>
      <c r="E659" s="233"/>
      <c r="F659" s="301"/>
      <c r="G659" s="302"/>
      <c r="H659" s="170"/>
      <c r="I659" s="170"/>
      <c r="J659" s="231"/>
      <c r="K659" s="586">
        <f t="shared" si="60"/>
        <v>0</v>
      </c>
      <c r="L659" s="587">
        <f t="shared" si="61"/>
        <v>0</v>
      </c>
      <c r="M659" s="586">
        <f>IF(P659="x",0,IF(I659&lt;(INDEX(Lookup!$U$2:$U$10,MATCH($D$43,Lookup!$S$2:$S$10,0))),0,ROUND(((_xlfn.DAYS(I659,H659)+1)*J659)/7,0)))</f>
        <v>0</v>
      </c>
      <c r="N659" s="766">
        <f t="shared" si="62"/>
        <v>0</v>
      </c>
      <c r="O659" s="652"/>
      <c r="P659" s="767"/>
      <c r="R659" s="833">
        <f t="shared" si="63"/>
        <v>0</v>
      </c>
      <c r="S659" s="849">
        <f t="shared" si="64"/>
        <v>0</v>
      </c>
    </row>
    <row r="660" spans="2:19" x14ac:dyDescent="0.35">
      <c r="B660" s="229"/>
      <c r="C660" s="301"/>
      <c r="D660" s="301"/>
      <c r="E660" s="233"/>
      <c r="F660" s="301"/>
      <c r="G660" s="302"/>
      <c r="H660" s="170"/>
      <c r="I660" s="170"/>
      <c r="J660" s="231"/>
      <c r="K660" s="586">
        <f t="shared" si="60"/>
        <v>0</v>
      </c>
      <c r="L660" s="587">
        <f t="shared" si="61"/>
        <v>0</v>
      </c>
      <c r="M660" s="586">
        <f>IF(P660="x",0,IF(I660&lt;(INDEX(Lookup!$U$2:$U$10,MATCH($D$43,Lookup!$S$2:$S$10,0))),0,ROUND(((_xlfn.DAYS(I660,H660)+1)*J660)/7,0)))</f>
        <v>0</v>
      </c>
      <c r="N660" s="766">
        <f t="shared" si="62"/>
        <v>0</v>
      </c>
      <c r="O660" s="652"/>
      <c r="P660" s="767"/>
      <c r="R660" s="833">
        <f t="shared" si="63"/>
        <v>0</v>
      </c>
      <c r="S660" s="849">
        <f t="shared" si="64"/>
        <v>0</v>
      </c>
    </row>
    <row r="661" spans="2:19" x14ac:dyDescent="0.35">
      <c r="B661" s="229"/>
      <c r="C661" s="301"/>
      <c r="D661" s="301"/>
      <c r="E661" s="233"/>
      <c r="F661" s="301"/>
      <c r="G661" s="302"/>
      <c r="H661" s="170"/>
      <c r="I661" s="170"/>
      <c r="J661" s="231"/>
      <c r="K661" s="586">
        <f t="shared" si="60"/>
        <v>0</v>
      </c>
      <c r="L661" s="587">
        <f t="shared" si="61"/>
        <v>0</v>
      </c>
      <c r="M661" s="586">
        <f>IF(P661="x",0,IF(I661&lt;(INDEX(Lookup!$U$2:$U$10,MATCH($D$43,Lookup!$S$2:$S$10,0))),0,ROUND(((_xlfn.DAYS(I661,H661)+1)*J661)/7,0)))</f>
        <v>0</v>
      </c>
      <c r="N661" s="766">
        <f t="shared" si="62"/>
        <v>0</v>
      </c>
      <c r="O661" s="652"/>
      <c r="P661" s="767"/>
      <c r="R661" s="833">
        <f t="shared" si="63"/>
        <v>0</v>
      </c>
      <c r="S661" s="849">
        <f t="shared" si="64"/>
        <v>0</v>
      </c>
    </row>
    <row r="662" spans="2:19" x14ac:dyDescent="0.35">
      <c r="B662" s="229"/>
      <c r="C662" s="301"/>
      <c r="D662" s="301"/>
      <c r="E662" s="233"/>
      <c r="F662" s="301"/>
      <c r="G662" s="302"/>
      <c r="H662" s="170"/>
      <c r="I662" s="170"/>
      <c r="J662" s="231"/>
      <c r="K662" s="586">
        <f t="shared" si="60"/>
        <v>0</v>
      </c>
      <c r="L662" s="587">
        <f t="shared" si="61"/>
        <v>0</v>
      </c>
      <c r="M662" s="586">
        <f>IF(P662="x",0,IF(I662&lt;(INDEX(Lookup!$U$2:$U$10,MATCH($D$43,Lookup!$S$2:$S$10,0))),0,ROUND(((_xlfn.DAYS(I662,H662)+1)*J662)/7,0)))</f>
        <v>0</v>
      </c>
      <c r="N662" s="766">
        <f t="shared" si="62"/>
        <v>0</v>
      </c>
      <c r="O662" s="652"/>
      <c r="P662" s="767"/>
      <c r="R662" s="833">
        <f t="shared" si="63"/>
        <v>0</v>
      </c>
      <c r="S662" s="849">
        <f t="shared" si="64"/>
        <v>0</v>
      </c>
    </row>
    <row r="663" spans="2:19" x14ac:dyDescent="0.35">
      <c r="B663" s="229"/>
      <c r="C663" s="301"/>
      <c r="D663" s="301"/>
      <c r="E663" s="233"/>
      <c r="F663" s="301"/>
      <c r="G663" s="302"/>
      <c r="H663" s="170"/>
      <c r="I663" s="170"/>
      <c r="J663" s="231"/>
      <c r="K663" s="586">
        <f t="shared" si="60"/>
        <v>0</v>
      </c>
      <c r="L663" s="587">
        <f t="shared" si="61"/>
        <v>0</v>
      </c>
      <c r="M663" s="586">
        <f>IF(P663="x",0,IF(I663&lt;(INDEX(Lookup!$U$2:$U$10,MATCH($D$43,Lookup!$S$2:$S$10,0))),0,ROUND(((_xlfn.DAYS(I663,H663)+1)*J663)/7,0)))</f>
        <v>0</v>
      </c>
      <c r="N663" s="766">
        <f t="shared" si="62"/>
        <v>0</v>
      </c>
      <c r="O663" s="652"/>
      <c r="P663" s="767"/>
      <c r="R663" s="833">
        <f t="shared" si="63"/>
        <v>0</v>
      </c>
      <c r="S663" s="849">
        <f t="shared" si="64"/>
        <v>0</v>
      </c>
    </row>
    <row r="664" spans="2:19" x14ac:dyDescent="0.35">
      <c r="B664" s="229"/>
      <c r="C664" s="301"/>
      <c r="D664" s="301"/>
      <c r="E664" s="233"/>
      <c r="F664" s="301"/>
      <c r="G664" s="302"/>
      <c r="H664" s="170"/>
      <c r="I664" s="170"/>
      <c r="J664" s="231"/>
      <c r="K664" s="586">
        <f t="shared" si="60"/>
        <v>0</v>
      </c>
      <c r="L664" s="587">
        <f t="shared" si="61"/>
        <v>0</v>
      </c>
      <c r="M664" s="586">
        <f>IF(P664="x",0,IF(I664&lt;(INDEX(Lookup!$U$2:$U$10,MATCH($D$43,Lookup!$S$2:$S$10,0))),0,ROUND(((_xlfn.DAYS(I664,H664)+1)*J664)/7,0)))</f>
        <v>0</v>
      </c>
      <c r="N664" s="766">
        <f t="shared" si="62"/>
        <v>0</v>
      </c>
      <c r="O664" s="652"/>
      <c r="P664" s="767"/>
      <c r="R664" s="833">
        <f t="shared" si="63"/>
        <v>0</v>
      </c>
      <c r="S664" s="849">
        <f t="shared" si="64"/>
        <v>0</v>
      </c>
    </row>
    <row r="665" spans="2:19" x14ac:dyDescent="0.35">
      <c r="B665" s="229"/>
      <c r="C665" s="301"/>
      <c r="D665" s="301"/>
      <c r="E665" s="233"/>
      <c r="F665" s="301"/>
      <c r="G665" s="302"/>
      <c r="H665" s="170"/>
      <c r="I665" s="170"/>
      <c r="J665" s="231"/>
      <c r="K665" s="586">
        <f t="shared" si="60"/>
        <v>0</v>
      </c>
      <c r="L665" s="587">
        <f t="shared" si="61"/>
        <v>0</v>
      </c>
      <c r="M665" s="586">
        <f>IF(P665="x",0,IF(I665&lt;(INDEX(Lookup!$U$2:$U$10,MATCH($D$43,Lookup!$S$2:$S$10,0))),0,ROUND(((_xlfn.DAYS(I665,H665)+1)*J665)/7,0)))</f>
        <v>0</v>
      </c>
      <c r="N665" s="766">
        <f t="shared" si="62"/>
        <v>0</v>
      </c>
      <c r="O665" s="652"/>
      <c r="P665" s="767"/>
      <c r="R665" s="833">
        <f t="shared" si="63"/>
        <v>0</v>
      </c>
      <c r="S665" s="849">
        <f t="shared" si="64"/>
        <v>0</v>
      </c>
    </row>
    <row r="666" spans="2:19" x14ac:dyDescent="0.35">
      <c r="B666" s="229"/>
      <c r="C666" s="301"/>
      <c r="D666" s="301"/>
      <c r="E666" s="233"/>
      <c r="F666" s="301"/>
      <c r="G666" s="302"/>
      <c r="H666" s="170"/>
      <c r="I666" s="170"/>
      <c r="J666" s="231"/>
      <c r="K666" s="586">
        <f t="shared" si="60"/>
        <v>0</v>
      </c>
      <c r="L666" s="587">
        <f t="shared" si="61"/>
        <v>0</v>
      </c>
      <c r="M666" s="586">
        <f>IF(P666="x",0,IF(I666&lt;(INDEX(Lookup!$U$2:$U$10,MATCH($D$43,Lookup!$S$2:$S$10,0))),0,ROUND(((_xlfn.DAYS(I666,H666)+1)*J666)/7,0)))</f>
        <v>0</v>
      </c>
      <c r="N666" s="766">
        <f t="shared" si="62"/>
        <v>0</v>
      </c>
      <c r="O666" s="652"/>
      <c r="P666" s="767"/>
      <c r="R666" s="833">
        <f t="shared" si="63"/>
        <v>0</v>
      </c>
      <c r="S666" s="849">
        <f t="shared" si="64"/>
        <v>0</v>
      </c>
    </row>
    <row r="667" spans="2:19" x14ac:dyDescent="0.35">
      <c r="B667" s="229"/>
      <c r="C667" s="301"/>
      <c r="D667" s="301"/>
      <c r="E667" s="233"/>
      <c r="F667" s="301"/>
      <c r="G667" s="302"/>
      <c r="H667" s="170"/>
      <c r="I667" s="170"/>
      <c r="J667" s="231"/>
      <c r="K667" s="586">
        <f t="shared" si="60"/>
        <v>0</v>
      </c>
      <c r="L667" s="587">
        <f t="shared" si="61"/>
        <v>0</v>
      </c>
      <c r="M667" s="586">
        <f>IF(P667="x",0,IF(I667&lt;(INDEX(Lookup!$U$2:$U$10,MATCH($D$43,Lookup!$S$2:$S$10,0))),0,ROUND(((_xlfn.DAYS(I667,H667)+1)*J667)/7,0)))</f>
        <v>0</v>
      </c>
      <c r="N667" s="766">
        <f t="shared" si="62"/>
        <v>0</v>
      </c>
      <c r="O667" s="652"/>
      <c r="P667" s="767"/>
      <c r="R667" s="833">
        <f t="shared" si="63"/>
        <v>0</v>
      </c>
      <c r="S667" s="849">
        <f t="shared" si="64"/>
        <v>0</v>
      </c>
    </row>
    <row r="668" spans="2:19" x14ac:dyDescent="0.35">
      <c r="B668" s="229"/>
      <c r="C668" s="301"/>
      <c r="D668" s="301"/>
      <c r="E668" s="233"/>
      <c r="F668" s="301"/>
      <c r="G668" s="302"/>
      <c r="H668" s="170"/>
      <c r="I668" s="170"/>
      <c r="J668" s="231"/>
      <c r="K668" s="586">
        <f t="shared" si="60"/>
        <v>0</v>
      </c>
      <c r="L668" s="587">
        <f t="shared" si="61"/>
        <v>0</v>
      </c>
      <c r="M668" s="586">
        <f>IF(P668="x",0,IF(I668&lt;(INDEX(Lookup!$U$2:$U$10,MATCH($D$43,Lookup!$S$2:$S$10,0))),0,ROUND(((_xlfn.DAYS(I668,H668)+1)*J668)/7,0)))</f>
        <v>0</v>
      </c>
      <c r="N668" s="766">
        <f t="shared" si="62"/>
        <v>0</v>
      </c>
      <c r="O668" s="652"/>
      <c r="P668" s="767"/>
      <c r="R668" s="833">
        <f t="shared" si="63"/>
        <v>0</v>
      </c>
      <c r="S668" s="849">
        <f t="shared" si="64"/>
        <v>0</v>
      </c>
    </row>
    <row r="669" spans="2:19" x14ac:dyDescent="0.35">
      <c r="B669" s="229"/>
      <c r="C669" s="301"/>
      <c r="D669" s="301"/>
      <c r="E669" s="233"/>
      <c r="F669" s="301"/>
      <c r="G669" s="302"/>
      <c r="H669" s="170"/>
      <c r="I669" s="170"/>
      <c r="J669" s="231"/>
      <c r="K669" s="586">
        <f t="shared" si="60"/>
        <v>0</v>
      </c>
      <c r="L669" s="587">
        <f t="shared" si="61"/>
        <v>0</v>
      </c>
      <c r="M669" s="586">
        <f>IF(P669="x",0,IF(I669&lt;(INDEX(Lookup!$U$2:$U$10,MATCH($D$43,Lookup!$S$2:$S$10,0))),0,ROUND(((_xlfn.DAYS(I669,H669)+1)*J669)/7,0)))</f>
        <v>0</v>
      </c>
      <c r="N669" s="766">
        <f t="shared" si="62"/>
        <v>0</v>
      </c>
      <c r="O669" s="652"/>
      <c r="P669" s="767"/>
      <c r="R669" s="833">
        <f t="shared" si="63"/>
        <v>0</v>
      </c>
      <c r="S669" s="849">
        <f t="shared" si="64"/>
        <v>0</v>
      </c>
    </row>
    <row r="670" spans="2:19" x14ac:dyDescent="0.35">
      <c r="B670" s="229"/>
      <c r="C670" s="301"/>
      <c r="D670" s="301"/>
      <c r="E670" s="233"/>
      <c r="F670" s="301"/>
      <c r="G670" s="302"/>
      <c r="H670" s="170"/>
      <c r="I670" s="170"/>
      <c r="J670" s="231"/>
      <c r="K670" s="586">
        <f t="shared" si="60"/>
        <v>0</v>
      </c>
      <c r="L670" s="587">
        <f t="shared" si="61"/>
        <v>0</v>
      </c>
      <c r="M670" s="586">
        <f>IF(P670="x",0,IF(I670&lt;(INDEX(Lookup!$U$2:$U$10,MATCH($D$43,Lookup!$S$2:$S$10,0))),0,ROUND(((_xlfn.DAYS(I670,H670)+1)*J670)/7,0)))</f>
        <v>0</v>
      </c>
      <c r="N670" s="766">
        <f t="shared" si="62"/>
        <v>0</v>
      </c>
      <c r="O670" s="652"/>
      <c r="P670" s="767"/>
      <c r="R670" s="833">
        <f t="shared" si="63"/>
        <v>0</v>
      </c>
      <c r="S670" s="849">
        <f t="shared" si="64"/>
        <v>0</v>
      </c>
    </row>
    <row r="671" spans="2:19" x14ac:dyDescent="0.35">
      <c r="B671" s="229"/>
      <c r="C671" s="301"/>
      <c r="D671" s="301"/>
      <c r="E671" s="233"/>
      <c r="F671" s="301"/>
      <c r="G671" s="302"/>
      <c r="H671" s="170"/>
      <c r="I671" s="170"/>
      <c r="J671" s="231"/>
      <c r="K671" s="586">
        <f t="shared" si="60"/>
        <v>0</v>
      </c>
      <c r="L671" s="587">
        <f t="shared" si="61"/>
        <v>0</v>
      </c>
      <c r="M671" s="586">
        <f>IF(P671="x",0,IF(I671&lt;(INDEX(Lookup!$U$2:$U$10,MATCH($D$43,Lookup!$S$2:$S$10,0))),0,ROUND(((_xlfn.DAYS(I671,H671)+1)*J671)/7,0)))</f>
        <v>0</v>
      </c>
      <c r="N671" s="766">
        <f t="shared" si="62"/>
        <v>0</v>
      </c>
      <c r="O671" s="652"/>
      <c r="P671" s="767"/>
      <c r="R671" s="833">
        <f t="shared" si="63"/>
        <v>0</v>
      </c>
      <c r="S671" s="849">
        <f t="shared" si="64"/>
        <v>0</v>
      </c>
    </row>
    <row r="672" spans="2:19" x14ac:dyDescent="0.35">
      <c r="B672" s="229"/>
      <c r="C672" s="301"/>
      <c r="D672" s="301"/>
      <c r="E672" s="233"/>
      <c r="F672" s="301"/>
      <c r="G672" s="302"/>
      <c r="H672" s="170"/>
      <c r="I672" s="170"/>
      <c r="J672" s="231"/>
      <c r="K672" s="586">
        <f t="shared" si="60"/>
        <v>0</v>
      </c>
      <c r="L672" s="587">
        <f t="shared" si="61"/>
        <v>0</v>
      </c>
      <c r="M672" s="586">
        <f>IF(P672="x",0,IF(I672&lt;(INDEX(Lookup!$U$2:$U$10,MATCH($D$43,Lookup!$S$2:$S$10,0))),0,ROUND(((_xlfn.DAYS(I672,H672)+1)*J672)/7,0)))</f>
        <v>0</v>
      </c>
      <c r="N672" s="766">
        <f t="shared" si="62"/>
        <v>0</v>
      </c>
      <c r="O672" s="652"/>
      <c r="P672" s="767"/>
      <c r="R672" s="833">
        <f t="shared" si="63"/>
        <v>0</v>
      </c>
      <c r="S672" s="849">
        <f t="shared" si="64"/>
        <v>0</v>
      </c>
    </row>
    <row r="673" spans="2:19" x14ac:dyDescent="0.35">
      <c r="B673" s="229"/>
      <c r="C673" s="301"/>
      <c r="D673" s="301"/>
      <c r="E673" s="233"/>
      <c r="F673" s="301"/>
      <c r="G673" s="302"/>
      <c r="H673" s="170"/>
      <c r="I673" s="170"/>
      <c r="J673" s="231"/>
      <c r="K673" s="586">
        <f t="shared" si="60"/>
        <v>0</v>
      </c>
      <c r="L673" s="587">
        <f t="shared" si="61"/>
        <v>0</v>
      </c>
      <c r="M673" s="586">
        <f>IF(P673="x",0,IF(I673&lt;(INDEX(Lookup!$U$2:$U$10,MATCH($D$43,Lookup!$S$2:$S$10,0))),0,ROUND(((_xlfn.DAYS(I673,H673)+1)*J673)/7,0)))</f>
        <v>0</v>
      </c>
      <c r="N673" s="766">
        <f t="shared" si="62"/>
        <v>0</v>
      </c>
      <c r="O673" s="652"/>
      <c r="P673" s="767"/>
      <c r="R673" s="833">
        <f t="shared" si="63"/>
        <v>0</v>
      </c>
      <c r="S673" s="849">
        <f t="shared" si="64"/>
        <v>0</v>
      </c>
    </row>
    <row r="674" spans="2:19" x14ac:dyDescent="0.35">
      <c r="B674" s="229"/>
      <c r="C674" s="301"/>
      <c r="D674" s="301"/>
      <c r="E674" s="233"/>
      <c r="F674" s="301"/>
      <c r="G674" s="302"/>
      <c r="H674" s="170"/>
      <c r="I674" s="170"/>
      <c r="J674" s="231"/>
      <c r="K674" s="586">
        <f t="shared" si="60"/>
        <v>0</v>
      </c>
      <c r="L674" s="587">
        <f t="shared" si="61"/>
        <v>0</v>
      </c>
      <c r="M674" s="586">
        <f>IF(P674="x",0,IF(I674&lt;(INDEX(Lookup!$U$2:$U$10,MATCH($D$43,Lookup!$S$2:$S$10,0))),0,ROUND(((_xlfn.DAYS(I674,H674)+1)*J674)/7,0)))</f>
        <v>0</v>
      </c>
      <c r="N674" s="766">
        <f t="shared" si="62"/>
        <v>0</v>
      </c>
      <c r="O674" s="652"/>
      <c r="P674" s="767"/>
      <c r="R674" s="833">
        <f t="shared" si="63"/>
        <v>0</v>
      </c>
      <c r="S674" s="849">
        <f t="shared" si="64"/>
        <v>0</v>
      </c>
    </row>
    <row r="675" spans="2:19" x14ac:dyDescent="0.35">
      <c r="B675" s="229"/>
      <c r="C675" s="301"/>
      <c r="D675" s="301"/>
      <c r="E675" s="233"/>
      <c r="F675" s="301"/>
      <c r="G675" s="302"/>
      <c r="H675" s="170"/>
      <c r="I675" s="170"/>
      <c r="J675" s="231"/>
      <c r="K675" s="586">
        <f t="shared" si="60"/>
        <v>0</v>
      </c>
      <c r="L675" s="587">
        <f t="shared" si="61"/>
        <v>0</v>
      </c>
      <c r="M675" s="586">
        <f>IF(P675="x",0,IF(I675&lt;(INDEX(Lookup!$U$2:$U$10,MATCH($D$43,Lookup!$S$2:$S$10,0))),0,ROUND(((_xlfn.DAYS(I675,H675)+1)*J675)/7,0)))</f>
        <v>0</v>
      </c>
      <c r="N675" s="766">
        <f t="shared" si="62"/>
        <v>0</v>
      </c>
      <c r="O675" s="652"/>
      <c r="P675" s="767"/>
      <c r="R675" s="833">
        <f t="shared" si="63"/>
        <v>0</v>
      </c>
      <c r="S675" s="849">
        <f t="shared" si="64"/>
        <v>0</v>
      </c>
    </row>
    <row r="676" spans="2:19" x14ac:dyDescent="0.35">
      <c r="B676" s="229"/>
      <c r="C676" s="301"/>
      <c r="D676" s="301"/>
      <c r="E676" s="233"/>
      <c r="F676" s="301"/>
      <c r="G676" s="302"/>
      <c r="H676" s="170"/>
      <c r="I676" s="170"/>
      <c r="J676" s="231"/>
      <c r="K676" s="586">
        <f t="shared" si="60"/>
        <v>0</v>
      </c>
      <c r="L676" s="587">
        <f t="shared" si="61"/>
        <v>0</v>
      </c>
      <c r="M676" s="586">
        <f>IF(P676="x",0,IF(I676&lt;(INDEX(Lookup!$U$2:$U$10,MATCH($D$43,Lookup!$S$2:$S$10,0))),0,ROUND(((_xlfn.DAYS(I676,H676)+1)*J676)/7,0)))</f>
        <v>0</v>
      </c>
      <c r="N676" s="766">
        <f t="shared" si="62"/>
        <v>0</v>
      </c>
      <c r="O676" s="652"/>
      <c r="P676" s="767"/>
      <c r="R676" s="833">
        <f t="shared" si="63"/>
        <v>0</v>
      </c>
      <c r="S676" s="849">
        <f t="shared" si="64"/>
        <v>0</v>
      </c>
    </row>
    <row r="677" spans="2:19" x14ac:dyDescent="0.35">
      <c r="B677" s="229"/>
      <c r="C677" s="301"/>
      <c r="D677" s="301"/>
      <c r="E677" s="233"/>
      <c r="F677" s="301"/>
      <c r="G677" s="302"/>
      <c r="H677" s="170"/>
      <c r="I677" s="170"/>
      <c r="J677" s="231"/>
      <c r="K677" s="586">
        <f t="shared" si="60"/>
        <v>0</v>
      </c>
      <c r="L677" s="587">
        <f t="shared" si="61"/>
        <v>0</v>
      </c>
      <c r="M677" s="586">
        <f>IF(P677="x",0,IF(I677&lt;(INDEX(Lookup!$U$2:$U$10,MATCH($D$43,Lookup!$S$2:$S$10,0))),0,ROUND(((_xlfn.DAYS(I677,H677)+1)*J677)/7,0)))</f>
        <v>0</v>
      </c>
      <c r="N677" s="766">
        <f t="shared" si="62"/>
        <v>0</v>
      </c>
      <c r="O677" s="652"/>
      <c r="P677" s="767"/>
      <c r="R677" s="833">
        <f t="shared" si="63"/>
        <v>0</v>
      </c>
      <c r="S677" s="849">
        <f t="shared" si="64"/>
        <v>0</v>
      </c>
    </row>
    <row r="678" spans="2:19" x14ac:dyDescent="0.35">
      <c r="B678" s="229"/>
      <c r="C678" s="301"/>
      <c r="D678" s="301"/>
      <c r="E678" s="233"/>
      <c r="F678" s="301"/>
      <c r="G678" s="302"/>
      <c r="H678" s="170"/>
      <c r="I678" s="170"/>
      <c r="J678" s="231"/>
      <c r="K678" s="586">
        <f t="shared" si="60"/>
        <v>0</v>
      </c>
      <c r="L678" s="587">
        <f t="shared" si="61"/>
        <v>0</v>
      </c>
      <c r="M678" s="586">
        <f>IF(P678="x",0,IF(I678&lt;(INDEX(Lookup!$U$2:$U$10,MATCH($D$43,Lookup!$S$2:$S$10,0))),0,ROUND(((_xlfn.DAYS(I678,H678)+1)*J678)/7,0)))</f>
        <v>0</v>
      </c>
      <c r="N678" s="766">
        <f t="shared" si="62"/>
        <v>0</v>
      </c>
      <c r="O678" s="652"/>
      <c r="P678" s="767"/>
      <c r="R678" s="833">
        <f t="shared" si="63"/>
        <v>0</v>
      </c>
      <c r="S678" s="849">
        <f t="shared" si="64"/>
        <v>0</v>
      </c>
    </row>
    <row r="679" spans="2:19" x14ac:dyDescent="0.35">
      <c r="B679" s="229"/>
      <c r="C679" s="301"/>
      <c r="D679" s="301"/>
      <c r="E679" s="233"/>
      <c r="F679" s="301"/>
      <c r="G679" s="302"/>
      <c r="H679" s="170"/>
      <c r="I679" s="170"/>
      <c r="J679" s="231"/>
      <c r="K679" s="586">
        <f t="shared" si="60"/>
        <v>0</v>
      </c>
      <c r="L679" s="587">
        <f t="shared" si="61"/>
        <v>0</v>
      </c>
      <c r="M679" s="586">
        <f>IF(P679="x",0,IF(I679&lt;(INDEX(Lookup!$U$2:$U$10,MATCH($D$43,Lookup!$S$2:$S$10,0))),0,ROUND(((_xlfn.DAYS(I679,H679)+1)*J679)/7,0)))</f>
        <v>0</v>
      </c>
      <c r="N679" s="766">
        <f t="shared" si="62"/>
        <v>0</v>
      </c>
      <c r="O679" s="652"/>
      <c r="P679" s="767"/>
      <c r="R679" s="833">
        <f t="shared" si="63"/>
        <v>0</v>
      </c>
      <c r="S679" s="849">
        <f t="shared" si="64"/>
        <v>0</v>
      </c>
    </row>
    <row r="680" spans="2:19" x14ac:dyDescent="0.35">
      <c r="B680" s="229"/>
      <c r="C680" s="301"/>
      <c r="D680" s="301"/>
      <c r="E680" s="233"/>
      <c r="F680" s="301"/>
      <c r="G680" s="302"/>
      <c r="H680" s="170"/>
      <c r="I680" s="170"/>
      <c r="J680" s="231"/>
      <c r="K680" s="586">
        <f t="shared" si="60"/>
        <v>0</v>
      </c>
      <c r="L680" s="587">
        <f t="shared" si="61"/>
        <v>0</v>
      </c>
      <c r="M680" s="586">
        <f>IF(P680="x",0,IF(I680&lt;(INDEX(Lookup!$U$2:$U$10,MATCH($D$43,Lookup!$S$2:$S$10,0))),0,ROUND(((_xlfn.DAYS(I680,H680)+1)*J680)/7,0)))</f>
        <v>0</v>
      </c>
      <c r="N680" s="766">
        <f t="shared" si="62"/>
        <v>0</v>
      </c>
      <c r="O680" s="652"/>
      <c r="P680" s="767"/>
      <c r="R680" s="833">
        <f t="shared" si="63"/>
        <v>0</v>
      </c>
      <c r="S680" s="849">
        <f t="shared" si="64"/>
        <v>0</v>
      </c>
    </row>
    <row r="681" spans="2:19" x14ac:dyDescent="0.35">
      <c r="B681" s="229"/>
      <c r="C681" s="301"/>
      <c r="D681" s="301"/>
      <c r="E681" s="233"/>
      <c r="F681" s="301"/>
      <c r="G681" s="302"/>
      <c r="H681" s="170"/>
      <c r="I681" s="170"/>
      <c r="J681" s="231"/>
      <c r="K681" s="586">
        <f t="shared" si="60"/>
        <v>0</v>
      </c>
      <c r="L681" s="587">
        <f t="shared" si="61"/>
        <v>0</v>
      </c>
      <c r="M681" s="586">
        <f>IF(P681="x",0,IF(I681&lt;(INDEX(Lookup!$U$2:$U$10,MATCH($D$43,Lookup!$S$2:$S$10,0))),0,ROUND(((_xlfn.DAYS(I681,H681)+1)*J681)/7,0)))</f>
        <v>0</v>
      </c>
      <c r="N681" s="766">
        <f t="shared" si="62"/>
        <v>0</v>
      </c>
      <c r="O681" s="652"/>
      <c r="P681" s="767"/>
      <c r="R681" s="833">
        <f t="shared" si="63"/>
        <v>0</v>
      </c>
      <c r="S681" s="849">
        <f t="shared" si="64"/>
        <v>0</v>
      </c>
    </row>
    <row r="682" spans="2:19" x14ac:dyDescent="0.35">
      <c r="B682" s="229"/>
      <c r="C682" s="301"/>
      <c r="D682" s="301"/>
      <c r="E682" s="233"/>
      <c r="F682" s="301"/>
      <c r="G682" s="302"/>
      <c r="H682" s="170"/>
      <c r="I682" s="170"/>
      <c r="J682" s="231"/>
      <c r="K682" s="586">
        <f t="shared" si="60"/>
        <v>0</v>
      </c>
      <c r="L682" s="587">
        <f t="shared" si="61"/>
        <v>0</v>
      </c>
      <c r="M682" s="586">
        <f>IF(P682="x",0,IF(I682&lt;(INDEX(Lookup!$U$2:$U$10,MATCH($D$43,Lookup!$S$2:$S$10,0))),0,ROUND(((_xlfn.DAYS(I682,H682)+1)*J682)/7,0)))</f>
        <v>0</v>
      </c>
      <c r="N682" s="766">
        <f t="shared" si="62"/>
        <v>0</v>
      </c>
      <c r="O682" s="652"/>
      <c r="P682" s="767"/>
      <c r="R682" s="833">
        <f t="shared" si="63"/>
        <v>0</v>
      </c>
      <c r="S682" s="849">
        <f t="shared" si="64"/>
        <v>0</v>
      </c>
    </row>
    <row r="683" spans="2:19" x14ac:dyDescent="0.35">
      <c r="B683" s="229"/>
      <c r="C683" s="301"/>
      <c r="D683" s="301"/>
      <c r="E683" s="233"/>
      <c r="F683" s="301"/>
      <c r="G683" s="302"/>
      <c r="H683" s="170"/>
      <c r="I683" s="170"/>
      <c r="J683" s="231"/>
      <c r="K683" s="586">
        <f t="shared" si="60"/>
        <v>0</v>
      </c>
      <c r="L683" s="587">
        <f t="shared" si="61"/>
        <v>0</v>
      </c>
      <c r="M683" s="586">
        <f>IF(P683="x",0,IF(I683&lt;(INDEX(Lookup!$U$2:$U$10,MATCH($D$43,Lookup!$S$2:$S$10,0))),0,ROUND(((_xlfn.DAYS(I683,H683)+1)*J683)/7,0)))</f>
        <v>0</v>
      </c>
      <c r="N683" s="766">
        <f t="shared" si="62"/>
        <v>0</v>
      </c>
      <c r="O683" s="652"/>
      <c r="P683" s="767"/>
      <c r="R683" s="833">
        <f t="shared" si="63"/>
        <v>0</v>
      </c>
      <c r="S683" s="849">
        <f t="shared" si="64"/>
        <v>0</v>
      </c>
    </row>
    <row r="684" spans="2:19" x14ac:dyDescent="0.35">
      <c r="B684" s="229"/>
      <c r="C684" s="301"/>
      <c r="D684" s="301"/>
      <c r="E684" s="233"/>
      <c r="F684" s="301"/>
      <c r="G684" s="302"/>
      <c r="H684" s="170"/>
      <c r="I684" s="170"/>
      <c r="J684" s="231"/>
      <c r="K684" s="586">
        <f t="shared" si="60"/>
        <v>0</v>
      </c>
      <c r="L684" s="587">
        <f t="shared" si="61"/>
        <v>0</v>
      </c>
      <c r="M684" s="586">
        <f>IF(P684="x",0,IF(I684&lt;(INDEX(Lookup!$U$2:$U$10,MATCH($D$43,Lookup!$S$2:$S$10,0))),0,ROUND(((_xlfn.DAYS(I684,H684)+1)*J684)/7,0)))</f>
        <v>0</v>
      </c>
      <c r="N684" s="766">
        <f t="shared" si="62"/>
        <v>0</v>
      </c>
      <c r="O684" s="652"/>
      <c r="P684" s="767"/>
      <c r="R684" s="833">
        <f t="shared" si="63"/>
        <v>0</v>
      </c>
      <c r="S684" s="849">
        <f t="shared" si="64"/>
        <v>0</v>
      </c>
    </row>
    <row r="685" spans="2:19" x14ac:dyDescent="0.35">
      <c r="B685" s="229"/>
      <c r="C685" s="301"/>
      <c r="D685" s="301"/>
      <c r="E685" s="233"/>
      <c r="F685" s="301"/>
      <c r="G685" s="302"/>
      <c r="H685" s="170"/>
      <c r="I685" s="170"/>
      <c r="J685" s="231"/>
      <c r="K685" s="586">
        <f t="shared" si="60"/>
        <v>0</v>
      </c>
      <c r="L685" s="587">
        <f t="shared" si="61"/>
        <v>0</v>
      </c>
      <c r="M685" s="586">
        <f>IF(P685="x",0,IF(I685&lt;(INDEX(Lookup!$U$2:$U$10,MATCH($D$43,Lookup!$S$2:$S$10,0))),0,ROUND(((_xlfn.DAYS(I685,H685)+1)*J685)/7,0)))</f>
        <v>0</v>
      </c>
      <c r="N685" s="766">
        <f t="shared" si="62"/>
        <v>0</v>
      </c>
      <c r="O685" s="652"/>
      <c r="P685" s="767"/>
      <c r="R685" s="833">
        <f t="shared" si="63"/>
        <v>0</v>
      </c>
      <c r="S685" s="849">
        <f t="shared" si="64"/>
        <v>0</v>
      </c>
    </row>
    <row r="686" spans="2:19" x14ac:dyDescent="0.35">
      <c r="B686" s="229"/>
      <c r="C686" s="301"/>
      <c r="D686" s="301"/>
      <c r="E686" s="233"/>
      <c r="F686" s="301"/>
      <c r="G686" s="302"/>
      <c r="H686" s="170"/>
      <c r="I686" s="170"/>
      <c r="J686" s="231"/>
      <c r="K686" s="586">
        <f t="shared" si="60"/>
        <v>0</v>
      </c>
      <c r="L686" s="587">
        <f t="shared" si="61"/>
        <v>0</v>
      </c>
      <c r="M686" s="586">
        <f>IF(P686="x",0,IF(I686&lt;(INDEX(Lookup!$U$2:$U$10,MATCH($D$43,Lookup!$S$2:$S$10,0))),0,ROUND(((_xlfn.DAYS(I686,H686)+1)*J686)/7,0)))</f>
        <v>0</v>
      </c>
      <c r="N686" s="766">
        <f t="shared" si="62"/>
        <v>0</v>
      </c>
      <c r="O686" s="652"/>
      <c r="P686" s="767"/>
      <c r="R686" s="833">
        <f t="shared" si="63"/>
        <v>0</v>
      </c>
      <c r="S686" s="849">
        <f t="shared" si="64"/>
        <v>0</v>
      </c>
    </row>
    <row r="687" spans="2:19" x14ac:dyDescent="0.35">
      <c r="B687" s="229"/>
      <c r="C687" s="301"/>
      <c r="D687" s="301"/>
      <c r="E687" s="233"/>
      <c r="F687" s="301"/>
      <c r="G687" s="302"/>
      <c r="H687" s="170"/>
      <c r="I687" s="170"/>
      <c r="J687" s="231"/>
      <c r="K687" s="586">
        <f t="shared" ref="K687:K750" si="65">ROUND(((_xlfn.DAYS(I687,H687)+1)*J687)/7,0)</f>
        <v>0</v>
      </c>
      <c r="L687" s="587">
        <f t="shared" ref="L687:L750" si="66">K687*$K$6</f>
        <v>0</v>
      </c>
      <c r="M687" s="586">
        <f>IF(P687="x",0,IF(I687&lt;(INDEX(Lookup!$U$2:$U$10,MATCH($D$43,Lookup!$S$2:$S$10,0))),0,ROUND(((_xlfn.DAYS(I687,H687)+1)*J687)/7,0)))</f>
        <v>0</v>
      </c>
      <c r="N687" s="766">
        <f t="shared" ref="N687:N750" si="67">M687*$K$6</f>
        <v>0</v>
      </c>
      <c r="O687" s="652"/>
      <c r="P687" s="767"/>
      <c r="R687" s="833">
        <f t="shared" ref="R687:R750" si="68">L687*$I$30</f>
        <v>0</v>
      </c>
      <c r="S687" s="849">
        <f t="shared" ref="S687:S750" si="69">N687*$I$40</f>
        <v>0</v>
      </c>
    </row>
    <row r="688" spans="2:19" x14ac:dyDescent="0.35">
      <c r="B688" s="229"/>
      <c r="C688" s="301"/>
      <c r="D688" s="301"/>
      <c r="E688" s="233"/>
      <c r="F688" s="301"/>
      <c r="G688" s="302"/>
      <c r="H688" s="170"/>
      <c r="I688" s="170"/>
      <c r="J688" s="231"/>
      <c r="K688" s="586">
        <f t="shared" si="65"/>
        <v>0</v>
      </c>
      <c r="L688" s="587">
        <f t="shared" si="66"/>
        <v>0</v>
      </c>
      <c r="M688" s="586">
        <f>IF(P688="x",0,IF(I688&lt;(INDEX(Lookup!$U$2:$U$10,MATCH($D$43,Lookup!$S$2:$S$10,0))),0,ROUND(((_xlfn.DAYS(I688,H688)+1)*J688)/7,0)))</f>
        <v>0</v>
      </c>
      <c r="N688" s="766">
        <f t="shared" si="67"/>
        <v>0</v>
      </c>
      <c r="O688" s="652"/>
      <c r="P688" s="767"/>
      <c r="R688" s="833">
        <f t="shared" si="68"/>
        <v>0</v>
      </c>
      <c r="S688" s="849">
        <f t="shared" si="69"/>
        <v>0</v>
      </c>
    </row>
    <row r="689" spans="2:19" x14ac:dyDescent="0.35">
      <c r="B689" s="229"/>
      <c r="C689" s="301"/>
      <c r="D689" s="301"/>
      <c r="E689" s="233"/>
      <c r="F689" s="301"/>
      <c r="G689" s="302"/>
      <c r="H689" s="170"/>
      <c r="I689" s="170"/>
      <c r="J689" s="231"/>
      <c r="K689" s="586">
        <f t="shared" si="65"/>
        <v>0</v>
      </c>
      <c r="L689" s="587">
        <f t="shared" si="66"/>
        <v>0</v>
      </c>
      <c r="M689" s="586">
        <f>IF(P689="x",0,IF(I689&lt;(INDEX(Lookup!$U$2:$U$10,MATCH($D$43,Lookup!$S$2:$S$10,0))),0,ROUND(((_xlfn.DAYS(I689,H689)+1)*J689)/7,0)))</f>
        <v>0</v>
      </c>
      <c r="N689" s="766">
        <f t="shared" si="67"/>
        <v>0</v>
      </c>
      <c r="O689" s="652"/>
      <c r="P689" s="767"/>
      <c r="R689" s="833">
        <f t="shared" si="68"/>
        <v>0</v>
      </c>
      <c r="S689" s="849">
        <f t="shared" si="69"/>
        <v>0</v>
      </c>
    </row>
    <row r="690" spans="2:19" x14ac:dyDescent="0.35">
      <c r="B690" s="229"/>
      <c r="C690" s="301"/>
      <c r="D690" s="301"/>
      <c r="E690" s="233"/>
      <c r="F690" s="301"/>
      <c r="G690" s="302"/>
      <c r="H690" s="170"/>
      <c r="I690" s="170"/>
      <c r="J690" s="231"/>
      <c r="K690" s="586">
        <f t="shared" si="65"/>
        <v>0</v>
      </c>
      <c r="L690" s="587">
        <f t="shared" si="66"/>
        <v>0</v>
      </c>
      <c r="M690" s="586">
        <f>IF(P690="x",0,IF(I690&lt;(INDEX(Lookup!$U$2:$U$10,MATCH($D$43,Lookup!$S$2:$S$10,0))),0,ROUND(((_xlfn.DAYS(I690,H690)+1)*J690)/7,0)))</f>
        <v>0</v>
      </c>
      <c r="N690" s="766">
        <f t="shared" si="67"/>
        <v>0</v>
      </c>
      <c r="O690" s="652"/>
      <c r="P690" s="767"/>
      <c r="R690" s="833">
        <f t="shared" si="68"/>
        <v>0</v>
      </c>
      <c r="S690" s="849">
        <f t="shared" si="69"/>
        <v>0</v>
      </c>
    </row>
    <row r="691" spans="2:19" x14ac:dyDescent="0.35">
      <c r="B691" s="229"/>
      <c r="C691" s="301"/>
      <c r="D691" s="301"/>
      <c r="E691" s="233"/>
      <c r="F691" s="301"/>
      <c r="G691" s="302"/>
      <c r="H691" s="170"/>
      <c r="I691" s="170"/>
      <c r="J691" s="231"/>
      <c r="K691" s="586">
        <f t="shared" si="65"/>
        <v>0</v>
      </c>
      <c r="L691" s="587">
        <f t="shared" si="66"/>
        <v>0</v>
      </c>
      <c r="M691" s="586">
        <f>IF(P691="x",0,IF(I691&lt;(INDEX(Lookup!$U$2:$U$10,MATCH($D$43,Lookup!$S$2:$S$10,0))),0,ROUND(((_xlfn.DAYS(I691,H691)+1)*J691)/7,0)))</f>
        <v>0</v>
      </c>
      <c r="N691" s="766">
        <f t="shared" si="67"/>
        <v>0</v>
      </c>
      <c r="O691" s="652"/>
      <c r="P691" s="767"/>
      <c r="R691" s="833">
        <f t="shared" si="68"/>
        <v>0</v>
      </c>
      <c r="S691" s="849">
        <f t="shared" si="69"/>
        <v>0</v>
      </c>
    </row>
    <row r="692" spans="2:19" x14ac:dyDescent="0.35">
      <c r="B692" s="229"/>
      <c r="C692" s="301"/>
      <c r="D692" s="301"/>
      <c r="E692" s="233"/>
      <c r="F692" s="301"/>
      <c r="G692" s="302"/>
      <c r="H692" s="170"/>
      <c r="I692" s="170"/>
      <c r="J692" s="231"/>
      <c r="K692" s="586">
        <f t="shared" si="65"/>
        <v>0</v>
      </c>
      <c r="L692" s="587">
        <f t="shared" si="66"/>
        <v>0</v>
      </c>
      <c r="M692" s="586">
        <f>IF(P692="x",0,IF(I692&lt;(INDEX(Lookup!$U$2:$U$10,MATCH($D$43,Lookup!$S$2:$S$10,0))),0,ROUND(((_xlfn.DAYS(I692,H692)+1)*J692)/7,0)))</f>
        <v>0</v>
      </c>
      <c r="N692" s="766">
        <f t="shared" si="67"/>
        <v>0</v>
      </c>
      <c r="O692" s="652"/>
      <c r="P692" s="767"/>
      <c r="R692" s="833">
        <f t="shared" si="68"/>
        <v>0</v>
      </c>
      <c r="S692" s="849">
        <f t="shared" si="69"/>
        <v>0</v>
      </c>
    </row>
    <row r="693" spans="2:19" x14ac:dyDescent="0.35">
      <c r="B693" s="229"/>
      <c r="C693" s="301"/>
      <c r="D693" s="301"/>
      <c r="E693" s="233"/>
      <c r="F693" s="301"/>
      <c r="G693" s="302"/>
      <c r="H693" s="170"/>
      <c r="I693" s="170"/>
      <c r="J693" s="231"/>
      <c r="K693" s="586">
        <f t="shared" si="65"/>
        <v>0</v>
      </c>
      <c r="L693" s="587">
        <f t="shared" si="66"/>
        <v>0</v>
      </c>
      <c r="M693" s="586">
        <f>IF(P693="x",0,IF(I693&lt;(INDEX(Lookup!$U$2:$U$10,MATCH($D$43,Lookup!$S$2:$S$10,0))),0,ROUND(((_xlfn.DAYS(I693,H693)+1)*J693)/7,0)))</f>
        <v>0</v>
      </c>
      <c r="N693" s="766">
        <f t="shared" si="67"/>
        <v>0</v>
      </c>
      <c r="O693" s="652"/>
      <c r="P693" s="767"/>
      <c r="R693" s="833">
        <f t="shared" si="68"/>
        <v>0</v>
      </c>
      <c r="S693" s="849">
        <f t="shared" si="69"/>
        <v>0</v>
      </c>
    </row>
    <row r="694" spans="2:19" x14ac:dyDescent="0.35">
      <c r="B694" s="229"/>
      <c r="C694" s="301"/>
      <c r="D694" s="301"/>
      <c r="E694" s="233"/>
      <c r="F694" s="301"/>
      <c r="G694" s="302"/>
      <c r="H694" s="170"/>
      <c r="I694" s="170"/>
      <c r="J694" s="231"/>
      <c r="K694" s="586">
        <f t="shared" si="65"/>
        <v>0</v>
      </c>
      <c r="L694" s="587">
        <f t="shared" si="66"/>
        <v>0</v>
      </c>
      <c r="M694" s="586">
        <f>IF(P694="x",0,IF(I694&lt;(INDEX(Lookup!$U$2:$U$10,MATCH($D$43,Lookup!$S$2:$S$10,0))),0,ROUND(((_xlfn.DAYS(I694,H694)+1)*J694)/7,0)))</f>
        <v>0</v>
      </c>
      <c r="N694" s="766">
        <f t="shared" si="67"/>
        <v>0</v>
      </c>
      <c r="O694" s="652"/>
      <c r="P694" s="767"/>
      <c r="R694" s="833">
        <f t="shared" si="68"/>
        <v>0</v>
      </c>
      <c r="S694" s="849">
        <f t="shared" si="69"/>
        <v>0</v>
      </c>
    </row>
    <row r="695" spans="2:19" x14ac:dyDescent="0.35">
      <c r="B695" s="229"/>
      <c r="C695" s="301"/>
      <c r="D695" s="301"/>
      <c r="E695" s="233"/>
      <c r="F695" s="301"/>
      <c r="G695" s="302"/>
      <c r="H695" s="170"/>
      <c r="I695" s="170"/>
      <c r="J695" s="231"/>
      <c r="K695" s="586">
        <f t="shared" si="65"/>
        <v>0</v>
      </c>
      <c r="L695" s="587">
        <f t="shared" si="66"/>
        <v>0</v>
      </c>
      <c r="M695" s="586">
        <f>IF(P695="x",0,IF(I695&lt;(INDEX(Lookup!$U$2:$U$10,MATCH($D$43,Lookup!$S$2:$S$10,0))),0,ROUND(((_xlfn.DAYS(I695,H695)+1)*J695)/7,0)))</f>
        <v>0</v>
      </c>
      <c r="N695" s="766">
        <f t="shared" si="67"/>
        <v>0</v>
      </c>
      <c r="O695" s="652"/>
      <c r="P695" s="767"/>
      <c r="R695" s="833">
        <f t="shared" si="68"/>
        <v>0</v>
      </c>
      <c r="S695" s="849">
        <f t="shared" si="69"/>
        <v>0</v>
      </c>
    </row>
    <row r="696" spans="2:19" x14ac:dyDescent="0.35">
      <c r="B696" s="229"/>
      <c r="C696" s="301"/>
      <c r="D696" s="301"/>
      <c r="E696" s="233"/>
      <c r="F696" s="301"/>
      <c r="G696" s="302"/>
      <c r="H696" s="170"/>
      <c r="I696" s="170"/>
      <c r="J696" s="231"/>
      <c r="K696" s="586">
        <f t="shared" si="65"/>
        <v>0</v>
      </c>
      <c r="L696" s="587">
        <f t="shared" si="66"/>
        <v>0</v>
      </c>
      <c r="M696" s="586">
        <f>IF(P696="x",0,IF(I696&lt;(INDEX(Lookup!$U$2:$U$10,MATCH($D$43,Lookup!$S$2:$S$10,0))),0,ROUND(((_xlfn.DAYS(I696,H696)+1)*J696)/7,0)))</f>
        <v>0</v>
      </c>
      <c r="N696" s="766">
        <f t="shared" si="67"/>
        <v>0</v>
      </c>
      <c r="O696" s="652"/>
      <c r="P696" s="767"/>
      <c r="R696" s="833">
        <f t="shared" si="68"/>
        <v>0</v>
      </c>
      <c r="S696" s="849">
        <f t="shared" si="69"/>
        <v>0</v>
      </c>
    </row>
    <row r="697" spans="2:19" x14ac:dyDescent="0.35">
      <c r="B697" s="229"/>
      <c r="C697" s="301"/>
      <c r="D697" s="301"/>
      <c r="E697" s="233"/>
      <c r="F697" s="301"/>
      <c r="G697" s="302"/>
      <c r="H697" s="170"/>
      <c r="I697" s="170"/>
      <c r="J697" s="231"/>
      <c r="K697" s="586">
        <f t="shared" si="65"/>
        <v>0</v>
      </c>
      <c r="L697" s="587">
        <f t="shared" si="66"/>
        <v>0</v>
      </c>
      <c r="M697" s="586">
        <f>IF(P697="x",0,IF(I697&lt;(INDEX(Lookup!$U$2:$U$10,MATCH($D$43,Lookup!$S$2:$S$10,0))),0,ROUND(((_xlfn.DAYS(I697,H697)+1)*J697)/7,0)))</f>
        <v>0</v>
      </c>
      <c r="N697" s="766">
        <f t="shared" si="67"/>
        <v>0</v>
      </c>
      <c r="O697" s="652"/>
      <c r="P697" s="767"/>
      <c r="R697" s="833">
        <f t="shared" si="68"/>
        <v>0</v>
      </c>
      <c r="S697" s="849">
        <f t="shared" si="69"/>
        <v>0</v>
      </c>
    </row>
    <row r="698" spans="2:19" x14ac:dyDescent="0.35">
      <c r="B698" s="229"/>
      <c r="C698" s="301"/>
      <c r="D698" s="301"/>
      <c r="E698" s="233"/>
      <c r="F698" s="301"/>
      <c r="G698" s="302"/>
      <c r="H698" s="170"/>
      <c r="I698" s="170"/>
      <c r="J698" s="231"/>
      <c r="K698" s="586">
        <f t="shared" si="65"/>
        <v>0</v>
      </c>
      <c r="L698" s="587">
        <f t="shared" si="66"/>
        <v>0</v>
      </c>
      <c r="M698" s="586">
        <f>IF(P698="x",0,IF(I698&lt;(INDEX(Lookup!$U$2:$U$10,MATCH($D$43,Lookup!$S$2:$S$10,0))),0,ROUND(((_xlfn.DAYS(I698,H698)+1)*J698)/7,0)))</f>
        <v>0</v>
      </c>
      <c r="N698" s="766">
        <f t="shared" si="67"/>
        <v>0</v>
      </c>
      <c r="O698" s="652"/>
      <c r="P698" s="767"/>
      <c r="R698" s="833">
        <f t="shared" si="68"/>
        <v>0</v>
      </c>
      <c r="S698" s="849">
        <f t="shared" si="69"/>
        <v>0</v>
      </c>
    </row>
    <row r="699" spans="2:19" x14ac:dyDescent="0.35">
      <c r="B699" s="229"/>
      <c r="C699" s="301"/>
      <c r="D699" s="301"/>
      <c r="E699" s="233"/>
      <c r="F699" s="301"/>
      <c r="G699" s="302"/>
      <c r="H699" s="170"/>
      <c r="I699" s="170"/>
      <c r="J699" s="231"/>
      <c r="K699" s="586">
        <f t="shared" si="65"/>
        <v>0</v>
      </c>
      <c r="L699" s="587">
        <f t="shared" si="66"/>
        <v>0</v>
      </c>
      <c r="M699" s="586">
        <f>IF(P699="x",0,IF(I699&lt;(INDEX(Lookup!$U$2:$U$10,MATCH($D$43,Lookup!$S$2:$S$10,0))),0,ROUND(((_xlfn.DAYS(I699,H699)+1)*J699)/7,0)))</f>
        <v>0</v>
      </c>
      <c r="N699" s="766">
        <f t="shared" si="67"/>
        <v>0</v>
      </c>
      <c r="O699" s="652"/>
      <c r="P699" s="767"/>
      <c r="R699" s="833">
        <f t="shared" si="68"/>
        <v>0</v>
      </c>
      <c r="S699" s="849">
        <f t="shared" si="69"/>
        <v>0</v>
      </c>
    </row>
    <row r="700" spans="2:19" x14ac:dyDescent="0.35">
      <c r="B700" s="229"/>
      <c r="C700" s="301"/>
      <c r="D700" s="301"/>
      <c r="E700" s="233"/>
      <c r="F700" s="301"/>
      <c r="G700" s="302"/>
      <c r="H700" s="170"/>
      <c r="I700" s="170"/>
      <c r="J700" s="231"/>
      <c r="K700" s="586">
        <f t="shared" si="65"/>
        <v>0</v>
      </c>
      <c r="L700" s="587">
        <f t="shared" si="66"/>
        <v>0</v>
      </c>
      <c r="M700" s="586">
        <f>IF(P700="x",0,IF(I700&lt;(INDEX(Lookup!$U$2:$U$10,MATCH($D$43,Lookup!$S$2:$S$10,0))),0,ROUND(((_xlfn.DAYS(I700,H700)+1)*J700)/7,0)))</f>
        <v>0</v>
      </c>
      <c r="N700" s="766">
        <f t="shared" si="67"/>
        <v>0</v>
      </c>
      <c r="O700" s="652"/>
      <c r="P700" s="767"/>
      <c r="R700" s="833">
        <f t="shared" si="68"/>
        <v>0</v>
      </c>
      <c r="S700" s="849">
        <f t="shared" si="69"/>
        <v>0</v>
      </c>
    </row>
    <row r="701" spans="2:19" x14ac:dyDescent="0.35">
      <c r="B701" s="229"/>
      <c r="C701" s="301"/>
      <c r="D701" s="301"/>
      <c r="E701" s="233"/>
      <c r="F701" s="301"/>
      <c r="G701" s="302"/>
      <c r="H701" s="170"/>
      <c r="I701" s="170"/>
      <c r="J701" s="231"/>
      <c r="K701" s="586">
        <f t="shared" si="65"/>
        <v>0</v>
      </c>
      <c r="L701" s="587">
        <f t="shared" si="66"/>
        <v>0</v>
      </c>
      <c r="M701" s="586">
        <f>IF(P701="x",0,IF(I701&lt;(INDEX(Lookup!$U$2:$U$10,MATCH($D$43,Lookup!$S$2:$S$10,0))),0,ROUND(((_xlfn.DAYS(I701,H701)+1)*J701)/7,0)))</f>
        <v>0</v>
      </c>
      <c r="N701" s="766">
        <f t="shared" si="67"/>
        <v>0</v>
      </c>
      <c r="O701" s="652"/>
      <c r="P701" s="767"/>
      <c r="R701" s="833">
        <f t="shared" si="68"/>
        <v>0</v>
      </c>
      <c r="S701" s="849">
        <f t="shared" si="69"/>
        <v>0</v>
      </c>
    </row>
    <row r="702" spans="2:19" x14ac:dyDescent="0.35">
      <c r="B702" s="229"/>
      <c r="C702" s="301"/>
      <c r="D702" s="301"/>
      <c r="E702" s="233"/>
      <c r="F702" s="301"/>
      <c r="G702" s="302"/>
      <c r="H702" s="170"/>
      <c r="I702" s="170"/>
      <c r="J702" s="231"/>
      <c r="K702" s="586">
        <f t="shared" si="65"/>
        <v>0</v>
      </c>
      <c r="L702" s="587">
        <f t="shared" si="66"/>
        <v>0</v>
      </c>
      <c r="M702" s="586">
        <f>IF(P702="x",0,IF(I702&lt;(INDEX(Lookup!$U$2:$U$10,MATCH($D$43,Lookup!$S$2:$S$10,0))),0,ROUND(((_xlfn.DAYS(I702,H702)+1)*J702)/7,0)))</f>
        <v>0</v>
      </c>
      <c r="N702" s="766">
        <f t="shared" si="67"/>
        <v>0</v>
      </c>
      <c r="O702" s="652"/>
      <c r="P702" s="767"/>
      <c r="R702" s="833">
        <f t="shared" si="68"/>
        <v>0</v>
      </c>
      <c r="S702" s="849">
        <f t="shared" si="69"/>
        <v>0</v>
      </c>
    </row>
    <row r="703" spans="2:19" x14ac:dyDescent="0.35">
      <c r="B703" s="229"/>
      <c r="C703" s="301"/>
      <c r="D703" s="301"/>
      <c r="E703" s="233"/>
      <c r="F703" s="301"/>
      <c r="G703" s="302"/>
      <c r="H703" s="170"/>
      <c r="I703" s="170"/>
      <c r="J703" s="231"/>
      <c r="K703" s="586">
        <f t="shared" si="65"/>
        <v>0</v>
      </c>
      <c r="L703" s="587">
        <f t="shared" si="66"/>
        <v>0</v>
      </c>
      <c r="M703" s="586">
        <f>IF(P703="x",0,IF(I703&lt;(INDEX(Lookup!$U$2:$U$10,MATCH($D$43,Lookup!$S$2:$S$10,0))),0,ROUND(((_xlfn.DAYS(I703,H703)+1)*J703)/7,0)))</f>
        <v>0</v>
      </c>
      <c r="N703" s="766">
        <f t="shared" si="67"/>
        <v>0</v>
      </c>
      <c r="O703" s="652"/>
      <c r="P703" s="767"/>
      <c r="R703" s="833">
        <f t="shared" si="68"/>
        <v>0</v>
      </c>
      <c r="S703" s="849">
        <f t="shared" si="69"/>
        <v>0</v>
      </c>
    </row>
    <row r="704" spans="2:19" x14ac:dyDescent="0.35">
      <c r="B704" s="229"/>
      <c r="C704" s="301"/>
      <c r="D704" s="301"/>
      <c r="E704" s="233"/>
      <c r="F704" s="301"/>
      <c r="G704" s="302"/>
      <c r="H704" s="170"/>
      <c r="I704" s="170"/>
      <c r="J704" s="231"/>
      <c r="K704" s="586">
        <f t="shared" si="65"/>
        <v>0</v>
      </c>
      <c r="L704" s="587">
        <f t="shared" si="66"/>
        <v>0</v>
      </c>
      <c r="M704" s="586">
        <f>IF(P704="x",0,IF(I704&lt;(INDEX(Lookup!$U$2:$U$10,MATCH($D$43,Lookup!$S$2:$S$10,0))),0,ROUND(((_xlfn.DAYS(I704,H704)+1)*J704)/7,0)))</f>
        <v>0</v>
      </c>
      <c r="N704" s="766">
        <f t="shared" si="67"/>
        <v>0</v>
      </c>
      <c r="O704" s="652"/>
      <c r="P704" s="767"/>
      <c r="R704" s="833">
        <f t="shared" si="68"/>
        <v>0</v>
      </c>
      <c r="S704" s="849">
        <f t="shared" si="69"/>
        <v>0</v>
      </c>
    </row>
    <row r="705" spans="2:19" x14ac:dyDescent="0.35">
      <c r="B705" s="229"/>
      <c r="C705" s="301"/>
      <c r="D705" s="301"/>
      <c r="E705" s="233"/>
      <c r="F705" s="301"/>
      <c r="G705" s="302"/>
      <c r="H705" s="170"/>
      <c r="I705" s="170"/>
      <c r="J705" s="231"/>
      <c r="K705" s="586">
        <f t="shared" si="65"/>
        <v>0</v>
      </c>
      <c r="L705" s="587">
        <f t="shared" si="66"/>
        <v>0</v>
      </c>
      <c r="M705" s="586">
        <f>IF(P705="x",0,IF(I705&lt;(INDEX(Lookup!$U$2:$U$10,MATCH($D$43,Lookup!$S$2:$S$10,0))),0,ROUND(((_xlfn.DAYS(I705,H705)+1)*J705)/7,0)))</f>
        <v>0</v>
      </c>
      <c r="N705" s="766">
        <f t="shared" si="67"/>
        <v>0</v>
      </c>
      <c r="O705" s="652"/>
      <c r="P705" s="767"/>
      <c r="R705" s="833">
        <f t="shared" si="68"/>
        <v>0</v>
      </c>
      <c r="S705" s="849">
        <f t="shared" si="69"/>
        <v>0</v>
      </c>
    </row>
    <row r="706" spans="2:19" x14ac:dyDescent="0.35">
      <c r="B706" s="229"/>
      <c r="C706" s="301"/>
      <c r="D706" s="301"/>
      <c r="E706" s="233"/>
      <c r="F706" s="301"/>
      <c r="G706" s="302"/>
      <c r="H706" s="170"/>
      <c r="I706" s="170"/>
      <c r="J706" s="231"/>
      <c r="K706" s="586">
        <f t="shared" si="65"/>
        <v>0</v>
      </c>
      <c r="L706" s="587">
        <f t="shared" si="66"/>
        <v>0</v>
      </c>
      <c r="M706" s="586">
        <f>IF(P706="x",0,IF(I706&lt;(INDEX(Lookup!$U$2:$U$10,MATCH($D$43,Lookup!$S$2:$S$10,0))),0,ROUND(((_xlfn.DAYS(I706,H706)+1)*J706)/7,0)))</f>
        <v>0</v>
      </c>
      <c r="N706" s="766">
        <f t="shared" si="67"/>
        <v>0</v>
      </c>
      <c r="O706" s="652"/>
      <c r="P706" s="767"/>
      <c r="R706" s="833">
        <f t="shared" si="68"/>
        <v>0</v>
      </c>
      <c r="S706" s="849">
        <f t="shared" si="69"/>
        <v>0</v>
      </c>
    </row>
    <row r="707" spans="2:19" x14ac:dyDescent="0.35">
      <c r="B707" s="229"/>
      <c r="C707" s="301"/>
      <c r="D707" s="301"/>
      <c r="E707" s="233"/>
      <c r="F707" s="301"/>
      <c r="G707" s="302"/>
      <c r="H707" s="170"/>
      <c r="I707" s="170"/>
      <c r="J707" s="231"/>
      <c r="K707" s="586">
        <f t="shared" si="65"/>
        <v>0</v>
      </c>
      <c r="L707" s="587">
        <f t="shared" si="66"/>
        <v>0</v>
      </c>
      <c r="M707" s="586">
        <f>IF(P707="x",0,IF(I707&lt;(INDEX(Lookup!$U$2:$U$10,MATCH($D$43,Lookup!$S$2:$S$10,0))),0,ROUND(((_xlfn.DAYS(I707,H707)+1)*J707)/7,0)))</f>
        <v>0</v>
      </c>
      <c r="N707" s="766">
        <f t="shared" si="67"/>
        <v>0</v>
      </c>
      <c r="O707" s="652"/>
      <c r="P707" s="767"/>
      <c r="R707" s="833">
        <f t="shared" si="68"/>
        <v>0</v>
      </c>
      <c r="S707" s="849">
        <f t="shared" si="69"/>
        <v>0</v>
      </c>
    </row>
    <row r="708" spans="2:19" x14ac:dyDescent="0.35">
      <c r="B708" s="229"/>
      <c r="C708" s="301"/>
      <c r="D708" s="301"/>
      <c r="E708" s="233"/>
      <c r="F708" s="301"/>
      <c r="G708" s="302"/>
      <c r="H708" s="170"/>
      <c r="I708" s="170"/>
      <c r="J708" s="231"/>
      <c r="K708" s="586">
        <f t="shared" si="65"/>
        <v>0</v>
      </c>
      <c r="L708" s="587">
        <f t="shared" si="66"/>
        <v>0</v>
      </c>
      <c r="M708" s="586">
        <f>IF(P708="x",0,IF(I708&lt;(INDEX(Lookup!$U$2:$U$10,MATCH($D$43,Lookup!$S$2:$S$10,0))),0,ROUND(((_xlfn.DAYS(I708,H708)+1)*J708)/7,0)))</f>
        <v>0</v>
      </c>
      <c r="N708" s="766">
        <f t="shared" si="67"/>
        <v>0</v>
      </c>
      <c r="O708" s="652"/>
      <c r="P708" s="767"/>
      <c r="R708" s="833">
        <f t="shared" si="68"/>
        <v>0</v>
      </c>
      <c r="S708" s="849">
        <f t="shared" si="69"/>
        <v>0</v>
      </c>
    </row>
    <row r="709" spans="2:19" x14ac:dyDescent="0.35">
      <c r="B709" s="229"/>
      <c r="C709" s="301"/>
      <c r="D709" s="301"/>
      <c r="E709" s="233"/>
      <c r="F709" s="301"/>
      <c r="G709" s="302"/>
      <c r="H709" s="170"/>
      <c r="I709" s="170"/>
      <c r="J709" s="231"/>
      <c r="K709" s="586">
        <f t="shared" si="65"/>
        <v>0</v>
      </c>
      <c r="L709" s="587">
        <f t="shared" si="66"/>
        <v>0</v>
      </c>
      <c r="M709" s="586">
        <f>IF(P709="x",0,IF(I709&lt;(INDEX(Lookup!$U$2:$U$10,MATCH($D$43,Lookup!$S$2:$S$10,0))),0,ROUND(((_xlfn.DAYS(I709,H709)+1)*J709)/7,0)))</f>
        <v>0</v>
      </c>
      <c r="N709" s="766">
        <f t="shared" si="67"/>
        <v>0</v>
      </c>
      <c r="O709" s="652"/>
      <c r="P709" s="767"/>
      <c r="R709" s="833">
        <f t="shared" si="68"/>
        <v>0</v>
      </c>
      <c r="S709" s="849">
        <f t="shared" si="69"/>
        <v>0</v>
      </c>
    </row>
    <row r="710" spans="2:19" x14ac:dyDescent="0.35">
      <c r="B710" s="229"/>
      <c r="C710" s="301"/>
      <c r="D710" s="301"/>
      <c r="E710" s="233"/>
      <c r="F710" s="301"/>
      <c r="G710" s="302"/>
      <c r="H710" s="170"/>
      <c r="I710" s="170"/>
      <c r="J710" s="231"/>
      <c r="K710" s="586">
        <f t="shared" si="65"/>
        <v>0</v>
      </c>
      <c r="L710" s="587">
        <f t="shared" si="66"/>
        <v>0</v>
      </c>
      <c r="M710" s="586">
        <f>IF(P710="x",0,IF(I710&lt;(INDEX(Lookup!$U$2:$U$10,MATCH($D$43,Lookup!$S$2:$S$10,0))),0,ROUND(((_xlfn.DAYS(I710,H710)+1)*J710)/7,0)))</f>
        <v>0</v>
      </c>
      <c r="N710" s="766">
        <f t="shared" si="67"/>
        <v>0</v>
      </c>
      <c r="O710" s="652"/>
      <c r="P710" s="767"/>
      <c r="R710" s="833">
        <f t="shared" si="68"/>
        <v>0</v>
      </c>
      <c r="S710" s="849">
        <f t="shared" si="69"/>
        <v>0</v>
      </c>
    </row>
    <row r="711" spans="2:19" x14ac:dyDescent="0.35">
      <c r="B711" s="229"/>
      <c r="C711" s="301"/>
      <c r="D711" s="301"/>
      <c r="E711" s="233"/>
      <c r="F711" s="301"/>
      <c r="G711" s="302"/>
      <c r="H711" s="170"/>
      <c r="I711" s="170"/>
      <c r="J711" s="231"/>
      <c r="K711" s="586">
        <f t="shared" si="65"/>
        <v>0</v>
      </c>
      <c r="L711" s="587">
        <f t="shared" si="66"/>
        <v>0</v>
      </c>
      <c r="M711" s="586">
        <f>IF(P711="x",0,IF(I711&lt;(INDEX(Lookup!$U$2:$U$10,MATCH($D$43,Lookup!$S$2:$S$10,0))),0,ROUND(((_xlfn.DAYS(I711,H711)+1)*J711)/7,0)))</f>
        <v>0</v>
      </c>
      <c r="N711" s="766">
        <f t="shared" si="67"/>
        <v>0</v>
      </c>
      <c r="O711" s="652"/>
      <c r="P711" s="767"/>
      <c r="R711" s="833">
        <f t="shared" si="68"/>
        <v>0</v>
      </c>
      <c r="S711" s="849">
        <f t="shared" si="69"/>
        <v>0</v>
      </c>
    </row>
    <row r="712" spans="2:19" x14ac:dyDescent="0.35">
      <c r="B712" s="229"/>
      <c r="C712" s="301"/>
      <c r="D712" s="301"/>
      <c r="E712" s="233"/>
      <c r="F712" s="301"/>
      <c r="G712" s="302"/>
      <c r="H712" s="170"/>
      <c r="I712" s="170"/>
      <c r="J712" s="231"/>
      <c r="K712" s="586">
        <f t="shared" si="65"/>
        <v>0</v>
      </c>
      <c r="L712" s="587">
        <f t="shared" si="66"/>
        <v>0</v>
      </c>
      <c r="M712" s="586">
        <f>IF(P712="x",0,IF(I712&lt;(INDEX(Lookup!$U$2:$U$10,MATCH($D$43,Lookup!$S$2:$S$10,0))),0,ROUND(((_xlfn.DAYS(I712,H712)+1)*J712)/7,0)))</f>
        <v>0</v>
      </c>
      <c r="N712" s="766">
        <f t="shared" si="67"/>
        <v>0</v>
      </c>
      <c r="O712" s="652"/>
      <c r="P712" s="767"/>
      <c r="R712" s="833">
        <f t="shared" si="68"/>
        <v>0</v>
      </c>
      <c r="S712" s="849">
        <f t="shared" si="69"/>
        <v>0</v>
      </c>
    </row>
    <row r="713" spans="2:19" x14ac:dyDescent="0.35">
      <c r="B713" s="229"/>
      <c r="C713" s="301"/>
      <c r="D713" s="301"/>
      <c r="E713" s="233"/>
      <c r="F713" s="301"/>
      <c r="G713" s="302"/>
      <c r="H713" s="170"/>
      <c r="I713" s="170"/>
      <c r="J713" s="231"/>
      <c r="K713" s="586">
        <f t="shared" si="65"/>
        <v>0</v>
      </c>
      <c r="L713" s="587">
        <f t="shared" si="66"/>
        <v>0</v>
      </c>
      <c r="M713" s="586">
        <f>IF(P713="x",0,IF(I713&lt;(INDEX(Lookup!$U$2:$U$10,MATCH($D$43,Lookup!$S$2:$S$10,0))),0,ROUND(((_xlfn.DAYS(I713,H713)+1)*J713)/7,0)))</f>
        <v>0</v>
      </c>
      <c r="N713" s="766">
        <f t="shared" si="67"/>
        <v>0</v>
      </c>
      <c r="O713" s="652"/>
      <c r="P713" s="767"/>
      <c r="R713" s="833">
        <f t="shared" si="68"/>
        <v>0</v>
      </c>
      <c r="S713" s="849">
        <f t="shared" si="69"/>
        <v>0</v>
      </c>
    </row>
    <row r="714" spans="2:19" x14ac:dyDescent="0.35">
      <c r="B714" s="229"/>
      <c r="C714" s="301"/>
      <c r="D714" s="301"/>
      <c r="E714" s="233"/>
      <c r="F714" s="301"/>
      <c r="G714" s="302"/>
      <c r="H714" s="170"/>
      <c r="I714" s="170"/>
      <c r="J714" s="231"/>
      <c r="K714" s="586">
        <f t="shared" si="65"/>
        <v>0</v>
      </c>
      <c r="L714" s="587">
        <f t="shared" si="66"/>
        <v>0</v>
      </c>
      <c r="M714" s="586">
        <f>IF(P714="x",0,IF(I714&lt;(INDEX(Lookup!$U$2:$U$10,MATCH($D$43,Lookup!$S$2:$S$10,0))),0,ROUND(((_xlfn.DAYS(I714,H714)+1)*J714)/7,0)))</f>
        <v>0</v>
      </c>
      <c r="N714" s="766">
        <f t="shared" si="67"/>
        <v>0</v>
      </c>
      <c r="O714" s="652"/>
      <c r="P714" s="767"/>
      <c r="R714" s="833">
        <f t="shared" si="68"/>
        <v>0</v>
      </c>
      <c r="S714" s="849">
        <f t="shared" si="69"/>
        <v>0</v>
      </c>
    </row>
    <row r="715" spans="2:19" x14ac:dyDescent="0.35">
      <c r="B715" s="229"/>
      <c r="C715" s="301"/>
      <c r="D715" s="301"/>
      <c r="E715" s="233"/>
      <c r="F715" s="301"/>
      <c r="G715" s="302"/>
      <c r="H715" s="170"/>
      <c r="I715" s="170"/>
      <c r="J715" s="231"/>
      <c r="K715" s="586">
        <f t="shared" si="65"/>
        <v>0</v>
      </c>
      <c r="L715" s="587">
        <f t="shared" si="66"/>
        <v>0</v>
      </c>
      <c r="M715" s="586">
        <f>IF(P715="x",0,IF(I715&lt;(INDEX(Lookup!$U$2:$U$10,MATCH($D$43,Lookup!$S$2:$S$10,0))),0,ROUND(((_xlfn.DAYS(I715,H715)+1)*J715)/7,0)))</f>
        <v>0</v>
      </c>
      <c r="N715" s="766">
        <f t="shared" si="67"/>
        <v>0</v>
      </c>
      <c r="O715" s="652"/>
      <c r="P715" s="767"/>
      <c r="R715" s="833">
        <f t="shared" si="68"/>
        <v>0</v>
      </c>
      <c r="S715" s="849">
        <f t="shared" si="69"/>
        <v>0</v>
      </c>
    </row>
    <row r="716" spans="2:19" x14ac:dyDescent="0.35">
      <c r="B716" s="229"/>
      <c r="C716" s="301"/>
      <c r="D716" s="301"/>
      <c r="E716" s="233"/>
      <c r="F716" s="301"/>
      <c r="G716" s="302"/>
      <c r="H716" s="170"/>
      <c r="I716" s="170"/>
      <c r="J716" s="231"/>
      <c r="K716" s="586">
        <f t="shared" si="65"/>
        <v>0</v>
      </c>
      <c r="L716" s="587">
        <f t="shared" si="66"/>
        <v>0</v>
      </c>
      <c r="M716" s="586">
        <f>IF(P716="x",0,IF(I716&lt;(INDEX(Lookup!$U$2:$U$10,MATCH($D$43,Lookup!$S$2:$S$10,0))),0,ROUND(((_xlfn.DAYS(I716,H716)+1)*J716)/7,0)))</f>
        <v>0</v>
      </c>
      <c r="N716" s="766">
        <f t="shared" si="67"/>
        <v>0</v>
      </c>
      <c r="O716" s="652"/>
      <c r="P716" s="767"/>
      <c r="R716" s="833">
        <f t="shared" si="68"/>
        <v>0</v>
      </c>
      <c r="S716" s="849">
        <f t="shared" si="69"/>
        <v>0</v>
      </c>
    </row>
    <row r="717" spans="2:19" x14ac:dyDescent="0.35">
      <c r="B717" s="229"/>
      <c r="C717" s="301"/>
      <c r="D717" s="301"/>
      <c r="E717" s="233"/>
      <c r="F717" s="301"/>
      <c r="G717" s="302"/>
      <c r="H717" s="170"/>
      <c r="I717" s="170"/>
      <c r="J717" s="231"/>
      <c r="K717" s="586">
        <f t="shared" si="65"/>
        <v>0</v>
      </c>
      <c r="L717" s="587">
        <f t="shared" si="66"/>
        <v>0</v>
      </c>
      <c r="M717" s="586">
        <f>IF(P717="x",0,IF(I717&lt;(INDEX(Lookup!$U$2:$U$10,MATCH($D$43,Lookup!$S$2:$S$10,0))),0,ROUND(((_xlfn.DAYS(I717,H717)+1)*J717)/7,0)))</f>
        <v>0</v>
      </c>
      <c r="N717" s="766">
        <f t="shared" si="67"/>
        <v>0</v>
      </c>
      <c r="O717" s="652"/>
      <c r="P717" s="767"/>
      <c r="R717" s="833">
        <f t="shared" si="68"/>
        <v>0</v>
      </c>
      <c r="S717" s="849">
        <f t="shared" si="69"/>
        <v>0</v>
      </c>
    </row>
    <row r="718" spans="2:19" x14ac:dyDescent="0.35">
      <c r="B718" s="229"/>
      <c r="C718" s="301"/>
      <c r="D718" s="301"/>
      <c r="E718" s="233"/>
      <c r="F718" s="301"/>
      <c r="G718" s="302"/>
      <c r="H718" s="170"/>
      <c r="I718" s="170"/>
      <c r="J718" s="231"/>
      <c r="K718" s="586">
        <f t="shared" si="65"/>
        <v>0</v>
      </c>
      <c r="L718" s="587">
        <f t="shared" si="66"/>
        <v>0</v>
      </c>
      <c r="M718" s="586">
        <f>IF(P718="x",0,IF(I718&lt;(INDEX(Lookup!$U$2:$U$10,MATCH($D$43,Lookup!$S$2:$S$10,0))),0,ROUND(((_xlfn.DAYS(I718,H718)+1)*J718)/7,0)))</f>
        <v>0</v>
      </c>
      <c r="N718" s="766">
        <f t="shared" si="67"/>
        <v>0</v>
      </c>
      <c r="O718" s="652"/>
      <c r="P718" s="767"/>
      <c r="R718" s="833">
        <f t="shared" si="68"/>
        <v>0</v>
      </c>
      <c r="S718" s="849">
        <f t="shared" si="69"/>
        <v>0</v>
      </c>
    </row>
    <row r="719" spans="2:19" x14ac:dyDescent="0.35">
      <c r="B719" s="229"/>
      <c r="C719" s="301"/>
      <c r="D719" s="301"/>
      <c r="E719" s="233"/>
      <c r="F719" s="301"/>
      <c r="G719" s="302"/>
      <c r="H719" s="170"/>
      <c r="I719" s="170"/>
      <c r="J719" s="231"/>
      <c r="K719" s="586">
        <f t="shared" si="65"/>
        <v>0</v>
      </c>
      <c r="L719" s="587">
        <f t="shared" si="66"/>
        <v>0</v>
      </c>
      <c r="M719" s="586">
        <f>IF(P719="x",0,IF(I719&lt;(INDEX(Lookup!$U$2:$U$10,MATCH($D$43,Lookup!$S$2:$S$10,0))),0,ROUND(((_xlfn.DAYS(I719,H719)+1)*J719)/7,0)))</f>
        <v>0</v>
      </c>
      <c r="N719" s="766">
        <f t="shared" si="67"/>
        <v>0</v>
      </c>
      <c r="O719" s="652"/>
      <c r="P719" s="767"/>
      <c r="R719" s="833">
        <f t="shared" si="68"/>
        <v>0</v>
      </c>
      <c r="S719" s="849">
        <f t="shared" si="69"/>
        <v>0</v>
      </c>
    </row>
    <row r="720" spans="2:19" x14ac:dyDescent="0.35">
      <c r="B720" s="229"/>
      <c r="C720" s="301"/>
      <c r="D720" s="301"/>
      <c r="E720" s="233"/>
      <c r="F720" s="301"/>
      <c r="G720" s="302"/>
      <c r="H720" s="170"/>
      <c r="I720" s="170"/>
      <c r="J720" s="231"/>
      <c r="K720" s="586">
        <f t="shared" si="65"/>
        <v>0</v>
      </c>
      <c r="L720" s="587">
        <f t="shared" si="66"/>
        <v>0</v>
      </c>
      <c r="M720" s="586">
        <f>IF(P720="x",0,IF(I720&lt;(INDEX(Lookup!$U$2:$U$10,MATCH($D$43,Lookup!$S$2:$S$10,0))),0,ROUND(((_xlfn.DAYS(I720,H720)+1)*J720)/7,0)))</f>
        <v>0</v>
      </c>
      <c r="N720" s="766">
        <f t="shared" si="67"/>
        <v>0</v>
      </c>
      <c r="O720" s="652"/>
      <c r="P720" s="767"/>
      <c r="R720" s="833">
        <f t="shared" si="68"/>
        <v>0</v>
      </c>
      <c r="S720" s="849">
        <f t="shared" si="69"/>
        <v>0</v>
      </c>
    </row>
    <row r="721" spans="2:19" x14ac:dyDescent="0.35">
      <c r="B721" s="229"/>
      <c r="C721" s="301"/>
      <c r="D721" s="301"/>
      <c r="E721" s="233"/>
      <c r="F721" s="301"/>
      <c r="G721" s="302"/>
      <c r="H721" s="170"/>
      <c r="I721" s="170"/>
      <c r="J721" s="231"/>
      <c r="K721" s="586">
        <f t="shared" si="65"/>
        <v>0</v>
      </c>
      <c r="L721" s="587">
        <f t="shared" si="66"/>
        <v>0</v>
      </c>
      <c r="M721" s="586">
        <f>IF(P721="x",0,IF(I721&lt;(INDEX(Lookup!$U$2:$U$10,MATCH($D$43,Lookup!$S$2:$S$10,0))),0,ROUND(((_xlfn.DAYS(I721,H721)+1)*J721)/7,0)))</f>
        <v>0</v>
      </c>
      <c r="N721" s="766">
        <f t="shared" si="67"/>
        <v>0</v>
      </c>
      <c r="O721" s="652"/>
      <c r="P721" s="767"/>
      <c r="R721" s="833">
        <f t="shared" si="68"/>
        <v>0</v>
      </c>
      <c r="S721" s="849">
        <f t="shared" si="69"/>
        <v>0</v>
      </c>
    </row>
    <row r="722" spans="2:19" x14ac:dyDescent="0.35">
      <c r="B722" s="229"/>
      <c r="C722" s="301"/>
      <c r="D722" s="301"/>
      <c r="E722" s="233"/>
      <c r="F722" s="301"/>
      <c r="G722" s="302"/>
      <c r="H722" s="170"/>
      <c r="I722" s="170"/>
      <c r="J722" s="231"/>
      <c r="K722" s="586">
        <f t="shared" si="65"/>
        <v>0</v>
      </c>
      <c r="L722" s="587">
        <f t="shared" si="66"/>
        <v>0</v>
      </c>
      <c r="M722" s="586">
        <f>IF(P722="x",0,IF(I722&lt;(INDEX(Lookup!$U$2:$U$10,MATCH($D$43,Lookup!$S$2:$S$10,0))),0,ROUND(((_xlfn.DAYS(I722,H722)+1)*J722)/7,0)))</f>
        <v>0</v>
      </c>
      <c r="N722" s="766">
        <f t="shared" si="67"/>
        <v>0</v>
      </c>
      <c r="O722" s="652"/>
      <c r="P722" s="767"/>
      <c r="R722" s="833">
        <f t="shared" si="68"/>
        <v>0</v>
      </c>
      <c r="S722" s="849">
        <f t="shared" si="69"/>
        <v>0</v>
      </c>
    </row>
    <row r="723" spans="2:19" x14ac:dyDescent="0.35">
      <c r="B723" s="229"/>
      <c r="C723" s="301"/>
      <c r="D723" s="301"/>
      <c r="E723" s="233"/>
      <c r="F723" s="301"/>
      <c r="G723" s="302"/>
      <c r="H723" s="170"/>
      <c r="I723" s="170"/>
      <c r="J723" s="231"/>
      <c r="K723" s="586">
        <f t="shared" si="65"/>
        <v>0</v>
      </c>
      <c r="L723" s="587">
        <f t="shared" si="66"/>
        <v>0</v>
      </c>
      <c r="M723" s="586">
        <f>IF(P723="x",0,IF(I723&lt;(INDEX(Lookup!$U$2:$U$10,MATCH($D$43,Lookup!$S$2:$S$10,0))),0,ROUND(((_xlfn.DAYS(I723,H723)+1)*J723)/7,0)))</f>
        <v>0</v>
      </c>
      <c r="N723" s="766">
        <f t="shared" si="67"/>
        <v>0</v>
      </c>
      <c r="O723" s="652"/>
      <c r="P723" s="767"/>
      <c r="R723" s="833">
        <f t="shared" si="68"/>
        <v>0</v>
      </c>
      <c r="S723" s="849">
        <f t="shared" si="69"/>
        <v>0</v>
      </c>
    </row>
    <row r="724" spans="2:19" x14ac:dyDescent="0.35">
      <c r="B724" s="229"/>
      <c r="C724" s="301"/>
      <c r="D724" s="301"/>
      <c r="E724" s="233"/>
      <c r="F724" s="301"/>
      <c r="G724" s="302"/>
      <c r="H724" s="170"/>
      <c r="I724" s="170"/>
      <c r="J724" s="231"/>
      <c r="K724" s="586">
        <f t="shared" si="65"/>
        <v>0</v>
      </c>
      <c r="L724" s="587">
        <f t="shared" si="66"/>
        <v>0</v>
      </c>
      <c r="M724" s="586">
        <f>IF(P724="x",0,IF(I724&lt;(INDEX(Lookup!$U$2:$U$10,MATCH($D$43,Lookup!$S$2:$S$10,0))),0,ROUND(((_xlfn.DAYS(I724,H724)+1)*J724)/7,0)))</f>
        <v>0</v>
      </c>
      <c r="N724" s="766">
        <f t="shared" si="67"/>
        <v>0</v>
      </c>
      <c r="O724" s="652"/>
      <c r="P724" s="767"/>
      <c r="R724" s="833">
        <f t="shared" si="68"/>
        <v>0</v>
      </c>
      <c r="S724" s="849">
        <f t="shared" si="69"/>
        <v>0</v>
      </c>
    </row>
    <row r="725" spans="2:19" x14ac:dyDescent="0.35">
      <c r="B725" s="229"/>
      <c r="C725" s="301"/>
      <c r="D725" s="301"/>
      <c r="E725" s="233"/>
      <c r="F725" s="301"/>
      <c r="G725" s="302"/>
      <c r="H725" s="170"/>
      <c r="I725" s="170"/>
      <c r="J725" s="231"/>
      <c r="K725" s="586">
        <f t="shared" si="65"/>
        <v>0</v>
      </c>
      <c r="L725" s="587">
        <f t="shared" si="66"/>
        <v>0</v>
      </c>
      <c r="M725" s="586">
        <f>IF(P725="x",0,IF(I725&lt;(INDEX(Lookup!$U$2:$U$10,MATCH($D$43,Lookup!$S$2:$S$10,0))),0,ROUND(((_xlfn.DAYS(I725,H725)+1)*J725)/7,0)))</f>
        <v>0</v>
      </c>
      <c r="N725" s="766">
        <f t="shared" si="67"/>
        <v>0</v>
      </c>
      <c r="O725" s="652"/>
      <c r="P725" s="767"/>
      <c r="R725" s="833">
        <f t="shared" si="68"/>
        <v>0</v>
      </c>
      <c r="S725" s="849">
        <f t="shared" si="69"/>
        <v>0</v>
      </c>
    </row>
    <row r="726" spans="2:19" x14ac:dyDescent="0.35">
      <c r="B726" s="229"/>
      <c r="C726" s="301"/>
      <c r="D726" s="301"/>
      <c r="E726" s="233"/>
      <c r="F726" s="301"/>
      <c r="G726" s="302"/>
      <c r="H726" s="170"/>
      <c r="I726" s="170"/>
      <c r="J726" s="231"/>
      <c r="K726" s="586">
        <f t="shared" si="65"/>
        <v>0</v>
      </c>
      <c r="L726" s="587">
        <f t="shared" si="66"/>
        <v>0</v>
      </c>
      <c r="M726" s="586">
        <f>IF(P726="x",0,IF(I726&lt;(INDEX(Lookup!$U$2:$U$10,MATCH($D$43,Lookup!$S$2:$S$10,0))),0,ROUND(((_xlfn.DAYS(I726,H726)+1)*J726)/7,0)))</f>
        <v>0</v>
      </c>
      <c r="N726" s="766">
        <f t="shared" si="67"/>
        <v>0</v>
      </c>
      <c r="O726" s="652"/>
      <c r="P726" s="767"/>
      <c r="R726" s="833">
        <f t="shared" si="68"/>
        <v>0</v>
      </c>
      <c r="S726" s="849">
        <f t="shared" si="69"/>
        <v>0</v>
      </c>
    </row>
    <row r="727" spans="2:19" x14ac:dyDescent="0.35">
      <c r="B727" s="229"/>
      <c r="C727" s="301"/>
      <c r="D727" s="301"/>
      <c r="E727" s="233"/>
      <c r="F727" s="301"/>
      <c r="G727" s="302"/>
      <c r="H727" s="170"/>
      <c r="I727" s="170"/>
      <c r="J727" s="231"/>
      <c r="K727" s="586">
        <f t="shared" si="65"/>
        <v>0</v>
      </c>
      <c r="L727" s="587">
        <f t="shared" si="66"/>
        <v>0</v>
      </c>
      <c r="M727" s="586">
        <f>IF(P727="x",0,IF(I727&lt;(INDEX(Lookup!$U$2:$U$10,MATCH($D$43,Lookup!$S$2:$S$10,0))),0,ROUND(((_xlfn.DAYS(I727,H727)+1)*J727)/7,0)))</f>
        <v>0</v>
      </c>
      <c r="N727" s="766">
        <f t="shared" si="67"/>
        <v>0</v>
      </c>
      <c r="O727" s="652"/>
      <c r="P727" s="767"/>
      <c r="R727" s="833">
        <f t="shared" si="68"/>
        <v>0</v>
      </c>
      <c r="S727" s="849">
        <f t="shared" si="69"/>
        <v>0</v>
      </c>
    </row>
    <row r="728" spans="2:19" x14ac:dyDescent="0.35">
      <c r="B728" s="229"/>
      <c r="C728" s="301"/>
      <c r="D728" s="301"/>
      <c r="E728" s="233"/>
      <c r="F728" s="301"/>
      <c r="G728" s="302"/>
      <c r="H728" s="170"/>
      <c r="I728" s="170"/>
      <c r="J728" s="231"/>
      <c r="K728" s="586">
        <f t="shared" si="65"/>
        <v>0</v>
      </c>
      <c r="L728" s="587">
        <f t="shared" si="66"/>
        <v>0</v>
      </c>
      <c r="M728" s="586">
        <f>IF(P728="x",0,IF(I728&lt;(INDEX(Lookup!$U$2:$U$10,MATCH($D$43,Lookup!$S$2:$S$10,0))),0,ROUND(((_xlfn.DAYS(I728,H728)+1)*J728)/7,0)))</f>
        <v>0</v>
      </c>
      <c r="N728" s="766">
        <f t="shared" si="67"/>
        <v>0</v>
      </c>
      <c r="O728" s="652"/>
      <c r="P728" s="767"/>
      <c r="R728" s="833">
        <f t="shared" si="68"/>
        <v>0</v>
      </c>
      <c r="S728" s="849">
        <f t="shared" si="69"/>
        <v>0</v>
      </c>
    </row>
    <row r="729" spans="2:19" x14ac:dyDescent="0.35">
      <c r="B729" s="229"/>
      <c r="C729" s="301"/>
      <c r="D729" s="301"/>
      <c r="E729" s="233"/>
      <c r="F729" s="301"/>
      <c r="G729" s="302"/>
      <c r="H729" s="170"/>
      <c r="I729" s="170"/>
      <c r="J729" s="231"/>
      <c r="K729" s="586">
        <f t="shared" si="65"/>
        <v>0</v>
      </c>
      <c r="L729" s="587">
        <f t="shared" si="66"/>
        <v>0</v>
      </c>
      <c r="M729" s="586">
        <f>IF(P729="x",0,IF(I729&lt;(INDEX(Lookup!$U$2:$U$10,MATCH($D$43,Lookup!$S$2:$S$10,0))),0,ROUND(((_xlfn.DAYS(I729,H729)+1)*J729)/7,0)))</f>
        <v>0</v>
      </c>
      <c r="N729" s="766">
        <f t="shared" si="67"/>
        <v>0</v>
      </c>
      <c r="O729" s="652"/>
      <c r="P729" s="767"/>
      <c r="R729" s="833">
        <f t="shared" si="68"/>
        <v>0</v>
      </c>
      <c r="S729" s="849">
        <f t="shared" si="69"/>
        <v>0</v>
      </c>
    </row>
    <row r="730" spans="2:19" x14ac:dyDescent="0.35">
      <c r="B730" s="229"/>
      <c r="C730" s="301"/>
      <c r="D730" s="301"/>
      <c r="E730" s="233"/>
      <c r="F730" s="301"/>
      <c r="G730" s="302"/>
      <c r="H730" s="170"/>
      <c r="I730" s="170"/>
      <c r="J730" s="231"/>
      <c r="K730" s="586">
        <f t="shared" si="65"/>
        <v>0</v>
      </c>
      <c r="L730" s="587">
        <f t="shared" si="66"/>
        <v>0</v>
      </c>
      <c r="M730" s="586">
        <f>IF(P730="x",0,IF(I730&lt;(INDEX(Lookup!$U$2:$U$10,MATCH($D$43,Lookup!$S$2:$S$10,0))),0,ROUND(((_xlfn.DAYS(I730,H730)+1)*J730)/7,0)))</f>
        <v>0</v>
      </c>
      <c r="N730" s="766">
        <f t="shared" si="67"/>
        <v>0</v>
      </c>
      <c r="O730" s="652"/>
      <c r="P730" s="767"/>
      <c r="R730" s="833">
        <f t="shared" si="68"/>
        <v>0</v>
      </c>
      <c r="S730" s="849">
        <f t="shared" si="69"/>
        <v>0</v>
      </c>
    </row>
    <row r="731" spans="2:19" x14ac:dyDescent="0.35">
      <c r="B731" s="229"/>
      <c r="C731" s="301"/>
      <c r="D731" s="301"/>
      <c r="E731" s="233"/>
      <c r="F731" s="301"/>
      <c r="G731" s="302"/>
      <c r="H731" s="170"/>
      <c r="I731" s="170"/>
      <c r="J731" s="231"/>
      <c r="K731" s="586">
        <f t="shared" si="65"/>
        <v>0</v>
      </c>
      <c r="L731" s="587">
        <f t="shared" si="66"/>
        <v>0</v>
      </c>
      <c r="M731" s="586">
        <f>IF(P731="x",0,IF(I731&lt;(INDEX(Lookup!$U$2:$U$10,MATCH($D$43,Lookup!$S$2:$S$10,0))),0,ROUND(((_xlfn.DAYS(I731,H731)+1)*J731)/7,0)))</f>
        <v>0</v>
      </c>
      <c r="N731" s="766">
        <f t="shared" si="67"/>
        <v>0</v>
      </c>
      <c r="O731" s="652"/>
      <c r="P731" s="767"/>
      <c r="R731" s="833">
        <f t="shared" si="68"/>
        <v>0</v>
      </c>
      <c r="S731" s="849">
        <f t="shared" si="69"/>
        <v>0</v>
      </c>
    </row>
    <row r="732" spans="2:19" x14ac:dyDescent="0.35">
      <c r="B732" s="229"/>
      <c r="C732" s="301"/>
      <c r="D732" s="301"/>
      <c r="E732" s="233"/>
      <c r="F732" s="301"/>
      <c r="G732" s="302"/>
      <c r="H732" s="170"/>
      <c r="I732" s="170"/>
      <c r="J732" s="231"/>
      <c r="K732" s="586">
        <f t="shared" si="65"/>
        <v>0</v>
      </c>
      <c r="L732" s="587">
        <f t="shared" si="66"/>
        <v>0</v>
      </c>
      <c r="M732" s="586">
        <f>IF(P732="x",0,IF(I732&lt;(INDEX(Lookup!$U$2:$U$10,MATCH($D$43,Lookup!$S$2:$S$10,0))),0,ROUND(((_xlfn.DAYS(I732,H732)+1)*J732)/7,0)))</f>
        <v>0</v>
      </c>
      <c r="N732" s="766">
        <f t="shared" si="67"/>
        <v>0</v>
      </c>
      <c r="O732" s="652"/>
      <c r="P732" s="767"/>
      <c r="R732" s="833">
        <f t="shared" si="68"/>
        <v>0</v>
      </c>
      <c r="S732" s="849">
        <f t="shared" si="69"/>
        <v>0</v>
      </c>
    </row>
    <row r="733" spans="2:19" x14ac:dyDescent="0.35">
      <c r="B733" s="229"/>
      <c r="C733" s="301"/>
      <c r="D733" s="301"/>
      <c r="E733" s="233"/>
      <c r="F733" s="301"/>
      <c r="G733" s="302"/>
      <c r="H733" s="170"/>
      <c r="I733" s="170"/>
      <c r="J733" s="231"/>
      <c r="K733" s="586">
        <f t="shared" si="65"/>
        <v>0</v>
      </c>
      <c r="L733" s="587">
        <f t="shared" si="66"/>
        <v>0</v>
      </c>
      <c r="M733" s="586">
        <f>IF(P733="x",0,IF(I733&lt;(INDEX(Lookup!$U$2:$U$10,MATCH($D$43,Lookup!$S$2:$S$10,0))),0,ROUND(((_xlfn.DAYS(I733,H733)+1)*J733)/7,0)))</f>
        <v>0</v>
      </c>
      <c r="N733" s="766">
        <f t="shared" si="67"/>
        <v>0</v>
      </c>
      <c r="O733" s="652"/>
      <c r="P733" s="767"/>
      <c r="R733" s="833">
        <f t="shared" si="68"/>
        <v>0</v>
      </c>
      <c r="S733" s="849">
        <f t="shared" si="69"/>
        <v>0</v>
      </c>
    </row>
    <row r="734" spans="2:19" x14ac:dyDescent="0.35">
      <c r="B734" s="229"/>
      <c r="C734" s="301"/>
      <c r="D734" s="301"/>
      <c r="E734" s="233"/>
      <c r="F734" s="301"/>
      <c r="G734" s="302"/>
      <c r="H734" s="170"/>
      <c r="I734" s="170"/>
      <c r="J734" s="231"/>
      <c r="K734" s="586">
        <f t="shared" si="65"/>
        <v>0</v>
      </c>
      <c r="L734" s="587">
        <f t="shared" si="66"/>
        <v>0</v>
      </c>
      <c r="M734" s="586">
        <f>IF(P734="x",0,IF(I734&lt;(INDEX(Lookup!$U$2:$U$10,MATCH($D$43,Lookup!$S$2:$S$10,0))),0,ROUND(((_xlfn.DAYS(I734,H734)+1)*J734)/7,0)))</f>
        <v>0</v>
      </c>
      <c r="N734" s="766">
        <f t="shared" si="67"/>
        <v>0</v>
      </c>
      <c r="O734" s="652"/>
      <c r="P734" s="767"/>
      <c r="R734" s="833">
        <f t="shared" si="68"/>
        <v>0</v>
      </c>
      <c r="S734" s="849">
        <f t="shared" si="69"/>
        <v>0</v>
      </c>
    </row>
    <row r="735" spans="2:19" x14ac:dyDescent="0.35">
      <c r="B735" s="229"/>
      <c r="C735" s="301"/>
      <c r="D735" s="301"/>
      <c r="E735" s="233"/>
      <c r="F735" s="301"/>
      <c r="G735" s="302"/>
      <c r="H735" s="170"/>
      <c r="I735" s="170"/>
      <c r="J735" s="231"/>
      <c r="K735" s="586">
        <f t="shared" si="65"/>
        <v>0</v>
      </c>
      <c r="L735" s="587">
        <f t="shared" si="66"/>
        <v>0</v>
      </c>
      <c r="M735" s="586">
        <f>IF(P735="x",0,IF(I735&lt;(INDEX(Lookup!$U$2:$U$10,MATCH($D$43,Lookup!$S$2:$S$10,0))),0,ROUND(((_xlfn.DAYS(I735,H735)+1)*J735)/7,0)))</f>
        <v>0</v>
      </c>
      <c r="N735" s="766">
        <f t="shared" si="67"/>
        <v>0</v>
      </c>
      <c r="O735" s="652"/>
      <c r="P735" s="767"/>
      <c r="R735" s="833">
        <f t="shared" si="68"/>
        <v>0</v>
      </c>
      <c r="S735" s="849">
        <f t="shared" si="69"/>
        <v>0</v>
      </c>
    </row>
    <row r="736" spans="2:19" x14ac:dyDescent="0.35">
      <c r="B736" s="229"/>
      <c r="C736" s="301"/>
      <c r="D736" s="301"/>
      <c r="E736" s="233"/>
      <c r="F736" s="301"/>
      <c r="G736" s="302"/>
      <c r="H736" s="170"/>
      <c r="I736" s="170"/>
      <c r="J736" s="231"/>
      <c r="K736" s="586">
        <f t="shared" si="65"/>
        <v>0</v>
      </c>
      <c r="L736" s="587">
        <f t="shared" si="66"/>
        <v>0</v>
      </c>
      <c r="M736" s="586">
        <f>IF(P736="x",0,IF(I736&lt;(INDEX(Lookup!$U$2:$U$10,MATCH($D$43,Lookup!$S$2:$S$10,0))),0,ROUND(((_xlfn.DAYS(I736,H736)+1)*J736)/7,0)))</f>
        <v>0</v>
      </c>
      <c r="N736" s="766">
        <f t="shared" si="67"/>
        <v>0</v>
      </c>
      <c r="O736" s="652"/>
      <c r="P736" s="767"/>
      <c r="R736" s="833">
        <f t="shared" si="68"/>
        <v>0</v>
      </c>
      <c r="S736" s="849">
        <f t="shared" si="69"/>
        <v>0</v>
      </c>
    </row>
    <row r="737" spans="2:19" x14ac:dyDescent="0.35">
      <c r="B737" s="229"/>
      <c r="C737" s="301"/>
      <c r="D737" s="301"/>
      <c r="E737" s="233"/>
      <c r="F737" s="301"/>
      <c r="G737" s="302"/>
      <c r="H737" s="170"/>
      <c r="I737" s="170"/>
      <c r="J737" s="231"/>
      <c r="K737" s="586">
        <f t="shared" si="65"/>
        <v>0</v>
      </c>
      <c r="L737" s="587">
        <f t="shared" si="66"/>
        <v>0</v>
      </c>
      <c r="M737" s="586">
        <f>IF(P737="x",0,IF(I737&lt;(INDEX(Lookup!$U$2:$U$10,MATCH($D$43,Lookup!$S$2:$S$10,0))),0,ROUND(((_xlfn.DAYS(I737,H737)+1)*J737)/7,0)))</f>
        <v>0</v>
      </c>
      <c r="N737" s="766">
        <f t="shared" si="67"/>
        <v>0</v>
      </c>
      <c r="O737" s="652"/>
      <c r="P737" s="767"/>
      <c r="R737" s="833">
        <f t="shared" si="68"/>
        <v>0</v>
      </c>
      <c r="S737" s="849">
        <f t="shared" si="69"/>
        <v>0</v>
      </c>
    </row>
    <row r="738" spans="2:19" x14ac:dyDescent="0.35">
      <c r="B738" s="229"/>
      <c r="C738" s="301"/>
      <c r="D738" s="301"/>
      <c r="E738" s="233"/>
      <c r="F738" s="301"/>
      <c r="G738" s="302"/>
      <c r="H738" s="170"/>
      <c r="I738" s="170"/>
      <c r="J738" s="231"/>
      <c r="K738" s="586">
        <f t="shared" si="65"/>
        <v>0</v>
      </c>
      <c r="L738" s="587">
        <f t="shared" si="66"/>
        <v>0</v>
      </c>
      <c r="M738" s="586">
        <f>IF(P738="x",0,IF(I738&lt;(INDEX(Lookup!$U$2:$U$10,MATCH($D$43,Lookup!$S$2:$S$10,0))),0,ROUND(((_xlfn.DAYS(I738,H738)+1)*J738)/7,0)))</f>
        <v>0</v>
      </c>
      <c r="N738" s="766">
        <f t="shared" si="67"/>
        <v>0</v>
      </c>
      <c r="O738" s="652"/>
      <c r="P738" s="767"/>
      <c r="R738" s="833">
        <f t="shared" si="68"/>
        <v>0</v>
      </c>
      <c r="S738" s="849">
        <f t="shared" si="69"/>
        <v>0</v>
      </c>
    </row>
    <row r="739" spans="2:19" x14ac:dyDescent="0.35">
      <c r="B739" s="229"/>
      <c r="C739" s="301"/>
      <c r="D739" s="301"/>
      <c r="E739" s="233"/>
      <c r="F739" s="301"/>
      <c r="G739" s="302"/>
      <c r="H739" s="170"/>
      <c r="I739" s="170"/>
      <c r="J739" s="231"/>
      <c r="K739" s="586">
        <f t="shared" si="65"/>
        <v>0</v>
      </c>
      <c r="L739" s="587">
        <f t="shared" si="66"/>
        <v>0</v>
      </c>
      <c r="M739" s="586">
        <f>IF(P739="x",0,IF(I739&lt;(INDEX(Lookup!$U$2:$U$10,MATCH($D$43,Lookup!$S$2:$S$10,0))),0,ROUND(((_xlfn.DAYS(I739,H739)+1)*J739)/7,0)))</f>
        <v>0</v>
      </c>
      <c r="N739" s="766">
        <f t="shared" si="67"/>
        <v>0</v>
      </c>
      <c r="O739" s="652"/>
      <c r="P739" s="767"/>
      <c r="R739" s="833">
        <f t="shared" si="68"/>
        <v>0</v>
      </c>
      <c r="S739" s="849">
        <f t="shared" si="69"/>
        <v>0</v>
      </c>
    </row>
    <row r="740" spans="2:19" x14ac:dyDescent="0.35">
      <c r="B740" s="229"/>
      <c r="C740" s="301"/>
      <c r="D740" s="301"/>
      <c r="E740" s="233"/>
      <c r="F740" s="301"/>
      <c r="G740" s="302"/>
      <c r="H740" s="170"/>
      <c r="I740" s="170"/>
      <c r="J740" s="231"/>
      <c r="K740" s="586">
        <f t="shared" si="65"/>
        <v>0</v>
      </c>
      <c r="L740" s="587">
        <f t="shared" si="66"/>
        <v>0</v>
      </c>
      <c r="M740" s="586">
        <f>IF(P740="x",0,IF(I740&lt;(INDEX(Lookup!$U$2:$U$10,MATCH($D$43,Lookup!$S$2:$S$10,0))),0,ROUND(((_xlfn.DAYS(I740,H740)+1)*J740)/7,0)))</f>
        <v>0</v>
      </c>
      <c r="N740" s="766">
        <f t="shared" si="67"/>
        <v>0</v>
      </c>
      <c r="O740" s="652"/>
      <c r="P740" s="767"/>
      <c r="R740" s="833">
        <f t="shared" si="68"/>
        <v>0</v>
      </c>
      <c r="S740" s="849">
        <f t="shared" si="69"/>
        <v>0</v>
      </c>
    </row>
    <row r="741" spans="2:19" x14ac:dyDescent="0.35">
      <c r="B741" s="229"/>
      <c r="C741" s="301"/>
      <c r="D741" s="301"/>
      <c r="E741" s="233"/>
      <c r="F741" s="301"/>
      <c r="G741" s="302"/>
      <c r="H741" s="170"/>
      <c r="I741" s="170"/>
      <c r="J741" s="231"/>
      <c r="K741" s="586">
        <f t="shared" si="65"/>
        <v>0</v>
      </c>
      <c r="L741" s="587">
        <f t="shared" si="66"/>
        <v>0</v>
      </c>
      <c r="M741" s="586">
        <f>IF(P741="x",0,IF(I741&lt;(INDEX(Lookup!$U$2:$U$10,MATCH($D$43,Lookup!$S$2:$S$10,0))),0,ROUND(((_xlfn.DAYS(I741,H741)+1)*J741)/7,0)))</f>
        <v>0</v>
      </c>
      <c r="N741" s="766">
        <f t="shared" si="67"/>
        <v>0</v>
      </c>
      <c r="O741" s="652"/>
      <c r="P741" s="767"/>
      <c r="R741" s="833">
        <f t="shared" si="68"/>
        <v>0</v>
      </c>
      <c r="S741" s="849">
        <f t="shared" si="69"/>
        <v>0</v>
      </c>
    </row>
    <row r="742" spans="2:19" x14ac:dyDescent="0.35">
      <c r="B742" s="229"/>
      <c r="C742" s="301"/>
      <c r="D742" s="301"/>
      <c r="E742" s="233"/>
      <c r="F742" s="301"/>
      <c r="G742" s="302"/>
      <c r="H742" s="170"/>
      <c r="I742" s="170"/>
      <c r="J742" s="231"/>
      <c r="K742" s="586">
        <f t="shared" si="65"/>
        <v>0</v>
      </c>
      <c r="L742" s="587">
        <f t="shared" si="66"/>
        <v>0</v>
      </c>
      <c r="M742" s="586">
        <f>IF(P742="x",0,IF(I742&lt;(INDEX(Lookup!$U$2:$U$10,MATCH($D$43,Lookup!$S$2:$S$10,0))),0,ROUND(((_xlfn.DAYS(I742,H742)+1)*J742)/7,0)))</f>
        <v>0</v>
      </c>
      <c r="N742" s="766">
        <f t="shared" si="67"/>
        <v>0</v>
      </c>
      <c r="O742" s="652"/>
      <c r="P742" s="767"/>
      <c r="R742" s="833">
        <f t="shared" si="68"/>
        <v>0</v>
      </c>
      <c r="S742" s="849">
        <f t="shared" si="69"/>
        <v>0</v>
      </c>
    </row>
    <row r="743" spans="2:19" x14ac:dyDescent="0.35">
      <c r="B743" s="229"/>
      <c r="C743" s="301"/>
      <c r="D743" s="301"/>
      <c r="E743" s="233"/>
      <c r="F743" s="301"/>
      <c r="G743" s="302"/>
      <c r="H743" s="170"/>
      <c r="I743" s="170"/>
      <c r="J743" s="231"/>
      <c r="K743" s="586">
        <f t="shared" si="65"/>
        <v>0</v>
      </c>
      <c r="L743" s="587">
        <f t="shared" si="66"/>
        <v>0</v>
      </c>
      <c r="M743" s="586">
        <f>IF(P743="x",0,IF(I743&lt;(INDEX(Lookup!$U$2:$U$10,MATCH($D$43,Lookup!$S$2:$S$10,0))),0,ROUND(((_xlfn.DAYS(I743,H743)+1)*J743)/7,0)))</f>
        <v>0</v>
      </c>
      <c r="N743" s="766">
        <f t="shared" si="67"/>
        <v>0</v>
      </c>
      <c r="O743" s="652"/>
      <c r="P743" s="767"/>
      <c r="R743" s="833">
        <f t="shared" si="68"/>
        <v>0</v>
      </c>
      <c r="S743" s="849">
        <f t="shared" si="69"/>
        <v>0</v>
      </c>
    </row>
    <row r="744" spans="2:19" x14ac:dyDescent="0.35">
      <c r="B744" s="229"/>
      <c r="C744" s="301"/>
      <c r="D744" s="301"/>
      <c r="E744" s="233"/>
      <c r="F744" s="301"/>
      <c r="G744" s="302"/>
      <c r="H744" s="170"/>
      <c r="I744" s="170"/>
      <c r="J744" s="231"/>
      <c r="K744" s="586">
        <f t="shared" si="65"/>
        <v>0</v>
      </c>
      <c r="L744" s="587">
        <f t="shared" si="66"/>
        <v>0</v>
      </c>
      <c r="M744" s="586">
        <f>IF(P744="x",0,IF(I744&lt;(INDEX(Lookup!$U$2:$U$10,MATCH($D$43,Lookup!$S$2:$S$10,0))),0,ROUND(((_xlfn.DAYS(I744,H744)+1)*J744)/7,0)))</f>
        <v>0</v>
      </c>
      <c r="N744" s="766">
        <f t="shared" si="67"/>
        <v>0</v>
      </c>
      <c r="O744" s="652"/>
      <c r="P744" s="767"/>
      <c r="R744" s="833">
        <f t="shared" si="68"/>
        <v>0</v>
      </c>
      <c r="S744" s="849">
        <f t="shared" si="69"/>
        <v>0</v>
      </c>
    </row>
    <row r="745" spans="2:19" x14ac:dyDescent="0.35">
      <c r="B745" s="229"/>
      <c r="C745" s="301"/>
      <c r="D745" s="301"/>
      <c r="E745" s="233"/>
      <c r="F745" s="301"/>
      <c r="G745" s="302"/>
      <c r="H745" s="170"/>
      <c r="I745" s="170"/>
      <c r="J745" s="231"/>
      <c r="K745" s="586">
        <f t="shared" si="65"/>
        <v>0</v>
      </c>
      <c r="L745" s="587">
        <f t="shared" si="66"/>
        <v>0</v>
      </c>
      <c r="M745" s="586">
        <f>IF(P745="x",0,IF(I745&lt;(INDEX(Lookup!$U$2:$U$10,MATCH($D$43,Lookup!$S$2:$S$10,0))),0,ROUND(((_xlfn.DAYS(I745,H745)+1)*J745)/7,0)))</f>
        <v>0</v>
      </c>
      <c r="N745" s="766">
        <f t="shared" si="67"/>
        <v>0</v>
      </c>
      <c r="O745" s="652"/>
      <c r="P745" s="767"/>
      <c r="R745" s="833">
        <f t="shared" si="68"/>
        <v>0</v>
      </c>
      <c r="S745" s="849">
        <f t="shared" si="69"/>
        <v>0</v>
      </c>
    </row>
    <row r="746" spans="2:19" x14ac:dyDescent="0.35">
      <c r="B746" s="229"/>
      <c r="C746" s="301"/>
      <c r="D746" s="301"/>
      <c r="E746" s="233"/>
      <c r="F746" s="301"/>
      <c r="G746" s="302"/>
      <c r="H746" s="170"/>
      <c r="I746" s="170"/>
      <c r="J746" s="231"/>
      <c r="K746" s="586">
        <f t="shared" si="65"/>
        <v>0</v>
      </c>
      <c r="L746" s="587">
        <f t="shared" si="66"/>
        <v>0</v>
      </c>
      <c r="M746" s="586">
        <f>IF(P746="x",0,IF(I746&lt;(INDEX(Lookup!$U$2:$U$10,MATCH($D$43,Lookup!$S$2:$S$10,0))),0,ROUND(((_xlfn.DAYS(I746,H746)+1)*J746)/7,0)))</f>
        <v>0</v>
      </c>
      <c r="N746" s="766">
        <f t="shared" si="67"/>
        <v>0</v>
      </c>
      <c r="O746" s="652"/>
      <c r="P746" s="767"/>
      <c r="R746" s="833">
        <f t="shared" si="68"/>
        <v>0</v>
      </c>
      <c r="S746" s="849">
        <f t="shared" si="69"/>
        <v>0</v>
      </c>
    </row>
    <row r="747" spans="2:19" x14ac:dyDescent="0.35">
      <c r="B747" s="229"/>
      <c r="C747" s="301"/>
      <c r="D747" s="301"/>
      <c r="E747" s="233"/>
      <c r="F747" s="301"/>
      <c r="G747" s="302"/>
      <c r="H747" s="170"/>
      <c r="I747" s="170"/>
      <c r="J747" s="231"/>
      <c r="K747" s="586">
        <f t="shared" si="65"/>
        <v>0</v>
      </c>
      <c r="L747" s="587">
        <f t="shared" si="66"/>
        <v>0</v>
      </c>
      <c r="M747" s="586">
        <f>IF(P747="x",0,IF(I747&lt;(INDEX(Lookup!$U$2:$U$10,MATCH($D$43,Lookup!$S$2:$S$10,0))),0,ROUND(((_xlfn.DAYS(I747,H747)+1)*J747)/7,0)))</f>
        <v>0</v>
      </c>
      <c r="N747" s="766">
        <f t="shared" si="67"/>
        <v>0</v>
      </c>
      <c r="O747" s="652"/>
      <c r="P747" s="767"/>
      <c r="R747" s="833">
        <f t="shared" si="68"/>
        <v>0</v>
      </c>
      <c r="S747" s="849">
        <f t="shared" si="69"/>
        <v>0</v>
      </c>
    </row>
    <row r="748" spans="2:19" x14ac:dyDescent="0.35">
      <c r="B748" s="229"/>
      <c r="C748" s="301"/>
      <c r="D748" s="301"/>
      <c r="E748" s="233"/>
      <c r="F748" s="301"/>
      <c r="G748" s="302"/>
      <c r="H748" s="170"/>
      <c r="I748" s="170"/>
      <c r="J748" s="231"/>
      <c r="K748" s="586">
        <f t="shared" si="65"/>
        <v>0</v>
      </c>
      <c r="L748" s="587">
        <f t="shared" si="66"/>
        <v>0</v>
      </c>
      <c r="M748" s="586">
        <f>IF(P748="x",0,IF(I748&lt;(INDEX(Lookup!$U$2:$U$10,MATCH($D$43,Lookup!$S$2:$S$10,0))),0,ROUND(((_xlfn.DAYS(I748,H748)+1)*J748)/7,0)))</f>
        <v>0</v>
      </c>
      <c r="N748" s="766">
        <f t="shared" si="67"/>
        <v>0</v>
      </c>
      <c r="O748" s="652"/>
      <c r="P748" s="767"/>
      <c r="R748" s="833">
        <f t="shared" si="68"/>
        <v>0</v>
      </c>
      <c r="S748" s="849">
        <f t="shared" si="69"/>
        <v>0</v>
      </c>
    </row>
    <row r="749" spans="2:19" x14ac:dyDescent="0.35">
      <c r="B749" s="229"/>
      <c r="C749" s="301"/>
      <c r="D749" s="301"/>
      <c r="E749" s="233"/>
      <c r="F749" s="301"/>
      <c r="G749" s="302"/>
      <c r="H749" s="170"/>
      <c r="I749" s="170"/>
      <c r="J749" s="231"/>
      <c r="K749" s="586">
        <f t="shared" si="65"/>
        <v>0</v>
      </c>
      <c r="L749" s="587">
        <f t="shared" si="66"/>
        <v>0</v>
      </c>
      <c r="M749" s="586">
        <f>IF(P749="x",0,IF(I749&lt;(INDEX(Lookup!$U$2:$U$10,MATCH($D$43,Lookup!$S$2:$S$10,0))),0,ROUND(((_xlfn.DAYS(I749,H749)+1)*J749)/7,0)))</f>
        <v>0</v>
      </c>
      <c r="N749" s="766">
        <f t="shared" si="67"/>
        <v>0</v>
      </c>
      <c r="O749" s="652"/>
      <c r="P749" s="767"/>
      <c r="R749" s="833">
        <f t="shared" si="68"/>
        <v>0</v>
      </c>
      <c r="S749" s="849">
        <f t="shared" si="69"/>
        <v>0</v>
      </c>
    </row>
    <row r="750" spans="2:19" x14ac:dyDescent="0.35">
      <c r="B750" s="229"/>
      <c r="C750" s="301"/>
      <c r="D750" s="301"/>
      <c r="E750" s="233"/>
      <c r="F750" s="301"/>
      <c r="G750" s="302"/>
      <c r="H750" s="170"/>
      <c r="I750" s="170"/>
      <c r="J750" s="231"/>
      <c r="K750" s="586">
        <f t="shared" si="65"/>
        <v>0</v>
      </c>
      <c r="L750" s="587">
        <f t="shared" si="66"/>
        <v>0</v>
      </c>
      <c r="M750" s="586">
        <f>IF(P750="x",0,IF(I750&lt;(INDEX(Lookup!$U$2:$U$10,MATCH($D$43,Lookup!$S$2:$S$10,0))),0,ROUND(((_xlfn.DAYS(I750,H750)+1)*J750)/7,0)))</f>
        <v>0</v>
      </c>
      <c r="N750" s="766">
        <f t="shared" si="67"/>
        <v>0</v>
      </c>
      <c r="O750" s="652"/>
      <c r="P750" s="767"/>
      <c r="R750" s="833">
        <f t="shared" si="68"/>
        <v>0</v>
      </c>
      <c r="S750" s="849">
        <f t="shared" si="69"/>
        <v>0</v>
      </c>
    </row>
    <row r="751" spans="2:19" x14ac:dyDescent="0.35">
      <c r="B751" s="229"/>
      <c r="C751" s="301"/>
      <c r="D751" s="301"/>
      <c r="E751" s="233"/>
      <c r="F751" s="301"/>
      <c r="G751" s="302"/>
      <c r="H751" s="170"/>
      <c r="I751" s="170"/>
      <c r="J751" s="231"/>
      <c r="K751" s="586">
        <f t="shared" ref="K751:K814" si="70">ROUND(((_xlfn.DAYS(I751,H751)+1)*J751)/7,0)</f>
        <v>0</v>
      </c>
      <c r="L751" s="587">
        <f t="shared" ref="L751:L814" si="71">K751*$K$6</f>
        <v>0</v>
      </c>
      <c r="M751" s="586">
        <f>IF(P751="x",0,IF(I751&lt;(INDEX(Lookup!$U$2:$U$10,MATCH($D$43,Lookup!$S$2:$S$10,0))),0,ROUND(((_xlfn.DAYS(I751,H751)+1)*J751)/7,0)))</f>
        <v>0</v>
      </c>
      <c r="N751" s="766">
        <f t="shared" ref="N751:N814" si="72">M751*$K$6</f>
        <v>0</v>
      </c>
      <c r="O751" s="652"/>
      <c r="P751" s="767"/>
      <c r="R751" s="833">
        <f t="shared" ref="R751:R814" si="73">L751*$I$30</f>
        <v>0</v>
      </c>
      <c r="S751" s="849">
        <f t="shared" ref="S751:S814" si="74">N751*$I$40</f>
        <v>0</v>
      </c>
    </row>
    <row r="752" spans="2:19" x14ac:dyDescent="0.35">
      <c r="B752" s="229"/>
      <c r="C752" s="301"/>
      <c r="D752" s="301"/>
      <c r="E752" s="233"/>
      <c r="F752" s="301"/>
      <c r="G752" s="302"/>
      <c r="H752" s="170"/>
      <c r="I752" s="170"/>
      <c r="J752" s="231"/>
      <c r="K752" s="586">
        <f t="shared" si="70"/>
        <v>0</v>
      </c>
      <c r="L752" s="587">
        <f t="shared" si="71"/>
        <v>0</v>
      </c>
      <c r="M752" s="586">
        <f>IF(P752="x",0,IF(I752&lt;(INDEX(Lookup!$U$2:$U$10,MATCH($D$43,Lookup!$S$2:$S$10,0))),0,ROUND(((_xlfn.DAYS(I752,H752)+1)*J752)/7,0)))</f>
        <v>0</v>
      </c>
      <c r="N752" s="766">
        <f t="shared" si="72"/>
        <v>0</v>
      </c>
      <c r="O752" s="652"/>
      <c r="P752" s="767"/>
      <c r="R752" s="833">
        <f t="shared" si="73"/>
        <v>0</v>
      </c>
      <c r="S752" s="849">
        <f t="shared" si="74"/>
        <v>0</v>
      </c>
    </row>
    <row r="753" spans="2:19" x14ac:dyDescent="0.35">
      <c r="B753" s="229"/>
      <c r="C753" s="301"/>
      <c r="D753" s="301"/>
      <c r="E753" s="233"/>
      <c r="F753" s="301"/>
      <c r="G753" s="302"/>
      <c r="H753" s="170"/>
      <c r="I753" s="170"/>
      <c r="J753" s="231"/>
      <c r="K753" s="586">
        <f t="shared" si="70"/>
        <v>0</v>
      </c>
      <c r="L753" s="587">
        <f t="shared" si="71"/>
        <v>0</v>
      </c>
      <c r="M753" s="586">
        <f>IF(P753="x",0,IF(I753&lt;(INDEX(Lookup!$U$2:$U$10,MATCH($D$43,Lookup!$S$2:$S$10,0))),0,ROUND(((_xlfn.DAYS(I753,H753)+1)*J753)/7,0)))</f>
        <v>0</v>
      </c>
      <c r="N753" s="766">
        <f t="shared" si="72"/>
        <v>0</v>
      </c>
      <c r="O753" s="652"/>
      <c r="P753" s="767"/>
      <c r="R753" s="833">
        <f t="shared" si="73"/>
        <v>0</v>
      </c>
      <c r="S753" s="849">
        <f t="shared" si="74"/>
        <v>0</v>
      </c>
    </row>
    <row r="754" spans="2:19" x14ac:dyDescent="0.35">
      <c r="B754" s="229"/>
      <c r="C754" s="301"/>
      <c r="D754" s="301"/>
      <c r="E754" s="233"/>
      <c r="F754" s="301"/>
      <c r="G754" s="302"/>
      <c r="H754" s="170"/>
      <c r="I754" s="170"/>
      <c r="J754" s="231"/>
      <c r="K754" s="586">
        <f t="shared" si="70"/>
        <v>0</v>
      </c>
      <c r="L754" s="587">
        <f t="shared" si="71"/>
        <v>0</v>
      </c>
      <c r="M754" s="586">
        <f>IF(P754="x",0,IF(I754&lt;(INDEX(Lookup!$U$2:$U$10,MATCH($D$43,Lookup!$S$2:$S$10,0))),0,ROUND(((_xlfn.DAYS(I754,H754)+1)*J754)/7,0)))</f>
        <v>0</v>
      </c>
      <c r="N754" s="766">
        <f t="shared" si="72"/>
        <v>0</v>
      </c>
      <c r="O754" s="652"/>
      <c r="P754" s="767"/>
      <c r="R754" s="833">
        <f t="shared" si="73"/>
        <v>0</v>
      </c>
      <c r="S754" s="849">
        <f t="shared" si="74"/>
        <v>0</v>
      </c>
    </row>
    <row r="755" spans="2:19" x14ac:dyDescent="0.35">
      <c r="B755" s="229"/>
      <c r="C755" s="301"/>
      <c r="D755" s="301"/>
      <c r="E755" s="233"/>
      <c r="F755" s="301"/>
      <c r="G755" s="302"/>
      <c r="H755" s="170"/>
      <c r="I755" s="170"/>
      <c r="J755" s="231"/>
      <c r="K755" s="586">
        <f t="shared" si="70"/>
        <v>0</v>
      </c>
      <c r="L755" s="587">
        <f t="shared" si="71"/>
        <v>0</v>
      </c>
      <c r="M755" s="586">
        <f>IF(P755="x",0,IF(I755&lt;(INDEX(Lookup!$U$2:$U$10,MATCH($D$43,Lookup!$S$2:$S$10,0))),0,ROUND(((_xlfn.DAYS(I755,H755)+1)*J755)/7,0)))</f>
        <v>0</v>
      </c>
      <c r="N755" s="766">
        <f t="shared" si="72"/>
        <v>0</v>
      </c>
      <c r="O755" s="652"/>
      <c r="P755" s="767"/>
      <c r="R755" s="833">
        <f t="shared" si="73"/>
        <v>0</v>
      </c>
      <c r="S755" s="849">
        <f t="shared" si="74"/>
        <v>0</v>
      </c>
    </row>
    <row r="756" spans="2:19" x14ac:dyDescent="0.35">
      <c r="B756" s="229"/>
      <c r="C756" s="301"/>
      <c r="D756" s="301"/>
      <c r="E756" s="233"/>
      <c r="F756" s="301"/>
      <c r="G756" s="302"/>
      <c r="H756" s="170"/>
      <c r="I756" s="170"/>
      <c r="J756" s="231"/>
      <c r="K756" s="586">
        <f t="shared" si="70"/>
        <v>0</v>
      </c>
      <c r="L756" s="587">
        <f t="shared" si="71"/>
        <v>0</v>
      </c>
      <c r="M756" s="586">
        <f>IF(P756="x",0,IF(I756&lt;(INDEX(Lookup!$U$2:$U$10,MATCH($D$43,Lookup!$S$2:$S$10,0))),0,ROUND(((_xlfn.DAYS(I756,H756)+1)*J756)/7,0)))</f>
        <v>0</v>
      </c>
      <c r="N756" s="766">
        <f t="shared" si="72"/>
        <v>0</v>
      </c>
      <c r="O756" s="652"/>
      <c r="P756" s="767"/>
      <c r="R756" s="833">
        <f t="shared" si="73"/>
        <v>0</v>
      </c>
      <c r="S756" s="849">
        <f t="shared" si="74"/>
        <v>0</v>
      </c>
    </row>
    <row r="757" spans="2:19" x14ac:dyDescent="0.35">
      <c r="B757" s="229"/>
      <c r="C757" s="301"/>
      <c r="D757" s="301"/>
      <c r="E757" s="233"/>
      <c r="F757" s="301"/>
      <c r="G757" s="302"/>
      <c r="H757" s="170"/>
      <c r="I757" s="170"/>
      <c r="J757" s="231"/>
      <c r="K757" s="586">
        <f t="shared" si="70"/>
        <v>0</v>
      </c>
      <c r="L757" s="587">
        <f t="shared" si="71"/>
        <v>0</v>
      </c>
      <c r="M757" s="586">
        <f>IF(P757="x",0,IF(I757&lt;(INDEX(Lookup!$U$2:$U$10,MATCH($D$43,Lookup!$S$2:$S$10,0))),0,ROUND(((_xlfn.DAYS(I757,H757)+1)*J757)/7,0)))</f>
        <v>0</v>
      </c>
      <c r="N757" s="766">
        <f t="shared" si="72"/>
        <v>0</v>
      </c>
      <c r="O757" s="652"/>
      <c r="P757" s="767"/>
      <c r="R757" s="833">
        <f t="shared" si="73"/>
        <v>0</v>
      </c>
      <c r="S757" s="849">
        <f t="shared" si="74"/>
        <v>0</v>
      </c>
    </row>
    <row r="758" spans="2:19" x14ac:dyDescent="0.35">
      <c r="B758" s="229"/>
      <c r="C758" s="301"/>
      <c r="D758" s="301"/>
      <c r="E758" s="233"/>
      <c r="F758" s="301"/>
      <c r="G758" s="302"/>
      <c r="H758" s="170"/>
      <c r="I758" s="170"/>
      <c r="J758" s="231"/>
      <c r="K758" s="586">
        <f t="shared" si="70"/>
        <v>0</v>
      </c>
      <c r="L758" s="587">
        <f t="shared" si="71"/>
        <v>0</v>
      </c>
      <c r="M758" s="586">
        <f>IF(P758="x",0,IF(I758&lt;(INDEX(Lookup!$U$2:$U$10,MATCH($D$43,Lookup!$S$2:$S$10,0))),0,ROUND(((_xlfn.DAYS(I758,H758)+1)*J758)/7,0)))</f>
        <v>0</v>
      </c>
      <c r="N758" s="766">
        <f t="shared" si="72"/>
        <v>0</v>
      </c>
      <c r="O758" s="652"/>
      <c r="P758" s="767"/>
      <c r="R758" s="833">
        <f t="shared" si="73"/>
        <v>0</v>
      </c>
      <c r="S758" s="849">
        <f t="shared" si="74"/>
        <v>0</v>
      </c>
    </row>
    <row r="759" spans="2:19" x14ac:dyDescent="0.35">
      <c r="B759" s="229"/>
      <c r="C759" s="301"/>
      <c r="D759" s="301"/>
      <c r="E759" s="233"/>
      <c r="F759" s="301"/>
      <c r="G759" s="302"/>
      <c r="H759" s="170"/>
      <c r="I759" s="170"/>
      <c r="J759" s="231"/>
      <c r="K759" s="586">
        <f t="shared" si="70"/>
        <v>0</v>
      </c>
      <c r="L759" s="587">
        <f t="shared" si="71"/>
        <v>0</v>
      </c>
      <c r="M759" s="586">
        <f>IF(P759="x",0,IF(I759&lt;(INDEX(Lookup!$U$2:$U$10,MATCH($D$43,Lookup!$S$2:$S$10,0))),0,ROUND(((_xlfn.DAYS(I759,H759)+1)*J759)/7,0)))</f>
        <v>0</v>
      </c>
      <c r="N759" s="766">
        <f t="shared" si="72"/>
        <v>0</v>
      </c>
      <c r="O759" s="652"/>
      <c r="P759" s="767"/>
      <c r="R759" s="833">
        <f t="shared" si="73"/>
        <v>0</v>
      </c>
      <c r="S759" s="849">
        <f t="shared" si="74"/>
        <v>0</v>
      </c>
    </row>
    <row r="760" spans="2:19" x14ac:dyDescent="0.35">
      <c r="B760" s="229"/>
      <c r="C760" s="301"/>
      <c r="D760" s="301"/>
      <c r="E760" s="233"/>
      <c r="F760" s="301"/>
      <c r="G760" s="302"/>
      <c r="H760" s="170"/>
      <c r="I760" s="170"/>
      <c r="J760" s="231"/>
      <c r="K760" s="586">
        <f t="shared" si="70"/>
        <v>0</v>
      </c>
      <c r="L760" s="587">
        <f t="shared" si="71"/>
        <v>0</v>
      </c>
      <c r="M760" s="586">
        <f>IF(P760="x",0,IF(I760&lt;(INDEX(Lookup!$U$2:$U$10,MATCH($D$43,Lookup!$S$2:$S$10,0))),0,ROUND(((_xlfn.DAYS(I760,H760)+1)*J760)/7,0)))</f>
        <v>0</v>
      </c>
      <c r="N760" s="766">
        <f t="shared" si="72"/>
        <v>0</v>
      </c>
      <c r="O760" s="652"/>
      <c r="P760" s="767"/>
      <c r="R760" s="833">
        <f t="shared" si="73"/>
        <v>0</v>
      </c>
      <c r="S760" s="849">
        <f t="shared" si="74"/>
        <v>0</v>
      </c>
    </row>
    <row r="761" spans="2:19" x14ac:dyDescent="0.35">
      <c r="B761" s="229"/>
      <c r="C761" s="301"/>
      <c r="D761" s="301"/>
      <c r="E761" s="233"/>
      <c r="F761" s="301"/>
      <c r="G761" s="302"/>
      <c r="H761" s="170"/>
      <c r="I761" s="170"/>
      <c r="J761" s="231"/>
      <c r="K761" s="586">
        <f t="shared" si="70"/>
        <v>0</v>
      </c>
      <c r="L761" s="587">
        <f t="shared" si="71"/>
        <v>0</v>
      </c>
      <c r="M761" s="586">
        <f>IF(P761="x",0,IF(I761&lt;(INDEX(Lookup!$U$2:$U$10,MATCH($D$43,Lookup!$S$2:$S$10,0))),0,ROUND(((_xlfn.DAYS(I761,H761)+1)*J761)/7,0)))</f>
        <v>0</v>
      </c>
      <c r="N761" s="766">
        <f t="shared" si="72"/>
        <v>0</v>
      </c>
      <c r="O761" s="652"/>
      <c r="P761" s="767"/>
      <c r="R761" s="833">
        <f t="shared" si="73"/>
        <v>0</v>
      </c>
      <c r="S761" s="849">
        <f t="shared" si="74"/>
        <v>0</v>
      </c>
    </row>
    <row r="762" spans="2:19" x14ac:dyDescent="0.35">
      <c r="B762" s="229"/>
      <c r="C762" s="301"/>
      <c r="D762" s="301"/>
      <c r="E762" s="233"/>
      <c r="F762" s="301"/>
      <c r="G762" s="302"/>
      <c r="H762" s="170"/>
      <c r="I762" s="170"/>
      <c r="J762" s="231"/>
      <c r="K762" s="586">
        <f t="shared" si="70"/>
        <v>0</v>
      </c>
      <c r="L762" s="587">
        <f t="shared" si="71"/>
        <v>0</v>
      </c>
      <c r="M762" s="586">
        <f>IF(P762="x",0,IF(I762&lt;(INDEX(Lookup!$U$2:$U$10,MATCH($D$43,Lookup!$S$2:$S$10,0))),0,ROUND(((_xlfn.DAYS(I762,H762)+1)*J762)/7,0)))</f>
        <v>0</v>
      </c>
      <c r="N762" s="766">
        <f t="shared" si="72"/>
        <v>0</v>
      </c>
      <c r="O762" s="652"/>
      <c r="P762" s="767"/>
      <c r="R762" s="833">
        <f t="shared" si="73"/>
        <v>0</v>
      </c>
      <c r="S762" s="849">
        <f t="shared" si="74"/>
        <v>0</v>
      </c>
    </row>
    <row r="763" spans="2:19" x14ac:dyDescent="0.35">
      <c r="B763" s="229"/>
      <c r="C763" s="301"/>
      <c r="D763" s="301"/>
      <c r="E763" s="233"/>
      <c r="F763" s="301"/>
      <c r="G763" s="302"/>
      <c r="H763" s="170"/>
      <c r="I763" s="170"/>
      <c r="J763" s="231"/>
      <c r="K763" s="586">
        <f t="shared" si="70"/>
        <v>0</v>
      </c>
      <c r="L763" s="587">
        <f t="shared" si="71"/>
        <v>0</v>
      </c>
      <c r="M763" s="586">
        <f>IF(P763="x",0,IF(I763&lt;(INDEX(Lookup!$U$2:$U$10,MATCH($D$43,Lookup!$S$2:$S$10,0))),0,ROUND(((_xlfn.DAYS(I763,H763)+1)*J763)/7,0)))</f>
        <v>0</v>
      </c>
      <c r="N763" s="766">
        <f t="shared" si="72"/>
        <v>0</v>
      </c>
      <c r="O763" s="652"/>
      <c r="P763" s="767"/>
      <c r="R763" s="833">
        <f t="shared" si="73"/>
        <v>0</v>
      </c>
      <c r="S763" s="849">
        <f t="shared" si="74"/>
        <v>0</v>
      </c>
    </row>
    <row r="764" spans="2:19" x14ac:dyDescent="0.35">
      <c r="B764" s="229"/>
      <c r="C764" s="301"/>
      <c r="D764" s="301"/>
      <c r="E764" s="233"/>
      <c r="F764" s="301"/>
      <c r="G764" s="302"/>
      <c r="H764" s="170"/>
      <c r="I764" s="170"/>
      <c r="J764" s="231"/>
      <c r="K764" s="586">
        <f t="shared" si="70"/>
        <v>0</v>
      </c>
      <c r="L764" s="587">
        <f t="shared" si="71"/>
        <v>0</v>
      </c>
      <c r="M764" s="586">
        <f>IF(P764="x",0,IF(I764&lt;(INDEX(Lookup!$U$2:$U$10,MATCH($D$43,Lookup!$S$2:$S$10,0))),0,ROUND(((_xlfn.DAYS(I764,H764)+1)*J764)/7,0)))</f>
        <v>0</v>
      </c>
      <c r="N764" s="766">
        <f t="shared" si="72"/>
        <v>0</v>
      </c>
      <c r="O764" s="652"/>
      <c r="P764" s="767"/>
      <c r="R764" s="833">
        <f t="shared" si="73"/>
        <v>0</v>
      </c>
      <c r="S764" s="849">
        <f t="shared" si="74"/>
        <v>0</v>
      </c>
    </row>
    <row r="765" spans="2:19" x14ac:dyDescent="0.35">
      <c r="B765" s="229"/>
      <c r="C765" s="301"/>
      <c r="D765" s="301"/>
      <c r="E765" s="233"/>
      <c r="F765" s="301"/>
      <c r="G765" s="302"/>
      <c r="H765" s="170"/>
      <c r="I765" s="170"/>
      <c r="J765" s="231"/>
      <c r="K765" s="586">
        <f t="shared" si="70"/>
        <v>0</v>
      </c>
      <c r="L765" s="587">
        <f t="shared" si="71"/>
        <v>0</v>
      </c>
      <c r="M765" s="586">
        <f>IF(P765="x",0,IF(I765&lt;(INDEX(Lookup!$U$2:$U$10,MATCH($D$43,Lookup!$S$2:$S$10,0))),0,ROUND(((_xlfn.DAYS(I765,H765)+1)*J765)/7,0)))</f>
        <v>0</v>
      </c>
      <c r="N765" s="766">
        <f t="shared" si="72"/>
        <v>0</v>
      </c>
      <c r="O765" s="652"/>
      <c r="P765" s="767"/>
      <c r="R765" s="833">
        <f t="shared" si="73"/>
        <v>0</v>
      </c>
      <c r="S765" s="849">
        <f t="shared" si="74"/>
        <v>0</v>
      </c>
    </row>
    <row r="766" spans="2:19" x14ac:dyDescent="0.35">
      <c r="B766" s="229"/>
      <c r="C766" s="301"/>
      <c r="D766" s="301"/>
      <c r="E766" s="233"/>
      <c r="F766" s="301"/>
      <c r="G766" s="302"/>
      <c r="H766" s="170"/>
      <c r="I766" s="170"/>
      <c r="J766" s="231"/>
      <c r="K766" s="586">
        <f t="shared" si="70"/>
        <v>0</v>
      </c>
      <c r="L766" s="587">
        <f t="shared" si="71"/>
        <v>0</v>
      </c>
      <c r="M766" s="586">
        <f>IF(P766="x",0,IF(I766&lt;(INDEX(Lookup!$U$2:$U$10,MATCH($D$43,Lookup!$S$2:$S$10,0))),0,ROUND(((_xlfn.DAYS(I766,H766)+1)*J766)/7,0)))</f>
        <v>0</v>
      </c>
      <c r="N766" s="766">
        <f t="shared" si="72"/>
        <v>0</v>
      </c>
      <c r="O766" s="652"/>
      <c r="P766" s="767"/>
      <c r="R766" s="833">
        <f t="shared" si="73"/>
        <v>0</v>
      </c>
      <c r="S766" s="849">
        <f t="shared" si="74"/>
        <v>0</v>
      </c>
    </row>
    <row r="767" spans="2:19" x14ac:dyDescent="0.35">
      <c r="B767" s="229"/>
      <c r="C767" s="301"/>
      <c r="D767" s="301"/>
      <c r="E767" s="233"/>
      <c r="F767" s="301"/>
      <c r="G767" s="302"/>
      <c r="H767" s="170"/>
      <c r="I767" s="170"/>
      <c r="J767" s="231"/>
      <c r="K767" s="586">
        <f t="shared" si="70"/>
        <v>0</v>
      </c>
      <c r="L767" s="587">
        <f t="shared" si="71"/>
        <v>0</v>
      </c>
      <c r="M767" s="586">
        <f>IF(P767="x",0,IF(I767&lt;(INDEX(Lookup!$U$2:$U$10,MATCH($D$43,Lookup!$S$2:$S$10,0))),0,ROUND(((_xlfn.DAYS(I767,H767)+1)*J767)/7,0)))</f>
        <v>0</v>
      </c>
      <c r="N767" s="766">
        <f t="shared" si="72"/>
        <v>0</v>
      </c>
      <c r="O767" s="652"/>
      <c r="P767" s="767"/>
      <c r="R767" s="833">
        <f t="shared" si="73"/>
        <v>0</v>
      </c>
      <c r="S767" s="849">
        <f t="shared" si="74"/>
        <v>0</v>
      </c>
    </row>
    <row r="768" spans="2:19" x14ac:dyDescent="0.35">
      <c r="B768" s="229"/>
      <c r="C768" s="301"/>
      <c r="D768" s="301"/>
      <c r="E768" s="233"/>
      <c r="F768" s="301"/>
      <c r="G768" s="302"/>
      <c r="H768" s="170"/>
      <c r="I768" s="170"/>
      <c r="J768" s="231"/>
      <c r="K768" s="586">
        <f t="shared" si="70"/>
        <v>0</v>
      </c>
      <c r="L768" s="587">
        <f t="shared" si="71"/>
        <v>0</v>
      </c>
      <c r="M768" s="586">
        <f>IF(P768="x",0,IF(I768&lt;(INDEX(Lookup!$U$2:$U$10,MATCH($D$43,Lookup!$S$2:$S$10,0))),0,ROUND(((_xlfn.DAYS(I768,H768)+1)*J768)/7,0)))</f>
        <v>0</v>
      </c>
      <c r="N768" s="766">
        <f t="shared" si="72"/>
        <v>0</v>
      </c>
      <c r="O768" s="652"/>
      <c r="P768" s="767"/>
      <c r="R768" s="833">
        <f t="shared" si="73"/>
        <v>0</v>
      </c>
      <c r="S768" s="849">
        <f t="shared" si="74"/>
        <v>0</v>
      </c>
    </row>
    <row r="769" spans="2:19" x14ac:dyDescent="0.35">
      <c r="B769" s="229"/>
      <c r="C769" s="301"/>
      <c r="D769" s="301"/>
      <c r="E769" s="233"/>
      <c r="F769" s="301"/>
      <c r="G769" s="302"/>
      <c r="H769" s="170"/>
      <c r="I769" s="170"/>
      <c r="J769" s="231"/>
      <c r="K769" s="586">
        <f t="shared" si="70"/>
        <v>0</v>
      </c>
      <c r="L769" s="587">
        <f t="shared" si="71"/>
        <v>0</v>
      </c>
      <c r="M769" s="586">
        <f>IF(P769="x",0,IF(I769&lt;(INDEX(Lookup!$U$2:$U$10,MATCH($D$43,Lookup!$S$2:$S$10,0))),0,ROUND(((_xlfn.DAYS(I769,H769)+1)*J769)/7,0)))</f>
        <v>0</v>
      </c>
      <c r="N769" s="766">
        <f t="shared" si="72"/>
        <v>0</v>
      </c>
      <c r="O769" s="652"/>
      <c r="P769" s="767"/>
      <c r="R769" s="833">
        <f t="shared" si="73"/>
        <v>0</v>
      </c>
      <c r="S769" s="849">
        <f t="shared" si="74"/>
        <v>0</v>
      </c>
    </row>
    <row r="770" spans="2:19" x14ac:dyDescent="0.35">
      <c r="B770" s="229"/>
      <c r="C770" s="301"/>
      <c r="D770" s="301"/>
      <c r="E770" s="233"/>
      <c r="F770" s="301"/>
      <c r="G770" s="302"/>
      <c r="H770" s="170"/>
      <c r="I770" s="170"/>
      <c r="J770" s="231"/>
      <c r="K770" s="586">
        <f t="shared" si="70"/>
        <v>0</v>
      </c>
      <c r="L770" s="587">
        <f t="shared" si="71"/>
        <v>0</v>
      </c>
      <c r="M770" s="586">
        <f>IF(P770="x",0,IF(I770&lt;(INDEX(Lookup!$U$2:$U$10,MATCH($D$43,Lookup!$S$2:$S$10,0))),0,ROUND(((_xlfn.DAYS(I770,H770)+1)*J770)/7,0)))</f>
        <v>0</v>
      </c>
      <c r="N770" s="766">
        <f t="shared" si="72"/>
        <v>0</v>
      </c>
      <c r="O770" s="652"/>
      <c r="P770" s="767"/>
      <c r="R770" s="833">
        <f t="shared" si="73"/>
        <v>0</v>
      </c>
      <c r="S770" s="849">
        <f t="shared" si="74"/>
        <v>0</v>
      </c>
    </row>
    <row r="771" spans="2:19" x14ac:dyDescent="0.35">
      <c r="B771" s="229"/>
      <c r="C771" s="301"/>
      <c r="D771" s="301"/>
      <c r="E771" s="233"/>
      <c r="F771" s="301"/>
      <c r="G771" s="302"/>
      <c r="H771" s="170"/>
      <c r="I771" s="170"/>
      <c r="J771" s="231"/>
      <c r="K771" s="586">
        <f t="shared" si="70"/>
        <v>0</v>
      </c>
      <c r="L771" s="587">
        <f t="shared" si="71"/>
        <v>0</v>
      </c>
      <c r="M771" s="586">
        <f>IF(P771="x",0,IF(I771&lt;(INDEX(Lookup!$U$2:$U$10,MATCH($D$43,Lookup!$S$2:$S$10,0))),0,ROUND(((_xlfn.DAYS(I771,H771)+1)*J771)/7,0)))</f>
        <v>0</v>
      </c>
      <c r="N771" s="766">
        <f t="shared" si="72"/>
        <v>0</v>
      </c>
      <c r="O771" s="652"/>
      <c r="P771" s="767"/>
      <c r="R771" s="833">
        <f t="shared" si="73"/>
        <v>0</v>
      </c>
      <c r="S771" s="849">
        <f t="shared" si="74"/>
        <v>0</v>
      </c>
    </row>
    <row r="772" spans="2:19" x14ac:dyDescent="0.35">
      <c r="B772" s="229"/>
      <c r="C772" s="301"/>
      <c r="D772" s="301"/>
      <c r="E772" s="233"/>
      <c r="F772" s="301"/>
      <c r="G772" s="302"/>
      <c r="H772" s="170"/>
      <c r="I772" s="170"/>
      <c r="J772" s="231"/>
      <c r="K772" s="586">
        <f t="shared" si="70"/>
        <v>0</v>
      </c>
      <c r="L772" s="587">
        <f t="shared" si="71"/>
        <v>0</v>
      </c>
      <c r="M772" s="586">
        <f>IF(P772="x",0,IF(I772&lt;(INDEX(Lookup!$U$2:$U$10,MATCH($D$43,Lookup!$S$2:$S$10,0))),0,ROUND(((_xlfn.DAYS(I772,H772)+1)*J772)/7,0)))</f>
        <v>0</v>
      </c>
      <c r="N772" s="766">
        <f t="shared" si="72"/>
        <v>0</v>
      </c>
      <c r="O772" s="652"/>
      <c r="P772" s="767"/>
      <c r="R772" s="833">
        <f t="shared" si="73"/>
        <v>0</v>
      </c>
      <c r="S772" s="849">
        <f t="shared" si="74"/>
        <v>0</v>
      </c>
    </row>
    <row r="773" spans="2:19" x14ac:dyDescent="0.35">
      <c r="B773" s="229"/>
      <c r="C773" s="301"/>
      <c r="D773" s="301"/>
      <c r="E773" s="233"/>
      <c r="F773" s="301"/>
      <c r="G773" s="302"/>
      <c r="H773" s="170"/>
      <c r="I773" s="170"/>
      <c r="J773" s="231"/>
      <c r="K773" s="586">
        <f t="shared" si="70"/>
        <v>0</v>
      </c>
      <c r="L773" s="587">
        <f t="shared" si="71"/>
        <v>0</v>
      </c>
      <c r="M773" s="586">
        <f>IF(P773="x",0,IF(I773&lt;(INDEX(Lookup!$U$2:$U$10,MATCH($D$43,Lookup!$S$2:$S$10,0))),0,ROUND(((_xlfn.DAYS(I773,H773)+1)*J773)/7,0)))</f>
        <v>0</v>
      </c>
      <c r="N773" s="766">
        <f t="shared" si="72"/>
        <v>0</v>
      </c>
      <c r="O773" s="652"/>
      <c r="P773" s="767"/>
      <c r="R773" s="833">
        <f t="shared" si="73"/>
        <v>0</v>
      </c>
      <c r="S773" s="849">
        <f t="shared" si="74"/>
        <v>0</v>
      </c>
    </row>
    <row r="774" spans="2:19" x14ac:dyDescent="0.35">
      <c r="B774" s="229"/>
      <c r="C774" s="301"/>
      <c r="D774" s="301"/>
      <c r="E774" s="233"/>
      <c r="F774" s="301"/>
      <c r="G774" s="302"/>
      <c r="H774" s="170"/>
      <c r="I774" s="170"/>
      <c r="J774" s="231"/>
      <c r="K774" s="586">
        <f t="shared" si="70"/>
        <v>0</v>
      </c>
      <c r="L774" s="587">
        <f t="shared" si="71"/>
        <v>0</v>
      </c>
      <c r="M774" s="586">
        <f>IF(P774="x",0,IF(I774&lt;(INDEX(Lookup!$U$2:$U$10,MATCH($D$43,Lookup!$S$2:$S$10,0))),0,ROUND(((_xlfn.DAYS(I774,H774)+1)*J774)/7,0)))</f>
        <v>0</v>
      </c>
      <c r="N774" s="766">
        <f t="shared" si="72"/>
        <v>0</v>
      </c>
      <c r="O774" s="652"/>
      <c r="P774" s="767"/>
      <c r="R774" s="833">
        <f t="shared" si="73"/>
        <v>0</v>
      </c>
      <c r="S774" s="849">
        <f t="shared" si="74"/>
        <v>0</v>
      </c>
    </row>
    <row r="775" spans="2:19" x14ac:dyDescent="0.35">
      <c r="B775" s="229"/>
      <c r="C775" s="301"/>
      <c r="D775" s="301"/>
      <c r="E775" s="233"/>
      <c r="F775" s="301"/>
      <c r="G775" s="302"/>
      <c r="H775" s="170"/>
      <c r="I775" s="170"/>
      <c r="J775" s="231"/>
      <c r="K775" s="586">
        <f t="shared" si="70"/>
        <v>0</v>
      </c>
      <c r="L775" s="587">
        <f t="shared" si="71"/>
        <v>0</v>
      </c>
      <c r="M775" s="586">
        <f>IF(P775="x",0,IF(I775&lt;(INDEX(Lookup!$U$2:$U$10,MATCH($D$43,Lookup!$S$2:$S$10,0))),0,ROUND(((_xlfn.DAYS(I775,H775)+1)*J775)/7,0)))</f>
        <v>0</v>
      </c>
      <c r="N775" s="766">
        <f t="shared" si="72"/>
        <v>0</v>
      </c>
      <c r="O775" s="652"/>
      <c r="P775" s="767"/>
      <c r="R775" s="833">
        <f t="shared" si="73"/>
        <v>0</v>
      </c>
      <c r="S775" s="849">
        <f t="shared" si="74"/>
        <v>0</v>
      </c>
    </row>
    <row r="776" spans="2:19" x14ac:dyDescent="0.35">
      <c r="B776" s="229"/>
      <c r="C776" s="301"/>
      <c r="D776" s="301"/>
      <c r="E776" s="233"/>
      <c r="F776" s="301"/>
      <c r="G776" s="302"/>
      <c r="H776" s="170"/>
      <c r="I776" s="170"/>
      <c r="J776" s="231"/>
      <c r="K776" s="586">
        <f t="shared" si="70"/>
        <v>0</v>
      </c>
      <c r="L776" s="587">
        <f t="shared" si="71"/>
        <v>0</v>
      </c>
      <c r="M776" s="586">
        <f>IF(P776="x",0,IF(I776&lt;(INDEX(Lookup!$U$2:$U$10,MATCH($D$43,Lookup!$S$2:$S$10,0))),0,ROUND(((_xlfn.DAYS(I776,H776)+1)*J776)/7,0)))</f>
        <v>0</v>
      </c>
      <c r="N776" s="766">
        <f t="shared" si="72"/>
        <v>0</v>
      </c>
      <c r="O776" s="652"/>
      <c r="P776" s="767"/>
      <c r="R776" s="833">
        <f t="shared" si="73"/>
        <v>0</v>
      </c>
      <c r="S776" s="849">
        <f t="shared" si="74"/>
        <v>0</v>
      </c>
    </row>
    <row r="777" spans="2:19" x14ac:dyDescent="0.35">
      <c r="B777" s="229"/>
      <c r="C777" s="301"/>
      <c r="D777" s="301"/>
      <c r="E777" s="233"/>
      <c r="F777" s="301"/>
      <c r="G777" s="302"/>
      <c r="H777" s="170"/>
      <c r="I777" s="170"/>
      <c r="J777" s="231"/>
      <c r="K777" s="586">
        <f t="shared" si="70"/>
        <v>0</v>
      </c>
      <c r="L777" s="587">
        <f t="shared" si="71"/>
        <v>0</v>
      </c>
      <c r="M777" s="586">
        <f>IF(P777="x",0,IF(I777&lt;(INDEX(Lookup!$U$2:$U$10,MATCH($D$43,Lookup!$S$2:$S$10,0))),0,ROUND(((_xlfn.DAYS(I777,H777)+1)*J777)/7,0)))</f>
        <v>0</v>
      </c>
      <c r="N777" s="766">
        <f t="shared" si="72"/>
        <v>0</v>
      </c>
      <c r="O777" s="652"/>
      <c r="P777" s="767"/>
      <c r="R777" s="833">
        <f t="shared" si="73"/>
        <v>0</v>
      </c>
      <c r="S777" s="849">
        <f t="shared" si="74"/>
        <v>0</v>
      </c>
    </row>
    <row r="778" spans="2:19" x14ac:dyDescent="0.35">
      <c r="B778" s="229"/>
      <c r="C778" s="301"/>
      <c r="D778" s="301"/>
      <c r="E778" s="233"/>
      <c r="F778" s="301"/>
      <c r="G778" s="302"/>
      <c r="H778" s="170"/>
      <c r="I778" s="170"/>
      <c r="J778" s="231"/>
      <c r="K778" s="586">
        <f t="shared" si="70"/>
        <v>0</v>
      </c>
      <c r="L778" s="587">
        <f t="shared" si="71"/>
        <v>0</v>
      </c>
      <c r="M778" s="586">
        <f>IF(P778="x",0,IF(I778&lt;(INDEX(Lookup!$U$2:$U$10,MATCH($D$43,Lookup!$S$2:$S$10,0))),0,ROUND(((_xlfn.DAYS(I778,H778)+1)*J778)/7,0)))</f>
        <v>0</v>
      </c>
      <c r="N778" s="766">
        <f t="shared" si="72"/>
        <v>0</v>
      </c>
      <c r="O778" s="652"/>
      <c r="P778" s="767"/>
      <c r="R778" s="833">
        <f t="shared" si="73"/>
        <v>0</v>
      </c>
      <c r="S778" s="849">
        <f t="shared" si="74"/>
        <v>0</v>
      </c>
    </row>
    <row r="779" spans="2:19" x14ac:dyDescent="0.35">
      <c r="B779" s="229"/>
      <c r="C779" s="301"/>
      <c r="D779" s="301"/>
      <c r="E779" s="233"/>
      <c r="F779" s="301"/>
      <c r="G779" s="302"/>
      <c r="H779" s="170"/>
      <c r="I779" s="170"/>
      <c r="J779" s="231"/>
      <c r="K779" s="586">
        <f t="shared" si="70"/>
        <v>0</v>
      </c>
      <c r="L779" s="587">
        <f t="shared" si="71"/>
        <v>0</v>
      </c>
      <c r="M779" s="586">
        <f>IF(P779="x",0,IF(I779&lt;(INDEX(Lookup!$U$2:$U$10,MATCH($D$43,Lookup!$S$2:$S$10,0))),0,ROUND(((_xlfn.DAYS(I779,H779)+1)*J779)/7,0)))</f>
        <v>0</v>
      </c>
      <c r="N779" s="766">
        <f t="shared" si="72"/>
        <v>0</v>
      </c>
      <c r="O779" s="652"/>
      <c r="P779" s="767"/>
      <c r="R779" s="833">
        <f t="shared" si="73"/>
        <v>0</v>
      </c>
      <c r="S779" s="849">
        <f t="shared" si="74"/>
        <v>0</v>
      </c>
    </row>
    <row r="780" spans="2:19" x14ac:dyDescent="0.35">
      <c r="B780" s="229"/>
      <c r="C780" s="301"/>
      <c r="D780" s="301"/>
      <c r="E780" s="233"/>
      <c r="F780" s="301"/>
      <c r="G780" s="302"/>
      <c r="H780" s="170"/>
      <c r="I780" s="170"/>
      <c r="J780" s="231"/>
      <c r="K780" s="586">
        <f t="shared" si="70"/>
        <v>0</v>
      </c>
      <c r="L780" s="587">
        <f t="shared" si="71"/>
        <v>0</v>
      </c>
      <c r="M780" s="586">
        <f>IF(P780="x",0,IF(I780&lt;(INDEX(Lookup!$U$2:$U$10,MATCH($D$43,Lookup!$S$2:$S$10,0))),0,ROUND(((_xlfn.DAYS(I780,H780)+1)*J780)/7,0)))</f>
        <v>0</v>
      </c>
      <c r="N780" s="766">
        <f t="shared" si="72"/>
        <v>0</v>
      </c>
      <c r="O780" s="652"/>
      <c r="P780" s="767"/>
      <c r="R780" s="833">
        <f t="shared" si="73"/>
        <v>0</v>
      </c>
      <c r="S780" s="849">
        <f t="shared" si="74"/>
        <v>0</v>
      </c>
    </row>
    <row r="781" spans="2:19" x14ac:dyDescent="0.35">
      <c r="B781" s="229"/>
      <c r="C781" s="301"/>
      <c r="D781" s="301"/>
      <c r="E781" s="233"/>
      <c r="F781" s="301"/>
      <c r="G781" s="302"/>
      <c r="H781" s="170"/>
      <c r="I781" s="170"/>
      <c r="J781" s="231"/>
      <c r="K781" s="586">
        <f t="shared" si="70"/>
        <v>0</v>
      </c>
      <c r="L781" s="587">
        <f t="shared" si="71"/>
        <v>0</v>
      </c>
      <c r="M781" s="586">
        <f>IF(P781="x",0,IF(I781&lt;(INDEX(Lookup!$U$2:$U$10,MATCH($D$43,Lookup!$S$2:$S$10,0))),0,ROUND(((_xlfn.DAYS(I781,H781)+1)*J781)/7,0)))</f>
        <v>0</v>
      </c>
      <c r="N781" s="766">
        <f t="shared" si="72"/>
        <v>0</v>
      </c>
      <c r="O781" s="652"/>
      <c r="P781" s="767"/>
      <c r="R781" s="833">
        <f t="shared" si="73"/>
        <v>0</v>
      </c>
      <c r="S781" s="849">
        <f t="shared" si="74"/>
        <v>0</v>
      </c>
    </row>
    <row r="782" spans="2:19" x14ac:dyDescent="0.35">
      <c r="B782" s="229"/>
      <c r="C782" s="301"/>
      <c r="D782" s="301"/>
      <c r="E782" s="233"/>
      <c r="F782" s="301"/>
      <c r="G782" s="302"/>
      <c r="H782" s="170"/>
      <c r="I782" s="170"/>
      <c r="J782" s="231"/>
      <c r="K782" s="586">
        <f t="shared" si="70"/>
        <v>0</v>
      </c>
      <c r="L782" s="587">
        <f t="shared" si="71"/>
        <v>0</v>
      </c>
      <c r="M782" s="586">
        <f>IF(P782="x",0,IF(I782&lt;(INDEX(Lookup!$U$2:$U$10,MATCH($D$43,Lookup!$S$2:$S$10,0))),0,ROUND(((_xlfn.DAYS(I782,H782)+1)*J782)/7,0)))</f>
        <v>0</v>
      </c>
      <c r="N782" s="766">
        <f t="shared" si="72"/>
        <v>0</v>
      </c>
      <c r="O782" s="652"/>
      <c r="P782" s="767"/>
      <c r="R782" s="833">
        <f t="shared" si="73"/>
        <v>0</v>
      </c>
      <c r="S782" s="849">
        <f t="shared" si="74"/>
        <v>0</v>
      </c>
    </row>
    <row r="783" spans="2:19" x14ac:dyDescent="0.35">
      <c r="B783" s="229"/>
      <c r="C783" s="301"/>
      <c r="D783" s="301"/>
      <c r="E783" s="233"/>
      <c r="F783" s="301"/>
      <c r="G783" s="302"/>
      <c r="H783" s="170"/>
      <c r="I783" s="170"/>
      <c r="J783" s="231"/>
      <c r="K783" s="586">
        <f t="shared" si="70"/>
        <v>0</v>
      </c>
      <c r="L783" s="587">
        <f t="shared" si="71"/>
        <v>0</v>
      </c>
      <c r="M783" s="586">
        <f>IF(P783="x",0,IF(I783&lt;(INDEX(Lookup!$U$2:$U$10,MATCH($D$43,Lookup!$S$2:$S$10,0))),0,ROUND(((_xlfn.DAYS(I783,H783)+1)*J783)/7,0)))</f>
        <v>0</v>
      </c>
      <c r="N783" s="766">
        <f t="shared" si="72"/>
        <v>0</v>
      </c>
      <c r="O783" s="652"/>
      <c r="P783" s="767"/>
      <c r="R783" s="833">
        <f t="shared" si="73"/>
        <v>0</v>
      </c>
      <c r="S783" s="849">
        <f t="shared" si="74"/>
        <v>0</v>
      </c>
    </row>
    <row r="784" spans="2:19" x14ac:dyDescent="0.35">
      <c r="B784" s="229"/>
      <c r="C784" s="301"/>
      <c r="D784" s="301"/>
      <c r="E784" s="233"/>
      <c r="F784" s="301"/>
      <c r="G784" s="302"/>
      <c r="H784" s="170"/>
      <c r="I784" s="170"/>
      <c r="J784" s="231"/>
      <c r="K784" s="586">
        <f t="shared" si="70"/>
        <v>0</v>
      </c>
      <c r="L784" s="587">
        <f t="shared" si="71"/>
        <v>0</v>
      </c>
      <c r="M784" s="586">
        <f>IF(P784="x",0,IF(I784&lt;(INDEX(Lookup!$U$2:$U$10,MATCH($D$43,Lookup!$S$2:$S$10,0))),0,ROUND(((_xlfn.DAYS(I784,H784)+1)*J784)/7,0)))</f>
        <v>0</v>
      </c>
      <c r="N784" s="766">
        <f t="shared" si="72"/>
        <v>0</v>
      </c>
      <c r="O784" s="652"/>
      <c r="P784" s="767"/>
      <c r="R784" s="833">
        <f t="shared" si="73"/>
        <v>0</v>
      </c>
      <c r="S784" s="849">
        <f t="shared" si="74"/>
        <v>0</v>
      </c>
    </row>
    <row r="785" spans="2:19" x14ac:dyDescent="0.35">
      <c r="B785" s="229"/>
      <c r="C785" s="301"/>
      <c r="D785" s="301"/>
      <c r="E785" s="233"/>
      <c r="F785" s="301"/>
      <c r="G785" s="302"/>
      <c r="H785" s="170"/>
      <c r="I785" s="170"/>
      <c r="J785" s="231"/>
      <c r="K785" s="586">
        <f t="shared" si="70"/>
        <v>0</v>
      </c>
      <c r="L785" s="587">
        <f t="shared" si="71"/>
        <v>0</v>
      </c>
      <c r="M785" s="586">
        <f>IF(P785="x",0,IF(I785&lt;(INDEX(Lookup!$U$2:$U$10,MATCH($D$43,Lookup!$S$2:$S$10,0))),0,ROUND(((_xlfn.DAYS(I785,H785)+1)*J785)/7,0)))</f>
        <v>0</v>
      </c>
      <c r="N785" s="766">
        <f t="shared" si="72"/>
        <v>0</v>
      </c>
      <c r="O785" s="652"/>
      <c r="P785" s="767"/>
      <c r="R785" s="833">
        <f t="shared" si="73"/>
        <v>0</v>
      </c>
      <c r="S785" s="849">
        <f t="shared" si="74"/>
        <v>0</v>
      </c>
    </row>
    <row r="786" spans="2:19" x14ac:dyDescent="0.35">
      <c r="B786" s="229"/>
      <c r="C786" s="301"/>
      <c r="D786" s="301"/>
      <c r="E786" s="233"/>
      <c r="F786" s="301"/>
      <c r="G786" s="302"/>
      <c r="H786" s="170"/>
      <c r="I786" s="170"/>
      <c r="J786" s="231"/>
      <c r="K786" s="586">
        <f t="shared" si="70"/>
        <v>0</v>
      </c>
      <c r="L786" s="587">
        <f t="shared" si="71"/>
        <v>0</v>
      </c>
      <c r="M786" s="586">
        <f>IF(P786="x",0,IF(I786&lt;(INDEX(Lookup!$U$2:$U$10,MATCH($D$43,Lookup!$S$2:$S$10,0))),0,ROUND(((_xlfn.DAYS(I786,H786)+1)*J786)/7,0)))</f>
        <v>0</v>
      </c>
      <c r="N786" s="766">
        <f t="shared" si="72"/>
        <v>0</v>
      </c>
      <c r="O786" s="652"/>
      <c r="P786" s="767"/>
      <c r="R786" s="833">
        <f t="shared" si="73"/>
        <v>0</v>
      </c>
      <c r="S786" s="849">
        <f t="shared" si="74"/>
        <v>0</v>
      </c>
    </row>
    <row r="787" spans="2:19" x14ac:dyDescent="0.35">
      <c r="B787" s="229"/>
      <c r="C787" s="301"/>
      <c r="D787" s="301"/>
      <c r="E787" s="233"/>
      <c r="F787" s="301"/>
      <c r="G787" s="302"/>
      <c r="H787" s="170"/>
      <c r="I787" s="170"/>
      <c r="J787" s="231"/>
      <c r="K787" s="586">
        <f t="shared" si="70"/>
        <v>0</v>
      </c>
      <c r="L787" s="587">
        <f t="shared" si="71"/>
        <v>0</v>
      </c>
      <c r="M787" s="586">
        <f>IF(P787="x",0,IF(I787&lt;(INDEX(Lookup!$U$2:$U$10,MATCH($D$43,Lookup!$S$2:$S$10,0))),0,ROUND(((_xlfn.DAYS(I787,H787)+1)*J787)/7,0)))</f>
        <v>0</v>
      </c>
      <c r="N787" s="766">
        <f t="shared" si="72"/>
        <v>0</v>
      </c>
      <c r="O787" s="652"/>
      <c r="P787" s="767"/>
      <c r="R787" s="833">
        <f t="shared" si="73"/>
        <v>0</v>
      </c>
      <c r="S787" s="849">
        <f t="shared" si="74"/>
        <v>0</v>
      </c>
    </row>
    <row r="788" spans="2:19" x14ac:dyDescent="0.35">
      <c r="B788" s="229"/>
      <c r="C788" s="301"/>
      <c r="D788" s="301"/>
      <c r="E788" s="233"/>
      <c r="F788" s="301"/>
      <c r="G788" s="302"/>
      <c r="H788" s="170"/>
      <c r="I788" s="170"/>
      <c r="J788" s="231"/>
      <c r="K788" s="586">
        <f t="shared" si="70"/>
        <v>0</v>
      </c>
      <c r="L788" s="587">
        <f t="shared" si="71"/>
        <v>0</v>
      </c>
      <c r="M788" s="586">
        <f>IF(P788="x",0,IF(I788&lt;(INDEX(Lookup!$U$2:$U$10,MATCH($D$43,Lookup!$S$2:$S$10,0))),0,ROUND(((_xlfn.DAYS(I788,H788)+1)*J788)/7,0)))</f>
        <v>0</v>
      </c>
      <c r="N788" s="766">
        <f t="shared" si="72"/>
        <v>0</v>
      </c>
      <c r="O788" s="652"/>
      <c r="P788" s="767"/>
      <c r="R788" s="833">
        <f t="shared" si="73"/>
        <v>0</v>
      </c>
      <c r="S788" s="849">
        <f t="shared" si="74"/>
        <v>0</v>
      </c>
    </row>
    <row r="789" spans="2:19" x14ac:dyDescent="0.35">
      <c r="B789" s="229"/>
      <c r="C789" s="301"/>
      <c r="D789" s="301"/>
      <c r="E789" s="233"/>
      <c r="F789" s="301"/>
      <c r="G789" s="302"/>
      <c r="H789" s="170"/>
      <c r="I789" s="170"/>
      <c r="J789" s="231"/>
      <c r="K789" s="586">
        <f t="shared" si="70"/>
        <v>0</v>
      </c>
      <c r="L789" s="587">
        <f t="shared" si="71"/>
        <v>0</v>
      </c>
      <c r="M789" s="586">
        <f>IF(P789="x",0,IF(I789&lt;(INDEX(Lookup!$U$2:$U$10,MATCH($D$43,Lookup!$S$2:$S$10,0))),0,ROUND(((_xlfn.DAYS(I789,H789)+1)*J789)/7,0)))</f>
        <v>0</v>
      </c>
      <c r="N789" s="766">
        <f t="shared" si="72"/>
        <v>0</v>
      </c>
      <c r="O789" s="652"/>
      <c r="P789" s="767"/>
      <c r="R789" s="833">
        <f t="shared" si="73"/>
        <v>0</v>
      </c>
      <c r="S789" s="849">
        <f t="shared" si="74"/>
        <v>0</v>
      </c>
    </row>
    <row r="790" spans="2:19" x14ac:dyDescent="0.35">
      <c r="B790" s="229"/>
      <c r="C790" s="301"/>
      <c r="D790" s="301"/>
      <c r="E790" s="233"/>
      <c r="F790" s="301"/>
      <c r="G790" s="302"/>
      <c r="H790" s="170"/>
      <c r="I790" s="170"/>
      <c r="J790" s="231"/>
      <c r="K790" s="586">
        <f t="shared" si="70"/>
        <v>0</v>
      </c>
      <c r="L790" s="587">
        <f t="shared" si="71"/>
        <v>0</v>
      </c>
      <c r="M790" s="586">
        <f>IF(P790="x",0,IF(I790&lt;(INDEX(Lookup!$U$2:$U$10,MATCH($D$43,Lookup!$S$2:$S$10,0))),0,ROUND(((_xlfn.DAYS(I790,H790)+1)*J790)/7,0)))</f>
        <v>0</v>
      </c>
      <c r="N790" s="766">
        <f t="shared" si="72"/>
        <v>0</v>
      </c>
      <c r="O790" s="652"/>
      <c r="P790" s="767"/>
      <c r="R790" s="833">
        <f t="shared" si="73"/>
        <v>0</v>
      </c>
      <c r="S790" s="849">
        <f t="shared" si="74"/>
        <v>0</v>
      </c>
    </row>
    <row r="791" spans="2:19" x14ac:dyDescent="0.35">
      <c r="B791" s="229"/>
      <c r="C791" s="301"/>
      <c r="D791" s="301"/>
      <c r="E791" s="233"/>
      <c r="F791" s="301"/>
      <c r="G791" s="302"/>
      <c r="H791" s="170"/>
      <c r="I791" s="170"/>
      <c r="J791" s="231"/>
      <c r="K791" s="586">
        <f t="shared" si="70"/>
        <v>0</v>
      </c>
      <c r="L791" s="587">
        <f t="shared" si="71"/>
        <v>0</v>
      </c>
      <c r="M791" s="586">
        <f>IF(P791="x",0,IF(I791&lt;(INDEX(Lookup!$U$2:$U$10,MATCH($D$43,Lookup!$S$2:$S$10,0))),0,ROUND(((_xlfn.DAYS(I791,H791)+1)*J791)/7,0)))</f>
        <v>0</v>
      </c>
      <c r="N791" s="766">
        <f t="shared" si="72"/>
        <v>0</v>
      </c>
      <c r="O791" s="652"/>
      <c r="P791" s="767"/>
      <c r="R791" s="833">
        <f t="shared" si="73"/>
        <v>0</v>
      </c>
      <c r="S791" s="849">
        <f t="shared" si="74"/>
        <v>0</v>
      </c>
    </row>
    <row r="792" spans="2:19" x14ac:dyDescent="0.35">
      <c r="B792" s="229"/>
      <c r="C792" s="301"/>
      <c r="D792" s="301"/>
      <c r="E792" s="233"/>
      <c r="F792" s="301"/>
      <c r="G792" s="302"/>
      <c r="H792" s="170"/>
      <c r="I792" s="170"/>
      <c r="J792" s="231"/>
      <c r="K792" s="586">
        <f t="shared" si="70"/>
        <v>0</v>
      </c>
      <c r="L792" s="587">
        <f t="shared" si="71"/>
        <v>0</v>
      </c>
      <c r="M792" s="586">
        <f>IF(P792="x",0,IF(I792&lt;(INDEX(Lookup!$U$2:$U$10,MATCH($D$43,Lookup!$S$2:$S$10,0))),0,ROUND(((_xlfn.DAYS(I792,H792)+1)*J792)/7,0)))</f>
        <v>0</v>
      </c>
      <c r="N792" s="766">
        <f t="shared" si="72"/>
        <v>0</v>
      </c>
      <c r="O792" s="652"/>
      <c r="P792" s="767"/>
      <c r="R792" s="833">
        <f t="shared" si="73"/>
        <v>0</v>
      </c>
      <c r="S792" s="849">
        <f t="shared" si="74"/>
        <v>0</v>
      </c>
    </row>
    <row r="793" spans="2:19" x14ac:dyDescent="0.35">
      <c r="B793" s="229"/>
      <c r="C793" s="301"/>
      <c r="D793" s="301"/>
      <c r="E793" s="233"/>
      <c r="F793" s="301"/>
      <c r="G793" s="302"/>
      <c r="H793" s="170"/>
      <c r="I793" s="170"/>
      <c r="J793" s="231"/>
      <c r="K793" s="586">
        <f t="shared" si="70"/>
        <v>0</v>
      </c>
      <c r="L793" s="587">
        <f t="shared" si="71"/>
        <v>0</v>
      </c>
      <c r="M793" s="586">
        <f>IF(P793="x",0,IF(I793&lt;(INDEX(Lookup!$U$2:$U$10,MATCH($D$43,Lookup!$S$2:$S$10,0))),0,ROUND(((_xlfn.DAYS(I793,H793)+1)*J793)/7,0)))</f>
        <v>0</v>
      </c>
      <c r="N793" s="766">
        <f t="shared" si="72"/>
        <v>0</v>
      </c>
      <c r="O793" s="652"/>
      <c r="P793" s="767"/>
      <c r="R793" s="833">
        <f t="shared" si="73"/>
        <v>0</v>
      </c>
      <c r="S793" s="849">
        <f t="shared" si="74"/>
        <v>0</v>
      </c>
    </row>
    <row r="794" spans="2:19" x14ac:dyDescent="0.35">
      <c r="B794" s="229"/>
      <c r="C794" s="301"/>
      <c r="D794" s="301"/>
      <c r="E794" s="233"/>
      <c r="F794" s="301"/>
      <c r="G794" s="302"/>
      <c r="H794" s="170"/>
      <c r="I794" s="170"/>
      <c r="J794" s="231"/>
      <c r="K794" s="586">
        <f t="shared" si="70"/>
        <v>0</v>
      </c>
      <c r="L794" s="587">
        <f t="shared" si="71"/>
        <v>0</v>
      </c>
      <c r="M794" s="586">
        <f>IF(P794="x",0,IF(I794&lt;(INDEX(Lookup!$U$2:$U$10,MATCH($D$43,Lookup!$S$2:$S$10,0))),0,ROUND(((_xlfn.DAYS(I794,H794)+1)*J794)/7,0)))</f>
        <v>0</v>
      </c>
      <c r="N794" s="766">
        <f t="shared" si="72"/>
        <v>0</v>
      </c>
      <c r="O794" s="652"/>
      <c r="P794" s="767"/>
      <c r="R794" s="833">
        <f t="shared" si="73"/>
        <v>0</v>
      </c>
      <c r="S794" s="849">
        <f t="shared" si="74"/>
        <v>0</v>
      </c>
    </row>
    <row r="795" spans="2:19" x14ac:dyDescent="0.35">
      <c r="B795" s="229"/>
      <c r="C795" s="301"/>
      <c r="D795" s="301"/>
      <c r="E795" s="233"/>
      <c r="F795" s="301"/>
      <c r="G795" s="302"/>
      <c r="H795" s="170"/>
      <c r="I795" s="170"/>
      <c r="J795" s="231"/>
      <c r="K795" s="586">
        <f t="shared" si="70"/>
        <v>0</v>
      </c>
      <c r="L795" s="587">
        <f t="shared" si="71"/>
        <v>0</v>
      </c>
      <c r="M795" s="586">
        <f>IF(P795="x",0,IF(I795&lt;(INDEX(Lookup!$U$2:$U$10,MATCH($D$43,Lookup!$S$2:$S$10,0))),0,ROUND(((_xlfn.DAYS(I795,H795)+1)*J795)/7,0)))</f>
        <v>0</v>
      </c>
      <c r="N795" s="766">
        <f t="shared" si="72"/>
        <v>0</v>
      </c>
      <c r="O795" s="652"/>
      <c r="P795" s="767"/>
      <c r="R795" s="833">
        <f t="shared" si="73"/>
        <v>0</v>
      </c>
      <c r="S795" s="849">
        <f t="shared" si="74"/>
        <v>0</v>
      </c>
    </row>
    <row r="796" spans="2:19" x14ac:dyDescent="0.35">
      <c r="B796" s="229"/>
      <c r="C796" s="301"/>
      <c r="D796" s="301"/>
      <c r="E796" s="233"/>
      <c r="F796" s="301"/>
      <c r="G796" s="302"/>
      <c r="H796" s="170"/>
      <c r="I796" s="170"/>
      <c r="J796" s="231"/>
      <c r="K796" s="586">
        <f t="shared" si="70"/>
        <v>0</v>
      </c>
      <c r="L796" s="587">
        <f t="shared" si="71"/>
        <v>0</v>
      </c>
      <c r="M796" s="586">
        <f>IF(P796="x",0,IF(I796&lt;(INDEX(Lookup!$U$2:$U$10,MATCH($D$43,Lookup!$S$2:$S$10,0))),0,ROUND(((_xlfn.DAYS(I796,H796)+1)*J796)/7,0)))</f>
        <v>0</v>
      </c>
      <c r="N796" s="766">
        <f t="shared" si="72"/>
        <v>0</v>
      </c>
      <c r="O796" s="652"/>
      <c r="P796" s="767"/>
      <c r="R796" s="833">
        <f t="shared" si="73"/>
        <v>0</v>
      </c>
      <c r="S796" s="849">
        <f t="shared" si="74"/>
        <v>0</v>
      </c>
    </row>
    <row r="797" spans="2:19" x14ac:dyDescent="0.35">
      <c r="B797" s="229"/>
      <c r="C797" s="301"/>
      <c r="D797" s="301"/>
      <c r="E797" s="233"/>
      <c r="F797" s="301"/>
      <c r="G797" s="302"/>
      <c r="H797" s="170"/>
      <c r="I797" s="170"/>
      <c r="J797" s="231"/>
      <c r="K797" s="586">
        <f t="shared" si="70"/>
        <v>0</v>
      </c>
      <c r="L797" s="587">
        <f t="shared" si="71"/>
        <v>0</v>
      </c>
      <c r="M797" s="586">
        <f>IF(P797="x",0,IF(I797&lt;(INDEX(Lookup!$U$2:$U$10,MATCH($D$43,Lookup!$S$2:$S$10,0))),0,ROUND(((_xlfn.DAYS(I797,H797)+1)*J797)/7,0)))</f>
        <v>0</v>
      </c>
      <c r="N797" s="766">
        <f t="shared" si="72"/>
        <v>0</v>
      </c>
      <c r="O797" s="652"/>
      <c r="P797" s="767"/>
      <c r="R797" s="833">
        <f t="shared" si="73"/>
        <v>0</v>
      </c>
      <c r="S797" s="849">
        <f t="shared" si="74"/>
        <v>0</v>
      </c>
    </row>
    <row r="798" spans="2:19" x14ac:dyDescent="0.35">
      <c r="B798" s="229"/>
      <c r="C798" s="301"/>
      <c r="D798" s="301"/>
      <c r="E798" s="233"/>
      <c r="F798" s="301"/>
      <c r="G798" s="302"/>
      <c r="H798" s="170"/>
      <c r="I798" s="170"/>
      <c r="J798" s="231"/>
      <c r="K798" s="586">
        <f t="shared" si="70"/>
        <v>0</v>
      </c>
      <c r="L798" s="587">
        <f t="shared" si="71"/>
        <v>0</v>
      </c>
      <c r="M798" s="586">
        <f>IF(P798="x",0,IF(I798&lt;(INDEX(Lookup!$U$2:$U$10,MATCH($D$43,Lookup!$S$2:$S$10,0))),0,ROUND(((_xlfn.DAYS(I798,H798)+1)*J798)/7,0)))</f>
        <v>0</v>
      </c>
      <c r="N798" s="766">
        <f t="shared" si="72"/>
        <v>0</v>
      </c>
      <c r="O798" s="652"/>
      <c r="P798" s="767"/>
      <c r="R798" s="833">
        <f t="shared" si="73"/>
        <v>0</v>
      </c>
      <c r="S798" s="849">
        <f t="shared" si="74"/>
        <v>0</v>
      </c>
    </row>
    <row r="799" spans="2:19" x14ac:dyDescent="0.35">
      <c r="B799" s="229"/>
      <c r="C799" s="301"/>
      <c r="D799" s="301"/>
      <c r="E799" s="233"/>
      <c r="F799" s="301"/>
      <c r="G799" s="302"/>
      <c r="H799" s="170"/>
      <c r="I799" s="170"/>
      <c r="J799" s="231"/>
      <c r="K799" s="586">
        <f t="shared" si="70"/>
        <v>0</v>
      </c>
      <c r="L799" s="587">
        <f t="shared" si="71"/>
        <v>0</v>
      </c>
      <c r="M799" s="586">
        <f>IF(P799="x",0,IF(I799&lt;(INDEX(Lookup!$U$2:$U$10,MATCH($D$43,Lookup!$S$2:$S$10,0))),0,ROUND(((_xlfn.DAYS(I799,H799)+1)*J799)/7,0)))</f>
        <v>0</v>
      </c>
      <c r="N799" s="766">
        <f t="shared" si="72"/>
        <v>0</v>
      </c>
      <c r="O799" s="652"/>
      <c r="P799" s="767"/>
      <c r="R799" s="833">
        <f t="shared" si="73"/>
        <v>0</v>
      </c>
      <c r="S799" s="849">
        <f t="shared" si="74"/>
        <v>0</v>
      </c>
    </row>
    <row r="800" spans="2:19" x14ac:dyDescent="0.35">
      <c r="B800" s="229"/>
      <c r="C800" s="301"/>
      <c r="D800" s="301"/>
      <c r="E800" s="233"/>
      <c r="F800" s="301"/>
      <c r="G800" s="302"/>
      <c r="H800" s="170"/>
      <c r="I800" s="170"/>
      <c r="J800" s="231"/>
      <c r="K800" s="586">
        <f t="shared" si="70"/>
        <v>0</v>
      </c>
      <c r="L800" s="587">
        <f t="shared" si="71"/>
        <v>0</v>
      </c>
      <c r="M800" s="586">
        <f>IF(P800="x",0,IF(I800&lt;(INDEX(Lookup!$U$2:$U$10,MATCH($D$43,Lookup!$S$2:$S$10,0))),0,ROUND(((_xlfn.DAYS(I800,H800)+1)*J800)/7,0)))</f>
        <v>0</v>
      </c>
      <c r="N800" s="766">
        <f t="shared" si="72"/>
        <v>0</v>
      </c>
      <c r="O800" s="652"/>
      <c r="P800" s="767"/>
      <c r="R800" s="833">
        <f t="shared" si="73"/>
        <v>0</v>
      </c>
      <c r="S800" s="849">
        <f t="shared" si="74"/>
        <v>0</v>
      </c>
    </row>
    <row r="801" spans="2:19" x14ac:dyDescent="0.35">
      <c r="B801" s="229"/>
      <c r="C801" s="301"/>
      <c r="D801" s="301"/>
      <c r="E801" s="233"/>
      <c r="F801" s="301"/>
      <c r="G801" s="302"/>
      <c r="H801" s="170"/>
      <c r="I801" s="170"/>
      <c r="J801" s="231"/>
      <c r="K801" s="586">
        <f t="shared" si="70"/>
        <v>0</v>
      </c>
      <c r="L801" s="587">
        <f t="shared" si="71"/>
        <v>0</v>
      </c>
      <c r="M801" s="586">
        <f>IF(P801="x",0,IF(I801&lt;(INDEX(Lookup!$U$2:$U$10,MATCH($D$43,Lookup!$S$2:$S$10,0))),0,ROUND(((_xlfn.DAYS(I801,H801)+1)*J801)/7,0)))</f>
        <v>0</v>
      </c>
      <c r="N801" s="766">
        <f t="shared" si="72"/>
        <v>0</v>
      </c>
      <c r="O801" s="652"/>
      <c r="P801" s="767"/>
      <c r="R801" s="833">
        <f t="shared" si="73"/>
        <v>0</v>
      </c>
      <c r="S801" s="849">
        <f t="shared" si="74"/>
        <v>0</v>
      </c>
    </row>
    <row r="802" spans="2:19" x14ac:dyDescent="0.35">
      <c r="B802" s="229"/>
      <c r="C802" s="301"/>
      <c r="D802" s="301"/>
      <c r="E802" s="233"/>
      <c r="F802" s="301"/>
      <c r="G802" s="302"/>
      <c r="H802" s="170"/>
      <c r="I802" s="170"/>
      <c r="J802" s="231"/>
      <c r="K802" s="586">
        <f t="shared" si="70"/>
        <v>0</v>
      </c>
      <c r="L802" s="587">
        <f t="shared" si="71"/>
        <v>0</v>
      </c>
      <c r="M802" s="586">
        <f>IF(P802="x",0,IF(I802&lt;(INDEX(Lookup!$U$2:$U$10,MATCH($D$43,Lookup!$S$2:$S$10,0))),0,ROUND(((_xlfn.DAYS(I802,H802)+1)*J802)/7,0)))</f>
        <v>0</v>
      </c>
      <c r="N802" s="766">
        <f t="shared" si="72"/>
        <v>0</v>
      </c>
      <c r="O802" s="652"/>
      <c r="P802" s="767"/>
      <c r="R802" s="833">
        <f t="shared" si="73"/>
        <v>0</v>
      </c>
      <c r="S802" s="849">
        <f t="shared" si="74"/>
        <v>0</v>
      </c>
    </row>
    <row r="803" spans="2:19" x14ac:dyDescent="0.35">
      <c r="B803" s="229"/>
      <c r="C803" s="301"/>
      <c r="D803" s="301"/>
      <c r="E803" s="233"/>
      <c r="F803" s="301"/>
      <c r="G803" s="302"/>
      <c r="H803" s="170"/>
      <c r="I803" s="170"/>
      <c r="J803" s="231"/>
      <c r="K803" s="586">
        <f t="shared" si="70"/>
        <v>0</v>
      </c>
      <c r="L803" s="587">
        <f t="shared" si="71"/>
        <v>0</v>
      </c>
      <c r="M803" s="586">
        <f>IF(P803="x",0,IF(I803&lt;(INDEX(Lookup!$U$2:$U$10,MATCH($D$43,Lookup!$S$2:$S$10,0))),0,ROUND(((_xlfn.DAYS(I803,H803)+1)*J803)/7,0)))</f>
        <v>0</v>
      </c>
      <c r="N803" s="766">
        <f t="shared" si="72"/>
        <v>0</v>
      </c>
      <c r="O803" s="652"/>
      <c r="P803" s="767"/>
      <c r="R803" s="833">
        <f t="shared" si="73"/>
        <v>0</v>
      </c>
      <c r="S803" s="849">
        <f t="shared" si="74"/>
        <v>0</v>
      </c>
    </row>
    <row r="804" spans="2:19" x14ac:dyDescent="0.35">
      <c r="B804" s="229"/>
      <c r="C804" s="301"/>
      <c r="D804" s="301"/>
      <c r="E804" s="233"/>
      <c r="F804" s="301"/>
      <c r="G804" s="302"/>
      <c r="H804" s="170"/>
      <c r="I804" s="170"/>
      <c r="J804" s="231"/>
      <c r="K804" s="586">
        <f t="shared" si="70"/>
        <v>0</v>
      </c>
      <c r="L804" s="587">
        <f t="shared" si="71"/>
        <v>0</v>
      </c>
      <c r="M804" s="586">
        <f>IF(P804="x",0,IF(I804&lt;(INDEX(Lookup!$U$2:$U$10,MATCH($D$43,Lookup!$S$2:$S$10,0))),0,ROUND(((_xlfn.DAYS(I804,H804)+1)*J804)/7,0)))</f>
        <v>0</v>
      </c>
      <c r="N804" s="766">
        <f t="shared" si="72"/>
        <v>0</v>
      </c>
      <c r="O804" s="652"/>
      <c r="P804" s="767"/>
      <c r="R804" s="833">
        <f t="shared" si="73"/>
        <v>0</v>
      </c>
      <c r="S804" s="849">
        <f t="shared" si="74"/>
        <v>0</v>
      </c>
    </row>
    <row r="805" spans="2:19" x14ac:dyDescent="0.35">
      <c r="B805" s="229"/>
      <c r="C805" s="301"/>
      <c r="D805" s="301"/>
      <c r="E805" s="233"/>
      <c r="F805" s="301"/>
      <c r="G805" s="302"/>
      <c r="H805" s="170"/>
      <c r="I805" s="170"/>
      <c r="J805" s="231"/>
      <c r="K805" s="586">
        <f t="shared" si="70"/>
        <v>0</v>
      </c>
      <c r="L805" s="587">
        <f t="shared" si="71"/>
        <v>0</v>
      </c>
      <c r="M805" s="586">
        <f>IF(P805="x",0,IF(I805&lt;(INDEX(Lookup!$U$2:$U$10,MATCH($D$43,Lookup!$S$2:$S$10,0))),0,ROUND(((_xlfn.DAYS(I805,H805)+1)*J805)/7,0)))</f>
        <v>0</v>
      </c>
      <c r="N805" s="766">
        <f t="shared" si="72"/>
        <v>0</v>
      </c>
      <c r="O805" s="652"/>
      <c r="P805" s="767"/>
      <c r="R805" s="833">
        <f t="shared" si="73"/>
        <v>0</v>
      </c>
      <c r="S805" s="849">
        <f t="shared" si="74"/>
        <v>0</v>
      </c>
    </row>
    <row r="806" spans="2:19" x14ac:dyDescent="0.35">
      <c r="B806" s="229"/>
      <c r="C806" s="301"/>
      <c r="D806" s="301"/>
      <c r="E806" s="233"/>
      <c r="F806" s="301"/>
      <c r="G806" s="302"/>
      <c r="H806" s="170"/>
      <c r="I806" s="170"/>
      <c r="J806" s="231"/>
      <c r="K806" s="586">
        <f t="shared" si="70"/>
        <v>0</v>
      </c>
      <c r="L806" s="587">
        <f t="shared" si="71"/>
        <v>0</v>
      </c>
      <c r="M806" s="586">
        <f>IF(P806="x",0,IF(I806&lt;(INDEX(Lookup!$U$2:$U$10,MATCH($D$43,Lookup!$S$2:$S$10,0))),0,ROUND(((_xlfn.DAYS(I806,H806)+1)*J806)/7,0)))</f>
        <v>0</v>
      </c>
      <c r="N806" s="766">
        <f t="shared" si="72"/>
        <v>0</v>
      </c>
      <c r="O806" s="652"/>
      <c r="P806" s="767"/>
      <c r="R806" s="833">
        <f t="shared" si="73"/>
        <v>0</v>
      </c>
      <c r="S806" s="849">
        <f t="shared" si="74"/>
        <v>0</v>
      </c>
    </row>
    <row r="807" spans="2:19" x14ac:dyDescent="0.35">
      <c r="B807" s="229"/>
      <c r="C807" s="301"/>
      <c r="D807" s="301"/>
      <c r="E807" s="233"/>
      <c r="F807" s="301"/>
      <c r="G807" s="302"/>
      <c r="H807" s="170"/>
      <c r="I807" s="170"/>
      <c r="J807" s="231"/>
      <c r="K807" s="586">
        <f t="shared" si="70"/>
        <v>0</v>
      </c>
      <c r="L807" s="587">
        <f t="shared" si="71"/>
        <v>0</v>
      </c>
      <c r="M807" s="586">
        <f>IF(P807="x",0,IF(I807&lt;(INDEX(Lookup!$U$2:$U$10,MATCH($D$43,Lookup!$S$2:$S$10,0))),0,ROUND(((_xlfn.DAYS(I807,H807)+1)*J807)/7,0)))</f>
        <v>0</v>
      </c>
      <c r="N807" s="766">
        <f t="shared" si="72"/>
        <v>0</v>
      </c>
      <c r="O807" s="652"/>
      <c r="P807" s="767"/>
      <c r="R807" s="833">
        <f t="shared" si="73"/>
        <v>0</v>
      </c>
      <c r="S807" s="849">
        <f t="shared" si="74"/>
        <v>0</v>
      </c>
    </row>
    <row r="808" spans="2:19" x14ac:dyDescent="0.35">
      <c r="B808" s="229"/>
      <c r="C808" s="301"/>
      <c r="D808" s="301"/>
      <c r="E808" s="233"/>
      <c r="F808" s="301"/>
      <c r="G808" s="302"/>
      <c r="H808" s="170"/>
      <c r="I808" s="170"/>
      <c r="J808" s="231"/>
      <c r="K808" s="586">
        <f t="shared" si="70"/>
        <v>0</v>
      </c>
      <c r="L808" s="587">
        <f t="shared" si="71"/>
        <v>0</v>
      </c>
      <c r="M808" s="586">
        <f>IF(P808="x",0,IF(I808&lt;(INDEX(Lookup!$U$2:$U$10,MATCH($D$43,Lookup!$S$2:$S$10,0))),0,ROUND(((_xlfn.DAYS(I808,H808)+1)*J808)/7,0)))</f>
        <v>0</v>
      </c>
      <c r="N808" s="766">
        <f t="shared" si="72"/>
        <v>0</v>
      </c>
      <c r="O808" s="652"/>
      <c r="P808" s="767"/>
      <c r="R808" s="833">
        <f t="shared" si="73"/>
        <v>0</v>
      </c>
      <c r="S808" s="849">
        <f t="shared" si="74"/>
        <v>0</v>
      </c>
    </row>
    <row r="809" spans="2:19" x14ac:dyDescent="0.35">
      <c r="B809" s="229"/>
      <c r="C809" s="301"/>
      <c r="D809" s="301"/>
      <c r="E809" s="233"/>
      <c r="F809" s="301"/>
      <c r="G809" s="302"/>
      <c r="H809" s="170"/>
      <c r="I809" s="170"/>
      <c r="J809" s="231"/>
      <c r="K809" s="586">
        <f t="shared" si="70"/>
        <v>0</v>
      </c>
      <c r="L809" s="587">
        <f t="shared" si="71"/>
        <v>0</v>
      </c>
      <c r="M809" s="586">
        <f>IF(P809="x",0,IF(I809&lt;(INDEX(Lookup!$U$2:$U$10,MATCH($D$43,Lookup!$S$2:$S$10,0))),0,ROUND(((_xlfn.DAYS(I809,H809)+1)*J809)/7,0)))</f>
        <v>0</v>
      </c>
      <c r="N809" s="766">
        <f t="shared" si="72"/>
        <v>0</v>
      </c>
      <c r="O809" s="652"/>
      <c r="P809" s="767"/>
      <c r="R809" s="833">
        <f t="shared" si="73"/>
        <v>0</v>
      </c>
      <c r="S809" s="849">
        <f t="shared" si="74"/>
        <v>0</v>
      </c>
    </row>
    <row r="810" spans="2:19" x14ac:dyDescent="0.35">
      <c r="B810" s="229"/>
      <c r="C810" s="301"/>
      <c r="D810" s="301"/>
      <c r="E810" s="233"/>
      <c r="F810" s="301"/>
      <c r="G810" s="302"/>
      <c r="H810" s="170"/>
      <c r="I810" s="170"/>
      <c r="J810" s="231"/>
      <c r="K810" s="586">
        <f t="shared" si="70"/>
        <v>0</v>
      </c>
      <c r="L810" s="587">
        <f t="shared" si="71"/>
        <v>0</v>
      </c>
      <c r="M810" s="586">
        <f>IF(P810="x",0,IF(I810&lt;(INDEX(Lookup!$U$2:$U$10,MATCH($D$43,Lookup!$S$2:$S$10,0))),0,ROUND(((_xlfn.DAYS(I810,H810)+1)*J810)/7,0)))</f>
        <v>0</v>
      </c>
      <c r="N810" s="766">
        <f t="shared" si="72"/>
        <v>0</v>
      </c>
      <c r="O810" s="652"/>
      <c r="P810" s="767"/>
      <c r="R810" s="833">
        <f t="shared" si="73"/>
        <v>0</v>
      </c>
      <c r="S810" s="849">
        <f t="shared" si="74"/>
        <v>0</v>
      </c>
    </row>
    <row r="811" spans="2:19" x14ac:dyDescent="0.35">
      <c r="B811" s="229"/>
      <c r="C811" s="301"/>
      <c r="D811" s="301"/>
      <c r="E811" s="233"/>
      <c r="F811" s="301"/>
      <c r="G811" s="302"/>
      <c r="H811" s="170"/>
      <c r="I811" s="170"/>
      <c r="J811" s="231"/>
      <c r="K811" s="586">
        <f t="shared" si="70"/>
        <v>0</v>
      </c>
      <c r="L811" s="587">
        <f t="shared" si="71"/>
        <v>0</v>
      </c>
      <c r="M811" s="586">
        <f>IF(P811="x",0,IF(I811&lt;(INDEX(Lookup!$U$2:$U$10,MATCH($D$43,Lookup!$S$2:$S$10,0))),0,ROUND(((_xlfn.DAYS(I811,H811)+1)*J811)/7,0)))</f>
        <v>0</v>
      </c>
      <c r="N811" s="766">
        <f t="shared" si="72"/>
        <v>0</v>
      </c>
      <c r="O811" s="652"/>
      <c r="P811" s="767"/>
      <c r="R811" s="833">
        <f t="shared" si="73"/>
        <v>0</v>
      </c>
      <c r="S811" s="849">
        <f t="shared" si="74"/>
        <v>0</v>
      </c>
    </row>
    <row r="812" spans="2:19" x14ac:dyDescent="0.35">
      <c r="B812" s="229"/>
      <c r="C812" s="301"/>
      <c r="D812" s="301"/>
      <c r="E812" s="233"/>
      <c r="F812" s="301"/>
      <c r="G812" s="302"/>
      <c r="H812" s="170"/>
      <c r="I812" s="170"/>
      <c r="J812" s="231"/>
      <c r="K812" s="586">
        <f t="shared" si="70"/>
        <v>0</v>
      </c>
      <c r="L812" s="587">
        <f t="shared" si="71"/>
        <v>0</v>
      </c>
      <c r="M812" s="586">
        <f>IF(P812="x",0,IF(I812&lt;(INDEX(Lookup!$U$2:$U$10,MATCH($D$43,Lookup!$S$2:$S$10,0))),0,ROUND(((_xlfn.DAYS(I812,H812)+1)*J812)/7,0)))</f>
        <v>0</v>
      </c>
      <c r="N812" s="766">
        <f t="shared" si="72"/>
        <v>0</v>
      </c>
      <c r="O812" s="652"/>
      <c r="P812" s="767"/>
      <c r="R812" s="833">
        <f t="shared" si="73"/>
        <v>0</v>
      </c>
      <c r="S812" s="849">
        <f t="shared" si="74"/>
        <v>0</v>
      </c>
    </row>
    <row r="813" spans="2:19" x14ac:dyDescent="0.35">
      <c r="B813" s="229"/>
      <c r="C813" s="301"/>
      <c r="D813" s="301"/>
      <c r="E813" s="233"/>
      <c r="F813" s="301"/>
      <c r="G813" s="302"/>
      <c r="H813" s="170"/>
      <c r="I813" s="170"/>
      <c r="J813" s="231"/>
      <c r="K813" s="586">
        <f t="shared" si="70"/>
        <v>0</v>
      </c>
      <c r="L813" s="587">
        <f t="shared" si="71"/>
        <v>0</v>
      </c>
      <c r="M813" s="586">
        <f>IF(P813="x",0,IF(I813&lt;(INDEX(Lookup!$U$2:$U$10,MATCH($D$43,Lookup!$S$2:$S$10,0))),0,ROUND(((_xlfn.DAYS(I813,H813)+1)*J813)/7,0)))</f>
        <v>0</v>
      </c>
      <c r="N813" s="766">
        <f t="shared" si="72"/>
        <v>0</v>
      </c>
      <c r="O813" s="652"/>
      <c r="P813" s="767"/>
      <c r="R813" s="833">
        <f t="shared" si="73"/>
        <v>0</v>
      </c>
      <c r="S813" s="849">
        <f t="shared" si="74"/>
        <v>0</v>
      </c>
    </row>
    <row r="814" spans="2:19" x14ac:dyDescent="0.35">
      <c r="B814" s="229"/>
      <c r="C814" s="301"/>
      <c r="D814" s="301"/>
      <c r="E814" s="233"/>
      <c r="F814" s="301"/>
      <c r="G814" s="302"/>
      <c r="H814" s="170"/>
      <c r="I814" s="170"/>
      <c r="J814" s="231"/>
      <c r="K814" s="586">
        <f t="shared" si="70"/>
        <v>0</v>
      </c>
      <c r="L814" s="587">
        <f t="shared" si="71"/>
        <v>0</v>
      </c>
      <c r="M814" s="586">
        <f>IF(P814="x",0,IF(I814&lt;(INDEX(Lookup!$U$2:$U$10,MATCH($D$43,Lookup!$S$2:$S$10,0))),0,ROUND(((_xlfn.DAYS(I814,H814)+1)*J814)/7,0)))</f>
        <v>0</v>
      </c>
      <c r="N814" s="766">
        <f t="shared" si="72"/>
        <v>0</v>
      </c>
      <c r="O814" s="652"/>
      <c r="P814" s="767"/>
      <c r="R814" s="833">
        <f t="shared" si="73"/>
        <v>0</v>
      </c>
      <c r="S814" s="849">
        <f t="shared" si="74"/>
        <v>0</v>
      </c>
    </row>
    <row r="815" spans="2:19" x14ac:dyDescent="0.35">
      <c r="B815" s="229"/>
      <c r="C815" s="301"/>
      <c r="D815" s="301"/>
      <c r="E815" s="233"/>
      <c r="F815" s="301"/>
      <c r="G815" s="302"/>
      <c r="H815" s="170"/>
      <c r="I815" s="170"/>
      <c r="J815" s="231"/>
      <c r="K815" s="586">
        <f t="shared" ref="K815:K878" si="75">ROUND(((_xlfn.DAYS(I815,H815)+1)*J815)/7,0)</f>
        <v>0</v>
      </c>
      <c r="L815" s="587">
        <f t="shared" ref="L815:L878" si="76">K815*$K$6</f>
        <v>0</v>
      </c>
      <c r="M815" s="586">
        <f>IF(P815="x",0,IF(I815&lt;(INDEX(Lookup!$U$2:$U$10,MATCH($D$43,Lookup!$S$2:$S$10,0))),0,ROUND(((_xlfn.DAYS(I815,H815)+1)*J815)/7,0)))</f>
        <v>0</v>
      </c>
      <c r="N815" s="766">
        <f t="shared" ref="N815:N878" si="77">M815*$K$6</f>
        <v>0</v>
      </c>
      <c r="O815" s="652"/>
      <c r="P815" s="767"/>
      <c r="R815" s="833">
        <f t="shared" ref="R815:R878" si="78">L815*$I$30</f>
        <v>0</v>
      </c>
      <c r="S815" s="849">
        <f t="shared" ref="S815:S878" si="79">N815*$I$40</f>
        <v>0</v>
      </c>
    </row>
    <row r="816" spans="2:19" x14ac:dyDescent="0.35">
      <c r="B816" s="229"/>
      <c r="C816" s="301"/>
      <c r="D816" s="301"/>
      <c r="E816" s="233"/>
      <c r="F816" s="301"/>
      <c r="G816" s="302"/>
      <c r="H816" s="170"/>
      <c r="I816" s="170"/>
      <c r="J816" s="231"/>
      <c r="K816" s="586">
        <f t="shared" si="75"/>
        <v>0</v>
      </c>
      <c r="L816" s="587">
        <f t="shared" si="76"/>
        <v>0</v>
      </c>
      <c r="M816" s="586">
        <f>IF(P816="x",0,IF(I816&lt;(INDEX(Lookup!$U$2:$U$10,MATCH($D$43,Lookup!$S$2:$S$10,0))),0,ROUND(((_xlfn.DAYS(I816,H816)+1)*J816)/7,0)))</f>
        <v>0</v>
      </c>
      <c r="N816" s="766">
        <f t="shared" si="77"/>
        <v>0</v>
      </c>
      <c r="O816" s="652"/>
      <c r="P816" s="767"/>
      <c r="R816" s="833">
        <f t="shared" si="78"/>
        <v>0</v>
      </c>
      <c r="S816" s="849">
        <f t="shared" si="79"/>
        <v>0</v>
      </c>
    </row>
    <row r="817" spans="2:19" x14ac:dyDescent="0.35">
      <c r="B817" s="229"/>
      <c r="C817" s="301"/>
      <c r="D817" s="301"/>
      <c r="E817" s="233"/>
      <c r="F817" s="301"/>
      <c r="G817" s="302"/>
      <c r="H817" s="170"/>
      <c r="I817" s="170"/>
      <c r="J817" s="231"/>
      <c r="K817" s="586">
        <f t="shared" si="75"/>
        <v>0</v>
      </c>
      <c r="L817" s="587">
        <f t="shared" si="76"/>
        <v>0</v>
      </c>
      <c r="M817" s="586">
        <f>IF(P817="x",0,IF(I817&lt;(INDEX(Lookup!$U$2:$U$10,MATCH($D$43,Lookup!$S$2:$S$10,0))),0,ROUND(((_xlfn.DAYS(I817,H817)+1)*J817)/7,0)))</f>
        <v>0</v>
      </c>
      <c r="N817" s="766">
        <f t="shared" si="77"/>
        <v>0</v>
      </c>
      <c r="O817" s="652"/>
      <c r="P817" s="767"/>
      <c r="R817" s="833">
        <f t="shared" si="78"/>
        <v>0</v>
      </c>
      <c r="S817" s="849">
        <f t="shared" si="79"/>
        <v>0</v>
      </c>
    </row>
    <row r="818" spans="2:19" x14ac:dyDescent="0.35">
      <c r="B818" s="229"/>
      <c r="C818" s="301"/>
      <c r="D818" s="301"/>
      <c r="E818" s="233"/>
      <c r="F818" s="301"/>
      <c r="G818" s="302"/>
      <c r="H818" s="170"/>
      <c r="I818" s="170"/>
      <c r="J818" s="231"/>
      <c r="K818" s="586">
        <f t="shared" si="75"/>
        <v>0</v>
      </c>
      <c r="L818" s="587">
        <f t="shared" si="76"/>
        <v>0</v>
      </c>
      <c r="M818" s="586">
        <f>IF(P818="x",0,IF(I818&lt;(INDEX(Lookup!$U$2:$U$10,MATCH($D$43,Lookup!$S$2:$S$10,0))),0,ROUND(((_xlfn.DAYS(I818,H818)+1)*J818)/7,0)))</f>
        <v>0</v>
      </c>
      <c r="N818" s="766">
        <f t="shared" si="77"/>
        <v>0</v>
      </c>
      <c r="O818" s="652"/>
      <c r="P818" s="767"/>
      <c r="R818" s="833">
        <f t="shared" si="78"/>
        <v>0</v>
      </c>
      <c r="S818" s="849">
        <f t="shared" si="79"/>
        <v>0</v>
      </c>
    </row>
    <row r="819" spans="2:19" x14ac:dyDescent="0.35">
      <c r="B819" s="229"/>
      <c r="C819" s="301"/>
      <c r="D819" s="301"/>
      <c r="E819" s="233"/>
      <c r="F819" s="301"/>
      <c r="G819" s="302"/>
      <c r="H819" s="170"/>
      <c r="I819" s="170"/>
      <c r="J819" s="231"/>
      <c r="K819" s="586">
        <f t="shared" si="75"/>
        <v>0</v>
      </c>
      <c r="L819" s="587">
        <f t="shared" si="76"/>
        <v>0</v>
      </c>
      <c r="M819" s="586">
        <f>IF(P819="x",0,IF(I819&lt;(INDEX(Lookup!$U$2:$U$10,MATCH($D$43,Lookup!$S$2:$S$10,0))),0,ROUND(((_xlfn.DAYS(I819,H819)+1)*J819)/7,0)))</f>
        <v>0</v>
      </c>
      <c r="N819" s="766">
        <f t="shared" si="77"/>
        <v>0</v>
      </c>
      <c r="O819" s="652"/>
      <c r="P819" s="767"/>
      <c r="R819" s="833">
        <f t="shared" si="78"/>
        <v>0</v>
      </c>
      <c r="S819" s="849">
        <f t="shared" si="79"/>
        <v>0</v>
      </c>
    </row>
    <row r="820" spans="2:19" x14ac:dyDescent="0.35">
      <c r="B820" s="229"/>
      <c r="C820" s="301"/>
      <c r="D820" s="301"/>
      <c r="E820" s="233"/>
      <c r="F820" s="301"/>
      <c r="G820" s="302"/>
      <c r="H820" s="170"/>
      <c r="I820" s="170"/>
      <c r="J820" s="231"/>
      <c r="K820" s="586">
        <f t="shared" si="75"/>
        <v>0</v>
      </c>
      <c r="L820" s="587">
        <f t="shared" si="76"/>
        <v>0</v>
      </c>
      <c r="M820" s="586">
        <f>IF(P820="x",0,IF(I820&lt;(INDEX(Lookup!$U$2:$U$10,MATCH($D$43,Lookup!$S$2:$S$10,0))),0,ROUND(((_xlfn.DAYS(I820,H820)+1)*J820)/7,0)))</f>
        <v>0</v>
      </c>
      <c r="N820" s="766">
        <f t="shared" si="77"/>
        <v>0</v>
      </c>
      <c r="O820" s="652"/>
      <c r="P820" s="767"/>
      <c r="R820" s="833">
        <f t="shared" si="78"/>
        <v>0</v>
      </c>
      <c r="S820" s="849">
        <f t="shared" si="79"/>
        <v>0</v>
      </c>
    </row>
    <row r="821" spans="2:19" x14ac:dyDescent="0.35">
      <c r="B821" s="229"/>
      <c r="C821" s="301"/>
      <c r="D821" s="301"/>
      <c r="E821" s="233"/>
      <c r="F821" s="301"/>
      <c r="G821" s="302"/>
      <c r="H821" s="170"/>
      <c r="I821" s="170"/>
      <c r="J821" s="231"/>
      <c r="K821" s="586">
        <f t="shared" si="75"/>
        <v>0</v>
      </c>
      <c r="L821" s="587">
        <f t="shared" si="76"/>
        <v>0</v>
      </c>
      <c r="M821" s="586">
        <f>IF(P821="x",0,IF(I821&lt;(INDEX(Lookup!$U$2:$U$10,MATCH($D$43,Lookup!$S$2:$S$10,0))),0,ROUND(((_xlfn.DAYS(I821,H821)+1)*J821)/7,0)))</f>
        <v>0</v>
      </c>
      <c r="N821" s="766">
        <f t="shared" si="77"/>
        <v>0</v>
      </c>
      <c r="O821" s="652"/>
      <c r="P821" s="767"/>
      <c r="R821" s="833">
        <f t="shared" si="78"/>
        <v>0</v>
      </c>
      <c r="S821" s="849">
        <f t="shared" si="79"/>
        <v>0</v>
      </c>
    </row>
    <row r="822" spans="2:19" x14ac:dyDescent="0.35">
      <c r="B822" s="229"/>
      <c r="C822" s="301"/>
      <c r="D822" s="301"/>
      <c r="E822" s="233"/>
      <c r="F822" s="301"/>
      <c r="G822" s="302"/>
      <c r="H822" s="170"/>
      <c r="I822" s="170"/>
      <c r="J822" s="231"/>
      <c r="K822" s="586">
        <f t="shared" si="75"/>
        <v>0</v>
      </c>
      <c r="L822" s="587">
        <f t="shared" si="76"/>
        <v>0</v>
      </c>
      <c r="M822" s="586">
        <f>IF(P822="x",0,IF(I822&lt;(INDEX(Lookup!$U$2:$U$10,MATCH($D$43,Lookup!$S$2:$S$10,0))),0,ROUND(((_xlfn.DAYS(I822,H822)+1)*J822)/7,0)))</f>
        <v>0</v>
      </c>
      <c r="N822" s="766">
        <f t="shared" si="77"/>
        <v>0</v>
      </c>
      <c r="O822" s="652"/>
      <c r="P822" s="767"/>
      <c r="R822" s="833">
        <f t="shared" si="78"/>
        <v>0</v>
      </c>
      <c r="S822" s="849">
        <f t="shared" si="79"/>
        <v>0</v>
      </c>
    </row>
    <row r="823" spans="2:19" x14ac:dyDescent="0.35">
      <c r="B823" s="229"/>
      <c r="C823" s="301"/>
      <c r="D823" s="301"/>
      <c r="E823" s="233"/>
      <c r="F823" s="301"/>
      <c r="G823" s="302"/>
      <c r="H823" s="170"/>
      <c r="I823" s="170"/>
      <c r="J823" s="231"/>
      <c r="K823" s="586">
        <f t="shared" si="75"/>
        <v>0</v>
      </c>
      <c r="L823" s="587">
        <f t="shared" si="76"/>
        <v>0</v>
      </c>
      <c r="M823" s="586">
        <f>IF(P823="x",0,IF(I823&lt;(INDEX(Lookup!$U$2:$U$10,MATCH($D$43,Lookup!$S$2:$S$10,0))),0,ROUND(((_xlfn.DAYS(I823,H823)+1)*J823)/7,0)))</f>
        <v>0</v>
      </c>
      <c r="N823" s="766">
        <f t="shared" si="77"/>
        <v>0</v>
      </c>
      <c r="O823" s="652"/>
      <c r="P823" s="767"/>
      <c r="R823" s="833">
        <f t="shared" si="78"/>
        <v>0</v>
      </c>
      <c r="S823" s="849">
        <f t="shared" si="79"/>
        <v>0</v>
      </c>
    </row>
    <row r="824" spans="2:19" x14ac:dyDescent="0.35">
      <c r="B824" s="229"/>
      <c r="C824" s="301"/>
      <c r="D824" s="301"/>
      <c r="E824" s="233"/>
      <c r="F824" s="301"/>
      <c r="G824" s="302"/>
      <c r="H824" s="170"/>
      <c r="I824" s="170"/>
      <c r="J824" s="231"/>
      <c r="K824" s="586">
        <f t="shared" si="75"/>
        <v>0</v>
      </c>
      <c r="L824" s="587">
        <f t="shared" si="76"/>
        <v>0</v>
      </c>
      <c r="M824" s="586">
        <f>IF(P824="x",0,IF(I824&lt;(INDEX(Lookup!$U$2:$U$10,MATCH($D$43,Lookup!$S$2:$S$10,0))),0,ROUND(((_xlfn.DAYS(I824,H824)+1)*J824)/7,0)))</f>
        <v>0</v>
      </c>
      <c r="N824" s="766">
        <f t="shared" si="77"/>
        <v>0</v>
      </c>
      <c r="O824" s="652"/>
      <c r="P824" s="767"/>
      <c r="R824" s="833">
        <f t="shared" si="78"/>
        <v>0</v>
      </c>
      <c r="S824" s="849">
        <f t="shared" si="79"/>
        <v>0</v>
      </c>
    </row>
    <row r="825" spans="2:19" x14ac:dyDescent="0.35">
      <c r="B825" s="229"/>
      <c r="C825" s="301"/>
      <c r="D825" s="301"/>
      <c r="E825" s="233"/>
      <c r="F825" s="301"/>
      <c r="G825" s="302"/>
      <c r="H825" s="170"/>
      <c r="I825" s="170"/>
      <c r="J825" s="231"/>
      <c r="K825" s="586">
        <f t="shared" si="75"/>
        <v>0</v>
      </c>
      <c r="L825" s="587">
        <f t="shared" si="76"/>
        <v>0</v>
      </c>
      <c r="M825" s="586">
        <f>IF(P825="x",0,IF(I825&lt;(INDEX(Lookup!$U$2:$U$10,MATCH($D$43,Lookup!$S$2:$S$10,0))),0,ROUND(((_xlfn.DAYS(I825,H825)+1)*J825)/7,0)))</f>
        <v>0</v>
      </c>
      <c r="N825" s="766">
        <f t="shared" si="77"/>
        <v>0</v>
      </c>
      <c r="O825" s="652"/>
      <c r="P825" s="767"/>
      <c r="R825" s="833">
        <f t="shared" si="78"/>
        <v>0</v>
      </c>
      <c r="S825" s="849">
        <f t="shared" si="79"/>
        <v>0</v>
      </c>
    </row>
    <row r="826" spans="2:19" x14ac:dyDescent="0.35">
      <c r="B826" s="229"/>
      <c r="C826" s="301"/>
      <c r="D826" s="301"/>
      <c r="E826" s="233"/>
      <c r="F826" s="301"/>
      <c r="G826" s="302"/>
      <c r="H826" s="170"/>
      <c r="I826" s="170"/>
      <c r="J826" s="231"/>
      <c r="K826" s="586">
        <f t="shared" si="75"/>
        <v>0</v>
      </c>
      <c r="L826" s="587">
        <f t="shared" si="76"/>
        <v>0</v>
      </c>
      <c r="M826" s="586">
        <f>IF(P826="x",0,IF(I826&lt;(INDEX(Lookup!$U$2:$U$10,MATCH($D$43,Lookup!$S$2:$S$10,0))),0,ROUND(((_xlfn.DAYS(I826,H826)+1)*J826)/7,0)))</f>
        <v>0</v>
      </c>
      <c r="N826" s="766">
        <f t="shared" si="77"/>
        <v>0</v>
      </c>
      <c r="O826" s="652"/>
      <c r="P826" s="767"/>
      <c r="R826" s="833">
        <f t="shared" si="78"/>
        <v>0</v>
      </c>
      <c r="S826" s="849">
        <f t="shared" si="79"/>
        <v>0</v>
      </c>
    </row>
    <row r="827" spans="2:19" x14ac:dyDescent="0.35">
      <c r="B827" s="229"/>
      <c r="C827" s="301"/>
      <c r="D827" s="301"/>
      <c r="E827" s="233"/>
      <c r="F827" s="301"/>
      <c r="G827" s="302"/>
      <c r="H827" s="170"/>
      <c r="I827" s="170"/>
      <c r="J827" s="231"/>
      <c r="K827" s="586">
        <f t="shared" si="75"/>
        <v>0</v>
      </c>
      <c r="L827" s="587">
        <f t="shared" si="76"/>
        <v>0</v>
      </c>
      <c r="M827" s="586">
        <f>IF(P827="x",0,IF(I827&lt;(INDEX(Lookup!$U$2:$U$10,MATCH($D$43,Lookup!$S$2:$S$10,0))),0,ROUND(((_xlfn.DAYS(I827,H827)+1)*J827)/7,0)))</f>
        <v>0</v>
      </c>
      <c r="N827" s="766">
        <f t="shared" si="77"/>
        <v>0</v>
      </c>
      <c r="O827" s="652"/>
      <c r="P827" s="767"/>
      <c r="R827" s="833">
        <f t="shared" si="78"/>
        <v>0</v>
      </c>
      <c r="S827" s="849">
        <f t="shared" si="79"/>
        <v>0</v>
      </c>
    </row>
    <row r="828" spans="2:19" x14ac:dyDescent="0.35">
      <c r="B828" s="229"/>
      <c r="C828" s="301"/>
      <c r="D828" s="301"/>
      <c r="E828" s="233"/>
      <c r="F828" s="301"/>
      <c r="G828" s="302"/>
      <c r="H828" s="170"/>
      <c r="I828" s="170"/>
      <c r="J828" s="231"/>
      <c r="K828" s="586">
        <f t="shared" si="75"/>
        <v>0</v>
      </c>
      <c r="L828" s="587">
        <f t="shared" si="76"/>
        <v>0</v>
      </c>
      <c r="M828" s="586">
        <f>IF(P828="x",0,IF(I828&lt;(INDEX(Lookup!$U$2:$U$10,MATCH($D$43,Lookup!$S$2:$S$10,0))),0,ROUND(((_xlfn.DAYS(I828,H828)+1)*J828)/7,0)))</f>
        <v>0</v>
      </c>
      <c r="N828" s="766">
        <f t="shared" si="77"/>
        <v>0</v>
      </c>
      <c r="O828" s="652"/>
      <c r="P828" s="767"/>
      <c r="R828" s="833">
        <f t="shared" si="78"/>
        <v>0</v>
      </c>
      <c r="S828" s="849">
        <f t="shared" si="79"/>
        <v>0</v>
      </c>
    </row>
    <row r="829" spans="2:19" x14ac:dyDescent="0.35">
      <c r="B829" s="229"/>
      <c r="C829" s="301"/>
      <c r="D829" s="301"/>
      <c r="E829" s="233"/>
      <c r="F829" s="301"/>
      <c r="G829" s="302"/>
      <c r="H829" s="170"/>
      <c r="I829" s="170"/>
      <c r="J829" s="231"/>
      <c r="K829" s="586">
        <f t="shared" si="75"/>
        <v>0</v>
      </c>
      <c r="L829" s="587">
        <f t="shared" si="76"/>
        <v>0</v>
      </c>
      <c r="M829" s="586">
        <f>IF(P829="x",0,IF(I829&lt;(INDEX(Lookup!$U$2:$U$10,MATCH($D$43,Lookup!$S$2:$S$10,0))),0,ROUND(((_xlfn.DAYS(I829,H829)+1)*J829)/7,0)))</f>
        <v>0</v>
      </c>
      <c r="N829" s="766">
        <f t="shared" si="77"/>
        <v>0</v>
      </c>
      <c r="O829" s="652"/>
      <c r="P829" s="767"/>
      <c r="R829" s="833">
        <f t="shared" si="78"/>
        <v>0</v>
      </c>
      <c r="S829" s="849">
        <f t="shared" si="79"/>
        <v>0</v>
      </c>
    </row>
    <row r="830" spans="2:19" x14ac:dyDescent="0.35">
      <c r="B830" s="229"/>
      <c r="C830" s="301"/>
      <c r="D830" s="301"/>
      <c r="E830" s="233"/>
      <c r="F830" s="301"/>
      <c r="G830" s="302"/>
      <c r="H830" s="170"/>
      <c r="I830" s="170"/>
      <c r="J830" s="231"/>
      <c r="K830" s="586">
        <f t="shared" si="75"/>
        <v>0</v>
      </c>
      <c r="L830" s="587">
        <f t="shared" si="76"/>
        <v>0</v>
      </c>
      <c r="M830" s="586">
        <f>IF(P830="x",0,IF(I830&lt;(INDEX(Lookup!$U$2:$U$10,MATCH($D$43,Lookup!$S$2:$S$10,0))),0,ROUND(((_xlfn.DAYS(I830,H830)+1)*J830)/7,0)))</f>
        <v>0</v>
      </c>
      <c r="N830" s="766">
        <f t="shared" si="77"/>
        <v>0</v>
      </c>
      <c r="O830" s="652"/>
      <c r="P830" s="767"/>
      <c r="R830" s="833">
        <f t="shared" si="78"/>
        <v>0</v>
      </c>
      <c r="S830" s="849">
        <f t="shared" si="79"/>
        <v>0</v>
      </c>
    </row>
    <row r="831" spans="2:19" x14ac:dyDescent="0.35">
      <c r="B831" s="229"/>
      <c r="C831" s="301"/>
      <c r="D831" s="301"/>
      <c r="E831" s="233"/>
      <c r="F831" s="301"/>
      <c r="G831" s="302"/>
      <c r="H831" s="170"/>
      <c r="I831" s="170"/>
      <c r="J831" s="231"/>
      <c r="K831" s="586">
        <f t="shared" si="75"/>
        <v>0</v>
      </c>
      <c r="L831" s="587">
        <f t="shared" si="76"/>
        <v>0</v>
      </c>
      <c r="M831" s="586">
        <f>IF(P831="x",0,IF(I831&lt;(INDEX(Lookup!$U$2:$U$10,MATCH($D$43,Lookup!$S$2:$S$10,0))),0,ROUND(((_xlfn.DAYS(I831,H831)+1)*J831)/7,0)))</f>
        <v>0</v>
      </c>
      <c r="N831" s="766">
        <f t="shared" si="77"/>
        <v>0</v>
      </c>
      <c r="O831" s="652"/>
      <c r="P831" s="767"/>
      <c r="R831" s="833">
        <f t="shared" si="78"/>
        <v>0</v>
      </c>
      <c r="S831" s="849">
        <f t="shared" si="79"/>
        <v>0</v>
      </c>
    </row>
    <row r="832" spans="2:19" x14ac:dyDescent="0.35">
      <c r="B832" s="229"/>
      <c r="C832" s="301"/>
      <c r="D832" s="301"/>
      <c r="E832" s="233"/>
      <c r="F832" s="301"/>
      <c r="G832" s="302"/>
      <c r="H832" s="170"/>
      <c r="I832" s="170"/>
      <c r="J832" s="231"/>
      <c r="K832" s="586">
        <f t="shared" si="75"/>
        <v>0</v>
      </c>
      <c r="L832" s="587">
        <f t="shared" si="76"/>
        <v>0</v>
      </c>
      <c r="M832" s="586">
        <f>IF(P832="x",0,IF(I832&lt;(INDEX(Lookup!$U$2:$U$10,MATCH($D$43,Lookup!$S$2:$S$10,0))),0,ROUND(((_xlfn.DAYS(I832,H832)+1)*J832)/7,0)))</f>
        <v>0</v>
      </c>
      <c r="N832" s="766">
        <f t="shared" si="77"/>
        <v>0</v>
      </c>
      <c r="O832" s="652"/>
      <c r="P832" s="767"/>
      <c r="R832" s="833">
        <f t="shared" si="78"/>
        <v>0</v>
      </c>
      <c r="S832" s="849">
        <f t="shared" si="79"/>
        <v>0</v>
      </c>
    </row>
    <row r="833" spans="2:19" x14ac:dyDescent="0.35">
      <c r="B833" s="229"/>
      <c r="C833" s="301"/>
      <c r="D833" s="301"/>
      <c r="E833" s="233"/>
      <c r="F833" s="301"/>
      <c r="G833" s="302"/>
      <c r="H833" s="170"/>
      <c r="I833" s="170"/>
      <c r="J833" s="231"/>
      <c r="K833" s="586">
        <f t="shared" si="75"/>
        <v>0</v>
      </c>
      <c r="L833" s="587">
        <f t="shared" si="76"/>
        <v>0</v>
      </c>
      <c r="M833" s="586">
        <f>IF(P833="x",0,IF(I833&lt;(INDEX(Lookup!$U$2:$U$10,MATCH($D$43,Lookup!$S$2:$S$10,0))),0,ROUND(((_xlfn.DAYS(I833,H833)+1)*J833)/7,0)))</f>
        <v>0</v>
      </c>
      <c r="N833" s="766">
        <f t="shared" si="77"/>
        <v>0</v>
      </c>
      <c r="O833" s="652"/>
      <c r="P833" s="767"/>
      <c r="R833" s="833">
        <f t="shared" si="78"/>
        <v>0</v>
      </c>
      <c r="S833" s="849">
        <f t="shared" si="79"/>
        <v>0</v>
      </c>
    </row>
    <row r="834" spans="2:19" x14ac:dyDescent="0.35">
      <c r="B834" s="229"/>
      <c r="C834" s="301"/>
      <c r="D834" s="301"/>
      <c r="E834" s="233"/>
      <c r="F834" s="301"/>
      <c r="G834" s="302"/>
      <c r="H834" s="170"/>
      <c r="I834" s="170"/>
      <c r="J834" s="231"/>
      <c r="K834" s="586">
        <f t="shared" si="75"/>
        <v>0</v>
      </c>
      <c r="L834" s="587">
        <f t="shared" si="76"/>
        <v>0</v>
      </c>
      <c r="M834" s="586">
        <f>IF(P834="x",0,IF(I834&lt;(INDEX(Lookup!$U$2:$U$10,MATCH($D$43,Lookup!$S$2:$S$10,0))),0,ROUND(((_xlfn.DAYS(I834,H834)+1)*J834)/7,0)))</f>
        <v>0</v>
      </c>
      <c r="N834" s="766">
        <f t="shared" si="77"/>
        <v>0</v>
      </c>
      <c r="O834" s="652"/>
      <c r="P834" s="767"/>
      <c r="R834" s="833">
        <f t="shared" si="78"/>
        <v>0</v>
      </c>
      <c r="S834" s="849">
        <f t="shared" si="79"/>
        <v>0</v>
      </c>
    </row>
    <row r="835" spans="2:19" x14ac:dyDescent="0.35">
      <c r="B835" s="229"/>
      <c r="C835" s="301"/>
      <c r="D835" s="301"/>
      <c r="E835" s="233"/>
      <c r="F835" s="301"/>
      <c r="G835" s="302"/>
      <c r="H835" s="170"/>
      <c r="I835" s="170"/>
      <c r="J835" s="231"/>
      <c r="K835" s="586">
        <f t="shared" si="75"/>
        <v>0</v>
      </c>
      <c r="L835" s="587">
        <f t="shared" si="76"/>
        <v>0</v>
      </c>
      <c r="M835" s="586">
        <f>IF(P835="x",0,IF(I835&lt;(INDEX(Lookup!$U$2:$U$10,MATCH($D$43,Lookup!$S$2:$S$10,0))),0,ROUND(((_xlfn.DAYS(I835,H835)+1)*J835)/7,0)))</f>
        <v>0</v>
      </c>
      <c r="N835" s="766">
        <f t="shared" si="77"/>
        <v>0</v>
      </c>
      <c r="O835" s="652"/>
      <c r="P835" s="767"/>
      <c r="R835" s="833">
        <f t="shared" si="78"/>
        <v>0</v>
      </c>
      <c r="S835" s="849">
        <f t="shared" si="79"/>
        <v>0</v>
      </c>
    </row>
    <row r="836" spans="2:19" x14ac:dyDescent="0.35">
      <c r="B836" s="229"/>
      <c r="C836" s="301"/>
      <c r="D836" s="301"/>
      <c r="E836" s="233"/>
      <c r="F836" s="301"/>
      <c r="G836" s="302"/>
      <c r="H836" s="170"/>
      <c r="I836" s="170"/>
      <c r="J836" s="231"/>
      <c r="K836" s="586">
        <f t="shared" si="75"/>
        <v>0</v>
      </c>
      <c r="L836" s="587">
        <f t="shared" si="76"/>
        <v>0</v>
      </c>
      <c r="M836" s="586">
        <f>IF(P836="x",0,IF(I836&lt;(INDEX(Lookup!$U$2:$U$10,MATCH($D$43,Lookup!$S$2:$S$10,0))),0,ROUND(((_xlfn.DAYS(I836,H836)+1)*J836)/7,0)))</f>
        <v>0</v>
      </c>
      <c r="N836" s="766">
        <f t="shared" si="77"/>
        <v>0</v>
      </c>
      <c r="O836" s="652"/>
      <c r="P836" s="767"/>
      <c r="R836" s="833">
        <f t="shared" si="78"/>
        <v>0</v>
      </c>
      <c r="S836" s="849">
        <f t="shared" si="79"/>
        <v>0</v>
      </c>
    </row>
    <row r="837" spans="2:19" x14ac:dyDescent="0.35">
      <c r="B837" s="229"/>
      <c r="C837" s="301"/>
      <c r="D837" s="301"/>
      <c r="E837" s="233"/>
      <c r="F837" s="301"/>
      <c r="G837" s="302"/>
      <c r="H837" s="170"/>
      <c r="I837" s="170"/>
      <c r="J837" s="231"/>
      <c r="K837" s="586">
        <f t="shared" si="75"/>
        <v>0</v>
      </c>
      <c r="L837" s="587">
        <f t="shared" si="76"/>
        <v>0</v>
      </c>
      <c r="M837" s="586">
        <f>IF(P837="x",0,IF(I837&lt;(INDEX(Lookup!$U$2:$U$10,MATCH($D$43,Lookup!$S$2:$S$10,0))),0,ROUND(((_xlfn.DAYS(I837,H837)+1)*J837)/7,0)))</f>
        <v>0</v>
      </c>
      <c r="N837" s="766">
        <f t="shared" si="77"/>
        <v>0</v>
      </c>
      <c r="O837" s="652"/>
      <c r="P837" s="767"/>
      <c r="R837" s="833">
        <f t="shared" si="78"/>
        <v>0</v>
      </c>
      <c r="S837" s="849">
        <f t="shared" si="79"/>
        <v>0</v>
      </c>
    </row>
    <row r="838" spans="2:19" x14ac:dyDescent="0.35">
      <c r="B838" s="229"/>
      <c r="C838" s="301"/>
      <c r="D838" s="301"/>
      <c r="E838" s="233"/>
      <c r="F838" s="301"/>
      <c r="G838" s="302"/>
      <c r="H838" s="170"/>
      <c r="I838" s="170"/>
      <c r="J838" s="231"/>
      <c r="K838" s="586">
        <f t="shared" si="75"/>
        <v>0</v>
      </c>
      <c r="L838" s="587">
        <f t="shared" si="76"/>
        <v>0</v>
      </c>
      <c r="M838" s="586">
        <f>IF(P838="x",0,IF(I838&lt;(INDEX(Lookup!$U$2:$U$10,MATCH($D$43,Lookup!$S$2:$S$10,0))),0,ROUND(((_xlfn.DAYS(I838,H838)+1)*J838)/7,0)))</f>
        <v>0</v>
      </c>
      <c r="N838" s="766">
        <f t="shared" si="77"/>
        <v>0</v>
      </c>
      <c r="O838" s="652"/>
      <c r="P838" s="767"/>
      <c r="R838" s="833">
        <f t="shared" si="78"/>
        <v>0</v>
      </c>
      <c r="S838" s="849">
        <f t="shared" si="79"/>
        <v>0</v>
      </c>
    </row>
    <row r="839" spans="2:19" x14ac:dyDescent="0.35">
      <c r="B839" s="229"/>
      <c r="C839" s="301"/>
      <c r="D839" s="301"/>
      <c r="E839" s="233"/>
      <c r="F839" s="301"/>
      <c r="G839" s="302"/>
      <c r="H839" s="170"/>
      <c r="I839" s="170"/>
      <c r="J839" s="231"/>
      <c r="K839" s="586">
        <f t="shared" si="75"/>
        <v>0</v>
      </c>
      <c r="L839" s="587">
        <f t="shared" si="76"/>
        <v>0</v>
      </c>
      <c r="M839" s="586">
        <f>IF(P839="x",0,IF(I839&lt;(INDEX(Lookup!$U$2:$U$10,MATCH($D$43,Lookup!$S$2:$S$10,0))),0,ROUND(((_xlfn.DAYS(I839,H839)+1)*J839)/7,0)))</f>
        <v>0</v>
      </c>
      <c r="N839" s="766">
        <f t="shared" si="77"/>
        <v>0</v>
      </c>
      <c r="O839" s="652"/>
      <c r="P839" s="767"/>
      <c r="R839" s="833">
        <f t="shared" si="78"/>
        <v>0</v>
      </c>
      <c r="S839" s="849">
        <f t="shared" si="79"/>
        <v>0</v>
      </c>
    </row>
    <row r="840" spans="2:19" x14ac:dyDescent="0.35">
      <c r="B840" s="229"/>
      <c r="C840" s="301"/>
      <c r="D840" s="301"/>
      <c r="E840" s="233"/>
      <c r="F840" s="301"/>
      <c r="G840" s="302"/>
      <c r="H840" s="170"/>
      <c r="I840" s="170"/>
      <c r="J840" s="231"/>
      <c r="K840" s="586">
        <f t="shared" si="75"/>
        <v>0</v>
      </c>
      <c r="L840" s="587">
        <f t="shared" si="76"/>
        <v>0</v>
      </c>
      <c r="M840" s="586">
        <f>IF(P840="x",0,IF(I840&lt;(INDEX(Lookup!$U$2:$U$10,MATCH($D$43,Lookup!$S$2:$S$10,0))),0,ROUND(((_xlfn.DAYS(I840,H840)+1)*J840)/7,0)))</f>
        <v>0</v>
      </c>
      <c r="N840" s="766">
        <f t="shared" si="77"/>
        <v>0</v>
      </c>
      <c r="O840" s="652"/>
      <c r="P840" s="767"/>
      <c r="R840" s="833">
        <f t="shared" si="78"/>
        <v>0</v>
      </c>
      <c r="S840" s="849">
        <f t="shared" si="79"/>
        <v>0</v>
      </c>
    </row>
    <row r="841" spans="2:19" x14ac:dyDescent="0.35">
      <c r="B841" s="229"/>
      <c r="C841" s="301"/>
      <c r="D841" s="301"/>
      <c r="E841" s="233"/>
      <c r="F841" s="301"/>
      <c r="G841" s="302"/>
      <c r="H841" s="170"/>
      <c r="I841" s="170"/>
      <c r="J841" s="231"/>
      <c r="K841" s="586">
        <f t="shared" si="75"/>
        <v>0</v>
      </c>
      <c r="L841" s="587">
        <f t="shared" si="76"/>
        <v>0</v>
      </c>
      <c r="M841" s="586">
        <f>IF(P841="x",0,IF(I841&lt;(INDEX(Lookup!$U$2:$U$10,MATCH($D$43,Lookup!$S$2:$S$10,0))),0,ROUND(((_xlfn.DAYS(I841,H841)+1)*J841)/7,0)))</f>
        <v>0</v>
      </c>
      <c r="N841" s="766">
        <f t="shared" si="77"/>
        <v>0</v>
      </c>
      <c r="O841" s="652"/>
      <c r="P841" s="767"/>
      <c r="R841" s="833">
        <f t="shared" si="78"/>
        <v>0</v>
      </c>
      <c r="S841" s="849">
        <f t="shared" si="79"/>
        <v>0</v>
      </c>
    </row>
    <row r="842" spans="2:19" x14ac:dyDescent="0.35">
      <c r="B842" s="229"/>
      <c r="C842" s="301"/>
      <c r="D842" s="301"/>
      <c r="E842" s="233"/>
      <c r="F842" s="301"/>
      <c r="G842" s="302"/>
      <c r="H842" s="170"/>
      <c r="I842" s="170"/>
      <c r="J842" s="231"/>
      <c r="K842" s="586">
        <f t="shared" si="75"/>
        <v>0</v>
      </c>
      <c r="L842" s="587">
        <f t="shared" si="76"/>
        <v>0</v>
      </c>
      <c r="M842" s="586">
        <f>IF(P842="x",0,IF(I842&lt;(INDEX(Lookup!$U$2:$U$10,MATCH($D$43,Lookup!$S$2:$S$10,0))),0,ROUND(((_xlfn.DAYS(I842,H842)+1)*J842)/7,0)))</f>
        <v>0</v>
      </c>
      <c r="N842" s="766">
        <f t="shared" si="77"/>
        <v>0</v>
      </c>
      <c r="O842" s="652"/>
      <c r="P842" s="767"/>
      <c r="R842" s="833">
        <f t="shared" si="78"/>
        <v>0</v>
      </c>
      <c r="S842" s="849">
        <f t="shared" si="79"/>
        <v>0</v>
      </c>
    </row>
    <row r="843" spans="2:19" x14ac:dyDescent="0.35">
      <c r="B843" s="229"/>
      <c r="C843" s="301"/>
      <c r="D843" s="301"/>
      <c r="E843" s="233"/>
      <c r="F843" s="301"/>
      <c r="G843" s="302"/>
      <c r="H843" s="170"/>
      <c r="I843" s="170"/>
      <c r="J843" s="231"/>
      <c r="K843" s="586">
        <f t="shared" si="75"/>
        <v>0</v>
      </c>
      <c r="L843" s="587">
        <f t="shared" si="76"/>
        <v>0</v>
      </c>
      <c r="M843" s="586">
        <f>IF(P843="x",0,IF(I843&lt;(INDEX(Lookup!$U$2:$U$10,MATCH($D$43,Lookup!$S$2:$S$10,0))),0,ROUND(((_xlfn.DAYS(I843,H843)+1)*J843)/7,0)))</f>
        <v>0</v>
      </c>
      <c r="N843" s="766">
        <f t="shared" si="77"/>
        <v>0</v>
      </c>
      <c r="O843" s="652"/>
      <c r="P843" s="767"/>
      <c r="R843" s="833">
        <f t="shared" si="78"/>
        <v>0</v>
      </c>
      <c r="S843" s="849">
        <f t="shared" si="79"/>
        <v>0</v>
      </c>
    </row>
    <row r="844" spans="2:19" x14ac:dyDescent="0.35">
      <c r="B844" s="229"/>
      <c r="C844" s="301"/>
      <c r="D844" s="301"/>
      <c r="E844" s="233"/>
      <c r="F844" s="301"/>
      <c r="G844" s="302"/>
      <c r="H844" s="170"/>
      <c r="I844" s="170"/>
      <c r="J844" s="231"/>
      <c r="K844" s="586">
        <f t="shared" si="75"/>
        <v>0</v>
      </c>
      <c r="L844" s="587">
        <f t="shared" si="76"/>
        <v>0</v>
      </c>
      <c r="M844" s="586">
        <f>IF(P844="x",0,IF(I844&lt;(INDEX(Lookup!$U$2:$U$10,MATCH($D$43,Lookup!$S$2:$S$10,0))),0,ROUND(((_xlfn.DAYS(I844,H844)+1)*J844)/7,0)))</f>
        <v>0</v>
      </c>
      <c r="N844" s="766">
        <f t="shared" si="77"/>
        <v>0</v>
      </c>
      <c r="O844" s="652"/>
      <c r="P844" s="767"/>
      <c r="R844" s="833">
        <f t="shared" si="78"/>
        <v>0</v>
      </c>
      <c r="S844" s="849">
        <f t="shared" si="79"/>
        <v>0</v>
      </c>
    </row>
    <row r="845" spans="2:19" x14ac:dyDescent="0.35">
      <c r="B845" s="229"/>
      <c r="C845" s="301"/>
      <c r="D845" s="301"/>
      <c r="E845" s="233"/>
      <c r="F845" s="301"/>
      <c r="G845" s="302"/>
      <c r="H845" s="170"/>
      <c r="I845" s="170"/>
      <c r="J845" s="231"/>
      <c r="K845" s="586">
        <f t="shared" si="75"/>
        <v>0</v>
      </c>
      <c r="L845" s="587">
        <f t="shared" si="76"/>
        <v>0</v>
      </c>
      <c r="M845" s="586">
        <f>IF(P845="x",0,IF(I845&lt;(INDEX(Lookup!$U$2:$U$10,MATCH($D$43,Lookup!$S$2:$S$10,0))),0,ROUND(((_xlfn.DAYS(I845,H845)+1)*J845)/7,0)))</f>
        <v>0</v>
      </c>
      <c r="N845" s="766">
        <f t="shared" si="77"/>
        <v>0</v>
      </c>
      <c r="O845" s="652"/>
      <c r="P845" s="767"/>
      <c r="R845" s="833">
        <f t="shared" si="78"/>
        <v>0</v>
      </c>
      <c r="S845" s="849">
        <f t="shared" si="79"/>
        <v>0</v>
      </c>
    </row>
    <row r="846" spans="2:19" x14ac:dyDescent="0.35">
      <c r="B846" s="229"/>
      <c r="C846" s="301"/>
      <c r="D846" s="301"/>
      <c r="E846" s="233"/>
      <c r="F846" s="301"/>
      <c r="G846" s="302"/>
      <c r="H846" s="170"/>
      <c r="I846" s="170"/>
      <c r="J846" s="231"/>
      <c r="K846" s="586">
        <f t="shared" si="75"/>
        <v>0</v>
      </c>
      <c r="L846" s="587">
        <f t="shared" si="76"/>
        <v>0</v>
      </c>
      <c r="M846" s="586">
        <f>IF(P846="x",0,IF(I846&lt;(INDEX(Lookup!$U$2:$U$10,MATCH($D$43,Lookup!$S$2:$S$10,0))),0,ROUND(((_xlfn.DAYS(I846,H846)+1)*J846)/7,0)))</f>
        <v>0</v>
      </c>
      <c r="N846" s="766">
        <f t="shared" si="77"/>
        <v>0</v>
      </c>
      <c r="O846" s="652"/>
      <c r="P846" s="767"/>
      <c r="R846" s="833">
        <f t="shared" si="78"/>
        <v>0</v>
      </c>
      <c r="S846" s="849">
        <f t="shared" si="79"/>
        <v>0</v>
      </c>
    </row>
    <row r="847" spans="2:19" x14ac:dyDescent="0.35">
      <c r="B847" s="229"/>
      <c r="C847" s="301"/>
      <c r="D847" s="301"/>
      <c r="E847" s="233"/>
      <c r="F847" s="301"/>
      <c r="G847" s="302"/>
      <c r="H847" s="170"/>
      <c r="I847" s="170"/>
      <c r="J847" s="231"/>
      <c r="K847" s="586">
        <f t="shared" si="75"/>
        <v>0</v>
      </c>
      <c r="L847" s="587">
        <f t="shared" si="76"/>
        <v>0</v>
      </c>
      <c r="M847" s="586">
        <f>IF(P847="x",0,IF(I847&lt;(INDEX(Lookup!$U$2:$U$10,MATCH($D$43,Lookup!$S$2:$S$10,0))),0,ROUND(((_xlfn.DAYS(I847,H847)+1)*J847)/7,0)))</f>
        <v>0</v>
      </c>
      <c r="N847" s="766">
        <f t="shared" si="77"/>
        <v>0</v>
      </c>
      <c r="O847" s="652"/>
      <c r="P847" s="767"/>
      <c r="R847" s="833">
        <f t="shared" si="78"/>
        <v>0</v>
      </c>
      <c r="S847" s="849">
        <f t="shared" si="79"/>
        <v>0</v>
      </c>
    </row>
    <row r="848" spans="2:19" x14ac:dyDescent="0.35">
      <c r="B848" s="229"/>
      <c r="C848" s="301"/>
      <c r="D848" s="301"/>
      <c r="E848" s="233"/>
      <c r="F848" s="301"/>
      <c r="G848" s="302"/>
      <c r="H848" s="170"/>
      <c r="I848" s="170"/>
      <c r="J848" s="231"/>
      <c r="K848" s="586">
        <f t="shared" si="75"/>
        <v>0</v>
      </c>
      <c r="L848" s="587">
        <f t="shared" si="76"/>
        <v>0</v>
      </c>
      <c r="M848" s="586">
        <f>IF(P848="x",0,IF(I848&lt;(INDEX(Lookup!$U$2:$U$10,MATCH($D$43,Lookup!$S$2:$S$10,0))),0,ROUND(((_xlfn.DAYS(I848,H848)+1)*J848)/7,0)))</f>
        <v>0</v>
      </c>
      <c r="N848" s="766">
        <f t="shared" si="77"/>
        <v>0</v>
      </c>
      <c r="O848" s="652"/>
      <c r="P848" s="767"/>
      <c r="R848" s="833">
        <f t="shared" si="78"/>
        <v>0</v>
      </c>
      <c r="S848" s="849">
        <f t="shared" si="79"/>
        <v>0</v>
      </c>
    </row>
    <row r="849" spans="2:19" x14ac:dyDescent="0.35">
      <c r="B849" s="229"/>
      <c r="C849" s="301"/>
      <c r="D849" s="301"/>
      <c r="E849" s="233"/>
      <c r="F849" s="301"/>
      <c r="G849" s="302"/>
      <c r="H849" s="170"/>
      <c r="I849" s="170"/>
      <c r="J849" s="231"/>
      <c r="K849" s="586">
        <f t="shared" si="75"/>
        <v>0</v>
      </c>
      <c r="L849" s="587">
        <f t="shared" si="76"/>
        <v>0</v>
      </c>
      <c r="M849" s="586">
        <f>IF(P849="x",0,IF(I849&lt;(INDEX(Lookup!$U$2:$U$10,MATCH($D$43,Lookup!$S$2:$S$10,0))),0,ROUND(((_xlfn.DAYS(I849,H849)+1)*J849)/7,0)))</f>
        <v>0</v>
      </c>
      <c r="N849" s="766">
        <f t="shared" si="77"/>
        <v>0</v>
      </c>
      <c r="O849" s="652"/>
      <c r="P849" s="767"/>
      <c r="R849" s="833">
        <f t="shared" si="78"/>
        <v>0</v>
      </c>
      <c r="S849" s="849">
        <f t="shared" si="79"/>
        <v>0</v>
      </c>
    </row>
    <row r="850" spans="2:19" x14ac:dyDescent="0.35">
      <c r="B850" s="229"/>
      <c r="C850" s="301"/>
      <c r="D850" s="301"/>
      <c r="E850" s="233"/>
      <c r="F850" s="301"/>
      <c r="G850" s="302"/>
      <c r="H850" s="170"/>
      <c r="I850" s="170"/>
      <c r="J850" s="231"/>
      <c r="K850" s="586">
        <f t="shared" si="75"/>
        <v>0</v>
      </c>
      <c r="L850" s="587">
        <f t="shared" si="76"/>
        <v>0</v>
      </c>
      <c r="M850" s="586">
        <f>IF(P850="x",0,IF(I850&lt;(INDEX(Lookup!$U$2:$U$10,MATCH($D$43,Lookup!$S$2:$S$10,0))),0,ROUND(((_xlfn.DAYS(I850,H850)+1)*J850)/7,0)))</f>
        <v>0</v>
      </c>
      <c r="N850" s="766">
        <f t="shared" si="77"/>
        <v>0</v>
      </c>
      <c r="O850" s="652"/>
      <c r="P850" s="767"/>
      <c r="R850" s="833">
        <f t="shared" si="78"/>
        <v>0</v>
      </c>
      <c r="S850" s="849">
        <f t="shared" si="79"/>
        <v>0</v>
      </c>
    </row>
    <row r="851" spans="2:19" x14ac:dyDescent="0.35">
      <c r="B851" s="229"/>
      <c r="C851" s="301"/>
      <c r="D851" s="301"/>
      <c r="E851" s="233"/>
      <c r="F851" s="301"/>
      <c r="G851" s="302"/>
      <c r="H851" s="170"/>
      <c r="I851" s="170"/>
      <c r="J851" s="231"/>
      <c r="K851" s="586">
        <f t="shared" si="75"/>
        <v>0</v>
      </c>
      <c r="L851" s="587">
        <f t="shared" si="76"/>
        <v>0</v>
      </c>
      <c r="M851" s="586">
        <f>IF(P851="x",0,IF(I851&lt;(INDEX(Lookup!$U$2:$U$10,MATCH($D$43,Lookup!$S$2:$S$10,0))),0,ROUND(((_xlfn.DAYS(I851,H851)+1)*J851)/7,0)))</f>
        <v>0</v>
      </c>
      <c r="N851" s="766">
        <f t="shared" si="77"/>
        <v>0</v>
      </c>
      <c r="O851" s="652"/>
      <c r="P851" s="767"/>
      <c r="R851" s="833">
        <f t="shared" si="78"/>
        <v>0</v>
      </c>
      <c r="S851" s="849">
        <f t="shared" si="79"/>
        <v>0</v>
      </c>
    </row>
    <row r="852" spans="2:19" x14ac:dyDescent="0.35">
      <c r="B852" s="229"/>
      <c r="C852" s="301"/>
      <c r="D852" s="301"/>
      <c r="E852" s="233"/>
      <c r="F852" s="301"/>
      <c r="G852" s="302"/>
      <c r="H852" s="170"/>
      <c r="I852" s="170"/>
      <c r="J852" s="231"/>
      <c r="K852" s="586">
        <f t="shared" si="75"/>
        <v>0</v>
      </c>
      <c r="L852" s="587">
        <f t="shared" si="76"/>
        <v>0</v>
      </c>
      <c r="M852" s="586">
        <f>IF(P852="x",0,IF(I852&lt;(INDEX(Lookup!$U$2:$U$10,MATCH($D$43,Lookup!$S$2:$S$10,0))),0,ROUND(((_xlfn.DAYS(I852,H852)+1)*J852)/7,0)))</f>
        <v>0</v>
      </c>
      <c r="N852" s="766">
        <f t="shared" si="77"/>
        <v>0</v>
      </c>
      <c r="O852" s="652"/>
      <c r="P852" s="767"/>
      <c r="R852" s="833">
        <f t="shared" si="78"/>
        <v>0</v>
      </c>
      <c r="S852" s="849">
        <f t="shared" si="79"/>
        <v>0</v>
      </c>
    </row>
    <row r="853" spans="2:19" x14ac:dyDescent="0.35">
      <c r="B853" s="229"/>
      <c r="C853" s="301"/>
      <c r="D853" s="301"/>
      <c r="E853" s="233"/>
      <c r="F853" s="301"/>
      <c r="G853" s="302"/>
      <c r="H853" s="170"/>
      <c r="I853" s="170"/>
      <c r="J853" s="231"/>
      <c r="K853" s="586">
        <f t="shared" si="75"/>
        <v>0</v>
      </c>
      <c r="L853" s="587">
        <f t="shared" si="76"/>
        <v>0</v>
      </c>
      <c r="M853" s="586">
        <f>IF(P853="x",0,IF(I853&lt;(INDEX(Lookup!$U$2:$U$10,MATCH($D$43,Lookup!$S$2:$S$10,0))),0,ROUND(((_xlfn.DAYS(I853,H853)+1)*J853)/7,0)))</f>
        <v>0</v>
      </c>
      <c r="N853" s="766">
        <f t="shared" si="77"/>
        <v>0</v>
      </c>
      <c r="O853" s="652"/>
      <c r="P853" s="767"/>
      <c r="R853" s="833">
        <f t="shared" si="78"/>
        <v>0</v>
      </c>
      <c r="S853" s="849">
        <f t="shared" si="79"/>
        <v>0</v>
      </c>
    </row>
    <row r="854" spans="2:19" x14ac:dyDescent="0.35">
      <c r="B854" s="229"/>
      <c r="C854" s="301"/>
      <c r="D854" s="301"/>
      <c r="E854" s="233"/>
      <c r="F854" s="301"/>
      <c r="G854" s="302"/>
      <c r="H854" s="170"/>
      <c r="I854" s="170"/>
      <c r="J854" s="231"/>
      <c r="K854" s="586">
        <f t="shared" si="75"/>
        <v>0</v>
      </c>
      <c r="L854" s="587">
        <f t="shared" si="76"/>
        <v>0</v>
      </c>
      <c r="M854" s="586">
        <f>IF(P854="x",0,IF(I854&lt;(INDEX(Lookup!$U$2:$U$10,MATCH($D$43,Lookup!$S$2:$S$10,0))),0,ROUND(((_xlfn.DAYS(I854,H854)+1)*J854)/7,0)))</f>
        <v>0</v>
      </c>
      <c r="N854" s="766">
        <f t="shared" si="77"/>
        <v>0</v>
      </c>
      <c r="O854" s="652"/>
      <c r="P854" s="767"/>
      <c r="R854" s="833">
        <f t="shared" si="78"/>
        <v>0</v>
      </c>
      <c r="S854" s="849">
        <f t="shared" si="79"/>
        <v>0</v>
      </c>
    </row>
    <row r="855" spans="2:19" x14ac:dyDescent="0.35">
      <c r="B855" s="229"/>
      <c r="C855" s="301"/>
      <c r="D855" s="301"/>
      <c r="E855" s="233"/>
      <c r="F855" s="301"/>
      <c r="G855" s="302"/>
      <c r="H855" s="170"/>
      <c r="I855" s="170"/>
      <c r="J855" s="231"/>
      <c r="K855" s="586">
        <f t="shared" si="75"/>
        <v>0</v>
      </c>
      <c r="L855" s="587">
        <f t="shared" si="76"/>
        <v>0</v>
      </c>
      <c r="M855" s="586">
        <f>IF(P855="x",0,IF(I855&lt;(INDEX(Lookup!$U$2:$U$10,MATCH($D$43,Lookup!$S$2:$S$10,0))),0,ROUND(((_xlfn.DAYS(I855,H855)+1)*J855)/7,0)))</f>
        <v>0</v>
      </c>
      <c r="N855" s="766">
        <f t="shared" si="77"/>
        <v>0</v>
      </c>
      <c r="O855" s="652"/>
      <c r="P855" s="767"/>
      <c r="R855" s="833">
        <f t="shared" si="78"/>
        <v>0</v>
      </c>
      <c r="S855" s="849">
        <f t="shared" si="79"/>
        <v>0</v>
      </c>
    </row>
    <row r="856" spans="2:19" x14ac:dyDescent="0.35">
      <c r="B856" s="229"/>
      <c r="C856" s="301"/>
      <c r="D856" s="301"/>
      <c r="E856" s="233"/>
      <c r="F856" s="301"/>
      <c r="G856" s="302"/>
      <c r="H856" s="170"/>
      <c r="I856" s="170"/>
      <c r="J856" s="231"/>
      <c r="K856" s="586">
        <f t="shared" si="75"/>
        <v>0</v>
      </c>
      <c r="L856" s="587">
        <f t="shared" si="76"/>
        <v>0</v>
      </c>
      <c r="M856" s="586">
        <f>IF(P856="x",0,IF(I856&lt;(INDEX(Lookup!$U$2:$U$10,MATCH($D$43,Lookup!$S$2:$S$10,0))),0,ROUND(((_xlfn.DAYS(I856,H856)+1)*J856)/7,0)))</f>
        <v>0</v>
      </c>
      <c r="N856" s="766">
        <f t="shared" si="77"/>
        <v>0</v>
      </c>
      <c r="O856" s="652"/>
      <c r="P856" s="767"/>
      <c r="R856" s="833">
        <f t="shared" si="78"/>
        <v>0</v>
      </c>
      <c r="S856" s="849">
        <f t="shared" si="79"/>
        <v>0</v>
      </c>
    </row>
    <row r="857" spans="2:19" x14ac:dyDescent="0.35">
      <c r="B857" s="229"/>
      <c r="C857" s="301"/>
      <c r="D857" s="301"/>
      <c r="E857" s="233"/>
      <c r="F857" s="301"/>
      <c r="G857" s="302"/>
      <c r="H857" s="170"/>
      <c r="I857" s="170"/>
      <c r="J857" s="231"/>
      <c r="K857" s="586">
        <f t="shared" si="75"/>
        <v>0</v>
      </c>
      <c r="L857" s="587">
        <f t="shared" si="76"/>
        <v>0</v>
      </c>
      <c r="M857" s="586">
        <f>IF(P857="x",0,IF(I857&lt;(INDEX(Lookup!$U$2:$U$10,MATCH($D$43,Lookup!$S$2:$S$10,0))),0,ROUND(((_xlfn.DAYS(I857,H857)+1)*J857)/7,0)))</f>
        <v>0</v>
      </c>
      <c r="N857" s="766">
        <f t="shared" si="77"/>
        <v>0</v>
      </c>
      <c r="O857" s="652"/>
      <c r="P857" s="767"/>
      <c r="R857" s="833">
        <f t="shared" si="78"/>
        <v>0</v>
      </c>
      <c r="S857" s="849">
        <f t="shared" si="79"/>
        <v>0</v>
      </c>
    </row>
    <row r="858" spans="2:19" x14ac:dyDescent="0.35">
      <c r="B858" s="229"/>
      <c r="C858" s="301"/>
      <c r="D858" s="301"/>
      <c r="E858" s="233"/>
      <c r="F858" s="301"/>
      <c r="G858" s="302"/>
      <c r="H858" s="170"/>
      <c r="I858" s="170"/>
      <c r="J858" s="231"/>
      <c r="K858" s="586">
        <f t="shared" si="75"/>
        <v>0</v>
      </c>
      <c r="L858" s="587">
        <f t="shared" si="76"/>
        <v>0</v>
      </c>
      <c r="M858" s="586">
        <f>IF(P858="x",0,IF(I858&lt;(INDEX(Lookup!$U$2:$U$10,MATCH($D$43,Lookup!$S$2:$S$10,0))),0,ROUND(((_xlfn.DAYS(I858,H858)+1)*J858)/7,0)))</f>
        <v>0</v>
      </c>
      <c r="N858" s="766">
        <f t="shared" si="77"/>
        <v>0</v>
      </c>
      <c r="O858" s="652"/>
      <c r="P858" s="767"/>
      <c r="R858" s="833">
        <f t="shared" si="78"/>
        <v>0</v>
      </c>
      <c r="S858" s="849">
        <f t="shared" si="79"/>
        <v>0</v>
      </c>
    </row>
    <row r="859" spans="2:19" x14ac:dyDescent="0.35">
      <c r="B859" s="229"/>
      <c r="C859" s="301"/>
      <c r="D859" s="301"/>
      <c r="E859" s="233"/>
      <c r="F859" s="301"/>
      <c r="G859" s="302"/>
      <c r="H859" s="170"/>
      <c r="I859" s="170"/>
      <c r="J859" s="231"/>
      <c r="K859" s="586">
        <f t="shared" si="75"/>
        <v>0</v>
      </c>
      <c r="L859" s="587">
        <f t="shared" si="76"/>
        <v>0</v>
      </c>
      <c r="M859" s="586">
        <f>IF(P859="x",0,IF(I859&lt;(INDEX(Lookup!$U$2:$U$10,MATCH($D$43,Lookup!$S$2:$S$10,0))),0,ROUND(((_xlfn.DAYS(I859,H859)+1)*J859)/7,0)))</f>
        <v>0</v>
      </c>
      <c r="N859" s="766">
        <f t="shared" si="77"/>
        <v>0</v>
      </c>
      <c r="O859" s="652"/>
      <c r="P859" s="767"/>
      <c r="R859" s="833">
        <f t="shared" si="78"/>
        <v>0</v>
      </c>
      <c r="S859" s="849">
        <f t="shared" si="79"/>
        <v>0</v>
      </c>
    </row>
    <row r="860" spans="2:19" x14ac:dyDescent="0.35">
      <c r="B860" s="229"/>
      <c r="C860" s="301"/>
      <c r="D860" s="301"/>
      <c r="E860" s="233"/>
      <c r="F860" s="301"/>
      <c r="G860" s="302"/>
      <c r="H860" s="170"/>
      <c r="I860" s="170"/>
      <c r="J860" s="231"/>
      <c r="K860" s="586">
        <f t="shared" si="75"/>
        <v>0</v>
      </c>
      <c r="L860" s="587">
        <f t="shared" si="76"/>
        <v>0</v>
      </c>
      <c r="M860" s="586">
        <f>IF(P860="x",0,IF(I860&lt;(INDEX(Lookup!$U$2:$U$10,MATCH($D$43,Lookup!$S$2:$S$10,0))),0,ROUND(((_xlfn.DAYS(I860,H860)+1)*J860)/7,0)))</f>
        <v>0</v>
      </c>
      <c r="N860" s="766">
        <f t="shared" si="77"/>
        <v>0</v>
      </c>
      <c r="O860" s="652"/>
      <c r="P860" s="767"/>
      <c r="R860" s="833">
        <f t="shared" si="78"/>
        <v>0</v>
      </c>
      <c r="S860" s="849">
        <f t="shared" si="79"/>
        <v>0</v>
      </c>
    </row>
    <row r="861" spans="2:19" x14ac:dyDescent="0.35">
      <c r="B861" s="229"/>
      <c r="C861" s="301"/>
      <c r="D861" s="301"/>
      <c r="E861" s="233"/>
      <c r="F861" s="301"/>
      <c r="G861" s="302"/>
      <c r="H861" s="170"/>
      <c r="I861" s="170"/>
      <c r="J861" s="231"/>
      <c r="K861" s="586">
        <f t="shared" si="75"/>
        <v>0</v>
      </c>
      <c r="L861" s="587">
        <f t="shared" si="76"/>
        <v>0</v>
      </c>
      <c r="M861" s="586">
        <f>IF(P861="x",0,IF(I861&lt;(INDEX(Lookup!$U$2:$U$10,MATCH($D$43,Lookup!$S$2:$S$10,0))),0,ROUND(((_xlfn.DAYS(I861,H861)+1)*J861)/7,0)))</f>
        <v>0</v>
      </c>
      <c r="N861" s="766">
        <f t="shared" si="77"/>
        <v>0</v>
      </c>
      <c r="O861" s="652"/>
      <c r="P861" s="767"/>
      <c r="R861" s="833">
        <f t="shared" si="78"/>
        <v>0</v>
      </c>
      <c r="S861" s="849">
        <f t="shared" si="79"/>
        <v>0</v>
      </c>
    </row>
    <row r="862" spans="2:19" x14ac:dyDescent="0.35">
      <c r="B862" s="229"/>
      <c r="C862" s="301"/>
      <c r="D862" s="301"/>
      <c r="E862" s="233"/>
      <c r="F862" s="301"/>
      <c r="G862" s="302"/>
      <c r="H862" s="170"/>
      <c r="I862" s="170"/>
      <c r="J862" s="231"/>
      <c r="K862" s="586">
        <f t="shared" si="75"/>
        <v>0</v>
      </c>
      <c r="L862" s="587">
        <f t="shared" si="76"/>
        <v>0</v>
      </c>
      <c r="M862" s="586">
        <f>IF(P862="x",0,IF(I862&lt;(INDEX(Lookup!$U$2:$U$10,MATCH($D$43,Lookup!$S$2:$S$10,0))),0,ROUND(((_xlfn.DAYS(I862,H862)+1)*J862)/7,0)))</f>
        <v>0</v>
      </c>
      <c r="N862" s="766">
        <f t="shared" si="77"/>
        <v>0</v>
      </c>
      <c r="O862" s="652"/>
      <c r="P862" s="767"/>
      <c r="R862" s="833">
        <f t="shared" si="78"/>
        <v>0</v>
      </c>
      <c r="S862" s="849">
        <f t="shared" si="79"/>
        <v>0</v>
      </c>
    </row>
    <row r="863" spans="2:19" x14ac:dyDescent="0.35">
      <c r="B863" s="229"/>
      <c r="C863" s="301"/>
      <c r="D863" s="301"/>
      <c r="E863" s="233"/>
      <c r="F863" s="301"/>
      <c r="G863" s="302"/>
      <c r="H863" s="170"/>
      <c r="I863" s="170"/>
      <c r="J863" s="231"/>
      <c r="K863" s="586">
        <f t="shared" si="75"/>
        <v>0</v>
      </c>
      <c r="L863" s="587">
        <f t="shared" si="76"/>
        <v>0</v>
      </c>
      <c r="M863" s="586">
        <f>IF(P863="x",0,IF(I863&lt;(INDEX(Lookup!$U$2:$U$10,MATCH($D$43,Lookup!$S$2:$S$10,0))),0,ROUND(((_xlfn.DAYS(I863,H863)+1)*J863)/7,0)))</f>
        <v>0</v>
      </c>
      <c r="N863" s="766">
        <f t="shared" si="77"/>
        <v>0</v>
      </c>
      <c r="O863" s="652"/>
      <c r="P863" s="767"/>
      <c r="R863" s="833">
        <f t="shared" si="78"/>
        <v>0</v>
      </c>
      <c r="S863" s="849">
        <f t="shared" si="79"/>
        <v>0</v>
      </c>
    </row>
    <row r="864" spans="2:19" x14ac:dyDescent="0.35">
      <c r="B864" s="229"/>
      <c r="C864" s="301"/>
      <c r="D864" s="301"/>
      <c r="E864" s="233"/>
      <c r="F864" s="301"/>
      <c r="G864" s="302"/>
      <c r="H864" s="170"/>
      <c r="I864" s="170"/>
      <c r="J864" s="231"/>
      <c r="K864" s="586">
        <f t="shared" si="75"/>
        <v>0</v>
      </c>
      <c r="L864" s="587">
        <f t="shared" si="76"/>
        <v>0</v>
      </c>
      <c r="M864" s="586">
        <f>IF(P864="x",0,IF(I864&lt;(INDEX(Lookup!$U$2:$U$10,MATCH($D$43,Lookup!$S$2:$S$10,0))),0,ROUND(((_xlfn.DAYS(I864,H864)+1)*J864)/7,0)))</f>
        <v>0</v>
      </c>
      <c r="N864" s="766">
        <f t="shared" si="77"/>
        <v>0</v>
      </c>
      <c r="O864" s="652"/>
      <c r="P864" s="767"/>
      <c r="R864" s="833">
        <f t="shared" si="78"/>
        <v>0</v>
      </c>
      <c r="S864" s="849">
        <f t="shared" si="79"/>
        <v>0</v>
      </c>
    </row>
    <row r="865" spans="2:19" x14ac:dyDescent="0.35">
      <c r="B865" s="229"/>
      <c r="C865" s="301"/>
      <c r="D865" s="301"/>
      <c r="E865" s="233"/>
      <c r="F865" s="301"/>
      <c r="G865" s="302"/>
      <c r="H865" s="170"/>
      <c r="I865" s="170"/>
      <c r="J865" s="231"/>
      <c r="K865" s="586">
        <f t="shared" si="75"/>
        <v>0</v>
      </c>
      <c r="L865" s="587">
        <f t="shared" si="76"/>
        <v>0</v>
      </c>
      <c r="M865" s="586">
        <f>IF(P865="x",0,IF(I865&lt;(INDEX(Lookup!$U$2:$U$10,MATCH($D$43,Lookup!$S$2:$S$10,0))),0,ROUND(((_xlfn.DAYS(I865,H865)+1)*J865)/7,0)))</f>
        <v>0</v>
      </c>
      <c r="N865" s="766">
        <f t="shared" si="77"/>
        <v>0</v>
      </c>
      <c r="O865" s="652"/>
      <c r="P865" s="767"/>
      <c r="R865" s="833">
        <f t="shared" si="78"/>
        <v>0</v>
      </c>
      <c r="S865" s="849">
        <f t="shared" si="79"/>
        <v>0</v>
      </c>
    </row>
    <row r="866" spans="2:19" x14ac:dyDescent="0.35">
      <c r="B866" s="229"/>
      <c r="C866" s="301"/>
      <c r="D866" s="301"/>
      <c r="E866" s="233"/>
      <c r="F866" s="301"/>
      <c r="G866" s="302"/>
      <c r="H866" s="170"/>
      <c r="I866" s="170"/>
      <c r="J866" s="231"/>
      <c r="K866" s="586">
        <f t="shared" si="75"/>
        <v>0</v>
      </c>
      <c r="L866" s="587">
        <f t="shared" si="76"/>
        <v>0</v>
      </c>
      <c r="M866" s="586">
        <f>IF(P866="x",0,IF(I866&lt;(INDEX(Lookup!$U$2:$U$10,MATCH($D$43,Lookup!$S$2:$S$10,0))),0,ROUND(((_xlfn.DAYS(I866,H866)+1)*J866)/7,0)))</f>
        <v>0</v>
      </c>
      <c r="N866" s="766">
        <f t="shared" si="77"/>
        <v>0</v>
      </c>
      <c r="O866" s="652"/>
      <c r="P866" s="767"/>
      <c r="R866" s="833">
        <f t="shared" si="78"/>
        <v>0</v>
      </c>
      <c r="S866" s="849">
        <f t="shared" si="79"/>
        <v>0</v>
      </c>
    </row>
    <row r="867" spans="2:19" x14ac:dyDescent="0.35">
      <c r="B867" s="229"/>
      <c r="C867" s="301"/>
      <c r="D867" s="301"/>
      <c r="E867" s="233"/>
      <c r="F867" s="301"/>
      <c r="G867" s="302"/>
      <c r="H867" s="170"/>
      <c r="I867" s="170"/>
      <c r="J867" s="231"/>
      <c r="K867" s="586">
        <f t="shared" si="75"/>
        <v>0</v>
      </c>
      <c r="L867" s="587">
        <f t="shared" si="76"/>
        <v>0</v>
      </c>
      <c r="M867" s="586">
        <f>IF(P867="x",0,IF(I867&lt;(INDEX(Lookup!$U$2:$U$10,MATCH($D$43,Lookup!$S$2:$S$10,0))),0,ROUND(((_xlfn.DAYS(I867,H867)+1)*J867)/7,0)))</f>
        <v>0</v>
      </c>
      <c r="N867" s="766">
        <f t="shared" si="77"/>
        <v>0</v>
      </c>
      <c r="O867" s="652"/>
      <c r="P867" s="767"/>
      <c r="R867" s="833">
        <f t="shared" si="78"/>
        <v>0</v>
      </c>
      <c r="S867" s="849">
        <f t="shared" si="79"/>
        <v>0</v>
      </c>
    </row>
    <row r="868" spans="2:19" x14ac:dyDescent="0.35">
      <c r="B868" s="229"/>
      <c r="C868" s="301"/>
      <c r="D868" s="301"/>
      <c r="E868" s="233"/>
      <c r="F868" s="301"/>
      <c r="G868" s="302"/>
      <c r="H868" s="170"/>
      <c r="I868" s="170"/>
      <c r="J868" s="231"/>
      <c r="K868" s="586">
        <f t="shared" si="75"/>
        <v>0</v>
      </c>
      <c r="L868" s="587">
        <f t="shared" si="76"/>
        <v>0</v>
      </c>
      <c r="M868" s="586">
        <f>IF(P868="x",0,IF(I868&lt;(INDEX(Lookup!$U$2:$U$10,MATCH($D$43,Lookup!$S$2:$S$10,0))),0,ROUND(((_xlfn.DAYS(I868,H868)+1)*J868)/7,0)))</f>
        <v>0</v>
      </c>
      <c r="N868" s="766">
        <f t="shared" si="77"/>
        <v>0</v>
      </c>
      <c r="O868" s="652"/>
      <c r="P868" s="767"/>
      <c r="R868" s="833">
        <f t="shared" si="78"/>
        <v>0</v>
      </c>
      <c r="S868" s="849">
        <f t="shared" si="79"/>
        <v>0</v>
      </c>
    </row>
    <row r="869" spans="2:19" x14ac:dyDescent="0.35">
      <c r="B869" s="229"/>
      <c r="C869" s="301"/>
      <c r="D869" s="301"/>
      <c r="E869" s="233"/>
      <c r="F869" s="301"/>
      <c r="G869" s="302"/>
      <c r="H869" s="170"/>
      <c r="I869" s="170"/>
      <c r="J869" s="231"/>
      <c r="K869" s="586">
        <f t="shared" si="75"/>
        <v>0</v>
      </c>
      <c r="L869" s="587">
        <f t="shared" si="76"/>
        <v>0</v>
      </c>
      <c r="M869" s="586">
        <f>IF(P869="x",0,IF(I869&lt;(INDEX(Lookup!$U$2:$U$10,MATCH($D$43,Lookup!$S$2:$S$10,0))),0,ROUND(((_xlfn.DAYS(I869,H869)+1)*J869)/7,0)))</f>
        <v>0</v>
      </c>
      <c r="N869" s="766">
        <f t="shared" si="77"/>
        <v>0</v>
      </c>
      <c r="O869" s="652"/>
      <c r="P869" s="767"/>
      <c r="R869" s="833">
        <f t="shared" si="78"/>
        <v>0</v>
      </c>
      <c r="S869" s="849">
        <f t="shared" si="79"/>
        <v>0</v>
      </c>
    </row>
    <row r="870" spans="2:19" x14ac:dyDescent="0.35">
      <c r="B870" s="229"/>
      <c r="C870" s="301"/>
      <c r="D870" s="301"/>
      <c r="E870" s="233"/>
      <c r="F870" s="301"/>
      <c r="G870" s="302"/>
      <c r="H870" s="170"/>
      <c r="I870" s="170"/>
      <c r="J870" s="231"/>
      <c r="K870" s="586">
        <f t="shared" si="75"/>
        <v>0</v>
      </c>
      <c r="L870" s="587">
        <f t="shared" si="76"/>
        <v>0</v>
      </c>
      <c r="M870" s="586">
        <f>IF(P870="x",0,IF(I870&lt;(INDEX(Lookup!$U$2:$U$10,MATCH($D$43,Lookup!$S$2:$S$10,0))),0,ROUND(((_xlfn.DAYS(I870,H870)+1)*J870)/7,0)))</f>
        <v>0</v>
      </c>
      <c r="N870" s="766">
        <f t="shared" si="77"/>
        <v>0</v>
      </c>
      <c r="O870" s="652"/>
      <c r="P870" s="767"/>
      <c r="R870" s="833">
        <f t="shared" si="78"/>
        <v>0</v>
      </c>
      <c r="S870" s="849">
        <f t="shared" si="79"/>
        <v>0</v>
      </c>
    </row>
    <row r="871" spans="2:19" x14ac:dyDescent="0.35">
      <c r="B871" s="229"/>
      <c r="C871" s="301"/>
      <c r="D871" s="301"/>
      <c r="E871" s="233"/>
      <c r="F871" s="301"/>
      <c r="G871" s="302"/>
      <c r="H871" s="170"/>
      <c r="I871" s="170"/>
      <c r="J871" s="231"/>
      <c r="K871" s="586">
        <f t="shared" si="75"/>
        <v>0</v>
      </c>
      <c r="L871" s="587">
        <f t="shared" si="76"/>
        <v>0</v>
      </c>
      <c r="M871" s="586">
        <f>IF(P871="x",0,IF(I871&lt;(INDEX(Lookup!$U$2:$U$10,MATCH($D$43,Lookup!$S$2:$S$10,0))),0,ROUND(((_xlfn.DAYS(I871,H871)+1)*J871)/7,0)))</f>
        <v>0</v>
      </c>
      <c r="N871" s="766">
        <f t="shared" si="77"/>
        <v>0</v>
      </c>
      <c r="O871" s="652"/>
      <c r="P871" s="767"/>
      <c r="R871" s="833">
        <f t="shared" si="78"/>
        <v>0</v>
      </c>
      <c r="S871" s="849">
        <f t="shared" si="79"/>
        <v>0</v>
      </c>
    </row>
    <row r="872" spans="2:19" x14ac:dyDescent="0.35">
      <c r="B872" s="229"/>
      <c r="C872" s="301"/>
      <c r="D872" s="301"/>
      <c r="E872" s="233"/>
      <c r="F872" s="301"/>
      <c r="G872" s="302"/>
      <c r="H872" s="170"/>
      <c r="I872" s="170"/>
      <c r="J872" s="231"/>
      <c r="K872" s="586">
        <f t="shared" si="75"/>
        <v>0</v>
      </c>
      <c r="L872" s="587">
        <f t="shared" si="76"/>
        <v>0</v>
      </c>
      <c r="M872" s="586">
        <f>IF(P872="x",0,IF(I872&lt;(INDEX(Lookup!$U$2:$U$10,MATCH($D$43,Lookup!$S$2:$S$10,0))),0,ROUND(((_xlfn.DAYS(I872,H872)+1)*J872)/7,0)))</f>
        <v>0</v>
      </c>
      <c r="N872" s="766">
        <f t="shared" si="77"/>
        <v>0</v>
      </c>
      <c r="O872" s="652"/>
      <c r="P872" s="767"/>
      <c r="R872" s="833">
        <f t="shared" si="78"/>
        <v>0</v>
      </c>
      <c r="S872" s="849">
        <f t="shared" si="79"/>
        <v>0</v>
      </c>
    </row>
    <row r="873" spans="2:19" x14ac:dyDescent="0.35">
      <c r="B873" s="229"/>
      <c r="C873" s="301"/>
      <c r="D873" s="301"/>
      <c r="E873" s="233"/>
      <c r="F873" s="301"/>
      <c r="G873" s="302"/>
      <c r="H873" s="170"/>
      <c r="I873" s="170"/>
      <c r="J873" s="231"/>
      <c r="K873" s="586">
        <f t="shared" si="75"/>
        <v>0</v>
      </c>
      <c r="L873" s="587">
        <f t="shared" si="76"/>
        <v>0</v>
      </c>
      <c r="M873" s="586">
        <f>IF(P873="x",0,IF(I873&lt;(INDEX(Lookup!$U$2:$U$10,MATCH($D$43,Lookup!$S$2:$S$10,0))),0,ROUND(((_xlfn.DAYS(I873,H873)+1)*J873)/7,0)))</f>
        <v>0</v>
      </c>
      <c r="N873" s="766">
        <f t="shared" si="77"/>
        <v>0</v>
      </c>
      <c r="O873" s="652"/>
      <c r="P873" s="767"/>
      <c r="R873" s="833">
        <f t="shared" si="78"/>
        <v>0</v>
      </c>
      <c r="S873" s="849">
        <f t="shared" si="79"/>
        <v>0</v>
      </c>
    </row>
    <row r="874" spans="2:19" x14ac:dyDescent="0.35">
      <c r="B874" s="229"/>
      <c r="C874" s="301"/>
      <c r="D874" s="301"/>
      <c r="E874" s="233"/>
      <c r="F874" s="301"/>
      <c r="G874" s="302"/>
      <c r="H874" s="170"/>
      <c r="I874" s="170"/>
      <c r="J874" s="231"/>
      <c r="K874" s="586">
        <f t="shared" si="75"/>
        <v>0</v>
      </c>
      <c r="L874" s="587">
        <f t="shared" si="76"/>
        <v>0</v>
      </c>
      <c r="M874" s="586">
        <f>IF(P874="x",0,IF(I874&lt;(INDEX(Lookup!$U$2:$U$10,MATCH($D$43,Lookup!$S$2:$S$10,0))),0,ROUND(((_xlfn.DAYS(I874,H874)+1)*J874)/7,0)))</f>
        <v>0</v>
      </c>
      <c r="N874" s="766">
        <f t="shared" si="77"/>
        <v>0</v>
      </c>
      <c r="O874" s="652"/>
      <c r="P874" s="767"/>
      <c r="R874" s="833">
        <f t="shared" si="78"/>
        <v>0</v>
      </c>
      <c r="S874" s="849">
        <f t="shared" si="79"/>
        <v>0</v>
      </c>
    </row>
    <row r="875" spans="2:19" x14ac:dyDescent="0.35">
      <c r="B875" s="229"/>
      <c r="C875" s="301"/>
      <c r="D875" s="301"/>
      <c r="E875" s="233"/>
      <c r="F875" s="301"/>
      <c r="G875" s="302"/>
      <c r="H875" s="170"/>
      <c r="I875" s="170"/>
      <c r="J875" s="231"/>
      <c r="K875" s="586">
        <f t="shared" si="75"/>
        <v>0</v>
      </c>
      <c r="L875" s="587">
        <f t="shared" si="76"/>
        <v>0</v>
      </c>
      <c r="M875" s="586">
        <f>IF(P875="x",0,IF(I875&lt;(INDEX(Lookup!$U$2:$U$10,MATCH($D$43,Lookup!$S$2:$S$10,0))),0,ROUND(((_xlfn.DAYS(I875,H875)+1)*J875)/7,0)))</f>
        <v>0</v>
      </c>
      <c r="N875" s="766">
        <f t="shared" si="77"/>
        <v>0</v>
      </c>
      <c r="O875" s="652"/>
      <c r="P875" s="767"/>
      <c r="R875" s="833">
        <f t="shared" si="78"/>
        <v>0</v>
      </c>
      <c r="S875" s="849">
        <f t="shared" si="79"/>
        <v>0</v>
      </c>
    </row>
    <row r="876" spans="2:19" x14ac:dyDescent="0.35">
      <c r="B876" s="229"/>
      <c r="C876" s="301"/>
      <c r="D876" s="301"/>
      <c r="E876" s="233"/>
      <c r="F876" s="301"/>
      <c r="G876" s="302"/>
      <c r="H876" s="170"/>
      <c r="I876" s="170"/>
      <c r="J876" s="231"/>
      <c r="K876" s="586">
        <f t="shared" si="75"/>
        <v>0</v>
      </c>
      <c r="L876" s="587">
        <f t="shared" si="76"/>
        <v>0</v>
      </c>
      <c r="M876" s="586">
        <f>IF(P876="x",0,IF(I876&lt;(INDEX(Lookup!$U$2:$U$10,MATCH($D$43,Lookup!$S$2:$S$10,0))),0,ROUND(((_xlfn.DAYS(I876,H876)+1)*J876)/7,0)))</f>
        <v>0</v>
      </c>
      <c r="N876" s="766">
        <f t="shared" si="77"/>
        <v>0</v>
      </c>
      <c r="O876" s="652"/>
      <c r="P876" s="767"/>
      <c r="R876" s="833">
        <f t="shared" si="78"/>
        <v>0</v>
      </c>
      <c r="S876" s="849">
        <f t="shared" si="79"/>
        <v>0</v>
      </c>
    </row>
    <row r="877" spans="2:19" x14ac:dyDescent="0.35">
      <c r="B877" s="229"/>
      <c r="C877" s="301"/>
      <c r="D877" s="301"/>
      <c r="E877" s="233"/>
      <c r="F877" s="301"/>
      <c r="G877" s="302"/>
      <c r="H877" s="170"/>
      <c r="I877" s="170"/>
      <c r="J877" s="231"/>
      <c r="K877" s="586">
        <f t="shared" si="75"/>
        <v>0</v>
      </c>
      <c r="L877" s="587">
        <f t="shared" si="76"/>
        <v>0</v>
      </c>
      <c r="M877" s="586">
        <f>IF(P877="x",0,IF(I877&lt;(INDEX(Lookup!$U$2:$U$10,MATCH($D$43,Lookup!$S$2:$S$10,0))),0,ROUND(((_xlfn.DAYS(I877,H877)+1)*J877)/7,0)))</f>
        <v>0</v>
      </c>
      <c r="N877" s="766">
        <f t="shared" si="77"/>
        <v>0</v>
      </c>
      <c r="O877" s="652"/>
      <c r="P877" s="767"/>
      <c r="R877" s="833">
        <f t="shared" si="78"/>
        <v>0</v>
      </c>
      <c r="S877" s="849">
        <f t="shared" si="79"/>
        <v>0</v>
      </c>
    </row>
    <row r="878" spans="2:19" x14ac:dyDescent="0.35">
      <c r="B878" s="229"/>
      <c r="C878" s="301"/>
      <c r="D878" s="301"/>
      <c r="E878" s="233"/>
      <c r="F878" s="301"/>
      <c r="G878" s="302"/>
      <c r="H878" s="170"/>
      <c r="I878" s="170"/>
      <c r="J878" s="231"/>
      <c r="K878" s="586">
        <f t="shared" si="75"/>
        <v>0</v>
      </c>
      <c r="L878" s="587">
        <f t="shared" si="76"/>
        <v>0</v>
      </c>
      <c r="M878" s="586">
        <f>IF(P878="x",0,IF(I878&lt;(INDEX(Lookup!$U$2:$U$10,MATCH($D$43,Lookup!$S$2:$S$10,0))),0,ROUND(((_xlfn.DAYS(I878,H878)+1)*J878)/7,0)))</f>
        <v>0</v>
      </c>
      <c r="N878" s="766">
        <f t="shared" si="77"/>
        <v>0</v>
      </c>
      <c r="O878" s="652"/>
      <c r="P878" s="767"/>
      <c r="R878" s="833">
        <f t="shared" si="78"/>
        <v>0</v>
      </c>
      <c r="S878" s="849">
        <f t="shared" si="79"/>
        <v>0</v>
      </c>
    </row>
    <row r="879" spans="2:19" x14ac:dyDescent="0.35">
      <c r="B879" s="229"/>
      <c r="C879" s="301"/>
      <c r="D879" s="301"/>
      <c r="E879" s="233"/>
      <c r="F879" s="301"/>
      <c r="G879" s="302"/>
      <c r="H879" s="170"/>
      <c r="I879" s="170"/>
      <c r="J879" s="231"/>
      <c r="K879" s="586">
        <f t="shared" ref="K879:K942" si="80">ROUND(((_xlfn.DAYS(I879,H879)+1)*J879)/7,0)</f>
        <v>0</v>
      </c>
      <c r="L879" s="587">
        <f t="shared" ref="L879:L942" si="81">K879*$K$6</f>
        <v>0</v>
      </c>
      <c r="M879" s="586">
        <f>IF(P879="x",0,IF(I879&lt;(INDEX(Lookup!$U$2:$U$10,MATCH($D$43,Lookup!$S$2:$S$10,0))),0,ROUND(((_xlfn.DAYS(I879,H879)+1)*J879)/7,0)))</f>
        <v>0</v>
      </c>
      <c r="N879" s="766">
        <f t="shared" ref="N879:N942" si="82">M879*$K$6</f>
        <v>0</v>
      </c>
      <c r="O879" s="652"/>
      <c r="P879" s="767"/>
      <c r="R879" s="833">
        <f t="shared" ref="R879:R942" si="83">L879*$I$30</f>
        <v>0</v>
      </c>
      <c r="S879" s="849">
        <f t="shared" ref="S879:S942" si="84">N879*$I$40</f>
        <v>0</v>
      </c>
    </row>
    <row r="880" spans="2:19" x14ac:dyDescent="0.35">
      <c r="B880" s="229"/>
      <c r="C880" s="301"/>
      <c r="D880" s="301"/>
      <c r="E880" s="233"/>
      <c r="F880" s="301"/>
      <c r="G880" s="302"/>
      <c r="H880" s="170"/>
      <c r="I880" s="170"/>
      <c r="J880" s="231"/>
      <c r="K880" s="586">
        <f t="shared" si="80"/>
        <v>0</v>
      </c>
      <c r="L880" s="587">
        <f t="shared" si="81"/>
        <v>0</v>
      </c>
      <c r="M880" s="586">
        <f>IF(P880="x",0,IF(I880&lt;(INDEX(Lookup!$U$2:$U$10,MATCH($D$43,Lookup!$S$2:$S$10,0))),0,ROUND(((_xlfn.DAYS(I880,H880)+1)*J880)/7,0)))</f>
        <v>0</v>
      </c>
      <c r="N880" s="766">
        <f t="shared" si="82"/>
        <v>0</v>
      </c>
      <c r="O880" s="652"/>
      <c r="P880" s="767"/>
      <c r="R880" s="833">
        <f t="shared" si="83"/>
        <v>0</v>
      </c>
      <c r="S880" s="849">
        <f t="shared" si="84"/>
        <v>0</v>
      </c>
    </row>
    <row r="881" spans="2:19" x14ac:dyDescent="0.35">
      <c r="B881" s="229"/>
      <c r="C881" s="301"/>
      <c r="D881" s="301"/>
      <c r="E881" s="233"/>
      <c r="F881" s="301"/>
      <c r="G881" s="302"/>
      <c r="H881" s="170"/>
      <c r="I881" s="170"/>
      <c r="J881" s="231"/>
      <c r="K881" s="586">
        <f t="shared" si="80"/>
        <v>0</v>
      </c>
      <c r="L881" s="587">
        <f t="shared" si="81"/>
        <v>0</v>
      </c>
      <c r="M881" s="586">
        <f>IF(P881="x",0,IF(I881&lt;(INDEX(Lookup!$U$2:$U$10,MATCH($D$43,Lookup!$S$2:$S$10,0))),0,ROUND(((_xlfn.DAYS(I881,H881)+1)*J881)/7,0)))</f>
        <v>0</v>
      </c>
      <c r="N881" s="766">
        <f t="shared" si="82"/>
        <v>0</v>
      </c>
      <c r="O881" s="652"/>
      <c r="P881" s="767"/>
      <c r="R881" s="833">
        <f t="shared" si="83"/>
        <v>0</v>
      </c>
      <c r="S881" s="849">
        <f t="shared" si="84"/>
        <v>0</v>
      </c>
    </row>
    <row r="882" spans="2:19" x14ac:dyDescent="0.35">
      <c r="B882" s="229"/>
      <c r="C882" s="301"/>
      <c r="D882" s="301"/>
      <c r="E882" s="233"/>
      <c r="F882" s="301"/>
      <c r="G882" s="302"/>
      <c r="H882" s="170"/>
      <c r="I882" s="170"/>
      <c r="J882" s="231"/>
      <c r="K882" s="586">
        <f t="shared" si="80"/>
        <v>0</v>
      </c>
      <c r="L882" s="587">
        <f t="shared" si="81"/>
        <v>0</v>
      </c>
      <c r="M882" s="586">
        <f>IF(P882="x",0,IF(I882&lt;(INDEX(Lookup!$U$2:$U$10,MATCH($D$43,Lookup!$S$2:$S$10,0))),0,ROUND(((_xlfn.DAYS(I882,H882)+1)*J882)/7,0)))</f>
        <v>0</v>
      </c>
      <c r="N882" s="766">
        <f t="shared" si="82"/>
        <v>0</v>
      </c>
      <c r="O882" s="652"/>
      <c r="P882" s="767"/>
      <c r="R882" s="833">
        <f t="shared" si="83"/>
        <v>0</v>
      </c>
      <c r="S882" s="849">
        <f t="shared" si="84"/>
        <v>0</v>
      </c>
    </row>
    <row r="883" spans="2:19" x14ac:dyDescent="0.35">
      <c r="B883" s="229"/>
      <c r="C883" s="301"/>
      <c r="D883" s="301"/>
      <c r="E883" s="233"/>
      <c r="F883" s="301"/>
      <c r="G883" s="302"/>
      <c r="H883" s="170"/>
      <c r="I883" s="170"/>
      <c r="J883" s="231"/>
      <c r="K883" s="586">
        <f t="shared" si="80"/>
        <v>0</v>
      </c>
      <c r="L883" s="587">
        <f t="shared" si="81"/>
        <v>0</v>
      </c>
      <c r="M883" s="586">
        <f>IF(P883="x",0,IF(I883&lt;(INDEX(Lookup!$U$2:$U$10,MATCH($D$43,Lookup!$S$2:$S$10,0))),0,ROUND(((_xlfn.DAYS(I883,H883)+1)*J883)/7,0)))</f>
        <v>0</v>
      </c>
      <c r="N883" s="766">
        <f t="shared" si="82"/>
        <v>0</v>
      </c>
      <c r="O883" s="652"/>
      <c r="P883" s="767"/>
      <c r="R883" s="833">
        <f t="shared" si="83"/>
        <v>0</v>
      </c>
      <c r="S883" s="849">
        <f t="shared" si="84"/>
        <v>0</v>
      </c>
    </row>
    <row r="884" spans="2:19" x14ac:dyDescent="0.35">
      <c r="B884" s="229"/>
      <c r="C884" s="301"/>
      <c r="D884" s="301"/>
      <c r="E884" s="233"/>
      <c r="F884" s="301"/>
      <c r="G884" s="302"/>
      <c r="H884" s="170"/>
      <c r="I884" s="170"/>
      <c r="J884" s="231"/>
      <c r="K884" s="586">
        <f t="shared" si="80"/>
        <v>0</v>
      </c>
      <c r="L884" s="587">
        <f t="shared" si="81"/>
        <v>0</v>
      </c>
      <c r="M884" s="586">
        <f>IF(P884="x",0,IF(I884&lt;(INDEX(Lookup!$U$2:$U$10,MATCH($D$43,Lookup!$S$2:$S$10,0))),0,ROUND(((_xlfn.DAYS(I884,H884)+1)*J884)/7,0)))</f>
        <v>0</v>
      </c>
      <c r="N884" s="766">
        <f t="shared" si="82"/>
        <v>0</v>
      </c>
      <c r="O884" s="652"/>
      <c r="P884" s="767"/>
      <c r="R884" s="833">
        <f t="shared" si="83"/>
        <v>0</v>
      </c>
      <c r="S884" s="849">
        <f t="shared" si="84"/>
        <v>0</v>
      </c>
    </row>
    <row r="885" spans="2:19" x14ac:dyDescent="0.35">
      <c r="B885" s="229"/>
      <c r="C885" s="301"/>
      <c r="D885" s="301"/>
      <c r="E885" s="233"/>
      <c r="F885" s="301"/>
      <c r="G885" s="302"/>
      <c r="H885" s="170"/>
      <c r="I885" s="170"/>
      <c r="J885" s="231"/>
      <c r="K885" s="586">
        <f t="shared" si="80"/>
        <v>0</v>
      </c>
      <c r="L885" s="587">
        <f t="shared" si="81"/>
        <v>0</v>
      </c>
      <c r="M885" s="586">
        <f>IF(P885="x",0,IF(I885&lt;(INDEX(Lookup!$U$2:$U$10,MATCH($D$43,Lookup!$S$2:$S$10,0))),0,ROUND(((_xlfn.DAYS(I885,H885)+1)*J885)/7,0)))</f>
        <v>0</v>
      </c>
      <c r="N885" s="766">
        <f t="shared" si="82"/>
        <v>0</v>
      </c>
      <c r="O885" s="652"/>
      <c r="P885" s="767"/>
      <c r="R885" s="833">
        <f t="shared" si="83"/>
        <v>0</v>
      </c>
      <c r="S885" s="849">
        <f t="shared" si="84"/>
        <v>0</v>
      </c>
    </row>
    <row r="886" spans="2:19" x14ac:dyDescent="0.35">
      <c r="B886" s="229"/>
      <c r="C886" s="301"/>
      <c r="D886" s="301"/>
      <c r="E886" s="233"/>
      <c r="F886" s="301"/>
      <c r="G886" s="302"/>
      <c r="H886" s="170"/>
      <c r="I886" s="170"/>
      <c r="J886" s="231"/>
      <c r="K886" s="586">
        <f t="shared" si="80"/>
        <v>0</v>
      </c>
      <c r="L886" s="587">
        <f t="shared" si="81"/>
        <v>0</v>
      </c>
      <c r="M886" s="586">
        <f>IF(P886="x",0,IF(I886&lt;(INDEX(Lookup!$U$2:$U$10,MATCH($D$43,Lookup!$S$2:$S$10,0))),0,ROUND(((_xlfn.DAYS(I886,H886)+1)*J886)/7,0)))</f>
        <v>0</v>
      </c>
      <c r="N886" s="766">
        <f t="shared" si="82"/>
        <v>0</v>
      </c>
      <c r="O886" s="652"/>
      <c r="P886" s="767"/>
      <c r="R886" s="833">
        <f t="shared" si="83"/>
        <v>0</v>
      </c>
      <c r="S886" s="849">
        <f t="shared" si="84"/>
        <v>0</v>
      </c>
    </row>
    <row r="887" spans="2:19" x14ac:dyDescent="0.35">
      <c r="B887" s="229"/>
      <c r="C887" s="301"/>
      <c r="D887" s="301"/>
      <c r="E887" s="233"/>
      <c r="F887" s="301"/>
      <c r="G887" s="302"/>
      <c r="H887" s="170"/>
      <c r="I887" s="170"/>
      <c r="J887" s="231"/>
      <c r="K887" s="586">
        <f t="shared" si="80"/>
        <v>0</v>
      </c>
      <c r="L887" s="587">
        <f t="shared" si="81"/>
        <v>0</v>
      </c>
      <c r="M887" s="586">
        <f>IF(P887="x",0,IF(I887&lt;(INDEX(Lookup!$U$2:$U$10,MATCH($D$43,Lookup!$S$2:$S$10,0))),0,ROUND(((_xlfn.DAYS(I887,H887)+1)*J887)/7,0)))</f>
        <v>0</v>
      </c>
      <c r="N887" s="766">
        <f t="shared" si="82"/>
        <v>0</v>
      </c>
      <c r="O887" s="652"/>
      <c r="P887" s="767"/>
      <c r="R887" s="833">
        <f t="shared" si="83"/>
        <v>0</v>
      </c>
      <c r="S887" s="849">
        <f t="shared" si="84"/>
        <v>0</v>
      </c>
    </row>
    <row r="888" spans="2:19" x14ac:dyDescent="0.35">
      <c r="B888" s="229"/>
      <c r="C888" s="301"/>
      <c r="D888" s="301"/>
      <c r="E888" s="233"/>
      <c r="F888" s="301"/>
      <c r="G888" s="302"/>
      <c r="H888" s="170"/>
      <c r="I888" s="170"/>
      <c r="J888" s="231"/>
      <c r="K888" s="586">
        <f t="shared" si="80"/>
        <v>0</v>
      </c>
      <c r="L888" s="587">
        <f t="shared" si="81"/>
        <v>0</v>
      </c>
      <c r="M888" s="586">
        <f>IF(P888="x",0,IF(I888&lt;(INDEX(Lookup!$U$2:$U$10,MATCH($D$43,Lookup!$S$2:$S$10,0))),0,ROUND(((_xlfn.DAYS(I888,H888)+1)*J888)/7,0)))</f>
        <v>0</v>
      </c>
      <c r="N888" s="766">
        <f t="shared" si="82"/>
        <v>0</v>
      </c>
      <c r="O888" s="652"/>
      <c r="P888" s="767"/>
      <c r="R888" s="833">
        <f t="shared" si="83"/>
        <v>0</v>
      </c>
      <c r="S888" s="849">
        <f t="shared" si="84"/>
        <v>0</v>
      </c>
    </row>
    <row r="889" spans="2:19" x14ac:dyDescent="0.35">
      <c r="B889" s="229"/>
      <c r="C889" s="301"/>
      <c r="D889" s="301"/>
      <c r="E889" s="233"/>
      <c r="F889" s="301"/>
      <c r="G889" s="302"/>
      <c r="H889" s="170"/>
      <c r="I889" s="170"/>
      <c r="J889" s="231"/>
      <c r="K889" s="586">
        <f t="shared" si="80"/>
        <v>0</v>
      </c>
      <c r="L889" s="587">
        <f t="shared" si="81"/>
        <v>0</v>
      </c>
      <c r="M889" s="586">
        <f>IF(P889="x",0,IF(I889&lt;(INDEX(Lookup!$U$2:$U$10,MATCH($D$43,Lookup!$S$2:$S$10,0))),0,ROUND(((_xlfn.DAYS(I889,H889)+1)*J889)/7,0)))</f>
        <v>0</v>
      </c>
      <c r="N889" s="766">
        <f t="shared" si="82"/>
        <v>0</v>
      </c>
      <c r="O889" s="652"/>
      <c r="P889" s="767"/>
      <c r="R889" s="833">
        <f t="shared" si="83"/>
        <v>0</v>
      </c>
      <c r="S889" s="849">
        <f t="shared" si="84"/>
        <v>0</v>
      </c>
    </row>
    <row r="890" spans="2:19" x14ac:dyDescent="0.35">
      <c r="B890" s="229"/>
      <c r="C890" s="301"/>
      <c r="D890" s="301"/>
      <c r="E890" s="233"/>
      <c r="F890" s="301"/>
      <c r="G890" s="302"/>
      <c r="H890" s="170"/>
      <c r="I890" s="170"/>
      <c r="J890" s="231"/>
      <c r="K890" s="586">
        <f t="shared" si="80"/>
        <v>0</v>
      </c>
      <c r="L890" s="587">
        <f t="shared" si="81"/>
        <v>0</v>
      </c>
      <c r="M890" s="586">
        <f>IF(P890="x",0,IF(I890&lt;(INDEX(Lookup!$U$2:$U$10,MATCH($D$43,Lookup!$S$2:$S$10,0))),0,ROUND(((_xlfn.DAYS(I890,H890)+1)*J890)/7,0)))</f>
        <v>0</v>
      </c>
      <c r="N890" s="766">
        <f t="shared" si="82"/>
        <v>0</v>
      </c>
      <c r="O890" s="652"/>
      <c r="P890" s="767"/>
      <c r="R890" s="833">
        <f t="shared" si="83"/>
        <v>0</v>
      </c>
      <c r="S890" s="849">
        <f t="shared" si="84"/>
        <v>0</v>
      </c>
    </row>
    <row r="891" spans="2:19" x14ac:dyDescent="0.35">
      <c r="B891" s="229"/>
      <c r="C891" s="301"/>
      <c r="D891" s="301"/>
      <c r="E891" s="233"/>
      <c r="F891" s="301"/>
      <c r="G891" s="302"/>
      <c r="H891" s="170"/>
      <c r="I891" s="170"/>
      <c r="J891" s="231"/>
      <c r="K891" s="586">
        <f t="shared" si="80"/>
        <v>0</v>
      </c>
      <c r="L891" s="587">
        <f t="shared" si="81"/>
        <v>0</v>
      </c>
      <c r="M891" s="586">
        <f>IF(P891="x",0,IF(I891&lt;(INDEX(Lookup!$U$2:$U$10,MATCH($D$43,Lookup!$S$2:$S$10,0))),0,ROUND(((_xlfn.DAYS(I891,H891)+1)*J891)/7,0)))</f>
        <v>0</v>
      </c>
      <c r="N891" s="766">
        <f t="shared" si="82"/>
        <v>0</v>
      </c>
      <c r="O891" s="652"/>
      <c r="P891" s="767"/>
      <c r="R891" s="833">
        <f t="shared" si="83"/>
        <v>0</v>
      </c>
      <c r="S891" s="849">
        <f t="shared" si="84"/>
        <v>0</v>
      </c>
    </row>
    <row r="892" spans="2:19" x14ac:dyDescent="0.35">
      <c r="B892" s="229"/>
      <c r="C892" s="301"/>
      <c r="D892" s="301"/>
      <c r="E892" s="233"/>
      <c r="F892" s="301"/>
      <c r="G892" s="302"/>
      <c r="H892" s="170"/>
      <c r="I892" s="170"/>
      <c r="J892" s="231"/>
      <c r="K892" s="586">
        <f t="shared" si="80"/>
        <v>0</v>
      </c>
      <c r="L892" s="587">
        <f t="shared" si="81"/>
        <v>0</v>
      </c>
      <c r="M892" s="586">
        <f>IF(P892="x",0,IF(I892&lt;(INDEX(Lookup!$U$2:$U$10,MATCH($D$43,Lookup!$S$2:$S$10,0))),0,ROUND(((_xlfn.DAYS(I892,H892)+1)*J892)/7,0)))</f>
        <v>0</v>
      </c>
      <c r="N892" s="766">
        <f t="shared" si="82"/>
        <v>0</v>
      </c>
      <c r="O892" s="652"/>
      <c r="P892" s="767"/>
      <c r="R892" s="833">
        <f t="shared" si="83"/>
        <v>0</v>
      </c>
      <c r="S892" s="849">
        <f t="shared" si="84"/>
        <v>0</v>
      </c>
    </row>
    <row r="893" spans="2:19" x14ac:dyDescent="0.35">
      <c r="B893" s="229"/>
      <c r="C893" s="301"/>
      <c r="D893" s="301"/>
      <c r="E893" s="233"/>
      <c r="F893" s="301"/>
      <c r="G893" s="302"/>
      <c r="H893" s="170"/>
      <c r="I893" s="170"/>
      <c r="J893" s="231"/>
      <c r="K893" s="586">
        <f t="shared" si="80"/>
        <v>0</v>
      </c>
      <c r="L893" s="587">
        <f t="shared" si="81"/>
        <v>0</v>
      </c>
      <c r="M893" s="586">
        <f>IF(P893="x",0,IF(I893&lt;(INDEX(Lookup!$U$2:$U$10,MATCH($D$43,Lookup!$S$2:$S$10,0))),0,ROUND(((_xlfn.DAYS(I893,H893)+1)*J893)/7,0)))</f>
        <v>0</v>
      </c>
      <c r="N893" s="766">
        <f t="shared" si="82"/>
        <v>0</v>
      </c>
      <c r="O893" s="652"/>
      <c r="P893" s="767"/>
      <c r="R893" s="833">
        <f t="shared" si="83"/>
        <v>0</v>
      </c>
      <c r="S893" s="849">
        <f t="shared" si="84"/>
        <v>0</v>
      </c>
    </row>
    <row r="894" spans="2:19" x14ac:dyDescent="0.35">
      <c r="B894" s="229"/>
      <c r="C894" s="301"/>
      <c r="D894" s="301"/>
      <c r="E894" s="233"/>
      <c r="F894" s="301"/>
      <c r="G894" s="302"/>
      <c r="H894" s="170"/>
      <c r="I894" s="170"/>
      <c r="J894" s="231"/>
      <c r="K894" s="586">
        <f t="shared" si="80"/>
        <v>0</v>
      </c>
      <c r="L894" s="587">
        <f t="shared" si="81"/>
        <v>0</v>
      </c>
      <c r="M894" s="586">
        <f>IF(P894="x",0,IF(I894&lt;(INDEX(Lookup!$U$2:$U$10,MATCH($D$43,Lookup!$S$2:$S$10,0))),0,ROUND(((_xlfn.DAYS(I894,H894)+1)*J894)/7,0)))</f>
        <v>0</v>
      </c>
      <c r="N894" s="766">
        <f t="shared" si="82"/>
        <v>0</v>
      </c>
      <c r="O894" s="652"/>
      <c r="P894" s="767"/>
      <c r="R894" s="833">
        <f t="shared" si="83"/>
        <v>0</v>
      </c>
      <c r="S894" s="849">
        <f t="shared" si="84"/>
        <v>0</v>
      </c>
    </row>
    <row r="895" spans="2:19" x14ac:dyDescent="0.35">
      <c r="B895" s="229"/>
      <c r="C895" s="301"/>
      <c r="D895" s="301"/>
      <c r="E895" s="233"/>
      <c r="F895" s="301"/>
      <c r="G895" s="302"/>
      <c r="H895" s="170"/>
      <c r="I895" s="170"/>
      <c r="J895" s="231"/>
      <c r="K895" s="586">
        <f t="shared" si="80"/>
        <v>0</v>
      </c>
      <c r="L895" s="587">
        <f t="shared" si="81"/>
        <v>0</v>
      </c>
      <c r="M895" s="586">
        <f>IF(P895="x",0,IF(I895&lt;(INDEX(Lookup!$U$2:$U$10,MATCH($D$43,Lookup!$S$2:$S$10,0))),0,ROUND(((_xlfn.DAYS(I895,H895)+1)*J895)/7,0)))</f>
        <v>0</v>
      </c>
      <c r="N895" s="766">
        <f t="shared" si="82"/>
        <v>0</v>
      </c>
      <c r="O895" s="652"/>
      <c r="P895" s="767"/>
      <c r="R895" s="833">
        <f t="shared" si="83"/>
        <v>0</v>
      </c>
      <c r="S895" s="849">
        <f t="shared" si="84"/>
        <v>0</v>
      </c>
    </row>
    <row r="896" spans="2:19" x14ac:dyDescent="0.35">
      <c r="B896" s="229"/>
      <c r="C896" s="301"/>
      <c r="D896" s="301"/>
      <c r="E896" s="233"/>
      <c r="F896" s="301"/>
      <c r="G896" s="302"/>
      <c r="H896" s="170"/>
      <c r="I896" s="170"/>
      <c r="J896" s="231"/>
      <c r="K896" s="586">
        <f t="shared" si="80"/>
        <v>0</v>
      </c>
      <c r="L896" s="587">
        <f t="shared" si="81"/>
        <v>0</v>
      </c>
      <c r="M896" s="586">
        <f>IF(P896="x",0,IF(I896&lt;(INDEX(Lookup!$U$2:$U$10,MATCH($D$43,Lookup!$S$2:$S$10,0))),0,ROUND(((_xlfn.DAYS(I896,H896)+1)*J896)/7,0)))</f>
        <v>0</v>
      </c>
      <c r="N896" s="766">
        <f t="shared" si="82"/>
        <v>0</v>
      </c>
      <c r="O896" s="652"/>
      <c r="P896" s="767"/>
      <c r="R896" s="833">
        <f t="shared" si="83"/>
        <v>0</v>
      </c>
      <c r="S896" s="849">
        <f t="shared" si="84"/>
        <v>0</v>
      </c>
    </row>
    <row r="897" spans="2:19" x14ac:dyDescent="0.35">
      <c r="B897" s="229"/>
      <c r="C897" s="301"/>
      <c r="D897" s="301"/>
      <c r="E897" s="233"/>
      <c r="F897" s="301"/>
      <c r="G897" s="302"/>
      <c r="H897" s="170"/>
      <c r="I897" s="170"/>
      <c r="J897" s="231"/>
      <c r="K897" s="586">
        <f t="shared" si="80"/>
        <v>0</v>
      </c>
      <c r="L897" s="587">
        <f t="shared" si="81"/>
        <v>0</v>
      </c>
      <c r="M897" s="586">
        <f>IF(P897="x",0,IF(I897&lt;(INDEX(Lookup!$U$2:$U$10,MATCH($D$43,Lookup!$S$2:$S$10,0))),0,ROUND(((_xlfn.DAYS(I897,H897)+1)*J897)/7,0)))</f>
        <v>0</v>
      </c>
      <c r="N897" s="766">
        <f t="shared" si="82"/>
        <v>0</v>
      </c>
      <c r="O897" s="652"/>
      <c r="P897" s="767"/>
      <c r="R897" s="833">
        <f t="shared" si="83"/>
        <v>0</v>
      </c>
      <c r="S897" s="849">
        <f t="shared" si="84"/>
        <v>0</v>
      </c>
    </row>
    <row r="898" spans="2:19" x14ac:dyDescent="0.35">
      <c r="B898" s="229"/>
      <c r="C898" s="301"/>
      <c r="D898" s="301"/>
      <c r="E898" s="233"/>
      <c r="F898" s="301"/>
      <c r="G898" s="302"/>
      <c r="H898" s="170"/>
      <c r="I898" s="170"/>
      <c r="J898" s="231"/>
      <c r="K898" s="586">
        <f t="shared" si="80"/>
        <v>0</v>
      </c>
      <c r="L898" s="587">
        <f t="shared" si="81"/>
        <v>0</v>
      </c>
      <c r="M898" s="586">
        <f>IF(P898="x",0,IF(I898&lt;(INDEX(Lookup!$U$2:$U$10,MATCH($D$43,Lookup!$S$2:$S$10,0))),0,ROUND(((_xlfn.DAYS(I898,H898)+1)*J898)/7,0)))</f>
        <v>0</v>
      </c>
      <c r="N898" s="766">
        <f t="shared" si="82"/>
        <v>0</v>
      </c>
      <c r="O898" s="652"/>
      <c r="P898" s="767"/>
      <c r="R898" s="833">
        <f t="shared" si="83"/>
        <v>0</v>
      </c>
      <c r="S898" s="849">
        <f t="shared" si="84"/>
        <v>0</v>
      </c>
    </row>
    <row r="899" spans="2:19" x14ac:dyDescent="0.35">
      <c r="B899" s="229"/>
      <c r="C899" s="301"/>
      <c r="D899" s="301"/>
      <c r="E899" s="233"/>
      <c r="F899" s="301"/>
      <c r="G899" s="302"/>
      <c r="H899" s="170"/>
      <c r="I899" s="170"/>
      <c r="J899" s="231"/>
      <c r="K899" s="586">
        <f t="shared" si="80"/>
        <v>0</v>
      </c>
      <c r="L899" s="587">
        <f t="shared" si="81"/>
        <v>0</v>
      </c>
      <c r="M899" s="586">
        <f>IF(P899="x",0,IF(I899&lt;(INDEX(Lookup!$U$2:$U$10,MATCH($D$43,Lookup!$S$2:$S$10,0))),0,ROUND(((_xlfn.DAYS(I899,H899)+1)*J899)/7,0)))</f>
        <v>0</v>
      </c>
      <c r="N899" s="766">
        <f t="shared" si="82"/>
        <v>0</v>
      </c>
      <c r="O899" s="652"/>
      <c r="P899" s="767"/>
      <c r="R899" s="833">
        <f t="shared" si="83"/>
        <v>0</v>
      </c>
      <c r="S899" s="849">
        <f t="shared" si="84"/>
        <v>0</v>
      </c>
    </row>
    <row r="900" spans="2:19" x14ac:dyDescent="0.35">
      <c r="B900" s="229"/>
      <c r="C900" s="301"/>
      <c r="D900" s="301"/>
      <c r="E900" s="233"/>
      <c r="F900" s="301"/>
      <c r="G900" s="302"/>
      <c r="H900" s="170"/>
      <c r="I900" s="170"/>
      <c r="J900" s="231"/>
      <c r="K900" s="586">
        <f t="shared" si="80"/>
        <v>0</v>
      </c>
      <c r="L900" s="587">
        <f t="shared" si="81"/>
        <v>0</v>
      </c>
      <c r="M900" s="586">
        <f>IF(P900="x",0,IF(I900&lt;(INDEX(Lookup!$U$2:$U$10,MATCH($D$43,Lookup!$S$2:$S$10,0))),0,ROUND(((_xlfn.DAYS(I900,H900)+1)*J900)/7,0)))</f>
        <v>0</v>
      </c>
      <c r="N900" s="766">
        <f t="shared" si="82"/>
        <v>0</v>
      </c>
      <c r="O900" s="652"/>
      <c r="P900" s="767"/>
      <c r="R900" s="833">
        <f t="shared" si="83"/>
        <v>0</v>
      </c>
      <c r="S900" s="849">
        <f t="shared" si="84"/>
        <v>0</v>
      </c>
    </row>
    <row r="901" spans="2:19" x14ac:dyDescent="0.35">
      <c r="B901" s="229"/>
      <c r="C901" s="301"/>
      <c r="D901" s="301"/>
      <c r="E901" s="233"/>
      <c r="F901" s="301"/>
      <c r="G901" s="302"/>
      <c r="H901" s="170"/>
      <c r="I901" s="170"/>
      <c r="J901" s="231"/>
      <c r="K901" s="586">
        <f t="shared" si="80"/>
        <v>0</v>
      </c>
      <c r="L901" s="587">
        <f t="shared" si="81"/>
        <v>0</v>
      </c>
      <c r="M901" s="586">
        <f>IF(P901="x",0,IF(I901&lt;(INDEX(Lookup!$U$2:$U$10,MATCH($D$43,Lookup!$S$2:$S$10,0))),0,ROUND(((_xlfn.DAYS(I901,H901)+1)*J901)/7,0)))</f>
        <v>0</v>
      </c>
      <c r="N901" s="766">
        <f t="shared" si="82"/>
        <v>0</v>
      </c>
      <c r="O901" s="652"/>
      <c r="P901" s="767"/>
      <c r="R901" s="833">
        <f t="shared" si="83"/>
        <v>0</v>
      </c>
      <c r="S901" s="849">
        <f t="shared" si="84"/>
        <v>0</v>
      </c>
    </row>
    <row r="902" spans="2:19" x14ac:dyDescent="0.35">
      <c r="B902" s="229"/>
      <c r="C902" s="301"/>
      <c r="D902" s="301"/>
      <c r="E902" s="233"/>
      <c r="F902" s="301"/>
      <c r="G902" s="302"/>
      <c r="H902" s="170"/>
      <c r="I902" s="170"/>
      <c r="J902" s="231"/>
      <c r="K902" s="586">
        <f t="shared" si="80"/>
        <v>0</v>
      </c>
      <c r="L902" s="587">
        <f t="shared" si="81"/>
        <v>0</v>
      </c>
      <c r="M902" s="586">
        <f>IF(P902="x",0,IF(I902&lt;(INDEX(Lookup!$U$2:$U$10,MATCH($D$43,Lookup!$S$2:$S$10,0))),0,ROUND(((_xlfn.DAYS(I902,H902)+1)*J902)/7,0)))</f>
        <v>0</v>
      </c>
      <c r="N902" s="766">
        <f t="shared" si="82"/>
        <v>0</v>
      </c>
      <c r="O902" s="652"/>
      <c r="P902" s="767"/>
      <c r="R902" s="833">
        <f t="shared" si="83"/>
        <v>0</v>
      </c>
      <c r="S902" s="849">
        <f t="shared" si="84"/>
        <v>0</v>
      </c>
    </row>
    <row r="903" spans="2:19" x14ac:dyDescent="0.35">
      <c r="B903" s="229"/>
      <c r="C903" s="301"/>
      <c r="D903" s="301"/>
      <c r="E903" s="233"/>
      <c r="F903" s="301"/>
      <c r="G903" s="302"/>
      <c r="H903" s="170"/>
      <c r="I903" s="170"/>
      <c r="J903" s="231"/>
      <c r="K903" s="586">
        <f t="shared" si="80"/>
        <v>0</v>
      </c>
      <c r="L903" s="587">
        <f t="shared" si="81"/>
        <v>0</v>
      </c>
      <c r="M903" s="586">
        <f>IF(P903="x",0,IF(I903&lt;(INDEX(Lookup!$U$2:$U$10,MATCH($D$43,Lookup!$S$2:$S$10,0))),0,ROUND(((_xlfn.DAYS(I903,H903)+1)*J903)/7,0)))</f>
        <v>0</v>
      </c>
      <c r="N903" s="766">
        <f t="shared" si="82"/>
        <v>0</v>
      </c>
      <c r="O903" s="652"/>
      <c r="P903" s="767"/>
      <c r="R903" s="833">
        <f t="shared" si="83"/>
        <v>0</v>
      </c>
      <c r="S903" s="849">
        <f t="shared" si="84"/>
        <v>0</v>
      </c>
    </row>
    <row r="904" spans="2:19" x14ac:dyDescent="0.35">
      <c r="B904" s="229"/>
      <c r="C904" s="301"/>
      <c r="D904" s="301"/>
      <c r="E904" s="233"/>
      <c r="F904" s="301"/>
      <c r="G904" s="302"/>
      <c r="H904" s="170"/>
      <c r="I904" s="170"/>
      <c r="J904" s="231"/>
      <c r="K904" s="586">
        <f t="shared" si="80"/>
        <v>0</v>
      </c>
      <c r="L904" s="587">
        <f t="shared" si="81"/>
        <v>0</v>
      </c>
      <c r="M904" s="586">
        <f>IF(P904="x",0,IF(I904&lt;(INDEX(Lookup!$U$2:$U$10,MATCH($D$43,Lookup!$S$2:$S$10,0))),0,ROUND(((_xlfn.DAYS(I904,H904)+1)*J904)/7,0)))</f>
        <v>0</v>
      </c>
      <c r="N904" s="766">
        <f t="shared" si="82"/>
        <v>0</v>
      </c>
      <c r="O904" s="652"/>
      <c r="P904" s="767"/>
      <c r="R904" s="833">
        <f t="shared" si="83"/>
        <v>0</v>
      </c>
      <c r="S904" s="849">
        <f t="shared" si="84"/>
        <v>0</v>
      </c>
    </row>
    <row r="905" spans="2:19" x14ac:dyDescent="0.35">
      <c r="B905" s="229"/>
      <c r="C905" s="301"/>
      <c r="D905" s="301"/>
      <c r="E905" s="233"/>
      <c r="F905" s="301"/>
      <c r="G905" s="302"/>
      <c r="H905" s="170"/>
      <c r="I905" s="170"/>
      <c r="J905" s="231"/>
      <c r="K905" s="586">
        <f t="shared" si="80"/>
        <v>0</v>
      </c>
      <c r="L905" s="587">
        <f t="shared" si="81"/>
        <v>0</v>
      </c>
      <c r="M905" s="586">
        <f>IF(P905="x",0,IF(I905&lt;(INDEX(Lookup!$U$2:$U$10,MATCH($D$43,Lookup!$S$2:$S$10,0))),0,ROUND(((_xlfn.DAYS(I905,H905)+1)*J905)/7,0)))</f>
        <v>0</v>
      </c>
      <c r="N905" s="766">
        <f t="shared" si="82"/>
        <v>0</v>
      </c>
      <c r="O905" s="652"/>
      <c r="P905" s="767"/>
      <c r="R905" s="833">
        <f t="shared" si="83"/>
        <v>0</v>
      </c>
      <c r="S905" s="849">
        <f t="shared" si="84"/>
        <v>0</v>
      </c>
    </row>
    <row r="906" spans="2:19" x14ac:dyDescent="0.35">
      <c r="B906" s="229"/>
      <c r="C906" s="301"/>
      <c r="D906" s="301"/>
      <c r="E906" s="233"/>
      <c r="F906" s="301"/>
      <c r="G906" s="302"/>
      <c r="H906" s="170"/>
      <c r="I906" s="170"/>
      <c r="J906" s="231"/>
      <c r="K906" s="586">
        <f t="shared" si="80"/>
        <v>0</v>
      </c>
      <c r="L906" s="587">
        <f t="shared" si="81"/>
        <v>0</v>
      </c>
      <c r="M906" s="586">
        <f>IF(P906="x",0,IF(I906&lt;(INDEX(Lookup!$U$2:$U$10,MATCH($D$43,Lookup!$S$2:$S$10,0))),0,ROUND(((_xlfn.DAYS(I906,H906)+1)*J906)/7,0)))</f>
        <v>0</v>
      </c>
      <c r="N906" s="766">
        <f t="shared" si="82"/>
        <v>0</v>
      </c>
      <c r="O906" s="652"/>
      <c r="P906" s="767"/>
      <c r="R906" s="833">
        <f t="shared" si="83"/>
        <v>0</v>
      </c>
      <c r="S906" s="849">
        <f t="shared" si="84"/>
        <v>0</v>
      </c>
    </row>
    <row r="907" spans="2:19" x14ac:dyDescent="0.35">
      <c r="B907" s="229"/>
      <c r="C907" s="301"/>
      <c r="D907" s="301"/>
      <c r="E907" s="233"/>
      <c r="F907" s="301"/>
      <c r="G907" s="302"/>
      <c r="H907" s="170"/>
      <c r="I907" s="170"/>
      <c r="J907" s="231"/>
      <c r="K907" s="586">
        <f t="shared" si="80"/>
        <v>0</v>
      </c>
      <c r="L907" s="587">
        <f t="shared" si="81"/>
        <v>0</v>
      </c>
      <c r="M907" s="586">
        <f>IF(P907="x",0,IF(I907&lt;(INDEX(Lookup!$U$2:$U$10,MATCH($D$43,Lookup!$S$2:$S$10,0))),0,ROUND(((_xlfn.DAYS(I907,H907)+1)*J907)/7,0)))</f>
        <v>0</v>
      </c>
      <c r="N907" s="766">
        <f t="shared" si="82"/>
        <v>0</v>
      </c>
      <c r="O907" s="652"/>
      <c r="P907" s="767"/>
      <c r="R907" s="833">
        <f t="shared" si="83"/>
        <v>0</v>
      </c>
      <c r="S907" s="849">
        <f t="shared" si="84"/>
        <v>0</v>
      </c>
    </row>
    <row r="908" spans="2:19" x14ac:dyDescent="0.35">
      <c r="B908" s="229"/>
      <c r="C908" s="301"/>
      <c r="D908" s="301"/>
      <c r="E908" s="233"/>
      <c r="F908" s="301"/>
      <c r="G908" s="302"/>
      <c r="H908" s="170"/>
      <c r="I908" s="170"/>
      <c r="J908" s="231"/>
      <c r="K908" s="586">
        <f t="shared" si="80"/>
        <v>0</v>
      </c>
      <c r="L908" s="587">
        <f t="shared" si="81"/>
        <v>0</v>
      </c>
      <c r="M908" s="586">
        <f>IF(P908="x",0,IF(I908&lt;(INDEX(Lookup!$U$2:$U$10,MATCH($D$43,Lookup!$S$2:$S$10,0))),0,ROUND(((_xlfn.DAYS(I908,H908)+1)*J908)/7,0)))</f>
        <v>0</v>
      </c>
      <c r="N908" s="766">
        <f t="shared" si="82"/>
        <v>0</v>
      </c>
      <c r="O908" s="652"/>
      <c r="P908" s="767"/>
      <c r="R908" s="833">
        <f t="shared" si="83"/>
        <v>0</v>
      </c>
      <c r="S908" s="849">
        <f t="shared" si="84"/>
        <v>0</v>
      </c>
    </row>
    <row r="909" spans="2:19" x14ac:dyDescent="0.35">
      <c r="B909" s="229"/>
      <c r="C909" s="301"/>
      <c r="D909" s="301"/>
      <c r="E909" s="233"/>
      <c r="F909" s="301"/>
      <c r="G909" s="302"/>
      <c r="H909" s="170"/>
      <c r="I909" s="170"/>
      <c r="J909" s="231"/>
      <c r="K909" s="586">
        <f t="shared" si="80"/>
        <v>0</v>
      </c>
      <c r="L909" s="587">
        <f t="shared" si="81"/>
        <v>0</v>
      </c>
      <c r="M909" s="586">
        <f>IF(P909="x",0,IF(I909&lt;(INDEX(Lookup!$U$2:$U$10,MATCH($D$43,Lookup!$S$2:$S$10,0))),0,ROUND(((_xlfn.DAYS(I909,H909)+1)*J909)/7,0)))</f>
        <v>0</v>
      </c>
      <c r="N909" s="766">
        <f t="shared" si="82"/>
        <v>0</v>
      </c>
      <c r="O909" s="652"/>
      <c r="P909" s="767"/>
      <c r="R909" s="833">
        <f t="shared" si="83"/>
        <v>0</v>
      </c>
      <c r="S909" s="849">
        <f t="shared" si="84"/>
        <v>0</v>
      </c>
    </row>
    <row r="910" spans="2:19" x14ac:dyDescent="0.35">
      <c r="B910" s="229"/>
      <c r="C910" s="301"/>
      <c r="D910" s="301"/>
      <c r="E910" s="233"/>
      <c r="F910" s="301"/>
      <c r="G910" s="302"/>
      <c r="H910" s="170"/>
      <c r="I910" s="170"/>
      <c r="J910" s="231"/>
      <c r="K910" s="586">
        <f t="shared" si="80"/>
        <v>0</v>
      </c>
      <c r="L910" s="587">
        <f t="shared" si="81"/>
        <v>0</v>
      </c>
      <c r="M910" s="586">
        <f>IF(P910="x",0,IF(I910&lt;(INDEX(Lookup!$U$2:$U$10,MATCH($D$43,Lookup!$S$2:$S$10,0))),0,ROUND(((_xlfn.DAYS(I910,H910)+1)*J910)/7,0)))</f>
        <v>0</v>
      </c>
      <c r="N910" s="766">
        <f t="shared" si="82"/>
        <v>0</v>
      </c>
      <c r="O910" s="652"/>
      <c r="P910" s="767"/>
      <c r="R910" s="833">
        <f t="shared" si="83"/>
        <v>0</v>
      </c>
      <c r="S910" s="849">
        <f t="shared" si="84"/>
        <v>0</v>
      </c>
    </row>
    <row r="911" spans="2:19" x14ac:dyDescent="0.35">
      <c r="B911" s="229"/>
      <c r="C911" s="301"/>
      <c r="D911" s="301"/>
      <c r="E911" s="233"/>
      <c r="F911" s="301"/>
      <c r="G911" s="302"/>
      <c r="H911" s="170"/>
      <c r="I911" s="170"/>
      <c r="J911" s="231"/>
      <c r="K911" s="586">
        <f t="shared" si="80"/>
        <v>0</v>
      </c>
      <c r="L911" s="587">
        <f t="shared" si="81"/>
        <v>0</v>
      </c>
      <c r="M911" s="586">
        <f>IF(P911="x",0,IF(I911&lt;(INDEX(Lookup!$U$2:$U$10,MATCH($D$43,Lookup!$S$2:$S$10,0))),0,ROUND(((_xlfn.DAYS(I911,H911)+1)*J911)/7,0)))</f>
        <v>0</v>
      </c>
      <c r="N911" s="766">
        <f t="shared" si="82"/>
        <v>0</v>
      </c>
      <c r="O911" s="652"/>
      <c r="P911" s="767"/>
      <c r="R911" s="833">
        <f t="shared" si="83"/>
        <v>0</v>
      </c>
      <c r="S911" s="849">
        <f t="shared" si="84"/>
        <v>0</v>
      </c>
    </row>
    <row r="912" spans="2:19" x14ac:dyDescent="0.35">
      <c r="B912" s="229"/>
      <c r="C912" s="301"/>
      <c r="D912" s="301"/>
      <c r="E912" s="233"/>
      <c r="F912" s="301"/>
      <c r="G912" s="302"/>
      <c r="H912" s="170"/>
      <c r="I912" s="170"/>
      <c r="J912" s="231"/>
      <c r="K912" s="586">
        <f t="shared" si="80"/>
        <v>0</v>
      </c>
      <c r="L912" s="587">
        <f t="shared" si="81"/>
        <v>0</v>
      </c>
      <c r="M912" s="586">
        <f>IF(P912="x",0,IF(I912&lt;(INDEX(Lookup!$U$2:$U$10,MATCH($D$43,Lookup!$S$2:$S$10,0))),0,ROUND(((_xlfn.DAYS(I912,H912)+1)*J912)/7,0)))</f>
        <v>0</v>
      </c>
      <c r="N912" s="766">
        <f t="shared" si="82"/>
        <v>0</v>
      </c>
      <c r="O912" s="652"/>
      <c r="P912" s="767"/>
      <c r="R912" s="833">
        <f t="shared" si="83"/>
        <v>0</v>
      </c>
      <c r="S912" s="849">
        <f t="shared" si="84"/>
        <v>0</v>
      </c>
    </row>
    <row r="913" spans="2:19" x14ac:dyDescent="0.35">
      <c r="B913" s="229"/>
      <c r="C913" s="301"/>
      <c r="D913" s="301"/>
      <c r="E913" s="233"/>
      <c r="F913" s="301"/>
      <c r="G913" s="302"/>
      <c r="H913" s="170"/>
      <c r="I913" s="170"/>
      <c r="J913" s="231"/>
      <c r="K913" s="586">
        <f t="shared" si="80"/>
        <v>0</v>
      </c>
      <c r="L913" s="587">
        <f t="shared" si="81"/>
        <v>0</v>
      </c>
      <c r="M913" s="586">
        <f>IF(P913="x",0,IF(I913&lt;(INDEX(Lookup!$U$2:$U$10,MATCH($D$43,Lookup!$S$2:$S$10,0))),0,ROUND(((_xlfn.DAYS(I913,H913)+1)*J913)/7,0)))</f>
        <v>0</v>
      </c>
      <c r="N913" s="766">
        <f t="shared" si="82"/>
        <v>0</v>
      </c>
      <c r="O913" s="652"/>
      <c r="P913" s="767"/>
      <c r="R913" s="833">
        <f t="shared" si="83"/>
        <v>0</v>
      </c>
      <c r="S913" s="849">
        <f t="shared" si="84"/>
        <v>0</v>
      </c>
    </row>
    <row r="914" spans="2:19" x14ac:dyDescent="0.35">
      <c r="B914" s="229"/>
      <c r="C914" s="301"/>
      <c r="D914" s="301"/>
      <c r="E914" s="233"/>
      <c r="F914" s="301"/>
      <c r="G914" s="302"/>
      <c r="H914" s="170"/>
      <c r="I914" s="170"/>
      <c r="J914" s="231"/>
      <c r="K914" s="586">
        <f t="shared" si="80"/>
        <v>0</v>
      </c>
      <c r="L914" s="587">
        <f t="shared" si="81"/>
        <v>0</v>
      </c>
      <c r="M914" s="586">
        <f>IF(P914="x",0,IF(I914&lt;(INDEX(Lookup!$U$2:$U$10,MATCH($D$43,Lookup!$S$2:$S$10,0))),0,ROUND(((_xlfn.DAYS(I914,H914)+1)*J914)/7,0)))</f>
        <v>0</v>
      </c>
      <c r="N914" s="766">
        <f t="shared" si="82"/>
        <v>0</v>
      </c>
      <c r="O914" s="652"/>
      <c r="P914" s="767"/>
      <c r="R914" s="833">
        <f t="shared" si="83"/>
        <v>0</v>
      </c>
      <c r="S914" s="849">
        <f t="shared" si="84"/>
        <v>0</v>
      </c>
    </row>
    <row r="915" spans="2:19" x14ac:dyDescent="0.35">
      <c r="B915" s="229"/>
      <c r="C915" s="301"/>
      <c r="D915" s="301"/>
      <c r="E915" s="233"/>
      <c r="F915" s="301"/>
      <c r="G915" s="302"/>
      <c r="H915" s="170"/>
      <c r="I915" s="170"/>
      <c r="J915" s="231"/>
      <c r="K915" s="586">
        <f t="shared" si="80"/>
        <v>0</v>
      </c>
      <c r="L915" s="587">
        <f t="shared" si="81"/>
        <v>0</v>
      </c>
      <c r="M915" s="586">
        <f>IF(P915="x",0,IF(I915&lt;(INDEX(Lookup!$U$2:$U$10,MATCH($D$43,Lookup!$S$2:$S$10,0))),0,ROUND(((_xlfn.DAYS(I915,H915)+1)*J915)/7,0)))</f>
        <v>0</v>
      </c>
      <c r="N915" s="766">
        <f t="shared" si="82"/>
        <v>0</v>
      </c>
      <c r="O915" s="652"/>
      <c r="P915" s="767"/>
      <c r="R915" s="833">
        <f t="shared" si="83"/>
        <v>0</v>
      </c>
      <c r="S915" s="849">
        <f t="shared" si="84"/>
        <v>0</v>
      </c>
    </row>
    <row r="916" spans="2:19" x14ac:dyDescent="0.35">
      <c r="B916" s="229"/>
      <c r="C916" s="301"/>
      <c r="D916" s="301"/>
      <c r="E916" s="233"/>
      <c r="F916" s="301"/>
      <c r="G916" s="302"/>
      <c r="H916" s="170"/>
      <c r="I916" s="170"/>
      <c r="J916" s="231"/>
      <c r="K916" s="586">
        <f t="shared" si="80"/>
        <v>0</v>
      </c>
      <c r="L916" s="587">
        <f t="shared" si="81"/>
        <v>0</v>
      </c>
      <c r="M916" s="586">
        <f>IF(P916="x",0,IF(I916&lt;(INDEX(Lookup!$U$2:$U$10,MATCH($D$43,Lookup!$S$2:$S$10,0))),0,ROUND(((_xlfn.DAYS(I916,H916)+1)*J916)/7,0)))</f>
        <v>0</v>
      </c>
      <c r="N916" s="766">
        <f t="shared" si="82"/>
        <v>0</v>
      </c>
      <c r="O916" s="652"/>
      <c r="P916" s="767"/>
      <c r="R916" s="833">
        <f t="shared" si="83"/>
        <v>0</v>
      </c>
      <c r="S916" s="849">
        <f t="shared" si="84"/>
        <v>0</v>
      </c>
    </row>
    <row r="917" spans="2:19" x14ac:dyDescent="0.35">
      <c r="B917" s="229"/>
      <c r="C917" s="301"/>
      <c r="D917" s="301"/>
      <c r="E917" s="233"/>
      <c r="F917" s="301"/>
      <c r="G917" s="302"/>
      <c r="H917" s="170"/>
      <c r="I917" s="170"/>
      <c r="J917" s="231"/>
      <c r="K917" s="586">
        <f t="shared" si="80"/>
        <v>0</v>
      </c>
      <c r="L917" s="587">
        <f t="shared" si="81"/>
        <v>0</v>
      </c>
      <c r="M917" s="586">
        <f>IF(P917="x",0,IF(I917&lt;(INDEX(Lookup!$U$2:$U$10,MATCH($D$43,Lookup!$S$2:$S$10,0))),0,ROUND(((_xlfn.DAYS(I917,H917)+1)*J917)/7,0)))</f>
        <v>0</v>
      </c>
      <c r="N917" s="766">
        <f t="shared" si="82"/>
        <v>0</v>
      </c>
      <c r="O917" s="652"/>
      <c r="P917" s="767"/>
      <c r="R917" s="833">
        <f t="shared" si="83"/>
        <v>0</v>
      </c>
      <c r="S917" s="849">
        <f t="shared" si="84"/>
        <v>0</v>
      </c>
    </row>
    <row r="918" spans="2:19" x14ac:dyDescent="0.35">
      <c r="B918" s="229"/>
      <c r="C918" s="301"/>
      <c r="D918" s="301"/>
      <c r="E918" s="233"/>
      <c r="F918" s="301"/>
      <c r="G918" s="302"/>
      <c r="H918" s="170"/>
      <c r="I918" s="170"/>
      <c r="J918" s="231"/>
      <c r="K918" s="586">
        <f t="shared" si="80"/>
        <v>0</v>
      </c>
      <c r="L918" s="587">
        <f t="shared" si="81"/>
        <v>0</v>
      </c>
      <c r="M918" s="586">
        <f>IF(P918="x",0,IF(I918&lt;(INDEX(Lookup!$U$2:$U$10,MATCH($D$43,Lookup!$S$2:$S$10,0))),0,ROUND(((_xlfn.DAYS(I918,H918)+1)*J918)/7,0)))</f>
        <v>0</v>
      </c>
      <c r="N918" s="766">
        <f t="shared" si="82"/>
        <v>0</v>
      </c>
      <c r="O918" s="652"/>
      <c r="P918" s="767"/>
      <c r="R918" s="833">
        <f t="shared" si="83"/>
        <v>0</v>
      </c>
      <c r="S918" s="849">
        <f t="shared" si="84"/>
        <v>0</v>
      </c>
    </row>
    <row r="919" spans="2:19" x14ac:dyDescent="0.35">
      <c r="B919" s="229"/>
      <c r="C919" s="301"/>
      <c r="D919" s="301"/>
      <c r="E919" s="233"/>
      <c r="F919" s="301"/>
      <c r="G919" s="302"/>
      <c r="H919" s="170"/>
      <c r="I919" s="170"/>
      <c r="J919" s="231"/>
      <c r="K919" s="586">
        <f t="shared" si="80"/>
        <v>0</v>
      </c>
      <c r="L919" s="587">
        <f t="shared" si="81"/>
        <v>0</v>
      </c>
      <c r="M919" s="586">
        <f>IF(P919="x",0,IF(I919&lt;(INDEX(Lookup!$U$2:$U$10,MATCH($D$43,Lookup!$S$2:$S$10,0))),0,ROUND(((_xlfn.DAYS(I919,H919)+1)*J919)/7,0)))</f>
        <v>0</v>
      </c>
      <c r="N919" s="766">
        <f t="shared" si="82"/>
        <v>0</v>
      </c>
      <c r="O919" s="652"/>
      <c r="P919" s="767"/>
      <c r="R919" s="833">
        <f t="shared" si="83"/>
        <v>0</v>
      </c>
      <c r="S919" s="849">
        <f t="shared" si="84"/>
        <v>0</v>
      </c>
    </row>
    <row r="920" spans="2:19" x14ac:dyDescent="0.35">
      <c r="B920" s="229"/>
      <c r="C920" s="301"/>
      <c r="D920" s="301"/>
      <c r="E920" s="233"/>
      <c r="F920" s="301"/>
      <c r="G920" s="302"/>
      <c r="H920" s="170"/>
      <c r="I920" s="170"/>
      <c r="J920" s="231"/>
      <c r="K920" s="586">
        <f t="shared" si="80"/>
        <v>0</v>
      </c>
      <c r="L920" s="587">
        <f t="shared" si="81"/>
        <v>0</v>
      </c>
      <c r="M920" s="586">
        <f>IF(P920="x",0,IF(I920&lt;(INDEX(Lookup!$U$2:$U$10,MATCH($D$43,Lookup!$S$2:$S$10,0))),0,ROUND(((_xlfn.DAYS(I920,H920)+1)*J920)/7,0)))</f>
        <v>0</v>
      </c>
      <c r="N920" s="766">
        <f t="shared" si="82"/>
        <v>0</v>
      </c>
      <c r="O920" s="652"/>
      <c r="P920" s="767"/>
      <c r="R920" s="833">
        <f t="shared" si="83"/>
        <v>0</v>
      </c>
      <c r="S920" s="849">
        <f t="shared" si="84"/>
        <v>0</v>
      </c>
    </row>
    <row r="921" spans="2:19" x14ac:dyDescent="0.35">
      <c r="B921" s="229"/>
      <c r="C921" s="301"/>
      <c r="D921" s="301"/>
      <c r="E921" s="233"/>
      <c r="F921" s="301"/>
      <c r="G921" s="302"/>
      <c r="H921" s="170"/>
      <c r="I921" s="170"/>
      <c r="J921" s="231"/>
      <c r="K921" s="586">
        <f t="shared" si="80"/>
        <v>0</v>
      </c>
      <c r="L921" s="587">
        <f t="shared" si="81"/>
        <v>0</v>
      </c>
      <c r="M921" s="586">
        <f>IF(P921="x",0,IF(I921&lt;(INDEX(Lookup!$U$2:$U$10,MATCH($D$43,Lookup!$S$2:$S$10,0))),0,ROUND(((_xlfn.DAYS(I921,H921)+1)*J921)/7,0)))</f>
        <v>0</v>
      </c>
      <c r="N921" s="766">
        <f t="shared" si="82"/>
        <v>0</v>
      </c>
      <c r="O921" s="652"/>
      <c r="P921" s="767"/>
      <c r="R921" s="833">
        <f t="shared" si="83"/>
        <v>0</v>
      </c>
      <c r="S921" s="849">
        <f t="shared" si="84"/>
        <v>0</v>
      </c>
    </row>
    <row r="922" spans="2:19" x14ac:dyDescent="0.35">
      <c r="B922" s="229"/>
      <c r="C922" s="301"/>
      <c r="D922" s="301"/>
      <c r="E922" s="233"/>
      <c r="F922" s="301"/>
      <c r="G922" s="302"/>
      <c r="H922" s="170"/>
      <c r="I922" s="170"/>
      <c r="J922" s="231"/>
      <c r="K922" s="586">
        <f t="shared" si="80"/>
        <v>0</v>
      </c>
      <c r="L922" s="587">
        <f t="shared" si="81"/>
        <v>0</v>
      </c>
      <c r="M922" s="586">
        <f>IF(P922="x",0,IF(I922&lt;(INDEX(Lookup!$U$2:$U$10,MATCH($D$43,Lookup!$S$2:$S$10,0))),0,ROUND(((_xlfn.DAYS(I922,H922)+1)*J922)/7,0)))</f>
        <v>0</v>
      </c>
      <c r="N922" s="766">
        <f t="shared" si="82"/>
        <v>0</v>
      </c>
      <c r="O922" s="652"/>
      <c r="P922" s="767"/>
      <c r="R922" s="833">
        <f t="shared" si="83"/>
        <v>0</v>
      </c>
      <c r="S922" s="849">
        <f t="shared" si="84"/>
        <v>0</v>
      </c>
    </row>
    <row r="923" spans="2:19" x14ac:dyDescent="0.35">
      <c r="B923" s="229"/>
      <c r="C923" s="301"/>
      <c r="D923" s="301"/>
      <c r="E923" s="233"/>
      <c r="F923" s="301"/>
      <c r="G923" s="302"/>
      <c r="H923" s="170"/>
      <c r="I923" s="170"/>
      <c r="J923" s="231"/>
      <c r="K923" s="586">
        <f t="shared" si="80"/>
        <v>0</v>
      </c>
      <c r="L923" s="587">
        <f t="shared" si="81"/>
        <v>0</v>
      </c>
      <c r="M923" s="586">
        <f>IF(P923="x",0,IF(I923&lt;(INDEX(Lookup!$U$2:$U$10,MATCH($D$43,Lookup!$S$2:$S$10,0))),0,ROUND(((_xlfn.DAYS(I923,H923)+1)*J923)/7,0)))</f>
        <v>0</v>
      </c>
      <c r="N923" s="766">
        <f t="shared" si="82"/>
        <v>0</v>
      </c>
      <c r="O923" s="652"/>
      <c r="P923" s="767"/>
      <c r="R923" s="833">
        <f t="shared" si="83"/>
        <v>0</v>
      </c>
      <c r="S923" s="849">
        <f t="shared" si="84"/>
        <v>0</v>
      </c>
    </row>
    <row r="924" spans="2:19" x14ac:dyDescent="0.35">
      <c r="B924" s="229"/>
      <c r="C924" s="301"/>
      <c r="D924" s="301"/>
      <c r="E924" s="233"/>
      <c r="F924" s="301"/>
      <c r="G924" s="302"/>
      <c r="H924" s="170"/>
      <c r="I924" s="170"/>
      <c r="J924" s="231"/>
      <c r="K924" s="586">
        <f t="shared" si="80"/>
        <v>0</v>
      </c>
      <c r="L924" s="587">
        <f t="shared" si="81"/>
        <v>0</v>
      </c>
      <c r="M924" s="586">
        <f>IF(P924="x",0,IF(I924&lt;(INDEX(Lookup!$U$2:$U$10,MATCH($D$43,Lookup!$S$2:$S$10,0))),0,ROUND(((_xlfn.DAYS(I924,H924)+1)*J924)/7,0)))</f>
        <v>0</v>
      </c>
      <c r="N924" s="766">
        <f t="shared" si="82"/>
        <v>0</v>
      </c>
      <c r="O924" s="652"/>
      <c r="P924" s="767"/>
      <c r="R924" s="833">
        <f t="shared" si="83"/>
        <v>0</v>
      </c>
      <c r="S924" s="849">
        <f t="shared" si="84"/>
        <v>0</v>
      </c>
    </row>
    <row r="925" spans="2:19" x14ac:dyDescent="0.35">
      <c r="B925" s="229"/>
      <c r="C925" s="301"/>
      <c r="D925" s="301"/>
      <c r="E925" s="233"/>
      <c r="F925" s="301"/>
      <c r="G925" s="302"/>
      <c r="H925" s="170"/>
      <c r="I925" s="170"/>
      <c r="J925" s="231"/>
      <c r="K925" s="586">
        <f t="shared" si="80"/>
        <v>0</v>
      </c>
      <c r="L925" s="587">
        <f t="shared" si="81"/>
        <v>0</v>
      </c>
      <c r="M925" s="586">
        <f>IF(P925="x",0,IF(I925&lt;(INDEX(Lookup!$U$2:$U$10,MATCH($D$43,Lookup!$S$2:$S$10,0))),0,ROUND(((_xlfn.DAYS(I925,H925)+1)*J925)/7,0)))</f>
        <v>0</v>
      </c>
      <c r="N925" s="766">
        <f t="shared" si="82"/>
        <v>0</v>
      </c>
      <c r="O925" s="652"/>
      <c r="P925" s="767"/>
      <c r="R925" s="833">
        <f t="shared" si="83"/>
        <v>0</v>
      </c>
      <c r="S925" s="849">
        <f t="shared" si="84"/>
        <v>0</v>
      </c>
    </row>
    <row r="926" spans="2:19" x14ac:dyDescent="0.35">
      <c r="B926" s="229"/>
      <c r="C926" s="301"/>
      <c r="D926" s="301"/>
      <c r="E926" s="233"/>
      <c r="F926" s="301"/>
      <c r="G926" s="302"/>
      <c r="H926" s="170"/>
      <c r="I926" s="170"/>
      <c r="J926" s="231"/>
      <c r="K926" s="586">
        <f t="shared" si="80"/>
        <v>0</v>
      </c>
      <c r="L926" s="587">
        <f t="shared" si="81"/>
        <v>0</v>
      </c>
      <c r="M926" s="586">
        <f>IF(P926="x",0,IF(I926&lt;(INDEX(Lookup!$U$2:$U$10,MATCH($D$43,Lookup!$S$2:$S$10,0))),0,ROUND(((_xlfn.DAYS(I926,H926)+1)*J926)/7,0)))</f>
        <v>0</v>
      </c>
      <c r="N926" s="766">
        <f t="shared" si="82"/>
        <v>0</v>
      </c>
      <c r="O926" s="652"/>
      <c r="P926" s="767"/>
      <c r="R926" s="833">
        <f t="shared" si="83"/>
        <v>0</v>
      </c>
      <c r="S926" s="849">
        <f t="shared" si="84"/>
        <v>0</v>
      </c>
    </row>
    <row r="927" spans="2:19" x14ac:dyDescent="0.35">
      <c r="B927" s="229"/>
      <c r="C927" s="301"/>
      <c r="D927" s="301"/>
      <c r="E927" s="233"/>
      <c r="F927" s="301"/>
      <c r="G927" s="302"/>
      <c r="H927" s="170"/>
      <c r="I927" s="170"/>
      <c r="J927" s="231"/>
      <c r="K927" s="586">
        <f t="shared" si="80"/>
        <v>0</v>
      </c>
      <c r="L927" s="587">
        <f t="shared" si="81"/>
        <v>0</v>
      </c>
      <c r="M927" s="586">
        <f>IF(P927="x",0,IF(I927&lt;(INDEX(Lookup!$U$2:$U$10,MATCH($D$43,Lookup!$S$2:$S$10,0))),0,ROUND(((_xlfn.DAYS(I927,H927)+1)*J927)/7,0)))</f>
        <v>0</v>
      </c>
      <c r="N927" s="766">
        <f t="shared" si="82"/>
        <v>0</v>
      </c>
      <c r="O927" s="652"/>
      <c r="P927" s="767"/>
      <c r="R927" s="833">
        <f t="shared" si="83"/>
        <v>0</v>
      </c>
      <c r="S927" s="849">
        <f t="shared" si="84"/>
        <v>0</v>
      </c>
    </row>
    <row r="928" spans="2:19" x14ac:dyDescent="0.35">
      <c r="B928" s="229"/>
      <c r="C928" s="301"/>
      <c r="D928" s="301"/>
      <c r="E928" s="233"/>
      <c r="F928" s="301"/>
      <c r="G928" s="302"/>
      <c r="H928" s="170"/>
      <c r="I928" s="170"/>
      <c r="J928" s="231"/>
      <c r="K928" s="586">
        <f t="shared" si="80"/>
        <v>0</v>
      </c>
      <c r="L928" s="587">
        <f t="shared" si="81"/>
        <v>0</v>
      </c>
      <c r="M928" s="586">
        <f>IF(P928="x",0,IF(I928&lt;(INDEX(Lookup!$U$2:$U$10,MATCH($D$43,Lookup!$S$2:$S$10,0))),0,ROUND(((_xlfn.DAYS(I928,H928)+1)*J928)/7,0)))</f>
        <v>0</v>
      </c>
      <c r="N928" s="766">
        <f t="shared" si="82"/>
        <v>0</v>
      </c>
      <c r="O928" s="652"/>
      <c r="P928" s="767"/>
      <c r="R928" s="833">
        <f t="shared" si="83"/>
        <v>0</v>
      </c>
      <c r="S928" s="849">
        <f t="shared" si="84"/>
        <v>0</v>
      </c>
    </row>
    <row r="929" spans="2:19" x14ac:dyDescent="0.35">
      <c r="B929" s="229"/>
      <c r="C929" s="301"/>
      <c r="D929" s="301"/>
      <c r="E929" s="233"/>
      <c r="F929" s="301"/>
      <c r="G929" s="302"/>
      <c r="H929" s="170"/>
      <c r="I929" s="170"/>
      <c r="J929" s="231"/>
      <c r="K929" s="586">
        <f t="shared" si="80"/>
        <v>0</v>
      </c>
      <c r="L929" s="587">
        <f t="shared" si="81"/>
        <v>0</v>
      </c>
      <c r="M929" s="586">
        <f>IF(P929="x",0,IF(I929&lt;(INDEX(Lookup!$U$2:$U$10,MATCH($D$43,Lookup!$S$2:$S$10,0))),0,ROUND(((_xlfn.DAYS(I929,H929)+1)*J929)/7,0)))</f>
        <v>0</v>
      </c>
      <c r="N929" s="766">
        <f t="shared" si="82"/>
        <v>0</v>
      </c>
      <c r="O929" s="652"/>
      <c r="P929" s="767"/>
      <c r="R929" s="833">
        <f t="shared" si="83"/>
        <v>0</v>
      </c>
      <c r="S929" s="849">
        <f t="shared" si="84"/>
        <v>0</v>
      </c>
    </row>
    <row r="930" spans="2:19" x14ac:dyDescent="0.35">
      <c r="B930" s="229"/>
      <c r="C930" s="301"/>
      <c r="D930" s="301"/>
      <c r="E930" s="233"/>
      <c r="F930" s="301"/>
      <c r="G930" s="302"/>
      <c r="H930" s="170"/>
      <c r="I930" s="170"/>
      <c r="J930" s="231"/>
      <c r="K930" s="586">
        <f t="shared" si="80"/>
        <v>0</v>
      </c>
      <c r="L930" s="587">
        <f t="shared" si="81"/>
        <v>0</v>
      </c>
      <c r="M930" s="586">
        <f>IF(P930="x",0,IF(I930&lt;(INDEX(Lookup!$U$2:$U$10,MATCH($D$43,Lookup!$S$2:$S$10,0))),0,ROUND(((_xlfn.DAYS(I930,H930)+1)*J930)/7,0)))</f>
        <v>0</v>
      </c>
      <c r="N930" s="766">
        <f t="shared" si="82"/>
        <v>0</v>
      </c>
      <c r="O930" s="652"/>
      <c r="P930" s="767"/>
      <c r="R930" s="833">
        <f t="shared" si="83"/>
        <v>0</v>
      </c>
      <c r="S930" s="849">
        <f t="shared" si="84"/>
        <v>0</v>
      </c>
    </row>
    <row r="931" spans="2:19" x14ac:dyDescent="0.35">
      <c r="B931" s="229"/>
      <c r="C931" s="301"/>
      <c r="D931" s="301"/>
      <c r="E931" s="233"/>
      <c r="F931" s="301"/>
      <c r="G931" s="302"/>
      <c r="H931" s="170"/>
      <c r="I931" s="170"/>
      <c r="J931" s="231"/>
      <c r="K931" s="586">
        <f t="shared" si="80"/>
        <v>0</v>
      </c>
      <c r="L931" s="587">
        <f t="shared" si="81"/>
        <v>0</v>
      </c>
      <c r="M931" s="586">
        <f>IF(P931="x",0,IF(I931&lt;(INDEX(Lookup!$U$2:$U$10,MATCH($D$43,Lookup!$S$2:$S$10,0))),0,ROUND(((_xlfn.DAYS(I931,H931)+1)*J931)/7,0)))</f>
        <v>0</v>
      </c>
      <c r="N931" s="766">
        <f t="shared" si="82"/>
        <v>0</v>
      </c>
      <c r="O931" s="652"/>
      <c r="P931" s="767"/>
      <c r="R931" s="833">
        <f t="shared" si="83"/>
        <v>0</v>
      </c>
      <c r="S931" s="849">
        <f t="shared" si="84"/>
        <v>0</v>
      </c>
    </row>
    <row r="932" spans="2:19" x14ac:dyDescent="0.35">
      <c r="B932" s="229"/>
      <c r="C932" s="301"/>
      <c r="D932" s="301"/>
      <c r="E932" s="233"/>
      <c r="F932" s="301"/>
      <c r="G932" s="302"/>
      <c r="H932" s="170"/>
      <c r="I932" s="170"/>
      <c r="J932" s="231"/>
      <c r="K932" s="586">
        <f t="shared" si="80"/>
        <v>0</v>
      </c>
      <c r="L932" s="587">
        <f t="shared" si="81"/>
        <v>0</v>
      </c>
      <c r="M932" s="586">
        <f>IF(P932="x",0,IF(I932&lt;(INDEX(Lookup!$U$2:$U$10,MATCH($D$43,Lookup!$S$2:$S$10,0))),0,ROUND(((_xlfn.DAYS(I932,H932)+1)*J932)/7,0)))</f>
        <v>0</v>
      </c>
      <c r="N932" s="766">
        <f t="shared" si="82"/>
        <v>0</v>
      </c>
      <c r="O932" s="652"/>
      <c r="P932" s="767"/>
      <c r="R932" s="833">
        <f t="shared" si="83"/>
        <v>0</v>
      </c>
      <c r="S932" s="849">
        <f t="shared" si="84"/>
        <v>0</v>
      </c>
    </row>
    <row r="933" spans="2:19" x14ac:dyDescent="0.35">
      <c r="B933" s="229"/>
      <c r="C933" s="301"/>
      <c r="D933" s="301"/>
      <c r="E933" s="233"/>
      <c r="F933" s="301"/>
      <c r="G933" s="302"/>
      <c r="H933" s="170"/>
      <c r="I933" s="170"/>
      <c r="J933" s="231"/>
      <c r="K933" s="586">
        <f t="shared" si="80"/>
        <v>0</v>
      </c>
      <c r="L933" s="587">
        <f t="shared" si="81"/>
        <v>0</v>
      </c>
      <c r="M933" s="586">
        <f>IF(P933="x",0,IF(I933&lt;(INDEX(Lookup!$U$2:$U$10,MATCH($D$43,Lookup!$S$2:$S$10,0))),0,ROUND(((_xlfn.DAYS(I933,H933)+1)*J933)/7,0)))</f>
        <v>0</v>
      </c>
      <c r="N933" s="766">
        <f t="shared" si="82"/>
        <v>0</v>
      </c>
      <c r="O933" s="652"/>
      <c r="P933" s="767"/>
      <c r="R933" s="833">
        <f t="shared" si="83"/>
        <v>0</v>
      </c>
      <c r="S933" s="849">
        <f t="shared" si="84"/>
        <v>0</v>
      </c>
    </row>
    <row r="934" spans="2:19" x14ac:dyDescent="0.35">
      <c r="B934" s="229"/>
      <c r="C934" s="301"/>
      <c r="D934" s="301"/>
      <c r="E934" s="233"/>
      <c r="F934" s="301"/>
      <c r="G934" s="302"/>
      <c r="H934" s="170"/>
      <c r="I934" s="170"/>
      <c r="J934" s="231"/>
      <c r="K934" s="586">
        <f t="shared" si="80"/>
        <v>0</v>
      </c>
      <c r="L934" s="587">
        <f t="shared" si="81"/>
        <v>0</v>
      </c>
      <c r="M934" s="586">
        <f>IF(P934="x",0,IF(I934&lt;(INDEX(Lookup!$U$2:$U$10,MATCH($D$43,Lookup!$S$2:$S$10,0))),0,ROUND(((_xlfn.DAYS(I934,H934)+1)*J934)/7,0)))</f>
        <v>0</v>
      </c>
      <c r="N934" s="766">
        <f t="shared" si="82"/>
        <v>0</v>
      </c>
      <c r="O934" s="652"/>
      <c r="P934" s="767"/>
      <c r="R934" s="833">
        <f t="shared" si="83"/>
        <v>0</v>
      </c>
      <c r="S934" s="849">
        <f t="shared" si="84"/>
        <v>0</v>
      </c>
    </row>
    <row r="935" spans="2:19" x14ac:dyDescent="0.35">
      <c r="B935" s="229"/>
      <c r="C935" s="301"/>
      <c r="D935" s="301"/>
      <c r="E935" s="233"/>
      <c r="F935" s="301"/>
      <c r="G935" s="302"/>
      <c r="H935" s="170"/>
      <c r="I935" s="170"/>
      <c r="J935" s="231"/>
      <c r="K935" s="586">
        <f t="shared" si="80"/>
        <v>0</v>
      </c>
      <c r="L935" s="587">
        <f t="shared" si="81"/>
        <v>0</v>
      </c>
      <c r="M935" s="586">
        <f>IF(P935="x",0,IF(I935&lt;(INDEX(Lookup!$U$2:$U$10,MATCH($D$43,Lookup!$S$2:$S$10,0))),0,ROUND(((_xlfn.DAYS(I935,H935)+1)*J935)/7,0)))</f>
        <v>0</v>
      </c>
      <c r="N935" s="766">
        <f t="shared" si="82"/>
        <v>0</v>
      </c>
      <c r="O935" s="652"/>
      <c r="P935" s="767"/>
      <c r="R935" s="833">
        <f t="shared" si="83"/>
        <v>0</v>
      </c>
      <c r="S935" s="849">
        <f t="shared" si="84"/>
        <v>0</v>
      </c>
    </row>
    <row r="936" spans="2:19" x14ac:dyDescent="0.35">
      <c r="B936" s="229"/>
      <c r="C936" s="301"/>
      <c r="D936" s="301"/>
      <c r="E936" s="233"/>
      <c r="F936" s="301"/>
      <c r="G936" s="302"/>
      <c r="H936" s="170"/>
      <c r="I936" s="170"/>
      <c r="J936" s="231"/>
      <c r="K936" s="586">
        <f t="shared" si="80"/>
        <v>0</v>
      </c>
      <c r="L936" s="587">
        <f t="shared" si="81"/>
        <v>0</v>
      </c>
      <c r="M936" s="586">
        <f>IF(P936="x",0,IF(I936&lt;(INDEX(Lookup!$U$2:$U$10,MATCH($D$43,Lookup!$S$2:$S$10,0))),0,ROUND(((_xlfn.DAYS(I936,H936)+1)*J936)/7,0)))</f>
        <v>0</v>
      </c>
      <c r="N936" s="766">
        <f t="shared" si="82"/>
        <v>0</v>
      </c>
      <c r="O936" s="652"/>
      <c r="P936" s="767"/>
      <c r="R936" s="833">
        <f t="shared" si="83"/>
        <v>0</v>
      </c>
      <c r="S936" s="849">
        <f t="shared" si="84"/>
        <v>0</v>
      </c>
    </row>
    <row r="937" spans="2:19" x14ac:dyDescent="0.35">
      <c r="B937" s="229"/>
      <c r="C937" s="301"/>
      <c r="D937" s="301"/>
      <c r="E937" s="233"/>
      <c r="F937" s="301"/>
      <c r="G937" s="302"/>
      <c r="H937" s="170"/>
      <c r="I937" s="170"/>
      <c r="J937" s="231"/>
      <c r="K937" s="586">
        <f t="shared" si="80"/>
        <v>0</v>
      </c>
      <c r="L937" s="587">
        <f t="shared" si="81"/>
        <v>0</v>
      </c>
      <c r="M937" s="586">
        <f>IF(P937="x",0,IF(I937&lt;(INDEX(Lookup!$U$2:$U$10,MATCH($D$43,Lookup!$S$2:$S$10,0))),0,ROUND(((_xlfn.DAYS(I937,H937)+1)*J937)/7,0)))</f>
        <v>0</v>
      </c>
      <c r="N937" s="766">
        <f t="shared" si="82"/>
        <v>0</v>
      </c>
      <c r="O937" s="652"/>
      <c r="P937" s="767"/>
      <c r="R937" s="833">
        <f t="shared" si="83"/>
        <v>0</v>
      </c>
      <c r="S937" s="849">
        <f t="shared" si="84"/>
        <v>0</v>
      </c>
    </row>
    <row r="938" spans="2:19" x14ac:dyDescent="0.35">
      <c r="B938" s="229"/>
      <c r="C938" s="301"/>
      <c r="D938" s="301"/>
      <c r="E938" s="233"/>
      <c r="F938" s="301"/>
      <c r="G938" s="302"/>
      <c r="H938" s="170"/>
      <c r="I938" s="170"/>
      <c r="J938" s="231"/>
      <c r="K938" s="586">
        <f t="shared" si="80"/>
        <v>0</v>
      </c>
      <c r="L938" s="587">
        <f t="shared" si="81"/>
        <v>0</v>
      </c>
      <c r="M938" s="586">
        <f>IF(P938="x",0,IF(I938&lt;(INDEX(Lookup!$U$2:$U$10,MATCH($D$43,Lookup!$S$2:$S$10,0))),0,ROUND(((_xlfn.DAYS(I938,H938)+1)*J938)/7,0)))</f>
        <v>0</v>
      </c>
      <c r="N938" s="766">
        <f t="shared" si="82"/>
        <v>0</v>
      </c>
      <c r="O938" s="652"/>
      <c r="P938" s="767"/>
      <c r="R938" s="833">
        <f t="shared" si="83"/>
        <v>0</v>
      </c>
      <c r="S938" s="849">
        <f t="shared" si="84"/>
        <v>0</v>
      </c>
    </row>
    <row r="939" spans="2:19" x14ac:dyDescent="0.35">
      <c r="B939" s="229"/>
      <c r="C939" s="301"/>
      <c r="D939" s="301"/>
      <c r="E939" s="233"/>
      <c r="F939" s="301"/>
      <c r="G939" s="302"/>
      <c r="H939" s="170"/>
      <c r="I939" s="170"/>
      <c r="J939" s="231"/>
      <c r="K939" s="586">
        <f t="shared" si="80"/>
        <v>0</v>
      </c>
      <c r="L939" s="587">
        <f t="shared" si="81"/>
        <v>0</v>
      </c>
      <c r="M939" s="586">
        <f>IF(P939="x",0,IF(I939&lt;(INDEX(Lookup!$U$2:$U$10,MATCH($D$43,Lookup!$S$2:$S$10,0))),0,ROUND(((_xlfn.DAYS(I939,H939)+1)*J939)/7,0)))</f>
        <v>0</v>
      </c>
      <c r="N939" s="766">
        <f t="shared" si="82"/>
        <v>0</v>
      </c>
      <c r="O939" s="652"/>
      <c r="P939" s="767"/>
      <c r="R939" s="833">
        <f t="shared" si="83"/>
        <v>0</v>
      </c>
      <c r="S939" s="849">
        <f t="shared" si="84"/>
        <v>0</v>
      </c>
    </row>
    <row r="940" spans="2:19" x14ac:dyDescent="0.35">
      <c r="B940" s="229"/>
      <c r="C940" s="301"/>
      <c r="D940" s="301"/>
      <c r="E940" s="233"/>
      <c r="F940" s="301"/>
      <c r="G940" s="302"/>
      <c r="H940" s="170"/>
      <c r="I940" s="170"/>
      <c r="J940" s="231"/>
      <c r="K940" s="586">
        <f t="shared" si="80"/>
        <v>0</v>
      </c>
      <c r="L940" s="587">
        <f t="shared" si="81"/>
        <v>0</v>
      </c>
      <c r="M940" s="586">
        <f>IF(P940="x",0,IF(I940&lt;(INDEX(Lookup!$U$2:$U$10,MATCH($D$43,Lookup!$S$2:$S$10,0))),0,ROUND(((_xlfn.DAYS(I940,H940)+1)*J940)/7,0)))</f>
        <v>0</v>
      </c>
      <c r="N940" s="766">
        <f t="shared" si="82"/>
        <v>0</v>
      </c>
      <c r="O940" s="652"/>
      <c r="P940" s="767"/>
      <c r="R940" s="833">
        <f t="shared" si="83"/>
        <v>0</v>
      </c>
      <c r="S940" s="849">
        <f t="shared" si="84"/>
        <v>0</v>
      </c>
    </row>
    <row r="941" spans="2:19" x14ac:dyDescent="0.35">
      <c r="B941" s="229"/>
      <c r="C941" s="301"/>
      <c r="D941" s="301"/>
      <c r="E941" s="233"/>
      <c r="F941" s="301"/>
      <c r="G941" s="302"/>
      <c r="H941" s="170"/>
      <c r="I941" s="170"/>
      <c r="J941" s="231"/>
      <c r="K941" s="586">
        <f t="shared" si="80"/>
        <v>0</v>
      </c>
      <c r="L941" s="587">
        <f t="shared" si="81"/>
        <v>0</v>
      </c>
      <c r="M941" s="586">
        <f>IF(P941="x",0,IF(I941&lt;(INDEX(Lookup!$U$2:$U$10,MATCH($D$43,Lookup!$S$2:$S$10,0))),0,ROUND(((_xlfn.DAYS(I941,H941)+1)*J941)/7,0)))</f>
        <v>0</v>
      </c>
      <c r="N941" s="766">
        <f t="shared" si="82"/>
        <v>0</v>
      </c>
      <c r="O941" s="652"/>
      <c r="P941" s="767"/>
      <c r="R941" s="833">
        <f t="shared" si="83"/>
        <v>0</v>
      </c>
      <c r="S941" s="849">
        <f t="shared" si="84"/>
        <v>0</v>
      </c>
    </row>
    <row r="942" spans="2:19" x14ac:dyDescent="0.35">
      <c r="B942" s="229"/>
      <c r="C942" s="301"/>
      <c r="D942" s="301"/>
      <c r="E942" s="233"/>
      <c r="F942" s="301"/>
      <c r="G942" s="302"/>
      <c r="H942" s="170"/>
      <c r="I942" s="170"/>
      <c r="J942" s="231"/>
      <c r="K942" s="586">
        <f t="shared" si="80"/>
        <v>0</v>
      </c>
      <c r="L942" s="587">
        <f t="shared" si="81"/>
        <v>0</v>
      </c>
      <c r="M942" s="586">
        <f>IF(P942="x",0,IF(I942&lt;(INDEX(Lookup!$U$2:$U$10,MATCH($D$43,Lookup!$S$2:$S$10,0))),0,ROUND(((_xlfn.DAYS(I942,H942)+1)*J942)/7,0)))</f>
        <v>0</v>
      </c>
      <c r="N942" s="766">
        <f t="shared" si="82"/>
        <v>0</v>
      </c>
      <c r="O942" s="652"/>
      <c r="P942" s="767"/>
      <c r="R942" s="833">
        <f t="shared" si="83"/>
        <v>0</v>
      </c>
      <c r="S942" s="849">
        <f t="shared" si="84"/>
        <v>0</v>
      </c>
    </row>
    <row r="943" spans="2:19" x14ac:dyDescent="0.35">
      <c r="B943" s="229"/>
      <c r="C943" s="301"/>
      <c r="D943" s="301"/>
      <c r="E943" s="233"/>
      <c r="F943" s="301"/>
      <c r="G943" s="302"/>
      <c r="H943" s="170"/>
      <c r="I943" s="170"/>
      <c r="J943" s="231"/>
      <c r="K943" s="586">
        <f t="shared" ref="K943:K1006" si="85">ROUND(((_xlfn.DAYS(I943,H943)+1)*J943)/7,0)</f>
        <v>0</v>
      </c>
      <c r="L943" s="587">
        <f t="shared" ref="L943:L1006" si="86">K943*$K$6</f>
        <v>0</v>
      </c>
      <c r="M943" s="586">
        <f>IF(P943="x",0,IF(I943&lt;(INDEX(Lookup!$U$2:$U$10,MATCH($D$43,Lookup!$S$2:$S$10,0))),0,ROUND(((_xlfn.DAYS(I943,H943)+1)*J943)/7,0)))</f>
        <v>0</v>
      </c>
      <c r="N943" s="766">
        <f t="shared" ref="N943:N1006" si="87">M943*$K$6</f>
        <v>0</v>
      </c>
      <c r="O943" s="652"/>
      <c r="P943" s="767"/>
      <c r="R943" s="833">
        <f t="shared" ref="R943:R1006" si="88">L943*$I$30</f>
        <v>0</v>
      </c>
      <c r="S943" s="849">
        <f t="shared" ref="S943:S1006" si="89">N943*$I$40</f>
        <v>0</v>
      </c>
    </row>
    <row r="944" spans="2:19" x14ac:dyDescent="0.35">
      <c r="B944" s="229"/>
      <c r="C944" s="301"/>
      <c r="D944" s="301"/>
      <c r="E944" s="233"/>
      <c r="F944" s="301"/>
      <c r="G944" s="302"/>
      <c r="H944" s="170"/>
      <c r="I944" s="170"/>
      <c r="J944" s="231"/>
      <c r="K944" s="586">
        <f t="shared" si="85"/>
        <v>0</v>
      </c>
      <c r="L944" s="587">
        <f t="shared" si="86"/>
        <v>0</v>
      </c>
      <c r="M944" s="586">
        <f>IF(P944="x",0,IF(I944&lt;(INDEX(Lookup!$U$2:$U$10,MATCH($D$43,Lookup!$S$2:$S$10,0))),0,ROUND(((_xlfn.DAYS(I944,H944)+1)*J944)/7,0)))</f>
        <v>0</v>
      </c>
      <c r="N944" s="766">
        <f t="shared" si="87"/>
        <v>0</v>
      </c>
      <c r="O944" s="652"/>
      <c r="P944" s="767"/>
      <c r="R944" s="833">
        <f t="shared" si="88"/>
        <v>0</v>
      </c>
      <c r="S944" s="849">
        <f t="shared" si="89"/>
        <v>0</v>
      </c>
    </row>
    <row r="945" spans="2:19" x14ac:dyDescent="0.35">
      <c r="B945" s="229"/>
      <c r="C945" s="301"/>
      <c r="D945" s="301"/>
      <c r="E945" s="233"/>
      <c r="F945" s="301"/>
      <c r="G945" s="302"/>
      <c r="H945" s="170"/>
      <c r="I945" s="170"/>
      <c r="J945" s="231"/>
      <c r="K945" s="586">
        <f t="shared" si="85"/>
        <v>0</v>
      </c>
      <c r="L945" s="587">
        <f t="shared" si="86"/>
        <v>0</v>
      </c>
      <c r="M945" s="586">
        <f>IF(P945="x",0,IF(I945&lt;(INDEX(Lookup!$U$2:$U$10,MATCH($D$43,Lookup!$S$2:$S$10,0))),0,ROUND(((_xlfn.DAYS(I945,H945)+1)*J945)/7,0)))</f>
        <v>0</v>
      </c>
      <c r="N945" s="766">
        <f t="shared" si="87"/>
        <v>0</v>
      </c>
      <c r="O945" s="652"/>
      <c r="P945" s="767"/>
      <c r="R945" s="833">
        <f t="shared" si="88"/>
        <v>0</v>
      </c>
      <c r="S945" s="849">
        <f t="shared" si="89"/>
        <v>0</v>
      </c>
    </row>
    <row r="946" spans="2:19" x14ac:dyDescent="0.35">
      <c r="B946" s="229"/>
      <c r="C946" s="301"/>
      <c r="D946" s="301"/>
      <c r="E946" s="233"/>
      <c r="F946" s="301"/>
      <c r="G946" s="302"/>
      <c r="H946" s="170"/>
      <c r="I946" s="170"/>
      <c r="J946" s="231"/>
      <c r="K946" s="586">
        <f t="shared" si="85"/>
        <v>0</v>
      </c>
      <c r="L946" s="587">
        <f t="shared" si="86"/>
        <v>0</v>
      </c>
      <c r="M946" s="586">
        <f>IF(P946="x",0,IF(I946&lt;(INDEX(Lookup!$U$2:$U$10,MATCH($D$43,Lookup!$S$2:$S$10,0))),0,ROUND(((_xlfn.DAYS(I946,H946)+1)*J946)/7,0)))</f>
        <v>0</v>
      </c>
      <c r="N946" s="766">
        <f t="shared" si="87"/>
        <v>0</v>
      </c>
      <c r="O946" s="652"/>
      <c r="P946" s="767"/>
      <c r="R946" s="833">
        <f t="shared" si="88"/>
        <v>0</v>
      </c>
      <c r="S946" s="849">
        <f t="shared" si="89"/>
        <v>0</v>
      </c>
    </row>
    <row r="947" spans="2:19" x14ac:dyDescent="0.35">
      <c r="B947" s="229"/>
      <c r="C947" s="301"/>
      <c r="D947" s="301"/>
      <c r="E947" s="233"/>
      <c r="F947" s="301"/>
      <c r="G947" s="302"/>
      <c r="H947" s="170"/>
      <c r="I947" s="170"/>
      <c r="J947" s="231"/>
      <c r="K947" s="586">
        <f t="shared" si="85"/>
        <v>0</v>
      </c>
      <c r="L947" s="587">
        <f t="shared" si="86"/>
        <v>0</v>
      </c>
      <c r="M947" s="586">
        <f>IF(P947="x",0,IF(I947&lt;(INDEX(Lookup!$U$2:$U$10,MATCH($D$43,Lookup!$S$2:$S$10,0))),0,ROUND(((_xlfn.DAYS(I947,H947)+1)*J947)/7,0)))</f>
        <v>0</v>
      </c>
      <c r="N947" s="766">
        <f t="shared" si="87"/>
        <v>0</v>
      </c>
      <c r="O947" s="652"/>
      <c r="P947" s="767"/>
      <c r="R947" s="833">
        <f t="shared" si="88"/>
        <v>0</v>
      </c>
      <c r="S947" s="849">
        <f t="shared" si="89"/>
        <v>0</v>
      </c>
    </row>
    <row r="948" spans="2:19" x14ac:dyDescent="0.35">
      <c r="B948" s="229"/>
      <c r="C948" s="301"/>
      <c r="D948" s="301"/>
      <c r="E948" s="233"/>
      <c r="F948" s="301"/>
      <c r="G948" s="302"/>
      <c r="H948" s="170"/>
      <c r="I948" s="170"/>
      <c r="J948" s="231"/>
      <c r="K948" s="586">
        <f t="shared" si="85"/>
        <v>0</v>
      </c>
      <c r="L948" s="587">
        <f t="shared" si="86"/>
        <v>0</v>
      </c>
      <c r="M948" s="586">
        <f>IF(P948="x",0,IF(I948&lt;(INDEX(Lookup!$U$2:$U$10,MATCH($D$43,Lookup!$S$2:$S$10,0))),0,ROUND(((_xlfn.DAYS(I948,H948)+1)*J948)/7,0)))</f>
        <v>0</v>
      </c>
      <c r="N948" s="766">
        <f t="shared" si="87"/>
        <v>0</v>
      </c>
      <c r="O948" s="652"/>
      <c r="P948" s="767"/>
      <c r="R948" s="833">
        <f t="shared" si="88"/>
        <v>0</v>
      </c>
      <c r="S948" s="849">
        <f t="shared" si="89"/>
        <v>0</v>
      </c>
    </row>
    <row r="949" spans="2:19" x14ac:dyDescent="0.35">
      <c r="B949" s="229"/>
      <c r="C949" s="301"/>
      <c r="D949" s="301"/>
      <c r="E949" s="233"/>
      <c r="F949" s="301"/>
      <c r="G949" s="302"/>
      <c r="H949" s="170"/>
      <c r="I949" s="170"/>
      <c r="J949" s="231"/>
      <c r="K949" s="586">
        <f t="shared" si="85"/>
        <v>0</v>
      </c>
      <c r="L949" s="587">
        <f t="shared" si="86"/>
        <v>0</v>
      </c>
      <c r="M949" s="586">
        <f>IF(P949="x",0,IF(I949&lt;(INDEX(Lookup!$U$2:$U$10,MATCH($D$43,Lookup!$S$2:$S$10,0))),0,ROUND(((_xlfn.DAYS(I949,H949)+1)*J949)/7,0)))</f>
        <v>0</v>
      </c>
      <c r="N949" s="766">
        <f t="shared" si="87"/>
        <v>0</v>
      </c>
      <c r="O949" s="652"/>
      <c r="P949" s="767"/>
      <c r="R949" s="833">
        <f t="shared" si="88"/>
        <v>0</v>
      </c>
      <c r="S949" s="849">
        <f t="shared" si="89"/>
        <v>0</v>
      </c>
    </row>
    <row r="950" spans="2:19" x14ac:dyDescent="0.35">
      <c r="B950" s="229"/>
      <c r="C950" s="301"/>
      <c r="D950" s="301"/>
      <c r="E950" s="233"/>
      <c r="F950" s="301"/>
      <c r="G950" s="302"/>
      <c r="H950" s="170"/>
      <c r="I950" s="170"/>
      <c r="J950" s="231"/>
      <c r="K950" s="586">
        <f t="shared" si="85"/>
        <v>0</v>
      </c>
      <c r="L950" s="587">
        <f t="shared" si="86"/>
        <v>0</v>
      </c>
      <c r="M950" s="586">
        <f>IF(P950="x",0,IF(I950&lt;(INDEX(Lookup!$U$2:$U$10,MATCH($D$43,Lookup!$S$2:$S$10,0))),0,ROUND(((_xlfn.DAYS(I950,H950)+1)*J950)/7,0)))</f>
        <v>0</v>
      </c>
      <c r="N950" s="766">
        <f t="shared" si="87"/>
        <v>0</v>
      </c>
      <c r="O950" s="652"/>
      <c r="P950" s="767"/>
      <c r="R950" s="833">
        <f t="shared" si="88"/>
        <v>0</v>
      </c>
      <c r="S950" s="849">
        <f t="shared" si="89"/>
        <v>0</v>
      </c>
    </row>
    <row r="951" spans="2:19" x14ac:dyDescent="0.35">
      <c r="B951" s="229"/>
      <c r="C951" s="301"/>
      <c r="D951" s="301"/>
      <c r="E951" s="233"/>
      <c r="F951" s="301"/>
      <c r="G951" s="302"/>
      <c r="H951" s="170"/>
      <c r="I951" s="170"/>
      <c r="J951" s="231"/>
      <c r="K951" s="586">
        <f t="shared" si="85"/>
        <v>0</v>
      </c>
      <c r="L951" s="587">
        <f t="shared" si="86"/>
        <v>0</v>
      </c>
      <c r="M951" s="586">
        <f>IF(P951="x",0,IF(I951&lt;(INDEX(Lookup!$U$2:$U$10,MATCH($D$43,Lookup!$S$2:$S$10,0))),0,ROUND(((_xlfn.DAYS(I951,H951)+1)*J951)/7,0)))</f>
        <v>0</v>
      </c>
      <c r="N951" s="766">
        <f t="shared" si="87"/>
        <v>0</v>
      </c>
      <c r="O951" s="652"/>
      <c r="P951" s="767"/>
      <c r="R951" s="833">
        <f t="shared" si="88"/>
        <v>0</v>
      </c>
      <c r="S951" s="849">
        <f t="shared" si="89"/>
        <v>0</v>
      </c>
    </row>
    <row r="952" spans="2:19" x14ac:dyDescent="0.35">
      <c r="B952" s="229"/>
      <c r="C952" s="301"/>
      <c r="D952" s="301"/>
      <c r="E952" s="233"/>
      <c r="F952" s="301"/>
      <c r="G952" s="302"/>
      <c r="H952" s="170"/>
      <c r="I952" s="170"/>
      <c r="J952" s="231"/>
      <c r="K952" s="586">
        <f t="shared" si="85"/>
        <v>0</v>
      </c>
      <c r="L952" s="587">
        <f t="shared" si="86"/>
        <v>0</v>
      </c>
      <c r="M952" s="586">
        <f>IF(P952="x",0,IF(I952&lt;(INDEX(Lookup!$U$2:$U$10,MATCH($D$43,Lookup!$S$2:$S$10,0))),0,ROUND(((_xlfn.DAYS(I952,H952)+1)*J952)/7,0)))</f>
        <v>0</v>
      </c>
      <c r="N952" s="766">
        <f t="shared" si="87"/>
        <v>0</v>
      </c>
      <c r="O952" s="652"/>
      <c r="P952" s="767"/>
      <c r="R952" s="833">
        <f t="shared" si="88"/>
        <v>0</v>
      </c>
      <c r="S952" s="849">
        <f t="shared" si="89"/>
        <v>0</v>
      </c>
    </row>
    <row r="953" spans="2:19" x14ac:dyDescent="0.35">
      <c r="B953" s="229"/>
      <c r="C953" s="301"/>
      <c r="D953" s="301"/>
      <c r="E953" s="233"/>
      <c r="F953" s="301"/>
      <c r="G953" s="302"/>
      <c r="H953" s="170"/>
      <c r="I953" s="170"/>
      <c r="J953" s="231"/>
      <c r="K953" s="586">
        <f t="shared" si="85"/>
        <v>0</v>
      </c>
      <c r="L953" s="587">
        <f t="shared" si="86"/>
        <v>0</v>
      </c>
      <c r="M953" s="586">
        <f>IF(P953="x",0,IF(I953&lt;(INDEX(Lookup!$U$2:$U$10,MATCH($D$43,Lookup!$S$2:$S$10,0))),0,ROUND(((_xlfn.DAYS(I953,H953)+1)*J953)/7,0)))</f>
        <v>0</v>
      </c>
      <c r="N953" s="766">
        <f t="shared" si="87"/>
        <v>0</v>
      </c>
      <c r="O953" s="652"/>
      <c r="P953" s="767"/>
      <c r="R953" s="833">
        <f t="shared" si="88"/>
        <v>0</v>
      </c>
      <c r="S953" s="849">
        <f t="shared" si="89"/>
        <v>0</v>
      </c>
    </row>
    <row r="954" spans="2:19" x14ac:dyDescent="0.35">
      <c r="B954" s="229"/>
      <c r="C954" s="301"/>
      <c r="D954" s="301"/>
      <c r="E954" s="233"/>
      <c r="F954" s="301"/>
      <c r="G954" s="302"/>
      <c r="H954" s="170"/>
      <c r="I954" s="170"/>
      <c r="J954" s="231"/>
      <c r="K954" s="586">
        <f t="shared" si="85"/>
        <v>0</v>
      </c>
      <c r="L954" s="587">
        <f t="shared" si="86"/>
        <v>0</v>
      </c>
      <c r="M954" s="586">
        <f>IF(P954="x",0,IF(I954&lt;(INDEX(Lookup!$U$2:$U$10,MATCH($D$43,Lookup!$S$2:$S$10,0))),0,ROUND(((_xlfn.DAYS(I954,H954)+1)*J954)/7,0)))</f>
        <v>0</v>
      </c>
      <c r="N954" s="766">
        <f t="shared" si="87"/>
        <v>0</v>
      </c>
      <c r="O954" s="652"/>
      <c r="P954" s="767"/>
      <c r="R954" s="833">
        <f t="shared" si="88"/>
        <v>0</v>
      </c>
      <c r="S954" s="849">
        <f t="shared" si="89"/>
        <v>0</v>
      </c>
    </row>
    <row r="955" spans="2:19" x14ac:dyDescent="0.35">
      <c r="B955" s="229"/>
      <c r="C955" s="301"/>
      <c r="D955" s="301"/>
      <c r="E955" s="233"/>
      <c r="F955" s="301"/>
      <c r="G955" s="302"/>
      <c r="H955" s="170"/>
      <c r="I955" s="170"/>
      <c r="J955" s="231"/>
      <c r="K955" s="586">
        <f t="shared" si="85"/>
        <v>0</v>
      </c>
      <c r="L955" s="587">
        <f t="shared" si="86"/>
        <v>0</v>
      </c>
      <c r="M955" s="586">
        <f>IF(P955="x",0,IF(I955&lt;(INDEX(Lookup!$U$2:$U$10,MATCH($D$43,Lookup!$S$2:$S$10,0))),0,ROUND(((_xlfn.DAYS(I955,H955)+1)*J955)/7,0)))</f>
        <v>0</v>
      </c>
      <c r="N955" s="766">
        <f t="shared" si="87"/>
        <v>0</v>
      </c>
      <c r="O955" s="652"/>
      <c r="P955" s="767"/>
      <c r="R955" s="833">
        <f t="shared" si="88"/>
        <v>0</v>
      </c>
      <c r="S955" s="849">
        <f t="shared" si="89"/>
        <v>0</v>
      </c>
    </row>
    <row r="956" spans="2:19" x14ac:dyDescent="0.35">
      <c r="B956" s="229"/>
      <c r="C956" s="301"/>
      <c r="D956" s="301"/>
      <c r="E956" s="233"/>
      <c r="F956" s="301"/>
      <c r="G956" s="302"/>
      <c r="H956" s="170"/>
      <c r="I956" s="170"/>
      <c r="J956" s="231"/>
      <c r="K956" s="586">
        <f t="shared" si="85"/>
        <v>0</v>
      </c>
      <c r="L956" s="587">
        <f t="shared" si="86"/>
        <v>0</v>
      </c>
      <c r="M956" s="586">
        <f>IF(P956="x",0,IF(I956&lt;(INDEX(Lookup!$U$2:$U$10,MATCH($D$43,Lookup!$S$2:$S$10,0))),0,ROUND(((_xlfn.DAYS(I956,H956)+1)*J956)/7,0)))</f>
        <v>0</v>
      </c>
      <c r="N956" s="766">
        <f t="shared" si="87"/>
        <v>0</v>
      </c>
      <c r="O956" s="652"/>
      <c r="P956" s="767"/>
      <c r="R956" s="833">
        <f t="shared" si="88"/>
        <v>0</v>
      </c>
      <c r="S956" s="849">
        <f t="shared" si="89"/>
        <v>0</v>
      </c>
    </row>
    <row r="957" spans="2:19" x14ac:dyDescent="0.35">
      <c r="B957" s="229"/>
      <c r="C957" s="301"/>
      <c r="D957" s="301"/>
      <c r="E957" s="233"/>
      <c r="F957" s="301"/>
      <c r="G957" s="302"/>
      <c r="H957" s="170"/>
      <c r="I957" s="170"/>
      <c r="J957" s="231"/>
      <c r="K957" s="586">
        <f t="shared" si="85"/>
        <v>0</v>
      </c>
      <c r="L957" s="587">
        <f t="shared" si="86"/>
        <v>0</v>
      </c>
      <c r="M957" s="586">
        <f>IF(P957="x",0,IF(I957&lt;(INDEX(Lookup!$U$2:$U$10,MATCH($D$43,Lookup!$S$2:$S$10,0))),0,ROUND(((_xlfn.DAYS(I957,H957)+1)*J957)/7,0)))</f>
        <v>0</v>
      </c>
      <c r="N957" s="766">
        <f t="shared" si="87"/>
        <v>0</v>
      </c>
      <c r="O957" s="652"/>
      <c r="P957" s="767"/>
      <c r="R957" s="833">
        <f t="shared" si="88"/>
        <v>0</v>
      </c>
      <c r="S957" s="849">
        <f t="shared" si="89"/>
        <v>0</v>
      </c>
    </row>
    <row r="958" spans="2:19" x14ac:dyDescent="0.35">
      <c r="B958" s="229"/>
      <c r="C958" s="301"/>
      <c r="D958" s="301"/>
      <c r="E958" s="233"/>
      <c r="F958" s="301"/>
      <c r="G958" s="302"/>
      <c r="H958" s="170"/>
      <c r="I958" s="170"/>
      <c r="J958" s="231"/>
      <c r="K958" s="586">
        <f t="shared" si="85"/>
        <v>0</v>
      </c>
      <c r="L958" s="587">
        <f t="shared" si="86"/>
        <v>0</v>
      </c>
      <c r="M958" s="586">
        <f>IF(P958="x",0,IF(I958&lt;(INDEX(Lookup!$U$2:$U$10,MATCH($D$43,Lookup!$S$2:$S$10,0))),0,ROUND(((_xlfn.DAYS(I958,H958)+1)*J958)/7,0)))</f>
        <v>0</v>
      </c>
      <c r="N958" s="766">
        <f t="shared" si="87"/>
        <v>0</v>
      </c>
      <c r="O958" s="652"/>
      <c r="P958" s="767"/>
      <c r="R958" s="833">
        <f t="shared" si="88"/>
        <v>0</v>
      </c>
      <c r="S958" s="849">
        <f t="shared" si="89"/>
        <v>0</v>
      </c>
    </row>
    <row r="959" spans="2:19" x14ac:dyDescent="0.35">
      <c r="B959" s="229"/>
      <c r="C959" s="301"/>
      <c r="D959" s="301"/>
      <c r="E959" s="233"/>
      <c r="F959" s="301"/>
      <c r="G959" s="302"/>
      <c r="H959" s="170"/>
      <c r="I959" s="170"/>
      <c r="J959" s="231"/>
      <c r="K959" s="586">
        <f t="shared" si="85"/>
        <v>0</v>
      </c>
      <c r="L959" s="587">
        <f t="shared" si="86"/>
        <v>0</v>
      </c>
      <c r="M959" s="586">
        <f>IF(P959="x",0,IF(I959&lt;(INDEX(Lookup!$U$2:$U$10,MATCH($D$43,Lookup!$S$2:$S$10,0))),0,ROUND(((_xlfn.DAYS(I959,H959)+1)*J959)/7,0)))</f>
        <v>0</v>
      </c>
      <c r="N959" s="766">
        <f t="shared" si="87"/>
        <v>0</v>
      </c>
      <c r="O959" s="652"/>
      <c r="P959" s="767"/>
      <c r="R959" s="833">
        <f t="shared" si="88"/>
        <v>0</v>
      </c>
      <c r="S959" s="849">
        <f t="shared" si="89"/>
        <v>0</v>
      </c>
    </row>
    <row r="960" spans="2:19" x14ac:dyDescent="0.35">
      <c r="B960" s="229"/>
      <c r="C960" s="301"/>
      <c r="D960" s="301"/>
      <c r="E960" s="233"/>
      <c r="F960" s="301"/>
      <c r="G960" s="302"/>
      <c r="H960" s="170"/>
      <c r="I960" s="170"/>
      <c r="J960" s="231"/>
      <c r="K960" s="586">
        <f t="shared" si="85"/>
        <v>0</v>
      </c>
      <c r="L960" s="587">
        <f t="shared" si="86"/>
        <v>0</v>
      </c>
      <c r="M960" s="586">
        <f>IF(P960="x",0,IF(I960&lt;(INDEX(Lookup!$U$2:$U$10,MATCH($D$43,Lookup!$S$2:$S$10,0))),0,ROUND(((_xlfn.DAYS(I960,H960)+1)*J960)/7,0)))</f>
        <v>0</v>
      </c>
      <c r="N960" s="766">
        <f t="shared" si="87"/>
        <v>0</v>
      </c>
      <c r="O960" s="652"/>
      <c r="P960" s="767"/>
      <c r="R960" s="833">
        <f t="shared" si="88"/>
        <v>0</v>
      </c>
      <c r="S960" s="849">
        <f t="shared" si="89"/>
        <v>0</v>
      </c>
    </row>
    <row r="961" spans="2:19" x14ac:dyDescent="0.35">
      <c r="B961" s="229"/>
      <c r="C961" s="301"/>
      <c r="D961" s="301"/>
      <c r="E961" s="233"/>
      <c r="F961" s="301"/>
      <c r="G961" s="302"/>
      <c r="H961" s="170"/>
      <c r="I961" s="170"/>
      <c r="J961" s="231"/>
      <c r="K961" s="586">
        <f t="shared" si="85"/>
        <v>0</v>
      </c>
      <c r="L961" s="587">
        <f t="shared" si="86"/>
        <v>0</v>
      </c>
      <c r="M961" s="586">
        <f>IF(P961="x",0,IF(I961&lt;(INDEX(Lookup!$U$2:$U$10,MATCH($D$43,Lookup!$S$2:$S$10,0))),0,ROUND(((_xlfn.DAYS(I961,H961)+1)*J961)/7,0)))</f>
        <v>0</v>
      </c>
      <c r="N961" s="766">
        <f t="shared" si="87"/>
        <v>0</v>
      </c>
      <c r="O961" s="652"/>
      <c r="P961" s="767"/>
      <c r="R961" s="833">
        <f t="shared" si="88"/>
        <v>0</v>
      </c>
      <c r="S961" s="849">
        <f t="shared" si="89"/>
        <v>0</v>
      </c>
    </row>
    <row r="962" spans="2:19" x14ac:dyDescent="0.35">
      <c r="B962" s="229"/>
      <c r="C962" s="301"/>
      <c r="D962" s="301"/>
      <c r="E962" s="233"/>
      <c r="F962" s="301"/>
      <c r="G962" s="302"/>
      <c r="H962" s="170"/>
      <c r="I962" s="170"/>
      <c r="J962" s="231"/>
      <c r="K962" s="586">
        <f t="shared" si="85"/>
        <v>0</v>
      </c>
      <c r="L962" s="587">
        <f t="shared" si="86"/>
        <v>0</v>
      </c>
      <c r="M962" s="586">
        <f>IF(P962="x",0,IF(I962&lt;(INDEX(Lookup!$U$2:$U$10,MATCH($D$43,Lookup!$S$2:$S$10,0))),0,ROUND(((_xlfn.DAYS(I962,H962)+1)*J962)/7,0)))</f>
        <v>0</v>
      </c>
      <c r="N962" s="766">
        <f t="shared" si="87"/>
        <v>0</v>
      </c>
      <c r="O962" s="652"/>
      <c r="P962" s="767"/>
      <c r="R962" s="833">
        <f t="shared" si="88"/>
        <v>0</v>
      </c>
      <c r="S962" s="849">
        <f t="shared" si="89"/>
        <v>0</v>
      </c>
    </row>
    <row r="963" spans="2:19" x14ac:dyDescent="0.35">
      <c r="B963" s="229"/>
      <c r="C963" s="301"/>
      <c r="D963" s="301"/>
      <c r="E963" s="233"/>
      <c r="F963" s="301"/>
      <c r="G963" s="302"/>
      <c r="H963" s="170"/>
      <c r="I963" s="170"/>
      <c r="J963" s="231"/>
      <c r="K963" s="586">
        <f t="shared" si="85"/>
        <v>0</v>
      </c>
      <c r="L963" s="587">
        <f t="shared" si="86"/>
        <v>0</v>
      </c>
      <c r="M963" s="586">
        <f>IF(P963="x",0,IF(I963&lt;(INDEX(Lookup!$U$2:$U$10,MATCH($D$43,Lookup!$S$2:$S$10,0))),0,ROUND(((_xlfn.DAYS(I963,H963)+1)*J963)/7,0)))</f>
        <v>0</v>
      </c>
      <c r="N963" s="766">
        <f t="shared" si="87"/>
        <v>0</v>
      </c>
      <c r="O963" s="652"/>
      <c r="P963" s="767"/>
      <c r="R963" s="833">
        <f t="shared" si="88"/>
        <v>0</v>
      </c>
      <c r="S963" s="849">
        <f t="shared" si="89"/>
        <v>0</v>
      </c>
    </row>
    <row r="964" spans="2:19" x14ac:dyDescent="0.35">
      <c r="B964" s="229"/>
      <c r="C964" s="301"/>
      <c r="D964" s="301"/>
      <c r="E964" s="233"/>
      <c r="F964" s="301"/>
      <c r="G964" s="302"/>
      <c r="H964" s="170"/>
      <c r="I964" s="170"/>
      <c r="J964" s="231"/>
      <c r="K964" s="586">
        <f t="shared" si="85"/>
        <v>0</v>
      </c>
      <c r="L964" s="587">
        <f t="shared" si="86"/>
        <v>0</v>
      </c>
      <c r="M964" s="586">
        <f>IF(P964="x",0,IF(I964&lt;(INDEX(Lookup!$U$2:$U$10,MATCH($D$43,Lookup!$S$2:$S$10,0))),0,ROUND(((_xlfn.DAYS(I964,H964)+1)*J964)/7,0)))</f>
        <v>0</v>
      </c>
      <c r="N964" s="766">
        <f t="shared" si="87"/>
        <v>0</v>
      </c>
      <c r="O964" s="652"/>
      <c r="P964" s="767"/>
      <c r="R964" s="833">
        <f t="shared" si="88"/>
        <v>0</v>
      </c>
      <c r="S964" s="849">
        <f t="shared" si="89"/>
        <v>0</v>
      </c>
    </row>
    <row r="965" spans="2:19" x14ac:dyDescent="0.35">
      <c r="B965" s="229"/>
      <c r="C965" s="301"/>
      <c r="D965" s="301"/>
      <c r="E965" s="233"/>
      <c r="F965" s="301"/>
      <c r="G965" s="302"/>
      <c r="H965" s="170"/>
      <c r="I965" s="170"/>
      <c r="J965" s="231"/>
      <c r="K965" s="586">
        <f t="shared" si="85"/>
        <v>0</v>
      </c>
      <c r="L965" s="587">
        <f t="shared" si="86"/>
        <v>0</v>
      </c>
      <c r="M965" s="586">
        <f>IF(P965="x",0,IF(I965&lt;(INDEX(Lookup!$U$2:$U$10,MATCH($D$43,Lookup!$S$2:$S$10,0))),0,ROUND(((_xlfn.DAYS(I965,H965)+1)*J965)/7,0)))</f>
        <v>0</v>
      </c>
      <c r="N965" s="766">
        <f t="shared" si="87"/>
        <v>0</v>
      </c>
      <c r="O965" s="652"/>
      <c r="P965" s="767"/>
      <c r="R965" s="833">
        <f t="shared" si="88"/>
        <v>0</v>
      </c>
      <c r="S965" s="849">
        <f t="shared" si="89"/>
        <v>0</v>
      </c>
    </row>
    <row r="966" spans="2:19" x14ac:dyDescent="0.35">
      <c r="B966" s="229"/>
      <c r="C966" s="301"/>
      <c r="D966" s="301"/>
      <c r="E966" s="233"/>
      <c r="F966" s="301"/>
      <c r="G966" s="302"/>
      <c r="H966" s="170"/>
      <c r="I966" s="170"/>
      <c r="J966" s="231"/>
      <c r="K966" s="586">
        <f t="shared" si="85"/>
        <v>0</v>
      </c>
      <c r="L966" s="587">
        <f t="shared" si="86"/>
        <v>0</v>
      </c>
      <c r="M966" s="586">
        <f>IF(P966="x",0,IF(I966&lt;(INDEX(Lookup!$U$2:$U$10,MATCH($D$43,Lookup!$S$2:$S$10,0))),0,ROUND(((_xlfn.DAYS(I966,H966)+1)*J966)/7,0)))</f>
        <v>0</v>
      </c>
      <c r="N966" s="766">
        <f t="shared" si="87"/>
        <v>0</v>
      </c>
      <c r="O966" s="652"/>
      <c r="P966" s="767"/>
      <c r="R966" s="833">
        <f t="shared" si="88"/>
        <v>0</v>
      </c>
      <c r="S966" s="849">
        <f t="shared" si="89"/>
        <v>0</v>
      </c>
    </row>
    <row r="967" spans="2:19" x14ac:dyDescent="0.35">
      <c r="B967" s="229"/>
      <c r="C967" s="301"/>
      <c r="D967" s="301"/>
      <c r="E967" s="233"/>
      <c r="F967" s="301"/>
      <c r="G967" s="302"/>
      <c r="H967" s="170"/>
      <c r="I967" s="170"/>
      <c r="J967" s="231"/>
      <c r="K967" s="586">
        <f t="shared" si="85"/>
        <v>0</v>
      </c>
      <c r="L967" s="587">
        <f t="shared" si="86"/>
        <v>0</v>
      </c>
      <c r="M967" s="586">
        <f>IF(P967="x",0,IF(I967&lt;(INDEX(Lookup!$U$2:$U$10,MATCH($D$43,Lookup!$S$2:$S$10,0))),0,ROUND(((_xlfn.DAYS(I967,H967)+1)*J967)/7,0)))</f>
        <v>0</v>
      </c>
      <c r="N967" s="766">
        <f t="shared" si="87"/>
        <v>0</v>
      </c>
      <c r="O967" s="652"/>
      <c r="P967" s="767"/>
      <c r="R967" s="833">
        <f t="shared" si="88"/>
        <v>0</v>
      </c>
      <c r="S967" s="849">
        <f t="shared" si="89"/>
        <v>0</v>
      </c>
    </row>
    <row r="968" spans="2:19" x14ac:dyDescent="0.35">
      <c r="B968" s="229"/>
      <c r="C968" s="301"/>
      <c r="D968" s="301"/>
      <c r="E968" s="233"/>
      <c r="F968" s="301"/>
      <c r="G968" s="302"/>
      <c r="H968" s="170"/>
      <c r="I968" s="170"/>
      <c r="J968" s="231"/>
      <c r="K968" s="586">
        <f t="shared" si="85"/>
        <v>0</v>
      </c>
      <c r="L968" s="587">
        <f t="shared" si="86"/>
        <v>0</v>
      </c>
      <c r="M968" s="586">
        <f>IF(P968="x",0,IF(I968&lt;(INDEX(Lookup!$U$2:$U$10,MATCH($D$43,Lookup!$S$2:$S$10,0))),0,ROUND(((_xlfn.DAYS(I968,H968)+1)*J968)/7,0)))</f>
        <v>0</v>
      </c>
      <c r="N968" s="766">
        <f t="shared" si="87"/>
        <v>0</v>
      </c>
      <c r="O968" s="652"/>
      <c r="P968" s="767"/>
      <c r="R968" s="833">
        <f t="shared" si="88"/>
        <v>0</v>
      </c>
      <c r="S968" s="849">
        <f t="shared" si="89"/>
        <v>0</v>
      </c>
    </row>
    <row r="969" spans="2:19" x14ac:dyDescent="0.35">
      <c r="B969" s="229"/>
      <c r="C969" s="301"/>
      <c r="D969" s="301"/>
      <c r="E969" s="233"/>
      <c r="F969" s="301"/>
      <c r="G969" s="302"/>
      <c r="H969" s="170"/>
      <c r="I969" s="170"/>
      <c r="J969" s="231"/>
      <c r="K969" s="586">
        <f t="shared" si="85"/>
        <v>0</v>
      </c>
      <c r="L969" s="587">
        <f t="shared" si="86"/>
        <v>0</v>
      </c>
      <c r="M969" s="586">
        <f>IF(P969="x",0,IF(I969&lt;(INDEX(Lookup!$U$2:$U$10,MATCH($D$43,Lookup!$S$2:$S$10,0))),0,ROUND(((_xlfn.DAYS(I969,H969)+1)*J969)/7,0)))</f>
        <v>0</v>
      </c>
      <c r="N969" s="766">
        <f t="shared" si="87"/>
        <v>0</v>
      </c>
      <c r="O969" s="652"/>
      <c r="P969" s="767"/>
      <c r="R969" s="833">
        <f t="shared" si="88"/>
        <v>0</v>
      </c>
      <c r="S969" s="849">
        <f t="shared" si="89"/>
        <v>0</v>
      </c>
    </row>
    <row r="970" spans="2:19" x14ac:dyDescent="0.35">
      <c r="B970" s="229"/>
      <c r="C970" s="301"/>
      <c r="D970" s="301"/>
      <c r="E970" s="233"/>
      <c r="F970" s="301"/>
      <c r="G970" s="302"/>
      <c r="H970" s="170"/>
      <c r="I970" s="170"/>
      <c r="J970" s="231"/>
      <c r="K970" s="586">
        <f t="shared" si="85"/>
        <v>0</v>
      </c>
      <c r="L970" s="587">
        <f t="shared" si="86"/>
        <v>0</v>
      </c>
      <c r="M970" s="586">
        <f>IF(P970="x",0,IF(I970&lt;(INDEX(Lookup!$U$2:$U$10,MATCH($D$43,Lookup!$S$2:$S$10,0))),0,ROUND(((_xlfn.DAYS(I970,H970)+1)*J970)/7,0)))</f>
        <v>0</v>
      </c>
      <c r="N970" s="766">
        <f t="shared" si="87"/>
        <v>0</v>
      </c>
      <c r="O970" s="652"/>
      <c r="P970" s="767"/>
      <c r="R970" s="833">
        <f t="shared" si="88"/>
        <v>0</v>
      </c>
      <c r="S970" s="849">
        <f t="shared" si="89"/>
        <v>0</v>
      </c>
    </row>
    <row r="971" spans="2:19" x14ac:dyDescent="0.35">
      <c r="B971" s="229"/>
      <c r="C971" s="301"/>
      <c r="D971" s="301"/>
      <c r="E971" s="233"/>
      <c r="F971" s="301"/>
      <c r="G971" s="302"/>
      <c r="H971" s="170"/>
      <c r="I971" s="170"/>
      <c r="J971" s="231"/>
      <c r="K971" s="586">
        <f t="shared" si="85"/>
        <v>0</v>
      </c>
      <c r="L971" s="587">
        <f t="shared" si="86"/>
        <v>0</v>
      </c>
      <c r="M971" s="586">
        <f>IF(P971="x",0,IF(I971&lt;(INDEX(Lookup!$U$2:$U$10,MATCH($D$43,Lookup!$S$2:$S$10,0))),0,ROUND(((_xlfn.DAYS(I971,H971)+1)*J971)/7,0)))</f>
        <v>0</v>
      </c>
      <c r="N971" s="766">
        <f t="shared" si="87"/>
        <v>0</v>
      </c>
      <c r="O971" s="652"/>
      <c r="P971" s="767"/>
      <c r="R971" s="833">
        <f t="shared" si="88"/>
        <v>0</v>
      </c>
      <c r="S971" s="849">
        <f t="shared" si="89"/>
        <v>0</v>
      </c>
    </row>
    <row r="972" spans="2:19" x14ac:dyDescent="0.35">
      <c r="B972" s="229"/>
      <c r="C972" s="301"/>
      <c r="D972" s="301"/>
      <c r="E972" s="233"/>
      <c r="F972" s="301"/>
      <c r="G972" s="302"/>
      <c r="H972" s="170"/>
      <c r="I972" s="170"/>
      <c r="J972" s="231"/>
      <c r="K972" s="586">
        <f t="shared" si="85"/>
        <v>0</v>
      </c>
      <c r="L972" s="587">
        <f t="shared" si="86"/>
        <v>0</v>
      </c>
      <c r="M972" s="586">
        <f>IF(P972="x",0,IF(I972&lt;(INDEX(Lookup!$U$2:$U$10,MATCH($D$43,Lookup!$S$2:$S$10,0))),0,ROUND(((_xlfn.DAYS(I972,H972)+1)*J972)/7,0)))</f>
        <v>0</v>
      </c>
      <c r="N972" s="766">
        <f t="shared" si="87"/>
        <v>0</v>
      </c>
      <c r="O972" s="652"/>
      <c r="P972" s="767"/>
      <c r="R972" s="833">
        <f t="shared" si="88"/>
        <v>0</v>
      </c>
      <c r="S972" s="849">
        <f t="shared" si="89"/>
        <v>0</v>
      </c>
    </row>
    <row r="973" spans="2:19" x14ac:dyDescent="0.35">
      <c r="B973" s="229"/>
      <c r="C973" s="301"/>
      <c r="D973" s="301"/>
      <c r="E973" s="233"/>
      <c r="F973" s="301"/>
      <c r="G973" s="302"/>
      <c r="H973" s="170"/>
      <c r="I973" s="170"/>
      <c r="J973" s="231"/>
      <c r="K973" s="586">
        <f t="shared" si="85"/>
        <v>0</v>
      </c>
      <c r="L973" s="587">
        <f t="shared" si="86"/>
        <v>0</v>
      </c>
      <c r="M973" s="586">
        <f>IF(P973="x",0,IF(I973&lt;(INDEX(Lookup!$U$2:$U$10,MATCH($D$43,Lookup!$S$2:$S$10,0))),0,ROUND(((_xlfn.DAYS(I973,H973)+1)*J973)/7,0)))</f>
        <v>0</v>
      </c>
      <c r="N973" s="766">
        <f t="shared" si="87"/>
        <v>0</v>
      </c>
      <c r="O973" s="652"/>
      <c r="P973" s="767"/>
      <c r="R973" s="833">
        <f t="shared" si="88"/>
        <v>0</v>
      </c>
      <c r="S973" s="849">
        <f t="shared" si="89"/>
        <v>0</v>
      </c>
    </row>
    <row r="974" spans="2:19" x14ac:dyDescent="0.35">
      <c r="B974" s="229"/>
      <c r="C974" s="301"/>
      <c r="D974" s="301"/>
      <c r="E974" s="233"/>
      <c r="F974" s="301"/>
      <c r="G974" s="302"/>
      <c r="H974" s="170"/>
      <c r="I974" s="170"/>
      <c r="J974" s="231"/>
      <c r="K974" s="586">
        <f t="shared" si="85"/>
        <v>0</v>
      </c>
      <c r="L974" s="587">
        <f t="shared" si="86"/>
        <v>0</v>
      </c>
      <c r="M974" s="586">
        <f>IF(P974="x",0,IF(I974&lt;(INDEX(Lookup!$U$2:$U$10,MATCH($D$43,Lookup!$S$2:$S$10,0))),0,ROUND(((_xlfn.DAYS(I974,H974)+1)*J974)/7,0)))</f>
        <v>0</v>
      </c>
      <c r="N974" s="766">
        <f t="shared" si="87"/>
        <v>0</v>
      </c>
      <c r="O974" s="652"/>
      <c r="P974" s="767"/>
      <c r="R974" s="833">
        <f t="shared" si="88"/>
        <v>0</v>
      </c>
      <c r="S974" s="849">
        <f t="shared" si="89"/>
        <v>0</v>
      </c>
    </row>
    <row r="975" spans="2:19" x14ac:dyDescent="0.35">
      <c r="B975" s="229"/>
      <c r="C975" s="301"/>
      <c r="D975" s="301"/>
      <c r="E975" s="233"/>
      <c r="F975" s="301"/>
      <c r="G975" s="302"/>
      <c r="H975" s="170"/>
      <c r="I975" s="170"/>
      <c r="J975" s="231"/>
      <c r="K975" s="586">
        <f t="shared" si="85"/>
        <v>0</v>
      </c>
      <c r="L975" s="587">
        <f t="shared" si="86"/>
        <v>0</v>
      </c>
      <c r="M975" s="586">
        <f>IF(P975="x",0,IF(I975&lt;(INDEX(Lookup!$U$2:$U$10,MATCH($D$43,Lookup!$S$2:$S$10,0))),0,ROUND(((_xlfn.DAYS(I975,H975)+1)*J975)/7,0)))</f>
        <v>0</v>
      </c>
      <c r="N975" s="766">
        <f t="shared" si="87"/>
        <v>0</v>
      </c>
      <c r="O975" s="652"/>
      <c r="P975" s="767"/>
      <c r="R975" s="833">
        <f t="shared" si="88"/>
        <v>0</v>
      </c>
      <c r="S975" s="849">
        <f t="shared" si="89"/>
        <v>0</v>
      </c>
    </row>
    <row r="976" spans="2:19" x14ac:dyDescent="0.35">
      <c r="B976" s="229"/>
      <c r="C976" s="301"/>
      <c r="D976" s="301"/>
      <c r="E976" s="233"/>
      <c r="F976" s="301"/>
      <c r="G976" s="302"/>
      <c r="H976" s="170"/>
      <c r="I976" s="170"/>
      <c r="J976" s="231"/>
      <c r="K976" s="586">
        <f t="shared" si="85"/>
        <v>0</v>
      </c>
      <c r="L976" s="587">
        <f t="shared" si="86"/>
        <v>0</v>
      </c>
      <c r="M976" s="586">
        <f>IF(P976="x",0,IF(I976&lt;(INDEX(Lookup!$U$2:$U$10,MATCH($D$43,Lookup!$S$2:$S$10,0))),0,ROUND(((_xlfn.DAYS(I976,H976)+1)*J976)/7,0)))</f>
        <v>0</v>
      </c>
      <c r="N976" s="766">
        <f t="shared" si="87"/>
        <v>0</v>
      </c>
      <c r="O976" s="652"/>
      <c r="P976" s="767"/>
      <c r="R976" s="833">
        <f t="shared" si="88"/>
        <v>0</v>
      </c>
      <c r="S976" s="849">
        <f t="shared" si="89"/>
        <v>0</v>
      </c>
    </row>
    <row r="977" spans="2:19" x14ac:dyDescent="0.35">
      <c r="B977" s="229"/>
      <c r="C977" s="301"/>
      <c r="D977" s="301"/>
      <c r="E977" s="233"/>
      <c r="F977" s="301"/>
      <c r="G977" s="302"/>
      <c r="H977" s="170"/>
      <c r="I977" s="170"/>
      <c r="J977" s="231"/>
      <c r="K977" s="586">
        <f t="shared" si="85"/>
        <v>0</v>
      </c>
      <c r="L977" s="587">
        <f t="shared" si="86"/>
        <v>0</v>
      </c>
      <c r="M977" s="586">
        <f>IF(P977="x",0,IF(I977&lt;(INDEX(Lookup!$U$2:$U$10,MATCH($D$43,Lookup!$S$2:$S$10,0))),0,ROUND(((_xlfn.DAYS(I977,H977)+1)*J977)/7,0)))</f>
        <v>0</v>
      </c>
      <c r="N977" s="766">
        <f t="shared" si="87"/>
        <v>0</v>
      </c>
      <c r="O977" s="652"/>
      <c r="P977" s="767"/>
      <c r="R977" s="833">
        <f t="shared" si="88"/>
        <v>0</v>
      </c>
      <c r="S977" s="849">
        <f t="shared" si="89"/>
        <v>0</v>
      </c>
    </row>
    <row r="978" spans="2:19" x14ac:dyDescent="0.35">
      <c r="B978" s="229"/>
      <c r="C978" s="301"/>
      <c r="D978" s="301"/>
      <c r="E978" s="233"/>
      <c r="F978" s="301"/>
      <c r="G978" s="302"/>
      <c r="H978" s="170"/>
      <c r="I978" s="170"/>
      <c r="J978" s="231"/>
      <c r="K978" s="586">
        <f t="shared" si="85"/>
        <v>0</v>
      </c>
      <c r="L978" s="587">
        <f t="shared" si="86"/>
        <v>0</v>
      </c>
      <c r="M978" s="586">
        <f>IF(P978="x",0,IF(I978&lt;(INDEX(Lookup!$U$2:$U$10,MATCH($D$43,Lookup!$S$2:$S$10,0))),0,ROUND(((_xlfn.DAYS(I978,H978)+1)*J978)/7,0)))</f>
        <v>0</v>
      </c>
      <c r="N978" s="766">
        <f t="shared" si="87"/>
        <v>0</v>
      </c>
      <c r="O978" s="652"/>
      <c r="P978" s="767"/>
      <c r="R978" s="833">
        <f t="shared" si="88"/>
        <v>0</v>
      </c>
      <c r="S978" s="849">
        <f t="shared" si="89"/>
        <v>0</v>
      </c>
    </row>
    <row r="979" spans="2:19" x14ac:dyDescent="0.35">
      <c r="B979" s="229"/>
      <c r="C979" s="301"/>
      <c r="D979" s="301"/>
      <c r="E979" s="233"/>
      <c r="F979" s="301"/>
      <c r="G979" s="302"/>
      <c r="H979" s="170"/>
      <c r="I979" s="170"/>
      <c r="J979" s="231"/>
      <c r="K979" s="586">
        <f t="shared" si="85"/>
        <v>0</v>
      </c>
      <c r="L979" s="587">
        <f t="shared" si="86"/>
        <v>0</v>
      </c>
      <c r="M979" s="586">
        <f>IF(P979="x",0,IF(I979&lt;(INDEX(Lookup!$U$2:$U$10,MATCH($D$43,Lookup!$S$2:$S$10,0))),0,ROUND(((_xlfn.DAYS(I979,H979)+1)*J979)/7,0)))</f>
        <v>0</v>
      </c>
      <c r="N979" s="766">
        <f t="shared" si="87"/>
        <v>0</v>
      </c>
      <c r="O979" s="652"/>
      <c r="P979" s="767"/>
      <c r="R979" s="833">
        <f t="shared" si="88"/>
        <v>0</v>
      </c>
      <c r="S979" s="849">
        <f t="shared" si="89"/>
        <v>0</v>
      </c>
    </row>
    <row r="980" spans="2:19" x14ac:dyDescent="0.35">
      <c r="B980" s="229"/>
      <c r="C980" s="301"/>
      <c r="D980" s="301"/>
      <c r="E980" s="233"/>
      <c r="F980" s="301"/>
      <c r="G980" s="302"/>
      <c r="H980" s="170"/>
      <c r="I980" s="170"/>
      <c r="J980" s="231"/>
      <c r="K980" s="586">
        <f t="shared" si="85"/>
        <v>0</v>
      </c>
      <c r="L980" s="587">
        <f t="shared" si="86"/>
        <v>0</v>
      </c>
      <c r="M980" s="586">
        <f>IF(P980="x",0,IF(I980&lt;(INDEX(Lookup!$U$2:$U$10,MATCH($D$43,Lookup!$S$2:$S$10,0))),0,ROUND(((_xlfn.DAYS(I980,H980)+1)*J980)/7,0)))</f>
        <v>0</v>
      </c>
      <c r="N980" s="766">
        <f t="shared" si="87"/>
        <v>0</v>
      </c>
      <c r="O980" s="652"/>
      <c r="P980" s="767"/>
      <c r="R980" s="833">
        <f t="shared" si="88"/>
        <v>0</v>
      </c>
      <c r="S980" s="849">
        <f t="shared" si="89"/>
        <v>0</v>
      </c>
    </row>
    <row r="981" spans="2:19" x14ac:dyDescent="0.35">
      <c r="B981" s="229"/>
      <c r="C981" s="301"/>
      <c r="D981" s="301"/>
      <c r="E981" s="233"/>
      <c r="F981" s="301"/>
      <c r="G981" s="302"/>
      <c r="H981" s="170"/>
      <c r="I981" s="170"/>
      <c r="J981" s="231"/>
      <c r="K981" s="586">
        <f t="shared" si="85"/>
        <v>0</v>
      </c>
      <c r="L981" s="587">
        <f t="shared" si="86"/>
        <v>0</v>
      </c>
      <c r="M981" s="586">
        <f>IF(P981="x",0,IF(I981&lt;(INDEX(Lookup!$U$2:$U$10,MATCH($D$43,Lookup!$S$2:$S$10,0))),0,ROUND(((_xlfn.DAYS(I981,H981)+1)*J981)/7,0)))</f>
        <v>0</v>
      </c>
      <c r="N981" s="766">
        <f t="shared" si="87"/>
        <v>0</v>
      </c>
      <c r="O981" s="652"/>
      <c r="P981" s="767"/>
      <c r="R981" s="833">
        <f t="shared" si="88"/>
        <v>0</v>
      </c>
      <c r="S981" s="849">
        <f t="shared" si="89"/>
        <v>0</v>
      </c>
    </row>
    <row r="982" spans="2:19" x14ac:dyDescent="0.35">
      <c r="B982" s="229"/>
      <c r="C982" s="301"/>
      <c r="D982" s="301"/>
      <c r="E982" s="233"/>
      <c r="F982" s="301"/>
      <c r="G982" s="302"/>
      <c r="H982" s="170"/>
      <c r="I982" s="170"/>
      <c r="J982" s="231"/>
      <c r="K982" s="586">
        <f t="shared" si="85"/>
        <v>0</v>
      </c>
      <c r="L982" s="587">
        <f t="shared" si="86"/>
        <v>0</v>
      </c>
      <c r="M982" s="586">
        <f>IF(P982="x",0,IF(I982&lt;(INDEX(Lookup!$U$2:$U$10,MATCH($D$43,Lookup!$S$2:$S$10,0))),0,ROUND(((_xlfn.DAYS(I982,H982)+1)*J982)/7,0)))</f>
        <v>0</v>
      </c>
      <c r="N982" s="766">
        <f t="shared" si="87"/>
        <v>0</v>
      </c>
      <c r="O982" s="652"/>
      <c r="P982" s="767"/>
      <c r="R982" s="833">
        <f t="shared" si="88"/>
        <v>0</v>
      </c>
      <c r="S982" s="849">
        <f t="shared" si="89"/>
        <v>0</v>
      </c>
    </row>
    <row r="983" spans="2:19" x14ac:dyDescent="0.35">
      <c r="B983" s="229"/>
      <c r="C983" s="301"/>
      <c r="D983" s="301"/>
      <c r="E983" s="233"/>
      <c r="F983" s="301"/>
      <c r="G983" s="302"/>
      <c r="H983" s="170"/>
      <c r="I983" s="170"/>
      <c r="J983" s="231"/>
      <c r="K983" s="586">
        <f t="shared" si="85"/>
        <v>0</v>
      </c>
      <c r="L983" s="587">
        <f t="shared" si="86"/>
        <v>0</v>
      </c>
      <c r="M983" s="586">
        <f>IF(P983="x",0,IF(I983&lt;(INDEX(Lookup!$U$2:$U$10,MATCH($D$43,Lookup!$S$2:$S$10,0))),0,ROUND(((_xlfn.DAYS(I983,H983)+1)*J983)/7,0)))</f>
        <v>0</v>
      </c>
      <c r="N983" s="766">
        <f t="shared" si="87"/>
        <v>0</v>
      </c>
      <c r="O983" s="652"/>
      <c r="P983" s="767"/>
      <c r="R983" s="833">
        <f t="shared" si="88"/>
        <v>0</v>
      </c>
      <c r="S983" s="849">
        <f t="shared" si="89"/>
        <v>0</v>
      </c>
    </row>
    <row r="984" spans="2:19" x14ac:dyDescent="0.35">
      <c r="B984" s="229"/>
      <c r="C984" s="301"/>
      <c r="D984" s="301"/>
      <c r="E984" s="233"/>
      <c r="F984" s="301"/>
      <c r="G984" s="302"/>
      <c r="H984" s="170"/>
      <c r="I984" s="170"/>
      <c r="J984" s="231"/>
      <c r="K984" s="586">
        <f t="shared" si="85"/>
        <v>0</v>
      </c>
      <c r="L984" s="587">
        <f t="shared" si="86"/>
        <v>0</v>
      </c>
      <c r="M984" s="586">
        <f>IF(P984="x",0,IF(I984&lt;(INDEX(Lookup!$U$2:$U$10,MATCH($D$43,Lookup!$S$2:$S$10,0))),0,ROUND(((_xlfn.DAYS(I984,H984)+1)*J984)/7,0)))</f>
        <v>0</v>
      </c>
      <c r="N984" s="766">
        <f t="shared" si="87"/>
        <v>0</v>
      </c>
      <c r="O984" s="652"/>
      <c r="P984" s="767"/>
      <c r="R984" s="833">
        <f t="shared" si="88"/>
        <v>0</v>
      </c>
      <c r="S984" s="849">
        <f t="shared" si="89"/>
        <v>0</v>
      </c>
    </row>
    <row r="985" spans="2:19" x14ac:dyDescent="0.35">
      <c r="B985" s="229"/>
      <c r="C985" s="301"/>
      <c r="D985" s="301"/>
      <c r="E985" s="233"/>
      <c r="F985" s="301"/>
      <c r="G985" s="302"/>
      <c r="H985" s="170"/>
      <c r="I985" s="170"/>
      <c r="J985" s="231"/>
      <c r="K985" s="586">
        <f t="shared" si="85"/>
        <v>0</v>
      </c>
      <c r="L985" s="587">
        <f t="shared" si="86"/>
        <v>0</v>
      </c>
      <c r="M985" s="586">
        <f>IF(P985="x",0,IF(I985&lt;(INDEX(Lookup!$U$2:$U$10,MATCH($D$43,Lookup!$S$2:$S$10,0))),0,ROUND(((_xlfn.DAYS(I985,H985)+1)*J985)/7,0)))</f>
        <v>0</v>
      </c>
      <c r="N985" s="766">
        <f t="shared" si="87"/>
        <v>0</v>
      </c>
      <c r="O985" s="652"/>
      <c r="P985" s="767"/>
      <c r="R985" s="833">
        <f t="shared" si="88"/>
        <v>0</v>
      </c>
      <c r="S985" s="849">
        <f t="shared" si="89"/>
        <v>0</v>
      </c>
    </row>
    <row r="986" spans="2:19" x14ac:dyDescent="0.35">
      <c r="B986" s="229"/>
      <c r="C986" s="301"/>
      <c r="D986" s="301"/>
      <c r="E986" s="233"/>
      <c r="F986" s="301"/>
      <c r="G986" s="302"/>
      <c r="H986" s="170"/>
      <c r="I986" s="170"/>
      <c r="J986" s="231"/>
      <c r="K986" s="586">
        <f t="shared" si="85"/>
        <v>0</v>
      </c>
      <c r="L986" s="587">
        <f t="shared" si="86"/>
        <v>0</v>
      </c>
      <c r="M986" s="586">
        <f>IF(P986="x",0,IF(I986&lt;(INDEX(Lookup!$U$2:$U$10,MATCH($D$43,Lookup!$S$2:$S$10,0))),0,ROUND(((_xlfn.DAYS(I986,H986)+1)*J986)/7,0)))</f>
        <v>0</v>
      </c>
      <c r="N986" s="766">
        <f t="shared" si="87"/>
        <v>0</v>
      </c>
      <c r="O986" s="652"/>
      <c r="P986" s="767"/>
      <c r="R986" s="833">
        <f t="shared" si="88"/>
        <v>0</v>
      </c>
      <c r="S986" s="849">
        <f t="shared" si="89"/>
        <v>0</v>
      </c>
    </row>
    <row r="987" spans="2:19" x14ac:dyDescent="0.35">
      <c r="B987" s="229"/>
      <c r="C987" s="301"/>
      <c r="D987" s="301"/>
      <c r="E987" s="233"/>
      <c r="F987" s="301"/>
      <c r="G987" s="302"/>
      <c r="H987" s="170"/>
      <c r="I987" s="170"/>
      <c r="J987" s="231"/>
      <c r="K987" s="586">
        <f t="shared" si="85"/>
        <v>0</v>
      </c>
      <c r="L987" s="587">
        <f t="shared" si="86"/>
        <v>0</v>
      </c>
      <c r="M987" s="586">
        <f>IF(P987="x",0,IF(I987&lt;(INDEX(Lookup!$U$2:$U$10,MATCH($D$43,Lookup!$S$2:$S$10,0))),0,ROUND(((_xlfn.DAYS(I987,H987)+1)*J987)/7,0)))</f>
        <v>0</v>
      </c>
      <c r="N987" s="766">
        <f t="shared" si="87"/>
        <v>0</v>
      </c>
      <c r="O987" s="652"/>
      <c r="P987" s="767"/>
      <c r="R987" s="833">
        <f t="shared" si="88"/>
        <v>0</v>
      </c>
      <c r="S987" s="849">
        <f t="shared" si="89"/>
        <v>0</v>
      </c>
    </row>
    <row r="988" spans="2:19" x14ac:dyDescent="0.35">
      <c r="B988" s="229"/>
      <c r="C988" s="301"/>
      <c r="D988" s="301"/>
      <c r="E988" s="233"/>
      <c r="F988" s="301"/>
      <c r="G988" s="302"/>
      <c r="H988" s="170"/>
      <c r="I988" s="170"/>
      <c r="J988" s="231"/>
      <c r="K988" s="586">
        <f t="shared" si="85"/>
        <v>0</v>
      </c>
      <c r="L988" s="587">
        <f t="shared" si="86"/>
        <v>0</v>
      </c>
      <c r="M988" s="586">
        <f>IF(P988="x",0,IF(I988&lt;(INDEX(Lookup!$U$2:$U$10,MATCH($D$43,Lookup!$S$2:$S$10,0))),0,ROUND(((_xlfn.DAYS(I988,H988)+1)*J988)/7,0)))</f>
        <v>0</v>
      </c>
      <c r="N988" s="766">
        <f t="shared" si="87"/>
        <v>0</v>
      </c>
      <c r="O988" s="652"/>
      <c r="P988" s="767"/>
      <c r="R988" s="833">
        <f t="shared" si="88"/>
        <v>0</v>
      </c>
      <c r="S988" s="849">
        <f t="shared" si="89"/>
        <v>0</v>
      </c>
    </row>
    <row r="989" spans="2:19" x14ac:dyDescent="0.35">
      <c r="B989" s="229"/>
      <c r="C989" s="301"/>
      <c r="D989" s="301"/>
      <c r="E989" s="233"/>
      <c r="F989" s="301"/>
      <c r="G989" s="302"/>
      <c r="H989" s="170"/>
      <c r="I989" s="170"/>
      <c r="J989" s="231"/>
      <c r="K989" s="586">
        <f t="shared" si="85"/>
        <v>0</v>
      </c>
      <c r="L989" s="587">
        <f t="shared" si="86"/>
        <v>0</v>
      </c>
      <c r="M989" s="586">
        <f>IF(P989="x",0,IF(I989&lt;(INDEX(Lookup!$U$2:$U$10,MATCH($D$43,Lookup!$S$2:$S$10,0))),0,ROUND(((_xlfn.DAYS(I989,H989)+1)*J989)/7,0)))</f>
        <v>0</v>
      </c>
      <c r="N989" s="766">
        <f t="shared" si="87"/>
        <v>0</v>
      </c>
      <c r="O989" s="652"/>
      <c r="P989" s="767"/>
      <c r="R989" s="833">
        <f t="shared" si="88"/>
        <v>0</v>
      </c>
      <c r="S989" s="849">
        <f t="shared" si="89"/>
        <v>0</v>
      </c>
    </row>
    <row r="990" spans="2:19" x14ac:dyDescent="0.35">
      <c r="B990" s="229"/>
      <c r="C990" s="301"/>
      <c r="D990" s="301"/>
      <c r="E990" s="233"/>
      <c r="F990" s="301"/>
      <c r="G990" s="302"/>
      <c r="H990" s="170"/>
      <c r="I990" s="170"/>
      <c r="J990" s="231"/>
      <c r="K990" s="586">
        <f t="shared" si="85"/>
        <v>0</v>
      </c>
      <c r="L990" s="587">
        <f t="shared" si="86"/>
        <v>0</v>
      </c>
      <c r="M990" s="586">
        <f>IF(P990="x",0,IF(I990&lt;(INDEX(Lookup!$U$2:$U$10,MATCH($D$43,Lookup!$S$2:$S$10,0))),0,ROUND(((_xlfn.DAYS(I990,H990)+1)*J990)/7,0)))</f>
        <v>0</v>
      </c>
      <c r="N990" s="766">
        <f t="shared" si="87"/>
        <v>0</v>
      </c>
      <c r="O990" s="652"/>
      <c r="P990" s="767"/>
      <c r="R990" s="833">
        <f t="shared" si="88"/>
        <v>0</v>
      </c>
      <c r="S990" s="849">
        <f t="shared" si="89"/>
        <v>0</v>
      </c>
    </row>
    <row r="991" spans="2:19" x14ac:dyDescent="0.35">
      <c r="B991" s="229"/>
      <c r="C991" s="301"/>
      <c r="D991" s="301"/>
      <c r="E991" s="233"/>
      <c r="F991" s="301"/>
      <c r="G991" s="302"/>
      <c r="H991" s="170"/>
      <c r="I991" s="170"/>
      <c r="J991" s="231"/>
      <c r="K991" s="586">
        <f t="shared" si="85"/>
        <v>0</v>
      </c>
      <c r="L991" s="587">
        <f t="shared" si="86"/>
        <v>0</v>
      </c>
      <c r="M991" s="586">
        <f>IF(P991="x",0,IF(I991&lt;(INDEX(Lookup!$U$2:$U$10,MATCH($D$43,Lookup!$S$2:$S$10,0))),0,ROUND(((_xlfn.DAYS(I991,H991)+1)*J991)/7,0)))</f>
        <v>0</v>
      </c>
      <c r="N991" s="766">
        <f t="shared" si="87"/>
        <v>0</v>
      </c>
      <c r="O991" s="652"/>
      <c r="P991" s="767"/>
      <c r="R991" s="833">
        <f t="shared" si="88"/>
        <v>0</v>
      </c>
      <c r="S991" s="849">
        <f t="shared" si="89"/>
        <v>0</v>
      </c>
    </row>
    <row r="992" spans="2:19" x14ac:dyDescent="0.35">
      <c r="B992" s="229"/>
      <c r="C992" s="301"/>
      <c r="D992" s="301"/>
      <c r="E992" s="233"/>
      <c r="F992" s="301"/>
      <c r="G992" s="302"/>
      <c r="H992" s="170"/>
      <c r="I992" s="170"/>
      <c r="J992" s="231"/>
      <c r="K992" s="586">
        <f t="shared" si="85"/>
        <v>0</v>
      </c>
      <c r="L992" s="587">
        <f t="shared" si="86"/>
        <v>0</v>
      </c>
      <c r="M992" s="586">
        <f>IF(P992="x",0,IF(I992&lt;(INDEX(Lookup!$U$2:$U$10,MATCH($D$43,Lookup!$S$2:$S$10,0))),0,ROUND(((_xlfn.DAYS(I992,H992)+1)*J992)/7,0)))</f>
        <v>0</v>
      </c>
      <c r="N992" s="766">
        <f t="shared" si="87"/>
        <v>0</v>
      </c>
      <c r="O992" s="652"/>
      <c r="P992" s="767"/>
      <c r="R992" s="833">
        <f t="shared" si="88"/>
        <v>0</v>
      </c>
      <c r="S992" s="849">
        <f t="shared" si="89"/>
        <v>0</v>
      </c>
    </row>
    <row r="993" spans="2:19" x14ac:dyDescent="0.35">
      <c r="B993" s="229"/>
      <c r="C993" s="301"/>
      <c r="D993" s="301"/>
      <c r="E993" s="233"/>
      <c r="F993" s="301"/>
      <c r="G993" s="302"/>
      <c r="H993" s="170"/>
      <c r="I993" s="170"/>
      <c r="J993" s="231"/>
      <c r="K993" s="586">
        <f t="shared" si="85"/>
        <v>0</v>
      </c>
      <c r="L993" s="587">
        <f t="shared" si="86"/>
        <v>0</v>
      </c>
      <c r="M993" s="586">
        <f>IF(P993="x",0,IF(I993&lt;(INDEX(Lookup!$U$2:$U$10,MATCH($D$43,Lookup!$S$2:$S$10,0))),0,ROUND(((_xlfn.DAYS(I993,H993)+1)*J993)/7,0)))</f>
        <v>0</v>
      </c>
      <c r="N993" s="766">
        <f t="shared" si="87"/>
        <v>0</v>
      </c>
      <c r="O993" s="652"/>
      <c r="P993" s="767"/>
      <c r="R993" s="833">
        <f t="shared" si="88"/>
        <v>0</v>
      </c>
      <c r="S993" s="849">
        <f t="shared" si="89"/>
        <v>0</v>
      </c>
    </row>
    <row r="994" spans="2:19" x14ac:dyDescent="0.35">
      <c r="B994" s="229"/>
      <c r="C994" s="301"/>
      <c r="D994" s="301"/>
      <c r="E994" s="233"/>
      <c r="F994" s="301"/>
      <c r="G994" s="302"/>
      <c r="H994" s="170"/>
      <c r="I994" s="170"/>
      <c r="J994" s="231"/>
      <c r="K994" s="586">
        <f t="shared" si="85"/>
        <v>0</v>
      </c>
      <c r="L994" s="587">
        <f t="shared" si="86"/>
        <v>0</v>
      </c>
      <c r="M994" s="586">
        <f>IF(P994="x",0,IF(I994&lt;(INDEX(Lookup!$U$2:$U$10,MATCH($D$43,Lookup!$S$2:$S$10,0))),0,ROUND(((_xlfn.DAYS(I994,H994)+1)*J994)/7,0)))</f>
        <v>0</v>
      </c>
      <c r="N994" s="766">
        <f t="shared" si="87"/>
        <v>0</v>
      </c>
      <c r="O994" s="652"/>
      <c r="P994" s="767"/>
      <c r="R994" s="833">
        <f t="shared" si="88"/>
        <v>0</v>
      </c>
      <c r="S994" s="849">
        <f t="shared" si="89"/>
        <v>0</v>
      </c>
    </row>
    <row r="995" spans="2:19" x14ac:dyDescent="0.35">
      <c r="B995" s="229"/>
      <c r="C995" s="301"/>
      <c r="D995" s="301"/>
      <c r="E995" s="233"/>
      <c r="F995" s="301"/>
      <c r="G995" s="302"/>
      <c r="H995" s="170"/>
      <c r="I995" s="170"/>
      <c r="J995" s="231"/>
      <c r="K995" s="586">
        <f t="shared" si="85"/>
        <v>0</v>
      </c>
      <c r="L995" s="587">
        <f t="shared" si="86"/>
        <v>0</v>
      </c>
      <c r="M995" s="586">
        <f>IF(P995="x",0,IF(I995&lt;(INDEX(Lookup!$U$2:$U$10,MATCH($D$43,Lookup!$S$2:$S$10,0))),0,ROUND(((_xlfn.DAYS(I995,H995)+1)*J995)/7,0)))</f>
        <v>0</v>
      </c>
      <c r="N995" s="766">
        <f t="shared" si="87"/>
        <v>0</v>
      </c>
      <c r="O995" s="652"/>
      <c r="P995" s="767"/>
      <c r="R995" s="833">
        <f t="shared" si="88"/>
        <v>0</v>
      </c>
      <c r="S995" s="849">
        <f t="shared" si="89"/>
        <v>0</v>
      </c>
    </row>
    <row r="996" spans="2:19" x14ac:dyDescent="0.35">
      <c r="B996" s="229"/>
      <c r="C996" s="301"/>
      <c r="D996" s="301"/>
      <c r="E996" s="233"/>
      <c r="F996" s="301"/>
      <c r="G996" s="302"/>
      <c r="H996" s="170"/>
      <c r="I996" s="170"/>
      <c r="J996" s="231"/>
      <c r="K996" s="586">
        <f t="shared" si="85"/>
        <v>0</v>
      </c>
      <c r="L996" s="587">
        <f t="shared" si="86"/>
        <v>0</v>
      </c>
      <c r="M996" s="586">
        <f>IF(P996="x",0,IF(I996&lt;(INDEX(Lookup!$U$2:$U$10,MATCH($D$43,Lookup!$S$2:$S$10,0))),0,ROUND(((_xlfn.DAYS(I996,H996)+1)*J996)/7,0)))</f>
        <v>0</v>
      </c>
      <c r="N996" s="766">
        <f t="shared" si="87"/>
        <v>0</v>
      </c>
      <c r="O996" s="652"/>
      <c r="P996" s="767"/>
      <c r="R996" s="833">
        <f t="shared" si="88"/>
        <v>0</v>
      </c>
      <c r="S996" s="849">
        <f t="shared" si="89"/>
        <v>0</v>
      </c>
    </row>
    <row r="997" spans="2:19" x14ac:dyDescent="0.35">
      <c r="B997" s="229"/>
      <c r="C997" s="301"/>
      <c r="D997" s="301"/>
      <c r="E997" s="233"/>
      <c r="F997" s="301"/>
      <c r="G997" s="302"/>
      <c r="H997" s="170"/>
      <c r="I997" s="170"/>
      <c r="J997" s="231"/>
      <c r="K997" s="586">
        <f t="shared" si="85"/>
        <v>0</v>
      </c>
      <c r="L997" s="587">
        <f t="shared" si="86"/>
        <v>0</v>
      </c>
      <c r="M997" s="586">
        <f>IF(P997="x",0,IF(I997&lt;(INDEX(Lookup!$U$2:$U$10,MATCH($D$43,Lookup!$S$2:$S$10,0))),0,ROUND(((_xlfn.DAYS(I997,H997)+1)*J997)/7,0)))</f>
        <v>0</v>
      </c>
      <c r="N997" s="766">
        <f t="shared" si="87"/>
        <v>0</v>
      </c>
      <c r="O997" s="652"/>
      <c r="P997" s="767"/>
      <c r="R997" s="833">
        <f t="shared" si="88"/>
        <v>0</v>
      </c>
      <c r="S997" s="849">
        <f t="shared" si="89"/>
        <v>0</v>
      </c>
    </row>
    <row r="998" spans="2:19" x14ac:dyDescent="0.35">
      <c r="B998" s="229"/>
      <c r="C998" s="301"/>
      <c r="D998" s="301"/>
      <c r="E998" s="233"/>
      <c r="F998" s="301"/>
      <c r="G998" s="302"/>
      <c r="H998" s="170"/>
      <c r="I998" s="170"/>
      <c r="J998" s="231"/>
      <c r="K998" s="586">
        <f t="shared" si="85"/>
        <v>0</v>
      </c>
      <c r="L998" s="587">
        <f t="shared" si="86"/>
        <v>0</v>
      </c>
      <c r="M998" s="586">
        <f>IF(P998="x",0,IF(I998&lt;(INDEX(Lookup!$U$2:$U$10,MATCH($D$43,Lookup!$S$2:$S$10,0))),0,ROUND(((_xlfn.DAYS(I998,H998)+1)*J998)/7,0)))</f>
        <v>0</v>
      </c>
      <c r="N998" s="766">
        <f t="shared" si="87"/>
        <v>0</v>
      </c>
      <c r="O998" s="652"/>
      <c r="P998" s="767"/>
      <c r="R998" s="833">
        <f t="shared" si="88"/>
        <v>0</v>
      </c>
      <c r="S998" s="849">
        <f t="shared" si="89"/>
        <v>0</v>
      </c>
    </row>
    <row r="999" spans="2:19" x14ac:dyDescent="0.35">
      <c r="B999" s="229"/>
      <c r="C999" s="301"/>
      <c r="D999" s="301"/>
      <c r="E999" s="233"/>
      <c r="F999" s="301"/>
      <c r="G999" s="302"/>
      <c r="H999" s="170"/>
      <c r="I999" s="170"/>
      <c r="J999" s="231"/>
      <c r="K999" s="586">
        <f t="shared" si="85"/>
        <v>0</v>
      </c>
      <c r="L999" s="587">
        <f t="shared" si="86"/>
        <v>0</v>
      </c>
      <c r="M999" s="586">
        <f>IF(P999="x",0,IF(I999&lt;(INDEX(Lookup!$U$2:$U$10,MATCH($D$43,Lookup!$S$2:$S$10,0))),0,ROUND(((_xlfn.DAYS(I999,H999)+1)*J999)/7,0)))</f>
        <v>0</v>
      </c>
      <c r="N999" s="766">
        <f t="shared" si="87"/>
        <v>0</v>
      </c>
      <c r="O999" s="652"/>
      <c r="P999" s="767"/>
      <c r="R999" s="833">
        <f t="shared" si="88"/>
        <v>0</v>
      </c>
      <c r="S999" s="849">
        <f t="shared" si="89"/>
        <v>0</v>
      </c>
    </row>
    <row r="1000" spans="2:19" x14ac:dyDescent="0.35">
      <c r="B1000" s="229"/>
      <c r="C1000" s="301"/>
      <c r="D1000" s="301"/>
      <c r="E1000" s="233"/>
      <c r="F1000" s="301"/>
      <c r="G1000" s="302"/>
      <c r="H1000" s="170"/>
      <c r="I1000" s="170"/>
      <c r="J1000" s="231"/>
      <c r="K1000" s="586">
        <f t="shared" si="85"/>
        <v>0</v>
      </c>
      <c r="L1000" s="587">
        <f t="shared" si="86"/>
        <v>0</v>
      </c>
      <c r="M1000" s="586">
        <f>IF(P1000="x",0,IF(I1000&lt;(INDEX(Lookup!$U$2:$U$10,MATCH($D$43,Lookup!$S$2:$S$10,0))),0,ROUND(((_xlfn.DAYS(I1000,H1000)+1)*J1000)/7,0)))</f>
        <v>0</v>
      </c>
      <c r="N1000" s="766">
        <f t="shared" si="87"/>
        <v>0</v>
      </c>
      <c r="O1000" s="652"/>
      <c r="P1000" s="767"/>
      <c r="R1000" s="833">
        <f t="shared" si="88"/>
        <v>0</v>
      </c>
      <c r="S1000" s="849">
        <f t="shared" si="89"/>
        <v>0</v>
      </c>
    </row>
    <row r="1001" spans="2:19" x14ac:dyDescent="0.35">
      <c r="B1001" s="229"/>
      <c r="C1001" s="301"/>
      <c r="D1001" s="301"/>
      <c r="E1001" s="233"/>
      <c r="F1001" s="301"/>
      <c r="G1001" s="302"/>
      <c r="H1001" s="170"/>
      <c r="I1001" s="170"/>
      <c r="J1001" s="231"/>
      <c r="K1001" s="586">
        <f t="shared" si="85"/>
        <v>0</v>
      </c>
      <c r="L1001" s="587">
        <f t="shared" si="86"/>
        <v>0</v>
      </c>
      <c r="M1001" s="586">
        <f>IF(P1001="x",0,IF(I1001&lt;(INDEX(Lookup!$U$2:$U$10,MATCH($D$43,Lookup!$S$2:$S$10,0))),0,ROUND(((_xlfn.DAYS(I1001,H1001)+1)*J1001)/7,0)))</f>
        <v>0</v>
      </c>
      <c r="N1001" s="766">
        <f t="shared" si="87"/>
        <v>0</v>
      </c>
      <c r="O1001" s="652"/>
      <c r="P1001" s="767"/>
      <c r="R1001" s="833">
        <f t="shared" si="88"/>
        <v>0</v>
      </c>
      <c r="S1001" s="849">
        <f t="shared" si="89"/>
        <v>0</v>
      </c>
    </row>
    <row r="1002" spans="2:19" x14ac:dyDescent="0.35">
      <c r="B1002" s="229"/>
      <c r="C1002" s="301"/>
      <c r="D1002" s="301"/>
      <c r="E1002" s="233"/>
      <c r="F1002" s="301"/>
      <c r="G1002" s="302"/>
      <c r="H1002" s="170"/>
      <c r="I1002" s="170"/>
      <c r="J1002" s="231"/>
      <c r="K1002" s="586">
        <f t="shared" si="85"/>
        <v>0</v>
      </c>
      <c r="L1002" s="587">
        <f t="shared" si="86"/>
        <v>0</v>
      </c>
      <c r="M1002" s="586">
        <f>IF(P1002="x",0,IF(I1002&lt;(INDEX(Lookup!$U$2:$U$10,MATCH($D$43,Lookup!$S$2:$S$10,0))),0,ROUND(((_xlfn.DAYS(I1002,H1002)+1)*J1002)/7,0)))</f>
        <v>0</v>
      </c>
      <c r="N1002" s="766">
        <f t="shared" si="87"/>
        <v>0</v>
      </c>
      <c r="O1002" s="652"/>
      <c r="P1002" s="767"/>
      <c r="R1002" s="833">
        <f t="shared" si="88"/>
        <v>0</v>
      </c>
      <c r="S1002" s="849">
        <f t="shared" si="89"/>
        <v>0</v>
      </c>
    </row>
    <row r="1003" spans="2:19" x14ac:dyDescent="0.35">
      <c r="B1003" s="229"/>
      <c r="C1003" s="301"/>
      <c r="D1003" s="301"/>
      <c r="E1003" s="233"/>
      <c r="F1003" s="301"/>
      <c r="G1003" s="302"/>
      <c r="H1003" s="170"/>
      <c r="I1003" s="170"/>
      <c r="J1003" s="231"/>
      <c r="K1003" s="586">
        <f t="shared" si="85"/>
        <v>0</v>
      </c>
      <c r="L1003" s="587">
        <f t="shared" si="86"/>
        <v>0</v>
      </c>
      <c r="M1003" s="586">
        <f>IF(P1003="x",0,IF(I1003&lt;(INDEX(Lookup!$U$2:$U$10,MATCH($D$43,Lookup!$S$2:$S$10,0))),0,ROUND(((_xlfn.DAYS(I1003,H1003)+1)*J1003)/7,0)))</f>
        <v>0</v>
      </c>
      <c r="N1003" s="766">
        <f t="shared" si="87"/>
        <v>0</v>
      </c>
      <c r="O1003" s="652"/>
      <c r="P1003" s="767"/>
      <c r="R1003" s="833">
        <f t="shared" si="88"/>
        <v>0</v>
      </c>
      <c r="S1003" s="849">
        <f t="shared" si="89"/>
        <v>0</v>
      </c>
    </row>
    <row r="1004" spans="2:19" x14ac:dyDescent="0.35">
      <c r="B1004" s="229"/>
      <c r="C1004" s="301"/>
      <c r="D1004" s="301"/>
      <c r="E1004" s="233"/>
      <c r="F1004" s="301"/>
      <c r="G1004" s="302"/>
      <c r="H1004" s="170"/>
      <c r="I1004" s="170"/>
      <c r="J1004" s="231"/>
      <c r="K1004" s="586">
        <f t="shared" si="85"/>
        <v>0</v>
      </c>
      <c r="L1004" s="587">
        <f t="shared" si="86"/>
        <v>0</v>
      </c>
      <c r="M1004" s="586">
        <f>IF(P1004="x",0,IF(I1004&lt;(INDEX(Lookup!$U$2:$U$10,MATCH($D$43,Lookup!$S$2:$S$10,0))),0,ROUND(((_xlfn.DAYS(I1004,H1004)+1)*J1004)/7,0)))</f>
        <v>0</v>
      </c>
      <c r="N1004" s="766">
        <f t="shared" si="87"/>
        <v>0</v>
      </c>
      <c r="O1004" s="652"/>
      <c r="P1004" s="767"/>
      <c r="R1004" s="833">
        <f t="shared" si="88"/>
        <v>0</v>
      </c>
      <c r="S1004" s="849">
        <f t="shared" si="89"/>
        <v>0</v>
      </c>
    </row>
    <row r="1005" spans="2:19" x14ac:dyDescent="0.35">
      <c r="B1005" s="229"/>
      <c r="C1005" s="301"/>
      <c r="D1005" s="301"/>
      <c r="E1005" s="233"/>
      <c r="F1005" s="301"/>
      <c r="G1005" s="302"/>
      <c r="H1005" s="170"/>
      <c r="I1005" s="170"/>
      <c r="J1005" s="231"/>
      <c r="K1005" s="586">
        <f t="shared" si="85"/>
        <v>0</v>
      </c>
      <c r="L1005" s="587">
        <f t="shared" si="86"/>
        <v>0</v>
      </c>
      <c r="M1005" s="586">
        <f>IF(P1005="x",0,IF(I1005&lt;(INDEX(Lookup!$U$2:$U$10,MATCH($D$43,Lookup!$S$2:$S$10,0))),0,ROUND(((_xlfn.DAYS(I1005,H1005)+1)*J1005)/7,0)))</f>
        <v>0</v>
      </c>
      <c r="N1005" s="766">
        <f t="shared" si="87"/>
        <v>0</v>
      </c>
      <c r="O1005" s="652"/>
      <c r="P1005" s="767"/>
      <c r="R1005" s="833">
        <f t="shared" si="88"/>
        <v>0</v>
      </c>
      <c r="S1005" s="849">
        <f t="shared" si="89"/>
        <v>0</v>
      </c>
    </row>
    <row r="1006" spans="2:19" x14ac:dyDescent="0.35">
      <c r="B1006" s="229"/>
      <c r="C1006" s="301"/>
      <c r="D1006" s="301"/>
      <c r="E1006" s="233"/>
      <c r="F1006" s="301"/>
      <c r="G1006" s="302"/>
      <c r="H1006" s="170"/>
      <c r="I1006" s="170"/>
      <c r="J1006" s="231"/>
      <c r="K1006" s="586">
        <f t="shared" si="85"/>
        <v>0</v>
      </c>
      <c r="L1006" s="587">
        <f t="shared" si="86"/>
        <v>0</v>
      </c>
      <c r="M1006" s="586">
        <f>IF(P1006="x",0,IF(I1006&lt;(INDEX(Lookup!$U$2:$U$10,MATCH($D$43,Lookup!$S$2:$S$10,0))),0,ROUND(((_xlfn.DAYS(I1006,H1006)+1)*J1006)/7,0)))</f>
        <v>0</v>
      </c>
      <c r="N1006" s="766">
        <f t="shared" si="87"/>
        <v>0</v>
      </c>
      <c r="O1006" s="652"/>
      <c r="P1006" s="767"/>
      <c r="R1006" s="833">
        <f t="shared" si="88"/>
        <v>0</v>
      </c>
      <c r="S1006" s="849">
        <f t="shared" si="89"/>
        <v>0</v>
      </c>
    </row>
    <row r="1007" spans="2:19" x14ac:dyDescent="0.35">
      <c r="B1007" s="229"/>
      <c r="C1007" s="301"/>
      <c r="D1007" s="301"/>
      <c r="E1007" s="233"/>
      <c r="F1007" s="301"/>
      <c r="G1007" s="302"/>
      <c r="H1007" s="170"/>
      <c r="I1007" s="170"/>
      <c r="J1007" s="231"/>
      <c r="K1007" s="586">
        <f t="shared" ref="K1007:K1070" si="90">ROUND(((_xlfn.DAYS(I1007,H1007)+1)*J1007)/7,0)</f>
        <v>0</v>
      </c>
      <c r="L1007" s="587">
        <f t="shared" ref="L1007:L1070" si="91">K1007*$K$6</f>
        <v>0</v>
      </c>
      <c r="M1007" s="586">
        <f>IF(P1007="x",0,IF(I1007&lt;(INDEX(Lookup!$U$2:$U$10,MATCH($D$43,Lookup!$S$2:$S$10,0))),0,ROUND(((_xlfn.DAYS(I1007,H1007)+1)*J1007)/7,0)))</f>
        <v>0</v>
      </c>
      <c r="N1007" s="766">
        <f t="shared" ref="N1007:N1070" si="92">M1007*$K$6</f>
        <v>0</v>
      </c>
      <c r="O1007" s="652"/>
      <c r="P1007" s="767"/>
      <c r="R1007" s="833">
        <f t="shared" ref="R1007:R1070" si="93">L1007*$I$30</f>
        <v>0</v>
      </c>
      <c r="S1007" s="849">
        <f t="shared" ref="S1007:S1070" si="94">N1007*$I$40</f>
        <v>0</v>
      </c>
    </row>
    <row r="1008" spans="2:19" x14ac:dyDescent="0.35">
      <c r="B1008" s="229"/>
      <c r="C1008" s="301"/>
      <c r="D1008" s="301"/>
      <c r="E1008" s="233"/>
      <c r="F1008" s="301"/>
      <c r="G1008" s="302"/>
      <c r="H1008" s="170"/>
      <c r="I1008" s="170"/>
      <c r="J1008" s="231"/>
      <c r="K1008" s="586">
        <f t="shared" si="90"/>
        <v>0</v>
      </c>
      <c r="L1008" s="587">
        <f t="shared" si="91"/>
        <v>0</v>
      </c>
      <c r="M1008" s="586">
        <f>IF(P1008="x",0,IF(I1008&lt;(INDEX(Lookup!$U$2:$U$10,MATCH($D$43,Lookup!$S$2:$S$10,0))),0,ROUND(((_xlfn.DAYS(I1008,H1008)+1)*J1008)/7,0)))</f>
        <v>0</v>
      </c>
      <c r="N1008" s="766">
        <f t="shared" si="92"/>
        <v>0</v>
      </c>
      <c r="O1008" s="652"/>
      <c r="P1008" s="767"/>
      <c r="R1008" s="833">
        <f t="shared" si="93"/>
        <v>0</v>
      </c>
      <c r="S1008" s="849">
        <f t="shared" si="94"/>
        <v>0</v>
      </c>
    </row>
    <row r="1009" spans="2:19" x14ac:dyDescent="0.35">
      <c r="B1009" s="229"/>
      <c r="C1009" s="301"/>
      <c r="D1009" s="301"/>
      <c r="E1009" s="233"/>
      <c r="F1009" s="301"/>
      <c r="G1009" s="302"/>
      <c r="H1009" s="170"/>
      <c r="I1009" s="170"/>
      <c r="J1009" s="231"/>
      <c r="K1009" s="586">
        <f t="shared" si="90"/>
        <v>0</v>
      </c>
      <c r="L1009" s="587">
        <f t="shared" si="91"/>
        <v>0</v>
      </c>
      <c r="M1009" s="586">
        <f>IF(P1009="x",0,IF(I1009&lt;(INDEX(Lookup!$U$2:$U$10,MATCH($D$43,Lookup!$S$2:$S$10,0))),0,ROUND(((_xlfn.DAYS(I1009,H1009)+1)*J1009)/7,0)))</f>
        <v>0</v>
      </c>
      <c r="N1009" s="766">
        <f t="shared" si="92"/>
        <v>0</v>
      </c>
      <c r="O1009" s="652"/>
      <c r="P1009" s="767"/>
      <c r="R1009" s="833">
        <f t="shared" si="93"/>
        <v>0</v>
      </c>
      <c r="S1009" s="849">
        <f t="shared" si="94"/>
        <v>0</v>
      </c>
    </row>
    <row r="1010" spans="2:19" x14ac:dyDescent="0.35">
      <c r="B1010" s="229"/>
      <c r="C1010" s="301"/>
      <c r="D1010" s="301"/>
      <c r="E1010" s="233"/>
      <c r="F1010" s="301"/>
      <c r="G1010" s="302"/>
      <c r="H1010" s="170"/>
      <c r="I1010" s="170"/>
      <c r="J1010" s="231"/>
      <c r="K1010" s="586">
        <f t="shared" si="90"/>
        <v>0</v>
      </c>
      <c r="L1010" s="587">
        <f t="shared" si="91"/>
        <v>0</v>
      </c>
      <c r="M1010" s="586">
        <f>IF(P1010="x",0,IF(I1010&lt;(INDEX(Lookup!$U$2:$U$10,MATCH($D$43,Lookup!$S$2:$S$10,0))),0,ROUND(((_xlfn.DAYS(I1010,H1010)+1)*J1010)/7,0)))</f>
        <v>0</v>
      </c>
      <c r="N1010" s="766">
        <f t="shared" si="92"/>
        <v>0</v>
      </c>
      <c r="O1010" s="652"/>
      <c r="P1010" s="767"/>
      <c r="R1010" s="833">
        <f t="shared" si="93"/>
        <v>0</v>
      </c>
      <c r="S1010" s="849">
        <f t="shared" si="94"/>
        <v>0</v>
      </c>
    </row>
    <row r="1011" spans="2:19" x14ac:dyDescent="0.35">
      <c r="B1011" s="229"/>
      <c r="C1011" s="301"/>
      <c r="D1011" s="301"/>
      <c r="E1011" s="233"/>
      <c r="F1011" s="301"/>
      <c r="G1011" s="302"/>
      <c r="H1011" s="170"/>
      <c r="I1011" s="170"/>
      <c r="J1011" s="231"/>
      <c r="K1011" s="586">
        <f t="shared" si="90"/>
        <v>0</v>
      </c>
      <c r="L1011" s="587">
        <f t="shared" si="91"/>
        <v>0</v>
      </c>
      <c r="M1011" s="586">
        <f>IF(P1011="x",0,IF(I1011&lt;(INDEX(Lookup!$U$2:$U$10,MATCH($D$43,Lookup!$S$2:$S$10,0))),0,ROUND(((_xlfn.DAYS(I1011,H1011)+1)*J1011)/7,0)))</f>
        <v>0</v>
      </c>
      <c r="N1011" s="766">
        <f t="shared" si="92"/>
        <v>0</v>
      </c>
      <c r="O1011" s="652"/>
      <c r="P1011" s="767"/>
      <c r="R1011" s="833">
        <f t="shared" si="93"/>
        <v>0</v>
      </c>
      <c r="S1011" s="849">
        <f t="shared" si="94"/>
        <v>0</v>
      </c>
    </row>
    <row r="1012" spans="2:19" x14ac:dyDescent="0.35">
      <c r="B1012" s="229"/>
      <c r="C1012" s="301"/>
      <c r="D1012" s="301"/>
      <c r="E1012" s="233"/>
      <c r="F1012" s="301"/>
      <c r="G1012" s="302"/>
      <c r="H1012" s="170"/>
      <c r="I1012" s="170"/>
      <c r="J1012" s="231"/>
      <c r="K1012" s="586">
        <f t="shared" si="90"/>
        <v>0</v>
      </c>
      <c r="L1012" s="587">
        <f t="shared" si="91"/>
        <v>0</v>
      </c>
      <c r="M1012" s="586">
        <f>IF(P1012="x",0,IF(I1012&lt;(INDEX(Lookup!$U$2:$U$10,MATCH($D$43,Lookup!$S$2:$S$10,0))),0,ROUND(((_xlfn.DAYS(I1012,H1012)+1)*J1012)/7,0)))</f>
        <v>0</v>
      </c>
      <c r="N1012" s="766">
        <f t="shared" si="92"/>
        <v>0</v>
      </c>
      <c r="O1012" s="652"/>
      <c r="P1012" s="767"/>
      <c r="R1012" s="833">
        <f t="shared" si="93"/>
        <v>0</v>
      </c>
      <c r="S1012" s="849">
        <f t="shared" si="94"/>
        <v>0</v>
      </c>
    </row>
    <row r="1013" spans="2:19" x14ac:dyDescent="0.35">
      <c r="B1013" s="229"/>
      <c r="C1013" s="301"/>
      <c r="D1013" s="301"/>
      <c r="E1013" s="233"/>
      <c r="F1013" s="301"/>
      <c r="G1013" s="302"/>
      <c r="H1013" s="170"/>
      <c r="I1013" s="170"/>
      <c r="J1013" s="231"/>
      <c r="K1013" s="586">
        <f t="shared" si="90"/>
        <v>0</v>
      </c>
      <c r="L1013" s="587">
        <f t="shared" si="91"/>
        <v>0</v>
      </c>
      <c r="M1013" s="586">
        <f>IF(P1013="x",0,IF(I1013&lt;(INDEX(Lookup!$U$2:$U$10,MATCH($D$43,Lookup!$S$2:$S$10,0))),0,ROUND(((_xlfn.DAYS(I1013,H1013)+1)*J1013)/7,0)))</f>
        <v>0</v>
      </c>
      <c r="N1013" s="766">
        <f t="shared" si="92"/>
        <v>0</v>
      </c>
      <c r="O1013" s="652"/>
      <c r="P1013" s="767"/>
      <c r="R1013" s="833">
        <f t="shared" si="93"/>
        <v>0</v>
      </c>
      <c r="S1013" s="849">
        <f t="shared" si="94"/>
        <v>0</v>
      </c>
    </row>
    <row r="1014" spans="2:19" x14ac:dyDescent="0.35">
      <c r="B1014" s="229"/>
      <c r="C1014" s="301"/>
      <c r="D1014" s="301"/>
      <c r="E1014" s="233"/>
      <c r="F1014" s="301"/>
      <c r="G1014" s="302"/>
      <c r="H1014" s="170"/>
      <c r="I1014" s="170"/>
      <c r="J1014" s="231"/>
      <c r="K1014" s="586">
        <f t="shared" si="90"/>
        <v>0</v>
      </c>
      <c r="L1014" s="587">
        <f t="shared" si="91"/>
        <v>0</v>
      </c>
      <c r="M1014" s="586">
        <f>IF(P1014="x",0,IF(I1014&lt;(INDEX(Lookup!$U$2:$U$10,MATCH($D$43,Lookup!$S$2:$S$10,0))),0,ROUND(((_xlfn.DAYS(I1014,H1014)+1)*J1014)/7,0)))</f>
        <v>0</v>
      </c>
      <c r="N1014" s="766">
        <f t="shared" si="92"/>
        <v>0</v>
      </c>
      <c r="O1014" s="652"/>
      <c r="P1014" s="767"/>
      <c r="R1014" s="833">
        <f t="shared" si="93"/>
        <v>0</v>
      </c>
      <c r="S1014" s="849">
        <f t="shared" si="94"/>
        <v>0</v>
      </c>
    </row>
    <row r="1015" spans="2:19" x14ac:dyDescent="0.35">
      <c r="B1015" s="229"/>
      <c r="C1015" s="301"/>
      <c r="D1015" s="301"/>
      <c r="E1015" s="233"/>
      <c r="F1015" s="301"/>
      <c r="G1015" s="302"/>
      <c r="H1015" s="170"/>
      <c r="I1015" s="170"/>
      <c r="J1015" s="231"/>
      <c r="K1015" s="586">
        <f t="shared" si="90"/>
        <v>0</v>
      </c>
      <c r="L1015" s="587">
        <f t="shared" si="91"/>
        <v>0</v>
      </c>
      <c r="M1015" s="586">
        <f>IF(P1015="x",0,IF(I1015&lt;(INDEX(Lookup!$U$2:$U$10,MATCH($D$43,Lookup!$S$2:$S$10,0))),0,ROUND(((_xlfn.DAYS(I1015,H1015)+1)*J1015)/7,0)))</f>
        <v>0</v>
      </c>
      <c r="N1015" s="766">
        <f t="shared" si="92"/>
        <v>0</v>
      </c>
      <c r="O1015" s="652"/>
      <c r="P1015" s="767"/>
      <c r="R1015" s="833">
        <f t="shared" si="93"/>
        <v>0</v>
      </c>
      <c r="S1015" s="849">
        <f t="shared" si="94"/>
        <v>0</v>
      </c>
    </row>
    <row r="1016" spans="2:19" x14ac:dyDescent="0.35">
      <c r="B1016" s="229"/>
      <c r="C1016" s="301"/>
      <c r="D1016" s="301"/>
      <c r="E1016" s="233"/>
      <c r="F1016" s="301"/>
      <c r="G1016" s="302"/>
      <c r="H1016" s="170"/>
      <c r="I1016" s="170"/>
      <c r="J1016" s="231"/>
      <c r="K1016" s="586">
        <f t="shared" si="90"/>
        <v>0</v>
      </c>
      <c r="L1016" s="587">
        <f t="shared" si="91"/>
        <v>0</v>
      </c>
      <c r="M1016" s="586">
        <f>IF(P1016="x",0,IF(I1016&lt;(INDEX(Lookup!$U$2:$U$10,MATCH($D$43,Lookup!$S$2:$S$10,0))),0,ROUND(((_xlfn.DAYS(I1016,H1016)+1)*J1016)/7,0)))</f>
        <v>0</v>
      </c>
      <c r="N1016" s="766">
        <f t="shared" si="92"/>
        <v>0</v>
      </c>
      <c r="O1016" s="652"/>
      <c r="P1016" s="767"/>
      <c r="R1016" s="833">
        <f t="shared" si="93"/>
        <v>0</v>
      </c>
      <c r="S1016" s="849">
        <f t="shared" si="94"/>
        <v>0</v>
      </c>
    </row>
    <row r="1017" spans="2:19" x14ac:dyDescent="0.35">
      <c r="B1017" s="229"/>
      <c r="C1017" s="301"/>
      <c r="D1017" s="301"/>
      <c r="E1017" s="233"/>
      <c r="F1017" s="301"/>
      <c r="G1017" s="302"/>
      <c r="H1017" s="170"/>
      <c r="I1017" s="170"/>
      <c r="J1017" s="231"/>
      <c r="K1017" s="586">
        <f t="shared" si="90"/>
        <v>0</v>
      </c>
      <c r="L1017" s="587">
        <f t="shared" si="91"/>
        <v>0</v>
      </c>
      <c r="M1017" s="586">
        <f>IF(P1017="x",0,IF(I1017&lt;(INDEX(Lookup!$U$2:$U$10,MATCH($D$43,Lookup!$S$2:$S$10,0))),0,ROUND(((_xlfn.DAYS(I1017,H1017)+1)*J1017)/7,0)))</f>
        <v>0</v>
      </c>
      <c r="N1017" s="766">
        <f t="shared" si="92"/>
        <v>0</v>
      </c>
      <c r="O1017" s="652"/>
      <c r="P1017" s="767"/>
      <c r="R1017" s="833">
        <f t="shared" si="93"/>
        <v>0</v>
      </c>
      <c r="S1017" s="849">
        <f t="shared" si="94"/>
        <v>0</v>
      </c>
    </row>
    <row r="1018" spans="2:19" x14ac:dyDescent="0.35">
      <c r="B1018" s="229"/>
      <c r="C1018" s="301"/>
      <c r="D1018" s="301"/>
      <c r="E1018" s="233"/>
      <c r="F1018" s="301"/>
      <c r="G1018" s="302"/>
      <c r="H1018" s="170"/>
      <c r="I1018" s="170"/>
      <c r="J1018" s="231"/>
      <c r="K1018" s="586">
        <f t="shared" si="90"/>
        <v>0</v>
      </c>
      <c r="L1018" s="587">
        <f t="shared" si="91"/>
        <v>0</v>
      </c>
      <c r="M1018" s="586">
        <f>IF(P1018="x",0,IF(I1018&lt;(INDEX(Lookup!$U$2:$U$10,MATCH($D$43,Lookup!$S$2:$S$10,0))),0,ROUND(((_xlfn.DAYS(I1018,H1018)+1)*J1018)/7,0)))</f>
        <v>0</v>
      </c>
      <c r="N1018" s="766">
        <f t="shared" si="92"/>
        <v>0</v>
      </c>
      <c r="O1018" s="652"/>
      <c r="P1018" s="767"/>
      <c r="R1018" s="833">
        <f t="shared" si="93"/>
        <v>0</v>
      </c>
      <c r="S1018" s="849">
        <f t="shared" si="94"/>
        <v>0</v>
      </c>
    </row>
    <row r="1019" spans="2:19" x14ac:dyDescent="0.35">
      <c r="B1019" s="229"/>
      <c r="C1019" s="301"/>
      <c r="D1019" s="301"/>
      <c r="E1019" s="233"/>
      <c r="F1019" s="301"/>
      <c r="G1019" s="302"/>
      <c r="H1019" s="170"/>
      <c r="I1019" s="170"/>
      <c r="J1019" s="231"/>
      <c r="K1019" s="586">
        <f t="shared" si="90"/>
        <v>0</v>
      </c>
      <c r="L1019" s="587">
        <f t="shared" si="91"/>
        <v>0</v>
      </c>
      <c r="M1019" s="586">
        <f>IF(P1019="x",0,IF(I1019&lt;(INDEX(Lookup!$U$2:$U$10,MATCH($D$43,Lookup!$S$2:$S$10,0))),0,ROUND(((_xlfn.DAYS(I1019,H1019)+1)*J1019)/7,0)))</f>
        <v>0</v>
      </c>
      <c r="N1019" s="766">
        <f t="shared" si="92"/>
        <v>0</v>
      </c>
      <c r="O1019" s="652"/>
      <c r="P1019" s="767"/>
      <c r="R1019" s="833">
        <f t="shared" si="93"/>
        <v>0</v>
      </c>
      <c r="S1019" s="849">
        <f t="shared" si="94"/>
        <v>0</v>
      </c>
    </row>
    <row r="1020" spans="2:19" x14ac:dyDescent="0.35">
      <c r="B1020" s="229"/>
      <c r="C1020" s="301"/>
      <c r="D1020" s="301"/>
      <c r="E1020" s="233"/>
      <c r="F1020" s="301"/>
      <c r="G1020" s="302"/>
      <c r="H1020" s="170"/>
      <c r="I1020" s="170"/>
      <c r="J1020" s="231"/>
      <c r="K1020" s="586">
        <f t="shared" si="90"/>
        <v>0</v>
      </c>
      <c r="L1020" s="587">
        <f t="shared" si="91"/>
        <v>0</v>
      </c>
      <c r="M1020" s="586">
        <f>IF(P1020="x",0,IF(I1020&lt;(INDEX(Lookup!$U$2:$U$10,MATCH($D$43,Lookup!$S$2:$S$10,0))),0,ROUND(((_xlfn.DAYS(I1020,H1020)+1)*J1020)/7,0)))</f>
        <v>0</v>
      </c>
      <c r="N1020" s="766">
        <f t="shared" si="92"/>
        <v>0</v>
      </c>
      <c r="O1020" s="652"/>
      <c r="P1020" s="767"/>
      <c r="R1020" s="833">
        <f t="shared" si="93"/>
        <v>0</v>
      </c>
      <c r="S1020" s="849">
        <f t="shared" si="94"/>
        <v>0</v>
      </c>
    </row>
    <row r="1021" spans="2:19" x14ac:dyDescent="0.35">
      <c r="B1021" s="229"/>
      <c r="C1021" s="301"/>
      <c r="D1021" s="301"/>
      <c r="E1021" s="233"/>
      <c r="F1021" s="301"/>
      <c r="G1021" s="302"/>
      <c r="H1021" s="170"/>
      <c r="I1021" s="170"/>
      <c r="J1021" s="231"/>
      <c r="K1021" s="586">
        <f t="shared" si="90"/>
        <v>0</v>
      </c>
      <c r="L1021" s="587">
        <f t="shared" si="91"/>
        <v>0</v>
      </c>
      <c r="M1021" s="586">
        <f>IF(P1021="x",0,IF(I1021&lt;(INDEX(Lookup!$U$2:$U$10,MATCH($D$43,Lookup!$S$2:$S$10,0))),0,ROUND(((_xlfn.DAYS(I1021,H1021)+1)*J1021)/7,0)))</f>
        <v>0</v>
      </c>
      <c r="N1021" s="766">
        <f t="shared" si="92"/>
        <v>0</v>
      </c>
      <c r="O1021" s="652"/>
      <c r="P1021" s="767"/>
      <c r="R1021" s="833">
        <f t="shared" si="93"/>
        <v>0</v>
      </c>
      <c r="S1021" s="849">
        <f t="shared" si="94"/>
        <v>0</v>
      </c>
    </row>
    <row r="1022" spans="2:19" x14ac:dyDescent="0.35">
      <c r="B1022" s="229"/>
      <c r="C1022" s="301"/>
      <c r="D1022" s="301"/>
      <c r="E1022" s="233"/>
      <c r="F1022" s="301"/>
      <c r="G1022" s="302"/>
      <c r="H1022" s="170"/>
      <c r="I1022" s="170"/>
      <c r="J1022" s="231"/>
      <c r="K1022" s="586">
        <f t="shared" si="90"/>
        <v>0</v>
      </c>
      <c r="L1022" s="587">
        <f t="shared" si="91"/>
        <v>0</v>
      </c>
      <c r="M1022" s="586">
        <f>IF(P1022="x",0,IF(I1022&lt;(INDEX(Lookup!$U$2:$U$10,MATCH($D$43,Lookup!$S$2:$S$10,0))),0,ROUND(((_xlfn.DAYS(I1022,H1022)+1)*J1022)/7,0)))</f>
        <v>0</v>
      </c>
      <c r="N1022" s="766">
        <f t="shared" si="92"/>
        <v>0</v>
      </c>
      <c r="O1022" s="652"/>
      <c r="P1022" s="767"/>
      <c r="R1022" s="833">
        <f t="shared" si="93"/>
        <v>0</v>
      </c>
      <c r="S1022" s="849">
        <f t="shared" si="94"/>
        <v>0</v>
      </c>
    </row>
    <row r="1023" spans="2:19" x14ac:dyDescent="0.35">
      <c r="B1023" s="229"/>
      <c r="C1023" s="301"/>
      <c r="D1023" s="301"/>
      <c r="E1023" s="233"/>
      <c r="F1023" s="301"/>
      <c r="G1023" s="302"/>
      <c r="H1023" s="170"/>
      <c r="I1023" s="170"/>
      <c r="J1023" s="231"/>
      <c r="K1023" s="586">
        <f t="shared" si="90"/>
        <v>0</v>
      </c>
      <c r="L1023" s="587">
        <f t="shared" si="91"/>
        <v>0</v>
      </c>
      <c r="M1023" s="586">
        <f>IF(P1023="x",0,IF(I1023&lt;(INDEX(Lookup!$U$2:$U$10,MATCH($D$43,Lookup!$S$2:$S$10,0))),0,ROUND(((_xlfn.DAYS(I1023,H1023)+1)*J1023)/7,0)))</f>
        <v>0</v>
      </c>
      <c r="N1023" s="766">
        <f t="shared" si="92"/>
        <v>0</v>
      </c>
      <c r="O1023" s="652"/>
      <c r="P1023" s="767"/>
      <c r="R1023" s="833">
        <f t="shared" si="93"/>
        <v>0</v>
      </c>
      <c r="S1023" s="849">
        <f t="shared" si="94"/>
        <v>0</v>
      </c>
    </row>
    <row r="1024" spans="2:19" x14ac:dyDescent="0.35">
      <c r="B1024" s="229"/>
      <c r="C1024" s="301"/>
      <c r="D1024" s="301"/>
      <c r="E1024" s="233"/>
      <c r="F1024" s="301"/>
      <c r="G1024" s="302"/>
      <c r="H1024" s="170"/>
      <c r="I1024" s="170"/>
      <c r="J1024" s="231"/>
      <c r="K1024" s="586">
        <f t="shared" si="90"/>
        <v>0</v>
      </c>
      <c r="L1024" s="587">
        <f t="shared" si="91"/>
        <v>0</v>
      </c>
      <c r="M1024" s="586">
        <f>IF(P1024="x",0,IF(I1024&lt;(INDEX(Lookup!$U$2:$U$10,MATCH($D$43,Lookup!$S$2:$S$10,0))),0,ROUND(((_xlfn.DAYS(I1024,H1024)+1)*J1024)/7,0)))</f>
        <v>0</v>
      </c>
      <c r="N1024" s="766">
        <f t="shared" si="92"/>
        <v>0</v>
      </c>
      <c r="O1024" s="652"/>
      <c r="P1024" s="767"/>
      <c r="R1024" s="833">
        <f t="shared" si="93"/>
        <v>0</v>
      </c>
      <c r="S1024" s="849">
        <f t="shared" si="94"/>
        <v>0</v>
      </c>
    </row>
    <row r="1025" spans="2:19" x14ac:dyDescent="0.35">
      <c r="B1025" s="229"/>
      <c r="C1025" s="301"/>
      <c r="D1025" s="301"/>
      <c r="E1025" s="233"/>
      <c r="F1025" s="301"/>
      <c r="G1025" s="302"/>
      <c r="H1025" s="170"/>
      <c r="I1025" s="170"/>
      <c r="J1025" s="231"/>
      <c r="K1025" s="586">
        <f t="shared" si="90"/>
        <v>0</v>
      </c>
      <c r="L1025" s="587">
        <f t="shared" si="91"/>
        <v>0</v>
      </c>
      <c r="M1025" s="586">
        <f>IF(P1025="x",0,IF(I1025&lt;(INDEX(Lookup!$U$2:$U$10,MATCH($D$43,Lookup!$S$2:$S$10,0))),0,ROUND(((_xlfn.DAYS(I1025,H1025)+1)*J1025)/7,0)))</f>
        <v>0</v>
      </c>
      <c r="N1025" s="766">
        <f t="shared" si="92"/>
        <v>0</v>
      </c>
      <c r="O1025" s="652"/>
      <c r="P1025" s="767"/>
      <c r="R1025" s="833">
        <f t="shared" si="93"/>
        <v>0</v>
      </c>
      <c r="S1025" s="849">
        <f t="shared" si="94"/>
        <v>0</v>
      </c>
    </row>
    <row r="1026" spans="2:19" x14ac:dyDescent="0.35">
      <c r="B1026" s="229"/>
      <c r="C1026" s="301"/>
      <c r="D1026" s="301"/>
      <c r="E1026" s="233"/>
      <c r="F1026" s="301"/>
      <c r="G1026" s="302"/>
      <c r="H1026" s="170"/>
      <c r="I1026" s="170"/>
      <c r="J1026" s="231"/>
      <c r="K1026" s="586">
        <f t="shared" si="90"/>
        <v>0</v>
      </c>
      <c r="L1026" s="587">
        <f t="shared" si="91"/>
        <v>0</v>
      </c>
      <c r="M1026" s="586">
        <f>IF(P1026="x",0,IF(I1026&lt;(INDEX(Lookup!$U$2:$U$10,MATCH($D$43,Lookup!$S$2:$S$10,0))),0,ROUND(((_xlfn.DAYS(I1026,H1026)+1)*J1026)/7,0)))</f>
        <v>0</v>
      </c>
      <c r="N1026" s="766">
        <f t="shared" si="92"/>
        <v>0</v>
      </c>
      <c r="O1026" s="652"/>
      <c r="P1026" s="767"/>
      <c r="R1026" s="833">
        <f t="shared" si="93"/>
        <v>0</v>
      </c>
      <c r="S1026" s="849">
        <f t="shared" si="94"/>
        <v>0</v>
      </c>
    </row>
    <row r="1027" spans="2:19" x14ac:dyDescent="0.35">
      <c r="B1027" s="229"/>
      <c r="C1027" s="301"/>
      <c r="D1027" s="301"/>
      <c r="E1027" s="233"/>
      <c r="F1027" s="301"/>
      <c r="G1027" s="302"/>
      <c r="H1027" s="170"/>
      <c r="I1027" s="170"/>
      <c r="J1027" s="231"/>
      <c r="K1027" s="586">
        <f t="shared" si="90"/>
        <v>0</v>
      </c>
      <c r="L1027" s="587">
        <f t="shared" si="91"/>
        <v>0</v>
      </c>
      <c r="M1027" s="586">
        <f>IF(P1027="x",0,IF(I1027&lt;(INDEX(Lookup!$U$2:$U$10,MATCH($D$43,Lookup!$S$2:$S$10,0))),0,ROUND(((_xlfn.DAYS(I1027,H1027)+1)*J1027)/7,0)))</f>
        <v>0</v>
      </c>
      <c r="N1027" s="766">
        <f t="shared" si="92"/>
        <v>0</v>
      </c>
      <c r="O1027" s="652"/>
      <c r="P1027" s="767"/>
      <c r="R1027" s="833">
        <f t="shared" si="93"/>
        <v>0</v>
      </c>
      <c r="S1027" s="849">
        <f t="shared" si="94"/>
        <v>0</v>
      </c>
    </row>
    <row r="1028" spans="2:19" x14ac:dyDescent="0.35">
      <c r="B1028" s="229"/>
      <c r="C1028" s="301"/>
      <c r="D1028" s="301"/>
      <c r="E1028" s="233"/>
      <c r="F1028" s="301"/>
      <c r="G1028" s="302"/>
      <c r="H1028" s="170"/>
      <c r="I1028" s="170"/>
      <c r="J1028" s="231"/>
      <c r="K1028" s="586">
        <f t="shared" si="90"/>
        <v>0</v>
      </c>
      <c r="L1028" s="587">
        <f t="shared" si="91"/>
        <v>0</v>
      </c>
      <c r="M1028" s="586">
        <f>IF(P1028="x",0,IF(I1028&lt;(INDEX(Lookup!$U$2:$U$10,MATCH($D$43,Lookup!$S$2:$S$10,0))),0,ROUND(((_xlfn.DAYS(I1028,H1028)+1)*J1028)/7,0)))</f>
        <v>0</v>
      </c>
      <c r="N1028" s="766">
        <f t="shared" si="92"/>
        <v>0</v>
      </c>
      <c r="O1028" s="652"/>
      <c r="P1028" s="767"/>
      <c r="R1028" s="833">
        <f t="shared" si="93"/>
        <v>0</v>
      </c>
      <c r="S1028" s="849">
        <f t="shared" si="94"/>
        <v>0</v>
      </c>
    </row>
    <row r="1029" spans="2:19" x14ac:dyDescent="0.35">
      <c r="B1029" s="229"/>
      <c r="C1029" s="301"/>
      <c r="D1029" s="301"/>
      <c r="E1029" s="233"/>
      <c r="F1029" s="301"/>
      <c r="G1029" s="302"/>
      <c r="H1029" s="170"/>
      <c r="I1029" s="170"/>
      <c r="J1029" s="231"/>
      <c r="K1029" s="586">
        <f t="shared" si="90"/>
        <v>0</v>
      </c>
      <c r="L1029" s="587">
        <f t="shared" si="91"/>
        <v>0</v>
      </c>
      <c r="M1029" s="586">
        <f>IF(P1029="x",0,IF(I1029&lt;(INDEX(Lookup!$U$2:$U$10,MATCH($D$43,Lookup!$S$2:$S$10,0))),0,ROUND(((_xlfn.DAYS(I1029,H1029)+1)*J1029)/7,0)))</f>
        <v>0</v>
      </c>
      <c r="N1029" s="766">
        <f t="shared" si="92"/>
        <v>0</v>
      </c>
      <c r="O1029" s="652"/>
      <c r="P1029" s="767"/>
      <c r="R1029" s="833">
        <f t="shared" si="93"/>
        <v>0</v>
      </c>
      <c r="S1029" s="849">
        <f t="shared" si="94"/>
        <v>0</v>
      </c>
    </row>
    <row r="1030" spans="2:19" x14ac:dyDescent="0.35">
      <c r="B1030" s="229"/>
      <c r="C1030" s="301"/>
      <c r="D1030" s="301"/>
      <c r="E1030" s="233"/>
      <c r="F1030" s="301"/>
      <c r="G1030" s="302"/>
      <c r="H1030" s="170"/>
      <c r="I1030" s="170"/>
      <c r="J1030" s="231"/>
      <c r="K1030" s="586">
        <f t="shared" si="90"/>
        <v>0</v>
      </c>
      <c r="L1030" s="587">
        <f t="shared" si="91"/>
        <v>0</v>
      </c>
      <c r="M1030" s="586">
        <f>IF(P1030="x",0,IF(I1030&lt;(INDEX(Lookup!$U$2:$U$10,MATCH($D$43,Lookup!$S$2:$S$10,0))),0,ROUND(((_xlfn.DAYS(I1030,H1030)+1)*J1030)/7,0)))</f>
        <v>0</v>
      </c>
      <c r="N1030" s="766">
        <f t="shared" si="92"/>
        <v>0</v>
      </c>
      <c r="O1030" s="652"/>
      <c r="P1030" s="767"/>
      <c r="R1030" s="833">
        <f t="shared" si="93"/>
        <v>0</v>
      </c>
      <c r="S1030" s="849">
        <f t="shared" si="94"/>
        <v>0</v>
      </c>
    </row>
    <row r="1031" spans="2:19" x14ac:dyDescent="0.35">
      <c r="B1031" s="229"/>
      <c r="C1031" s="301"/>
      <c r="D1031" s="301"/>
      <c r="E1031" s="233"/>
      <c r="F1031" s="301"/>
      <c r="G1031" s="302"/>
      <c r="H1031" s="170"/>
      <c r="I1031" s="170"/>
      <c r="J1031" s="231"/>
      <c r="K1031" s="586">
        <f t="shared" si="90"/>
        <v>0</v>
      </c>
      <c r="L1031" s="587">
        <f t="shared" si="91"/>
        <v>0</v>
      </c>
      <c r="M1031" s="586">
        <f>IF(P1031="x",0,IF(I1031&lt;(INDEX(Lookup!$U$2:$U$10,MATCH($D$43,Lookup!$S$2:$S$10,0))),0,ROUND(((_xlfn.DAYS(I1031,H1031)+1)*J1031)/7,0)))</f>
        <v>0</v>
      </c>
      <c r="N1031" s="766">
        <f t="shared" si="92"/>
        <v>0</v>
      </c>
      <c r="O1031" s="652"/>
      <c r="P1031" s="767"/>
      <c r="R1031" s="833">
        <f t="shared" si="93"/>
        <v>0</v>
      </c>
      <c r="S1031" s="849">
        <f t="shared" si="94"/>
        <v>0</v>
      </c>
    </row>
    <row r="1032" spans="2:19" x14ac:dyDescent="0.35">
      <c r="B1032" s="229"/>
      <c r="C1032" s="301"/>
      <c r="D1032" s="301"/>
      <c r="E1032" s="233"/>
      <c r="F1032" s="301"/>
      <c r="G1032" s="302"/>
      <c r="H1032" s="170"/>
      <c r="I1032" s="170"/>
      <c r="J1032" s="231"/>
      <c r="K1032" s="586">
        <f t="shared" si="90"/>
        <v>0</v>
      </c>
      <c r="L1032" s="587">
        <f t="shared" si="91"/>
        <v>0</v>
      </c>
      <c r="M1032" s="586">
        <f>IF(P1032="x",0,IF(I1032&lt;(INDEX(Lookup!$U$2:$U$10,MATCH($D$43,Lookup!$S$2:$S$10,0))),0,ROUND(((_xlfn.DAYS(I1032,H1032)+1)*J1032)/7,0)))</f>
        <v>0</v>
      </c>
      <c r="N1032" s="766">
        <f t="shared" si="92"/>
        <v>0</v>
      </c>
      <c r="O1032" s="652"/>
      <c r="P1032" s="767"/>
      <c r="R1032" s="833">
        <f t="shared" si="93"/>
        <v>0</v>
      </c>
      <c r="S1032" s="849">
        <f t="shared" si="94"/>
        <v>0</v>
      </c>
    </row>
    <row r="1033" spans="2:19" x14ac:dyDescent="0.35">
      <c r="B1033" s="229"/>
      <c r="C1033" s="301"/>
      <c r="D1033" s="301"/>
      <c r="E1033" s="233"/>
      <c r="F1033" s="301"/>
      <c r="G1033" s="302"/>
      <c r="H1033" s="170"/>
      <c r="I1033" s="170"/>
      <c r="J1033" s="231"/>
      <c r="K1033" s="586">
        <f t="shared" si="90"/>
        <v>0</v>
      </c>
      <c r="L1033" s="587">
        <f t="shared" si="91"/>
        <v>0</v>
      </c>
      <c r="M1033" s="586">
        <f>IF(P1033="x",0,IF(I1033&lt;(INDEX(Lookup!$U$2:$U$10,MATCH($D$43,Lookup!$S$2:$S$10,0))),0,ROUND(((_xlfn.DAYS(I1033,H1033)+1)*J1033)/7,0)))</f>
        <v>0</v>
      </c>
      <c r="N1033" s="766">
        <f t="shared" si="92"/>
        <v>0</v>
      </c>
      <c r="O1033" s="652"/>
      <c r="P1033" s="767"/>
      <c r="R1033" s="833">
        <f t="shared" si="93"/>
        <v>0</v>
      </c>
      <c r="S1033" s="849">
        <f t="shared" si="94"/>
        <v>0</v>
      </c>
    </row>
    <row r="1034" spans="2:19" x14ac:dyDescent="0.35">
      <c r="B1034" s="229"/>
      <c r="C1034" s="301"/>
      <c r="D1034" s="301"/>
      <c r="E1034" s="233"/>
      <c r="F1034" s="301"/>
      <c r="G1034" s="302"/>
      <c r="H1034" s="170"/>
      <c r="I1034" s="170"/>
      <c r="J1034" s="231"/>
      <c r="K1034" s="586">
        <f t="shared" si="90"/>
        <v>0</v>
      </c>
      <c r="L1034" s="587">
        <f t="shared" si="91"/>
        <v>0</v>
      </c>
      <c r="M1034" s="586">
        <f>IF(P1034="x",0,IF(I1034&lt;(INDEX(Lookup!$U$2:$U$10,MATCH($D$43,Lookup!$S$2:$S$10,0))),0,ROUND(((_xlfn.DAYS(I1034,H1034)+1)*J1034)/7,0)))</f>
        <v>0</v>
      </c>
      <c r="N1034" s="766">
        <f t="shared" si="92"/>
        <v>0</v>
      </c>
      <c r="O1034" s="652"/>
      <c r="P1034" s="767"/>
      <c r="R1034" s="833">
        <f t="shared" si="93"/>
        <v>0</v>
      </c>
      <c r="S1034" s="849">
        <f t="shared" si="94"/>
        <v>0</v>
      </c>
    </row>
    <row r="1035" spans="2:19" x14ac:dyDescent="0.35">
      <c r="B1035" s="229"/>
      <c r="C1035" s="301"/>
      <c r="D1035" s="301"/>
      <c r="E1035" s="233"/>
      <c r="F1035" s="301"/>
      <c r="G1035" s="302"/>
      <c r="H1035" s="170"/>
      <c r="I1035" s="170"/>
      <c r="J1035" s="231"/>
      <c r="K1035" s="586">
        <f t="shared" si="90"/>
        <v>0</v>
      </c>
      <c r="L1035" s="587">
        <f t="shared" si="91"/>
        <v>0</v>
      </c>
      <c r="M1035" s="586">
        <f>IF(P1035="x",0,IF(I1035&lt;(INDEX(Lookup!$U$2:$U$10,MATCH($D$43,Lookup!$S$2:$S$10,0))),0,ROUND(((_xlfn.DAYS(I1035,H1035)+1)*J1035)/7,0)))</f>
        <v>0</v>
      </c>
      <c r="N1035" s="766">
        <f t="shared" si="92"/>
        <v>0</v>
      </c>
      <c r="O1035" s="652"/>
      <c r="P1035" s="767"/>
      <c r="R1035" s="833">
        <f t="shared" si="93"/>
        <v>0</v>
      </c>
      <c r="S1035" s="849">
        <f t="shared" si="94"/>
        <v>0</v>
      </c>
    </row>
    <row r="1036" spans="2:19" x14ac:dyDescent="0.35">
      <c r="B1036" s="229"/>
      <c r="C1036" s="301"/>
      <c r="D1036" s="301"/>
      <c r="E1036" s="233"/>
      <c r="F1036" s="301"/>
      <c r="G1036" s="302"/>
      <c r="H1036" s="170"/>
      <c r="I1036" s="170"/>
      <c r="J1036" s="231"/>
      <c r="K1036" s="586">
        <f t="shared" si="90"/>
        <v>0</v>
      </c>
      <c r="L1036" s="587">
        <f t="shared" si="91"/>
        <v>0</v>
      </c>
      <c r="M1036" s="586">
        <f>IF(P1036="x",0,IF(I1036&lt;(INDEX(Lookup!$U$2:$U$10,MATCH($D$43,Lookup!$S$2:$S$10,0))),0,ROUND(((_xlfn.DAYS(I1036,H1036)+1)*J1036)/7,0)))</f>
        <v>0</v>
      </c>
      <c r="N1036" s="766">
        <f t="shared" si="92"/>
        <v>0</v>
      </c>
      <c r="O1036" s="652"/>
      <c r="P1036" s="767"/>
      <c r="R1036" s="833">
        <f t="shared" si="93"/>
        <v>0</v>
      </c>
      <c r="S1036" s="849">
        <f t="shared" si="94"/>
        <v>0</v>
      </c>
    </row>
    <row r="1037" spans="2:19" x14ac:dyDescent="0.35">
      <c r="B1037" s="229"/>
      <c r="C1037" s="301"/>
      <c r="D1037" s="301"/>
      <c r="E1037" s="233"/>
      <c r="F1037" s="301"/>
      <c r="G1037" s="302"/>
      <c r="H1037" s="170"/>
      <c r="I1037" s="170"/>
      <c r="J1037" s="231"/>
      <c r="K1037" s="586">
        <f t="shared" si="90"/>
        <v>0</v>
      </c>
      <c r="L1037" s="587">
        <f t="shared" si="91"/>
        <v>0</v>
      </c>
      <c r="M1037" s="586">
        <f>IF(P1037="x",0,IF(I1037&lt;(INDEX(Lookup!$U$2:$U$10,MATCH($D$43,Lookup!$S$2:$S$10,0))),0,ROUND(((_xlfn.DAYS(I1037,H1037)+1)*J1037)/7,0)))</f>
        <v>0</v>
      </c>
      <c r="N1037" s="766">
        <f t="shared" si="92"/>
        <v>0</v>
      </c>
      <c r="O1037" s="652"/>
      <c r="P1037" s="767"/>
      <c r="R1037" s="833">
        <f t="shared" si="93"/>
        <v>0</v>
      </c>
      <c r="S1037" s="849">
        <f t="shared" si="94"/>
        <v>0</v>
      </c>
    </row>
    <row r="1038" spans="2:19" x14ac:dyDescent="0.35">
      <c r="B1038" s="229"/>
      <c r="C1038" s="301"/>
      <c r="D1038" s="301"/>
      <c r="E1038" s="233"/>
      <c r="F1038" s="301"/>
      <c r="G1038" s="302"/>
      <c r="H1038" s="170"/>
      <c r="I1038" s="170"/>
      <c r="J1038" s="231"/>
      <c r="K1038" s="586">
        <f t="shared" si="90"/>
        <v>0</v>
      </c>
      <c r="L1038" s="587">
        <f t="shared" si="91"/>
        <v>0</v>
      </c>
      <c r="M1038" s="586">
        <f>IF(P1038="x",0,IF(I1038&lt;(INDEX(Lookup!$U$2:$U$10,MATCH($D$43,Lookup!$S$2:$S$10,0))),0,ROUND(((_xlfn.DAYS(I1038,H1038)+1)*J1038)/7,0)))</f>
        <v>0</v>
      </c>
      <c r="N1038" s="766">
        <f t="shared" si="92"/>
        <v>0</v>
      </c>
      <c r="O1038" s="652"/>
      <c r="P1038" s="767"/>
      <c r="R1038" s="833">
        <f t="shared" si="93"/>
        <v>0</v>
      </c>
      <c r="S1038" s="849">
        <f t="shared" si="94"/>
        <v>0</v>
      </c>
    </row>
    <row r="1039" spans="2:19" x14ac:dyDescent="0.35">
      <c r="B1039" s="229"/>
      <c r="C1039" s="301"/>
      <c r="D1039" s="301"/>
      <c r="E1039" s="233"/>
      <c r="F1039" s="301"/>
      <c r="G1039" s="302"/>
      <c r="H1039" s="170"/>
      <c r="I1039" s="170"/>
      <c r="J1039" s="231"/>
      <c r="K1039" s="586">
        <f t="shared" si="90"/>
        <v>0</v>
      </c>
      <c r="L1039" s="587">
        <f t="shared" si="91"/>
        <v>0</v>
      </c>
      <c r="M1039" s="586">
        <f>IF(P1039="x",0,IF(I1039&lt;(INDEX(Lookup!$U$2:$U$10,MATCH($D$43,Lookup!$S$2:$S$10,0))),0,ROUND(((_xlfn.DAYS(I1039,H1039)+1)*J1039)/7,0)))</f>
        <v>0</v>
      </c>
      <c r="N1039" s="766">
        <f t="shared" si="92"/>
        <v>0</v>
      </c>
      <c r="O1039" s="652"/>
      <c r="P1039" s="767"/>
      <c r="R1039" s="833">
        <f t="shared" si="93"/>
        <v>0</v>
      </c>
      <c r="S1039" s="849">
        <f t="shared" si="94"/>
        <v>0</v>
      </c>
    </row>
    <row r="1040" spans="2:19" x14ac:dyDescent="0.35">
      <c r="B1040" s="229"/>
      <c r="C1040" s="301"/>
      <c r="D1040" s="301"/>
      <c r="E1040" s="233"/>
      <c r="F1040" s="301"/>
      <c r="G1040" s="302"/>
      <c r="H1040" s="170"/>
      <c r="I1040" s="170"/>
      <c r="J1040" s="231"/>
      <c r="K1040" s="586">
        <f t="shared" si="90"/>
        <v>0</v>
      </c>
      <c r="L1040" s="587">
        <f t="shared" si="91"/>
        <v>0</v>
      </c>
      <c r="M1040" s="586">
        <f>IF(P1040="x",0,IF(I1040&lt;(INDEX(Lookup!$U$2:$U$10,MATCH($D$43,Lookup!$S$2:$S$10,0))),0,ROUND(((_xlfn.DAYS(I1040,H1040)+1)*J1040)/7,0)))</f>
        <v>0</v>
      </c>
      <c r="N1040" s="766">
        <f t="shared" si="92"/>
        <v>0</v>
      </c>
      <c r="O1040" s="652"/>
      <c r="P1040" s="767"/>
      <c r="R1040" s="833">
        <f t="shared" si="93"/>
        <v>0</v>
      </c>
      <c r="S1040" s="849">
        <f t="shared" si="94"/>
        <v>0</v>
      </c>
    </row>
    <row r="1041" spans="2:19" x14ac:dyDescent="0.35">
      <c r="B1041" s="229"/>
      <c r="C1041" s="301"/>
      <c r="D1041" s="301"/>
      <c r="E1041" s="233"/>
      <c r="F1041" s="301"/>
      <c r="G1041" s="302"/>
      <c r="H1041" s="170"/>
      <c r="I1041" s="170"/>
      <c r="J1041" s="231"/>
      <c r="K1041" s="586">
        <f t="shared" si="90"/>
        <v>0</v>
      </c>
      <c r="L1041" s="587">
        <f t="shared" si="91"/>
        <v>0</v>
      </c>
      <c r="M1041" s="586">
        <f>IF(P1041="x",0,IF(I1041&lt;(INDEX(Lookup!$U$2:$U$10,MATCH($D$43,Lookup!$S$2:$S$10,0))),0,ROUND(((_xlfn.DAYS(I1041,H1041)+1)*J1041)/7,0)))</f>
        <v>0</v>
      </c>
      <c r="N1041" s="766">
        <f t="shared" si="92"/>
        <v>0</v>
      </c>
      <c r="O1041" s="652"/>
      <c r="P1041" s="767"/>
      <c r="R1041" s="833">
        <f t="shared" si="93"/>
        <v>0</v>
      </c>
      <c r="S1041" s="849">
        <f t="shared" si="94"/>
        <v>0</v>
      </c>
    </row>
    <row r="1042" spans="2:19" x14ac:dyDescent="0.35">
      <c r="B1042" s="229"/>
      <c r="C1042" s="301"/>
      <c r="D1042" s="301"/>
      <c r="E1042" s="233"/>
      <c r="F1042" s="301"/>
      <c r="G1042" s="302"/>
      <c r="H1042" s="170"/>
      <c r="I1042" s="170"/>
      <c r="J1042" s="231"/>
      <c r="K1042" s="586">
        <f t="shared" si="90"/>
        <v>0</v>
      </c>
      <c r="L1042" s="587">
        <f t="shared" si="91"/>
        <v>0</v>
      </c>
      <c r="M1042" s="586">
        <f>IF(P1042="x",0,IF(I1042&lt;(INDEX(Lookup!$U$2:$U$10,MATCH($D$43,Lookup!$S$2:$S$10,0))),0,ROUND(((_xlfn.DAYS(I1042,H1042)+1)*J1042)/7,0)))</f>
        <v>0</v>
      </c>
      <c r="N1042" s="766">
        <f t="shared" si="92"/>
        <v>0</v>
      </c>
      <c r="O1042" s="652"/>
      <c r="P1042" s="767"/>
      <c r="R1042" s="833">
        <f t="shared" si="93"/>
        <v>0</v>
      </c>
      <c r="S1042" s="849">
        <f t="shared" si="94"/>
        <v>0</v>
      </c>
    </row>
    <row r="1043" spans="2:19" x14ac:dyDescent="0.35">
      <c r="B1043" s="229"/>
      <c r="C1043" s="301"/>
      <c r="D1043" s="301"/>
      <c r="E1043" s="233"/>
      <c r="F1043" s="301"/>
      <c r="G1043" s="302"/>
      <c r="H1043" s="170"/>
      <c r="I1043" s="170"/>
      <c r="J1043" s="231"/>
      <c r="K1043" s="586">
        <f t="shared" si="90"/>
        <v>0</v>
      </c>
      <c r="L1043" s="587">
        <f t="shared" si="91"/>
        <v>0</v>
      </c>
      <c r="M1043" s="586">
        <f>IF(P1043="x",0,IF(I1043&lt;(INDEX(Lookup!$U$2:$U$10,MATCH($D$43,Lookup!$S$2:$S$10,0))),0,ROUND(((_xlfn.DAYS(I1043,H1043)+1)*J1043)/7,0)))</f>
        <v>0</v>
      </c>
      <c r="N1043" s="766">
        <f t="shared" si="92"/>
        <v>0</v>
      </c>
      <c r="O1043" s="652"/>
      <c r="P1043" s="767"/>
      <c r="R1043" s="833">
        <f t="shared" si="93"/>
        <v>0</v>
      </c>
      <c r="S1043" s="849">
        <f t="shared" si="94"/>
        <v>0</v>
      </c>
    </row>
    <row r="1044" spans="2:19" x14ac:dyDescent="0.35">
      <c r="B1044" s="229"/>
      <c r="C1044" s="301"/>
      <c r="D1044" s="301"/>
      <c r="E1044" s="233"/>
      <c r="F1044" s="301"/>
      <c r="G1044" s="302"/>
      <c r="H1044" s="170"/>
      <c r="I1044" s="170"/>
      <c r="J1044" s="231"/>
      <c r="K1044" s="586">
        <f t="shared" si="90"/>
        <v>0</v>
      </c>
      <c r="L1044" s="587">
        <f t="shared" si="91"/>
        <v>0</v>
      </c>
      <c r="M1044" s="586">
        <f>IF(P1044="x",0,IF(I1044&lt;(INDEX(Lookup!$U$2:$U$10,MATCH($D$43,Lookup!$S$2:$S$10,0))),0,ROUND(((_xlfn.DAYS(I1044,H1044)+1)*J1044)/7,0)))</f>
        <v>0</v>
      </c>
      <c r="N1044" s="766">
        <f t="shared" si="92"/>
        <v>0</v>
      </c>
      <c r="O1044" s="652"/>
      <c r="P1044" s="767"/>
      <c r="R1044" s="833">
        <f t="shared" si="93"/>
        <v>0</v>
      </c>
      <c r="S1044" s="849">
        <f t="shared" si="94"/>
        <v>0</v>
      </c>
    </row>
    <row r="1045" spans="2:19" x14ac:dyDescent="0.35">
      <c r="B1045" s="229"/>
      <c r="C1045" s="301"/>
      <c r="D1045" s="301"/>
      <c r="E1045" s="233"/>
      <c r="F1045" s="301"/>
      <c r="G1045" s="302"/>
      <c r="H1045" s="170"/>
      <c r="I1045" s="170"/>
      <c r="J1045" s="231"/>
      <c r="K1045" s="586">
        <f t="shared" si="90"/>
        <v>0</v>
      </c>
      <c r="L1045" s="587">
        <f t="shared" si="91"/>
        <v>0</v>
      </c>
      <c r="M1045" s="586">
        <f>IF(P1045="x",0,IF(I1045&lt;(INDEX(Lookup!$U$2:$U$10,MATCH($D$43,Lookup!$S$2:$S$10,0))),0,ROUND(((_xlfn.DAYS(I1045,H1045)+1)*J1045)/7,0)))</f>
        <v>0</v>
      </c>
      <c r="N1045" s="766">
        <f t="shared" si="92"/>
        <v>0</v>
      </c>
      <c r="O1045" s="652"/>
      <c r="P1045" s="767"/>
      <c r="R1045" s="833">
        <f t="shared" si="93"/>
        <v>0</v>
      </c>
      <c r="S1045" s="849">
        <f t="shared" si="94"/>
        <v>0</v>
      </c>
    </row>
    <row r="1046" spans="2:19" x14ac:dyDescent="0.35">
      <c r="B1046" s="229"/>
      <c r="C1046" s="301"/>
      <c r="D1046" s="301"/>
      <c r="E1046" s="233"/>
      <c r="F1046" s="301"/>
      <c r="G1046" s="302"/>
      <c r="H1046" s="170"/>
      <c r="I1046" s="170"/>
      <c r="J1046" s="231"/>
      <c r="K1046" s="586">
        <f t="shared" si="90"/>
        <v>0</v>
      </c>
      <c r="L1046" s="587">
        <f t="shared" si="91"/>
        <v>0</v>
      </c>
      <c r="M1046" s="586">
        <f>IF(P1046="x",0,IF(I1046&lt;(INDEX(Lookup!$U$2:$U$10,MATCH($D$43,Lookup!$S$2:$S$10,0))),0,ROUND(((_xlfn.DAYS(I1046,H1046)+1)*J1046)/7,0)))</f>
        <v>0</v>
      </c>
      <c r="N1046" s="766">
        <f t="shared" si="92"/>
        <v>0</v>
      </c>
      <c r="O1046" s="652"/>
      <c r="P1046" s="767"/>
      <c r="R1046" s="833">
        <f t="shared" si="93"/>
        <v>0</v>
      </c>
      <c r="S1046" s="849">
        <f t="shared" si="94"/>
        <v>0</v>
      </c>
    </row>
    <row r="1047" spans="2:19" x14ac:dyDescent="0.35">
      <c r="B1047" s="229"/>
      <c r="C1047" s="301"/>
      <c r="D1047" s="301"/>
      <c r="E1047" s="233"/>
      <c r="F1047" s="301"/>
      <c r="G1047" s="302"/>
      <c r="H1047" s="170"/>
      <c r="I1047" s="170"/>
      <c r="J1047" s="231"/>
      <c r="K1047" s="586">
        <f t="shared" si="90"/>
        <v>0</v>
      </c>
      <c r="L1047" s="587">
        <f t="shared" si="91"/>
        <v>0</v>
      </c>
      <c r="M1047" s="586">
        <f>IF(P1047="x",0,IF(I1047&lt;(INDEX(Lookup!$U$2:$U$10,MATCH($D$43,Lookup!$S$2:$S$10,0))),0,ROUND(((_xlfn.DAYS(I1047,H1047)+1)*J1047)/7,0)))</f>
        <v>0</v>
      </c>
      <c r="N1047" s="766">
        <f t="shared" si="92"/>
        <v>0</v>
      </c>
      <c r="O1047" s="652"/>
      <c r="P1047" s="767"/>
      <c r="R1047" s="833">
        <f t="shared" si="93"/>
        <v>0</v>
      </c>
      <c r="S1047" s="849">
        <f t="shared" si="94"/>
        <v>0</v>
      </c>
    </row>
    <row r="1048" spans="2:19" x14ac:dyDescent="0.35">
      <c r="B1048" s="229"/>
      <c r="C1048" s="301"/>
      <c r="D1048" s="301"/>
      <c r="E1048" s="233"/>
      <c r="F1048" s="301"/>
      <c r="G1048" s="302"/>
      <c r="H1048" s="170"/>
      <c r="I1048" s="170"/>
      <c r="J1048" s="231"/>
      <c r="K1048" s="586">
        <f t="shared" si="90"/>
        <v>0</v>
      </c>
      <c r="L1048" s="587">
        <f t="shared" si="91"/>
        <v>0</v>
      </c>
      <c r="M1048" s="586">
        <f>IF(P1048="x",0,IF(I1048&lt;(INDEX(Lookup!$U$2:$U$10,MATCH($D$43,Lookup!$S$2:$S$10,0))),0,ROUND(((_xlfn.DAYS(I1048,H1048)+1)*J1048)/7,0)))</f>
        <v>0</v>
      </c>
      <c r="N1048" s="766">
        <f t="shared" si="92"/>
        <v>0</v>
      </c>
      <c r="O1048" s="652"/>
      <c r="P1048" s="767"/>
      <c r="R1048" s="833">
        <f t="shared" si="93"/>
        <v>0</v>
      </c>
      <c r="S1048" s="849">
        <f t="shared" si="94"/>
        <v>0</v>
      </c>
    </row>
    <row r="1049" spans="2:19" x14ac:dyDescent="0.35">
      <c r="B1049" s="229"/>
      <c r="C1049" s="301"/>
      <c r="D1049" s="301"/>
      <c r="E1049" s="233"/>
      <c r="F1049" s="301"/>
      <c r="G1049" s="302"/>
      <c r="H1049" s="170"/>
      <c r="I1049" s="170"/>
      <c r="J1049" s="231"/>
      <c r="K1049" s="586">
        <f t="shared" si="90"/>
        <v>0</v>
      </c>
      <c r="L1049" s="587">
        <f t="shared" si="91"/>
        <v>0</v>
      </c>
      <c r="M1049" s="586">
        <f>IF(P1049="x",0,IF(I1049&lt;(INDEX(Lookup!$U$2:$U$10,MATCH($D$43,Lookup!$S$2:$S$10,0))),0,ROUND(((_xlfn.DAYS(I1049,H1049)+1)*J1049)/7,0)))</f>
        <v>0</v>
      </c>
      <c r="N1049" s="766">
        <f t="shared" si="92"/>
        <v>0</v>
      </c>
      <c r="O1049" s="652"/>
      <c r="P1049" s="767"/>
      <c r="R1049" s="833">
        <f t="shared" si="93"/>
        <v>0</v>
      </c>
      <c r="S1049" s="849">
        <f t="shared" si="94"/>
        <v>0</v>
      </c>
    </row>
    <row r="1050" spans="2:19" x14ac:dyDescent="0.35">
      <c r="B1050" s="229"/>
      <c r="C1050" s="301"/>
      <c r="D1050" s="301"/>
      <c r="E1050" s="233"/>
      <c r="F1050" s="301"/>
      <c r="G1050" s="302"/>
      <c r="H1050" s="170"/>
      <c r="I1050" s="170"/>
      <c r="J1050" s="231"/>
      <c r="K1050" s="586">
        <f t="shared" si="90"/>
        <v>0</v>
      </c>
      <c r="L1050" s="587">
        <f t="shared" si="91"/>
        <v>0</v>
      </c>
      <c r="M1050" s="586">
        <f>IF(P1050="x",0,IF(I1050&lt;(INDEX(Lookup!$U$2:$U$10,MATCH($D$43,Lookup!$S$2:$S$10,0))),0,ROUND(((_xlfn.DAYS(I1050,H1050)+1)*J1050)/7,0)))</f>
        <v>0</v>
      </c>
      <c r="N1050" s="766">
        <f t="shared" si="92"/>
        <v>0</v>
      </c>
      <c r="O1050" s="652"/>
      <c r="P1050" s="767"/>
      <c r="R1050" s="833">
        <f t="shared" si="93"/>
        <v>0</v>
      </c>
      <c r="S1050" s="849">
        <f t="shared" si="94"/>
        <v>0</v>
      </c>
    </row>
    <row r="1051" spans="2:19" x14ac:dyDescent="0.35">
      <c r="B1051" s="229"/>
      <c r="C1051" s="301"/>
      <c r="D1051" s="301"/>
      <c r="E1051" s="233"/>
      <c r="F1051" s="301"/>
      <c r="G1051" s="302"/>
      <c r="H1051" s="170"/>
      <c r="I1051" s="170"/>
      <c r="J1051" s="231"/>
      <c r="K1051" s="586">
        <f t="shared" si="90"/>
        <v>0</v>
      </c>
      <c r="L1051" s="587">
        <f t="shared" si="91"/>
        <v>0</v>
      </c>
      <c r="M1051" s="586">
        <f>IF(P1051="x",0,IF(I1051&lt;(INDEX(Lookup!$U$2:$U$10,MATCH($D$43,Lookup!$S$2:$S$10,0))),0,ROUND(((_xlfn.DAYS(I1051,H1051)+1)*J1051)/7,0)))</f>
        <v>0</v>
      </c>
      <c r="N1051" s="766">
        <f t="shared" si="92"/>
        <v>0</v>
      </c>
      <c r="O1051" s="652"/>
      <c r="P1051" s="767"/>
      <c r="R1051" s="833">
        <f t="shared" si="93"/>
        <v>0</v>
      </c>
      <c r="S1051" s="849">
        <f t="shared" si="94"/>
        <v>0</v>
      </c>
    </row>
    <row r="1052" spans="2:19" x14ac:dyDescent="0.35">
      <c r="B1052" s="229"/>
      <c r="C1052" s="301"/>
      <c r="D1052" s="301"/>
      <c r="E1052" s="233"/>
      <c r="F1052" s="301"/>
      <c r="G1052" s="302"/>
      <c r="H1052" s="170"/>
      <c r="I1052" s="170"/>
      <c r="J1052" s="231"/>
      <c r="K1052" s="586">
        <f t="shared" si="90"/>
        <v>0</v>
      </c>
      <c r="L1052" s="587">
        <f t="shared" si="91"/>
        <v>0</v>
      </c>
      <c r="M1052" s="586">
        <f>IF(P1052="x",0,IF(I1052&lt;(INDEX(Lookup!$U$2:$U$10,MATCH($D$43,Lookup!$S$2:$S$10,0))),0,ROUND(((_xlfn.DAYS(I1052,H1052)+1)*J1052)/7,0)))</f>
        <v>0</v>
      </c>
      <c r="N1052" s="766">
        <f t="shared" si="92"/>
        <v>0</v>
      </c>
      <c r="O1052" s="652"/>
      <c r="P1052" s="767"/>
      <c r="R1052" s="833">
        <f t="shared" si="93"/>
        <v>0</v>
      </c>
      <c r="S1052" s="849">
        <f t="shared" si="94"/>
        <v>0</v>
      </c>
    </row>
    <row r="1053" spans="2:19" x14ac:dyDescent="0.35">
      <c r="B1053" s="229"/>
      <c r="C1053" s="301"/>
      <c r="D1053" s="301"/>
      <c r="E1053" s="233"/>
      <c r="F1053" s="301"/>
      <c r="G1053" s="302"/>
      <c r="H1053" s="170"/>
      <c r="I1053" s="170"/>
      <c r="J1053" s="231"/>
      <c r="K1053" s="586">
        <f t="shared" si="90"/>
        <v>0</v>
      </c>
      <c r="L1053" s="587">
        <f t="shared" si="91"/>
        <v>0</v>
      </c>
      <c r="M1053" s="586">
        <f>IF(P1053="x",0,IF(I1053&lt;(INDEX(Lookup!$U$2:$U$10,MATCH($D$43,Lookup!$S$2:$S$10,0))),0,ROUND(((_xlfn.DAYS(I1053,H1053)+1)*J1053)/7,0)))</f>
        <v>0</v>
      </c>
      <c r="N1053" s="766">
        <f t="shared" si="92"/>
        <v>0</v>
      </c>
      <c r="O1053" s="652"/>
      <c r="P1053" s="767"/>
      <c r="R1053" s="833">
        <f t="shared" si="93"/>
        <v>0</v>
      </c>
      <c r="S1053" s="849">
        <f t="shared" si="94"/>
        <v>0</v>
      </c>
    </row>
    <row r="1054" spans="2:19" x14ac:dyDescent="0.35">
      <c r="B1054" s="229"/>
      <c r="C1054" s="301"/>
      <c r="D1054" s="301"/>
      <c r="E1054" s="233"/>
      <c r="F1054" s="301"/>
      <c r="G1054" s="302"/>
      <c r="H1054" s="170"/>
      <c r="I1054" s="170"/>
      <c r="J1054" s="231"/>
      <c r="K1054" s="586">
        <f t="shared" si="90"/>
        <v>0</v>
      </c>
      <c r="L1054" s="587">
        <f t="shared" si="91"/>
        <v>0</v>
      </c>
      <c r="M1054" s="586">
        <f>IF(P1054="x",0,IF(I1054&lt;(INDEX(Lookup!$U$2:$U$10,MATCH($D$43,Lookup!$S$2:$S$10,0))),0,ROUND(((_xlfn.DAYS(I1054,H1054)+1)*J1054)/7,0)))</f>
        <v>0</v>
      </c>
      <c r="N1054" s="766">
        <f t="shared" si="92"/>
        <v>0</v>
      </c>
      <c r="O1054" s="652"/>
      <c r="P1054" s="767"/>
      <c r="R1054" s="833">
        <f t="shared" si="93"/>
        <v>0</v>
      </c>
      <c r="S1054" s="849">
        <f t="shared" si="94"/>
        <v>0</v>
      </c>
    </row>
    <row r="1055" spans="2:19" x14ac:dyDescent="0.35">
      <c r="B1055" s="229"/>
      <c r="C1055" s="301"/>
      <c r="D1055" s="301"/>
      <c r="E1055" s="233"/>
      <c r="F1055" s="301"/>
      <c r="G1055" s="302"/>
      <c r="H1055" s="170"/>
      <c r="I1055" s="170"/>
      <c r="J1055" s="231"/>
      <c r="K1055" s="586">
        <f t="shared" si="90"/>
        <v>0</v>
      </c>
      <c r="L1055" s="587">
        <f t="shared" si="91"/>
        <v>0</v>
      </c>
      <c r="M1055" s="586">
        <f>IF(P1055="x",0,IF(I1055&lt;(INDEX(Lookup!$U$2:$U$10,MATCH($D$43,Lookup!$S$2:$S$10,0))),0,ROUND(((_xlfn.DAYS(I1055,H1055)+1)*J1055)/7,0)))</f>
        <v>0</v>
      </c>
      <c r="N1055" s="766">
        <f t="shared" si="92"/>
        <v>0</v>
      </c>
      <c r="O1055" s="652"/>
      <c r="P1055" s="767"/>
      <c r="R1055" s="833">
        <f t="shared" si="93"/>
        <v>0</v>
      </c>
      <c r="S1055" s="849">
        <f t="shared" si="94"/>
        <v>0</v>
      </c>
    </row>
    <row r="1056" spans="2:19" x14ac:dyDescent="0.35">
      <c r="B1056" s="229"/>
      <c r="C1056" s="301"/>
      <c r="D1056" s="301"/>
      <c r="E1056" s="233"/>
      <c r="F1056" s="301"/>
      <c r="G1056" s="302"/>
      <c r="H1056" s="170"/>
      <c r="I1056" s="170"/>
      <c r="J1056" s="231"/>
      <c r="K1056" s="586">
        <f t="shared" si="90"/>
        <v>0</v>
      </c>
      <c r="L1056" s="587">
        <f t="shared" si="91"/>
        <v>0</v>
      </c>
      <c r="M1056" s="586">
        <f>IF(P1056="x",0,IF(I1056&lt;(INDEX(Lookup!$U$2:$U$10,MATCH($D$43,Lookup!$S$2:$S$10,0))),0,ROUND(((_xlfn.DAYS(I1056,H1056)+1)*J1056)/7,0)))</f>
        <v>0</v>
      </c>
      <c r="N1056" s="766">
        <f t="shared" si="92"/>
        <v>0</v>
      </c>
      <c r="O1056" s="652"/>
      <c r="P1056" s="767"/>
      <c r="R1056" s="833">
        <f t="shared" si="93"/>
        <v>0</v>
      </c>
      <c r="S1056" s="849">
        <f t="shared" si="94"/>
        <v>0</v>
      </c>
    </row>
    <row r="1057" spans="2:19" x14ac:dyDescent="0.35">
      <c r="B1057" s="229"/>
      <c r="C1057" s="301"/>
      <c r="D1057" s="301"/>
      <c r="E1057" s="233"/>
      <c r="F1057" s="301"/>
      <c r="G1057" s="302"/>
      <c r="H1057" s="170"/>
      <c r="I1057" s="170"/>
      <c r="J1057" s="231"/>
      <c r="K1057" s="586">
        <f t="shared" si="90"/>
        <v>0</v>
      </c>
      <c r="L1057" s="587">
        <f t="shared" si="91"/>
        <v>0</v>
      </c>
      <c r="M1057" s="586">
        <f>IF(P1057="x",0,IF(I1057&lt;(INDEX(Lookup!$U$2:$U$10,MATCH($D$43,Lookup!$S$2:$S$10,0))),0,ROUND(((_xlfn.DAYS(I1057,H1057)+1)*J1057)/7,0)))</f>
        <v>0</v>
      </c>
      <c r="N1057" s="766">
        <f t="shared" si="92"/>
        <v>0</v>
      </c>
      <c r="O1057" s="652"/>
      <c r="P1057" s="767"/>
      <c r="R1057" s="833">
        <f t="shared" si="93"/>
        <v>0</v>
      </c>
      <c r="S1057" s="849">
        <f t="shared" si="94"/>
        <v>0</v>
      </c>
    </row>
    <row r="1058" spans="2:19" x14ac:dyDescent="0.35">
      <c r="B1058" s="229"/>
      <c r="C1058" s="301"/>
      <c r="D1058" s="301"/>
      <c r="E1058" s="233"/>
      <c r="F1058" s="301"/>
      <c r="G1058" s="302"/>
      <c r="H1058" s="170"/>
      <c r="I1058" s="170"/>
      <c r="J1058" s="231"/>
      <c r="K1058" s="586">
        <f t="shared" si="90"/>
        <v>0</v>
      </c>
      <c r="L1058" s="587">
        <f t="shared" si="91"/>
        <v>0</v>
      </c>
      <c r="M1058" s="586">
        <f>IF(P1058="x",0,IF(I1058&lt;(INDEX(Lookup!$U$2:$U$10,MATCH($D$43,Lookup!$S$2:$S$10,0))),0,ROUND(((_xlfn.DAYS(I1058,H1058)+1)*J1058)/7,0)))</f>
        <v>0</v>
      </c>
      <c r="N1058" s="766">
        <f t="shared" si="92"/>
        <v>0</v>
      </c>
      <c r="O1058" s="652"/>
      <c r="P1058" s="767"/>
      <c r="R1058" s="833">
        <f t="shared" si="93"/>
        <v>0</v>
      </c>
      <c r="S1058" s="849">
        <f t="shared" si="94"/>
        <v>0</v>
      </c>
    </row>
    <row r="1059" spans="2:19" x14ac:dyDescent="0.35">
      <c r="B1059" s="229"/>
      <c r="C1059" s="301"/>
      <c r="D1059" s="301"/>
      <c r="E1059" s="233"/>
      <c r="F1059" s="301"/>
      <c r="G1059" s="302"/>
      <c r="H1059" s="170"/>
      <c r="I1059" s="170"/>
      <c r="J1059" s="231"/>
      <c r="K1059" s="586">
        <f t="shared" si="90"/>
        <v>0</v>
      </c>
      <c r="L1059" s="587">
        <f t="shared" si="91"/>
        <v>0</v>
      </c>
      <c r="M1059" s="586">
        <f>IF(P1059="x",0,IF(I1059&lt;(INDEX(Lookup!$U$2:$U$10,MATCH($D$43,Lookup!$S$2:$S$10,0))),0,ROUND(((_xlfn.DAYS(I1059,H1059)+1)*J1059)/7,0)))</f>
        <v>0</v>
      </c>
      <c r="N1059" s="766">
        <f t="shared" si="92"/>
        <v>0</v>
      </c>
      <c r="O1059" s="652"/>
      <c r="P1059" s="767"/>
      <c r="R1059" s="833">
        <f t="shared" si="93"/>
        <v>0</v>
      </c>
      <c r="S1059" s="849">
        <f t="shared" si="94"/>
        <v>0</v>
      </c>
    </row>
    <row r="1060" spans="2:19" x14ac:dyDescent="0.35">
      <c r="B1060" s="229"/>
      <c r="C1060" s="301"/>
      <c r="D1060" s="301"/>
      <c r="E1060" s="233"/>
      <c r="F1060" s="301"/>
      <c r="G1060" s="302"/>
      <c r="H1060" s="170"/>
      <c r="I1060" s="170"/>
      <c r="J1060" s="231"/>
      <c r="K1060" s="586">
        <f t="shared" si="90"/>
        <v>0</v>
      </c>
      <c r="L1060" s="587">
        <f t="shared" si="91"/>
        <v>0</v>
      </c>
      <c r="M1060" s="586">
        <f>IF(P1060="x",0,IF(I1060&lt;(INDEX(Lookup!$U$2:$U$10,MATCH($D$43,Lookup!$S$2:$S$10,0))),0,ROUND(((_xlfn.DAYS(I1060,H1060)+1)*J1060)/7,0)))</f>
        <v>0</v>
      </c>
      <c r="N1060" s="766">
        <f t="shared" si="92"/>
        <v>0</v>
      </c>
      <c r="O1060" s="652"/>
      <c r="P1060" s="767"/>
      <c r="R1060" s="833">
        <f t="shared" si="93"/>
        <v>0</v>
      </c>
      <c r="S1060" s="849">
        <f t="shared" si="94"/>
        <v>0</v>
      </c>
    </row>
    <row r="1061" spans="2:19" x14ac:dyDescent="0.35">
      <c r="B1061" s="229"/>
      <c r="C1061" s="301"/>
      <c r="D1061" s="301"/>
      <c r="E1061" s="233"/>
      <c r="F1061" s="301"/>
      <c r="G1061" s="302"/>
      <c r="H1061" s="170"/>
      <c r="I1061" s="170"/>
      <c r="J1061" s="231"/>
      <c r="K1061" s="586">
        <f t="shared" si="90"/>
        <v>0</v>
      </c>
      <c r="L1061" s="587">
        <f t="shared" si="91"/>
        <v>0</v>
      </c>
      <c r="M1061" s="586">
        <f>IF(P1061="x",0,IF(I1061&lt;(INDEX(Lookup!$U$2:$U$10,MATCH($D$43,Lookup!$S$2:$S$10,0))),0,ROUND(((_xlfn.DAYS(I1061,H1061)+1)*J1061)/7,0)))</f>
        <v>0</v>
      </c>
      <c r="N1061" s="766">
        <f t="shared" si="92"/>
        <v>0</v>
      </c>
      <c r="O1061" s="652"/>
      <c r="P1061" s="767"/>
      <c r="R1061" s="833">
        <f t="shared" si="93"/>
        <v>0</v>
      </c>
      <c r="S1061" s="849">
        <f t="shared" si="94"/>
        <v>0</v>
      </c>
    </row>
    <row r="1062" spans="2:19" x14ac:dyDescent="0.35">
      <c r="B1062" s="229"/>
      <c r="C1062" s="301"/>
      <c r="D1062" s="301"/>
      <c r="E1062" s="233"/>
      <c r="F1062" s="301"/>
      <c r="G1062" s="302"/>
      <c r="H1062" s="170"/>
      <c r="I1062" s="170"/>
      <c r="J1062" s="231"/>
      <c r="K1062" s="586">
        <f t="shared" si="90"/>
        <v>0</v>
      </c>
      <c r="L1062" s="587">
        <f t="shared" si="91"/>
        <v>0</v>
      </c>
      <c r="M1062" s="586">
        <f>IF(P1062="x",0,IF(I1062&lt;(INDEX(Lookup!$U$2:$U$10,MATCH($D$43,Lookup!$S$2:$S$10,0))),0,ROUND(((_xlfn.DAYS(I1062,H1062)+1)*J1062)/7,0)))</f>
        <v>0</v>
      </c>
      <c r="N1062" s="766">
        <f t="shared" si="92"/>
        <v>0</v>
      </c>
      <c r="O1062" s="652"/>
      <c r="P1062" s="767"/>
      <c r="R1062" s="833">
        <f t="shared" si="93"/>
        <v>0</v>
      </c>
      <c r="S1062" s="849">
        <f t="shared" si="94"/>
        <v>0</v>
      </c>
    </row>
    <row r="1063" spans="2:19" x14ac:dyDescent="0.35">
      <c r="B1063" s="229"/>
      <c r="C1063" s="301"/>
      <c r="D1063" s="301"/>
      <c r="E1063" s="233"/>
      <c r="F1063" s="301"/>
      <c r="G1063" s="302"/>
      <c r="H1063" s="170"/>
      <c r="I1063" s="170"/>
      <c r="J1063" s="231"/>
      <c r="K1063" s="586">
        <f t="shared" si="90"/>
        <v>0</v>
      </c>
      <c r="L1063" s="587">
        <f t="shared" si="91"/>
        <v>0</v>
      </c>
      <c r="M1063" s="586">
        <f>IF(P1063="x",0,IF(I1063&lt;(INDEX(Lookup!$U$2:$U$10,MATCH($D$43,Lookup!$S$2:$S$10,0))),0,ROUND(((_xlfn.DAYS(I1063,H1063)+1)*J1063)/7,0)))</f>
        <v>0</v>
      </c>
      <c r="N1063" s="766">
        <f t="shared" si="92"/>
        <v>0</v>
      </c>
      <c r="O1063" s="652"/>
      <c r="P1063" s="767"/>
      <c r="R1063" s="833">
        <f t="shared" si="93"/>
        <v>0</v>
      </c>
      <c r="S1063" s="849">
        <f t="shared" si="94"/>
        <v>0</v>
      </c>
    </row>
    <row r="1064" spans="2:19" x14ac:dyDescent="0.35">
      <c r="B1064" s="229"/>
      <c r="C1064" s="301"/>
      <c r="D1064" s="301"/>
      <c r="E1064" s="233"/>
      <c r="F1064" s="301"/>
      <c r="G1064" s="302"/>
      <c r="H1064" s="170"/>
      <c r="I1064" s="170"/>
      <c r="J1064" s="231"/>
      <c r="K1064" s="586">
        <f t="shared" si="90"/>
        <v>0</v>
      </c>
      <c r="L1064" s="587">
        <f t="shared" si="91"/>
        <v>0</v>
      </c>
      <c r="M1064" s="586">
        <f>IF(P1064="x",0,IF(I1064&lt;(INDEX(Lookup!$U$2:$U$10,MATCH($D$43,Lookup!$S$2:$S$10,0))),0,ROUND(((_xlfn.DAYS(I1064,H1064)+1)*J1064)/7,0)))</f>
        <v>0</v>
      </c>
      <c r="N1064" s="766">
        <f t="shared" si="92"/>
        <v>0</v>
      </c>
      <c r="O1064" s="652"/>
      <c r="P1064" s="767"/>
      <c r="R1064" s="833">
        <f t="shared" si="93"/>
        <v>0</v>
      </c>
      <c r="S1064" s="849">
        <f t="shared" si="94"/>
        <v>0</v>
      </c>
    </row>
    <row r="1065" spans="2:19" x14ac:dyDescent="0.35">
      <c r="B1065" s="229"/>
      <c r="C1065" s="301"/>
      <c r="D1065" s="301"/>
      <c r="E1065" s="233"/>
      <c r="F1065" s="301"/>
      <c r="G1065" s="302"/>
      <c r="H1065" s="170"/>
      <c r="I1065" s="170"/>
      <c r="J1065" s="231"/>
      <c r="K1065" s="586">
        <f t="shared" si="90"/>
        <v>0</v>
      </c>
      <c r="L1065" s="587">
        <f t="shared" si="91"/>
        <v>0</v>
      </c>
      <c r="M1065" s="586">
        <f>IF(P1065="x",0,IF(I1065&lt;(INDEX(Lookup!$U$2:$U$10,MATCH($D$43,Lookup!$S$2:$S$10,0))),0,ROUND(((_xlfn.DAYS(I1065,H1065)+1)*J1065)/7,0)))</f>
        <v>0</v>
      </c>
      <c r="N1065" s="766">
        <f t="shared" si="92"/>
        <v>0</v>
      </c>
      <c r="O1065" s="652"/>
      <c r="P1065" s="767"/>
      <c r="R1065" s="833">
        <f t="shared" si="93"/>
        <v>0</v>
      </c>
      <c r="S1065" s="849">
        <f t="shared" si="94"/>
        <v>0</v>
      </c>
    </row>
    <row r="1066" spans="2:19" x14ac:dyDescent="0.35">
      <c r="B1066" s="229"/>
      <c r="C1066" s="301"/>
      <c r="D1066" s="301"/>
      <c r="E1066" s="233"/>
      <c r="F1066" s="301"/>
      <c r="G1066" s="302"/>
      <c r="H1066" s="170"/>
      <c r="I1066" s="170"/>
      <c r="J1066" s="231"/>
      <c r="K1066" s="586">
        <f t="shared" si="90"/>
        <v>0</v>
      </c>
      <c r="L1066" s="587">
        <f t="shared" si="91"/>
        <v>0</v>
      </c>
      <c r="M1066" s="586">
        <f>IF(P1066="x",0,IF(I1066&lt;(INDEX(Lookup!$U$2:$U$10,MATCH($D$43,Lookup!$S$2:$S$10,0))),0,ROUND(((_xlfn.DAYS(I1066,H1066)+1)*J1066)/7,0)))</f>
        <v>0</v>
      </c>
      <c r="N1066" s="766">
        <f t="shared" si="92"/>
        <v>0</v>
      </c>
      <c r="O1066" s="652"/>
      <c r="P1066" s="767"/>
      <c r="R1066" s="833">
        <f t="shared" si="93"/>
        <v>0</v>
      </c>
      <c r="S1066" s="849">
        <f t="shared" si="94"/>
        <v>0</v>
      </c>
    </row>
    <row r="1067" spans="2:19" x14ac:dyDescent="0.35">
      <c r="B1067" s="229"/>
      <c r="C1067" s="301"/>
      <c r="D1067" s="301"/>
      <c r="E1067" s="233"/>
      <c r="F1067" s="301"/>
      <c r="G1067" s="302"/>
      <c r="H1067" s="170"/>
      <c r="I1067" s="170"/>
      <c r="J1067" s="231"/>
      <c r="K1067" s="586">
        <f t="shared" si="90"/>
        <v>0</v>
      </c>
      <c r="L1067" s="587">
        <f t="shared" si="91"/>
        <v>0</v>
      </c>
      <c r="M1067" s="586">
        <f>IF(P1067="x",0,IF(I1067&lt;(INDEX(Lookup!$U$2:$U$10,MATCH($D$43,Lookup!$S$2:$S$10,0))),0,ROUND(((_xlfn.DAYS(I1067,H1067)+1)*J1067)/7,0)))</f>
        <v>0</v>
      </c>
      <c r="N1067" s="766">
        <f t="shared" si="92"/>
        <v>0</v>
      </c>
      <c r="O1067" s="652"/>
      <c r="P1067" s="767"/>
      <c r="R1067" s="833">
        <f t="shared" si="93"/>
        <v>0</v>
      </c>
      <c r="S1067" s="849">
        <f t="shared" si="94"/>
        <v>0</v>
      </c>
    </row>
    <row r="1068" spans="2:19" x14ac:dyDescent="0.35">
      <c r="B1068" s="229"/>
      <c r="C1068" s="301"/>
      <c r="D1068" s="301"/>
      <c r="E1068" s="233"/>
      <c r="F1068" s="301"/>
      <c r="G1068" s="302"/>
      <c r="H1068" s="170"/>
      <c r="I1068" s="170"/>
      <c r="J1068" s="231"/>
      <c r="K1068" s="586">
        <f t="shared" si="90"/>
        <v>0</v>
      </c>
      <c r="L1068" s="587">
        <f t="shared" si="91"/>
        <v>0</v>
      </c>
      <c r="M1068" s="586">
        <f>IF(P1068="x",0,IF(I1068&lt;(INDEX(Lookup!$U$2:$U$10,MATCH($D$43,Lookup!$S$2:$S$10,0))),0,ROUND(((_xlfn.DAYS(I1068,H1068)+1)*J1068)/7,0)))</f>
        <v>0</v>
      </c>
      <c r="N1068" s="766">
        <f t="shared" si="92"/>
        <v>0</v>
      </c>
      <c r="O1068" s="652"/>
      <c r="P1068" s="767"/>
      <c r="R1068" s="833">
        <f t="shared" si="93"/>
        <v>0</v>
      </c>
      <c r="S1068" s="849">
        <f t="shared" si="94"/>
        <v>0</v>
      </c>
    </row>
    <row r="1069" spans="2:19" x14ac:dyDescent="0.35">
      <c r="B1069" s="229"/>
      <c r="C1069" s="301"/>
      <c r="D1069" s="301"/>
      <c r="E1069" s="233"/>
      <c r="F1069" s="301"/>
      <c r="G1069" s="302"/>
      <c r="H1069" s="170"/>
      <c r="I1069" s="170"/>
      <c r="J1069" s="231"/>
      <c r="K1069" s="586">
        <f t="shared" si="90"/>
        <v>0</v>
      </c>
      <c r="L1069" s="587">
        <f t="shared" si="91"/>
        <v>0</v>
      </c>
      <c r="M1069" s="586">
        <f>IF(P1069="x",0,IF(I1069&lt;(INDEX(Lookup!$U$2:$U$10,MATCH($D$43,Lookup!$S$2:$S$10,0))),0,ROUND(((_xlfn.DAYS(I1069,H1069)+1)*J1069)/7,0)))</f>
        <v>0</v>
      </c>
      <c r="N1069" s="766">
        <f t="shared" si="92"/>
        <v>0</v>
      </c>
      <c r="O1069" s="652"/>
      <c r="P1069" s="767"/>
      <c r="R1069" s="833">
        <f t="shared" si="93"/>
        <v>0</v>
      </c>
      <c r="S1069" s="849">
        <f t="shared" si="94"/>
        <v>0</v>
      </c>
    </row>
    <row r="1070" spans="2:19" x14ac:dyDescent="0.35">
      <c r="B1070" s="229"/>
      <c r="C1070" s="301"/>
      <c r="D1070" s="301"/>
      <c r="E1070" s="233"/>
      <c r="F1070" s="301"/>
      <c r="G1070" s="302"/>
      <c r="H1070" s="170"/>
      <c r="I1070" s="170"/>
      <c r="J1070" s="231"/>
      <c r="K1070" s="586">
        <f t="shared" si="90"/>
        <v>0</v>
      </c>
      <c r="L1070" s="587">
        <f t="shared" si="91"/>
        <v>0</v>
      </c>
      <c r="M1070" s="586">
        <f>IF(P1070="x",0,IF(I1070&lt;(INDEX(Lookup!$U$2:$U$10,MATCH($D$43,Lookup!$S$2:$S$10,0))),0,ROUND(((_xlfn.DAYS(I1070,H1070)+1)*J1070)/7,0)))</f>
        <v>0</v>
      </c>
      <c r="N1070" s="766">
        <f t="shared" si="92"/>
        <v>0</v>
      </c>
      <c r="O1070" s="652"/>
      <c r="P1070" s="767"/>
      <c r="R1070" s="833">
        <f t="shared" si="93"/>
        <v>0</v>
      </c>
      <c r="S1070" s="849">
        <f t="shared" si="94"/>
        <v>0</v>
      </c>
    </row>
    <row r="1071" spans="2:19" x14ac:dyDescent="0.35">
      <c r="B1071" s="229"/>
      <c r="C1071" s="301"/>
      <c r="D1071" s="301"/>
      <c r="E1071" s="233"/>
      <c r="F1071" s="301"/>
      <c r="G1071" s="302"/>
      <c r="H1071" s="170"/>
      <c r="I1071" s="170"/>
      <c r="J1071" s="231"/>
      <c r="K1071" s="586">
        <f t="shared" ref="K1071:K1134" si="95">ROUND(((_xlfn.DAYS(I1071,H1071)+1)*J1071)/7,0)</f>
        <v>0</v>
      </c>
      <c r="L1071" s="587">
        <f t="shared" ref="L1071:L1134" si="96">K1071*$K$6</f>
        <v>0</v>
      </c>
      <c r="M1071" s="586">
        <f>IF(P1071="x",0,IF(I1071&lt;(INDEX(Lookup!$U$2:$U$10,MATCH($D$43,Lookup!$S$2:$S$10,0))),0,ROUND(((_xlfn.DAYS(I1071,H1071)+1)*J1071)/7,0)))</f>
        <v>0</v>
      </c>
      <c r="N1071" s="766">
        <f t="shared" ref="N1071:N1134" si="97">M1071*$K$6</f>
        <v>0</v>
      </c>
      <c r="O1071" s="652"/>
      <c r="P1071" s="767"/>
      <c r="R1071" s="833">
        <f t="shared" ref="R1071:R1134" si="98">L1071*$I$30</f>
        <v>0</v>
      </c>
      <c r="S1071" s="849">
        <f t="shared" ref="S1071:S1134" si="99">N1071*$I$40</f>
        <v>0</v>
      </c>
    </row>
    <row r="1072" spans="2:19" x14ac:dyDescent="0.35">
      <c r="B1072" s="229"/>
      <c r="C1072" s="301"/>
      <c r="D1072" s="301"/>
      <c r="E1072" s="233"/>
      <c r="F1072" s="301"/>
      <c r="G1072" s="302"/>
      <c r="H1072" s="170"/>
      <c r="I1072" s="170"/>
      <c r="J1072" s="231"/>
      <c r="K1072" s="586">
        <f t="shared" si="95"/>
        <v>0</v>
      </c>
      <c r="L1072" s="587">
        <f t="shared" si="96"/>
        <v>0</v>
      </c>
      <c r="M1072" s="586">
        <f>IF(P1072="x",0,IF(I1072&lt;(INDEX(Lookup!$U$2:$U$10,MATCH($D$43,Lookup!$S$2:$S$10,0))),0,ROUND(((_xlfn.DAYS(I1072,H1072)+1)*J1072)/7,0)))</f>
        <v>0</v>
      </c>
      <c r="N1072" s="766">
        <f t="shared" si="97"/>
        <v>0</v>
      </c>
      <c r="O1072" s="652"/>
      <c r="P1072" s="767"/>
      <c r="R1072" s="833">
        <f t="shared" si="98"/>
        <v>0</v>
      </c>
      <c r="S1072" s="849">
        <f t="shared" si="99"/>
        <v>0</v>
      </c>
    </row>
    <row r="1073" spans="2:19" x14ac:dyDescent="0.35">
      <c r="B1073" s="229"/>
      <c r="C1073" s="301"/>
      <c r="D1073" s="301"/>
      <c r="E1073" s="233"/>
      <c r="F1073" s="301"/>
      <c r="G1073" s="302"/>
      <c r="H1073" s="170"/>
      <c r="I1073" s="170"/>
      <c r="J1073" s="231"/>
      <c r="K1073" s="586">
        <f t="shared" si="95"/>
        <v>0</v>
      </c>
      <c r="L1073" s="587">
        <f t="shared" si="96"/>
        <v>0</v>
      </c>
      <c r="M1073" s="586">
        <f>IF(P1073="x",0,IF(I1073&lt;(INDEX(Lookup!$U$2:$U$10,MATCH($D$43,Lookup!$S$2:$S$10,0))),0,ROUND(((_xlfn.DAYS(I1073,H1073)+1)*J1073)/7,0)))</f>
        <v>0</v>
      </c>
      <c r="N1073" s="766">
        <f t="shared" si="97"/>
        <v>0</v>
      </c>
      <c r="O1073" s="652"/>
      <c r="P1073" s="767"/>
      <c r="R1073" s="833">
        <f t="shared" si="98"/>
        <v>0</v>
      </c>
      <c r="S1073" s="849">
        <f t="shared" si="99"/>
        <v>0</v>
      </c>
    </row>
    <row r="1074" spans="2:19" x14ac:dyDescent="0.35">
      <c r="B1074" s="229"/>
      <c r="C1074" s="301"/>
      <c r="D1074" s="301"/>
      <c r="E1074" s="233"/>
      <c r="F1074" s="301"/>
      <c r="G1074" s="302"/>
      <c r="H1074" s="170"/>
      <c r="I1074" s="170"/>
      <c r="J1074" s="231"/>
      <c r="K1074" s="586">
        <f t="shared" si="95"/>
        <v>0</v>
      </c>
      <c r="L1074" s="587">
        <f t="shared" si="96"/>
        <v>0</v>
      </c>
      <c r="M1074" s="586">
        <f>IF(P1074="x",0,IF(I1074&lt;(INDEX(Lookup!$U$2:$U$10,MATCH($D$43,Lookup!$S$2:$S$10,0))),0,ROUND(((_xlfn.DAYS(I1074,H1074)+1)*J1074)/7,0)))</f>
        <v>0</v>
      </c>
      <c r="N1074" s="766">
        <f t="shared" si="97"/>
        <v>0</v>
      </c>
      <c r="O1074" s="652"/>
      <c r="P1074" s="767"/>
      <c r="R1074" s="833">
        <f t="shared" si="98"/>
        <v>0</v>
      </c>
      <c r="S1074" s="849">
        <f t="shared" si="99"/>
        <v>0</v>
      </c>
    </row>
    <row r="1075" spans="2:19" x14ac:dyDescent="0.35">
      <c r="B1075" s="229"/>
      <c r="C1075" s="301"/>
      <c r="D1075" s="301"/>
      <c r="E1075" s="233"/>
      <c r="F1075" s="301"/>
      <c r="G1075" s="302"/>
      <c r="H1075" s="170"/>
      <c r="I1075" s="170"/>
      <c r="J1075" s="231"/>
      <c r="K1075" s="586">
        <f t="shared" si="95"/>
        <v>0</v>
      </c>
      <c r="L1075" s="587">
        <f t="shared" si="96"/>
        <v>0</v>
      </c>
      <c r="M1075" s="586">
        <f>IF(P1075="x",0,IF(I1075&lt;(INDEX(Lookup!$U$2:$U$10,MATCH($D$43,Lookup!$S$2:$S$10,0))),0,ROUND(((_xlfn.DAYS(I1075,H1075)+1)*J1075)/7,0)))</f>
        <v>0</v>
      </c>
      <c r="N1075" s="766">
        <f t="shared" si="97"/>
        <v>0</v>
      </c>
      <c r="O1075" s="652"/>
      <c r="P1075" s="767"/>
      <c r="R1075" s="833">
        <f t="shared" si="98"/>
        <v>0</v>
      </c>
      <c r="S1075" s="849">
        <f t="shared" si="99"/>
        <v>0</v>
      </c>
    </row>
    <row r="1076" spans="2:19" x14ac:dyDescent="0.35">
      <c r="B1076" s="229"/>
      <c r="C1076" s="301"/>
      <c r="D1076" s="301"/>
      <c r="E1076" s="233"/>
      <c r="F1076" s="301"/>
      <c r="G1076" s="302"/>
      <c r="H1076" s="170"/>
      <c r="I1076" s="170"/>
      <c r="J1076" s="231"/>
      <c r="K1076" s="586">
        <f t="shared" si="95"/>
        <v>0</v>
      </c>
      <c r="L1076" s="587">
        <f t="shared" si="96"/>
        <v>0</v>
      </c>
      <c r="M1076" s="586">
        <f>IF(P1076="x",0,IF(I1076&lt;(INDEX(Lookup!$U$2:$U$10,MATCH($D$43,Lookup!$S$2:$S$10,0))),0,ROUND(((_xlfn.DAYS(I1076,H1076)+1)*J1076)/7,0)))</f>
        <v>0</v>
      </c>
      <c r="N1076" s="766">
        <f t="shared" si="97"/>
        <v>0</v>
      </c>
      <c r="O1076" s="652"/>
      <c r="P1076" s="767"/>
      <c r="R1076" s="833">
        <f t="shared" si="98"/>
        <v>0</v>
      </c>
      <c r="S1076" s="849">
        <f t="shared" si="99"/>
        <v>0</v>
      </c>
    </row>
    <row r="1077" spans="2:19" x14ac:dyDescent="0.35">
      <c r="B1077" s="229"/>
      <c r="C1077" s="301"/>
      <c r="D1077" s="301"/>
      <c r="E1077" s="233"/>
      <c r="F1077" s="301"/>
      <c r="G1077" s="302"/>
      <c r="H1077" s="170"/>
      <c r="I1077" s="170"/>
      <c r="J1077" s="231"/>
      <c r="K1077" s="586">
        <f t="shared" si="95"/>
        <v>0</v>
      </c>
      <c r="L1077" s="587">
        <f t="shared" si="96"/>
        <v>0</v>
      </c>
      <c r="M1077" s="586">
        <f>IF(P1077="x",0,IF(I1077&lt;(INDEX(Lookup!$U$2:$U$10,MATCH($D$43,Lookup!$S$2:$S$10,0))),0,ROUND(((_xlfn.DAYS(I1077,H1077)+1)*J1077)/7,0)))</f>
        <v>0</v>
      </c>
      <c r="N1077" s="766">
        <f t="shared" si="97"/>
        <v>0</v>
      </c>
      <c r="O1077" s="652"/>
      <c r="P1077" s="767"/>
      <c r="R1077" s="833">
        <f t="shared" si="98"/>
        <v>0</v>
      </c>
      <c r="S1077" s="849">
        <f t="shared" si="99"/>
        <v>0</v>
      </c>
    </row>
    <row r="1078" spans="2:19" x14ac:dyDescent="0.35">
      <c r="B1078" s="229"/>
      <c r="C1078" s="301"/>
      <c r="D1078" s="301"/>
      <c r="E1078" s="233"/>
      <c r="F1078" s="301"/>
      <c r="G1078" s="302"/>
      <c r="H1078" s="170"/>
      <c r="I1078" s="170"/>
      <c r="J1078" s="231"/>
      <c r="K1078" s="586">
        <f t="shared" si="95"/>
        <v>0</v>
      </c>
      <c r="L1078" s="587">
        <f t="shared" si="96"/>
        <v>0</v>
      </c>
      <c r="M1078" s="586">
        <f>IF(P1078="x",0,IF(I1078&lt;(INDEX(Lookup!$U$2:$U$10,MATCH($D$43,Lookup!$S$2:$S$10,0))),0,ROUND(((_xlfn.DAYS(I1078,H1078)+1)*J1078)/7,0)))</f>
        <v>0</v>
      </c>
      <c r="N1078" s="766">
        <f t="shared" si="97"/>
        <v>0</v>
      </c>
      <c r="O1078" s="652"/>
      <c r="P1078" s="767"/>
      <c r="R1078" s="833">
        <f t="shared" si="98"/>
        <v>0</v>
      </c>
      <c r="S1078" s="849">
        <f t="shared" si="99"/>
        <v>0</v>
      </c>
    </row>
    <row r="1079" spans="2:19" x14ac:dyDescent="0.35">
      <c r="B1079" s="229"/>
      <c r="C1079" s="301"/>
      <c r="D1079" s="301"/>
      <c r="E1079" s="233"/>
      <c r="F1079" s="301"/>
      <c r="G1079" s="302"/>
      <c r="H1079" s="170"/>
      <c r="I1079" s="170"/>
      <c r="J1079" s="231"/>
      <c r="K1079" s="586">
        <f t="shared" si="95"/>
        <v>0</v>
      </c>
      <c r="L1079" s="587">
        <f t="shared" si="96"/>
        <v>0</v>
      </c>
      <c r="M1079" s="586">
        <f>IF(P1079="x",0,IF(I1079&lt;(INDEX(Lookup!$U$2:$U$10,MATCH($D$43,Lookup!$S$2:$S$10,0))),0,ROUND(((_xlfn.DAYS(I1079,H1079)+1)*J1079)/7,0)))</f>
        <v>0</v>
      </c>
      <c r="N1079" s="766">
        <f t="shared" si="97"/>
        <v>0</v>
      </c>
      <c r="O1079" s="652"/>
      <c r="P1079" s="767"/>
      <c r="R1079" s="833">
        <f t="shared" si="98"/>
        <v>0</v>
      </c>
      <c r="S1079" s="849">
        <f t="shared" si="99"/>
        <v>0</v>
      </c>
    </row>
    <row r="1080" spans="2:19" x14ac:dyDescent="0.35">
      <c r="B1080" s="229"/>
      <c r="C1080" s="301"/>
      <c r="D1080" s="301"/>
      <c r="E1080" s="233"/>
      <c r="F1080" s="301"/>
      <c r="G1080" s="302"/>
      <c r="H1080" s="170"/>
      <c r="I1080" s="170"/>
      <c r="J1080" s="231"/>
      <c r="K1080" s="586">
        <f t="shared" si="95"/>
        <v>0</v>
      </c>
      <c r="L1080" s="587">
        <f t="shared" si="96"/>
        <v>0</v>
      </c>
      <c r="M1080" s="586">
        <f>IF(P1080="x",0,IF(I1080&lt;(INDEX(Lookup!$U$2:$U$10,MATCH($D$43,Lookup!$S$2:$S$10,0))),0,ROUND(((_xlfn.DAYS(I1080,H1080)+1)*J1080)/7,0)))</f>
        <v>0</v>
      </c>
      <c r="N1080" s="766">
        <f t="shared" si="97"/>
        <v>0</v>
      </c>
      <c r="O1080" s="652"/>
      <c r="P1080" s="767"/>
      <c r="R1080" s="833">
        <f t="shared" si="98"/>
        <v>0</v>
      </c>
      <c r="S1080" s="849">
        <f t="shared" si="99"/>
        <v>0</v>
      </c>
    </row>
    <row r="1081" spans="2:19" x14ac:dyDescent="0.35">
      <c r="B1081" s="229"/>
      <c r="C1081" s="301"/>
      <c r="D1081" s="301"/>
      <c r="E1081" s="233"/>
      <c r="F1081" s="301"/>
      <c r="G1081" s="302"/>
      <c r="H1081" s="170"/>
      <c r="I1081" s="170"/>
      <c r="J1081" s="231"/>
      <c r="K1081" s="586">
        <f t="shared" si="95"/>
        <v>0</v>
      </c>
      <c r="L1081" s="587">
        <f t="shared" si="96"/>
        <v>0</v>
      </c>
      <c r="M1081" s="586">
        <f>IF(P1081="x",0,IF(I1081&lt;(INDEX(Lookup!$U$2:$U$10,MATCH($D$43,Lookup!$S$2:$S$10,0))),0,ROUND(((_xlfn.DAYS(I1081,H1081)+1)*J1081)/7,0)))</f>
        <v>0</v>
      </c>
      <c r="N1081" s="766">
        <f t="shared" si="97"/>
        <v>0</v>
      </c>
      <c r="O1081" s="652"/>
      <c r="P1081" s="767"/>
      <c r="R1081" s="833">
        <f t="shared" si="98"/>
        <v>0</v>
      </c>
      <c r="S1081" s="849">
        <f t="shared" si="99"/>
        <v>0</v>
      </c>
    </row>
    <row r="1082" spans="2:19" x14ac:dyDescent="0.35">
      <c r="B1082" s="229"/>
      <c r="C1082" s="301"/>
      <c r="D1082" s="301"/>
      <c r="E1082" s="233"/>
      <c r="F1082" s="301"/>
      <c r="G1082" s="302"/>
      <c r="H1082" s="170"/>
      <c r="I1082" s="170"/>
      <c r="J1082" s="231"/>
      <c r="K1082" s="586">
        <f t="shared" si="95"/>
        <v>0</v>
      </c>
      <c r="L1082" s="587">
        <f t="shared" si="96"/>
        <v>0</v>
      </c>
      <c r="M1082" s="586">
        <f>IF(P1082="x",0,IF(I1082&lt;(INDEX(Lookup!$U$2:$U$10,MATCH($D$43,Lookup!$S$2:$S$10,0))),0,ROUND(((_xlfn.DAYS(I1082,H1082)+1)*J1082)/7,0)))</f>
        <v>0</v>
      </c>
      <c r="N1082" s="766">
        <f t="shared" si="97"/>
        <v>0</v>
      </c>
      <c r="O1082" s="652"/>
      <c r="P1082" s="767"/>
      <c r="R1082" s="833">
        <f t="shared" si="98"/>
        <v>0</v>
      </c>
      <c r="S1082" s="849">
        <f t="shared" si="99"/>
        <v>0</v>
      </c>
    </row>
    <row r="1083" spans="2:19" x14ac:dyDescent="0.35">
      <c r="B1083" s="229"/>
      <c r="C1083" s="301"/>
      <c r="D1083" s="301"/>
      <c r="E1083" s="233"/>
      <c r="F1083" s="301"/>
      <c r="G1083" s="302"/>
      <c r="H1083" s="170"/>
      <c r="I1083" s="170"/>
      <c r="J1083" s="231"/>
      <c r="K1083" s="586">
        <f t="shared" si="95"/>
        <v>0</v>
      </c>
      <c r="L1083" s="587">
        <f t="shared" si="96"/>
        <v>0</v>
      </c>
      <c r="M1083" s="586">
        <f>IF(P1083="x",0,IF(I1083&lt;(INDEX(Lookup!$U$2:$U$10,MATCH($D$43,Lookup!$S$2:$S$10,0))),0,ROUND(((_xlfn.DAYS(I1083,H1083)+1)*J1083)/7,0)))</f>
        <v>0</v>
      </c>
      <c r="N1083" s="766">
        <f t="shared" si="97"/>
        <v>0</v>
      </c>
      <c r="O1083" s="652"/>
      <c r="P1083" s="767"/>
      <c r="R1083" s="833">
        <f t="shared" si="98"/>
        <v>0</v>
      </c>
      <c r="S1083" s="849">
        <f t="shared" si="99"/>
        <v>0</v>
      </c>
    </row>
    <row r="1084" spans="2:19" x14ac:dyDescent="0.35">
      <c r="B1084" s="229"/>
      <c r="C1084" s="301"/>
      <c r="D1084" s="301"/>
      <c r="E1084" s="233"/>
      <c r="F1084" s="301"/>
      <c r="G1084" s="302"/>
      <c r="H1084" s="170"/>
      <c r="I1084" s="170"/>
      <c r="J1084" s="231"/>
      <c r="K1084" s="586">
        <f t="shared" si="95"/>
        <v>0</v>
      </c>
      <c r="L1084" s="587">
        <f t="shared" si="96"/>
        <v>0</v>
      </c>
      <c r="M1084" s="586">
        <f>IF(P1084="x",0,IF(I1084&lt;(INDEX(Lookup!$U$2:$U$10,MATCH($D$43,Lookup!$S$2:$S$10,0))),0,ROUND(((_xlfn.DAYS(I1084,H1084)+1)*J1084)/7,0)))</f>
        <v>0</v>
      </c>
      <c r="N1084" s="766">
        <f t="shared" si="97"/>
        <v>0</v>
      </c>
      <c r="O1084" s="652"/>
      <c r="P1084" s="767"/>
      <c r="R1084" s="833">
        <f t="shared" si="98"/>
        <v>0</v>
      </c>
      <c r="S1084" s="849">
        <f t="shared" si="99"/>
        <v>0</v>
      </c>
    </row>
    <row r="1085" spans="2:19" x14ac:dyDescent="0.35">
      <c r="B1085" s="229"/>
      <c r="C1085" s="301"/>
      <c r="D1085" s="301"/>
      <c r="E1085" s="233"/>
      <c r="F1085" s="301"/>
      <c r="G1085" s="302"/>
      <c r="H1085" s="170"/>
      <c r="I1085" s="170"/>
      <c r="J1085" s="231"/>
      <c r="K1085" s="586">
        <f t="shared" si="95"/>
        <v>0</v>
      </c>
      <c r="L1085" s="587">
        <f t="shared" si="96"/>
        <v>0</v>
      </c>
      <c r="M1085" s="586">
        <f>IF(P1085="x",0,IF(I1085&lt;(INDEX(Lookup!$U$2:$U$10,MATCH($D$43,Lookup!$S$2:$S$10,0))),0,ROUND(((_xlfn.DAYS(I1085,H1085)+1)*J1085)/7,0)))</f>
        <v>0</v>
      </c>
      <c r="N1085" s="766">
        <f t="shared" si="97"/>
        <v>0</v>
      </c>
      <c r="O1085" s="652"/>
      <c r="P1085" s="767"/>
      <c r="R1085" s="833">
        <f t="shared" si="98"/>
        <v>0</v>
      </c>
      <c r="S1085" s="849">
        <f t="shared" si="99"/>
        <v>0</v>
      </c>
    </row>
    <row r="1086" spans="2:19" x14ac:dyDescent="0.35">
      <c r="B1086" s="229"/>
      <c r="C1086" s="301"/>
      <c r="D1086" s="301"/>
      <c r="E1086" s="233"/>
      <c r="F1086" s="301"/>
      <c r="G1086" s="302"/>
      <c r="H1086" s="170"/>
      <c r="I1086" s="170"/>
      <c r="J1086" s="231"/>
      <c r="K1086" s="586">
        <f t="shared" si="95"/>
        <v>0</v>
      </c>
      <c r="L1086" s="587">
        <f t="shared" si="96"/>
        <v>0</v>
      </c>
      <c r="M1086" s="586">
        <f>IF(P1086="x",0,IF(I1086&lt;(INDEX(Lookup!$U$2:$U$10,MATCH($D$43,Lookup!$S$2:$S$10,0))),0,ROUND(((_xlfn.DAYS(I1086,H1086)+1)*J1086)/7,0)))</f>
        <v>0</v>
      </c>
      <c r="N1086" s="766">
        <f t="shared" si="97"/>
        <v>0</v>
      </c>
      <c r="O1086" s="652"/>
      <c r="P1086" s="767"/>
      <c r="R1086" s="833">
        <f t="shared" si="98"/>
        <v>0</v>
      </c>
      <c r="S1086" s="849">
        <f t="shared" si="99"/>
        <v>0</v>
      </c>
    </row>
    <row r="1087" spans="2:19" x14ac:dyDescent="0.35">
      <c r="B1087" s="229"/>
      <c r="C1087" s="301"/>
      <c r="D1087" s="301"/>
      <c r="E1087" s="233"/>
      <c r="F1087" s="301"/>
      <c r="G1087" s="302"/>
      <c r="H1087" s="170"/>
      <c r="I1087" s="170"/>
      <c r="J1087" s="231"/>
      <c r="K1087" s="586">
        <f t="shared" si="95"/>
        <v>0</v>
      </c>
      <c r="L1087" s="587">
        <f t="shared" si="96"/>
        <v>0</v>
      </c>
      <c r="M1087" s="586">
        <f>IF(P1087="x",0,IF(I1087&lt;(INDEX(Lookup!$U$2:$U$10,MATCH($D$43,Lookup!$S$2:$S$10,0))),0,ROUND(((_xlfn.DAYS(I1087,H1087)+1)*J1087)/7,0)))</f>
        <v>0</v>
      </c>
      <c r="N1087" s="766">
        <f t="shared" si="97"/>
        <v>0</v>
      </c>
      <c r="O1087" s="652"/>
      <c r="P1087" s="767"/>
      <c r="R1087" s="833">
        <f t="shared" si="98"/>
        <v>0</v>
      </c>
      <c r="S1087" s="849">
        <f t="shared" si="99"/>
        <v>0</v>
      </c>
    </row>
    <row r="1088" spans="2:19" x14ac:dyDescent="0.35">
      <c r="B1088" s="229"/>
      <c r="C1088" s="301"/>
      <c r="D1088" s="301"/>
      <c r="E1088" s="233"/>
      <c r="F1088" s="301"/>
      <c r="G1088" s="302"/>
      <c r="H1088" s="170"/>
      <c r="I1088" s="170"/>
      <c r="J1088" s="231"/>
      <c r="K1088" s="586">
        <f t="shared" si="95"/>
        <v>0</v>
      </c>
      <c r="L1088" s="587">
        <f t="shared" si="96"/>
        <v>0</v>
      </c>
      <c r="M1088" s="586">
        <f>IF(P1088="x",0,IF(I1088&lt;(INDEX(Lookup!$U$2:$U$10,MATCH($D$43,Lookup!$S$2:$S$10,0))),0,ROUND(((_xlfn.DAYS(I1088,H1088)+1)*J1088)/7,0)))</f>
        <v>0</v>
      </c>
      <c r="N1088" s="766">
        <f t="shared" si="97"/>
        <v>0</v>
      </c>
      <c r="O1088" s="652"/>
      <c r="P1088" s="767"/>
      <c r="R1088" s="833">
        <f t="shared" si="98"/>
        <v>0</v>
      </c>
      <c r="S1088" s="849">
        <f t="shared" si="99"/>
        <v>0</v>
      </c>
    </row>
    <row r="1089" spans="2:19" x14ac:dyDescent="0.35">
      <c r="B1089" s="229"/>
      <c r="C1089" s="301"/>
      <c r="D1089" s="301"/>
      <c r="E1089" s="233"/>
      <c r="F1089" s="301"/>
      <c r="G1089" s="302"/>
      <c r="H1089" s="170"/>
      <c r="I1089" s="170"/>
      <c r="J1089" s="231"/>
      <c r="K1089" s="586">
        <f t="shared" si="95"/>
        <v>0</v>
      </c>
      <c r="L1089" s="587">
        <f t="shared" si="96"/>
        <v>0</v>
      </c>
      <c r="M1089" s="586">
        <f>IF(P1089="x",0,IF(I1089&lt;(INDEX(Lookup!$U$2:$U$10,MATCH($D$43,Lookup!$S$2:$S$10,0))),0,ROUND(((_xlfn.DAYS(I1089,H1089)+1)*J1089)/7,0)))</f>
        <v>0</v>
      </c>
      <c r="N1089" s="766">
        <f t="shared" si="97"/>
        <v>0</v>
      </c>
      <c r="O1089" s="652"/>
      <c r="P1089" s="767"/>
      <c r="R1089" s="833">
        <f t="shared" si="98"/>
        <v>0</v>
      </c>
      <c r="S1089" s="849">
        <f t="shared" si="99"/>
        <v>0</v>
      </c>
    </row>
    <row r="1090" spans="2:19" x14ac:dyDescent="0.35">
      <c r="B1090" s="229"/>
      <c r="C1090" s="301"/>
      <c r="D1090" s="301"/>
      <c r="E1090" s="233"/>
      <c r="F1090" s="301"/>
      <c r="G1090" s="302"/>
      <c r="H1090" s="170"/>
      <c r="I1090" s="170"/>
      <c r="J1090" s="231"/>
      <c r="K1090" s="586">
        <f t="shared" si="95"/>
        <v>0</v>
      </c>
      <c r="L1090" s="587">
        <f t="shared" si="96"/>
        <v>0</v>
      </c>
      <c r="M1090" s="586">
        <f>IF(P1090="x",0,IF(I1090&lt;(INDEX(Lookup!$U$2:$U$10,MATCH($D$43,Lookup!$S$2:$S$10,0))),0,ROUND(((_xlfn.DAYS(I1090,H1090)+1)*J1090)/7,0)))</f>
        <v>0</v>
      </c>
      <c r="N1090" s="766">
        <f t="shared" si="97"/>
        <v>0</v>
      </c>
      <c r="O1090" s="652"/>
      <c r="P1090" s="767"/>
      <c r="R1090" s="833">
        <f t="shared" si="98"/>
        <v>0</v>
      </c>
      <c r="S1090" s="849">
        <f t="shared" si="99"/>
        <v>0</v>
      </c>
    </row>
    <row r="1091" spans="2:19" x14ac:dyDescent="0.35">
      <c r="B1091" s="229"/>
      <c r="C1091" s="301"/>
      <c r="D1091" s="301"/>
      <c r="E1091" s="233"/>
      <c r="F1091" s="301"/>
      <c r="G1091" s="302"/>
      <c r="H1091" s="170"/>
      <c r="I1091" s="170"/>
      <c r="J1091" s="231"/>
      <c r="K1091" s="586">
        <f t="shared" si="95"/>
        <v>0</v>
      </c>
      <c r="L1091" s="587">
        <f t="shared" si="96"/>
        <v>0</v>
      </c>
      <c r="M1091" s="586">
        <f>IF(P1091="x",0,IF(I1091&lt;(INDEX(Lookup!$U$2:$U$10,MATCH($D$43,Lookup!$S$2:$S$10,0))),0,ROUND(((_xlfn.DAYS(I1091,H1091)+1)*J1091)/7,0)))</f>
        <v>0</v>
      </c>
      <c r="N1091" s="766">
        <f t="shared" si="97"/>
        <v>0</v>
      </c>
      <c r="O1091" s="652"/>
      <c r="P1091" s="767"/>
      <c r="R1091" s="833">
        <f t="shared" si="98"/>
        <v>0</v>
      </c>
      <c r="S1091" s="849">
        <f t="shared" si="99"/>
        <v>0</v>
      </c>
    </row>
    <row r="1092" spans="2:19" x14ac:dyDescent="0.35">
      <c r="B1092" s="229"/>
      <c r="C1092" s="301"/>
      <c r="D1092" s="301"/>
      <c r="E1092" s="233"/>
      <c r="F1092" s="301"/>
      <c r="G1092" s="302"/>
      <c r="H1092" s="170"/>
      <c r="I1092" s="170"/>
      <c r="J1092" s="231"/>
      <c r="K1092" s="586">
        <f t="shared" si="95"/>
        <v>0</v>
      </c>
      <c r="L1092" s="587">
        <f t="shared" si="96"/>
        <v>0</v>
      </c>
      <c r="M1092" s="586">
        <f>IF(P1092="x",0,IF(I1092&lt;(INDEX(Lookup!$U$2:$U$10,MATCH($D$43,Lookup!$S$2:$S$10,0))),0,ROUND(((_xlfn.DAYS(I1092,H1092)+1)*J1092)/7,0)))</f>
        <v>0</v>
      </c>
      <c r="N1092" s="766">
        <f t="shared" si="97"/>
        <v>0</v>
      </c>
      <c r="O1092" s="652"/>
      <c r="P1092" s="767"/>
      <c r="R1092" s="833">
        <f t="shared" si="98"/>
        <v>0</v>
      </c>
      <c r="S1092" s="849">
        <f t="shared" si="99"/>
        <v>0</v>
      </c>
    </row>
    <row r="1093" spans="2:19" x14ac:dyDescent="0.35">
      <c r="B1093" s="229"/>
      <c r="C1093" s="301"/>
      <c r="D1093" s="301"/>
      <c r="E1093" s="233"/>
      <c r="F1093" s="301"/>
      <c r="G1093" s="302"/>
      <c r="H1093" s="170"/>
      <c r="I1093" s="170"/>
      <c r="J1093" s="231"/>
      <c r="K1093" s="586">
        <f t="shared" si="95"/>
        <v>0</v>
      </c>
      <c r="L1093" s="587">
        <f t="shared" si="96"/>
        <v>0</v>
      </c>
      <c r="M1093" s="586">
        <f>IF(P1093="x",0,IF(I1093&lt;(INDEX(Lookup!$U$2:$U$10,MATCH($D$43,Lookup!$S$2:$S$10,0))),0,ROUND(((_xlfn.DAYS(I1093,H1093)+1)*J1093)/7,0)))</f>
        <v>0</v>
      </c>
      <c r="N1093" s="766">
        <f t="shared" si="97"/>
        <v>0</v>
      </c>
      <c r="O1093" s="652"/>
      <c r="P1093" s="767"/>
      <c r="R1093" s="833">
        <f t="shared" si="98"/>
        <v>0</v>
      </c>
      <c r="S1093" s="849">
        <f t="shared" si="99"/>
        <v>0</v>
      </c>
    </row>
    <row r="1094" spans="2:19" x14ac:dyDescent="0.35">
      <c r="B1094" s="229"/>
      <c r="C1094" s="301"/>
      <c r="D1094" s="301"/>
      <c r="E1094" s="233"/>
      <c r="F1094" s="301"/>
      <c r="G1094" s="302"/>
      <c r="H1094" s="170"/>
      <c r="I1094" s="170"/>
      <c r="J1094" s="231"/>
      <c r="K1094" s="586">
        <f t="shared" si="95"/>
        <v>0</v>
      </c>
      <c r="L1094" s="587">
        <f t="shared" si="96"/>
        <v>0</v>
      </c>
      <c r="M1094" s="586">
        <f>IF(P1094="x",0,IF(I1094&lt;(INDEX(Lookup!$U$2:$U$10,MATCH($D$43,Lookup!$S$2:$S$10,0))),0,ROUND(((_xlfn.DAYS(I1094,H1094)+1)*J1094)/7,0)))</f>
        <v>0</v>
      </c>
      <c r="N1094" s="766">
        <f t="shared" si="97"/>
        <v>0</v>
      </c>
      <c r="O1094" s="652"/>
      <c r="P1094" s="767"/>
      <c r="R1094" s="833">
        <f t="shared" si="98"/>
        <v>0</v>
      </c>
      <c r="S1094" s="849">
        <f t="shared" si="99"/>
        <v>0</v>
      </c>
    </row>
    <row r="1095" spans="2:19" x14ac:dyDescent="0.35">
      <c r="B1095" s="229"/>
      <c r="C1095" s="301"/>
      <c r="D1095" s="301"/>
      <c r="E1095" s="233"/>
      <c r="F1095" s="301"/>
      <c r="G1095" s="302"/>
      <c r="H1095" s="170"/>
      <c r="I1095" s="170"/>
      <c r="J1095" s="231"/>
      <c r="K1095" s="586">
        <f t="shared" si="95"/>
        <v>0</v>
      </c>
      <c r="L1095" s="587">
        <f t="shared" si="96"/>
        <v>0</v>
      </c>
      <c r="M1095" s="586">
        <f>IF(P1095="x",0,IF(I1095&lt;(INDEX(Lookup!$U$2:$U$10,MATCH($D$43,Lookup!$S$2:$S$10,0))),0,ROUND(((_xlfn.DAYS(I1095,H1095)+1)*J1095)/7,0)))</f>
        <v>0</v>
      </c>
      <c r="N1095" s="766">
        <f t="shared" si="97"/>
        <v>0</v>
      </c>
      <c r="O1095" s="652"/>
      <c r="P1095" s="767"/>
      <c r="R1095" s="833">
        <f t="shared" si="98"/>
        <v>0</v>
      </c>
      <c r="S1095" s="849">
        <f t="shared" si="99"/>
        <v>0</v>
      </c>
    </row>
    <row r="1096" spans="2:19" x14ac:dyDescent="0.35">
      <c r="B1096" s="229"/>
      <c r="C1096" s="301"/>
      <c r="D1096" s="301"/>
      <c r="E1096" s="233"/>
      <c r="F1096" s="301"/>
      <c r="G1096" s="302"/>
      <c r="H1096" s="170"/>
      <c r="I1096" s="170"/>
      <c r="J1096" s="231"/>
      <c r="K1096" s="586">
        <f t="shared" si="95"/>
        <v>0</v>
      </c>
      <c r="L1096" s="587">
        <f t="shared" si="96"/>
        <v>0</v>
      </c>
      <c r="M1096" s="586">
        <f>IF(P1096="x",0,IF(I1096&lt;(INDEX(Lookup!$U$2:$U$10,MATCH($D$43,Lookup!$S$2:$S$10,0))),0,ROUND(((_xlfn.DAYS(I1096,H1096)+1)*J1096)/7,0)))</f>
        <v>0</v>
      </c>
      <c r="N1096" s="766">
        <f t="shared" si="97"/>
        <v>0</v>
      </c>
      <c r="O1096" s="652"/>
      <c r="P1096" s="767"/>
      <c r="R1096" s="833">
        <f t="shared" si="98"/>
        <v>0</v>
      </c>
      <c r="S1096" s="849">
        <f t="shared" si="99"/>
        <v>0</v>
      </c>
    </row>
    <row r="1097" spans="2:19" x14ac:dyDescent="0.35">
      <c r="B1097" s="229"/>
      <c r="C1097" s="301"/>
      <c r="D1097" s="301"/>
      <c r="E1097" s="233"/>
      <c r="F1097" s="301"/>
      <c r="G1097" s="302"/>
      <c r="H1097" s="170"/>
      <c r="I1097" s="170"/>
      <c r="J1097" s="231"/>
      <c r="K1097" s="586">
        <f t="shared" si="95"/>
        <v>0</v>
      </c>
      <c r="L1097" s="587">
        <f t="shared" si="96"/>
        <v>0</v>
      </c>
      <c r="M1097" s="586">
        <f>IF(P1097="x",0,IF(I1097&lt;(INDEX(Lookup!$U$2:$U$10,MATCH($D$43,Lookup!$S$2:$S$10,0))),0,ROUND(((_xlfn.DAYS(I1097,H1097)+1)*J1097)/7,0)))</f>
        <v>0</v>
      </c>
      <c r="N1097" s="766">
        <f t="shared" si="97"/>
        <v>0</v>
      </c>
      <c r="O1097" s="652"/>
      <c r="P1097" s="767"/>
      <c r="R1097" s="833">
        <f t="shared" si="98"/>
        <v>0</v>
      </c>
      <c r="S1097" s="849">
        <f t="shared" si="99"/>
        <v>0</v>
      </c>
    </row>
    <row r="1098" spans="2:19" x14ac:dyDescent="0.35">
      <c r="B1098" s="229"/>
      <c r="C1098" s="301"/>
      <c r="D1098" s="301"/>
      <c r="E1098" s="233"/>
      <c r="F1098" s="301"/>
      <c r="G1098" s="302"/>
      <c r="H1098" s="170"/>
      <c r="I1098" s="170"/>
      <c r="J1098" s="231"/>
      <c r="K1098" s="586">
        <f t="shared" si="95"/>
        <v>0</v>
      </c>
      <c r="L1098" s="587">
        <f t="shared" si="96"/>
        <v>0</v>
      </c>
      <c r="M1098" s="586">
        <f>IF(P1098="x",0,IF(I1098&lt;(INDEX(Lookup!$U$2:$U$10,MATCH($D$43,Lookup!$S$2:$S$10,0))),0,ROUND(((_xlfn.DAYS(I1098,H1098)+1)*J1098)/7,0)))</f>
        <v>0</v>
      </c>
      <c r="N1098" s="766">
        <f t="shared" si="97"/>
        <v>0</v>
      </c>
      <c r="O1098" s="652"/>
      <c r="P1098" s="767"/>
      <c r="R1098" s="833">
        <f t="shared" si="98"/>
        <v>0</v>
      </c>
      <c r="S1098" s="849">
        <f t="shared" si="99"/>
        <v>0</v>
      </c>
    </row>
    <row r="1099" spans="2:19" x14ac:dyDescent="0.35">
      <c r="B1099" s="229"/>
      <c r="C1099" s="301"/>
      <c r="D1099" s="301"/>
      <c r="E1099" s="233"/>
      <c r="F1099" s="301"/>
      <c r="G1099" s="302"/>
      <c r="H1099" s="170"/>
      <c r="I1099" s="170"/>
      <c r="J1099" s="231"/>
      <c r="K1099" s="586">
        <f t="shared" si="95"/>
        <v>0</v>
      </c>
      <c r="L1099" s="587">
        <f t="shared" si="96"/>
        <v>0</v>
      </c>
      <c r="M1099" s="586">
        <f>IF(P1099="x",0,IF(I1099&lt;(INDEX(Lookup!$U$2:$U$10,MATCH($D$43,Lookup!$S$2:$S$10,0))),0,ROUND(((_xlfn.DAYS(I1099,H1099)+1)*J1099)/7,0)))</f>
        <v>0</v>
      </c>
      <c r="N1099" s="766">
        <f t="shared" si="97"/>
        <v>0</v>
      </c>
      <c r="O1099" s="652"/>
      <c r="P1099" s="767"/>
      <c r="R1099" s="833">
        <f t="shared" si="98"/>
        <v>0</v>
      </c>
      <c r="S1099" s="849">
        <f t="shared" si="99"/>
        <v>0</v>
      </c>
    </row>
    <row r="1100" spans="2:19" x14ac:dyDescent="0.35">
      <c r="B1100" s="229"/>
      <c r="C1100" s="301"/>
      <c r="D1100" s="301"/>
      <c r="E1100" s="233"/>
      <c r="F1100" s="301"/>
      <c r="G1100" s="302"/>
      <c r="H1100" s="170"/>
      <c r="I1100" s="170"/>
      <c r="J1100" s="231"/>
      <c r="K1100" s="586">
        <f t="shared" si="95"/>
        <v>0</v>
      </c>
      <c r="L1100" s="587">
        <f t="shared" si="96"/>
        <v>0</v>
      </c>
      <c r="M1100" s="586">
        <f>IF(P1100="x",0,IF(I1100&lt;(INDEX(Lookup!$U$2:$U$10,MATCH($D$43,Lookup!$S$2:$S$10,0))),0,ROUND(((_xlfn.DAYS(I1100,H1100)+1)*J1100)/7,0)))</f>
        <v>0</v>
      </c>
      <c r="N1100" s="766">
        <f t="shared" si="97"/>
        <v>0</v>
      </c>
      <c r="O1100" s="652"/>
      <c r="P1100" s="767"/>
      <c r="R1100" s="833">
        <f t="shared" si="98"/>
        <v>0</v>
      </c>
      <c r="S1100" s="849">
        <f t="shared" si="99"/>
        <v>0</v>
      </c>
    </row>
    <row r="1101" spans="2:19" x14ac:dyDescent="0.35">
      <c r="B1101" s="229"/>
      <c r="C1101" s="301"/>
      <c r="D1101" s="301"/>
      <c r="E1101" s="233"/>
      <c r="F1101" s="301"/>
      <c r="G1101" s="302"/>
      <c r="H1101" s="170"/>
      <c r="I1101" s="170"/>
      <c r="J1101" s="231"/>
      <c r="K1101" s="586">
        <f t="shared" si="95"/>
        <v>0</v>
      </c>
      <c r="L1101" s="587">
        <f t="shared" si="96"/>
        <v>0</v>
      </c>
      <c r="M1101" s="586">
        <f>IF(P1101="x",0,IF(I1101&lt;(INDEX(Lookup!$U$2:$U$10,MATCH($D$43,Lookup!$S$2:$S$10,0))),0,ROUND(((_xlfn.DAYS(I1101,H1101)+1)*J1101)/7,0)))</f>
        <v>0</v>
      </c>
      <c r="N1101" s="766">
        <f t="shared" si="97"/>
        <v>0</v>
      </c>
      <c r="O1101" s="652"/>
      <c r="P1101" s="767"/>
      <c r="R1101" s="833">
        <f t="shared" si="98"/>
        <v>0</v>
      </c>
      <c r="S1101" s="849">
        <f t="shared" si="99"/>
        <v>0</v>
      </c>
    </row>
    <row r="1102" spans="2:19" x14ac:dyDescent="0.35">
      <c r="B1102" s="229"/>
      <c r="C1102" s="301"/>
      <c r="D1102" s="301"/>
      <c r="E1102" s="233"/>
      <c r="F1102" s="301"/>
      <c r="G1102" s="302"/>
      <c r="H1102" s="170"/>
      <c r="I1102" s="170"/>
      <c r="J1102" s="231"/>
      <c r="K1102" s="586">
        <f t="shared" si="95"/>
        <v>0</v>
      </c>
      <c r="L1102" s="587">
        <f t="shared" si="96"/>
        <v>0</v>
      </c>
      <c r="M1102" s="586">
        <f>IF(P1102="x",0,IF(I1102&lt;(INDEX(Lookup!$U$2:$U$10,MATCH($D$43,Lookup!$S$2:$S$10,0))),0,ROUND(((_xlfn.DAYS(I1102,H1102)+1)*J1102)/7,0)))</f>
        <v>0</v>
      </c>
      <c r="N1102" s="766">
        <f t="shared" si="97"/>
        <v>0</v>
      </c>
      <c r="O1102" s="652"/>
      <c r="P1102" s="767"/>
      <c r="R1102" s="833">
        <f t="shared" si="98"/>
        <v>0</v>
      </c>
      <c r="S1102" s="849">
        <f t="shared" si="99"/>
        <v>0</v>
      </c>
    </row>
    <row r="1103" spans="2:19" x14ac:dyDescent="0.35">
      <c r="B1103" s="229"/>
      <c r="C1103" s="301"/>
      <c r="D1103" s="301"/>
      <c r="E1103" s="233"/>
      <c r="F1103" s="301"/>
      <c r="G1103" s="302"/>
      <c r="H1103" s="170"/>
      <c r="I1103" s="170"/>
      <c r="J1103" s="231"/>
      <c r="K1103" s="586">
        <f t="shared" si="95"/>
        <v>0</v>
      </c>
      <c r="L1103" s="587">
        <f t="shared" si="96"/>
        <v>0</v>
      </c>
      <c r="M1103" s="586">
        <f>IF(P1103="x",0,IF(I1103&lt;(INDEX(Lookup!$U$2:$U$10,MATCH($D$43,Lookup!$S$2:$S$10,0))),0,ROUND(((_xlfn.DAYS(I1103,H1103)+1)*J1103)/7,0)))</f>
        <v>0</v>
      </c>
      <c r="N1103" s="766">
        <f t="shared" si="97"/>
        <v>0</v>
      </c>
      <c r="O1103" s="652"/>
      <c r="P1103" s="767"/>
      <c r="R1103" s="833">
        <f t="shared" si="98"/>
        <v>0</v>
      </c>
      <c r="S1103" s="849">
        <f t="shared" si="99"/>
        <v>0</v>
      </c>
    </row>
    <row r="1104" spans="2:19" x14ac:dyDescent="0.35">
      <c r="B1104" s="229"/>
      <c r="C1104" s="301"/>
      <c r="D1104" s="301"/>
      <c r="E1104" s="233"/>
      <c r="F1104" s="301"/>
      <c r="G1104" s="302"/>
      <c r="H1104" s="170"/>
      <c r="I1104" s="170"/>
      <c r="J1104" s="231"/>
      <c r="K1104" s="586">
        <f t="shared" si="95"/>
        <v>0</v>
      </c>
      <c r="L1104" s="587">
        <f t="shared" si="96"/>
        <v>0</v>
      </c>
      <c r="M1104" s="586">
        <f>IF(P1104="x",0,IF(I1104&lt;(INDEX(Lookup!$U$2:$U$10,MATCH($D$43,Lookup!$S$2:$S$10,0))),0,ROUND(((_xlfn.DAYS(I1104,H1104)+1)*J1104)/7,0)))</f>
        <v>0</v>
      </c>
      <c r="N1104" s="766">
        <f t="shared" si="97"/>
        <v>0</v>
      </c>
      <c r="O1104" s="652"/>
      <c r="P1104" s="767"/>
      <c r="R1104" s="833">
        <f t="shared" si="98"/>
        <v>0</v>
      </c>
      <c r="S1104" s="849">
        <f t="shared" si="99"/>
        <v>0</v>
      </c>
    </row>
    <row r="1105" spans="2:19" x14ac:dyDescent="0.35">
      <c r="B1105" s="229"/>
      <c r="C1105" s="301"/>
      <c r="D1105" s="301"/>
      <c r="E1105" s="233"/>
      <c r="F1105" s="301"/>
      <c r="G1105" s="302"/>
      <c r="H1105" s="170"/>
      <c r="I1105" s="170"/>
      <c r="J1105" s="231"/>
      <c r="K1105" s="586">
        <f t="shared" si="95"/>
        <v>0</v>
      </c>
      <c r="L1105" s="587">
        <f t="shared" si="96"/>
        <v>0</v>
      </c>
      <c r="M1105" s="586">
        <f>IF(P1105="x",0,IF(I1105&lt;(INDEX(Lookup!$U$2:$U$10,MATCH($D$43,Lookup!$S$2:$S$10,0))),0,ROUND(((_xlfn.DAYS(I1105,H1105)+1)*J1105)/7,0)))</f>
        <v>0</v>
      </c>
      <c r="N1105" s="766">
        <f t="shared" si="97"/>
        <v>0</v>
      </c>
      <c r="O1105" s="652"/>
      <c r="P1105" s="767"/>
      <c r="R1105" s="833">
        <f t="shared" si="98"/>
        <v>0</v>
      </c>
      <c r="S1105" s="849">
        <f t="shared" si="99"/>
        <v>0</v>
      </c>
    </row>
    <row r="1106" spans="2:19" x14ac:dyDescent="0.35">
      <c r="B1106" s="229"/>
      <c r="C1106" s="301"/>
      <c r="D1106" s="301"/>
      <c r="E1106" s="233"/>
      <c r="F1106" s="301"/>
      <c r="G1106" s="302"/>
      <c r="H1106" s="170"/>
      <c r="I1106" s="170"/>
      <c r="J1106" s="231"/>
      <c r="K1106" s="586">
        <f t="shared" si="95"/>
        <v>0</v>
      </c>
      <c r="L1106" s="587">
        <f t="shared" si="96"/>
        <v>0</v>
      </c>
      <c r="M1106" s="586">
        <f>IF(P1106="x",0,IF(I1106&lt;(INDEX(Lookup!$U$2:$U$10,MATCH($D$43,Lookup!$S$2:$S$10,0))),0,ROUND(((_xlfn.DAYS(I1106,H1106)+1)*J1106)/7,0)))</f>
        <v>0</v>
      </c>
      <c r="N1106" s="766">
        <f t="shared" si="97"/>
        <v>0</v>
      </c>
      <c r="O1106" s="652"/>
      <c r="P1106" s="767"/>
      <c r="R1106" s="833">
        <f t="shared" si="98"/>
        <v>0</v>
      </c>
      <c r="S1106" s="849">
        <f t="shared" si="99"/>
        <v>0</v>
      </c>
    </row>
    <row r="1107" spans="2:19" x14ac:dyDescent="0.35">
      <c r="B1107" s="229"/>
      <c r="C1107" s="301"/>
      <c r="D1107" s="301"/>
      <c r="E1107" s="233"/>
      <c r="F1107" s="301"/>
      <c r="G1107" s="302"/>
      <c r="H1107" s="170"/>
      <c r="I1107" s="170"/>
      <c r="J1107" s="231"/>
      <c r="K1107" s="586">
        <f t="shared" si="95"/>
        <v>0</v>
      </c>
      <c r="L1107" s="587">
        <f t="shared" si="96"/>
        <v>0</v>
      </c>
      <c r="M1107" s="586">
        <f>IF(P1107="x",0,IF(I1107&lt;(INDEX(Lookup!$U$2:$U$10,MATCH($D$43,Lookup!$S$2:$S$10,0))),0,ROUND(((_xlfn.DAYS(I1107,H1107)+1)*J1107)/7,0)))</f>
        <v>0</v>
      </c>
      <c r="N1107" s="766">
        <f t="shared" si="97"/>
        <v>0</v>
      </c>
      <c r="O1107" s="652"/>
      <c r="P1107" s="767"/>
      <c r="R1107" s="833">
        <f t="shared" si="98"/>
        <v>0</v>
      </c>
      <c r="S1107" s="849">
        <f t="shared" si="99"/>
        <v>0</v>
      </c>
    </row>
    <row r="1108" spans="2:19" x14ac:dyDescent="0.35">
      <c r="B1108" s="229"/>
      <c r="C1108" s="301"/>
      <c r="D1108" s="301"/>
      <c r="E1108" s="233"/>
      <c r="F1108" s="301"/>
      <c r="G1108" s="302"/>
      <c r="H1108" s="170"/>
      <c r="I1108" s="170"/>
      <c r="J1108" s="231"/>
      <c r="K1108" s="586">
        <f t="shared" si="95"/>
        <v>0</v>
      </c>
      <c r="L1108" s="587">
        <f t="shared" si="96"/>
        <v>0</v>
      </c>
      <c r="M1108" s="586">
        <f>IF(P1108="x",0,IF(I1108&lt;(INDEX(Lookup!$U$2:$U$10,MATCH($D$43,Lookup!$S$2:$S$10,0))),0,ROUND(((_xlfn.DAYS(I1108,H1108)+1)*J1108)/7,0)))</f>
        <v>0</v>
      </c>
      <c r="N1108" s="766">
        <f t="shared" si="97"/>
        <v>0</v>
      </c>
      <c r="O1108" s="652"/>
      <c r="P1108" s="767"/>
      <c r="R1108" s="833">
        <f t="shared" si="98"/>
        <v>0</v>
      </c>
      <c r="S1108" s="849">
        <f t="shared" si="99"/>
        <v>0</v>
      </c>
    </row>
    <row r="1109" spans="2:19" x14ac:dyDescent="0.35">
      <c r="B1109" s="229"/>
      <c r="C1109" s="301"/>
      <c r="D1109" s="301"/>
      <c r="E1109" s="233"/>
      <c r="F1109" s="301"/>
      <c r="G1109" s="302"/>
      <c r="H1109" s="170"/>
      <c r="I1109" s="170"/>
      <c r="J1109" s="231"/>
      <c r="K1109" s="586">
        <f t="shared" si="95"/>
        <v>0</v>
      </c>
      <c r="L1109" s="587">
        <f t="shared" si="96"/>
        <v>0</v>
      </c>
      <c r="M1109" s="586">
        <f>IF(P1109="x",0,IF(I1109&lt;(INDEX(Lookup!$U$2:$U$10,MATCH($D$43,Lookup!$S$2:$S$10,0))),0,ROUND(((_xlfn.DAYS(I1109,H1109)+1)*J1109)/7,0)))</f>
        <v>0</v>
      </c>
      <c r="N1109" s="766">
        <f t="shared" si="97"/>
        <v>0</v>
      </c>
      <c r="O1109" s="652"/>
      <c r="P1109" s="767"/>
      <c r="R1109" s="833">
        <f t="shared" si="98"/>
        <v>0</v>
      </c>
      <c r="S1109" s="849">
        <f t="shared" si="99"/>
        <v>0</v>
      </c>
    </row>
    <row r="1110" spans="2:19" x14ac:dyDescent="0.35">
      <c r="B1110" s="229"/>
      <c r="C1110" s="301"/>
      <c r="D1110" s="301"/>
      <c r="E1110" s="233"/>
      <c r="F1110" s="301"/>
      <c r="G1110" s="302"/>
      <c r="H1110" s="170"/>
      <c r="I1110" s="170"/>
      <c r="J1110" s="231"/>
      <c r="K1110" s="586">
        <f t="shared" si="95"/>
        <v>0</v>
      </c>
      <c r="L1110" s="587">
        <f t="shared" si="96"/>
        <v>0</v>
      </c>
      <c r="M1110" s="586">
        <f>IF(P1110="x",0,IF(I1110&lt;(INDEX(Lookup!$U$2:$U$10,MATCH($D$43,Lookup!$S$2:$S$10,0))),0,ROUND(((_xlfn.DAYS(I1110,H1110)+1)*J1110)/7,0)))</f>
        <v>0</v>
      </c>
      <c r="N1110" s="766">
        <f t="shared" si="97"/>
        <v>0</v>
      </c>
      <c r="O1110" s="652"/>
      <c r="P1110" s="767"/>
      <c r="R1110" s="833">
        <f t="shared" si="98"/>
        <v>0</v>
      </c>
      <c r="S1110" s="849">
        <f t="shared" si="99"/>
        <v>0</v>
      </c>
    </row>
    <row r="1111" spans="2:19" x14ac:dyDescent="0.35">
      <c r="B1111" s="229"/>
      <c r="C1111" s="301"/>
      <c r="D1111" s="301"/>
      <c r="E1111" s="233"/>
      <c r="F1111" s="301"/>
      <c r="G1111" s="302"/>
      <c r="H1111" s="170"/>
      <c r="I1111" s="170"/>
      <c r="J1111" s="231"/>
      <c r="K1111" s="586">
        <f t="shared" si="95"/>
        <v>0</v>
      </c>
      <c r="L1111" s="587">
        <f t="shared" si="96"/>
        <v>0</v>
      </c>
      <c r="M1111" s="586">
        <f>IF(P1111="x",0,IF(I1111&lt;(INDEX(Lookup!$U$2:$U$10,MATCH($D$43,Lookup!$S$2:$S$10,0))),0,ROUND(((_xlfn.DAYS(I1111,H1111)+1)*J1111)/7,0)))</f>
        <v>0</v>
      </c>
      <c r="N1111" s="766">
        <f t="shared" si="97"/>
        <v>0</v>
      </c>
      <c r="O1111" s="652"/>
      <c r="P1111" s="767"/>
      <c r="R1111" s="833">
        <f t="shared" si="98"/>
        <v>0</v>
      </c>
      <c r="S1111" s="849">
        <f t="shared" si="99"/>
        <v>0</v>
      </c>
    </row>
    <row r="1112" spans="2:19" x14ac:dyDescent="0.35">
      <c r="B1112" s="229"/>
      <c r="C1112" s="301"/>
      <c r="D1112" s="301"/>
      <c r="E1112" s="233"/>
      <c r="F1112" s="301"/>
      <c r="G1112" s="302"/>
      <c r="H1112" s="170"/>
      <c r="I1112" s="170"/>
      <c r="J1112" s="231"/>
      <c r="K1112" s="586">
        <f t="shared" si="95"/>
        <v>0</v>
      </c>
      <c r="L1112" s="587">
        <f t="shared" si="96"/>
        <v>0</v>
      </c>
      <c r="M1112" s="586">
        <f>IF(P1112="x",0,IF(I1112&lt;(INDEX(Lookup!$U$2:$U$10,MATCH($D$43,Lookup!$S$2:$S$10,0))),0,ROUND(((_xlfn.DAYS(I1112,H1112)+1)*J1112)/7,0)))</f>
        <v>0</v>
      </c>
      <c r="N1112" s="766">
        <f t="shared" si="97"/>
        <v>0</v>
      </c>
      <c r="O1112" s="652"/>
      <c r="P1112" s="767"/>
      <c r="R1112" s="833">
        <f t="shared" si="98"/>
        <v>0</v>
      </c>
      <c r="S1112" s="849">
        <f t="shared" si="99"/>
        <v>0</v>
      </c>
    </row>
    <row r="1113" spans="2:19" x14ac:dyDescent="0.35">
      <c r="B1113" s="229"/>
      <c r="C1113" s="301"/>
      <c r="D1113" s="301"/>
      <c r="E1113" s="233"/>
      <c r="F1113" s="301"/>
      <c r="G1113" s="302"/>
      <c r="H1113" s="170"/>
      <c r="I1113" s="170"/>
      <c r="J1113" s="231"/>
      <c r="K1113" s="586">
        <f t="shared" si="95"/>
        <v>0</v>
      </c>
      <c r="L1113" s="587">
        <f t="shared" si="96"/>
        <v>0</v>
      </c>
      <c r="M1113" s="586">
        <f>IF(P1113="x",0,IF(I1113&lt;(INDEX(Lookup!$U$2:$U$10,MATCH($D$43,Lookup!$S$2:$S$10,0))),0,ROUND(((_xlfn.DAYS(I1113,H1113)+1)*J1113)/7,0)))</f>
        <v>0</v>
      </c>
      <c r="N1113" s="766">
        <f t="shared" si="97"/>
        <v>0</v>
      </c>
      <c r="O1113" s="652"/>
      <c r="P1113" s="767"/>
      <c r="R1113" s="833">
        <f t="shared" si="98"/>
        <v>0</v>
      </c>
      <c r="S1113" s="849">
        <f t="shared" si="99"/>
        <v>0</v>
      </c>
    </row>
    <row r="1114" spans="2:19" x14ac:dyDescent="0.35">
      <c r="B1114" s="229"/>
      <c r="C1114" s="301"/>
      <c r="D1114" s="301"/>
      <c r="E1114" s="233"/>
      <c r="F1114" s="301"/>
      <c r="G1114" s="302"/>
      <c r="H1114" s="170"/>
      <c r="I1114" s="170"/>
      <c r="J1114" s="231"/>
      <c r="K1114" s="586">
        <f t="shared" si="95"/>
        <v>0</v>
      </c>
      <c r="L1114" s="587">
        <f t="shared" si="96"/>
        <v>0</v>
      </c>
      <c r="M1114" s="586">
        <f>IF(P1114="x",0,IF(I1114&lt;(INDEX(Lookup!$U$2:$U$10,MATCH($D$43,Lookup!$S$2:$S$10,0))),0,ROUND(((_xlfn.DAYS(I1114,H1114)+1)*J1114)/7,0)))</f>
        <v>0</v>
      </c>
      <c r="N1114" s="766">
        <f t="shared" si="97"/>
        <v>0</v>
      </c>
      <c r="O1114" s="652"/>
      <c r="P1114" s="767"/>
      <c r="R1114" s="833">
        <f t="shared" si="98"/>
        <v>0</v>
      </c>
      <c r="S1114" s="849">
        <f t="shared" si="99"/>
        <v>0</v>
      </c>
    </row>
    <row r="1115" spans="2:19" x14ac:dyDescent="0.35">
      <c r="B1115" s="229"/>
      <c r="C1115" s="301"/>
      <c r="D1115" s="301"/>
      <c r="E1115" s="233"/>
      <c r="F1115" s="301"/>
      <c r="G1115" s="302"/>
      <c r="H1115" s="170"/>
      <c r="I1115" s="170"/>
      <c r="J1115" s="231"/>
      <c r="K1115" s="586">
        <f t="shared" si="95"/>
        <v>0</v>
      </c>
      <c r="L1115" s="587">
        <f t="shared" si="96"/>
        <v>0</v>
      </c>
      <c r="M1115" s="586">
        <f>IF(P1115="x",0,IF(I1115&lt;(INDEX(Lookup!$U$2:$U$10,MATCH($D$43,Lookup!$S$2:$S$10,0))),0,ROUND(((_xlfn.DAYS(I1115,H1115)+1)*J1115)/7,0)))</f>
        <v>0</v>
      </c>
      <c r="N1115" s="766">
        <f t="shared" si="97"/>
        <v>0</v>
      </c>
      <c r="O1115" s="652"/>
      <c r="P1115" s="767"/>
      <c r="R1115" s="833">
        <f t="shared" si="98"/>
        <v>0</v>
      </c>
      <c r="S1115" s="849">
        <f t="shared" si="99"/>
        <v>0</v>
      </c>
    </row>
    <row r="1116" spans="2:19" x14ac:dyDescent="0.35">
      <c r="B1116" s="229"/>
      <c r="C1116" s="301"/>
      <c r="D1116" s="301"/>
      <c r="E1116" s="233"/>
      <c r="F1116" s="301"/>
      <c r="G1116" s="302"/>
      <c r="H1116" s="170"/>
      <c r="I1116" s="170"/>
      <c r="J1116" s="231"/>
      <c r="K1116" s="586">
        <f t="shared" si="95"/>
        <v>0</v>
      </c>
      <c r="L1116" s="587">
        <f t="shared" si="96"/>
        <v>0</v>
      </c>
      <c r="M1116" s="586">
        <f>IF(P1116="x",0,IF(I1116&lt;(INDEX(Lookup!$U$2:$U$10,MATCH($D$43,Lookup!$S$2:$S$10,0))),0,ROUND(((_xlfn.DAYS(I1116,H1116)+1)*J1116)/7,0)))</f>
        <v>0</v>
      </c>
      <c r="N1116" s="766">
        <f t="shared" si="97"/>
        <v>0</v>
      </c>
      <c r="O1116" s="652"/>
      <c r="P1116" s="767"/>
      <c r="R1116" s="833">
        <f t="shared" si="98"/>
        <v>0</v>
      </c>
      <c r="S1116" s="849">
        <f t="shared" si="99"/>
        <v>0</v>
      </c>
    </row>
    <row r="1117" spans="2:19" x14ac:dyDescent="0.35">
      <c r="B1117" s="229"/>
      <c r="C1117" s="301"/>
      <c r="D1117" s="301"/>
      <c r="E1117" s="233"/>
      <c r="F1117" s="301"/>
      <c r="G1117" s="302"/>
      <c r="H1117" s="170"/>
      <c r="I1117" s="170"/>
      <c r="J1117" s="231"/>
      <c r="K1117" s="586">
        <f t="shared" si="95"/>
        <v>0</v>
      </c>
      <c r="L1117" s="587">
        <f t="shared" si="96"/>
        <v>0</v>
      </c>
      <c r="M1117" s="586">
        <f>IF(P1117="x",0,IF(I1117&lt;(INDEX(Lookup!$U$2:$U$10,MATCH($D$43,Lookup!$S$2:$S$10,0))),0,ROUND(((_xlfn.DAYS(I1117,H1117)+1)*J1117)/7,0)))</f>
        <v>0</v>
      </c>
      <c r="N1117" s="766">
        <f t="shared" si="97"/>
        <v>0</v>
      </c>
      <c r="O1117" s="652"/>
      <c r="P1117" s="767"/>
      <c r="R1117" s="833">
        <f t="shared" si="98"/>
        <v>0</v>
      </c>
      <c r="S1117" s="849">
        <f t="shared" si="99"/>
        <v>0</v>
      </c>
    </row>
    <row r="1118" spans="2:19" x14ac:dyDescent="0.35">
      <c r="B1118" s="229"/>
      <c r="C1118" s="301"/>
      <c r="D1118" s="301"/>
      <c r="E1118" s="233"/>
      <c r="F1118" s="301"/>
      <c r="G1118" s="302"/>
      <c r="H1118" s="170"/>
      <c r="I1118" s="170"/>
      <c r="J1118" s="231"/>
      <c r="K1118" s="586">
        <f t="shared" si="95"/>
        <v>0</v>
      </c>
      <c r="L1118" s="587">
        <f t="shared" si="96"/>
        <v>0</v>
      </c>
      <c r="M1118" s="586">
        <f>IF(P1118="x",0,IF(I1118&lt;(INDEX(Lookup!$U$2:$U$10,MATCH($D$43,Lookup!$S$2:$S$10,0))),0,ROUND(((_xlfn.DAYS(I1118,H1118)+1)*J1118)/7,0)))</f>
        <v>0</v>
      </c>
      <c r="N1118" s="766">
        <f t="shared" si="97"/>
        <v>0</v>
      </c>
      <c r="O1118" s="652"/>
      <c r="P1118" s="767"/>
      <c r="R1118" s="833">
        <f t="shared" si="98"/>
        <v>0</v>
      </c>
      <c r="S1118" s="849">
        <f t="shared" si="99"/>
        <v>0</v>
      </c>
    </row>
    <row r="1119" spans="2:19" x14ac:dyDescent="0.35">
      <c r="B1119" s="229"/>
      <c r="C1119" s="301"/>
      <c r="D1119" s="301"/>
      <c r="E1119" s="233"/>
      <c r="F1119" s="301"/>
      <c r="G1119" s="302"/>
      <c r="H1119" s="170"/>
      <c r="I1119" s="170"/>
      <c r="J1119" s="231"/>
      <c r="K1119" s="586">
        <f t="shared" si="95"/>
        <v>0</v>
      </c>
      <c r="L1119" s="587">
        <f t="shared" si="96"/>
        <v>0</v>
      </c>
      <c r="M1119" s="586">
        <f>IF(P1119="x",0,IF(I1119&lt;(INDEX(Lookup!$U$2:$U$10,MATCH($D$43,Lookup!$S$2:$S$10,0))),0,ROUND(((_xlfn.DAYS(I1119,H1119)+1)*J1119)/7,0)))</f>
        <v>0</v>
      </c>
      <c r="N1119" s="766">
        <f t="shared" si="97"/>
        <v>0</v>
      </c>
      <c r="O1119" s="652"/>
      <c r="P1119" s="767"/>
      <c r="R1119" s="833">
        <f t="shared" si="98"/>
        <v>0</v>
      </c>
      <c r="S1119" s="849">
        <f t="shared" si="99"/>
        <v>0</v>
      </c>
    </row>
    <row r="1120" spans="2:19" x14ac:dyDescent="0.35">
      <c r="B1120" s="229"/>
      <c r="C1120" s="301"/>
      <c r="D1120" s="301"/>
      <c r="E1120" s="233"/>
      <c r="F1120" s="301"/>
      <c r="G1120" s="302"/>
      <c r="H1120" s="170"/>
      <c r="I1120" s="170"/>
      <c r="J1120" s="231"/>
      <c r="K1120" s="586">
        <f t="shared" si="95"/>
        <v>0</v>
      </c>
      <c r="L1120" s="587">
        <f t="shared" si="96"/>
        <v>0</v>
      </c>
      <c r="M1120" s="586">
        <f>IF(P1120="x",0,IF(I1120&lt;(INDEX(Lookup!$U$2:$U$10,MATCH($D$43,Lookup!$S$2:$S$10,0))),0,ROUND(((_xlfn.DAYS(I1120,H1120)+1)*J1120)/7,0)))</f>
        <v>0</v>
      </c>
      <c r="N1120" s="766">
        <f t="shared" si="97"/>
        <v>0</v>
      </c>
      <c r="O1120" s="652"/>
      <c r="P1120" s="767"/>
      <c r="R1120" s="833">
        <f t="shared" si="98"/>
        <v>0</v>
      </c>
      <c r="S1120" s="849">
        <f t="shared" si="99"/>
        <v>0</v>
      </c>
    </row>
    <row r="1121" spans="2:19" x14ac:dyDescent="0.35">
      <c r="B1121" s="229"/>
      <c r="C1121" s="301"/>
      <c r="D1121" s="301"/>
      <c r="E1121" s="233"/>
      <c r="F1121" s="301"/>
      <c r="G1121" s="302"/>
      <c r="H1121" s="170"/>
      <c r="I1121" s="170"/>
      <c r="J1121" s="231"/>
      <c r="K1121" s="586">
        <f t="shared" si="95"/>
        <v>0</v>
      </c>
      <c r="L1121" s="587">
        <f t="shared" si="96"/>
        <v>0</v>
      </c>
      <c r="M1121" s="586">
        <f>IF(P1121="x",0,IF(I1121&lt;(INDEX(Lookup!$U$2:$U$10,MATCH($D$43,Lookup!$S$2:$S$10,0))),0,ROUND(((_xlfn.DAYS(I1121,H1121)+1)*J1121)/7,0)))</f>
        <v>0</v>
      </c>
      <c r="N1121" s="766">
        <f t="shared" si="97"/>
        <v>0</v>
      </c>
      <c r="O1121" s="652"/>
      <c r="P1121" s="767"/>
      <c r="R1121" s="833">
        <f t="shared" si="98"/>
        <v>0</v>
      </c>
      <c r="S1121" s="849">
        <f t="shared" si="99"/>
        <v>0</v>
      </c>
    </row>
    <row r="1122" spans="2:19" x14ac:dyDescent="0.35">
      <c r="B1122" s="229"/>
      <c r="C1122" s="301"/>
      <c r="D1122" s="301"/>
      <c r="E1122" s="233"/>
      <c r="F1122" s="301"/>
      <c r="G1122" s="302"/>
      <c r="H1122" s="170"/>
      <c r="I1122" s="170"/>
      <c r="J1122" s="231"/>
      <c r="K1122" s="586">
        <f t="shared" si="95"/>
        <v>0</v>
      </c>
      <c r="L1122" s="587">
        <f t="shared" si="96"/>
        <v>0</v>
      </c>
      <c r="M1122" s="586">
        <f>IF(P1122="x",0,IF(I1122&lt;(INDEX(Lookup!$U$2:$U$10,MATCH($D$43,Lookup!$S$2:$S$10,0))),0,ROUND(((_xlfn.DAYS(I1122,H1122)+1)*J1122)/7,0)))</f>
        <v>0</v>
      </c>
      <c r="N1122" s="766">
        <f t="shared" si="97"/>
        <v>0</v>
      </c>
      <c r="O1122" s="652"/>
      <c r="P1122" s="767"/>
      <c r="R1122" s="833">
        <f t="shared" si="98"/>
        <v>0</v>
      </c>
      <c r="S1122" s="849">
        <f t="shared" si="99"/>
        <v>0</v>
      </c>
    </row>
    <row r="1123" spans="2:19" x14ac:dyDescent="0.35">
      <c r="B1123" s="229"/>
      <c r="C1123" s="301"/>
      <c r="D1123" s="301"/>
      <c r="E1123" s="233"/>
      <c r="F1123" s="301"/>
      <c r="G1123" s="302"/>
      <c r="H1123" s="170"/>
      <c r="I1123" s="170"/>
      <c r="J1123" s="231"/>
      <c r="K1123" s="586">
        <f t="shared" si="95"/>
        <v>0</v>
      </c>
      <c r="L1123" s="587">
        <f t="shared" si="96"/>
        <v>0</v>
      </c>
      <c r="M1123" s="586">
        <f>IF(P1123="x",0,IF(I1123&lt;(INDEX(Lookup!$U$2:$U$10,MATCH($D$43,Lookup!$S$2:$S$10,0))),0,ROUND(((_xlfn.DAYS(I1123,H1123)+1)*J1123)/7,0)))</f>
        <v>0</v>
      </c>
      <c r="N1123" s="766">
        <f t="shared" si="97"/>
        <v>0</v>
      </c>
      <c r="O1123" s="652"/>
      <c r="P1123" s="767"/>
      <c r="R1123" s="833">
        <f t="shared" si="98"/>
        <v>0</v>
      </c>
      <c r="S1123" s="849">
        <f t="shared" si="99"/>
        <v>0</v>
      </c>
    </row>
    <row r="1124" spans="2:19" x14ac:dyDescent="0.35">
      <c r="B1124" s="229"/>
      <c r="C1124" s="301"/>
      <c r="D1124" s="301"/>
      <c r="E1124" s="233"/>
      <c r="F1124" s="301"/>
      <c r="G1124" s="302"/>
      <c r="H1124" s="170"/>
      <c r="I1124" s="170"/>
      <c r="J1124" s="231"/>
      <c r="K1124" s="586">
        <f t="shared" si="95"/>
        <v>0</v>
      </c>
      <c r="L1124" s="587">
        <f t="shared" si="96"/>
        <v>0</v>
      </c>
      <c r="M1124" s="586">
        <f>IF(P1124="x",0,IF(I1124&lt;(INDEX(Lookup!$U$2:$U$10,MATCH($D$43,Lookup!$S$2:$S$10,0))),0,ROUND(((_xlfn.DAYS(I1124,H1124)+1)*J1124)/7,0)))</f>
        <v>0</v>
      </c>
      <c r="N1124" s="766">
        <f t="shared" si="97"/>
        <v>0</v>
      </c>
      <c r="O1124" s="652"/>
      <c r="P1124" s="767"/>
      <c r="R1124" s="833">
        <f t="shared" si="98"/>
        <v>0</v>
      </c>
      <c r="S1124" s="849">
        <f t="shared" si="99"/>
        <v>0</v>
      </c>
    </row>
    <row r="1125" spans="2:19" x14ac:dyDescent="0.35">
      <c r="B1125" s="229"/>
      <c r="C1125" s="301"/>
      <c r="D1125" s="301"/>
      <c r="E1125" s="233"/>
      <c r="F1125" s="301"/>
      <c r="G1125" s="302"/>
      <c r="H1125" s="170"/>
      <c r="I1125" s="170"/>
      <c r="J1125" s="231"/>
      <c r="K1125" s="586">
        <f t="shared" si="95"/>
        <v>0</v>
      </c>
      <c r="L1125" s="587">
        <f t="shared" si="96"/>
        <v>0</v>
      </c>
      <c r="M1125" s="586">
        <f>IF(P1125="x",0,IF(I1125&lt;(INDEX(Lookup!$U$2:$U$10,MATCH($D$43,Lookup!$S$2:$S$10,0))),0,ROUND(((_xlfn.DAYS(I1125,H1125)+1)*J1125)/7,0)))</f>
        <v>0</v>
      </c>
      <c r="N1125" s="766">
        <f t="shared" si="97"/>
        <v>0</v>
      </c>
      <c r="O1125" s="652"/>
      <c r="P1125" s="767"/>
      <c r="R1125" s="833">
        <f t="shared" si="98"/>
        <v>0</v>
      </c>
      <c r="S1125" s="849">
        <f t="shared" si="99"/>
        <v>0</v>
      </c>
    </row>
    <row r="1126" spans="2:19" x14ac:dyDescent="0.35">
      <c r="B1126" s="229"/>
      <c r="C1126" s="301"/>
      <c r="D1126" s="301"/>
      <c r="E1126" s="233"/>
      <c r="F1126" s="301"/>
      <c r="G1126" s="302"/>
      <c r="H1126" s="170"/>
      <c r="I1126" s="170"/>
      <c r="J1126" s="231"/>
      <c r="K1126" s="586">
        <f t="shared" si="95"/>
        <v>0</v>
      </c>
      <c r="L1126" s="587">
        <f t="shared" si="96"/>
        <v>0</v>
      </c>
      <c r="M1126" s="586">
        <f>IF(P1126="x",0,IF(I1126&lt;(INDEX(Lookup!$U$2:$U$10,MATCH($D$43,Lookup!$S$2:$S$10,0))),0,ROUND(((_xlfn.DAYS(I1126,H1126)+1)*J1126)/7,0)))</f>
        <v>0</v>
      </c>
      <c r="N1126" s="766">
        <f t="shared" si="97"/>
        <v>0</v>
      </c>
      <c r="O1126" s="652"/>
      <c r="P1126" s="767"/>
      <c r="R1126" s="833">
        <f t="shared" si="98"/>
        <v>0</v>
      </c>
      <c r="S1126" s="849">
        <f t="shared" si="99"/>
        <v>0</v>
      </c>
    </row>
    <row r="1127" spans="2:19" x14ac:dyDescent="0.35">
      <c r="B1127" s="229"/>
      <c r="C1127" s="301"/>
      <c r="D1127" s="301"/>
      <c r="E1127" s="233"/>
      <c r="F1127" s="301"/>
      <c r="G1127" s="302"/>
      <c r="H1127" s="170"/>
      <c r="I1127" s="170"/>
      <c r="J1127" s="231"/>
      <c r="K1127" s="586">
        <f t="shared" si="95"/>
        <v>0</v>
      </c>
      <c r="L1127" s="587">
        <f t="shared" si="96"/>
        <v>0</v>
      </c>
      <c r="M1127" s="586">
        <f>IF(P1127="x",0,IF(I1127&lt;(INDEX(Lookup!$U$2:$U$10,MATCH($D$43,Lookup!$S$2:$S$10,0))),0,ROUND(((_xlfn.DAYS(I1127,H1127)+1)*J1127)/7,0)))</f>
        <v>0</v>
      </c>
      <c r="N1127" s="766">
        <f t="shared" si="97"/>
        <v>0</v>
      </c>
      <c r="O1127" s="652"/>
      <c r="P1127" s="767"/>
      <c r="R1127" s="833">
        <f t="shared" si="98"/>
        <v>0</v>
      </c>
      <c r="S1127" s="849">
        <f t="shared" si="99"/>
        <v>0</v>
      </c>
    </row>
    <row r="1128" spans="2:19" x14ac:dyDescent="0.35">
      <c r="B1128" s="229"/>
      <c r="C1128" s="301"/>
      <c r="D1128" s="301"/>
      <c r="E1128" s="233"/>
      <c r="F1128" s="301"/>
      <c r="G1128" s="302"/>
      <c r="H1128" s="170"/>
      <c r="I1128" s="170"/>
      <c r="J1128" s="231"/>
      <c r="K1128" s="586">
        <f t="shared" si="95"/>
        <v>0</v>
      </c>
      <c r="L1128" s="587">
        <f t="shared" si="96"/>
        <v>0</v>
      </c>
      <c r="M1128" s="586">
        <f>IF(P1128="x",0,IF(I1128&lt;(INDEX(Lookup!$U$2:$U$10,MATCH($D$43,Lookup!$S$2:$S$10,0))),0,ROUND(((_xlfn.DAYS(I1128,H1128)+1)*J1128)/7,0)))</f>
        <v>0</v>
      </c>
      <c r="N1128" s="766">
        <f t="shared" si="97"/>
        <v>0</v>
      </c>
      <c r="O1128" s="652"/>
      <c r="P1128" s="767"/>
      <c r="R1128" s="833">
        <f t="shared" si="98"/>
        <v>0</v>
      </c>
      <c r="S1128" s="849">
        <f t="shared" si="99"/>
        <v>0</v>
      </c>
    </row>
    <row r="1129" spans="2:19" x14ac:dyDescent="0.35">
      <c r="B1129" s="229"/>
      <c r="C1129" s="301"/>
      <c r="D1129" s="301"/>
      <c r="E1129" s="233"/>
      <c r="F1129" s="301"/>
      <c r="G1129" s="302"/>
      <c r="H1129" s="170"/>
      <c r="I1129" s="170"/>
      <c r="J1129" s="231"/>
      <c r="K1129" s="586">
        <f t="shared" si="95"/>
        <v>0</v>
      </c>
      <c r="L1129" s="587">
        <f t="shared" si="96"/>
        <v>0</v>
      </c>
      <c r="M1129" s="586">
        <f>IF(P1129="x",0,IF(I1129&lt;(INDEX(Lookup!$U$2:$U$10,MATCH($D$43,Lookup!$S$2:$S$10,0))),0,ROUND(((_xlfn.DAYS(I1129,H1129)+1)*J1129)/7,0)))</f>
        <v>0</v>
      </c>
      <c r="N1129" s="766">
        <f t="shared" si="97"/>
        <v>0</v>
      </c>
      <c r="O1129" s="652"/>
      <c r="P1129" s="767"/>
      <c r="R1129" s="833">
        <f t="shared" si="98"/>
        <v>0</v>
      </c>
      <c r="S1129" s="849">
        <f t="shared" si="99"/>
        <v>0</v>
      </c>
    </row>
    <row r="1130" spans="2:19" x14ac:dyDescent="0.35">
      <c r="B1130" s="229"/>
      <c r="C1130" s="301"/>
      <c r="D1130" s="301"/>
      <c r="E1130" s="233"/>
      <c r="F1130" s="301"/>
      <c r="G1130" s="302"/>
      <c r="H1130" s="170"/>
      <c r="I1130" s="170"/>
      <c r="J1130" s="231"/>
      <c r="K1130" s="586">
        <f t="shared" si="95"/>
        <v>0</v>
      </c>
      <c r="L1130" s="587">
        <f t="shared" si="96"/>
        <v>0</v>
      </c>
      <c r="M1130" s="586">
        <f>IF(P1130="x",0,IF(I1130&lt;(INDEX(Lookup!$U$2:$U$10,MATCH($D$43,Lookup!$S$2:$S$10,0))),0,ROUND(((_xlfn.DAYS(I1130,H1130)+1)*J1130)/7,0)))</f>
        <v>0</v>
      </c>
      <c r="N1130" s="766">
        <f t="shared" si="97"/>
        <v>0</v>
      </c>
      <c r="O1130" s="652"/>
      <c r="P1130" s="767"/>
      <c r="R1130" s="833">
        <f t="shared" si="98"/>
        <v>0</v>
      </c>
      <c r="S1130" s="849">
        <f t="shared" si="99"/>
        <v>0</v>
      </c>
    </row>
    <row r="1131" spans="2:19" x14ac:dyDescent="0.35">
      <c r="B1131" s="229"/>
      <c r="C1131" s="301"/>
      <c r="D1131" s="301"/>
      <c r="E1131" s="233"/>
      <c r="F1131" s="301"/>
      <c r="G1131" s="302"/>
      <c r="H1131" s="170"/>
      <c r="I1131" s="170"/>
      <c r="J1131" s="231"/>
      <c r="K1131" s="586">
        <f t="shared" si="95"/>
        <v>0</v>
      </c>
      <c r="L1131" s="587">
        <f t="shared" si="96"/>
        <v>0</v>
      </c>
      <c r="M1131" s="586">
        <f>IF(P1131="x",0,IF(I1131&lt;(INDEX(Lookup!$U$2:$U$10,MATCH($D$43,Lookup!$S$2:$S$10,0))),0,ROUND(((_xlfn.DAYS(I1131,H1131)+1)*J1131)/7,0)))</f>
        <v>0</v>
      </c>
      <c r="N1131" s="766">
        <f t="shared" si="97"/>
        <v>0</v>
      </c>
      <c r="O1131" s="652"/>
      <c r="P1131" s="767"/>
      <c r="R1131" s="833">
        <f t="shared" si="98"/>
        <v>0</v>
      </c>
      <c r="S1131" s="849">
        <f t="shared" si="99"/>
        <v>0</v>
      </c>
    </row>
    <row r="1132" spans="2:19" x14ac:dyDescent="0.35">
      <c r="B1132" s="229"/>
      <c r="C1132" s="301"/>
      <c r="D1132" s="301"/>
      <c r="E1132" s="233"/>
      <c r="F1132" s="301"/>
      <c r="G1132" s="302"/>
      <c r="H1132" s="170"/>
      <c r="I1132" s="170"/>
      <c r="J1132" s="231"/>
      <c r="K1132" s="586">
        <f t="shared" si="95"/>
        <v>0</v>
      </c>
      <c r="L1132" s="587">
        <f t="shared" si="96"/>
        <v>0</v>
      </c>
      <c r="M1132" s="586">
        <f>IF(P1132="x",0,IF(I1132&lt;(INDEX(Lookup!$U$2:$U$10,MATCH($D$43,Lookup!$S$2:$S$10,0))),0,ROUND(((_xlfn.DAYS(I1132,H1132)+1)*J1132)/7,0)))</f>
        <v>0</v>
      </c>
      <c r="N1132" s="766">
        <f t="shared" si="97"/>
        <v>0</v>
      </c>
      <c r="O1132" s="652"/>
      <c r="P1132" s="767"/>
      <c r="R1132" s="833">
        <f t="shared" si="98"/>
        <v>0</v>
      </c>
      <c r="S1132" s="849">
        <f t="shared" si="99"/>
        <v>0</v>
      </c>
    </row>
    <row r="1133" spans="2:19" x14ac:dyDescent="0.35">
      <c r="B1133" s="229"/>
      <c r="C1133" s="301"/>
      <c r="D1133" s="301"/>
      <c r="E1133" s="233"/>
      <c r="F1133" s="301"/>
      <c r="G1133" s="302"/>
      <c r="H1133" s="170"/>
      <c r="I1133" s="170"/>
      <c r="J1133" s="231"/>
      <c r="K1133" s="586">
        <f t="shared" si="95"/>
        <v>0</v>
      </c>
      <c r="L1133" s="587">
        <f t="shared" si="96"/>
        <v>0</v>
      </c>
      <c r="M1133" s="586">
        <f>IF(P1133="x",0,IF(I1133&lt;(INDEX(Lookup!$U$2:$U$10,MATCH($D$43,Lookup!$S$2:$S$10,0))),0,ROUND(((_xlfn.DAYS(I1133,H1133)+1)*J1133)/7,0)))</f>
        <v>0</v>
      </c>
      <c r="N1133" s="766">
        <f t="shared" si="97"/>
        <v>0</v>
      </c>
      <c r="O1133" s="652"/>
      <c r="P1133" s="767"/>
      <c r="R1133" s="833">
        <f t="shared" si="98"/>
        <v>0</v>
      </c>
      <c r="S1133" s="849">
        <f t="shared" si="99"/>
        <v>0</v>
      </c>
    </row>
    <row r="1134" spans="2:19" x14ac:dyDescent="0.35">
      <c r="B1134" s="229"/>
      <c r="C1134" s="301"/>
      <c r="D1134" s="301"/>
      <c r="E1134" s="233"/>
      <c r="F1134" s="301"/>
      <c r="G1134" s="302"/>
      <c r="H1134" s="170"/>
      <c r="I1134" s="170"/>
      <c r="J1134" s="231"/>
      <c r="K1134" s="586">
        <f t="shared" si="95"/>
        <v>0</v>
      </c>
      <c r="L1134" s="587">
        <f t="shared" si="96"/>
        <v>0</v>
      </c>
      <c r="M1134" s="586">
        <f>IF(P1134="x",0,IF(I1134&lt;(INDEX(Lookup!$U$2:$U$10,MATCH($D$43,Lookup!$S$2:$S$10,0))),0,ROUND(((_xlfn.DAYS(I1134,H1134)+1)*J1134)/7,0)))</f>
        <v>0</v>
      </c>
      <c r="N1134" s="766">
        <f t="shared" si="97"/>
        <v>0</v>
      </c>
      <c r="O1134" s="652"/>
      <c r="P1134" s="767"/>
      <c r="R1134" s="833">
        <f t="shared" si="98"/>
        <v>0</v>
      </c>
      <c r="S1134" s="849">
        <f t="shared" si="99"/>
        <v>0</v>
      </c>
    </row>
    <row r="1135" spans="2:19" x14ac:dyDescent="0.35">
      <c r="B1135" s="229"/>
      <c r="C1135" s="301"/>
      <c r="D1135" s="301"/>
      <c r="E1135" s="233"/>
      <c r="F1135" s="301"/>
      <c r="G1135" s="302"/>
      <c r="H1135" s="170"/>
      <c r="I1135" s="170"/>
      <c r="J1135" s="231"/>
      <c r="K1135" s="586">
        <f t="shared" ref="K1135:K1198" si="100">ROUND(((_xlfn.DAYS(I1135,H1135)+1)*J1135)/7,0)</f>
        <v>0</v>
      </c>
      <c r="L1135" s="587">
        <f t="shared" ref="L1135:L1198" si="101">K1135*$K$6</f>
        <v>0</v>
      </c>
      <c r="M1135" s="586">
        <f>IF(P1135="x",0,IF(I1135&lt;(INDEX(Lookup!$U$2:$U$10,MATCH($D$43,Lookup!$S$2:$S$10,0))),0,ROUND(((_xlfn.DAYS(I1135,H1135)+1)*J1135)/7,0)))</f>
        <v>0</v>
      </c>
      <c r="N1135" s="766">
        <f t="shared" ref="N1135:N1198" si="102">M1135*$K$6</f>
        <v>0</v>
      </c>
      <c r="O1135" s="652"/>
      <c r="P1135" s="767"/>
      <c r="R1135" s="833">
        <f t="shared" ref="R1135:R1198" si="103">L1135*$I$30</f>
        <v>0</v>
      </c>
      <c r="S1135" s="849">
        <f t="shared" ref="S1135:S1198" si="104">N1135*$I$40</f>
        <v>0</v>
      </c>
    </row>
    <row r="1136" spans="2:19" x14ac:dyDescent="0.35">
      <c r="B1136" s="229"/>
      <c r="C1136" s="301"/>
      <c r="D1136" s="301"/>
      <c r="E1136" s="233"/>
      <c r="F1136" s="301"/>
      <c r="G1136" s="302"/>
      <c r="H1136" s="170"/>
      <c r="I1136" s="170"/>
      <c r="J1136" s="231"/>
      <c r="K1136" s="586">
        <f t="shared" si="100"/>
        <v>0</v>
      </c>
      <c r="L1136" s="587">
        <f t="shared" si="101"/>
        <v>0</v>
      </c>
      <c r="M1136" s="586">
        <f>IF(P1136="x",0,IF(I1136&lt;(INDEX(Lookup!$U$2:$U$10,MATCH($D$43,Lookup!$S$2:$S$10,0))),0,ROUND(((_xlfn.DAYS(I1136,H1136)+1)*J1136)/7,0)))</f>
        <v>0</v>
      </c>
      <c r="N1136" s="766">
        <f t="shared" si="102"/>
        <v>0</v>
      </c>
      <c r="O1136" s="652"/>
      <c r="P1136" s="767"/>
      <c r="R1136" s="833">
        <f t="shared" si="103"/>
        <v>0</v>
      </c>
      <c r="S1136" s="849">
        <f t="shared" si="104"/>
        <v>0</v>
      </c>
    </row>
    <row r="1137" spans="2:19" x14ac:dyDescent="0.35">
      <c r="B1137" s="229"/>
      <c r="C1137" s="301"/>
      <c r="D1137" s="301"/>
      <c r="E1137" s="233"/>
      <c r="F1137" s="301"/>
      <c r="G1137" s="302"/>
      <c r="H1137" s="170"/>
      <c r="I1137" s="170"/>
      <c r="J1137" s="231"/>
      <c r="K1137" s="586">
        <f t="shared" si="100"/>
        <v>0</v>
      </c>
      <c r="L1137" s="587">
        <f t="shared" si="101"/>
        <v>0</v>
      </c>
      <c r="M1137" s="586">
        <f>IF(P1137="x",0,IF(I1137&lt;(INDEX(Lookup!$U$2:$U$10,MATCH($D$43,Lookup!$S$2:$S$10,0))),0,ROUND(((_xlfn.DAYS(I1137,H1137)+1)*J1137)/7,0)))</f>
        <v>0</v>
      </c>
      <c r="N1137" s="766">
        <f t="shared" si="102"/>
        <v>0</v>
      </c>
      <c r="O1137" s="652"/>
      <c r="P1137" s="767"/>
      <c r="R1137" s="833">
        <f t="shared" si="103"/>
        <v>0</v>
      </c>
      <c r="S1137" s="849">
        <f t="shared" si="104"/>
        <v>0</v>
      </c>
    </row>
    <row r="1138" spans="2:19" x14ac:dyDescent="0.35">
      <c r="B1138" s="229"/>
      <c r="C1138" s="301"/>
      <c r="D1138" s="301"/>
      <c r="E1138" s="233"/>
      <c r="F1138" s="301"/>
      <c r="G1138" s="302"/>
      <c r="H1138" s="170"/>
      <c r="I1138" s="170"/>
      <c r="J1138" s="231"/>
      <c r="K1138" s="586">
        <f t="shared" si="100"/>
        <v>0</v>
      </c>
      <c r="L1138" s="587">
        <f t="shared" si="101"/>
        <v>0</v>
      </c>
      <c r="M1138" s="586">
        <f>IF(P1138="x",0,IF(I1138&lt;(INDEX(Lookup!$U$2:$U$10,MATCH($D$43,Lookup!$S$2:$S$10,0))),0,ROUND(((_xlfn.DAYS(I1138,H1138)+1)*J1138)/7,0)))</f>
        <v>0</v>
      </c>
      <c r="N1138" s="766">
        <f t="shared" si="102"/>
        <v>0</v>
      </c>
      <c r="O1138" s="652"/>
      <c r="P1138" s="767"/>
      <c r="R1138" s="833">
        <f t="shared" si="103"/>
        <v>0</v>
      </c>
      <c r="S1138" s="849">
        <f t="shared" si="104"/>
        <v>0</v>
      </c>
    </row>
    <row r="1139" spans="2:19" x14ac:dyDescent="0.35">
      <c r="B1139" s="229"/>
      <c r="C1139" s="301"/>
      <c r="D1139" s="301"/>
      <c r="E1139" s="233"/>
      <c r="F1139" s="301"/>
      <c r="G1139" s="302"/>
      <c r="H1139" s="170"/>
      <c r="I1139" s="170"/>
      <c r="J1139" s="231"/>
      <c r="K1139" s="586">
        <f t="shared" si="100"/>
        <v>0</v>
      </c>
      <c r="L1139" s="587">
        <f t="shared" si="101"/>
        <v>0</v>
      </c>
      <c r="M1139" s="586">
        <f>IF(P1139="x",0,IF(I1139&lt;(INDEX(Lookup!$U$2:$U$10,MATCH($D$43,Lookup!$S$2:$S$10,0))),0,ROUND(((_xlfn.DAYS(I1139,H1139)+1)*J1139)/7,0)))</f>
        <v>0</v>
      </c>
      <c r="N1139" s="766">
        <f t="shared" si="102"/>
        <v>0</v>
      </c>
      <c r="O1139" s="652"/>
      <c r="P1139" s="767"/>
      <c r="R1139" s="833">
        <f t="shared" si="103"/>
        <v>0</v>
      </c>
      <c r="S1139" s="849">
        <f t="shared" si="104"/>
        <v>0</v>
      </c>
    </row>
    <row r="1140" spans="2:19" x14ac:dyDescent="0.35">
      <c r="B1140" s="229"/>
      <c r="C1140" s="301"/>
      <c r="D1140" s="301"/>
      <c r="E1140" s="233"/>
      <c r="F1140" s="301"/>
      <c r="G1140" s="302"/>
      <c r="H1140" s="170"/>
      <c r="I1140" s="170"/>
      <c r="J1140" s="231"/>
      <c r="K1140" s="586">
        <f t="shared" si="100"/>
        <v>0</v>
      </c>
      <c r="L1140" s="587">
        <f t="shared" si="101"/>
        <v>0</v>
      </c>
      <c r="M1140" s="586">
        <f>IF(P1140="x",0,IF(I1140&lt;(INDEX(Lookup!$U$2:$U$10,MATCH($D$43,Lookup!$S$2:$S$10,0))),0,ROUND(((_xlfn.DAYS(I1140,H1140)+1)*J1140)/7,0)))</f>
        <v>0</v>
      </c>
      <c r="N1140" s="766">
        <f t="shared" si="102"/>
        <v>0</v>
      </c>
      <c r="O1140" s="652"/>
      <c r="P1140" s="767"/>
      <c r="R1140" s="833">
        <f t="shared" si="103"/>
        <v>0</v>
      </c>
      <c r="S1140" s="849">
        <f t="shared" si="104"/>
        <v>0</v>
      </c>
    </row>
    <row r="1141" spans="2:19" x14ac:dyDescent="0.35">
      <c r="B1141" s="229"/>
      <c r="C1141" s="301"/>
      <c r="D1141" s="301"/>
      <c r="E1141" s="233"/>
      <c r="F1141" s="301"/>
      <c r="G1141" s="302"/>
      <c r="H1141" s="170"/>
      <c r="I1141" s="170"/>
      <c r="J1141" s="231"/>
      <c r="K1141" s="586">
        <f t="shared" si="100"/>
        <v>0</v>
      </c>
      <c r="L1141" s="587">
        <f t="shared" si="101"/>
        <v>0</v>
      </c>
      <c r="M1141" s="586">
        <f>IF(P1141="x",0,IF(I1141&lt;(INDEX(Lookup!$U$2:$U$10,MATCH($D$43,Lookup!$S$2:$S$10,0))),0,ROUND(((_xlfn.DAYS(I1141,H1141)+1)*J1141)/7,0)))</f>
        <v>0</v>
      </c>
      <c r="N1141" s="766">
        <f t="shared" si="102"/>
        <v>0</v>
      </c>
      <c r="O1141" s="652"/>
      <c r="P1141" s="767"/>
      <c r="R1141" s="833">
        <f t="shared" si="103"/>
        <v>0</v>
      </c>
      <c r="S1141" s="849">
        <f t="shared" si="104"/>
        <v>0</v>
      </c>
    </row>
    <row r="1142" spans="2:19" x14ac:dyDescent="0.35">
      <c r="B1142" s="229"/>
      <c r="C1142" s="301"/>
      <c r="D1142" s="301"/>
      <c r="E1142" s="233"/>
      <c r="F1142" s="301"/>
      <c r="G1142" s="302"/>
      <c r="H1142" s="170"/>
      <c r="I1142" s="170"/>
      <c r="J1142" s="231"/>
      <c r="K1142" s="586">
        <f t="shared" si="100"/>
        <v>0</v>
      </c>
      <c r="L1142" s="587">
        <f t="shared" si="101"/>
        <v>0</v>
      </c>
      <c r="M1142" s="586">
        <f>IF(P1142="x",0,IF(I1142&lt;(INDEX(Lookup!$U$2:$U$10,MATCH($D$43,Lookup!$S$2:$S$10,0))),0,ROUND(((_xlfn.DAYS(I1142,H1142)+1)*J1142)/7,0)))</f>
        <v>0</v>
      </c>
      <c r="N1142" s="766">
        <f t="shared" si="102"/>
        <v>0</v>
      </c>
      <c r="O1142" s="652"/>
      <c r="P1142" s="767"/>
      <c r="R1142" s="833">
        <f t="shared" si="103"/>
        <v>0</v>
      </c>
      <c r="S1142" s="849">
        <f t="shared" si="104"/>
        <v>0</v>
      </c>
    </row>
    <row r="1143" spans="2:19" x14ac:dyDescent="0.35">
      <c r="B1143" s="229"/>
      <c r="C1143" s="301"/>
      <c r="D1143" s="301"/>
      <c r="E1143" s="233"/>
      <c r="F1143" s="301"/>
      <c r="G1143" s="302"/>
      <c r="H1143" s="170"/>
      <c r="I1143" s="170"/>
      <c r="J1143" s="231"/>
      <c r="K1143" s="586">
        <f t="shared" si="100"/>
        <v>0</v>
      </c>
      <c r="L1143" s="587">
        <f t="shared" si="101"/>
        <v>0</v>
      </c>
      <c r="M1143" s="586">
        <f>IF(P1143="x",0,IF(I1143&lt;(INDEX(Lookup!$U$2:$U$10,MATCH($D$43,Lookup!$S$2:$S$10,0))),0,ROUND(((_xlfn.DAYS(I1143,H1143)+1)*J1143)/7,0)))</f>
        <v>0</v>
      </c>
      <c r="N1143" s="766">
        <f t="shared" si="102"/>
        <v>0</v>
      </c>
      <c r="O1143" s="652"/>
      <c r="P1143" s="767"/>
      <c r="R1143" s="833">
        <f t="shared" si="103"/>
        <v>0</v>
      </c>
      <c r="S1143" s="849">
        <f t="shared" si="104"/>
        <v>0</v>
      </c>
    </row>
    <row r="1144" spans="2:19" x14ac:dyDescent="0.35">
      <c r="B1144" s="229"/>
      <c r="C1144" s="301"/>
      <c r="D1144" s="301"/>
      <c r="E1144" s="233"/>
      <c r="F1144" s="301"/>
      <c r="G1144" s="302"/>
      <c r="H1144" s="170"/>
      <c r="I1144" s="170"/>
      <c r="J1144" s="231"/>
      <c r="K1144" s="586">
        <f t="shared" si="100"/>
        <v>0</v>
      </c>
      <c r="L1144" s="587">
        <f t="shared" si="101"/>
        <v>0</v>
      </c>
      <c r="M1144" s="586">
        <f>IF(P1144="x",0,IF(I1144&lt;(INDEX(Lookup!$U$2:$U$10,MATCH($D$43,Lookup!$S$2:$S$10,0))),0,ROUND(((_xlfn.DAYS(I1144,H1144)+1)*J1144)/7,0)))</f>
        <v>0</v>
      </c>
      <c r="N1144" s="766">
        <f t="shared" si="102"/>
        <v>0</v>
      </c>
      <c r="O1144" s="652"/>
      <c r="P1144" s="767"/>
      <c r="R1144" s="833">
        <f t="shared" si="103"/>
        <v>0</v>
      </c>
      <c r="S1144" s="849">
        <f t="shared" si="104"/>
        <v>0</v>
      </c>
    </row>
    <row r="1145" spans="2:19" x14ac:dyDescent="0.35">
      <c r="B1145" s="229"/>
      <c r="C1145" s="301"/>
      <c r="D1145" s="301"/>
      <c r="E1145" s="233"/>
      <c r="F1145" s="301"/>
      <c r="G1145" s="302"/>
      <c r="H1145" s="170"/>
      <c r="I1145" s="170"/>
      <c r="J1145" s="231"/>
      <c r="K1145" s="586">
        <f t="shared" si="100"/>
        <v>0</v>
      </c>
      <c r="L1145" s="587">
        <f t="shared" si="101"/>
        <v>0</v>
      </c>
      <c r="M1145" s="586">
        <f>IF(P1145="x",0,IF(I1145&lt;(INDEX(Lookup!$U$2:$U$10,MATCH($D$43,Lookup!$S$2:$S$10,0))),0,ROUND(((_xlfn.DAYS(I1145,H1145)+1)*J1145)/7,0)))</f>
        <v>0</v>
      </c>
      <c r="N1145" s="766">
        <f t="shared" si="102"/>
        <v>0</v>
      </c>
      <c r="O1145" s="652"/>
      <c r="P1145" s="767"/>
      <c r="R1145" s="833">
        <f t="shared" si="103"/>
        <v>0</v>
      </c>
      <c r="S1145" s="849">
        <f t="shared" si="104"/>
        <v>0</v>
      </c>
    </row>
    <row r="1146" spans="2:19" x14ac:dyDescent="0.35">
      <c r="B1146" s="229"/>
      <c r="C1146" s="301"/>
      <c r="D1146" s="301"/>
      <c r="E1146" s="233"/>
      <c r="F1146" s="301"/>
      <c r="G1146" s="302"/>
      <c r="H1146" s="170"/>
      <c r="I1146" s="170"/>
      <c r="J1146" s="231"/>
      <c r="K1146" s="586">
        <f t="shared" si="100"/>
        <v>0</v>
      </c>
      <c r="L1146" s="587">
        <f t="shared" si="101"/>
        <v>0</v>
      </c>
      <c r="M1146" s="586">
        <f>IF(P1146="x",0,IF(I1146&lt;(INDEX(Lookup!$U$2:$U$10,MATCH($D$43,Lookup!$S$2:$S$10,0))),0,ROUND(((_xlfn.DAYS(I1146,H1146)+1)*J1146)/7,0)))</f>
        <v>0</v>
      </c>
      <c r="N1146" s="766">
        <f t="shared" si="102"/>
        <v>0</v>
      </c>
      <c r="O1146" s="652"/>
      <c r="P1146" s="767"/>
      <c r="R1146" s="833">
        <f t="shared" si="103"/>
        <v>0</v>
      </c>
      <c r="S1146" s="849">
        <f t="shared" si="104"/>
        <v>0</v>
      </c>
    </row>
    <row r="1147" spans="2:19" x14ac:dyDescent="0.35">
      <c r="B1147" s="229"/>
      <c r="C1147" s="301"/>
      <c r="D1147" s="301"/>
      <c r="E1147" s="233"/>
      <c r="F1147" s="301"/>
      <c r="G1147" s="302"/>
      <c r="H1147" s="170"/>
      <c r="I1147" s="170"/>
      <c r="J1147" s="231"/>
      <c r="K1147" s="586">
        <f t="shared" si="100"/>
        <v>0</v>
      </c>
      <c r="L1147" s="587">
        <f t="shared" si="101"/>
        <v>0</v>
      </c>
      <c r="M1147" s="586">
        <f>IF(P1147="x",0,IF(I1147&lt;(INDEX(Lookup!$U$2:$U$10,MATCH($D$43,Lookup!$S$2:$S$10,0))),0,ROUND(((_xlfn.DAYS(I1147,H1147)+1)*J1147)/7,0)))</f>
        <v>0</v>
      </c>
      <c r="N1147" s="766">
        <f t="shared" si="102"/>
        <v>0</v>
      </c>
      <c r="O1147" s="652"/>
      <c r="P1147" s="767"/>
      <c r="R1147" s="833">
        <f t="shared" si="103"/>
        <v>0</v>
      </c>
      <c r="S1147" s="849">
        <f t="shared" si="104"/>
        <v>0</v>
      </c>
    </row>
    <row r="1148" spans="2:19" x14ac:dyDescent="0.35">
      <c r="B1148" s="229"/>
      <c r="C1148" s="301"/>
      <c r="D1148" s="301"/>
      <c r="E1148" s="233"/>
      <c r="F1148" s="301"/>
      <c r="G1148" s="302"/>
      <c r="H1148" s="170"/>
      <c r="I1148" s="170"/>
      <c r="J1148" s="231"/>
      <c r="K1148" s="586">
        <f t="shared" si="100"/>
        <v>0</v>
      </c>
      <c r="L1148" s="587">
        <f t="shared" si="101"/>
        <v>0</v>
      </c>
      <c r="M1148" s="586">
        <f>IF(P1148="x",0,IF(I1148&lt;(INDEX(Lookup!$U$2:$U$10,MATCH($D$43,Lookup!$S$2:$S$10,0))),0,ROUND(((_xlfn.DAYS(I1148,H1148)+1)*J1148)/7,0)))</f>
        <v>0</v>
      </c>
      <c r="N1148" s="766">
        <f t="shared" si="102"/>
        <v>0</v>
      </c>
      <c r="O1148" s="652"/>
      <c r="P1148" s="767"/>
      <c r="R1148" s="833">
        <f t="shared" si="103"/>
        <v>0</v>
      </c>
      <c r="S1148" s="849">
        <f t="shared" si="104"/>
        <v>0</v>
      </c>
    </row>
    <row r="1149" spans="2:19" x14ac:dyDescent="0.35">
      <c r="B1149" s="229"/>
      <c r="C1149" s="301"/>
      <c r="D1149" s="301"/>
      <c r="E1149" s="233"/>
      <c r="F1149" s="301"/>
      <c r="G1149" s="302"/>
      <c r="H1149" s="170"/>
      <c r="I1149" s="170"/>
      <c r="J1149" s="231"/>
      <c r="K1149" s="586">
        <f t="shared" si="100"/>
        <v>0</v>
      </c>
      <c r="L1149" s="587">
        <f t="shared" si="101"/>
        <v>0</v>
      </c>
      <c r="M1149" s="586">
        <f>IF(P1149="x",0,IF(I1149&lt;(INDEX(Lookup!$U$2:$U$10,MATCH($D$43,Lookup!$S$2:$S$10,0))),0,ROUND(((_xlfn.DAYS(I1149,H1149)+1)*J1149)/7,0)))</f>
        <v>0</v>
      </c>
      <c r="N1149" s="766">
        <f t="shared" si="102"/>
        <v>0</v>
      </c>
      <c r="O1149" s="652"/>
      <c r="P1149" s="767"/>
      <c r="R1149" s="833">
        <f t="shared" si="103"/>
        <v>0</v>
      </c>
      <c r="S1149" s="849">
        <f t="shared" si="104"/>
        <v>0</v>
      </c>
    </row>
    <row r="1150" spans="2:19" x14ac:dyDescent="0.35">
      <c r="B1150" s="229"/>
      <c r="C1150" s="301"/>
      <c r="D1150" s="301"/>
      <c r="E1150" s="233"/>
      <c r="F1150" s="301"/>
      <c r="G1150" s="302"/>
      <c r="H1150" s="170"/>
      <c r="I1150" s="170"/>
      <c r="J1150" s="231"/>
      <c r="K1150" s="586">
        <f t="shared" si="100"/>
        <v>0</v>
      </c>
      <c r="L1150" s="587">
        <f t="shared" si="101"/>
        <v>0</v>
      </c>
      <c r="M1150" s="586">
        <f>IF(P1150="x",0,IF(I1150&lt;(INDEX(Lookup!$U$2:$U$10,MATCH($D$43,Lookup!$S$2:$S$10,0))),0,ROUND(((_xlfn.DAYS(I1150,H1150)+1)*J1150)/7,0)))</f>
        <v>0</v>
      </c>
      <c r="N1150" s="766">
        <f t="shared" si="102"/>
        <v>0</v>
      </c>
      <c r="O1150" s="652"/>
      <c r="P1150" s="767"/>
      <c r="R1150" s="833">
        <f t="shared" si="103"/>
        <v>0</v>
      </c>
      <c r="S1150" s="849">
        <f t="shared" si="104"/>
        <v>0</v>
      </c>
    </row>
    <row r="1151" spans="2:19" x14ac:dyDescent="0.35">
      <c r="B1151" s="229"/>
      <c r="C1151" s="301"/>
      <c r="D1151" s="301"/>
      <c r="E1151" s="233"/>
      <c r="F1151" s="301"/>
      <c r="G1151" s="302"/>
      <c r="H1151" s="170"/>
      <c r="I1151" s="170"/>
      <c r="J1151" s="231"/>
      <c r="K1151" s="586">
        <f t="shared" si="100"/>
        <v>0</v>
      </c>
      <c r="L1151" s="587">
        <f t="shared" si="101"/>
        <v>0</v>
      </c>
      <c r="M1151" s="586">
        <f>IF(P1151="x",0,IF(I1151&lt;(INDEX(Lookup!$U$2:$U$10,MATCH($D$43,Lookup!$S$2:$S$10,0))),0,ROUND(((_xlfn.DAYS(I1151,H1151)+1)*J1151)/7,0)))</f>
        <v>0</v>
      </c>
      <c r="N1151" s="766">
        <f t="shared" si="102"/>
        <v>0</v>
      </c>
      <c r="O1151" s="652"/>
      <c r="P1151" s="767"/>
      <c r="R1151" s="833">
        <f t="shared" si="103"/>
        <v>0</v>
      </c>
      <c r="S1151" s="849">
        <f t="shared" si="104"/>
        <v>0</v>
      </c>
    </row>
    <row r="1152" spans="2:19" x14ac:dyDescent="0.35">
      <c r="B1152" s="229"/>
      <c r="C1152" s="301"/>
      <c r="D1152" s="301"/>
      <c r="E1152" s="233"/>
      <c r="F1152" s="301"/>
      <c r="G1152" s="302"/>
      <c r="H1152" s="170"/>
      <c r="I1152" s="170"/>
      <c r="J1152" s="231"/>
      <c r="K1152" s="586">
        <f t="shared" si="100"/>
        <v>0</v>
      </c>
      <c r="L1152" s="587">
        <f t="shared" si="101"/>
        <v>0</v>
      </c>
      <c r="M1152" s="586">
        <f>IF(P1152="x",0,IF(I1152&lt;(INDEX(Lookup!$U$2:$U$10,MATCH($D$43,Lookup!$S$2:$S$10,0))),0,ROUND(((_xlfn.DAYS(I1152,H1152)+1)*J1152)/7,0)))</f>
        <v>0</v>
      </c>
      <c r="N1152" s="766">
        <f t="shared" si="102"/>
        <v>0</v>
      </c>
      <c r="O1152" s="652"/>
      <c r="P1152" s="767"/>
      <c r="R1152" s="833">
        <f t="shared" si="103"/>
        <v>0</v>
      </c>
      <c r="S1152" s="849">
        <f t="shared" si="104"/>
        <v>0</v>
      </c>
    </row>
    <row r="1153" spans="2:19" x14ac:dyDescent="0.35">
      <c r="B1153" s="229"/>
      <c r="C1153" s="301"/>
      <c r="D1153" s="301"/>
      <c r="E1153" s="233"/>
      <c r="F1153" s="301"/>
      <c r="G1153" s="302"/>
      <c r="H1153" s="170"/>
      <c r="I1153" s="170"/>
      <c r="J1153" s="231"/>
      <c r="K1153" s="586">
        <f t="shared" si="100"/>
        <v>0</v>
      </c>
      <c r="L1153" s="587">
        <f t="shared" si="101"/>
        <v>0</v>
      </c>
      <c r="M1153" s="586">
        <f>IF(P1153="x",0,IF(I1153&lt;(INDEX(Lookup!$U$2:$U$10,MATCH($D$43,Lookup!$S$2:$S$10,0))),0,ROUND(((_xlfn.DAYS(I1153,H1153)+1)*J1153)/7,0)))</f>
        <v>0</v>
      </c>
      <c r="N1153" s="766">
        <f t="shared" si="102"/>
        <v>0</v>
      </c>
      <c r="O1153" s="652"/>
      <c r="P1153" s="767"/>
      <c r="R1153" s="833">
        <f t="shared" si="103"/>
        <v>0</v>
      </c>
      <c r="S1153" s="849">
        <f t="shared" si="104"/>
        <v>0</v>
      </c>
    </row>
    <row r="1154" spans="2:19" x14ac:dyDescent="0.35">
      <c r="B1154" s="229"/>
      <c r="C1154" s="301"/>
      <c r="D1154" s="301"/>
      <c r="E1154" s="233"/>
      <c r="F1154" s="301"/>
      <c r="G1154" s="302"/>
      <c r="H1154" s="170"/>
      <c r="I1154" s="170"/>
      <c r="J1154" s="231"/>
      <c r="K1154" s="586">
        <f t="shared" si="100"/>
        <v>0</v>
      </c>
      <c r="L1154" s="587">
        <f t="shared" si="101"/>
        <v>0</v>
      </c>
      <c r="M1154" s="586">
        <f>IF(P1154="x",0,IF(I1154&lt;(INDEX(Lookup!$U$2:$U$10,MATCH($D$43,Lookup!$S$2:$S$10,0))),0,ROUND(((_xlfn.DAYS(I1154,H1154)+1)*J1154)/7,0)))</f>
        <v>0</v>
      </c>
      <c r="N1154" s="766">
        <f t="shared" si="102"/>
        <v>0</v>
      </c>
      <c r="O1154" s="652"/>
      <c r="P1154" s="767"/>
      <c r="R1154" s="833">
        <f t="shared" si="103"/>
        <v>0</v>
      </c>
      <c r="S1154" s="849">
        <f t="shared" si="104"/>
        <v>0</v>
      </c>
    </row>
    <row r="1155" spans="2:19" x14ac:dyDescent="0.35">
      <c r="B1155" s="229"/>
      <c r="C1155" s="301"/>
      <c r="D1155" s="301"/>
      <c r="E1155" s="233"/>
      <c r="F1155" s="301"/>
      <c r="G1155" s="302"/>
      <c r="H1155" s="170"/>
      <c r="I1155" s="170"/>
      <c r="J1155" s="231"/>
      <c r="K1155" s="586">
        <f t="shared" si="100"/>
        <v>0</v>
      </c>
      <c r="L1155" s="587">
        <f t="shared" si="101"/>
        <v>0</v>
      </c>
      <c r="M1155" s="586">
        <f>IF(P1155="x",0,IF(I1155&lt;(INDEX(Lookup!$U$2:$U$10,MATCH($D$43,Lookup!$S$2:$S$10,0))),0,ROUND(((_xlfn.DAYS(I1155,H1155)+1)*J1155)/7,0)))</f>
        <v>0</v>
      </c>
      <c r="N1155" s="766">
        <f t="shared" si="102"/>
        <v>0</v>
      </c>
      <c r="O1155" s="652"/>
      <c r="P1155" s="767"/>
      <c r="R1155" s="833">
        <f t="shared" si="103"/>
        <v>0</v>
      </c>
      <c r="S1155" s="849">
        <f t="shared" si="104"/>
        <v>0</v>
      </c>
    </row>
    <row r="1156" spans="2:19" x14ac:dyDescent="0.35">
      <c r="B1156" s="229"/>
      <c r="C1156" s="301"/>
      <c r="D1156" s="301"/>
      <c r="E1156" s="233"/>
      <c r="F1156" s="301"/>
      <c r="G1156" s="302"/>
      <c r="H1156" s="170"/>
      <c r="I1156" s="170"/>
      <c r="J1156" s="231"/>
      <c r="K1156" s="586">
        <f t="shared" si="100"/>
        <v>0</v>
      </c>
      <c r="L1156" s="587">
        <f t="shared" si="101"/>
        <v>0</v>
      </c>
      <c r="M1156" s="586">
        <f>IF(P1156="x",0,IF(I1156&lt;(INDEX(Lookup!$U$2:$U$10,MATCH($D$43,Lookup!$S$2:$S$10,0))),0,ROUND(((_xlfn.DAYS(I1156,H1156)+1)*J1156)/7,0)))</f>
        <v>0</v>
      </c>
      <c r="N1156" s="766">
        <f t="shared" si="102"/>
        <v>0</v>
      </c>
      <c r="O1156" s="652"/>
      <c r="P1156" s="767"/>
      <c r="R1156" s="833">
        <f t="shared" si="103"/>
        <v>0</v>
      </c>
      <c r="S1156" s="849">
        <f t="shared" si="104"/>
        <v>0</v>
      </c>
    </row>
    <row r="1157" spans="2:19" x14ac:dyDescent="0.35">
      <c r="B1157" s="229"/>
      <c r="C1157" s="301"/>
      <c r="D1157" s="301"/>
      <c r="E1157" s="233"/>
      <c r="F1157" s="301"/>
      <c r="G1157" s="302"/>
      <c r="H1157" s="170"/>
      <c r="I1157" s="170"/>
      <c r="J1157" s="231"/>
      <c r="K1157" s="586">
        <f t="shared" si="100"/>
        <v>0</v>
      </c>
      <c r="L1157" s="587">
        <f t="shared" si="101"/>
        <v>0</v>
      </c>
      <c r="M1157" s="586">
        <f>IF(P1157="x",0,IF(I1157&lt;(INDEX(Lookup!$U$2:$U$10,MATCH($D$43,Lookup!$S$2:$S$10,0))),0,ROUND(((_xlfn.DAYS(I1157,H1157)+1)*J1157)/7,0)))</f>
        <v>0</v>
      </c>
      <c r="N1157" s="766">
        <f t="shared" si="102"/>
        <v>0</v>
      </c>
      <c r="O1157" s="652"/>
      <c r="P1157" s="767"/>
      <c r="R1157" s="833">
        <f t="shared" si="103"/>
        <v>0</v>
      </c>
      <c r="S1157" s="849">
        <f t="shared" si="104"/>
        <v>0</v>
      </c>
    </row>
    <row r="1158" spans="2:19" x14ac:dyDescent="0.35">
      <c r="B1158" s="229"/>
      <c r="C1158" s="301"/>
      <c r="D1158" s="301"/>
      <c r="E1158" s="233"/>
      <c r="F1158" s="301"/>
      <c r="G1158" s="302"/>
      <c r="H1158" s="170"/>
      <c r="I1158" s="170"/>
      <c r="J1158" s="231"/>
      <c r="K1158" s="586">
        <f t="shared" si="100"/>
        <v>0</v>
      </c>
      <c r="L1158" s="587">
        <f t="shared" si="101"/>
        <v>0</v>
      </c>
      <c r="M1158" s="586">
        <f>IF(P1158="x",0,IF(I1158&lt;(INDEX(Lookup!$U$2:$U$10,MATCH($D$43,Lookup!$S$2:$S$10,0))),0,ROUND(((_xlfn.DAYS(I1158,H1158)+1)*J1158)/7,0)))</f>
        <v>0</v>
      </c>
      <c r="N1158" s="766">
        <f t="shared" si="102"/>
        <v>0</v>
      </c>
      <c r="O1158" s="652"/>
      <c r="P1158" s="767"/>
      <c r="R1158" s="833">
        <f t="shared" si="103"/>
        <v>0</v>
      </c>
      <c r="S1158" s="849">
        <f t="shared" si="104"/>
        <v>0</v>
      </c>
    </row>
    <row r="1159" spans="2:19" x14ac:dyDescent="0.35">
      <c r="B1159" s="229"/>
      <c r="C1159" s="301"/>
      <c r="D1159" s="301"/>
      <c r="E1159" s="233"/>
      <c r="F1159" s="301"/>
      <c r="G1159" s="302"/>
      <c r="H1159" s="170"/>
      <c r="I1159" s="170"/>
      <c r="J1159" s="231"/>
      <c r="K1159" s="586">
        <f t="shared" si="100"/>
        <v>0</v>
      </c>
      <c r="L1159" s="587">
        <f t="shared" si="101"/>
        <v>0</v>
      </c>
      <c r="M1159" s="586">
        <f>IF(P1159="x",0,IF(I1159&lt;(INDEX(Lookup!$U$2:$U$10,MATCH($D$43,Lookup!$S$2:$S$10,0))),0,ROUND(((_xlfn.DAYS(I1159,H1159)+1)*J1159)/7,0)))</f>
        <v>0</v>
      </c>
      <c r="N1159" s="766">
        <f t="shared" si="102"/>
        <v>0</v>
      </c>
      <c r="O1159" s="652"/>
      <c r="P1159" s="767"/>
      <c r="R1159" s="833">
        <f t="shared" si="103"/>
        <v>0</v>
      </c>
      <c r="S1159" s="849">
        <f t="shared" si="104"/>
        <v>0</v>
      </c>
    </row>
    <row r="1160" spans="2:19" x14ac:dyDescent="0.35">
      <c r="B1160" s="229"/>
      <c r="C1160" s="301"/>
      <c r="D1160" s="301"/>
      <c r="E1160" s="233"/>
      <c r="F1160" s="301"/>
      <c r="G1160" s="302"/>
      <c r="H1160" s="170"/>
      <c r="I1160" s="170"/>
      <c r="J1160" s="231"/>
      <c r="K1160" s="586">
        <f t="shared" si="100"/>
        <v>0</v>
      </c>
      <c r="L1160" s="587">
        <f t="shared" si="101"/>
        <v>0</v>
      </c>
      <c r="M1160" s="586">
        <f>IF(P1160="x",0,IF(I1160&lt;(INDEX(Lookup!$U$2:$U$10,MATCH($D$43,Lookup!$S$2:$S$10,0))),0,ROUND(((_xlfn.DAYS(I1160,H1160)+1)*J1160)/7,0)))</f>
        <v>0</v>
      </c>
      <c r="N1160" s="766">
        <f t="shared" si="102"/>
        <v>0</v>
      </c>
      <c r="O1160" s="652"/>
      <c r="P1160" s="767"/>
      <c r="R1160" s="833">
        <f t="shared" si="103"/>
        <v>0</v>
      </c>
      <c r="S1160" s="849">
        <f t="shared" si="104"/>
        <v>0</v>
      </c>
    </row>
    <row r="1161" spans="2:19" x14ac:dyDescent="0.35">
      <c r="B1161" s="229"/>
      <c r="C1161" s="301"/>
      <c r="D1161" s="301"/>
      <c r="E1161" s="233"/>
      <c r="F1161" s="301"/>
      <c r="G1161" s="302"/>
      <c r="H1161" s="170"/>
      <c r="I1161" s="170"/>
      <c r="J1161" s="231"/>
      <c r="K1161" s="586">
        <f t="shared" si="100"/>
        <v>0</v>
      </c>
      <c r="L1161" s="587">
        <f t="shared" si="101"/>
        <v>0</v>
      </c>
      <c r="M1161" s="586">
        <f>IF(P1161="x",0,IF(I1161&lt;(INDEX(Lookup!$U$2:$U$10,MATCH($D$43,Lookup!$S$2:$S$10,0))),0,ROUND(((_xlfn.DAYS(I1161,H1161)+1)*J1161)/7,0)))</f>
        <v>0</v>
      </c>
      <c r="N1161" s="766">
        <f t="shared" si="102"/>
        <v>0</v>
      </c>
      <c r="O1161" s="652"/>
      <c r="P1161" s="767"/>
      <c r="R1161" s="833">
        <f t="shared" si="103"/>
        <v>0</v>
      </c>
      <c r="S1161" s="849">
        <f t="shared" si="104"/>
        <v>0</v>
      </c>
    </row>
    <row r="1162" spans="2:19" x14ac:dyDescent="0.35">
      <c r="B1162" s="229"/>
      <c r="C1162" s="301"/>
      <c r="D1162" s="301"/>
      <c r="E1162" s="233"/>
      <c r="F1162" s="301"/>
      <c r="G1162" s="302"/>
      <c r="H1162" s="170"/>
      <c r="I1162" s="170"/>
      <c r="J1162" s="231"/>
      <c r="K1162" s="586">
        <f t="shared" si="100"/>
        <v>0</v>
      </c>
      <c r="L1162" s="587">
        <f t="shared" si="101"/>
        <v>0</v>
      </c>
      <c r="M1162" s="586">
        <f>IF(P1162="x",0,IF(I1162&lt;(INDEX(Lookup!$U$2:$U$10,MATCH($D$43,Lookup!$S$2:$S$10,0))),0,ROUND(((_xlfn.DAYS(I1162,H1162)+1)*J1162)/7,0)))</f>
        <v>0</v>
      </c>
      <c r="N1162" s="766">
        <f t="shared" si="102"/>
        <v>0</v>
      </c>
      <c r="O1162" s="652"/>
      <c r="P1162" s="767"/>
      <c r="R1162" s="833">
        <f t="shared" si="103"/>
        <v>0</v>
      </c>
      <c r="S1162" s="849">
        <f t="shared" si="104"/>
        <v>0</v>
      </c>
    </row>
    <row r="1163" spans="2:19" x14ac:dyDescent="0.35">
      <c r="B1163" s="229"/>
      <c r="C1163" s="301"/>
      <c r="D1163" s="301"/>
      <c r="E1163" s="233"/>
      <c r="F1163" s="301"/>
      <c r="G1163" s="302"/>
      <c r="H1163" s="170"/>
      <c r="I1163" s="170"/>
      <c r="J1163" s="231"/>
      <c r="K1163" s="586">
        <f t="shared" si="100"/>
        <v>0</v>
      </c>
      <c r="L1163" s="587">
        <f t="shared" si="101"/>
        <v>0</v>
      </c>
      <c r="M1163" s="586">
        <f>IF(P1163="x",0,IF(I1163&lt;(INDEX(Lookup!$U$2:$U$10,MATCH($D$43,Lookup!$S$2:$S$10,0))),0,ROUND(((_xlfn.DAYS(I1163,H1163)+1)*J1163)/7,0)))</f>
        <v>0</v>
      </c>
      <c r="N1163" s="766">
        <f t="shared" si="102"/>
        <v>0</v>
      </c>
      <c r="O1163" s="652"/>
      <c r="P1163" s="767"/>
      <c r="R1163" s="833">
        <f t="shared" si="103"/>
        <v>0</v>
      </c>
      <c r="S1163" s="849">
        <f t="shared" si="104"/>
        <v>0</v>
      </c>
    </row>
    <row r="1164" spans="2:19" x14ac:dyDescent="0.35">
      <c r="B1164" s="229"/>
      <c r="C1164" s="301"/>
      <c r="D1164" s="301"/>
      <c r="E1164" s="233"/>
      <c r="F1164" s="301"/>
      <c r="G1164" s="302"/>
      <c r="H1164" s="170"/>
      <c r="I1164" s="170"/>
      <c r="J1164" s="231"/>
      <c r="K1164" s="586">
        <f t="shared" si="100"/>
        <v>0</v>
      </c>
      <c r="L1164" s="587">
        <f t="shared" si="101"/>
        <v>0</v>
      </c>
      <c r="M1164" s="586">
        <f>IF(P1164="x",0,IF(I1164&lt;(INDEX(Lookup!$U$2:$U$10,MATCH($D$43,Lookup!$S$2:$S$10,0))),0,ROUND(((_xlfn.DAYS(I1164,H1164)+1)*J1164)/7,0)))</f>
        <v>0</v>
      </c>
      <c r="N1164" s="766">
        <f t="shared" si="102"/>
        <v>0</v>
      </c>
      <c r="O1164" s="652"/>
      <c r="P1164" s="767"/>
      <c r="R1164" s="833">
        <f t="shared" si="103"/>
        <v>0</v>
      </c>
      <c r="S1164" s="849">
        <f t="shared" si="104"/>
        <v>0</v>
      </c>
    </row>
    <row r="1165" spans="2:19" x14ac:dyDescent="0.35">
      <c r="B1165" s="229"/>
      <c r="C1165" s="301"/>
      <c r="D1165" s="301"/>
      <c r="E1165" s="233"/>
      <c r="F1165" s="301"/>
      <c r="G1165" s="302"/>
      <c r="H1165" s="170"/>
      <c r="I1165" s="170"/>
      <c r="J1165" s="231"/>
      <c r="K1165" s="586">
        <f t="shared" si="100"/>
        <v>0</v>
      </c>
      <c r="L1165" s="587">
        <f t="shared" si="101"/>
        <v>0</v>
      </c>
      <c r="M1165" s="586">
        <f>IF(P1165="x",0,IF(I1165&lt;(INDEX(Lookup!$U$2:$U$10,MATCH($D$43,Lookup!$S$2:$S$10,0))),0,ROUND(((_xlfn.DAYS(I1165,H1165)+1)*J1165)/7,0)))</f>
        <v>0</v>
      </c>
      <c r="N1165" s="766">
        <f t="shared" si="102"/>
        <v>0</v>
      </c>
      <c r="O1165" s="652"/>
      <c r="P1165" s="767"/>
      <c r="R1165" s="833">
        <f t="shared" si="103"/>
        <v>0</v>
      </c>
      <c r="S1165" s="849">
        <f t="shared" si="104"/>
        <v>0</v>
      </c>
    </row>
    <row r="1166" spans="2:19" x14ac:dyDescent="0.35">
      <c r="B1166" s="229"/>
      <c r="C1166" s="301"/>
      <c r="D1166" s="301"/>
      <c r="E1166" s="233"/>
      <c r="F1166" s="301"/>
      <c r="G1166" s="302"/>
      <c r="H1166" s="170"/>
      <c r="I1166" s="170"/>
      <c r="J1166" s="231"/>
      <c r="K1166" s="586">
        <f t="shared" si="100"/>
        <v>0</v>
      </c>
      <c r="L1166" s="587">
        <f t="shared" si="101"/>
        <v>0</v>
      </c>
      <c r="M1166" s="586">
        <f>IF(P1166="x",0,IF(I1166&lt;(INDEX(Lookup!$U$2:$U$10,MATCH($D$43,Lookup!$S$2:$S$10,0))),0,ROUND(((_xlfn.DAYS(I1166,H1166)+1)*J1166)/7,0)))</f>
        <v>0</v>
      </c>
      <c r="N1166" s="766">
        <f t="shared" si="102"/>
        <v>0</v>
      </c>
      <c r="O1166" s="652"/>
      <c r="P1166" s="767"/>
      <c r="R1166" s="833">
        <f t="shared" si="103"/>
        <v>0</v>
      </c>
      <c r="S1166" s="849">
        <f t="shared" si="104"/>
        <v>0</v>
      </c>
    </row>
    <row r="1167" spans="2:19" x14ac:dyDescent="0.35">
      <c r="B1167" s="229"/>
      <c r="C1167" s="301"/>
      <c r="D1167" s="301"/>
      <c r="E1167" s="233"/>
      <c r="F1167" s="301"/>
      <c r="G1167" s="302"/>
      <c r="H1167" s="170"/>
      <c r="I1167" s="170"/>
      <c r="J1167" s="231"/>
      <c r="K1167" s="586">
        <f t="shared" si="100"/>
        <v>0</v>
      </c>
      <c r="L1167" s="587">
        <f t="shared" si="101"/>
        <v>0</v>
      </c>
      <c r="M1167" s="586">
        <f>IF(P1167="x",0,IF(I1167&lt;(INDEX(Lookup!$U$2:$U$10,MATCH($D$43,Lookup!$S$2:$S$10,0))),0,ROUND(((_xlfn.DAYS(I1167,H1167)+1)*J1167)/7,0)))</f>
        <v>0</v>
      </c>
      <c r="N1167" s="766">
        <f t="shared" si="102"/>
        <v>0</v>
      </c>
      <c r="O1167" s="652"/>
      <c r="P1167" s="767"/>
      <c r="R1167" s="833">
        <f t="shared" si="103"/>
        <v>0</v>
      </c>
      <c r="S1167" s="849">
        <f t="shared" si="104"/>
        <v>0</v>
      </c>
    </row>
    <row r="1168" spans="2:19" x14ac:dyDescent="0.35">
      <c r="B1168" s="229"/>
      <c r="C1168" s="301"/>
      <c r="D1168" s="301"/>
      <c r="E1168" s="233"/>
      <c r="F1168" s="301"/>
      <c r="G1168" s="302"/>
      <c r="H1168" s="170"/>
      <c r="I1168" s="170"/>
      <c r="J1168" s="231"/>
      <c r="K1168" s="586">
        <f t="shared" si="100"/>
        <v>0</v>
      </c>
      <c r="L1168" s="587">
        <f t="shared" si="101"/>
        <v>0</v>
      </c>
      <c r="M1168" s="586">
        <f>IF(P1168="x",0,IF(I1168&lt;(INDEX(Lookup!$U$2:$U$10,MATCH($D$43,Lookup!$S$2:$S$10,0))),0,ROUND(((_xlfn.DAYS(I1168,H1168)+1)*J1168)/7,0)))</f>
        <v>0</v>
      </c>
      <c r="N1168" s="766">
        <f t="shared" si="102"/>
        <v>0</v>
      </c>
      <c r="O1168" s="652"/>
      <c r="P1168" s="767"/>
      <c r="R1168" s="833">
        <f t="shared" si="103"/>
        <v>0</v>
      </c>
      <c r="S1168" s="849">
        <f t="shared" si="104"/>
        <v>0</v>
      </c>
    </row>
    <row r="1169" spans="2:19" x14ac:dyDescent="0.35">
      <c r="B1169" s="229"/>
      <c r="C1169" s="301"/>
      <c r="D1169" s="301"/>
      <c r="E1169" s="233"/>
      <c r="F1169" s="301"/>
      <c r="G1169" s="302"/>
      <c r="H1169" s="170"/>
      <c r="I1169" s="170"/>
      <c r="J1169" s="231"/>
      <c r="K1169" s="586">
        <f t="shared" si="100"/>
        <v>0</v>
      </c>
      <c r="L1169" s="587">
        <f t="shared" si="101"/>
        <v>0</v>
      </c>
      <c r="M1169" s="586">
        <f>IF(P1169="x",0,IF(I1169&lt;(INDEX(Lookup!$U$2:$U$10,MATCH($D$43,Lookup!$S$2:$S$10,0))),0,ROUND(((_xlfn.DAYS(I1169,H1169)+1)*J1169)/7,0)))</f>
        <v>0</v>
      </c>
      <c r="N1169" s="766">
        <f t="shared" si="102"/>
        <v>0</v>
      </c>
      <c r="O1169" s="652"/>
      <c r="P1169" s="767"/>
      <c r="R1169" s="833">
        <f t="shared" si="103"/>
        <v>0</v>
      </c>
      <c r="S1169" s="849">
        <f t="shared" si="104"/>
        <v>0</v>
      </c>
    </row>
    <row r="1170" spans="2:19" x14ac:dyDescent="0.35">
      <c r="B1170" s="229"/>
      <c r="C1170" s="301"/>
      <c r="D1170" s="301"/>
      <c r="E1170" s="233"/>
      <c r="F1170" s="301"/>
      <c r="G1170" s="302"/>
      <c r="H1170" s="170"/>
      <c r="I1170" s="170"/>
      <c r="J1170" s="231"/>
      <c r="K1170" s="586">
        <f t="shared" si="100"/>
        <v>0</v>
      </c>
      <c r="L1170" s="587">
        <f t="shared" si="101"/>
        <v>0</v>
      </c>
      <c r="M1170" s="586">
        <f>IF(P1170="x",0,IF(I1170&lt;(INDEX(Lookup!$U$2:$U$10,MATCH($D$43,Lookup!$S$2:$S$10,0))),0,ROUND(((_xlfn.DAYS(I1170,H1170)+1)*J1170)/7,0)))</f>
        <v>0</v>
      </c>
      <c r="N1170" s="766">
        <f t="shared" si="102"/>
        <v>0</v>
      </c>
      <c r="O1170" s="652"/>
      <c r="P1170" s="767"/>
      <c r="R1170" s="833">
        <f t="shared" si="103"/>
        <v>0</v>
      </c>
      <c r="S1170" s="849">
        <f t="shared" si="104"/>
        <v>0</v>
      </c>
    </row>
    <row r="1171" spans="2:19" x14ac:dyDescent="0.35">
      <c r="B1171" s="229"/>
      <c r="C1171" s="301"/>
      <c r="D1171" s="301"/>
      <c r="E1171" s="233"/>
      <c r="F1171" s="301"/>
      <c r="G1171" s="302"/>
      <c r="H1171" s="170"/>
      <c r="I1171" s="170"/>
      <c r="J1171" s="231"/>
      <c r="K1171" s="586">
        <f t="shared" si="100"/>
        <v>0</v>
      </c>
      <c r="L1171" s="587">
        <f t="shared" si="101"/>
        <v>0</v>
      </c>
      <c r="M1171" s="586">
        <f>IF(P1171="x",0,IF(I1171&lt;(INDEX(Lookup!$U$2:$U$10,MATCH($D$43,Lookup!$S$2:$S$10,0))),0,ROUND(((_xlfn.DAYS(I1171,H1171)+1)*J1171)/7,0)))</f>
        <v>0</v>
      </c>
      <c r="N1171" s="766">
        <f t="shared" si="102"/>
        <v>0</v>
      </c>
      <c r="O1171" s="652"/>
      <c r="P1171" s="767"/>
      <c r="R1171" s="833">
        <f t="shared" si="103"/>
        <v>0</v>
      </c>
      <c r="S1171" s="849">
        <f t="shared" si="104"/>
        <v>0</v>
      </c>
    </row>
    <row r="1172" spans="2:19" x14ac:dyDescent="0.35">
      <c r="B1172" s="229"/>
      <c r="C1172" s="301"/>
      <c r="D1172" s="301"/>
      <c r="E1172" s="233"/>
      <c r="F1172" s="301"/>
      <c r="G1172" s="302"/>
      <c r="H1172" s="170"/>
      <c r="I1172" s="170"/>
      <c r="J1172" s="231"/>
      <c r="K1172" s="586">
        <f t="shared" si="100"/>
        <v>0</v>
      </c>
      <c r="L1172" s="587">
        <f t="shared" si="101"/>
        <v>0</v>
      </c>
      <c r="M1172" s="586">
        <f>IF(P1172="x",0,IF(I1172&lt;(INDEX(Lookup!$U$2:$U$10,MATCH($D$43,Lookup!$S$2:$S$10,0))),0,ROUND(((_xlfn.DAYS(I1172,H1172)+1)*J1172)/7,0)))</f>
        <v>0</v>
      </c>
      <c r="N1172" s="766">
        <f t="shared" si="102"/>
        <v>0</v>
      </c>
      <c r="O1172" s="652"/>
      <c r="P1172" s="767"/>
      <c r="R1172" s="833">
        <f t="shared" si="103"/>
        <v>0</v>
      </c>
      <c r="S1172" s="849">
        <f t="shared" si="104"/>
        <v>0</v>
      </c>
    </row>
    <row r="1173" spans="2:19" x14ac:dyDescent="0.35">
      <c r="B1173" s="229"/>
      <c r="C1173" s="301"/>
      <c r="D1173" s="301"/>
      <c r="E1173" s="233"/>
      <c r="F1173" s="301"/>
      <c r="G1173" s="302"/>
      <c r="H1173" s="170"/>
      <c r="I1173" s="170"/>
      <c r="J1173" s="231"/>
      <c r="K1173" s="586">
        <f t="shared" si="100"/>
        <v>0</v>
      </c>
      <c r="L1173" s="587">
        <f t="shared" si="101"/>
        <v>0</v>
      </c>
      <c r="M1173" s="586">
        <f>IF(P1173="x",0,IF(I1173&lt;(INDEX(Lookup!$U$2:$U$10,MATCH($D$43,Lookup!$S$2:$S$10,0))),0,ROUND(((_xlfn.DAYS(I1173,H1173)+1)*J1173)/7,0)))</f>
        <v>0</v>
      </c>
      <c r="N1173" s="766">
        <f t="shared" si="102"/>
        <v>0</v>
      </c>
      <c r="O1173" s="652"/>
      <c r="P1173" s="767"/>
      <c r="R1173" s="833">
        <f t="shared" si="103"/>
        <v>0</v>
      </c>
      <c r="S1173" s="849">
        <f t="shared" si="104"/>
        <v>0</v>
      </c>
    </row>
    <row r="1174" spans="2:19" x14ac:dyDescent="0.35">
      <c r="B1174" s="229"/>
      <c r="C1174" s="301"/>
      <c r="D1174" s="301"/>
      <c r="E1174" s="233"/>
      <c r="F1174" s="301"/>
      <c r="G1174" s="302"/>
      <c r="H1174" s="170"/>
      <c r="I1174" s="170"/>
      <c r="J1174" s="231"/>
      <c r="K1174" s="586">
        <f t="shared" si="100"/>
        <v>0</v>
      </c>
      <c r="L1174" s="587">
        <f t="shared" si="101"/>
        <v>0</v>
      </c>
      <c r="M1174" s="586">
        <f>IF(P1174="x",0,IF(I1174&lt;(INDEX(Lookup!$U$2:$U$10,MATCH($D$43,Lookup!$S$2:$S$10,0))),0,ROUND(((_xlfn.DAYS(I1174,H1174)+1)*J1174)/7,0)))</f>
        <v>0</v>
      </c>
      <c r="N1174" s="766">
        <f t="shared" si="102"/>
        <v>0</v>
      </c>
      <c r="O1174" s="652"/>
      <c r="P1174" s="767"/>
      <c r="R1174" s="833">
        <f t="shared" si="103"/>
        <v>0</v>
      </c>
      <c r="S1174" s="849">
        <f t="shared" si="104"/>
        <v>0</v>
      </c>
    </row>
    <row r="1175" spans="2:19" x14ac:dyDescent="0.35">
      <c r="B1175" s="229"/>
      <c r="C1175" s="301"/>
      <c r="D1175" s="301"/>
      <c r="E1175" s="233"/>
      <c r="F1175" s="301"/>
      <c r="G1175" s="302"/>
      <c r="H1175" s="170"/>
      <c r="I1175" s="170"/>
      <c r="J1175" s="231"/>
      <c r="K1175" s="586">
        <f t="shared" si="100"/>
        <v>0</v>
      </c>
      <c r="L1175" s="587">
        <f t="shared" si="101"/>
        <v>0</v>
      </c>
      <c r="M1175" s="586">
        <f>IF(P1175="x",0,IF(I1175&lt;(INDEX(Lookup!$U$2:$U$10,MATCH($D$43,Lookup!$S$2:$S$10,0))),0,ROUND(((_xlfn.DAYS(I1175,H1175)+1)*J1175)/7,0)))</f>
        <v>0</v>
      </c>
      <c r="N1175" s="766">
        <f t="shared" si="102"/>
        <v>0</v>
      </c>
      <c r="O1175" s="652"/>
      <c r="P1175" s="767"/>
      <c r="R1175" s="833">
        <f t="shared" si="103"/>
        <v>0</v>
      </c>
      <c r="S1175" s="849">
        <f t="shared" si="104"/>
        <v>0</v>
      </c>
    </row>
    <row r="1176" spans="2:19" x14ac:dyDescent="0.35">
      <c r="B1176" s="229"/>
      <c r="C1176" s="301"/>
      <c r="D1176" s="301"/>
      <c r="E1176" s="233"/>
      <c r="F1176" s="301"/>
      <c r="G1176" s="302"/>
      <c r="H1176" s="170"/>
      <c r="I1176" s="170"/>
      <c r="J1176" s="231"/>
      <c r="K1176" s="586">
        <f t="shared" si="100"/>
        <v>0</v>
      </c>
      <c r="L1176" s="587">
        <f t="shared" si="101"/>
        <v>0</v>
      </c>
      <c r="M1176" s="586">
        <f>IF(P1176="x",0,IF(I1176&lt;(INDEX(Lookup!$U$2:$U$10,MATCH($D$43,Lookup!$S$2:$S$10,0))),0,ROUND(((_xlfn.DAYS(I1176,H1176)+1)*J1176)/7,0)))</f>
        <v>0</v>
      </c>
      <c r="N1176" s="766">
        <f t="shared" si="102"/>
        <v>0</v>
      </c>
      <c r="O1176" s="652"/>
      <c r="P1176" s="767"/>
      <c r="R1176" s="833">
        <f t="shared" si="103"/>
        <v>0</v>
      </c>
      <c r="S1176" s="849">
        <f t="shared" si="104"/>
        <v>0</v>
      </c>
    </row>
    <row r="1177" spans="2:19" x14ac:dyDescent="0.35">
      <c r="B1177" s="229"/>
      <c r="C1177" s="301"/>
      <c r="D1177" s="301"/>
      <c r="E1177" s="233"/>
      <c r="F1177" s="301"/>
      <c r="G1177" s="302"/>
      <c r="H1177" s="170"/>
      <c r="I1177" s="170"/>
      <c r="J1177" s="231"/>
      <c r="K1177" s="586">
        <f t="shared" si="100"/>
        <v>0</v>
      </c>
      <c r="L1177" s="587">
        <f t="shared" si="101"/>
        <v>0</v>
      </c>
      <c r="M1177" s="586">
        <f>IF(P1177="x",0,IF(I1177&lt;(INDEX(Lookup!$U$2:$U$10,MATCH($D$43,Lookup!$S$2:$S$10,0))),0,ROUND(((_xlfn.DAYS(I1177,H1177)+1)*J1177)/7,0)))</f>
        <v>0</v>
      </c>
      <c r="N1177" s="766">
        <f t="shared" si="102"/>
        <v>0</v>
      </c>
      <c r="O1177" s="652"/>
      <c r="P1177" s="767"/>
      <c r="R1177" s="833">
        <f t="shared" si="103"/>
        <v>0</v>
      </c>
      <c r="S1177" s="849">
        <f t="shared" si="104"/>
        <v>0</v>
      </c>
    </row>
    <row r="1178" spans="2:19" x14ac:dyDescent="0.35">
      <c r="B1178" s="229"/>
      <c r="C1178" s="301"/>
      <c r="D1178" s="301"/>
      <c r="E1178" s="233"/>
      <c r="F1178" s="301"/>
      <c r="G1178" s="302"/>
      <c r="H1178" s="170"/>
      <c r="I1178" s="170"/>
      <c r="J1178" s="231"/>
      <c r="K1178" s="586">
        <f t="shared" si="100"/>
        <v>0</v>
      </c>
      <c r="L1178" s="587">
        <f t="shared" si="101"/>
        <v>0</v>
      </c>
      <c r="M1178" s="586">
        <f>IF(P1178="x",0,IF(I1178&lt;(INDEX(Lookup!$U$2:$U$10,MATCH($D$43,Lookup!$S$2:$S$10,0))),0,ROUND(((_xlfn.DAYS(I1178,H1178)+1)*J1178)/7,0)))</f>
        <v>0</v>
      </c>
      <c r="N1178" s="766">
        <f t="shared" si="102"/>
        <v>0</v>
      </c>
      <c r="O1178" s="652"/>
      <c r="P1178" s="767"/>
      <c r="R1178" s="833">
        <f t="shared" si="103"/>
        <v>0</v>
      </c>
      <c r="S1178" s="849">
        <f t="shared" si="104"/>
        <v>0</v>
      </c>
    </row>
    <row r="1179" spans="2:19" x14ac:dyDescent="0.35">
      <c r="B1179" s="229"/>
      <c r="C1179" s="301"/>
      <c r="D1179" s="301"/>
      <c r="E1179" s="233"/>
      <c r="F1179" s="301"/>
      <c r="G1179" s="302"/>
      <c r="H1179" s="170"/>
      <c r="I1179" s="170"/>
      <c r="J1179" s="231"/>
      <c r="K1179" s="586">
        <f t="shared" si="100"/>
        <v>0</v>
      </c>
      <c r="L1179" s="587">
        <f t="shared" si="101"/>
        <v>0</v>
      </c>
      <c r="M1179" s="586">
        <f>IF(P1179="x",0,IF(I1179&lt;(INDEX(Lookup!$U$2:$U$10,MATCH($D$43,Lookup!$S$2:$S$10,0))),0,ROUND(((_xlfn.DAYS(I1179,H1179)+1)*J1179)/7,0)))</f>
        <v>0</v>
      </c>
      <c r="N1179" s="766">
        <f t="shared" si="102"/>
        <v>0</v>
      </c>
      <c r="O1179" s="652"/>
      <c r="P1179" s="767"/>
      <c r="R1179" s="833">
        <f t="shared" si="103"/>
        <v>0</v>
      </c>
      <c r="S1179" s="849">
        <f t="shared" si="104"/>
        <v>0</v>
      </c>
    </row>
    <row r="1180" spans="2:19" x14ac:dyDescent="0.35">
      <c r="B1180" s="229"/>
      <c r="C1180" s="301"/>
      <c r="D1180" s="301"/>
      <c r="E1180" s="233"/>
      <c r="F1180" s="301"/>
      <c r="G1180" s="302"/>
      <c r="H1180" s="170"/>
      <c r="I1180" s="170"/>
      <c r="J1180" s="231"/>
      <c r="K1180" s="586">
        <f t="shared" si="100"/>
        <v>0</v>
      </c>
      <c r="L1180" s="587">
        <f t="shared" si="101"/>
        <v>0</v>
      </c>
      <c r="M1180" s="586">
        <f>IF(P1180="x",0,IF(I1180&lt;(INDEX(Lookup!$U$2:$U$10,MATCH($D$43,Lookup!$S$2:$S$10,0))),0,ROUND(((_xlfn.DAYS(I1180,H1180)+1)*J1180)/7,0)))</f>
        <v>0</v>
      </c>
      <c r="N1180" s="766">
        <f t="shared" si="102"/>
        <v>0</v>
      </c>
      <c r="O1180" s="652"/>
      <c r="P1180" s="767"/>
      <c r="R1180" s="833">
        <f t="shared" si="103"/>
        <v>0</v>
      </c>
      <c r="S1180" s="849">
        <f t="shared" si="104"/>
        <v>0</v>
      </c>
    </row>
    <row r="1181" spans="2:19" x14ac:dyDescent="0.35">
      <c r="B1181" s="229"/>
      <c r="C1181" s="301"/>
      <c r="D1181" s="301"/>
      <c r="E1181" s="233"/>
      <c r="F1181" s="301"/>
      <c r="G1181" s="302"/>
      <c r="H1181" s="170"/>
      <c r="I1181" s="170"/>
      <c r="J1181" s="231"/>
      <c r="K1181" s="586">
        <f t="shared" si="100"/>
        <v>0</v>
      </c>
      <c r="L1181" s="587">
        <f t="shared" si="101"/>
        <v>0</v>
      </c>
      <c r="M1181" s="586">
        <f>IF(P1181="x",0,IF(I1181&lt;(INDEX(Lookup!$U$2:$U$10,MATCH($D$43,Lookup!$S$2:$S$10,0))),0,ROUND(((_xlfn.DAYS(I1181,H1181)+1)*J1181)/7,0)))</f>
        <v>0</v>
      </c>
      <c r="N1181" s="766">
        <f t="shared" si="102"/>
        <v>0</v>
      </c>
      <c r="O1181" s="652"/>
      <c r="P1181" s="767"/>
      <c r="R1181" s="833">
        <f t="shared" si="103"/>
        <v>0</v>
      </c>
      <c r="S1181" s="849">
        <f t="shared" si="104"/>
        <v>0</v>
      </c>
    </row>
    <row r="1182" spans="2:19" x14ac:dyDescent="0.35">
      <c r="B1182" s="229"/>
      <c r="C1182" s="301"/>
      <c r="D1182" s="301"/>
      <c r="E1182" s="233"/>
      <c r="F1182" s="301"/>
      <c r="G1182" s="302"/>
      <c r="H1182" s="170"/>
      <c r="I1182" s="170"/>
      <c r="J1182" s="231"/>
      <c r="K1182" s="586">
        <f t="shared" si="100"/>
        <v>0</v>
      </c>
      <c r="L1182" s="587">
        <f t="shared" si="101"/>
        <v>0</v>
      </c>
      <c r="M1182" s="586">
        <f>IF(P1182="x",0,IF(I1182&lt;(INDEX(Lookup!$U$2:$U$10,MATCH($D$43,Lookup!$S$2:$S$10,0))),0,ROUND(((_xlfn.DAYS(I1182,H1182)+1)*J1182)/7,0)))</f>
        <v>0</v>
      </c>
      <c r="N1182" s="766">
        <f t="shared" si="102"/>
        <v>0</v>
      </c>
      <c r="O1182" s="652"/>
      <c r="P1182" s="767"/>
      <c r="R1182" s="833">
        <f t="shared" si="103"/>
        <v>0</v>
      </c>
      <c r="S1182" s="849">
        <f t="shared" si="104"/>
        <v>0</v>
      </c>
    </row>
    <row r="1183" spans="2:19" x14ac:dyDescent="0.35">
      <c r="B1183" s="229"/>
      <c r="C1183" s="301"/>
      <c r="D1183" s="301"/>
      <c r="E1183" s="233"/>
      <c r="F1183" s="301"/>
      <c r="G1183" s="302"/>
      <c r="H1183" s="170"/>
      <c r="I1183" s="170"/>
      <c r="J1183" s="231"/>
      <c r="K1183" s="586">
        <f t="shared" si="100"/>
        <v>0</v>
      </c>
      <c r="L1183" s="587">
        <f t="shared" si="101"/>
        <v>0</v>
      </c>
      <c r="M1183" s="586">
        <f>IF(P1183="x",0,IF(I1183&lt;(INDEX(Lookup!$U$2:$U$10,MATCH($D$43,Lookup!$S$2:$S$10,0))),0,ROUND(((_xlfn.DAYS(I1183,H1183)+1)*J1183)/7,0)))</f>
        <v>0</v>
      </c>
      <c r="N1183" s="766">
        <f t="shared" si="102"/>
        <v>0</v>
      </c>
      <c r="O1183" s="652"/>
      <c r="P1183" s="767"/>
      <c r="R1183" s="833">
        <f t="shared" si="103"/>
        <v>0</v>
      </c>
      <c r="S1183" s="849">
        <f t="shared" si="104"/>
        <v>0</v>
      </c>
    </row>
    <row r="1184" spans="2:19" x14ac:dyDescent="0.35">
      <c r="B1184" s="229"/>
      <c r="C1184" s="301"/>
      <c r="D1184" s="301"/>
      <c r="E1184" s="233"/>
      <c r="F1184" s="301"/>
      <c r="G1184" s="302"/>
      <c r="H1184" s="170"/>
      <c r="I1184" s="170"/>
      <c r="J1184" s="231"/>
      <c r="K1184" s="586">
        <f t="shared" si="100"/>
        <v>0</v>
      </c>
      <c r="L1184" s="587">
        <f t="shared" si="101"/>
        <v>0</v>
      </c>
      <c r="M1184" s="586">
        <f>IF(P1184="x",0,IF(I1184&lt;(INDEX(Lookup!$U$2:$U$10,MATCH($D$43,Lookup!$S$2:$S$10,0))),0,ROUND(((_xlfn.DAYS(I1184,H1184)+1)*J1184)/7,0)))</f>
        <v>0</v>
      </c>
      <c r="N1184" s="766">
        <f t="shared" si="102"/>
        <v>0</v>
      </c>
      <c r="O1184" s="652"/>
      <c r="P1184" s="767"/>
      <c r="R1184" s="833">
        <f t="shared" si="103"/>
        <v>0</v>
      </c>
      <c r="S1184" s="849">
        <f t="shared" si="104"/>
        <v>0</v>
      </c>
    </row>
    <row r="1185" spans="2:19" x14ac:dyDescent="0.35">
      <c r="B1185" s="229"/>
      <c r="C1185" s="301"/>
      <c r="D1185" s="301"/>
      <c r="E1185" s="233"/>
      <c r="F1185" s="301"/>
      <c r="G1185" s="302"/>
      <c r="H1185" s="170"/>
      <c r="I1185" s="170"/>
      <c r="J1185" s="231"/>
      <c r="K1185" s="586">
        <f t="shared" si="100"/>
        <v>0</v>
      </c>
      <c r="L1185" s="587">
        <f t="shared" si="101"/>
        <v>0</v>
      </c>
      <c r="M1185" s="586">
        <f>IF(P1185="x",0,IF(I1185&lt;(INDEX(Lookup!$U$2:$U$10,MATCH($D$43,Lookup!$S$2:$S$10,0))),0,ROUND(((_xlfn.DAYS(I1185,H1185)+1)*J1185)/7,0)))</f>
        <v>0</v>
      </c>
      <c r="N1185" s="766">
        <f t="shared" si="102"/>
        <v>0</v>
      </c>
      <c r="O1185" s="652"/>
      <c r="P1185" s="767"/>
      <c r="R1185" s="833">
        <f t="shared" si="103"/>
        <v>0</v>
      </c>
      <c r="S1185" s="849">
        <f t="shared" si="104"/>
        <v>0</v>
      </c>
    </row>
    <row r="1186" spans="2:19" x14ac:dyDescent="0.35">
      <c r="B1186" s="229"/>
      <c r="C1186" s="301"/>
      <c r="D1186" s="301"/>
      <c r="E1186" s="233"/>
      <c r="F1186" s="301"/>
      <c r="G1186" s="302"/>
      <c r="H1186" s="170"/>
      <c r="I1186" s="170"/>
      <c r="J1186" s="231"/>
      <c r="K1186" s="586">
        <f t="shared" si="100"/>
        <v>0</v>
      </c>
      <c r="L1186" s="587">
        <f t="shared" si="101"/>
        <v>0</v>
      </c>
      <c r="M1186" s="586">
        <f>IF(P1186="x",0,IF(I1186&lt;(INDEX(Lookup!$U$2:$U$10,MATCH($D$43,Lookup!$S$2:$S$10,0))),0,ROUND(((_xlfn.DAYS(I1186,H1186)+1)*J1186)/7,0)))</f>
        <v>0</v>
      </c>
      <c r="N1186" s="766">
        <f t="shared" si="102"/>
        <v>0</v>
      </c>
      <c r="O1186" s="652"/>
      <c r="P1186" s="767"/>
      <c r="R1186" s="833">
        <f t="shared" si="103"/>
        <v>0</v>
      </c>
      <c r="S1186" s="849">
        <f t="shared" si="104"/>
        <v>0</v>
      </c>
    </row>
    <row r="1187" spans="2:19" x14ac:dyDescent="0.35">
      <c r="B1187" s="229"/>
      <c r="C1187" s="301"/>
      <c r="D1187" s="301"/>
      <c r="E1187" s="233"/>
      <c r="F1187" s="301"/>
      <c r="G1187" s="302"/>
      <c r="H1187" s="170"/>
      <c r="I1187" s="170"/>
      <c r="J1187" s="231"/>
      <c r="K1187" s="586">
        <f t="shared" si="100"/>
        <v>0</v>
      </c>
      <c r="L1187" s="587">
        <f t="shared" si="101"/>
        <v>0</v>
      </c>
      <c r="M1187" s="586">
        <f>IF(P1187="x",0,IF(I1187&lt;(INDEX(Lookup!$U$2:$U$10,MATCH($D$43,Lookup!$S$2:$S$10,0))),0,ROUND(((_xlfn.DAYS(I1187,H1187)+1)*J1187)/7,0)))</f>
        <v>0</v>
      </c>
      <c r="N1187" s="766">
        <f t="shared" si="102"/>
        <v>0</v>
      </c>
      <c r="O1187" s="652"/>
      <c r="P1187" s="767"/>
      <c r="R1187" s="833">
        <f t="shared" si="103"/>
        <v>0</v>
      </c>
      <c r="S1187" s="849">
        <f t="shared" si="104"/>
        <v>0</v>
      </c>
    </row>
    <row r="1188" spans="2:19" x14ac:dyDescent="0.35">
      <c r="B1188" s="229"/>
      <c r="C1188" s="301"/>
      <c r="D1188" s="301"/>
      <c r="E1188" s="233"/>
      <c r="F1188" s="301"/>
      <c r="G1188" s="302"/>
      <c r="H1188" s="170"/>
      <c r="I1188" s="170"/>
      <c r="J1188" s="231"/>
      <c r="K1188" s="586">
        <f t="shared" si="100"/>
        <v>0</v>
      </c>
      <c r="L1188" s="587">
        <f t="shared" si="101"/>
        <v>0</v>
      </c>
      <c r="M1188" s="586">
        <f>IF(P1188="x",0,IF(I1188&lt;(INDEX(Lookup!$U$2:$U$10,MATCH($D$43,Lookup!$S$2:$S$10,0))),0,ROUND(((_xlfn.DAYS(I1188,H1188)+1)*J1188)/7,0)))</f>
        <v>0</v>
      </c>
      <c r="N1188" s="766">
        <f t="shared" si="102"/>
        <v>0</v>
      </c>
      <c r="O1188" s="652"/>
      <c r="P1188" s="767"/>
      <c r="R1188" s="833">
        <f t="shared" si="103"/>
        <v>0</v>
      </c>
      <c r="S1188" s="849">
        <f t="shared" si="104"/>
        <v>0</v>
      </c>
    </row>
    <row r="1189" spans="2:19" x14ac:dyDescent="0.35">
      <c r="B1189" s="229"/>
      <c r="C1189" s="301"/>
      <c r="D1189" s="301"/>
      <c r="E1189" s="233"/>
      <c r="F1189" s="301"/>
      <c r="G1189" s="302"/>
      <c r="H1189" s="170"/>
      <c r="I1189" s="170"/>
      <c r="J1189" s="231"/>
      <c r="K1189" s="586">
        <f t="shared" si="100"/>
        <v>0</v>
      </c>
      <c r="L1189" s="587">
        <f t="shared" si="101"/>
        <v>0</v>
      </c>
      <c r="M1189" s="586">
        <f>IF(P1189="x",0,IF(I1189&lt;(INDEX(Lookup!$U$2:$U$10,MATCH($D$43,Lookup!$S$2:$S$10,0))),0,ROUND(((_xlfn.DAYS(I1189,H1189)+1)*J1189)/7,0)))</f>
        <v>0</v>
      </c>
      <c r="N1189" s="766">
        <f t="shared" si="102"/>
        <v>0</v>
      </c>
      <c r="O1189" s="652"/>
      <c r="P1189" s="767"/>
      <c r="R1189" s="833">
        <f t="shared" si="103"/>
        <v>0</v>
      </c>
      <c r="S1189" s="849">
        <f t="shared" si="104"/>
        <v>0</v>
      </c>
    </row>
    <row r="1190" spans="2:19" x14ac:dyDescent="0.35">
      <c r="B1190" s="229"/>
      <c r="C1190" s="301"/>
      <c r="D1190" s="301"/>
      <c r="E1190" s="233"/>
      <c r="F1190" s="301"/>
      <c r="G1190" s="302"/>
      <c r="H1190" s="170"/>
      <c r="I1190" s="170"/>
      <c r="J1190" s="231"/>
      <c r="K1190" s="586">
        <f t="shared" si="100"/>
        <v>0</v>
      </c>
      <c r="L1190" s="587">
        <f t="shared" si="101"/>
        <v>0</v>
      </c>
      <c r="M1190" s="586">
        <f>IF(P1190="x",0,IF(I1190&lt;(INDEX(Lookup!$U$2:$U$10,MATCH($D$43,Lookup!$S$2:$S$10,0))),0,ROUND(((_xlfn.DAYS(I1190,H1190)+1)*J1190)/7,0)))</f>
        <v>0</v>
      </c>
      <c r="N1190" s="766">
        <f t="shared" si="102"/>
        <v>0</v>
      </c>
      <c r="O1190" s="652"/>
      <c r="P1190" s="767"/>
      <c r="R1190" s="833">
        <f t="shared" si="103"/>
        <v>0</v>
      </c>
      <c r="S1190" s="849">
        <f t="shared" si="104"/>
        <v>0</v>
      </c>
    </row>
    <row r="1191" spans="2:19" x14ac:dyDescent="0.35">
      <c r="B1191" s="229"/>
      <c r="C1191" s="301"/>
      <c r="D1191" s="301"/>
      <c r="E1191" s="233"/>
      <c r="F1191" s="301"/>
      <c r="G1191" s="302"/>
      <c r="H1191" s="170"/>
      <c r="I1191" s="170"/>
      <c r="J1191" s="231"/>
      <c r="K1191" s="586">
        <f t="shared" si="100"/>
        <v>0</v>
      </c>
      <c r="L1191" s="587">
        <f t="shared" si="101"/>
        <v>0</v>
      </c>
      <c r="M1191" s="586">
        <f>IF(P1191="x",0,IF(I1191&lt;(INDEX(Lookup!$U$2:$U$10,MATCH($D$43,Lookup!$S$2:$S$10,0))),0,ROUND(((_xlfn.DAYS(I1191,H1191)+1)*J1191)/7,0)))</f>
        <v>0</v>
      </c>
      <c r="N1191" s="766">
        <f t="shared" si="102"/>
        <v>0</v>
      </c>
      <c r="O1191" s="652"/>
      <c r="P1191" s="767"/>
      <c r="R1191" s="833">
        <f t="shared" si="103"/>
        <v>0</v>
      </c>
      <c r="S1191" s="849">
        <f t="shared" si="104"/>
        <v>0</v>
      </c>
    </row>
    <row r="1192" spans="2:19" x14ac:dyDescent="0.35">
      <c r="B1192" s="229"/>
      <c r="C1192" s="301"/>
      <c r="D1192" s="301"/>
      <c r="E1192" s="233"/>
      <c r="F1192" s="301"/>
      <c r="G1192" s="302"/>
      <c r="H1192" s="170"/>
      <c r="I1192" s="170"/>
      <c r="J1192" s="231"/>
      <c r="K1192" s="586">
        <f t="shared" si="100"/>
        <v>0</v>
      </c>
      <c r="L1192" s="587">
        <f t="shared" si="101"/>
        <v>0</v>
      </c>
      <c r="M1192" s="586">
        <f>IF(P1192="x",0,IF(I1192&lt;(INDEX(Lookup!$U$2:$U$10,MATCH($D$43,Lookup!$S$2:$S$10,0))),0,ROUND(((_xlfn.DAYS(I1192,H1192)+1)*J1192)/7,0)))</f>
        <v>0</v>
      </c>
      <c r="N1192" s="766">
        <f t="shared" si="102"/>
        <v>0</v>
      </c>
      <c r="O1192" s="652"/>
      <c r="P1192" s="767"/>
      <c r="R1192" s="833">
        <f t="shared" si="103"/>
        <v>0</v>
      </c>
      <c r="S1192" s="849">
        <f t="shared" si="104"/>
        <v>0</v>
      </c>
    </row>
    <row r="1193" spans="2:19" x14ac:dyDescent="0.35">
      <c r="B1193" s="229"/>
      <c r="C1193" s="301"/>
      <c r="D1193" s="301"/>
      <c r="E1193" s="233"/>
      <c r="F1193" s="301"/>
      <c r="G1193" s="302"/>
      <c r="H1193" s="170"/>
      <c r="I1193" s="170"/>
      <c r="J1193" s="231"/>
      <c r="K1193" s="586">
        <f t="shared" si="100"/>
        <v>0</v>
      </c>
      <c r="L1193" s="587">
        <f t="shared" si="101"/>
        <v>0</v>
      </c>
      <c r="M1193" s="586">
        <f>IF(P1193="x",0,IF(I1193&lt;(INDEX(Lookup!$U$2:$U$10,MATCH($D$43,Lookup!$S$2:$S$10,0))),0,ROUND(((_xlfn.DAYS(I1193,H1193)+1)*J1193)/7,0)))</f>
        <v>0</v>
      </c>
      <c r="N1193" s="766">
        <f t="shared" si="102"/>
        <v>0</v>
      </c>
      <c r="O1193" s="652"/>
      <c r="P1193" s="767"/>
      <c r="R1193" s="833">
        <f t="shared" si="103"/>
        <v>0</v>
      </c>
      <c r="S1193" s="849">
        <f t="shared" si="104"/>
        <v>0</v>
      </c>
    </row>
    <row r="1194" spans="2:19" x14ac:dyDescent="0.35">
      <c r="B1194" s="229"/>
      <c r="C1194" s="301"/>
      <c r="D1194" s="301"/>
      <c r="E1194" s="233"/>
      <c r="F1194" s="301"/>
      <c r="G1194" s="302"/>
      <c r="H1194" s="170"/>
      <c r="I1194" s="170"/>
      <c r="J1194" s="231"/>
      <c r="K1194" s="586">
        <f t="shared" si="100"/>
        <v>0</v>
      </c>
      <c r="L1194" s="587">
        <f t="shared" si="101"/>
        <v>0</v>
      </c>
      <c r="M1194" s="586">
        <f>IF(P1194="x",0,IF(I1194&lt;(INDEX(Lookup!$U$2:$U$10,MATCH($D$43,Lookup!$S$2:$S$10,0))),0,ROUND(((_xlfn.DAYS(I1194,H1194)+1)*J1194)/7,0)))</f>
        <v>0</v>
      </c>
      <c r="N1194" s="766">
        <f t="shared" si="102"/>
        <v>0</v>
      </c>
      <c r="O1194" s="652"/>
      <c r="P1194" s="767"/>
      <c r="R1194" s="833">
        <f t="shared" si="103"/>
        <v>0</v>
      </c>
      <c r="S1194" s="849">
        <f t="shared" si="104"/>
        <v>0</v>
      </c>
    </row>
    <row r="1195" spans="2:19" x14ac:dyDescent="0.35">
      <c r="B1195" s="229"/>
      <c r="C1195" s="301"/>
      <c r="D1195" s="301"/>
      <c r="E1195" s="233"/>
      <c r="F1195" s="301"/>
      <c r="G1195" s="302"/>
      <c r="H1195" s="170"/>
      <c r="I1195" s="170"/>
      <c r="J1195" s="231"/>
      <c r="K1195" s="586">
        <f t="shared" si="100"/>
        <v>0</v>
      </c>
      <c r="L1195" s="587">
        <f t="shared" si="101"/>
        <v>0</v>
      </c>
      <c r="M1195" s="586">
        <f>IF(P1195="x",0,IF(I1195&lt;(INDEX(Lookup!$U$2:$U$10,MATCH($D$43,Lookup!$S$2:$S$10,0))),0,ROUND(((_xlfn.DAYS(I1195,H1195)+1)*J1195)/7,0)))</f>
        <v>0</v>
      </c>
      <c r="N1195" s="766">
        <f t="shared" si="102"/>
        <v>0</v>
      </c>
      <c r="O1195" s="652"/>
      <c r="P1195" s="767"/>
      <c r="R1195" s="833">
        <f t="shared" si="103"/>
        <v>0</v>
      </c>
      <c r="S1195" s="849">
        <f t="shared" si="104"/>
        <v>0</v>
      </c>
    </row>
    <row r="1196" spans="2:19" x14ac:dyDescent="0.35">
      <c r="B1196" s="229"/>
      <c r="C1196" s="301"/>
      <c r="D1196" s="301"/>
      <c r="E1196" s="233"/>
      <c r="F1196" s="301"/>
      <c r="G1196" s="302"/>
      <c r="H1196" s="170"/>
      <c r="I1196" s="170"/>
      <c r="J1196" s="231"/>
      <c r="K1196" s="586">
        <f t="shared" si="100"/>
        <v>0</v>
      </c>
      <c r="L1196" s="587">
        <f t="shared" si="101"/>
        <v>0</v>
      </c>
      <c r="M1196" s="586">
        <f>IF(P1196="x",0,IF(I1196&lt;(INDEX(Lookup!$U$2:$U$10,MATCH($D$43,Lookup!$S$2:$S$10,0))),0,ROUND(((_xlfn.DAYS(I1196,H1196)+1)*J1196)/7,0)))</f>
        <v>0</v>
      </c>
      <c r="N1196" s="766">
        <f t="shared" si="102"/>
        <v>0</v>
      </c>
      <c r="O1196" s="652"/>
      <c r="P1196" s="767"/>
      <c r="R1196" s="833">
        <f t="shared" si="103"/>
        <v>0</v>
      </c>
      <c r="S1196" s="849">
        <f t="shared" si="104"/>
        <v>0</v>
      </c>
    </row>
    <row r="1197" spans="2:19" x14ac:dyDescent="0.35">
      <c r="B1197" s="229"/>
      <c r="C1197" s="301"/>
      <c r="D1197" s="301"/>
      <c r="E1197" s="233"/>
      <c r="F1197" s="301"/>
      <c r="G1197" s="302"/>
      <c r="H1197" s="170"/>
      <c r="I1197" s="170"/>
      <c r="J1197" s="231"/>
      <c r="K1197" s="586">
        <f t="shared" si="100"/>
        <v>0</v>
      </c>
      <c r="L1197" s="587">
        <f t="shared" si="101"/>
        <v>0</v>
      </c>
      <c r="M1197" s="586">
        <f>IF(P1197="x",0,IF(I1197&lt;(INDEX(Lookup!$U$2:$U$10,MATCH($D$43,Lookup!$S$2:$S$10,0))),0,ROUND(((_xlfn.DAYS(I1197,H1197)+1)*J1197)/7,0)))</f>
        <v>0</v>
      </c>
      <c r="N1197" s="766">
        <f t="shared" si="102"/>
        <v>0</v>
      </c>
      <c r="O1197" s="652"/>
      <c r="P1197" s="767"/>
      <c r="R1197" s="833">
        <f t="shared" si="103"/>
        <v>0</v>
      </c>
      <c r="S1197" s="849">
        <f t="shared" si="104"/>
        <v>0</v>
      </c>
    </row>
    <row r="1198" spans="2:19" x14ac:dyDescent="0.35">
      <c r="B1198" s="229"/>
      <c r="C1198" s="301"/>
      <c r="D1198" s="301"/>
      <c r="E1198" s="233"/>
      <c r="F1198" s="301"/>
      <c r="G1198" s="302"/>
      <c r="H1198" s="170"/>
      <c r="I1198" s="170"/>
      <c r="J1198" s="231"/>
      <c r="K1198" s="586">
        <f t="shared" si="100"/>
        <v>0</v>
      </c>
      <c r="L1198" s="587">
        <f t="shared" si="101"/>
        <v>0</v>
      </c>
      <c r="M1198" s="586">
        <f>IF(P1198="x",0,IF(I1198&lt;(INDEX(Lookup!$U$2:$U$10,MATCH($D$43,Lookup!$S$2:$S$10,0))),0,ROUND(((_xlfn.DAYS(I1198,H1198)+1)*J1198)/7,0)))</f>
        <v>0</v>
      </c>
      <c r="N1198" s="766">
        <f t="shared" si="102"/>
        <v>0</v>
      </c>
      <c r="O1198" s="652"/>
      <c r="P1198" s="767"/>
      <c r="R1198" s="833">
        <f t="shared" si="103"/>
        <v>0</v>
      </c>
      <c r="S1198" s="849">
        <f t="shared" si="104"/>
        <v>0</v>
      </c>
    </row>
    <row r="1199" spans="2:19" x14ac:dyDescent="0.35">
      <c r="B1199" s="229"/>
      <c r="C1199" s="301"/>
      <c r="D1199" s="301"/>
      <c r="E1199" s="233"/>
      <c r="F1199" s="301"/>
      <c r="G1199" s="302"/>
      <c r="H1199" s="170"/>
      <c r="I1199" s="170"/>
      <c r="J1199" s="231"/>
      <c r="K1199" s="586">
        <f t="shared" ref="K1199:K1262" si="105">ROUND(((_xlfn.DAYS(I1199,H1199)+1)*J1199)/7,0)</f>
        <v>0</v>
      </c>
      <c r="L1199" s="587">
        <f t="shared" ref="L1199:L1262" si="106">K1199*$K$6</f>
        <v>0</v>
      </c>
      <c r="M1199" s="586">
        <f>IF(P1199="x",0,IF(I1199&lt;(INDEX(Lookup!$U$2:$U$10,MATCH($D$43,Lookup!$S$2:$S$10,0))),0,ROUND(((_xlfn.DAYS(I1199,H1199)+1)*J1199)/7,0)))</f>
        <v>0</v>
      </c>
      <c r="N1199" s="766">
        <f t="shared" ref="N1199:N1262" si="107">M1199*$K$6</f>
        <v>0</v>
      </c>
      <c r="O1199" s="652"/>
      <c r="P1199" s="767"/>
      <c r="R1199" s="833">
        <f t="shared" ref="R1199:R1262" si="108">L1199*$I$30</f>
        <v>0</v>
      </c>
      <c r="S1199" s="849">
        <f t="shared" ref="S1199:S1262" si="109">N1199*$I$40</f>
        <v>0</v>
      </c>
    </row>
    <row r="1200" spans="2:19" x14ac:dyDescent="0.35">
      <c r="B1200" s="229"/>
      <c r="C1200" s="301"/>
      <c r="D1200" s="301"/>
      <c r="E1200" s="233"/>
      <c r="F1200" s="301"/>
      <c r="G1200" s="302"/>
      <c r="H1200" s="170"/>
      <c r="I1200" s="170"/>
      <c r="J1200" s="231"/>
      <c r="K1200" s="586">
        <f t="shared" si="105"/>
        <v>0</v>
      </c>
      <c r="L1200" s="587">
        <f t="shared" si="106"/>
        <v>0</v>
      </c>
      <c r="M1200" s="586">
        <f>IF(P1200="x",0,IF(I1200&lt;(INDEX(Lookup!$U$2:$U$10,MATCH($D$43,Lookup!$S$2:$S$10,0))),0,ROUND(((_xlfn.DAYS(I1200,H1200)+1)*J1200)/7,0)))</f>
        <v>0</v>
      </c>
      <c r="N1200" s="766">
        <f t="shared" si="107"/>
        <v>0</v>
      </c>
      <c r="O1200" s="652"/>
      <c r="P1200" s="767"/>
      <c r="R1200" s="833">
        <f t="shared" si="108"/>
        <v>0</v>
      </c>
      <c r="S1200" s="849">
        <f t="shared" si="109"/>
        <v>0</v>
      </c>
    </row>
    <row r="1201" spans="2:19" x14ac:dyDescent="0.35">
      <c r="B1201" s="229"/>
      <c r="C1201" s="301"/>
      <c r="D1201" s="301"/>
      <c r="E1201" s="233"/>
      <c r="F1201" s="301"/>
      <c r="G1201" s="302"/>
      <c r="H1201" s="170"/>
      <c r="I1201" s="170"/>
      <c r="J1201" s="231"/>
      <c r="K1201" s="586">
        <f t="shared" si="105"/>
        <v>0</v>
      </c>
      <c r="L1201" s="587">
        <f t="shared" si="106"/>
        <v>0</v>
      </c>
      <c r="M1201" s="586">
        <f>IF(P1201="x",0,IF(I1201&lt;(INDEX(Lookup!$U$2:$U$10,MATCH($D$43,Lookup!$S$2:$S$10,0))),0,ROUND(((_xlfn.DAYS(I1201,H1201)+1)*J1201)/7,0)))</f>
        <v>0</v>
      </c>
      <c r="N1201" s="766">
        <f t="shared" si="107"/>
        <v>0</v>
      </c>
      <c r="O1201" s="652"/>
      <c r="P1201" s="767"/>
      <c r="R1201" s="833">
        <f t="shared" si="108"/>
        <v>0</v>
      </c>
      <c r="S1201" s="849">
        <f t="shared" si="109"/>
        <v>0</v>
      </c>
    </row>
    <row r="1202" spans="2:19" x14ac:dyDescent="0.35">
      <c r="B1202" s="229"/>
      <c r="C1202" s="301"/>
      <c r="D1202" s="301"/>
      <c r="E1202" s="233"/>
      <c r="F1202" s="301"/>
      <c r="G1202" s="302"/>
      <c r="H1202" s="170"/>
      <c r="I1202" s="170"/>
      <c r="J1202" s="231"/>
      <c r="K1202" s="586">
        <f t="shared" si="105"/>
        <v>0</v>
      </c>
      <c r="L1202" s="587">
        <f t="shared" si="106"/>
        <v>0</v>
      </c>
      <c r="M1202" s="586">
        <f>IF(P1202="x",0,IF(I1202&lt;(INDEX(Lookup!$U$2:$U$10,MATCH($D$43,Lookup!$S$2:$S$10,0))),0,ROUND(((_xlfn.DAYS(I1202,H1202)+1)*J1202)/7,0)))</f>
        <v>0</v>
      </c>
      <c r="N1202" s="766">
        <f t="shared" si="107"/>
        <v>0</v>
      </c>
      <c r="O1202" s="652"/>
      <c r="P1202" s="767"/>
      <c r="R1202" s="833">
        <f t="shared" si="108"/>
        <v>0</v>
      </c>
      <c r="S1202" s="849">
        <f t="shared" si="109"/>
        <v>0</v>
      </c>
    </row>
    <row r="1203" spans="2:19" x14ac:dyDescent="0.35">
      <c r="B1203" s="229"/>
      <c r="C1203" s="301"/>
      <c r="D1203" s="301"/>
      <c r="E1203" s="233"/>
      <c r="F1203" s="301"/>
      <c r="G1203" s="302"/>
      <c r="H1203" s="170"/>
      <c r="I1203" s="170"/>
      <c r="J1203" s="231"/>
      <c r="K1203" s="586">
        <f t="shared" si="105"/>
        <v>0</v>
      </c>
      <c r="L1203" s="587">
        <f t="shared" si="106"/>
        <v>0</v>
      </c>
      <c r="M1203" s="586">
        <f>IF(P1203="x",0,IF(I1203&lt;(INDEX(Lookup!$U$2:$U$10,MATCH($D$43,Lookup!$S$2:$S$10,0))),0,ROUND(((_xlfn.DAYS(I1203,H1203)+1)*J1203)/7,0)))</f>
        <v>0</v>
      </c>
      <c r="N1203" s="766">
        <f t="shared" si="107"/>
        <v>0</v>
      </c>
      <c r="O1203" s="652"/>
      <c r="P1203" s="767"/>
      <c r="R1203" s="833">
        <f t="shared" si="108"/>
        <v>0</v>
      </c>
      <c r="S1203" s="849">
        <f t="shared" si="109"/>
        <v>0</v>
      </c>
    </row>
    <row r="1204" spans="2:19" x14ac:dyDescent="0.35">
      <c r="B1204" s="229"/>
      <c r="C1204" s="301"/>
      <c r="D1204" s="301"/>
      <c r="E1204" s="233"/>
      <c r="F1204" s="301"/>
      <c r="G1204" s="302"/>
      <c r="H1204" s="170"/>
      <c r="I1204" s="170"/>
      <c r="J1204" s="231"/>
      <c r="K1204" s="586">
        <f t="shared" si="105"/>
        <v>0</v>
      </c>
      <c r="L1204" s="587">
        <f t="shared" si="106"/>
        <v>0</v>
      </c>
      <c r="M1204" s="586">
        <f>IF(P1204="x",0,IF(I1204&lt;(INDEX(Lookup!$U$2:$U$10,MATCH($D$43,Lookup!$S$2:$S$10,0))),0,ROUND(((_xlfn.DAYS(I1204,H1204)+1)*J1204)/7,0)))</f>
        <v>0</v>
      </c>
      <c r="N1204" s="766">
        <f t="shared" si="107"/>
        <v>0</v>
      </c>
      <c r="O1204" s="652"/>
      <c r="P1204" s="767"/>
      <c r="R1204" s="833">
        <f t="shared" si="108"/>
        <v>0</v>
      </c>
      <c r="S1204" s="849">
        <f t="shared" si="109"/>
        <v>0</v>
      </c>
    </row>
    <row r="1205" spans="2:19" x14ac:dyDescent="0.35">
      <c r="B1205" s="229"/>
      <c r="C1205" s="301"/>
      <c r="D1205" s="301"/>
      <c r="E1205" s="233"/>
      <c r="F1205" s="301"/>
      <c r="G1205" s="302"/>
      <c r="H1205" s="170"/>
      <c r="I1205" s="170"/>
      <c r="J1205" s="231"/>
      <c r="K1205" s="586">
        <f t="shared" si="105"/>
        <v>0</v>
      </c>
      <c r="L1205" s="587">
        <f t="shared" si="106"/>
        <v>0</v>
      </c>
      <c r="M1205" s="586">
        <f>IF(P1205="x",0,IF(I1205&lt;(INDEX(Lookup!$U$2:$U$10,MATCH($D$43,Lookup!$S$2:$S$10,0))),0,ROUND(((_xlfn.DAYS(I1205,H1205)+1)*J1205)/7,0)))</f>
        <v>0</v>
      </c>
      <c r="N1205" s="766">
        <f t="shared" si="107"/>
        <v>0</v>
      </c>
      <c r="O1205" s="652"/>
      <c r="P1205" s="767"/>
      <c r="R1205" s="833">
        <f t="shared" si="108"/>
        <v>0</v>
      </c>
      <c r="S1205" s="849">
        <f t="shared" si="109"/>
        <v>0</v>
      </c>
    </row>
    <row r="1206" spans="2:19" x14ac:dyDescent="0.35">
      <c r="B1206" s="229"/>
      <c r="C1206" s="301"/>
      <c r="D1206" s="301"/>
      <c r="E1206" s="233"/>
      <c r="F1206" s="301"/>
      <c r="G1206" s="302"/>
      <c r="H1206" s="170"/>
      <c r="I1206" s="170"/>
      <c r="J1206" s="231"/>
      <c r="K1206" s="586">
        <f t="shared" si="105"/>
        <v>0</v>
      </c>
      <c r="L1206" s="587">
        <f t="shared" si="106"/>
        <v>0</v>
      </c>
      <c r="M1206" s="586">
        <f>IF(P1206="x",0,IF(I1206&lt;(INDEX(Lookup!$U$2:$U$10,MATCH($D$43,Lookup!$S$2:$S$10,0))),0,ROUND(((_xlfn.DAYS(I1206,H1206)+1)*J1206)/7,0)))</f>
        <v>0</v>
      </c>
      <c r="N1206" s="766">
        <f t="shared" si="107"/>
        <v>0</v>
      </c>
      <c r="O1206" s="652"/>
      <c r="P1206" s="767"/>
      <c r="R1206" s="833">
        <f t="shared" si="108"/>
        <v>0</v>
      </c>
      <c r="S1206" s="849">
        <f t="shared" si="109"/>
        <v>0</v>
      </c>
    </row>
    <row r="1207" spans="2:19" x14ac:dyDescent="0.35">
      <c r="B1207" s="229"/>
      <c r="C1207" s="301"/>
      <c r="D1207" s="301"/>
      <c r="E1207" s="233"/>
      <c r="F1207" s="301"/>
      <c r="G1207" s="302"/>
      <c r="H1207" s="170"/>
      <c r="I1207" s="170"/>
      <c r="J1207" s="231"/>
      <c r="K1207" s="586">
        <f t="shared" si="105"/>
        <v>0</v>
      </c>
      <c r="L1207" s="587">
        <f t="shared" si="106"/>
        <v>0</v>
      </c>
      <c r="M1207" s="586">
        <f>IF(P1207="x",0,IF(I1207&lt;(INDEX(Lookup!$U$2:$U$10,MATCH($D$43,Lookup!$S$2:$S$10,0))),0,ROUND(((_xlfn.DAYS(I1207,H1207)+1)*J1207)/7,0)))</f>
        <v>0</v>
      </c>
      <c r="N1207" s="766">
        <f t="shared" si="107"/>
        <v>0</v>
      </c>
      <c r="O1207" s="652"/>
      <c r="P1207" s="767"/>
      <c r="R1207" s="833">
        <f t="shared" si="108"/>
        <v>0</v>
      </c>
      <c r="S1207" s="849">
        <f t="shared" si="109"/>
        <v>0</v>
      </c>
    </row>
    <row r="1208" spans="2:19" x14ac:dyDescent="0.35">
      <c r="B1208" s="229"/>
      <c r="C1208" s="301"/>
      <c r="D1208" s="301"/>
      <c r="E1208" s="233"/>
      <c r="F1208" s="301"/>
      <c r="G1208" s="302"/>
      <c r="H1208" s="170"/>
      <c r="I1208" s="170"/>
      <c r="J1208" s="231"/>
      <c r="K1208" s="586">
        <f t="shared" si="105"/>
        <v>0</v>
      </c>
      <c r="L1208" s="587">
        <f t="shared" si="106"/>
        <v>0</v>
      </c>
      <c r="M1208" s="586">
        <f>IF(P1208="x",0,IF(I1208&lt;(INDEX(Lookup!$U$2:$U$10,MATCH($D$43,Lookup!$S$2:$S$10,0))),0,ROUND(((_xlfn.DAYS(I1208,H1208)+1)*J1208)/7,0)))</f>
        <v>0</v>
      </c>
      <c r="N1208" s="766">
        <f t="shared" si="107"/>
        <v>0</v>
      </c>
      <c r="O1208" s="652"/>
      <c r="P1208" s="767"/>
      <c r="R1208" s="833">
        <f t="shared" si="108"/>
        <v>0</v>
      </c>
      <c r="S1208" s="849">
        <f t="shared" si="109"/>
        <v>0</v>
      </c>
    </row>
    <row r="1209" spans="2:19" x14ac:dyDescent="0.35">
      <c r="B1209" s="229"/>
      <c r="C1209" s="301"/>
      <c r="D1209" s="301"/>
      <c r="E1209" s="233"/>
      <c r="F1209" s="301"/>
      <c r="G1209" s="302"/>
      <c r="H1209" s="170"/>
      <c r="I1209" s="170"/>
      <c r="J1209" s="231"/>
      <c r="K1209" s="586">
        <f t="shared" si="105"/>
        <v>0</v>
      </c>
      <c r="L1209" s="587">
        <f t="shared" si="106"/>
        <v>0</v>
      </c>
      <c r="M1209" s="586">
        <f>IF(P1209="x",0,IF(I1209&lt;(INDEX(Lookup!$U$2:$U$10,MATCH($D$43,Lookup!$S$2:$S$10,0))),0,ROUND(((_xlfn.DAYS(I1209,H1209)+1)*J1209)/7,0)))</f>
        <v>0</v>
      </c>
      <c r="N1209" s="766">
        <f t="shared" si="107"/>
        <v>0</v>
      </c>
      <c r="O1209" s="652"/>
      <c r="P1209" s="767"/>
      <c r="R1209" s="833">
        <f t="shared" si="108"/>
        <v>0</v>
      </c>
      <c r="S1209" s="849">
        <f t="shared" si="109"/>
        <v>0</v>
      </c>
    </row>
    <row r="1210" spans="2:19" x14ac:dyDescent="0.35">
      <c r="B1210" s="229"/>
      <c r="C1210" s="301"/>
      <c r="D1210" s="301"/>
      <c r="E1210" s="233"/>
      <c r="F1210" s="301"/>
      <c r="G1210" s="302"/>
      <c r="H1210" s="170"/>
      <c r="I1210" s="170"/>
      <c r="J1210" s="231"/>
      <c r="K1210" s="586">
        <f t="shared" si="105"/>
        <v>0</v>
      </c>
      <c r="L1210" s="587">
        <f t="shared" si="106"/>
        <v>0</v>
      </c>
      <c r="M1210" s="586">
        <f>IF(P1210="x",0,IF(I1210&lt;(INDEX(Lookup!$U$2:$U$10,MATCH($D$43,Lookup!$S$2:$S$10,0))),0,ROUND(((_xlfn.DAYS(I1210,H1210)+1)*J1210)/7,0)))</f>
        <v>0</v>
      </c>
      <c r="N1210" s="766">
        <f t="shared" si="107"/>
        <v>0</v>
      </c>
      <c r="O1210" s="652"/>
      <c r="P1210" s="767"/>
      <c r="R1210" s="833">
        <f t="shared" si="108"/>
        <v>0</v>
      </c>
      <c r="S1210" s="849">
        <f t="shared" si="109"/>
        <v>0</v>
      </c>
    </row>
    <row r="1211" spans="2:19" x14ac:dyDescent="0.35">
      <c r="B1211" s="229"/>
      <c r="C1211" s="301"/>
      <c r="D1211" s="301"/>
      <c r="E1211" s="233"/>
      <c r="F1211" s="301"/>
      <c r="G1211" s="302"/>
      <c r="H1211" s="170"/>
      <c r="I1211" s="170"/>
      <c r="J1211" s="231"/>
      <c r="K1211" s="586">
        <f t="shared" si="105"/>
        <v>0</v>
      </c>
      <c r="L1211" s="587">
        <f t="shared" si="106"/>
        <v>0</v>
      </c>
      <c r="M1211" s="586">
        <f>IF(P1211="x",0,IF(I1211&lt;(INDEX(Lookup!$U$2:$U$10,MATCH($D$43,Lookup!$S$2:$S$10,0))),0,ROUND(((_xlfn.DAYS(I1211,H1211)+1)*J1211)/7,0)))</f>
        <v>0</v>
      </c>
      <c r="N1211" s="766">
        <f t="shared" si="107"/>
        <v>0</v>
      </c>
      <c r="O1211" s="652"/>
      <c r="P1211" s="767"/>
      <c r="R1211" s="833">
        <f t="shared" si="108"/>
        <v>0</v>
      </c>
      <c r="S1211" s="849">
        <f t="shared" si="109"/>
        <v>0</v>
      </c>
    </row>
    <row r="1212" spans="2:19" x14ac:dyDescent="0.35">
      <c r="B1212" s="229"/>
      <c r="C1212" s="301"/>
      <c r="D1212" s="301"/>
      <c r="E1212" s="233"/>
      <c r="F1212" s="301"/>
      <c r="G1212" s="302"/>
      <c r="H1212" s="170"/>
      <c r="I1212" s="170"/>
      <c r="J1212" s="231"/>
      <c r="K1212" s="586">
        <f t="shared" si="105"/>
        <v>0</v>
      </c>
      <c r="L1212" s="587">
        <f t="shared" si="106"/>
        <v>0</v>
      </c>
      <c r="M1212" s="586">
        <f>IF(P1212="x",0,IF(I1212&lt;(INDEX(Lookup!$U$2:$U$10,MATCH($D$43,Lookup!$S$2:$S$10,0))),0,ROUND(((_xlfn.DAYS(I1212,H1212)+1)*J1212)/7,0)))</f>
        <v>0</v>
      </c>
      <c r="N1212" s="766">
        <f t="shared" si="107"/>
        <v>0</v>
      </c>
      <c r="O1212" s="652"/>
      <c r="P1212" s="767"/>
      <c r="R1212" s="833">
        <f t="shared" si="108"/>
        <v>0</v>
      </c>
      <c r="S1212" s="849">
        <f t="shared" si="109"/>
        <v>0</v>
      </c>
    </row>
    <row r="1213" spans="2:19" x14ac:dyDescent="0.35">
      <c r="B1213" s="229"/>
      <c r="C1213" s="301"/>
      <c r="D1213" s="301"/>
      <c r="E1213" s="233"/>
      <c r="F1213" s="301"/>
      <c r="G1213" s="302"/>
      <c r="H1213" s="170"/>
      <c r="I1213" s="170"/>
      <c r="J1213" s="231"/>
      <c r="K1213" s="586">
        <f t="shared" si="105"/>
        <v>0</v>
      </c>
      <c r="L1213" s="587">
        <f t="shared" si="106"/>
        <v>0</v>
      </c>
      <c r="M1213" s="586">
        <f>IF(P1213="x",0,IF(I1213&lt;(INDEX(Lookup!$U$2:$U$10,MATCH($D$43,Lookup!$S$2:$S$10,0))),0,ROUND(((_xlfn.DAYS(I1213,H1213)+1)*J1213)/7,0)))</f>
        <v>0</v>
      </c>
      <c r="N1213" s="766">
        <f t="shared" si="107"/>
        <v>0</v>
      </c>
      <c r="O1213" s="652"/>
      <c r="P1213" s="767"/>
      <c r="R1213" s="833">
        <f t="shared" si="108"/>
        <v>0</v>
      </c>
      <c r="S1213" s="849">
        <f t="shared" si="109"/>
        <v>0</v>
      </c>
    </row>
    <row r="1214" spans="2:19" x14ac:dyDescent="0.35">
      <c r="B1214" s="229"/>
      <c r="C1214" s="301"/>
      <c r="D1214" s="301"/>
      <c r="E1214" s="233"/>
      <c r="F1214" s="301"/>
      <c r="G1214" s="302"/>
      <c r="H1214" s="170"/>
      <c r="I1214" s="170"/>
      <c r="J1214" s="231"/>
      <c r="K1214" s="586">
        <f t="shared" si="105"/>
        <v>0</v>
      </c>
      <c r="L1214" s="587">
        <f t="shared" si="106"/>
        <v>0</v>
      </c>
      <c r="M1214" s="586">
        <f>IF(P1214="x",0,IF(I1214&lt;(INDEX(Lookup!$U$2:$U$10,MATCH($D$43,Lookup!$S$2:$S$10,0))),0,ROUND(((_xlfn.DAYS(I1214,H1214)+1)*J1214)/7,0)))</f>
        <v>0</v>
      </c>
      <c r="N1214" s="766">
        <f t="shared" si="107"/>
        <v>0</v>
      </c>
      <c r="O1214" s="652"/>
      <c r="P1214" s="767"/>
      <c r="R1214" s="833">
        <f t="shared" si="108"/>
        <v>0</v>
      </c>
      <c r="S1214" s="849">
        <f t="shared" si="109"/>
        <v>0</v>
      </c>
    </row>
    <row r="1215" spans="2:19" x14ac:dyDescent="0.35">
      <c r="B1215" s="229"/>
      <c r="C1215" s="301"/>
      <c r="D1215" s="301"/>
      <c r="E1215" s="233"/>
      <c r="F1215" s="301"/>
      <c r="G1215" s="302"/>
      <c r="H1215" s="170"/>
      <c r="I1215" s="170"/>
      <c r="J1215" s="231"/>
      <c r="K1215" s="586">
        <f t="shared" si="105"/>
        <v>0</v>
      </c>
      <c r="L1215" s="587">
        <f t="shared" si="106"/>
        <v>0</v>
      </c>
      <c r="M1215" s="586">
        <f>IF(P1215="x",0,IF(I1215&lt;(INDEX(Lookup!$U$2:$U$10,MATCH($D$43,Lookup!$S$2:$S$10,0))),0,ROUND(((_xlfn.DAYS(I1215,H1215)+1)*J1215)/7,0)))</f>
        <v>0</v>
      </c>
      <c r="N1215" s="766">
        <f t="shared" si="107"/>
        <v>0</v>
      </c>
      <c r="O1215" s="652"/>
      <c r="P1215" s="767"/>
      <c r="R1215" s="833">
        <f t="shared" si="108"/>
        <v>0</v>
      </c>
      <c r="S1215" s="849">
        <f t="shared" si="109"/>
        <v>0</v>
      </c>
    </row>
    <row r="1216" spans="2:19" x14ac:dyDescent="0.35">
      <c r="B1216" s="229"/>
      <c r="C1216" s="301"/>
      <c r="D1216" s="301"/>
      <c r="E1216" s="233"/>
      <c r="F1216" s="301"/>
      <c r="G1216" s="302"/>
      <c r="H1216" s="170"/>
      <c r="I1216" s="170"/>
      <c r="J1216" s="231"/>
      <c r="K1216" s="586">
        <f t="shared" si="105"/>
        <v>0</v>
      </c>
      <c r="L1216" s="587">
        <f t="shared" si="106"/>
        <v>0</v>
      </c>
      <c r="M1216" s="586">
        <f>IF(P1216="x",0,IF(I1216&lt;(INDEX(Lookup!$U$2:$U$10,MATCH($D$43,Lookup!$S$2:$S$10,0))),0,ROUND(((_xlfn.DAYS(I1216,H1216)+1)*J1216)/7,0)))</f>
        <v>0</v>
      </c>
      <c r="N1216" s="766">
        <f t="shared" si="107"/>
        <v>0</v>
      </c>
      <c r="O1216" s="652"/>
      <c r="P1216" s="767"/>
      <c r="R1216" s="833">
        <f t="shared" si="108"/>
        <v>0</v>
      </c>
      <c r="S1216" s="849">
        <f t="shared" si="109"/>
        <v>0</v>
      </c>
    </row>
    <row r="1217" spans="2:19" x14ac:dyDescent="0.35">
      <c r="B1217" s="229"/>
      <c r="C1217" s="301"/>
      <c r="D1217" s="301"/>
      <c r="E1217" s="233"/>
      <c r="F1217" s="301"/>
      <c r="G1217" s="302"/>
      <c r="H1217" s="170"/>
      <c r="I1217" s="170"/>
      <c r="J1217" s="231"/>
      <c r="K1217" s="586">
        <f t="shared" si="105"/>
        <v>0</v>
      </c>
      <c r="L1217" s="587">
        <f t="shared" si="106"/>
        <v>0</v>
      </c>
      <c r="M1217" s="586">
        <f>IF(P1217="x",0,IF(I1217&lt;(INDEX(Lookup!$U$2:$U$10,MATCH($D$43,Lookup!$S$2:$S$10,0))),0,ROUND(((_xlfn.DAYS(I1217,H1217)+1)*J1217)/7,0)))</f>
        <v>0</v>
      </c>
      <c r="N1217" s="766">
        <f t="shared" si="107"/>
        <v>0</v>
      </c>
      <c r="O1217" s="652"/>
      <c r="P1217" s="767"/>
      <c r="R1217" s="833">
        <f t="shared" si="108"/>
        <v>0</v>
      </c>
      <c r="S1217" s="849">
        <f t="shared" si="109"/>
        <v>0</v>
      </c>
    </row>
    <row r="1218" spans="2:19" x14ac:dyDescent="0.35">
      <c r="B1218" s="229"/>
      <c r="C1218" s="301"/>
      <c r="D1218" s="301"/>
      <c r="E1218" s="233"/>
      <c r="F1218" s="301"/>
      <c r="G1218" s="302"/>
      <c r="H1218" s="170"/>
      <c r="I1218" s="170"/>
      <c r="J1218" s="231"/>
      <c r="K1218" s="586">
        <f t="shared" si="105"/>
        <v>0</v>
      </c>
      <c r="L1218" s="587">
        <f t="shared" si="106"/>
        <v>0</v>
      </c>
      <c r="M1218" s="586">
        <f>IF(P1218="x",0,IF(I1218&lt;(INDEX(Lookup!$U$2:$U$10,MATCH($D$43,Lookup!$S$2:$S$10,0))),0,ROUND(((_xlfn.DAYS(I1218,H1218)+1)*J1218)/7,0)))</f>
        <v>0</v>
      </c>
      <c r="N1218" s="766">
        <f t="shared" si="107"/>
        <v>0</v>
      </c>
      <c r="O1218" s="652"/>
      <c r="P1218" s="767"/>
      <c r="R1218" s="833">
        <f t="shared" si="108"/>
        <v>0</v>
      </c>
      <c r="S1218" s="849">
        <f t="shared" si="109"/>
        <v>0</v>
      </c>
    </row>
    <row r="1219" spans="2:19" x14ac:dyDescent="0.35">
      <c r="B1219" s="229"/>
      <c r="C1219" s="301"/>
      <c r="D1219" s="301"/>
      <c r="E1219" s="233"/>
      <c r="F1219" s="301"/>
      <c r="G1219" s="302"/>
      <c r="H1219" s="170"/>
      <c r="I1219" s="170"/>
      <c r="J1219" s="231"/>
      <c r="K1219" s="586">
        <f t="shared" si="105"/>
        <v>0</v>
      </c>
      <c r="L1219" s="587">
        <f t="shared" si="106"/>
        <v>0</v>
      </c>
      <c r="M1219" s="586">
        <f>IF(P1219="x",0,IF(I1219&lt;(INDEX(Lookup!$U$2:$U$10,MATCH($D$43,Lookup!$S$2:$S$10,0))),0,ROUND(((_xlfn.DAYS(I1219,H1219)+1)*J1219)/7,0)))</f>
        <v>0</v>
      </c>
      <c r="N1219" s="766">
        <f t="shared" si="107"/>
        <v>0</v>
      </c>
      <c r="O1219" s="652"/>
      <c r="P1219" s="767"/>
      <c r="R1219" s="833">
        <f t="shared" si="108"/>
        <v>0</v>
      </c>
      <c r="S1219" s="849">
        <f t="shared" si="109"/>
        <v>0</v>
      </c>
    </row>
    <row r="1220" spans="2:19" x14ac:dyDescent="0.35">
      <c r="B1220" s="229"/>
      <c r="C1220" s="301"/>
      <c r="D1220" s="301"/>
      <c r="E1220" s="233"/>
      <c r="F1220" s="301"/>
      <c r="G1220" s="302"/>
      <c r="H1220" s="170"/>
      <c r="I1220" s="170"/>
      <c r="J1220" s="231"/>
      <c r="K1220" s="586">
        <f t="shared" si="105"/>
        <v>0</v>
      </c>
      <c r="L1220" s="587">
        <f t="shared" si="106"/>
        <v>0</v>
      </c>
      <c r="M1220" s="586">
        <f>IF(P1220="x",0,IF(I1220&lt;(INDEX(Lookup!$U$2:$U$10,MATCH($D$43,Lookup!$S$2:$S$10,0))),0,ROUND(((_xlfn.DAYS(I1220,H1220)+1)*J1220)/7,0)))</f>
        <v>0</v>
      </c>
      <c r="N1220" s="766">
        <f t="shared" si="107"/>
        <v>0</v>
      </c>
      <c r="O1220" s="652"/>
      <c r="P1220" s="767"/>
      <c r="R1220" s="833">
        <f t="shared" si="108"/>
        <v>0</v>
      </c>
      <c r="S1220" s="849">
        <f t="shared" si="109"/>
        <v>0</v>
      </c>
    </row>
    <row r="1221" spans="2:19" x14ac:dyDescent="0.35">
      <c r="B1221" s="229"/>
      <c r="C1221" s="301"/>
      <c r="D1221" s="301"/>
      <c r="E1221" s="233"/>
      <c r="F1221" s="301"/>
      <c r="G1221" s="302"/>
      <c r="H1221" s="170"/>
      <c r="I1221" s="170"/>
      <c r="J1221" s="231"/>
      <c r="K1221" s="586">
        <f t="shared" si="105"/>
        <v>0</v>
      </c>
      <c r="L1221" s="587">
        <f t="shared" si="106"/>
        <v>0</v>
      </c>
      <c r="M1221" s="586">
        <f>IF(P1221="x",0,IF(I1221&lt;(INDEX(Lookup!$U$2:$U$10,MATCH($D$43,Lookup!$S$2:$S$10,0))),0,ROUND(((_xlfn.DAYS(I1221,H1221)+1)*J1221)/7,0)))</f>
        <v>0</v>
      </c>
      <c r="N1221" s="766">
        <f t="shared" si="107"/>
        <v>0</v>
      </c>
      <c r="O1221" s="652"/>
      <c r="P1221" s="767"/>
      <c r="R1221" s="833">
        <f t="shared" si="108"/>
        <v>0</v>
      </c>
      <c r="S1221" s="849">
        <f t="shared" si="109"/>
        <v>0</v>
      </c>
    </row>
    <row r="1222" spans="2:19" x14ac:dyDescent="0.35">
      <c r="B1222" s="229"/>
      <c r="C1222" s="301"/>
      <c r="D1222" s="301"/>
      <c r="E1222" s="233"/>
      <c r="F1222" s="301"/>
      <c r="G1222" s="302"/>
      <c r="H1222" s="170"/>
      <c r="I1222" s="170"/>
      <c r="J1222" s="231"/>
      <c r="K1222" s="586">
        <f t="shared" si="105"/>
        <v>0</v>
      </c>
      <c r="L1222" s="587">
        <f t="shared" si="106"/>
        <v>0</v>
      </c>
      <c r="M1222" s="586">
        <f>IF(P1222="x",0,IF(I1222&lt;(INDEX(Lookup!$U$2:$U$10,MATCH($D$43,Lookup!$S$2:$S$10,0))),0,ROUND(((_xlfn.DAYS(I1222,H1222)+1)*J1222)/7,0)))</f>
        <v>0</v>
      </c>
      <c r="N1222" s="766">
        <f t="shared" si="107"/>
        <v>0</v>
      </c>
      <c r="O1222" s="652"/>
      <c r="P1222" s="767"/>
      <c r="R1222" s="833">
        <f t="shared" si="108"/>
        <v>0</v>
      </c>
      <c r="S1222" s="849">
        <f t="shared" si="109"/>
        <v>0</v>
      </c>
    </row>
    <row r="1223" spans="2:19" x14ac:dyDescent="0.35">
      <c r="B1223" s="229"/>
      <c r="C1223" s="301"/>
      <c r="D1223" s="301"/>
      <c r="E1223" s="233"/>
      <c r="F1223" s="301"/>
      <c r="G1223" s="302"/>
      <c r="H1223" s="170"/>
      <c r="I1223" s="170"/>
      <c r="J1223" s="231"/>
      <c r="K1223" s="586">
        <f t="shared" si="105"/>
        <v>0</v>
      </c>
      <c r="L1223" s="587">
        <f t="shared" si="106"/>
        <v>0</v>
      </c>
      <c r="M1223" s="586">
        <f>IF(P1223="x",0,IF(I1223&lt;(INDEX(Lookup!$U$2:$U$10,MATCH($D$43,Lookup!$S$2:$S$10,0))),0,ROUND(((_xlfn.DAYS(I1223,H1223)+1)*J1223)/7,0)))</f>
        <v>0</v>
      </c>
      <c r="N1223" s="766">
        <f t="shared" si="107"/>
        <v>0</v>
      </c>
      <c r="O1223" s="652"/>
      <c r="P1223" s="767"/>
      <c r="R1223" s="833">
        <f t="shared" si="108"/>
        <v>0</v>
      </c>
      <c r="S1223" s="849">
        <f t="shared" si="109"/>
        <v>0</v>
      </c>
    </row>
    <row r="1224" spans="2:19" x14ac:dyDescent="0.35">
      <c r="B1224" s="229"/>
      <c r="C1224" s="301"/>
      <c r="D1224" s="301"/>
      <c r="E1224" s="233"/>
      <c r="F1224" s="301"/>
      <c r="G1224" s="302"/>
      <c r="H1224" s="170"/>
      <c r="I1224" s="170"/>
      <c r="J1224" s="231"/>
      <c r="K1224" s="586">
        <f t="shared" si="105"/>
        <v>0</v>
      </c>
      <c r="L1224" s="587">
        <f t="shared" si="106"/>
        <v>0</v>
      </c>
      <c r="M1224" s="586">
        <f>IF(P1224="x",0,IF(I1224&lt;(INDEX(Lookup!$U$2:$U$10,MATCH($D$43,Lookup!$S$2:$S$10,0))),0,ROUND(((_xlfn.DAYS(I1224,H1224)+1)*J1224)/7,0)))</f>
        <v>0</v>
      </c>
      <c r="N1224" s="766">
        <f t="shared" si="107"/>
        <v>0</v>
      </c>
      <c r="O1224" s="652"/>
      <c r="P1224" s="767"/>
      <c r="R1224" s="833">
        <f t="shared" si="108"/>
        <v>0</v>
      </c>
      <c r="S1224" s="849">
        <f t="shared" si="109"/>
        <v>0</v>
      </c>
    </row>
    <row r="1225" spans="2:19" x14ac:dyDescent="0.35">
      <c r="B1225" s="229"/>
      <c r="C1225" s="301"/>
      <c r="D1225" s="301"/>
      <c r="E1225" s="233"/>
      <c r="F1225" s="301"/>
      <c r="G1225" s="302"/>
      <c r="H1225" s="170"/>
      <c r="I1225" s="170"/>
      <c r="J1225" s="231"/>
      <c r="K1225" s="586">
        <f t="shared" si="105"/>
        <v>0</v>
      </c>
      <c r="L1225" s="587">
        <f t="shared" si="106"/>
        <v>0</v>
      </c>
      <c r="M1225" s="586">
        <f>IF(P1225="x",0,IF(I1225&lt;(INDEX(Lookup!$U$2:$U$10,MATCH($D$43,Lookup!$S$2:$S$10,0))),0,ROUND(((_xlfn.DAYS(I1225,H1225)+1)*J1225)/7,0)))</f>
        <v>0</v>
      </c>
      <c r="N1225" s="766">
        <f t="shared" si="107"/>
        <v>0</v>
      </c>
      <c r="O1225" s="652"/>
      <c r="P1225" s="767"/>
      <c r="R1225" s="833">
        <f t="shared" si="108"/>
        <v>0</v>
      </c>
      <c r="S1225" s="849">
        <f t="shared" si="109"/>
        <v>0</v>
      </c>
    </row>
    <row r="1226" spans="2:19" x14ac:dyDescent="0.35">
      <c r="B1226" s="229"/>
      <c r="C1226" s="301"/>
      <c r="D1226" s="301"/>
      <c r="E1226" s="233"/>
      <c r="F1226" s="301"/>
      <c r="G1226" s="302"/>
      <c r="H1226" s="170"/>
      <c r="I1226" s="170"/>
      <c r="J1226" s="231"/>
      <c r="K1226" s="586">
        <f t="shared" si="105"/>
        <v>0</v>
      </c>
      <c r="L1226" s="587">
        <f t="shared" si="106"/>
        <v>0</v>
      </c>
      <c r="M1226" s="586">
        <f>IF(P1226="x",0,IF(I1226&lt;(INDEX(Lookup!$U$2:$U$10,MATCH($D$43,Lookup!$S$2:$S$10,0))),0,ROUND(((_xlfn.DAYS(I1226,H1226)+1)*J1226)/7,0)))</f>
        <v>0</v>
      </c>
      <c r="N1226" s="766">
        <f t="shared" si="107"/>
        <v>0</v>
      </c>
      <c r="O1226" s="652"/>
      <c r="P1226" s="767"/>
      <c r="R1226" s="833">
        <f t="shared" si="108"/>
        <v>0</v>
      </c>
      <c r="S1226" s="849">
        <f t="shared" si="109"/>
        <v>0</v>
      </c>
    </row>
    <row r="1227" spans="2:19" x14ac:dyDescent="0.35">
      <c r="B1227" s="229"/>
      <c r="C1227" s="301"/>
      <c r="D1227" s="301"/>
      <c r="E1227" s="233"/>
      <c r="F1227" s="301"/>
      <c r="G1227" s="302"/>
      <c r="H1227" s="170"/>
      <c r="I1227" s="170"/>
      <c r="J1227" s="231"/>
      <c r="K1227" s="586">
        <f t="shared" si="105"/>
        <v>0</v>
      </c>
      <c r="L1227" s="587">
        <f t="shared" si="106"/>
        <v>0</v>
      </c>
      <c r="M1227" s="586">
        <f>IF(P1227="x",0,IF(I1227&lt;(INDEX(Lookup!$U$2:$U$10,MATCH($D$43,Lookup!$S$2:$S$10,0))),0,ROUND(((_xlfn.DAYS(I1227,H1227)+1)*J1227)/7,0)))</f>
        <v>0</v>
      </c>
      <c r="N1227" s="766">
        <f t="shared" si="107"/>
        <v>0</v>
      </c>
      <c r="O1227" s="652"/>
      <c r="P1227" s="767"/>
      <c r="R1227" s="833">
        <f t="shared" si="108"/>
        <v>0</v>
      </c>
      <c r="S1227" s="849">
        <f t="shared" si="109"/>
        <v>0</v>
      </c>
    </row>
    <row r="1228" spans="2:19" x14ac:dyDescent="0.35">
      <c r="B1228" s="229"/>
      <c r="C1228" s="301"/>
      <c r="D1228" s="301"/>
      <c r="E1228" s="233"/>
      <c r="F1228" s="301"/>
      <c r="G1228" s="302"/>
      <c r="H1228" s="170"/>
      <c r="I1228" s="170"/>
      <c r="J1228" s="231"/>
      <c r="K1228" s="586">
        <f t="shared" si="105"/>
        <v>0</v>
      </c>
      <c r="L1228" s="587">
        <f t="shared" si="106"/>
        <v>0</v>
      </c>
      <c r="M1228" s="586">
        <f>IF(P1228="x",0,IF(I1228&lt;(INDEX(Lookup!$U$2:$U$10,MATCH($D$43,Lookup!$S$2:$S$10,0))),0,ROUND(((_xlfn.DAYS(I1228,H1228)+1)*J1228)/7,0)))</f>
        <v>0</v>
      </c>
      <c r="N1228" s="766">
        <f t="shared" si="107"/>
        <v>0</v>
      </c>
      <c r="O1228" s="652"/>
      <c r="P1228" s="767"/>
      <c r="R1228" s="833">
        <f t="shared" si="108"/>
        <v>0</v>
      </c>
      <c r="S1228" s="849">
        <f t="shared" si="109"/>
        <v>0</v>
      </c>
    </row>
    <row r="1229" spans="2:19" x14ac:dyDescent="0.35">
      <c r="B1229" s="229"/>
      <c r="C1229" s="301"/>
      <c r="D1229" s="301"/>
      <c r="E1229" s="233"/>
      <c r="F1229" s="301"/>
      <c r="G1229" s="302"/>
      <c r="H1229" s="170"/>
      <c r="I1229" s="170"/>
      <c r="J1229" s="231"/>
      <c r="K1229" s="586">
        <f t="shared" si="105"/>
        <v>0</v>
      </c>
      <c r="L1229" s="587">
        <f t="shared" si="106"/>
        <v>0</v>
      </c>
      <c r="M1229" s="586">
        <f>IF(P1229="x",0,IF(I1229&lt;(INDEX(Lookup!$U$2:$U$10,MATCH($D$43,Lookup!$S$2:$S$10,0))),0,ROUND(((_xlfn.DAYS(I1229,H1229)+1)*J1229)/7,0)))</f>
        <v>0</v>
      </c>
      <c r="N1229" s="766">
        <f t="shared" si="107"/>
        <v>0</v>
      </c>
      <c r="O1229" s="652"/>
      <c r="P1229" s="767"/>
      <c r="R1229" s="833">
        <f t="shared" si="108"/>
        <v>0</v>
      </c>
      <c r="S1229" s="849">
        <f t="shared" si="109"/>
        <v>0</v>
      </c>
    </row>
    <row r="1230" spans="2:19" x14ac:dyDescent="0.35">
      <c r="B1230" s="229"/>
      <c r="C1230" s="301"/>
      <c r="D1230" s="301"/>
      <c r="E1230" s="233"/>
      <c r="F1230" s="301"/>
      <c r="G1230" s="302"/>
      <c r="H1230" s="170"/>
      <c r="I1230" s="170"/>
      <c r="J1230" s="231"/>
      <c r="K1230" s="586">
        <f t="shared" si="105"/>
        <v>0</v>
      </c>
      <c r="L1230" s="587">
        <f t="shared" si="106"/>
        <v>0</v>
      </c>
      <c r="M1230" s="586">
        <f>IF(P1230="x",0,IF(I1230&lt;(INDEX(Lookup!$U$2:$U$10,MATCH($D$43,Lookup!$S$2:$S$10,0))),0,ROUND(((_xlfn.DAYS(I1230,H1230)+1)*J1230)/7,0)))</f>
        <v>0</v>
      </c>
      <c r="N1230" s="766">
        <f t="shared" si="107"/>
        <v>0</v>
      </c>
      <c r="O1230" s="652"/>
      <c r="P1230" s="767"/>
      <c r="R1230" s="833">
        <f t="shared" si="108"/>
        <v>0</v>
      </c>
      <c r="S1230" s="849">
        <f t="shared" si="109"/>
        <v>0</v>
      </c>
    </row>
    <row r="1231" spans="2:19" x14ac:dyDescent="0.35">
      <c r="B1231" s="229"/>
      <c r="C1231" s="301"/>
      <c r="D1231" s="301"/>
      <c r="E1231" s="233"/>
      <c r="F1231" s="301"/>
      <c r="G1231" s="302"/>
      <c r="H1231" s="170"/>
      <c r="I1231" s="170"/>
      <c r="J1231" s="231"/>
      <c r="K1231" s="586">
        <f t="shared" si="105"/>
        <v>0</v>
      </c>
      <c r="L1231" s="587">
        <f t="shared" si="106"/>
        <v>0</v>
      </c>
      <c r="M1231" s="586">
        <f>IF(P1231="x",0,IF(I1231&lt;(INDEX(Lookup!$U$2:$U$10,MATCH($D$43,Lookup!$S$2:$S$10,0))),0,ROUND(((_xlfn.DAYS(I1231,H1231)+1)*J1231)/7,0)))</f>
        <v>0</v>
      </c>
      <c r="N1231" s="766">
        <f t="shared" si="107"/>
        <v>0</v>
      </c>
      <c r="O1231" s="652"/>
      <c r="P1231" s="767"/>
      <c r="R1231" s="833">
        <f t="shared" si="108"/>
        <v>0</v>
      </c>
      <c r="S1231" s="849">
        <f t="shared" si="109"/>
        <v>0</v>
      </c>
    </row>
    <row r="1232" spans="2:19" x14ac:dyDescent="0.35">
      <c r="B1232" s="229"/>
      <c r="C1232" s="301"/>
      <c r="D1232" s="301"/>
      <c r="E1232" s="233"/>
      <c r="F1232" s="301"/>
      <c r="G1232" s="302"/>
      <c r="H1232" s="170"/>
      <c r="I1232" s="170"/>
      <c r="J1232" s="231"/>
      <c r="K1232" s="586">
        <f t="shared" si="105"/>
        <v>0</v>
      </c>
      <c r="L1232" s="587">
        <f t="shared" si="106"/>
        <v>0</v>
      </c>
      <c r="M1232" s="586">
        <f>IF(P1232="x",0,IF(I1232&lt;(INDEX(Lookup!$U$2:$U$10,MATCH($D$43,Lookup!$S$2:$S$10,0))),0,ROUND(((_xlfn.DAYS(I1232,H1232)+1)*J1232)/7,0)))</f>
        <v>0</v>
      </c>
      <c r="N1232" s="766">
        <f t="shared" si="107"/>
        <v>0</v>
      </c>
      <c r="O1232" s="652"/>
      <c r="P1232" s="767"/>
      <c r="R1232" s="833">
        <f t="shared" si="108"/>
        <v>0</v>
      </c>
      <c r="S1232" s="849">
        <f t="shared" si="109"/>
        <v>0</v>
      </c>
    </row>
    <row r="1233" spans="2:19" x14ac:dyDescent="0.35">
      <c r="B1233" s="229"/>
      <c r="C1233" s="301"/>
      <c r="D1233" s="301"/>
      <c r="E1233" s="233"/>
      <c r="F1233" s="301"/>
      <c r="G1233" s="302"/>
      <c r="H1233" s="170"/>
      <c r="I1233" s="170"/>
      <c r="J1233" s="231"/>
      <c r="K1233" s="586">
        <f t="shared" si="105"/>
        <v>0</v>
      </c>
      <c r="L1233" s="587">
        <f t="shared" si="106"/>
        <v>0</v>
      </c>
      <c r="M1233" s="586">
        <f>IF(P1233="x",0,IF(I1233&lt;(INDEX(Lookup!$U$2:$U$10,MATCH($D$43,Lookup!$S$2:$S$10,0))),0,ROUND(((_xlfn.DAYS(I1233,H1233)+1)*J1233)/7,0)))</f>
        <v>0</v>
      </c>
      <c r="N1233" s="766">
        <f t="shared" si="107"/>
        <v>0</v>
      </c>
      <c r="O1233" s="652"/>
      <c r="P1233" s="767"/>
      <c r="R1233" s="833">
        <f t="shared" si="108"/>
        <v>0</v>
      </c>
      <c r="S1233" s="849">
        <f t="shared" si="109"/>
        <v>0</v>
      </c>
    </row>
    <row r="1234" spans="2:19" x14ac:dyDescent="0.35">
      <c r="B1234" s="229"/>
      <c r="C1234" s="301"/>
      <c r="D1234" s="301"/>
      <c r="E1234" s="233"/>
      <c r="F1234" s="301"/>
      <c r="G1234" s="302"/>
      <c r="H1234" s="170"/>
      <c r="I1234" s="170"/>
      <c r="J1234" s="231"/>
      <c r="K1234" s="586">
        <f t="shared" si="105"/>
        <v>0</v>
      </c>
      <c r="L1234" s="587">
        <f t="shared" si="106"/>
        <v>0</v>
      </c>
      <c r="M1234" s="586">
        <f>IF(P1234="x",0,IF(I1234&lt;(INDEX(Lookup!$U$2:$U$10,MATCH($D$43,Lookup!$S$2:$S$10,0))),0,ROUND(((_xlfn.DAYS(I1234,H1234)+1)*J1234)/7,0)))</f>
        <v>0</v>
      </c>
      <c r="N1234" s="766">
        <f t="shared" si="107"/>
        <v>0</v>
      </c>
      <c r="O1234" s="652"/>
      <c r="P1234" s="767"/>
      <c r="R1234" s="833">
        <f t="shared" si="108"/>
        <v>0</v>
      </c>
      <c r="S1234" s="849">
        <f t="shared" si="109"/>
        <v>0</v>
      </c>
    </row>
    <row r="1235" spans="2:19" x14ac:dyDescent="0.35">
      <c r="B1235" s="229"/>
      <c r="C1235" s="301"/>
      <c r="D1235" s="301"/>
      <c r="E1235" s="233"/>
      <c r="F1235" s="301"/>
      <c r="G1235" s="302"/>
      <c r="H1235" s="170"/>
      <c r="I1235" s="170"/>
      <c r="J1235" s="231"/>
      <c r="K1235" s="586">
        <f t="shared" si="105"/>
        <v>0</v>
      </c>
      <c r="L1235" s="587">
        <f t="shared" si="106"/>
        <v>0</v>
      </c>
      <c r="M1235" s="586">
        <f>IF(P1235="x",0,IF(I1235&lt;(INDEX(Lookup!$U$2:$U$10,MATCH($D$43,Lookup!$S$2:$S$10,0))),0,ROUND(((_xlfn.DAYS(I1235,H1235)+1)*J1235)/7,0)))</f>
        <v>0</v>
      </c>
      <c r="N1235" s="766">
        <f t="shared" si="107"/>
        <v>0</v>
      </c>
      <c r="O1235" s="652"/>
      <c r="P1235" s="767"/>
      <c r="R1235" s="833">
        <f t="shared" si="108"/>
        <v>0</v>
      </c>
      <c r="S1235" s="849">
        <f t="shared" si="109"/>
        <v>0</v>
      </c>
    </row>
    <row r="1236" spans="2:19" x14ac:dyDescent="0.35">
      <c r="B1236" s="229"/>
      <c r="C1236" s="301"/>
      <c r="D1236" s="301"/>
      <c r="E1236" s="233"/>
      <c r="F1236" s="301"/>
      <c r="G1236" s="302"/>
      <c r="H1236" s="170"/>
      <c r="I1236" s="170"/>
      <c r="J1236" s="231"/>
      <c r="K1236" s="586">
        <f t="shared" si="105"/>
        <v>0</v>
      </c>
      <c r="L1236" s="587">
        <f t="shared" si="106"/>
        <v>0</v>
      </c>
      <c r="M1236" s="586">
        <f>IF(P1236="x",0,IF(I1236&lt;(INDEX(Lookup!$U$2:$U$10,MATCH($D$43,Lookup!$S$2:$S$10,0))),0,ROUND(((_xlfn.DAYS(I1236,H1236)+1)*J1236)/7,0)))</f>
        <v>0</v>
      </c>
      <c r="N1236" s="766">
        <f t="shared" si="107"/>
        <v>0</v>
      </c>
      <c r="O1236" s="652"/>
      <c r="P1236" s="767"/>
      <c r="R1236" s="833">
        <f t="shared" si="108"/>
        <v>0</v>
      </c>
      <c r="S1236" s="849">
        <f t="shared" si="109"/>
        <v>0</v>
      </c>
    </row>
    <row r="1237" spans="2:19" x14ac:dyDescent="0.35">
      <c r="B1237" s="229"/>
      <c r="C1237" s="301"/>
      <c r="D1237" s="301"/>
      <c r="E1237" s="233"/>
      <c r="F1237" s="301"/>
      <c r="G1237" s="302"/>
      <c r="H1237" s="170"/>
      <c r="I1237" s="170"/>
      <c r="J1237" s="231"/>
      <c r="K1237" s="586">
        <f t="shared" si="105"/>
        <v>0</v>
      </c>
      <c r="L1237" s="587">
        <f t="shared" si="106"/>
        <v>0</v>
      </c>
      <c r="M1237" s="586">
        <f>IF(P1237="x",0,IF(I1237&lt;(INDEX(Lookup!$U$2:$U$10,MATCH($D$43,Lookup!$S$2:$S$10,0))),0,ROUND(((_xlfn.DAYS(I1237,H1237)+1)*J1237)/7,0)))</f>
        <v>0</v>
      </c>
      <c r="N1237" s="766">
        <f t="shared" si="107"/>
        <v>0</v>
      </c>
      <c r="O1237" s="652"/>
      <c r="P1237" s="767"/>
      <c r="R1237" s="833">
        <f t="shared" si="108"/>
        <v>0</v>
      </c>
      <c r="S1237" s="849">
        <f t="shared" si="109"/>
        <v>0</v>
      </c>
    </row>
    <row r="1238" spans="2:19" x14ac:dyDescent="0.35">
      <c r="B1238" s="229"/>
      <c r="C1238" s="301"/>
      <c r="D1238" s="301"/>
      <c r="E1238" s="233"/>
      <c r="F1238" s="301"/>
      <c r="G1238" s="302"/>
      <c r="H1238" s="170"/>
      <c r="I1238" s="170"/>
      <c r="J1238" s="231"/>
      <c r="K1238" s="586">
        <f t="shared" si="105"/>
        <v>0</v>
      </c>
      <c r="L1238" s="587">
        <f t="shared" si="106"/>
        <v>0</v>
      </c>
      <c r="M1238" s="586">
        <f>IF(P1238="x",0,IF(I1238&lt;(INDEX(Lookup!$U$2:$U$10,MATCH($D$43,Lookup!$S$2:$S$10,0))),0,ROUND(((_xlfn.DAYS(I1238,H1238)+1)*J1238)/7,0)))</f>
        <v>0</v>
      </c>
      <c r="N1238" s="766">
        <f t="shared" si="107"/>
        <v>0</v>
      </c>
      <c r="O1238" s="652"/>
      <c r="P1238" s="767"/>
      <c r="R1238" s="833">
        <f t="shared" si="108"/>
        <v>0</v>
      </c>
      <c r="S1238" s="849">
        <f t="shared" si="109"/>
        <v>0</v>
      </c>
    </row>
    <row r="1239" spans="2:19" x14ac:dyDescent="0.35">
      <c r="B1239" s="229"/>
      <c r="C1239" s="301"/>
      <c r="D1239" s="301"/>
      <c r="E1239" s="233"/>
      <c r="F1239" s="301"/>
      <c r="G1239" s="302"/>
      <c r="H1239" s="170"/>
      <c r="I1239" s="170"/>
      <c r="J1239" s="231"/>
      <c r="K1239" s="586">
        <f t="shared" si="105"/>
        <v>0</v>
      </c>
      <c r="L1239" s="587">
        <f t="shared" si="106"/>
        <v>0</v>
      </c>
      <c r="M1239" s="586">
        <f>IF(P1239="x",0,IF(I1239&lt;(INDEX(Lookup!$U$2:$U$10,MATCH($D$43,Lookup!$S$2:$S$10,0))),0,ROUND(((_xlfn.DAYS(I1239,H1239)+1)*J1239)/7,0)))</f>
        <v>0</v>
      </c>
      <c r="N1239" s="766">
        <f t="shared" si="107"/>
        <v>0</v>
      </c>
      <c r="O1239" s="652"/>
      <c r="P1239" s="767"/>
      <c r="R1239" s="833">
        <f t="shared" si="108"/>
        <v>0</v>
      </c>
      <c r="S1239" s="849">
        <f t="shared" si="109"/>
        <v>0</v>
      </c>
    </row>
    <row r="1240" spans="2:19" x14ac:dyDescent="0.35">
      <c r="B1240" s="229"/>
      <c r="C1240" s="301"/>
      <c r="D1240" s="301"/>
      <c r="E1240" s="233"/>
      <c r="F1240" s="301"/>
      <c r="G1240" s="302"/>
      <c r="H1240" s="170"/>
      <c r="I1240" s="170"/>
      <c r="J1240" s="231"/>
      <c r="K1240" s="586">
        <f t="shared" si="105"/>
        <v>0</v>
      </c>
      <c r="L1240" s="587">
        <f t="shared" si="106"/>
        <v>0</v>
      </c>
      <c r="M1240" s="586">
        <f>IF(P1240="x",0,IF(I1240&lt;(INDEX(Lookup!$U$2:$U$10,MATCH($D$43,Lookup!$S$2:$S$10,0))),0,ROUND(((_xlfn.DAYS(I1240,H1240)+1)*J1240)/7,0)))</f>
        <v>0</v>
      </c>
      <c r="N1240" s="766">
        <f t="shared" si="107"/>
        <v>0</v>
      </c>
      <c r="O1240" s="652"/>
      <c r="P1240" s="767"/>
      <c r="R1240" s="833">
        <f t="shared" si="108"/>
        <v>0</v>
      </c>
      <c r="S1240" s="849">
        <f t="shared" si="109"/>
        <v>0</v>
      </c>
    </row>
    <row r="1241" spans="2:19" x14ac:dyDescent="0.35">
      <c r="B1241" s="229"/>
      <c r="C1241" s="301"/>
      <c r="D1241" s="301"/>
      <c r="E1241" s="233"/>
      <c r="F1241" s="301"/>
      <c r="G1241" s="302"/>
      <c r="H1241" s="170"/>
      <c r="I1241" s="170"/>
      <c r="J1241" s="231"/>
      <c r="K1241" s="586">
        <f t="shared" si="105"/>
        <v>0</v>
      </c>
      <c r="L1241" s="587">
        <f t="shared" si="106"/>
        <v>0</v>
      </c>
      <c r="M1241" s="586">
        <f>IF(P1241="x",0,IF(I1241&lt;(INDEX(Lookup!$U$2:$U$10,MATCH($D$43,Lookup!$S$2:$S$10,0))),0,ROUND(((_xlfn.DAYS(I1241,H1241)+1)*J1241)/7,0)))</f>
        <v>0</v>
      </c>
      <c r="N1241" s="766">
        <f t="shared" si="107"/>
        <v>0</v>
      </c>
      <c r="O1241" s="652"/>
      <c r="P1241" s="767"/>
      <c r="R1241" s="833">
        <f t="shared" si="108"/>
        <v>0</v>
      </c>
      <c r="S1241" s="849">
        <f t="shared" si="109"/>
        <v>0</v>
      </c>
    </row>
    <row r="1242" spans="2:19" x14ac:dyDescent="0.35">
      <c r="B1242" s="229"/>
      <c r="C1242" s="301"/>
      <c r="D1242" s="301"/>
      <c r="E1242" s="233"/>
      <c r="F1242" s="301"/>
      <c r="G1242" s="302"/>
      <c r="H1242" s="170"/>
      <c r="I1242" s="170"/>
      <c r="J1242" s="231"/>
      <c r="K1242" s="586">
        <f t="shared" si="105"/>
        <v>0</v>
      </c>
      <c r="L1242" s="587">
        <f t="shared" si="106"/>
        <v>0</v>
      </c>
      <c r="M1242" s="586">
        <f>IF(P1242="x",0,IF(I1242&lt;(INDEX(Lookup!$U$2:$U$10,MATCH($D$43,Lookup!$S$2:$S$10,0))),0,ROUND(((_xlfn.DAYS(I1242,H1242)+1)*J1242)/7,0)))</f>
        <v>0</v>
      </c>
      <c r="N1242" s="766">
        <f t="shared" si="107"/>
        <v>0</v>
      </c>
      <c r="O1242" s="652"/>
      <c r="P1242" s="767"/>
      <c r="R1242" s="833">
        <f t="shared" si="108"/>
        <v>0</v>
      </c>
      <c r="S1242" s="849">
        <f t="shared" si="109"/>
        <v>0</v>
      </c>
    </row>
    <row r="1243" spans="2:19" x14ac:dyDescent="0.35">
      <c r="B1243" s="229"/>
      <c r="C1243" s="301"/>
      <c r="D1243" s="301"/>
      <c r="E1243" s="233"/>
      <c r="F1243" s="301"/>
      <c r="G1243" s="302"/>
      <c r="H1243" s="170"/>
      <c r="I1243" s="170"/>
      <c r="J1243" s="231"/>
      <c r="K1243" s="586">
        <f t="shared" si="105"/>
        <v>0</v>
      </c>
      <c r="L1243" s="587">
        <f t="shared" si="106"/>
        <v>0</v>
      </c>
      <c r="M1243" s="586">
        <f>IF(P1243="x",0,IF(I1243&lt;(INDEX(Lookup!$U$2:$U$10,MATCH($D$43,Lookup!$S$2:$S$10,0))),0,ROUND(((_xlfn.DAYS(I1243,H1243)+1)*J1243)/7,0)))</f>
        <v>0</v>
      </c>
      <c r="N1243" s="766">
        <f t="shared" si="107"/>
        <v>0</v>
      </c>
      <c r="O1243" s="652"/>
      <c r="P1243" s="767"/>
      <c r="R1243" s="833">
        <f t="shared" si="108"/>
        <v>0</v>
      </c>
      <c r="S1243" s="849">
        <f t="shared" si="109"/>
        <v>0</v>
      </c>
    </row>
    <row r="1244" spans="2:19" x14ac:dyDescent="0.35">
      <c r="B1244" s="229"/>
      <c r="C1244" s="301"/>
      <c r="D1244" s="301"/>
      <c r="E1244" s="233"/>
      <c r="F1244" s="301"/>
      <c r="G1244" s="302"/>
      <c r="H1244" s="170"/>
      <c r="I1244" s="170"/>
      <c r="J1244" s="231"/>
      <c r="K1244" s="586">
        <f t="shared" si="105"/>
        <v>0</v>
      </c>
      <c r="L1244" s="587">
        <f t="shared" si="106"/>
        <v>0</v>
      </c>
      <c r="M1244" s="586">
        <f>IF(P1244="x",0,IF(I1244&lt;(INDEX(Lookup!$U$2:$U$10,MATCH($D$43,Lookup!$S$2:$S$10,0))),0,ROUND(((_xlfn.DAYS(I1244,H1244)+1)*J1244)/7,0)))</f>
        <v>0</v>
      </c>
      <c r="N1244" s="766">
        <f t="shared" si="107"/>
        <v>0</v>
      </c>
      <c r="O1244" s="652"/>
      <c r="P1244" s="767"/>
      <c r="R1244" s="833">
        <f t="shared" si="108"/>
        <v>0</v>
      </c>
      <c r="S1244" s="849">
        <f t="shared" si="109"/>
        <v>0</v>
      </c>
    </row>
    <row r="1245" spans="2:19" x14ac:dyDescent="0.35">
      <c r="B1245" s="229"/>
      <c r="C1245" s="301"/>
      <c r="D1245" s="301"/>
      <c r="E1245" s="233"/>
      <c r="F1245" s="301"/>
      <c r="G1245" s="302"/>
      <c r="H1245" s="170"/>
      <c r="I1245" s="170"/>
      <c r="J1245" s="231"/>
      <c r="K1245" s="586">
        <f t="shared" si="105"/>
        <v>0</v>
      </c>
      <c r="L1245" s="587">
        <f t="shared" si="106"/>
        <v>0</v>
      </c>
      <c r="M1245" s="586">
        <f>IF(P1245="x",0,IF(I1245&lt;(INDEX(Lookup!$U$2:$U$10,MATCH($D$43,Lookup!$S$2:$S$10,0))),0,ROUND(((_xlfn.DAYS(I1245,H1245)+1)*J1245)/7,0)))</f>
        <v>0</v>
      </c>
      <c r="N1245" s="766">
        <f t="shared" si="107"/>
        <v>0</v>
      </c>
      <c r="O1245" s="652"/>
      <c r="P1245" s="767"/>
      <c r="R1245" s="833">
        <f t="shared" si="108"/>
        <v>0</v>
      </c>
      <c r="S1245" s="849">
        <f t="shared" si="109"/>
        <v>0</v>
      </c>
    </row>
    <row r="1246" spans="2:19" x14ac:dyDescent="0.35">
      <c r="B1246" s="229"/>
      <c r="C1246" s="301"/>
      <c r="D1246" s="301"/>
      <c r="E1246" s="233"/>
      <c r="F1246" s="301"/>
      <c r="G1246" s="302"/>
      <c r="H1246" s="170"/>
      <c r="I1246" s="170"/>
      <c r="J1246" s="231"/>
      <c r="K1246" s="586">
        <f t="shared" si="105"/>
        <v>0</v>
      </c>
      <c r="L1246" s="587">
        <f t="shared" si="106"/>
        <v>0</v>
      </c>
      <c r="M1246" s="586">
        <f>IF(P1246="x",0,IF(I1246&lt;(INDEX(Lookup!$U$2:$U$10,MATCH($D$43,Lookup!$S$2:$S$10,0))),0,ROUND(((_xlfn.DAYS(I1246,H1246)+1)*J1246)/7,0)))</f>
        <v>0</v>
      </c>
      <c r="N1246" s="766">
        <f t="shared" si="107"/>
        <v>0</v>
      </c>
      <c r="O1246" s="652"/>
      <c r="P1246" s="767"/>
      <c r="R1246" s="833">
        <f t="shared" si="108"/>
        <v>0</v>
      </c>
      <c r="S1246" s="849">
        <f t="shared" si="109"/>
        <v>0</v>
      </c>
    </row>
    <row r="1247" spans="2:19" x14ac:dyDescent="0.35">
      <c r="B1247" s="229"/>
      <c r="C1247" s="301"/>
      <c r="D1247" s="301"/>
      <c r="E1247" s="233"/>
      <c r="F1247" s="301"/>
      <c r="G1247" s="302"/>
      <c r="H1247" s="170"/>
      <c r="I1247" s="170"/>
      <c r="J1247" s="231"/>
      <c r="K1247" s="586">
        <f t="shared" si="105"/>
        <v>0</v>
      </c>
      <c r="L1247" s="587">
        <f t="shared" si="106"/>
        <v>0</v>
      </c>
      <c r="M1247" s="586">
        <f>IF(P1247="x",0,IF(I1247&lt;(INDEX(Lookup!$U$2:$U$10,MATCH($D$43,Lookup!$S$2:$S$10,0))),0,ROUND(((_xlfn.DAYS(I1247,H1247)+1)*J1247)/7,0)))</f>
        <v>0</v>
      </c>
      <c r="N1247" s="766">
        <f t="shared" si="107"/>
        <v>0</v>
      </c>
      <c r="O1247" s="652"/>
      <c r="P1247" s="767"/>
      <c r="R1247" s="833">
        <f t="shared" si="108"/>
        <v>0</v>
      </c>
      <c r="S1247" s="849">
        <f t="shared" si="109"/>
        <v>0</v>
      </c>
    </row>
    <row r="1248" spans="2:19" x14ac:dyDescent="0.35">
      <c r="B1248" s="229"/>
      <c r="C1248" s="301"/>
      <c r="D1248" s="301"/>
      <c r="E1248" s="233"/>
      <c r="F1248" s="301"/>
      <c r="G1248" s="302"/>
      <c r="H1248" s="170"/>
      <c r="I1248" s="170"/>
      <c r="J1248" s="231"/>
      <c r="K1248" s="586">
        <f t="shared" si="105"/>
        <v>0</v>
      </c>
      <c r="L1248" s="587">
        <f t="shared" si="106"/>
        <v>0</v>
      </c>
      <c r="M1248" s="586">
        <f>IF(P1248="x",0,IF(I1248&lt;(INDEX(Lookup!$U$2:$U$10,MATCH($D$43,Lookup!$S$2:$S$10,0))),0,ROUND(((_xlfn.DAYS(I1248,H1248)+1)*J1248)/7,0)))</f>
        <v>0</v>
      </c>
      <c r="N1248" s="766">
        <f t="shared" si="107"/>
        <v>0</v>
      </c>
      <c r="O1248" s="652"/>
      <c r="P1248" s="767"/>
      <c r="R1248" s="833">
        <f t="shared" si="108"/>
        <v>0</v>
      </c>
      <c r="S1248" s="849">
        <f t="shared" si="109"/>
        <v>0</v>
      </c>
    </row>
    <row r="1249" spans="2:19" x14ac:dyDescent="0.35">
      <c r="B1249" s="229"/>
      <c r="C1249" s="301"/>
      <c r="D1249" s="301"/>
      <c r="E1249" s="233"/>
      <c r="F1249" s="301"/>
      <c r="G1249" s="302"/>
      <c r="H1249" s="170"/>
      <c r="I1249" s="170"/>
      <c r="J1249" s="231"/>
      <c r="K1249" s="586">
        <f t="shared" si="105"/>
        <v>0</v>
      </c>
      <c r="L1249" s="587">
        <f t="shared" si="106"/>
        <v>0</v>
      </c>
      <c r="M1249" s="586">
        <f>IF(P1249="x",0,IF(I1249&lt;(INDEX(Lookup!$U$2:$U$10,MATCH($D$43,Lookup!$S$2:$S$10,0))),0,ROUND(((_xlfn.DAYS(I1249,H1249)+1)*J1249)/7,0)))</f>
        <v>0</v>
      </c>
      <c r="N1249" s="766">
        <f t="shared" si="107"/>
        <v>0</v>
      </c>
      <c r="O1249" s="652"/>
      <c r="P1249" s="767"/>
      <c r="R1249" s="833">
        <f t="shared" si="108"/>
        <v>0</v>
      </c>
      <c r="S1249" s="849">
        <f t="shared" si="109"/>
        <v>0</v>
      </c>
    </row>
    <row r="1250" spans="2:19" x14ac:dyDescent="0.35">
      <c r="B1250" s="229"/>
      <c r="C1250" s="301"/>
      <c r="D1250" s="301"/>
      <c r="E1250" s="233"/>
      <c r="F1250" s="301"/>
      <c r="G1250" s="302"/>
      <c r="H1250" s="170"/>
      <c r="I1250" s="170"/>
      <c r="J1250" s="231"/>
      <c r="K1250" s="586">
        <f t="shared" si="105"/>
        <v>0</v>
      </c>
      <c r="L1250" s="587">
        <f t="shared" si="106"/>
        <v>0</v>
      </c>
      <c r="M1250" s="586">
        <f>IF(P1250="x",0,IF(I1250&lt;(INDEX(Lookup!$U$2:$U$10,MATCH($D$43,Lookup!$S$2:$S$10,0))),0,ROUND(((_xlfn.DAYS(I1250,H1250)+1)*J1250)/7,0)))</f>
        <v>0</v>
      </c>
      <c r="N1250" s="766">
        <f t="shared" si="107"/>
        <v>0</v>
      </c>
      <c r="O1250" s="652"/>
      <c r="P1250" s="767"/>
      <c r="R1250" s="833">
        <f t="shared" si="108"/>
        <v>0</v>
      </c>
      <c r="S1250" s="849">
        <f t="shared" si="109"/>
        <v>0</v>
      </c>
    </row>
    <row r="1251" spans="2:19" x14ac:dyDescent="0.35">
      <c r="B1251" s="229"/>
      <c r="C1251" s="301"/>
      <c r="D1251" s="301"/>
      <c r="E1251" s="233"/>
      <c r="F1251" s="301"/>
      <c r="G1251" s="302"/>
      <c r="H1251" s="170"/>
      <c r="I1251" s="170"/>
      <c r="J1251" s="231"/>
      <c r="K1251" s="586">
        <f t="shared" si="105"/>
        <v>0</v>
      </c>
      <c r="L1251" s="587">
        <f t="shared" si="106"/>
        <v>0</v>
      </c>
      <c r="M1251" s="586">
        <f>IF(P1251="x",0,IF(I1251&lt;(INDEX(Lookup!$U$2:$U$10,MATCH($D$43,Lookup!$S$2:$S$10,0))),0,ROUND(((_xlfn.DAYS(I1251,H1251)+1)*J1251)/7,0)))</f>
        <v>0</v>
      </c>
      <c r="N1251" s="766">
        <f t="shared" si="107"/>
        <v>0</v>
      </c>
      <c r="O1251" s="652"/>
      <c r="P1251" s="767"/>
      <c r="R1251" s="833">
        <f t="shared" si="108"/>
        <v>0</v>
      </c>
      <c r="S1251" s="849">
        <f t="shared" si="109"/>
        <v>0</v>
      </c>
    </row>
    <row r="1252" spans="2:19" x14ac:dyDescent="0.35">
      <c r="B1252" s="229"/>
      <c r="C1252" s="301"/>
      <c r="D1252" s="301"/>
      <c r="E1252" s="233"/>
      <c r="F1252" s="301"/>
      <c r="G1252" s="302"/>
      <c r="H1252" s="170"/>
      <c r="I1252" s="170"/>
      <c r="J1252" s="231"/>
      <c r="K1252" s="586">
        <f t="shared" si="105"/>
        <v>0</v>
      </c>
      <c r="L1252" s="587">
        <f t="shared" si="106"/>
        <v>0</v>
      </c>
      <c r="M1252" s="586">
        <f>IF(P1252="x",0,IF(I1252&lt;(INDEX(Lookup!$U$2:$U$10,MATCH($D$43,Lookup!$S$2:$S$10,0))),0,ROUND(((_xlfn.DAYS(I1252,H1252)+1)*J1252)/7,0)))</f>
        <v>0</v>
      </c>
      <c r="N1252" s="766">
        <f t="shared" si="107"/>
        <v>0</v>
      </c>
      <c r="O1252" s="652"/>
      <c r="P1252" s="767"/>
      <c r="R1252" s="833">
        <f t="shared" si="108"/>
        <v>0</v>
      </c>
      <c r="S1252" s="849">
        <f t="shared" si="109"/>
        <v>0</v>
      </c>
    </row>
    <row r="1253" spans="2:19" x14ac:dyDescent="0.35">
      <c r="B1253" s="229"/>
      <c r="C1253" s="301"/>
      <c r="D1253" s="301"/>
      <c r="E1253" s="233"/>
      <c r="F1253" s="301"/>
      <c r="G1253" s="302"/>
      <c r="H1253" s="170"/>
      <c r="I1253" s="170"/>
      <c r="J1253" s="231"/>
      <c r="K1253" s="586">
        <f t="shared" si="105"/>
        <v>0</v>
      </c>
      <c r="L1253" s="587">
        <f t="shared" si="106"/>
        <v>0</v>
      </c>
      <c r="M1253" s="586">
        <f>IF(P1253="x",0,IF(I1253&lt;(INDEX(Lookup!$U$2:$U$10,MATCH($D$43,Lookup!$S$2:$S$10,0))),0,ROUND(((_xlfn.DAYS(I1253,H1253)+1)*J1253)/7,0)))</f>
        <v>0</v>
      </c>
      <c r="N1253" s="766">
        <f t="shared" si="107"/>
        <v>0</v>
      </c>
      <c r="O1253" s="652"/>
      <c r="P1253" s="767"/>
      <c r="R1253" s="833">
        <f t="shared" si="108"/>
        <v>0</v>
      </c>
      <c r="S1253" s="849">
        <f t="shared" si="109"/>
        <v>0</v>
      </c>
    </row>
    <row r="1254" spans="2:19" x14ac:dyDescent="0.35">
      <c r="B1254" s="229"/>
      <c r="C1254" s="301"/>
      <c r="D1254" s="301"/>
      <c r="E1254" s="233"/>
      <c r="F1254" s="301"/>
      <c r="G1254" s="302"/>
      <c r="H1254" s="170"/>
      <c r="I1254" s="170"/>
      <c r="J1254" s="231"/>
      <c r="K1254" s="586">
        <f t="shared" si="105"/>
        <v>0</v>
      </c>
      <c r="L1254" s="587">
        <f t="shared" si="106"/>
        <v>0</v>
      </c>
      <c r="M1254" s="586">
        <f>IF(P1254="x",0,IF(I1254&lt;(INDEX(Lookup!$U$2:$U$10,MATCH($D$43,Lookup!$S$2:$S$10,0))),0,ROUND(((_xlfn.DAYS(I1254,H1254)+1)*J1254)/7,0)))</f>
        <v>0</v>
      </c>
      <c r="N1254" s="766">
        <f t="shared" si="107"/>
        <v>0</v>
      </c>
      <c r="O1254" s="652"/>
      <c r="P1254" s="767"/>
      <c r="R1254" s="833">
        <f t="shared" si="108"/>
        <v>0</v>
      </c>
      <c r="S1254" s="849">
        <f t="shared" si="109"/>
        <v>0</v>
      </c>
    </row>
    <row r="1255" spans="2:19" x14ac:dyDescent="0.35">
      <c r="B1255" s="229"/>
      <c r="C1255" s="301"/>
      <c r="D1255" s="301"/>
      <c r="E1255" s="233"/>
      <c r="F1255" s="301"/>
      <c r="G1255" s="302"/>
      <c r="H1255" s="170"/>
      <c r="I1255" s="170"/>
      <c r="J1255" s="231"/>
      <c r="K1255" s="586">
        <f t="shared" si="105"/>
        <v>0</v>
      </c>
      <c r="L1255" s="587">
        <f t="shared" si="106"/>
        <v>0</v>
      </c>
      <c r="M1255" s="586">
        <f>IF(P1255="x",0,IF(I1255&lt;(INDEX(Lookup!$U$2:$U$10,MATCH($D$43,Lookup!$S$2:$S$10,0))),0,ROUND(((_xlfn.DAYS(I1255,H1255)+1)*J1255)/7,0)))</f>
        <v>0</v>
      </c>
      <c r="N1255" s="766">
        <f t="shared" si="107"/>
        <v>0</v>
      </c>
      <c r="O1255" s="652"/>
      <c r="P1255" s="767"/>
      <c r="R1255" s="833">
        <f t="shared" si="108"/>
        <v>0</v>
      </c>
      <c r="S1255" s="849">
        <f t="shared" si="109"/>
        <v>0</v>
      </c>
    </row>
    <row r="1256" spans="2:19" x14ac:dyDescent="0.35">
      <c r="B1256" s="229"/>
      <c r="C1256" s="301"/>
      <c r="D1256" s="301"/>
      <c r="E1256" s="233"/>
      <c r="F1256" s="301"/>
      <c r="G1256" s="302"/>
      <c r="H1256" s="170"/>
      <c r="I1256" s="170"/>
      <c r="J1256" s="231"/>
      <c r="K1256" s="586">
        <f t="shared" si="105"/>
        <v>0</v>
      </c>
      <c r="L1256" s="587">
        <f t="shared" si="106"/>
        <v>0</v>
      </c>
      <c r="M1256" s="586">
        <f>IF(P1256="x",0,IF(I1256&lt;(INDEX(Lookup!$U$2:$U$10,MATCH($D$43,Lookup!$S$2:$S$10,0))),0,ROUND(((_xlfn.DAYS(I1256,H1256)+1)*J1256)/7,0)))</f>
        <v>0</v>
      </c>
      <c r="N1256" s="766">
        <f t="shared" si="107"/>
        <v>0</v>
      </c>
      <c r="O1256" s="652"/>
      <c r="P1256" s="767"/>
      <c r="R1256" s="833">
        <f t="shared" si="108"/>
        <v>0</v>
      </c>
      <c r="S1256" s="849">
        <f t="shared" si="109"/>
        <v>0</v>
      </c>
    </row>
    <row r="1257" spans="2:19" x14ac:dyDescent="0.35">
      <c r="B1257" s="229"/>
      <c r="C1257" s="301"/>
      <c r="D1257" s="301"/>
      <c r="E1257" s="233"/>
      <c r="F1257" s="301"/>
      <c r="G1257" s="302"/>
      <c r="H1257" s="170"/>
      <c r="I1257" s="170"/>
      <c r="J1257" s="231"/>
      <c r="K1257" s="586">
        <f t="shared" si="105"/>
        <v>0</v>
      </c>
      <c r="L1257" s="587">
        <f t="shared" si="106"/>
        <v>0</v>
      </c>
      <c r="M1257" s="586">
        <f>IF(P1257="x",0,IF(I1257&lt;(INDEX(Lookup!$U$2:$U$10,MATCH($D$43,Lookup!$S$2:$S$10,0))),0,ROUND(((_xlfn.DAYS(I1257,H1257)+1)*J1257)/7,0)))</f>
        <v>0</v>
      </c>
      <c r="N1257" s="766">
        <f t="shared" si="107"/>
        <v>0</v>
      </c>
      <c r="O1257" s="652"/>
      <c r="P1257" s="767"/>
      <c r="R1257" s="833">
        <f t="shared" si="108"/>
        <v>0</v>
      </c>
      <c r="S1257" s="849">
        <f t="shared" si="109"/>
        <v>0</v>
      </c>
    </row>
    <row r="1258" spans="2:19" x14ac:dyDescent="0.35">
      <c r="B1258" s="229"/>
      <c r="C1258" s="301"/>
      <c r="D1258" s="301"/>
      <c r="E1258" s="233"/>
      <c r="F1258" s="301"/>
      <c r="G1258" s="302"/>
      <c r="H1258" s="170"/>
      <c r="I1258" s="170"/>
      <c r="J1258" s="231"/>
      <c r="K1258" s="586">
        <f t="shared" si="105"/>
        <v>0</v>
      </c>
      <c r="L1258" s="587">
        <f t="shared" si="106"/>
        <v>0</v>
      </c>
      <c r="M1258" s="586">
        <f>IF(P1258="x",0,IF(I1258&lt;(INDEX(Lookup!$U$2:$U$10,MATCH($D$43,Lookup!$S$2:$S$10,0))),0,ROUND(((_xlfn.DAYS(I1258,H1258)+1)*J1258)/7,0)))</f>
        <v>0</v>
      </c>
      <c r="N1258" s="766">
        <f t="shared" si="107"/>
        <v>0</v>
      </c>
      <c r="O1258" s="652"/>
      <c r="P1258" s="767"/>
      <c r="R1258" s="833">
        <f t="shared" si="108"/>
        <v>0</v>
      </c>
      <c r="S1258" s="849">
        <f t="shared" si="109"/>
        <v>0</v>
      </c>
    </row>
    <row r="1259" spans="2:19" x14ac:dyDescent="0.35">
      <c r="B1259" s="229"/>
      <c r="C1259" s="301"/>
      <c r="D1259" s="301"/>
      <c r="E1259" s="233"/>
      <c r="F1259" s="301"/>
      <c r="G1259" s="302"/>
      <c r="H1259" s="170"/>
      <c r="I1259" s="170"/>
      <c r="J1259" s="231"/>
      <c r="K1259" s="586">
        <f t="shared" si="105"/>
        <v>0</v>
      </c>
      <c r="L1259" s="587">
        <f t="shared" si="106"/>
        <v>0</v>
      </c>
      <c r="M1259" s="586">
        <f>IF(P1259="x",0,IF(I1259&lt;(INDEX(Lookup!$U$2:$U$10,MATCH($D$43,Lookup!$S$2:$S$10,0))),0,ROUND(((_xlfn.DAYS(I1259,H1259)+1)*J1259)/7,0)))</f>
        <v>0</v>
      </c>
      <c r="N1259" s="766">
        <f t="shared" si="107"/>
        <v>0</v>
      </c>
      <c r="O1259" s="652"/>
      <c r="P1259" s="767"/>
      <c r="R1259" s="833">
        <f t="shared" si="108"/>
        <v>0</v>
      </c>
      <c r="S1259" s="849">
        <f t="shared" si="109"/>
        <v>0</v>
      </c>
    </row>
    <row r="1260" spans="2:19" x14ac:dyDescent="0.35">
      <c r="B1260" s="229"/>
      <c r="C1260" s="301"/>
      <c r="D1260" s="301"/>
      <c r="E1260" s="233"/>
      <c r="F1260" s="301"/>
      <c r="G1260" s="302"/>
      <c r="H1260" s="170"/>
      <c r="I1260" s="170"/>
      <c r="J1260" s="231"/>
      <c r="K1260" s="586">
        <f t="shared" si="105"/>
        <v>0</v>
      </c>
      <c r="L1260" s="587">
        <f t="shared" si="106"/>
        <v>0</v>
      </c>
      <c r="M1260" s="586">
        <f>IF(P1260="x",0,IF(I1260&lt;(INDEX(Lookup!$U$2:$U$10,MATCH($D$43,Lookup!$S$2:$S$10,0))),0,ROUND(((_xlfn.DAYS(I1260,H1260)+1)*J1260)/7,0)))</f>
        <v>0</v>
      </c>
      <c r="N1260" s="766">
        <f t="shared" si="107"/>
        <v>0</v>
      </c>
      <c r="O1260" s="652"/>
      <c r="P1260" s="767"/>
      <c r="R1260" s="833">
        <f t="shared" si="108"/>
        <v>0</v>
      </c>
      <c r="S1260" s="849">
        <f t="shared" si="109"/>
        <v>0</v>
      </c>
    </row>
    <row r="1261" spans="2:19" x14ac:dyDescent="0.35">
      <c r="B1261" s="229"/>
      <c r="C1261" s="301"/>
      <c r="D1261" s="301"/>
      <c r="E1261" s="233"/>
      <c r="F1261" s="301"/>
      <c r="G1261" s="302"/>
      <c r="H1261" s="170"/>
      <c r="I1261" s="170"/>
      <c r="J1261" s="231"/>
      <c r="K1261" s="586">
        <f t="shared" si="105"/>
        <v>0</v>
      </c>
      <c r="L1261" s="587">
        <f t="shared" si="106"/>
        <v>0</v>
      </c>
      <c r="M1261" s="586">
        <f>IF(P1261="x",0,IF(I1261&lt;(INDEX(Lookup!$U$2:$U$10,MATCH($D$43,Lookup!$S$2:$S$10,0))),0,ROUND(((_xlfn.DAYS(I1261,H1261)+1)*J1261)/7,0)))</f>
        <v>0</v>
      </c>
      <c r="N1261" s="766">
        <f t="shared" si="107"/>
        <v>0</v>
      </c>
      <c r="O1261" s="652"/>
      <c r="P1261" s="767"/>
      <c r="R1261" s="833">
        <f t="shared" si="108"/>
        <v>0</v>
      </c>
      <c r="S1261" s="849">
        <f t="shared" si="109"/>
        <v>0</v>
      </c>
    </row>
    <row r="1262" spans="2:19" x14ac:dyDescent="0.35">
      <c r="B1262" s="229"/>
      <c r="C1262" s="301"/>
      <c r="D1262" s="301"/>
      <c r="E1262" s="233"/>
      <c r="F1262" s="301"/>
      <c r="G1262" s="302"/>
      <c r="H1262" s="170"/>
      <c r="I1262" s="170"/>
      <c r="J1262" s="231"/>
      <c r="K1262" s="586">
        <f t="shared" si="105"/>
        <v>0</v>
      </c>
      <c r="L1262" s="587">
        <f t="shared" si="106"/>
        <v>0</v>
      </c>
      <c r="M1262" s="586">
        <f>IF(P1262="x",0,IF(I1262&lt;(INDEX(Lookup!$U$2:$U$10,MATCH($D$43,Lookup!$S$2:$S$10,0))),0,ROUND(((_xlfn.DAYS(I1262,H1262)+1)*J1262)/7,0)))</f>
        <v>0</v>
      </c>
      <c r="N1262" s="766">
        <f t="shared" si="107"/>
        <v>0</v>
      </c>
      <c r="O1262" s="652"/>
      <c r="P1262" s="767"/>
      <c r="R1262" s="833">
        <f t="shared" si="108"/>
        <v>0</v>
      </c>
      <c r="S1262" s="849">
        <f t="shared" si="109"/>
        <v>0</v>
      </c>
    </row>
    <row r="1263" spans="2:19" x14ac:dyDescent="0.35">
      <c r="B1263" s="229"/>
      <c r="C1263" s="301"/>
      <c r="D1263" s="301"/>
      <c r="E1263" s="233"/>
      <c r="F1263" s="301"/>
      <c r="G1263" s="302"/>
      <c r="H1263" s="170"/>
      <c r="I1263" s="170"/>
      <c r="J1263" s="231"/>
      <c r="K1263" s="586">
        <f t="shared" ref="K1263:K1326" si="110">ROUND(((_xlfn.DAYS(I1263,H1263)+1)*J1263)/7,0)</f>
        <v>0</v>
      </c>
      <c r="L1263" s="587">
        <f t="shared" ref="L1263:L1326" si="111">K1263*$K$6</f>
        <v>0</v>
      </c>
      <c r="M1263" s="586">
        <f>IF(P1263="x",0,IF(I1263&lt;(INDEX(Lookup!$U$2:$U$10,MATCH($D$43,Lookup!$S$2:$S$10,0))),0,ROUND(((_xlfn.DAYS(I1263,H1263)+1)*J1263)/7,0)))</f>
        <v>0</v>
      </c>
      <c r="N1263" s="766">
        <f t="shared" ref="N1263:N1326" si="112">M1263*$K$6</f>
        <v>0</v>
      </c>
      <c r="O1263" s="652"/>
      <c r="P1263" s="767"/>
      <c r="R1263" s="833">
        <f t="shared" ref="R1263:R1326" si="113">L1263*$I$30</f>
        <v>0</v>
      </c>
      <c r="S1263" s="849">
        <f t="shared" ref="S1263:S1326" si="114">N1263*$I$40</f>
        <v>0</v>
      </c>
    </row>
    <row r="1264" spans="2:19" x14ac:dyDescent="0.35">
      <c r="B1264" s="229"/>
      <c r="C1264" s="301"/>
      <c r="D1264" s="301"/>
      <c r="E1264" s="233"/>
      <c r="F1264" s="301"/>
      <c r="G1264" s="302"/>
      <c r="H1264" s="170"/>
      <c r="I1264" s="170"/>
      <c r="J1264" s="231"/>
      <c r="K1264" s="586">
        <f t="shared" si="110"/>
        <v>0</v>
      </c>
      <c r="L1264" s="587">
        <f t="shared" si="111"/>
        <v>0</v>
      </c>
      <c r="M1264" s="586">
        <f>IF(P1264="x",0,IF(I1264&lt;(INDEX(Lookup!$U$2:$U$10,MATCH($D$43,Lookup!$S$2:$S$10,0))),0,ROUND(((_xlfn.DAYS(I1264,H1264)+1)*J1264)/7,0)))</f>
        <v>0</v>
      </c>
      <c r="N1264" s="766">
        <f t="shared" si="112"/>
        <v>0</v>
      </c>
      <c r="O1264" s="652"/>
      <c r="P1264" s="767"/>
      <c r="R1264" s="833">
        <f t="shared" si="113"/>
        <v>0</v>
      </c>
      <c r="S1264" s="849">
        <f t="shared" si="114"/>
        <v>0</v>
      </c>
    </row>
    <row r="1265" spans="2:19" x14ac:dyDescent="0.35">
      <c r="B1265" s="229"/>
      <c r="C1265" s="301"/>
      <c r="D1265" s="301"/>
      <c r="E1265" s="233"/>
      <c r="F1265" s="301"/>
      <c r="G1265" s="302"/>
      <c r="H1265" s="170"/>
      <c r="I1265" s="170"/>
      <c r="J1265" s="231"/>
      <c r="K1265" s="586">
        <f t="shared" si="110"/>
        <v>0</v>
      </c>
      <c r="L1265" s="587">
        <f t="shared" si="111"/>
        <v>0</v>
      </c>
      <c r="M1265" s="586">
        <f>IF(P1265="x",0,IF(I1265&lt;(INDEX(Lookup!$U$2:$U$10,MATCH($D$43,Lookup!$S$2:$S$10,0))),0,ROUND(((_xlfn.DAYS(I1265,H1265)+1)*J1265)/7,0)))</f>
        <v>0</v>
      </c>
      <c r="N1265" s="766">
        <f t="shared" si="112"/>
        <v>0</v>
      </c>
      <c r="O1265" s="652"/>
      <c r="P1265" s="767"/>
      <c r="R1265" s="833">
        <f t="shared" si="113"/>
        <v>0</v>
      </c>
      <c r="S1265" s="849">
        <f t="shared" si="114"/>
        <v>0</v>
      </c>
    </row>
    <row r="1266" spans="2:19" x14ac:dyDescent="0.35">
      <c r="B1266" s="229"/>
      <c r="C1266" s="301"/>
      <c r="D1266" s="301"/>
      <c r="E1266" s="233"/>
      <c r="F1266" s="301"/>
      <c r="G1266" s="302"/>
      <c r="H1266" s="170"/>
      <c r="I1266" s="170"/>
      <c r="J1266" s="231"/>
      <c r="K1266" s="586">
        <f t="shared" si="110"/>
        <v>0</v>
      </c>
      <c r="L1266" s="587">
        <f t="shared" si="111"/>
        <v>0</v>
      </c>
      <c r="M1266" s="586">
        <f>IF(P1266="x",0,IF(I1266&lt;(INDEX(Lookup!$U$2:$U$10,MATCH($D$43,Lookup!$S$2:$S$10,0))),0,ROUND(((_xlfn.DAYS(I1266,H1266)+1)*J1266)/7,0)))</f>
        <v>0</v>
      </c>
      <c r="N1266" s="766">
        <f t="shared" si="112"/>
        <v>0</v>
      </c>
      <c r="O1266" s="652"/>
      <c r="P1266" s="767"/>
      <c r="R1266" s="833">
        <f t="shared" si="113"/>
        <v>0</v>
      </c>
      <c r="S1266" s="849">
        <f t="shared" si="114"/>
        <v>0</v>
      </c>
    </row>
    <row r="1267" spans="2:19" x14ac:dyDescent="0.35">
      <c r="B1267" s="229"/>
      <c r="C1267" s="301"/>
      <c r="D1267" s="301"/>
      <c r="E1267" s="233"/>
      <c r="F1267" s="301"/>
      <c r="G1267" s="302"/>
      <c r="H1267" s="170"/>
      <c r="I1267" s="170"/>
      <c r="J1267" s="231"/>
      <c r="K1267" s="586">
        <f t="shared" si="110"/>
        <v>0</v>
      </c>
      <c r="L1267" s="587">
        <f t="shared" si="111"/>
        <v>0</v>
      </c>
      <c r="M1267" s="586">
        <f>IF(P1267="x",0,IF(I1267&lt;(INDEX(Lookup!$U$2:$U$10,MATCH($D$43,Lookup!$S$2:$S$10,0))),0,ROUND(((_xlfn.DAYS(I1267,H1267)+1)*J1267)/7,0)))</f>
        <v>0</v>
      </c>
      <c r="N1267" s="766">
        <f t="shared" si="112"/>
        <v>0</v>
      </c>
      <c r="O1267" s="652"/>
      <c r="P1267" s="767"/>
      <c r="R1267" s="833">
        <f t="shared" si="113"/>
        <v>0</v>
      </c>
      <c r="S1267" s="849">
        <f t="shared" si="114"/>
        <v>0</v>
      </c>
    </row>
    <row r="1268" spans="2:19" x14ac:dyDescent="0.35">
      <c r="B1268" s="229"/>
      <c r="C1268" s="301"/>
      <c r="D1268" s="301"/>
      <c r="E1268" s="233"/>
      <c r="F1268" s="301"/>
      <c r="G1268" s="302"/>
      <c r="H1268" s="170"/>
      <c r="I1268" s="170"/>
      <c r="J1268" s="231"/>
      <c r="K1268" s="586">
        <f t="shared" si="110"/>
        <v>0</v>
      </c>
      <c r="L1268" s="587">
        <f t="shared" si="111"/>
        <v>0</v>
      </c>
      <c r="M1268" s="586">
        <f>IF(P1268="x",0,IF(I1268&lt;(INDEX(Lookup!$U$2:$U$10,MATCH($D$43,Lookup!$S$2:$S$10,0))),0,ROUND(((_xlfn.DAYS(I1268,H1268)+1)*J1268)/7,0)))</f>
        <v>0</v>
      </c>
      <c r="N1268" s="766">
        <f t="shared" si="112"/>
        <v>0</v>
      </c>
      <c r="O1268" s="652"/>
      <c r="P1268" s="767"/>
      <c r="R1268" s="833">
        <f t="shared" si="113"/>
        <v>0</v>
      </c>
      <c r="S1268" s="849">
        <f t="shared" si="114"/>
        <v>0</v>
      </c>
    </row>
    <row r="1269" spans="2:19" x14ac:dyDescent="0.35">
      <c r="B1269" s="229"/>
      <c r="C1269" s="301"/>
      <c r="D1269" s="301"/>
      <c r="E1269" s="233"/>
      <c r="F1269" s="301"/>
      <c r="G1269" s="302"/>
      <c r="H1269" s="170"/>
      <c r="I1269" s="170"/>
      <c r="J1269" s="231"/>
      <c r="K1269" s="586">
        <f t="shared" si="110"/>
        <v>0</v>
      </c>
      <c r="L1269" s="587">
        <f t="shared" si="111"/>
        <v>0</v>
      </c>
      <c r="M1269" s="586">
        <f>IF(P1269="x",0,IF(I1269&lt;(INDEX(Lookup!$U$2:$U$10,MATCH($D$43,Lookup!$S$2:$S$10,0))),0,ROUND(((_xlfn.DAYS(I1269,H1269)+1)*J1269)/7,0)))</f>
        <v>0</v>
      </c>
      <c r="N1269" s="766">
        <f t="shared" si="112"/>
        <v>0</v>
      </c>
      <c r="O1269" s="652"/>
      <c r="P1269" s="767"/>
      <c r="R1269" s="833">
        <f t="shared" si="113"/>
        <v>0</v>
      </c>
      <c r="S1269" s="849">
        <f t="shared" si="114"/>
        <v>0</v>
      </c>
    </row>
    <row r="1270" spans="2:19" x14ac:dyDescent="0.35">
      <c r="B1270" s="229"/>
      <c r="C1270" s="301"/>
      <c r="D1270" s="301"/>
      <c r="E1270" s="233"/>
      <c r="F1270" s="301"/>
      <c r="G1270" s="302"/>
      <c r="H1270" s="170"/>
      <c r="I1270" s="170"/>
      <c r="J1270" s="231"/>
      <c r="K1270" s="586">
        <f t="shared" si="110"/>
        <v>0</v>
      </c>
      <c r="L1270" s="587">
        <f t="shared" si="111"/>
        <v>0</v>
      </c>
      <c r="M1270" s="586">
        <f>IF(P1270="x",0,IF(I1270&lt;(INDEX(Lookup!$U$2:$U$10,MATCH($D$43,Lookup!$S$2:$S$10,0))),0,ROUND(((_xlfn.DAYS(I1270,H1270)+1)*J1270)/7,0)))</f>
        <v>0</v>
      </c>
      <c r="N1270" s="766">
        <f t="shared" si="112"/>
        <v>0</v>
      </c>
      <c r="O1270" s="652"/>
      <c r="P1270" s="767"/>
      <c r="R1270" s="833">
        <f t="shared" si="113"/>
        <v>0</v>
      </c>
      <c r="S1270" s="849">
        <f t="shared" si="114"/>
        <v>0</v>
      </c>
    </row>
    <row r="1271" spans="2:19" x14ac:dyDescent="0.35">
      <c r="B1271" s="229"/>
      <c r="C1271" s="301"/>
      <c r="D1271" s="301"/>
      <c r="E1271" s="233"/>
      <c r="F1271" s="301"/>
      <c r="G1271" s="302"/>
      <c r="H1271" s="170"/>
      <c r="I1271" s="170"/>
      <c r="J1271" s="231"/>
      <c r="K1271" s="586">
        <f t="shared" si="110"/>
        <v>0</v>
      </c>
      <c r="L1271" s="587">
        <f t="shared" si="111"/>
        <v>0</v>
      </c>
      <c r="M1271" s="586">
        <f>IF(P1271="x",0,IF(I1271&lt;(INDEX(Lookup!$U$2:$U$10,MATCH($D$43,Lookup!$S$2:$S$10,0))),0,ROUND(((_xlfn.DAYS(I1271,H1271)+1)*J1271)/7,0)))</f>
        <v>0</v>
      </c>
      <c r="N1271" s="766">
        <f t="shared" si="112"/>
        <v>0</v>
      </c>
      <c r="O1271" s="652"/>
      <c r="P1271" s="767"/>
      <c r="R1271" s="833">
        <f t="shared" si="113"/>
        <v>0</v>
      </c>
      <c r="S1271" s="849">
        <f t="shared" si="114"/>
        <v>0</v>
      </c>
    </row>
    <row r="1272" spans="2:19" x14ac:dyDescent="0.35">
      <c r="B1272" s="229"/>
      <c r="C1272" s="301"/>
      <c r="D1272" s="301"/>
      <c r="E1272" s="233"/>
      <c r="F1272" s="301"/>
      <c r="G1272" s="302"/>
      <c r="H1272" s="170"/>
      <c r="I1272" s="170"/>
      <c r="J1272" s="231"/>
      <c r="K1272" s="586">
        <f t="shared" si="110"/>
        <v>0</v>
      </c>
      <c r="L1272" s="587">
        <f t="shared" si="111"/>
        <v>0</v>
      </c>
      <c r="M1272" s="586">
        <f>IF(P1272="x",0,IF(I1272&lt;(INDEX(Lookup!$U$2:$U$10,MATCH($D$43,Lookup!$S$2:$S$10,0))),0,ROUND(((_xlfn.DAYS(I1272,H1272)+1)*J1272)/7,0)))</f>
        <v>0</v>
      </c>
      <c r="N1272" s="766">
        <f t="shared" si="112"/>
        <v>0</v>
      </c>
      <c r="O1272" s="652"/>
      <c r="P1272" s="767"/>
      <c r="R1272" s="833">
        <f t="shared" si="113"/>
        <v>0</v>
      </c>
      <c r="S1272" s="849">
        <f t="shared" si="114"/>
        <v>0</v>
      </c>
    </row>
    <row r="1273" spans="2:19" x14ac:dyDescent="0.35">
      <c r="B1273" s="229"/>
      <c r="C1273" s="301"/>
      <c r="D1273" s="301"/>
      <c r="E1273" s="233"/>
      <c r="F1273" s="301"/>
      <c r="G1273" s="302"/>
      <c r="H1273" s="170"/>
      <c r="I1273" s="170"/>
      <c r="J1273" s="231"/>
      <c r="K1273" s="586">
        <f t="shared" si="110"/>
        <v>0</v>
      </c>
      <c r="L1273" s="587">
        <f t="shared" si="111"/>
        <v>0</v>
      </c>
      <c r="M1273" s="586">
        <f>IF(P1273="x",0,IF(I1273&lt;(INDEX(Lookup!$U$2:$U$10,MATCH($D$43,Lookup!$S$2:$S$10,0))),0,ROUND(((_xlfn.DAYS(I1273,H1273)+1)*J1273)/7,0)))</f>
        <v>0</v>
      </c>
      <c r="N1273" s="766">
        <f t="shared" si="112"/>
        <v>0</v>
      </c>
      <c r="O1273" s="652"/>
      <c r="P1273" s="767"/>
      <c r="R1273" s="833">
        <f t="shared" si="113"/>
        <v>0</v>
      </c>
      <c r="S1273" s="849">
        <f t="shared" si="114"/>
        <v>0</v>
      </c>
    </row>
    <row r="1274" spans="2:19" x14ac:dyDescent="0.35">
      <c r="B1274" s="229"/>
      <c r="C1274" s="301"/>
      <c r="D1274" s="301"/>
      <c r="E1274" s="233"/>
      <c r="F1274" s="301"/>
      <c r="G1274" s="302"/>
      <c r="H1274" s="170"/>
      <c r="I1274" s="170"/>
      <c r="J1274" s="231"/>
      <c r="K1274" s="586">
        <f t="shared" si="110"/>
        <v>0</v>
      </c>
      <c r="L1274" s="587">
        <f t="shared" si="111"/>
        <v>0</v>
      </c>
      <c r="M1274" s="586">
        <f>IF(P1274="x",0,IF(I1274&lt;(INDEX(Lookup!$U$2:$U$10,MATCH($D$43,Lookup!$S$2:$S$10,0))),0,ROUND(((_xlfn.DAYS(I1274,H1274)+1)*J1274)/7,0)))</f>
        <v>0</v>
      </c>
      <c r="N1274" s="766">
        <f t="shared" si="112"/>
        <v>0</v>
      </c>
      <c r="O1274" s="652"/>
      <c r="P1274" s="767"/>
      <c r="R1274" s="833">
        <f t="shared" si="113"/>
        <v>0</v>
      </c>
      <c r="S1274" s="849">
        <f t="shared" si="114"/>
        <v>0</v>
      </c>
    </row>
    <row r="1275" spans="2:19" x14ac:dyDescent="0.35">
      <c r="B1275" s="229"/>
      <c r="C1275" s="301"/>
      <c r="D1275" s="301"/>
      <c r="E1275" s="233"/>
      <c r="F1275" s="301"/>
      <c r="G1275" s="302"/>
      <c r="H1275" s="170"/>
      <c r="I1275" s="170"/>
      <c r="J1275" s="231"/>
      <c r="K1275" s="586">
        <f t="shared" si="110"/>
        <v>0</v>
      </c>
      <c r="L1275" s="587">
        <f t="shared" si="111"/>
        <v>0</v>
      </c>
      <c r="M1275" s="586">
        <f>IF(P1275="x",0,IF(I1275&lt;(INDEX(Lookup!$U$2:$U$10,MATCH($D$43,Lookup!$S$2:$S$10,0))),0,ROUND(((_xlfn.DAYS(I1275,H1275)+1)*J1275)/7,0)))</f>
        <v>0</v>
      </c>
      <c r="N1275" s="766">
        <f t="shared" si="112"/>
        <v>0</v>
      </c>
      <c r="O1275" s="652"/>
      <c r="P1275" s="767"/>
      <c r="R1275" s="833">
        <f t="shared" si="113"/>
        <v>0</v>
      </c>
      <c r="S1275" s="849">
        <f t="shared" si="114"/>
        <v>0</v>
      </c>
    </row>
    <row r="1276" spans="2:19" x14ac:dyDescent="0.35">
      <c r="B1276" s="229"/>
      <c r="C1276" s="301"/>
      <c r="D1276" s="301"/>
      <c r="E1276" s="233"/>
      <c r="F1276" s="301"/>
      <c r="G1276" s="302"/>
      <c r="H1276" s="170"/>
      <c r="I1276" s="170"/>
      <c r="J1276" s="231"/>
      <c r="K1276" s="586">
        <f t="shared" si="110"/>
        <v>0</v>
      </c>
      <c r="L1276" s="587">
        <f t="shared" si="111"/>
        <v>0</v>
      </c>
      <c r="M1276" s="586">
        <f>IF(P1276="x",0,IF(I1276&lt;(INDEX(Lookup!$U$2:$U$10,MATCH($D$43,Lookup!$S$2:$S$10,0))),0,ROUND(((_xlfn.DAYS(I1276,H1276)+1)*J1276)/7,0)))</f>
        <v>0</v>
      </c>
      <c r="N1276" s="766">
        <f t="shared" si="112"/>
        <v>0</v>
      </c>
      <c r="O1276" s="652"/>
      <c r="P1276" s="767"/>
      <c r="R1276" s="833">
        <f t="shared" si="113"/>
        <v>0</v>
      </c>
      <c r="S1276" s="849">
        <f t="shared" si="114"/>
        <v>0</v>
      </c>
    </row>
    <row r="1277" spans="2:19" x14ac:dyDescent="0.35">
      <c r="B1277" s="229"/>
      <c r="C1277" s="301"/>
      <c r="D1277" s="301"/>
      <c r="E1277" s="233"/>
      <c r="F1277" s="301"/>
      <c r="G1277" s="302"/>
      <c r="H1277" s="170"/>
      <c r="I1277" s="170"/>
      <c r="J1277" s="231"/>
      <c r="K1277" s="586">
        <f t="shared" si="110"/>
        <v>0</v>
      </c>
      <c r="L1277" s="587">
        <f t="shared" si="111"/>
        <v>0</v>
      </c>
      <c r="M1277" s="586">
        <f>IF(P1277="x",0,IF(I1277&lt;(INDEX(Lookup!$U$2:$U$10,MATCH($D$43,Lookup!$S$2:$S$10,0))),0,ROUND(((_xlfn.DAYS(I1277,H1277)+1)*J1277)/7,0)))</f>
        <v>0</v>
      </c>
      <c r="N1277" s="766">
        <f t="shared" si="112"/>
        <v>0</v>
      </c>
      <c r="O1277" s="652"/>
      <c r="P1277" s="767"/>
      <c r="R1277" s="833">
        <f t="shared" si="113"/>
        <v>0</v>
      </c>
      <c r="S1277" s="849">
        <f t="shared" si="114"/>
        <v>0</v>
      </c>
    </row>
    <row r="1278" spans="2:19" x14ac:dyDescent="0.35">
      <c r="B1278" s="229"/>
      <c r="C1278" s="301"/>
      <c r="D1278" s="301"/>
      <c r="E1278" s="233"/>
      <c r="F1278" s="301"/>
      <c r="G1278" s="302"/>
      <c r="H1278" s="170"/>
      <c r="I1278" s="170"/>
      <c r="J1278" s="231"/>
      <c r="K1278" s="586">
        <f t="shared" si="110"/>
        <v>0</v>
      </c>
      <c r="L1278" s="587">
        <f t="shared" si="111"/>
        <v>0</v>
      </c>
      <c r="M1278" s="586">
        <f>IF(P1278="x",0,IF(I1278&lt;(INDEX(Lookup!$U$2:$U$10,MATCH($D$43,Lookup!$S$2:$S$10,0))),0,ROUND(((_xlfn.DAYS(I1278,H1278)+1)*J1278)/7,0)))</f>
        <v>0</v>
      </c>
      <c r="N1278" s="766">
        <f t="shared" si="112"/>
        <v>0</v>
      </c>
      <c r="O1278" s="652"/>
      <c r="P1278" s="767"/>
      <c r="R1278" s="833">
        <f t="shared" si="113"/>
        <v>0</v>
      </c>
      <c r="S1278" s="849">
        <f t="shared" si="114"/>
        <v>0</v>
      </c>
    </row>
    <row r="1279" spans="2:19" x14ac:dyDescent="0.35">
      <c r="B1279" s="229"/>
      <c r="C1279" s="301"/>
      <c r="D1279" s="301"/>
      <c r="E1279" s="233"/>
      <c r="F1279" s="301"/>
      <c r="G1279" s="302"/>
      <c r="H1279" s="170"/>
      <c r="I1279" s="170"/>
      <c r="J1279" s="231"/>
      <c r="K1279" s="586">
        <f t="shared" si="110"/>
        <v>0</v>
      </c>
      <c r="L1279" s="587">
        <f t="shared" si="111"/>
        <v>0</v>
      </c>
      <c r="M1279" s="586">
        <f>IF(P1279="x",0,IF(I1279&lt;(INDEX(Lookup!$U$2:$U$10,MATCH($D$43,Lookup!$S$2:$S$10,0))),0,ROUND(((_xlfn.DAYS(I1279,H1279)+1)*J1279)/7,0)))</f>
        <v>0</v>
      </c>
      <c r="N1279" s="766">
        <f t="shared" si="112"/>
        <v>0</v>
      </c>
      <c r="O1279" s="652"/>
      <c r="P1279" s="767"/>
      <c r="R1279" s="833">
        <f t="shared" si="113"/>
        <v>0</v>
      </c>
      <c r="S1279" s="849">
        <f t="shared" si="114"/>
        <v>0</v>
      </c>
    </row>
    <row r="1280" spans="2:19" x14ac:dyDescent="0.35">
      <c r="B1280" s="229"/>
      <c r="C1280" s="301"/>
      <c r="D1280" s="301"/>
      <c r="E1280" s="233"/>
      <c r="F1280" s="301"/>
      <c r="G1280" s="302"/>
      <c r="H1280" s="170"/>
      <c r="I1280" s="170"/>
      <c r="J1280" s="231"/>
      <c r="K1280" s="586">
        <f t="shared" si="110"/>
        <v>0</v>
      </c>
      <c r="L1280" s="587">
        <f t="shared" si="111"/>
        <v>0</v>
      </c>
      <c r="M1280" s="586">
        <f>IF(P1280="x",0,IF(I1280&lt;(INDEX(Lookup!$U$2:$U$10,MATCH($D$43,Lookup!$S$2:$S$10,0))),0,ROUND(((_xlfn.DAYS(I1280,H1280)+1)*J1280)/7,0)))</f>
        <v>0</v>
      </c>
      <c r="N1280" s="766">
        <f t="shared" si="112"/>
        <v>0</v>
      </c>
      <c r="O1280" s="652"/>
      <c r="P1280" s="767"/>
      <c r="R1280" s="833">
        <f t="shared" si="113"/>
        <v>0</v>
      </c>
      <c r="S1280" s="849">
        <f t="shared" si="114"/>
        <v>0</v>
      </c>
    </row>
    <row r="1281" spans="2:19" x14ac:dyDescent="0.35">
      <c r="B1281" s="229"/>
      <c r="C1281" s="301"/>
      <c r="D1281" s="301"/>
      <c r="E1281" s="233"/>
      <c r="F1281" s="301"/>
      <c r="G1281" s="302"/>
      <c r="H1281" s="170"/>
      <c r="I1281" s="170"/>
      <c r="J1281" s="231"/>
      <c r="K1281" s="586">
        <f t="shared" si="110"/>
        <v>0</v>
      </c>
      <c r="L1281" s="587">
        <f t="shared" si="111"/>
        <v>0</v>
      </c>
      <c r="M1281" s="586">
        <f>IF(P1281="x",0,IF(I1281&lt;(INDEX(Lookup!$U$2:$U$10,MATCH($D$43,Lookup!$S$2:$S$10,0))),0,ROUND(((_xlfn.DAYS(I1281,H1281)+1)*J1281)/7,0)))</f>
        <v>0</v>
      </c>
      <c r="N1281" s="766">
        <f t="shared" si="112"/>
        <v>0</v>
      </c>
      <c r="O1281" s="652"/>
      <c r="P1281" s="767"/>
      <c r="R1281" s="833">
        <f t="shared" si="113"/>
        <v>0</v>
      </c>
      <c r="S1281" s="849">
        <f t="shared" si="114"/>
        <v>0</v>
      </c>
    </row>
    <row r="1282" spans="2:19" x14ac:dyDescent="0.35">
      <c r="B1282" s="229"/>
      <c r="C1282" s="301"/>
      <c r="D1282" s="301"/>
      <c r="E1282" s="233"/>
      <c r="F1282" s="301"/>
      <c r="G1282" s="302"/>
      <c r="H1282" s="170"/>
      <c r="I1282" s="170"/>
      <c r="J1282" s="231"/>
      <c r="K1282" s="586">
        <f t="shared" si="110"/>
        <v>0</v>
      </c>
      <c r="L1282" s="587">
        <f t="shared" si="111"/>
        <v>0</v>
      </c>
      <c r="M1282" s="586">
        <f>IF(P1282="x",0,IF(I1282&lt;(INDEX(Lookup!$U$2:$U$10,MATCH($D$43,Lookup!$S$2:$S$10,0))),0,ROUND(((_xlfn.DAYS(I1282,H1282)+1)*J1282)/7,0)))</f>
        <v>0</v>
      </c>
      <c r="N1282" s="766">
        <f t="shared" si="112"/>
        <v>0</v>
      </c>
      <c r="O1282" s="652"/>
      <c r="P1282" s="767"/>
      <c r="R1282" s="833">
        <f t="shared" si="113"/>
        <v>0</v>
      </c>
      <c r="S1282" s="849">
        <f t="shared" si="114"/>
        <v>0</v>
      </c>
    </row>
    <row r="1283" spans="2:19" x14ac:dyDescent="0.35">
      <c r="B1283" s="229"/>
      <c r="C1283" s="301"/>
      <c r="D1283" s="301"/>
      <c r="E1283" s="233"/>
      <c r="F1283" s="301"/>
      <c r="G1283" s="302"/>
      <c r="H1283" s="170"/>
      <c r="I1283" s="170"/>
      <c r="J1283" s="231"/>
      <c r="K1283" s="586">
        <f t="shared" si="110"/>
        <v>0</v>
      </c>
      <c r="L1283" s="587">
        <f t="shared" si="111"/>
        <v>0</v>
      </c>
      <c r="M1283" s="586">
        <f>IF(P1283="x",0,IF(I1283&lt;(INDEX(Lookup!$U$2:$U$10,MATCH($D$43,Lookup!$S$2:$S$10,0))),0,ROUND(((_xlfn.DAYS(I1283,H1283)+1)*J1283)/7,0)))</f>
        <v>0</v>
      </c>
      <c r="N1283" s="766">
        <f t="shared" si="112"/>
        <v>0</v>
      </c>
      <c r="O1283" s="652"/>
      <c r="P1283" s="767"/>
      <c r="R1283" s="833">
        <f t="shared" si="113"/>
        <v>0</v>
      </c>
      <c r="S1283" s="849">
        <f t="shared" si="114"/>
        <v>0</v>
      </c>
    </row>
    <row r="1284" spans="2:19" x14ac:dyDescent="0.35">
      <c r="B1284" s="229"/>
      <c r="C1284" s="301"/>
      <c r="D1284" s="301"/>
      <c r="E1284" s="233"/>
      <c r="F1284" s="301"/>
      <c r="G1284" s="302"/>
      <c r="H1284" s="170"/>
      <c r="I1284" s="170"/>
      <c r="J1284" s="231"/>
      <c r="K1284" s="586">
        <f t="shared" si="110"/>
        <v>0</v>
      </c>
      <c r="L1284" s="587">
        <f t="shared" si="111"/>
        <v>0</v>
      </c>
      <c r="M1284" s="586">
        <f>IF(P1284="x",0,IF(I1284&lt;(INDEX(Lookup!$U$2:$U$10,MATCH($D$43,Lookup!$S$2:$S$10,0))),0,ROUND(((_xlfn.DAYS(I1284,H1284)+1)*J1284)/7,0)))</f>
        <v>0</v>
      </c>
      <c r="N1284" s="766">
        <f t="shared" si="112"/>
        <v>0</v>
      </c>
      <c r="O1284" s="652"/>
      <c r="P1284" s="767"/>
      <c r="R1284" s="833">
        <f t="shared" si="113"/>
        <v>0</v>
      </c>
      <c r="S1284" s="849">
        <f t="shared" si="114"/>
        <v>0</v>
      </c>
    </row>
    <row r="1285" spans="2:19" x14ac:dyDescent="0.35">
      <c r="B1285" s="229"/>
      <c r="C1285" s="301"/>
      <c r="D1285" s="301"/>
      <c r="E1285" s="233"/>
      <c r="F1285" s="301"/>
      <c r="G1285" s="302"/>
      <c r="H1285" s="170"/>
      <c r="I1285" s="170"/>
      <c r="J1285" s="231"/>
      <c r="K1285" s="586">
        <f t="shared" si="110"/>
        <v>0</v>
      </c>
      <c r="L1285" s="587">
        <f t="shared" si="111"/>
        <v>0</v>
      </c>
      <c r="M1285" s="586">
        <f>IF(P1285="x",0,IF(I1285&lt;(INDEX(Lookup!$U$2:$U$10,MATCH($D$43,Lookup!$S$2:$S$10,0))),0,ROUND(((_xlfn.DAYS(I1285,H1285)+1)*J1285)/7,0)))</f>
        <v>0</v>
      </c>
      <c r="N1285" s="766">
        <f t="shared" si="112"/>
        <v>0</v>
      </c>
      <c r="O1285" s="652"/>
      <c r="P1285" s="767"/>
      <c r="R1285" s="833">
        <f t="shared" si="113"/>
        <v>0</v>
      </c>
      <c r="S1285" s="849">
        <f t="shared" si="114"/>
        <v>0</v>
      </c>
    </row>
    <row r="1286" spans="2:19" x14ac:dyDescent="0.35">
      <c r="B1286" s="229"/>
      <c r="C1286" s="301"/>
      <c r="D1286" s="301"/>
      <c r="E1286" s="233"/>
      <c r="F1286" s="301"/>
      <c r="G1286" s="302"/>
      <c r="H1286" s="170"/>
      <c r="I1286" s="170"/>
      <c r="J1286" s="231"/>
      <c r="K1286" s="586">
        <f t="shared" si="110"/>
        <v>0</v>
      </c>
      <c r="L1286" s="587">
        <f t="shared" si="111"/>
        <v>0</v>
      </c>
      <c r="M1286" s="586">
        <f>IF(P1286="x",0,IF(I1286&lt;(INDEX(Lookup!$U$2:$U$10,MATCH($D$43,Lookup!$S$2:$S$10,0))),0,ROUND(((_xlfn.DAYS(I1286,H1286)+1)*J1286)/7,0)))</f>
        <v>0</v>
      </c>
      <c r="N1286" s="766">
        <f t="shared" si="112"/>
        <v>0</v>
      </c>
      <c r="O1286" s="652"/>
      <c r="P1286" s="767"/>
      <c r="R1286" s="833">
        <f t="shared" si="113"/>
        <v>0</v>
      </c>
      <c r="S1286" s="849">
        <f t="shared" si="114"/>
        <v>0</v>
      </c>
    </row>
    <row r="1287" spans="2:19" x14ac:dyDescent="0.35">
      <c r="B1287" s="229"/>
      <c r="C1287" s="301"/>
      <c r="D1287" s="301"/>
      <c r="E1287" s="233"/>
      <c r="F1287" s="301"/>
      <c r="G1287" s="302"/>
      <c r="H1287" s="170"/>
      <c r="I1287" s="170"/>
      <c r="J1287" s="231"/>
      <c r="K1287" s="586">
        <f t="shared" si="110"/>
        <v>0</v>
      </c>
      <c r="L1287" s="587">
        <f t="shared" si="111"/>
        <v>0</v>
      </c>
      <c r="M1287" s="586">
        <f>IF(P1287="x",0,IF(I1287&lt;(INDEX(Lookup!$U$2:$U$10,MATCH($D$43,Lookup!$S$2:$S$10,0))),0,ROUND(((_xlfn.DAYS(I1287,H1287)+1)*J1287)/7,0)))</f>
        <v>0</v>
      </c>
      <c r="N1287" s="766">
        <f t="shared" si="112"/>
        <v>0</v>
      </c>
      <c r="O1287" s="652"/>
      <c r="P1287" s="767"/>
      <c r="R1287" s="833">
        <f t="shared" si="113"/>
        <v>0</v>
      </c>
      <c r="S1287" s="849">
        <f t="shared" si="114"/>
        <v>0</v>
      </c>
    </row>
    <row r="1288" spans="2:19" x14ac:dyDescent="0.35">
      <c r="B1288" s="229"/>
      <c r="C1288" s="301"/>
      <c r="D1288" s="301"/>
      <c r="E1288" s="233"/>
      <c r="F1288" s="301"/>
      <c r="G1288" s="302"/>
      <c r="H1288" s="170"/>
      <c r="I1288" s="170"/>
      <c r="J1288" s="231"/>
      <c r="K1288" s="586">
        <f t="shared" si="110"/>
        <v>0</v>
      </c>
      <c r="L1288" s="587">
        <f t="shared" si="111"/>
        <v>0</v>
      </c>
      <c r="M1288" s="586">
        <f>IF(P1288="x",0,IF(I1288&lt;(INDEX(Lookup!$U$2:$U$10,MATCH($D$43,Lookup!$S$2:$S$10,0))),0,ROUND(((_xlfn.DAYS(I1288,H1288)+1)*J1288)/7,0)))</f>
        <v>0</v>
      </c>
      <c r="N1288" s="766">
        <f t="shared" si="112"/>
        <v>0</v>
      </c>
      <c r="O1288" s="652"/>
      <c r="P1288" s="767"/>
      <c r="R1288" s="833">
        <f t="shared" si="113"/>
        <v>0</v>
      </c>
      <c r="S1288" s="849">
        <f t="shared" si="114"/>
        <v>0</v>
      </c>
    </row>
    <row r="1289" spans="2:19" x14ac:dyDescent="0.35">
      <c r="B1289" s="229"/>
      <c r="C1289" s="301"/>
      <c r="D1289" s="301"/>
      <c r="E1289" s="233"/>
      <c r="F1289" s="301"/>
      <c r="G1289" s="302"/>
      <c r="H1289" s="170"/>
      <c r="I1289" s="170"/>
      <c r="J1289" s="231"/>
      <c r="K1289" s="586">
        <f t="shared" si="110"/>
        <v>0</v>
      </c>
      <c r="L1289" s="587">
        <f t="shared" si="111"/>
        <v>0</v>
      </c>
      <c r="M1289" s="586">
        <f>IF(P1289="x",0,IF(I1289&lt;(INDEX(Lookup!$U$2:$U$10,MATCH($D$43,Lookup!$S$2:$S$10,0))),0,ROUND(((_xlfn.DAYS(I1289,H1289)+1)*J1289)/7,0)))</f>
        <v>0</v>
      </c>
      <c r="N1289" s="766">
        <f t="shared" si="112"/>
        <v>0</v>
      </c>
      <c r="O1289" s="652"/>
      <c r="P1289" s="767"/>
      <c r="R1289" s="833">
        <f t="shared" si="113"/>
        <v>0</v>
      </c>
      <c r="S1289" s="849">
        <f t="shared" si="114"/>
        <v>0</v>
      </c>
    </row>
    <row r="1290" spans="2:19" x14ac:dyDescent="0.35">
      <c r="B1290" s="229"/>
      <c r="C1290" s="301"/>
      <c r="D1290" s="301"/>
      <c r="E1290" s="233"/>
      <c r="F1290" s="301"/>
      <c r="G1290" s="302"/>
      <c r="H1290" s="170"/>
      <c r="I1290" s="170"/>
      <c r="J1290" s="231"/>
      <c r="K1290" s="586">
        <f t="shared" si="110"/>
        <v>0</v>
      </c>
      <c r="L1290" s="587">
        <f t="shared" si="111"/>
        <v>0</v>
      </c>
      <c r="M1290" s="586">
        <f>IF(P1290="x",0,IF(I1290&lt;(INDEX(Lookup!$U$2:$U$10,MATCH($D$43,Lookup!$S$2:$S$10,0))),0,ROUND(((_xlfn.DAYS(I1290,H1290)+1)*J1290)/7,0)))</f>
        <v>0</v>
      </c>
      <c r="N1290" s="766">
        <f t="shared" si="112"/>
        <v>0</v>
      </c>
      <c r="O1290" s="652"/>
      <c r="P1290" s="767"/>
      <c r="R1290" s="833">
        <f t="shared" si="113"/>
        <v>0</v>
      </c>
      <c r="S1290" s="849">
        <f t="shared" si="114"/>
        <v>0</v>
      </c>
    </row>
    <row r="1291" spans="2:19" x14ac:dyDescent="0.35">
      <c r="B1291" s="229"/>
      <c r="C1291" s="301"/>
      <c r="D1291" s="301"/>
      <c r="E1291" s="233"/>
      <c r="F1291" s="301"/>
      <c r="G1291" s="302"/>
      <c r="H1291" s="170"/>
      <c r="I1291" s="170"/>
      <c r="J1291" s="231"/>
      <c r="K1291" s="586">
        <f t="shared" si="110"/>
        <v>0</v>
      </c>
      <c r="L1291" s="587">
        <f t="shared" si="111"/>
        <v>0</v>
      </c>
      <c r="M1291" s="586">
        <f>IF(P1291="x",0,IF(I1291&lt;(INDEX(Lookup!$U$2:$U$10,MATCH($D$43,Lookup!$S$2:$S$10,0))),0,ROUND(((_xlfn.DAYS(I1291,H1291)+1)*J1291)/7,0)))</f>
        <v>0</v>
      </c>
      <c r="N1291" s="766">
        <f t="shared" si="112"/>
        <v>0</v>
      </c>
      <c r="O1291" s="652"/>
      <c r="P1291" s="767"/>
      <c r="R1291" s="833">
        <f t="shared" si="113"/>
        <v>0</v>
      </c>
      <c r="S1291" s="849">
        <f t="shared" si="114"/>
        <v>0</v>
      </c>
    </row>
    <row r="1292" spans="2:19" x14ac:dyDescent="0.35">
      <c r="B1292" s="229"/>
      <c r="C1292" s="301"/>
      <c r="D1292" s="301"/>
      <c r="E1292" s="233"/>
      <c r="F1292" s="301"/>
      <c r="G1292" s="302"/>
      <c r="H1292" s="170"/>
      <c r="I1292" s="170"/>
      <c r="J1292" s="231"/>
      <c r="K1292" s="586">
        <f t="shared" si="110"/>
        <v>0</v>
      </c>
      <c r="L1292" s="587">
        <f t="shared" si="111"/>
        <v>0</v>
      </c>
      <c r="M1292" s="586">
        <f>IF(P1292="x",0,IF(I1292&lt;(INDEX(Lookup!$U$2:$U$10,MATCH($D$43,Lookup!$S$2:$S$10,0))),0,ROUND(((_xlfn.DAYS(I1292,H1292)+1)*J1292)/7,0)))</f>
        <v>0</v>
      </c>
      <c r="N1292" s="766">
        <f t="shared" si="112"/>
        <v>0</v>
      </c>
      <c r="O1292" s="652"/>
      <c r="P1292" s="767"/>
      <c r="R1292" s="833">
        <f t="shared" si="113"/>
        <v>0</v>
      </c>
      <c r="S1292" s="849">
        <f t="shared" si="114"/>
        <v>0</v>
      </c>
    </row>
    <row r="1293" spans="2:19" x14ac:dyDescent="0.35">
      <c r="B1293" s="229"/>
      <c r="C1293" s="301"/>
      <c r="D1293" s="301"/>
      <c r="E1293" s="233"/>
      <c r="F1293" s="301"/>
      <c r="G1293" s="302"/>
      <c r="H1293" s="170"/>
      <c r="I1293" s="170"/>
      <c r="J1293" s="231"/>
      <c r="K1293" s="586">
        <f t="shared" si="110"/>
        <v>0</v>
      </c>
      <c r="L1293" s="587">
        <f t="shared" si="111"/>
        <v>0</v>
      </c>
      <c r="M1293" s="586">
        <f>IF(P1293="x",0,IF(I1293&lt;(INDEX(Lookup!$U$2:$U$10,MATCH($D$43,Lookup!$S$2:$S$10,0))),0,ROUND(((_xlfn.DAYS(I1293,H1293)+1)*J1293)/7,0)))</f>
        <v>0</v>
      </c>
      <c r="N1293" s="766">
        <f t="shared" si="112"/>
        <v>0</v>
      </c>
      <c r="O1293" s="652"/>
      <c r="P1293" s="767"/>
      <c r="R1293" s="833">
        <f t="shared" si="113"/>
        <v>0</v>
      </c>
      <c r="S1293" s="849">
        <f t="shared" si="114"/>
        <v>0</v>
      </c>
    </row>
    <row r="1294" spans="2:19" x14ac:dyDescent="0.35">
      <c r="B1294" s="229"/>
      <c r="C1294" s="301"/>
      <c r="D1294" s="301"/>
      <c r="E1294" s="233"/>
      <c r="F1294" s="301"/>
      <c r="G1294" s="302"/>
      <c r="H1294" s="170"/>
      <c r="I1294" s="170"/>
      <c r="J1294" s="231"/>
      <c r="K1294" s="586">
        <f t="shared" si="110"/>
        <v>0</v>
      </c>
      <c r="L1294" s="587">
        <f t="shared" si="111"/>
        <v>0</v>
      </c>
      <c r="M1294" s="586">
        <f>IF(P1294="x",0,IF(I1294&lt;(INDEX(Lookup!$U$2:$U$10,MATCH($D$43,Lookup!$S$2:$S$10,0))),0,ROUND(((_xlfn.DAYS(I1294,H1294)+1)*J1294)/7,0)))</f>
        <v>0</v>
      </c>
      <c r="N1294" s="766">
        <f t="shared" si="112"/>
        <v>0</v>
      </c>
      <c r="O1294" s="652"/>
      <c r="P1294" s="767"/>
      <c r="R1294" s="833">
        <f t="shared" si="113"/>
        <v>0</v>
      </c>
      <c r="S1294" s="849">
        <f t="shared" si="114"/>
        <v>0</v>
      </c>
    </row>
    <row r="1295" spans="2:19" x14ac:dyDescent="0.35">
      <c r="B1295" s="229"/>
      <c r="C1295" s="301"/>
      <c r="D1295" s="301"/>
      <c r="E1295" s="233"/>
      <c r="F1295" s="301"/>
      <c r="G1295" s="302"/>
      <c r="H1295" s="170"/>
      <c r="I1295" s="170"/>
      <c r="J1295" s="231"/>
      <c r="K1295" s="586">
        <f t="shared" si="110"/>
        <v>0</v>
      </c>
      <c r="L1295" s="587">
        <f t="shared" si="111"/>
        <v>0</v>
      </c>
      <c r="M1295" s="586">
        <f>IF(P1295="x",0,IF(I1295&lt;(INDEX(Lookup!$U$2:$U$10,MATCH($D$43,Lookup!$S$2:$S$10,0))),0,ROUND(((_xlfn.DAYS(I1295,H1295)+1)*J1295)/7,0)))</f>
        <v>0</v>
      </c>
      <c r="N1295" s="766">
        <f t="shared" si="112"/>
        <v>0</v>
      </c>
      <c r="O1295" s="652"/>
      <c r="P1295" s="767"/>
      <c r="R1295" s="833">
        <f t="shared" si="113"/>
        <v>0</v>
      </c>
      <c r="S1295" s="849">
        <f t="shared" si="114"/>
        <v>0</v>
      </c>
    </row>
    <row r="1296" spans="2:19" x14ac:dyDescent="0.35">
      <c r="B1296" s="229"/>
      <c r="C1296" s="301"/>
      <c r="D1296" s="301"/>
      <c r="E1296" s="233"/>
      <c r="F1296" s="301"/>
      <c r="G1296" s="302"/>
      <c r="H1296" s="170"/>
      <c r="I1296" s="170"/>
      <c r="J1296" s="231"/>
      <c r="K1296" s="586">
        <f t="shared" si="110"/>
        <v>0</v>
      </c>
      <c r="L1296" s="587">
        <f t="shared" si="111"/>
        <v>0</v>
      </c>
      <c r="M1296" s="586">
        <f>IF(P1296="x",0,IF(I1296&lt;(INDEX(Lookup!$U$2:$U$10,MATCH($D$43,Lookup!$S$2:$S$10,0))),0,ROUND(((_xlfn.DAYS(I1296,H1296)+1)*J1296)/7,0)))</f>
        <v>0</v>
      </c>
      <c r="N1296" s="766">
        <f t="shared" si="112"/>
        <v>0</v>
      </c>
      <c r="O1296" s="652"/>
      <c r="P1296" s="767"/>
      <c r="R1296" s="833">
        <f t="shared" si="113"/>
        <v>0</v>
      </c>
      <c r="S1296" s="849">
        <f t="shared" si="114"/>
        <v>0</v>
      </c>
    </row>
    <row r="1297" spans="2:19" x14ac:dyDescent="0.35">
      <c r="B1297" s="229"/>
      <c r="C1297" s="301"/>
      <c r="D1297" s="301"/>
      <c r="E1297" s="233"/>
      <c r="F1297" s="301"/>
      <c r="G1297" s="302"/>
      <c r="H1297" s="170"/>
      <c r="I1297" s="170"/>
      <c r="J1297" s="231"/>
      <c r="K1297" s="586">
        <f t="shared" si="110"/>
        <v>0</v>
      </c>
      <c r="L1297" s="587">
        <f t="shared" si="111"/>
        <v>0</v>
      </c>
      <c r="M1297" s="586">
        <f>IF(P1297="x",0,IF(I1297&lt;(INDEX(Lookup!$U$2:$U$10,MATCH($D$43,Lookup!$S$2:$S$10,0))),0,ROUND(((_xlfn.DAYS(I1297,H1297)+1)*J1297)/7,0)))</f>
        <v>0</v>
      </c>
      <c r="N1297" s="766">
        <f t="shared" si="112"/>
        <v>0</v>
      </c>
      <c r="O1297" s="652"/>
      <c r="P1297" s="767"/>
      <c r="R1297" s="833">
        <f t="shared" si="113"/>
        <v>0</v>
      </c>
      <c r="S1297" s="849">
        <f t="shared" si="114"/>
        <v>0</v>
      </c>
    </row>
    <row r="1298" spans="2:19" x14ac:dyDescent="0.35">
      <c r="B1298" s="229"/>
      <c r="C1298" s="301"/>
      <c r="D1298" s="301"/>
      <c r="E1298" s="233"/>
      <c r="F1298" s="301"/>
      <c r="G1298" s="302"/>
      <c r="H1298" s="170"/>
      <c r="I1298" s="170"/>
      <c r="J1298" s="231"/>
      <c r="K1298" s="586">
        <f t="shared" si="110"/>
        <v>0</v>
      </c>
      <c r="L1298" s="587">
        <f t="shared" si="111"/>
        <v>0</v>
      </c>
      <c r="M1298" s="586">
        <f>IF(P1298="x",0,IF(I1298&lt;(INDEX(Lookup!$U$2:$U$10,MATCH($D$43,Lookup!$S$2:$S$10,0))),0,ROUND(((_xlfn.DAYS(I1298,H1298)+1)*J1298)/7,0)))</f>
        <v>0</v>
      </c>
      <c r="N1298" s="766">
        <f t="shared" si="112"/>
        <v>0</v>
      </c>
      <c r="O1298" s="652"/>
      <c r="P1298" s="767"/>
      <c r="R1298" s="833">
        <f t="shared" si="113"/>
        <v>0</v>
      </c>
      <c r="S1298" s="849">
        <f t="shared" si="114"/>
        <v>0</v>
      </c>
    </row>
    <row r="1299" spans="2:19" x14ac:dyDescent="0.35">
      <c r="B1299" s="229"/>
      <c r="C1299" s="301"/>
      <c r="D1299" s="301"/>
      <c r="E1299" s="233"/>
      <c r="F1299" s="301"/>
      <c r="G1299" s="302"/>
      <c r="H1299" s="170"/>
      <c r="I1299" s="170"/>
      <c r="J1299" s="231"/>
      <c r="K1299" s="586">
        <f t="shared" si="110"/>
        <v>0</v>
      </c>
      <c r="L1299" s="587">
        <f t="shared" si="111"/>
        <v>0</v>
      </c>
      <c r="M1299" s="586">
        <f>IF(P1299="x",0,IF(I1299&lt;(INDEX(Lookup!$U$2:$U$10,MATCH($D$43,Lookup!$S$2:$S$10,0))),0,ROUND(((_xlfn.DAYS(I1299,H1299)+1)*J1299)/7,0)))</f>
        <v>0</v>
      </c>
      <c r="N1299" s="766">
        <f t="shared" si="112"/>
        <v>0</v>
      </c>
      <c r="O1299" s="652"/>
      <c r="P1299" s="767"/>
      <c r="R1299" s="833">
        <f t="shared" si="113"/>
        <v>0</v>
      </c>
      <c r="S1299" s="849">
        <f t="shared" si="114"/>
        <v>0</v>
      </c>
    </row>
    <row r="1300" spans="2:19" x14ac:dyDescent="0.35">
      <c r="B1300" s="229"/>
      <c r="C1300" s="301"/>
      <c r="D1300" s="301"/>
      <c r="E1300" s="233"/>
      <c r="F1300" s="301"/>
      <c r="G1300" s="302"/>
      <c r="H1300" s="170"/>
      <c r="I1300" s="170"/>
      <c r="J1300" s="231"/>
      <c r="K1300" s="586">
        <f t="shared" si="110"/>
        <v>0</v>
      </c>
      <c r="L1300" s="587">
        <f t="shared" si="111"/>
        <v>0</v>
      </c>
      <c r="M1300" s="586">
        <f>IF(P1300="x",0,IF(I1300&lt;(INDEX(Lookup!$U$2:$U$10,MATCH($D$43,Lookup!$S$2:$S$10,0))),0,ROUND(((_xlfn.DAYS(I1300,H1300)+1)*J1300)/7,0)))</f>
        <v>0</v>
      </c>
      <c r="N1300" s="766">
        <f t="shared" si="112"/>
        <v>0</v>
      </c>
      <c r="O1300" s="652"/>
      <c r="P1300" s="767"/>
      <c r="R1300" s="833">
        <f t="shared" si="113"/>
        <v>0</v>
      </c>
      <c r="S1300" s="849">
        <f t="shared" si="114"/>
        <v>0</v>
      </c>
    </row>
    <row r="1301" spans="2:19" x14ac:dyDescent="0.35">
      <c r="B1301" s="229"/>
      <c r="C1301" s="301"/>
      <c r="D1301" s="301"/>
      <c r="E1301" s="233"/>
      <c r="F1301" s="301"/>
      <c r="G1301" s="302"/>
      <c r="H1301" s="170"/>
      <c r="I1301" s="170"/>
      <c r="J1301" s="231"/>
      <c r="K1301" s="586">
        <f t="shared" si="110"/>
        <v>0</v>
      </c>
      <c r="L1301" s="587">
        <f t="shared" si="111"/>
        <v>0</v>
      </c>
      <c r="M1301" s="586">
        <f>IF(P1301="x",0,IF(I1301&lt;(INDEX(Lookup!$U$2:$U$10,MATCH($D$43,Lookup!$S$2:$S$10,0))),0,ROUND(((_xlfn.DAYS(I1301,H1301)+1)*J1301)/7,0)))</f>
        <v>0</v>
      </c>
      <c r="N1301" s="766">
        <f t="shared" si="112"/>
        <v>0</v>
      </c>
      <c r="O1301" s="652"/>
      <c r="P1301" s="767"/>
      <c r="R1301" s="833">
        <f t="shared" si="113"/>
        <v>0</v>
      </c>
      <c r="S1301" s="849">
        <f t="shared" si="114"/>
        <v>0</v>
      </c>
    </row>
    <row r="1302" spans="2:19" x14ac:dyDescent="0.35">
      <c r="B1302" s="229"/>
      <c r="C1302" s="301"/>
      <c r="D1302" s="301"/>
      <c r="E1302" s="233"/>
      <c r="F1302" s="301"/>
      <c r="G1302" s="302"/>
      <c r="H1302" s="170"/>
      <c r="I1302" s="170"/>
      <c r="J1302" s="231"/>
      <c r="K1302" s="586">
        <f t="shared" si="110"/>
        <v>0</v>
      </c>
      <c r="L1302" s="587">
        <f t="shared" si="111"/>
        <v>0</v>
      </c>
      <c r="M1302" s="586">
        <f>IF(P1302="x",0,IF(I1302&lt;(INDEX(Lookup!$U$2:$U$10,MATCH($D$43,Lookup!$S$2:$S$10,0))),0,ROUND(((_xlfn.DAYS(I1302,H1302)+1)*J1302)/7,0)))</f>
        <v>0</v>
      </c>
      <c r="N1302" s="766">
        <f t="shared" si="112"/>
        <v>0</v>
      </c>
      <c r="O1302" s="652"/>
      <c r="P1302" s="767"/>
      <c r="R1302" s="833">
        <f t="shared" si="113"/>
        <v>0</v>
      </c>
      <c r="S1302" s="849">
        <f t="shared" si="114"/>
        <v>0</v>
      </c>
    </row>
    <row r="1303" spans="2:19" x14ac:dyDescent="0.35">
      <c r="B1303" s="229"/>
      <c r="C1303" s="301"/>
      <c r="D1303" s="301"/>
      <c r="E1303" s="233"/>
      <c r="F1303" s="301"/>
      <c r="G1303" s="302"/>
      <c r="H1303" s="170"/>
      <c r="I1303" s="170"/>
      <c r="J1303" s="231"/>
      <c r="K1303" s="586">
        <f t="shared" si="110"/>
        <v>0</v>
      </c>
      <c r="L1303" s="587">
        <f t="shared" si="111"/>
        <v>0</v>
      </c>
      <c r="M1303" s="586">
        <f>IF(P1303="x",0,IF(I1303&lt;(INDEX(Lookup!$U$2:$U$10,MATCH($D$43,Lookup!$S$2:$S$10,0))),0,ROUND(((_xlfn.DAYS(I1303,H1303)+1)*J1303)/7,0)))</f>
        <v>0</v>
      </c>
      <c r="N1303" s="766">
        <f t="shared" si="112"/>
        <v>0</v>
      </c>
      <c r="O1303" s="652"/>
      <c r="P1303" s="767"/>
      <c r="R1303" s="833">
        <f t="shared" si="113"/>
        <v>0</v>
      </c>
      <c r="S1303" s="849">
        <f t="shared" si="114"/>
        <v>0</v>
      </c>
    </row>
    <row r="1304" spans="2:19" x14ac:dyDescent="0.35">
      <c r="B1304" s="229"/>
      <c r="C1304" s="301"/>
      <c r="D1304" s="301"/>
      <c r="E1304" s="233"/>
      <c r="F1304" s="301"/>
      <c r="G1304" s="302"/>
      <c r="H1304" s="170"/>
      <c r="I1304" s="170"/>
      <c r="J1304" s="231"/>
      <c r="K1304" s="586">
        <f t="shared" si="110"/>
        <v>0</v>
      </c>
      <c r="L1304" s="587">
        <f t="shared" si="111"/>
        <v>0</v>
      </c>
      <c r="M1304" s="586">
        <f>IF(P1304="x",0,IF(I1304&lt;(INDEX(Lookup!$U$2:$U$10,MATCH($D$43,Lookup!$S$2:$S$10,0))),0,ROUND(((_xlfn.DAYS(I1304,H1304)+1)*J1304)/7,0)))</f>
        <v>0</v>
      </c>
      <c r="N1304" s="766">
        <f t="shared" si="112"/>
        <v>0</v>
      </c>
      <c r="O1304" s="652"/>
      <c r="P1304" s="767"/>
      <c r="R1304" s="833">
        <f t="shared" si="113"/>
        <v>0</v>
      </c>
      <c r="S1304" s="849">
        <f t="shared" si="114"/>
        <v>0</v>
      </c>
    </row>
    <row r="1305" spans="2:19" x14ac:dyDescent="0.35">
      <c r="B1305" s="229"/>
      <c r="C1305" s="301"/>
      <c r="D1305" s="301"/>
      <c r="E1305" s="233"/>
      <c r="F1305" s="301"/>
      <c r="G1305" s="302"/>
      <c r="H1305" s="170"/>
      <c r="I1305" s="170"/>
      <c r="J1305" s="231"/>
      <c r="K1305" s="586">
        <f t="shared" si="110"/>
        <v>0</v>
      </c>
      <c r="L1305" s="587">
        <f t="shared" si="111"/>
        <v>0</v>
      </c>
      <c r="M1305" s="586">
        <f>IF(P1305="x",0,IF(I1305&lt;(INDEX(Lookup!$U$2:$U$10,MATCH($D$43,Lookup!$S$2:$S$10,0))),0,ROUND(((_xlfn.DAYS(I1305,H1305)+1)*J1305)/7,0)))</f>
        <v>0</v>
      </c>
      <c r="N1305" s="766">
        <f t="shared" si="112"/>
        <v>0</v>
      </c>
      <c r="O1305" s="652"/>
      <c r="P1305" s="767"/>
      <c r="R1305" s="833">
        <f t="shared" si="113"/>
        <v>0</v>
      </c>
      <c r="S1305" s="849">
        <f t="shared" si="114"/>
        <v>0</v>
      </c>
    </row>
    <row r="1306" spans="2:19" x14ac:dyDescent="0.35">
      <c r="B1306" s="229"/>
      <c r="C1306" s="301"/>
      <c r="D1306" s="301"/>
      <c r="E1306" s="233"/>
      <c r="F1306" s="301"/>
      <c r="G1306" s="302"/>
      <c r="H1306" s="170"/>
      <c r="I1306" s="170"/>
      <c r="J1306" s="231"/>
      <c r="K1306" s="586">
        <f t="shared" si="110"/>
        <v>0</v>
      </c>
      <c r="L1306" s="587">
        <f t="shared" si="111"/>
        <v>0</v>
      </c>
      <c r="M1306" s="586">
        <f>IF(P1306="x",0,IF(I1306&lt;(INDEX(Lookup!$U$2:$U$10,MATCH($D$43,Lookup!$S$2:$S$10,0))),0,ROUND(((_xlfn.DAYS(I1306,H1306)+1)*J1306)/7,0)))</f>
        <v>0</v>
      </c>
      <c r="N1306" s="766">
        <f t="shared" si="112"/>
        <v>0</v>
      </c>
      <c r="O1306" s="652"/>
      <c r="P1306" s="767"/>
      <c r="R1306" s="833">
        <f t="shared" si="113"/>
        <v>0</v>
      </c>
      <c r="S1306" s="849">
        <f t="shared" si="114"/>
        <v>0</v>
      </c>
    </row>
    <row r="1307" spans="2:19" x14ac:dyDescent="0.35">
      <c r="B1307" s="229"/>
      <c r="C1307" s="301"/>
      <c r="D1307" s="301"/>
      <c r="E1307" s="233"/>
      <c r="F1307" s="301"/>
      <c r="G1307" s="302"/>
      <c r="H1307" s="170"/>
      <c r="I1307" s="170"/>
      <c r="J1307" s="231"/>
      <c r="K1307" s="586">
        <f t="shared" si="110"/>
        <v>0</v>
      </c>
      <c r="L1307" s="587">
        <f t="shared" si="111"/>
        <v>0</v>
      </c>
      <c r="M1307" s="586">
        <f>IF(P1307="x",0,IF(I1307&lt;(INDEX(Lookup!$U$2:$U$10,MATCH($D$43,Lookup!$S$2:$S$10,0))),0,ROUND(((_xlfn.DAYS(I1307,H1307)+1)*J1307)/7,0)))</f>
        <v>0</v>
      </c>
      <c r="N1307" s="766">
        <f t="shared" si="112"/>
        <v>0</v>
      </c>
      <c r="O1307" s="652"/>
      <c r="P1307" s="767"/>
      <c r="R1307" s="833">
        <f t="shared" si="113"/>
        <v>0</v>
      </c>
      <c r="S1307" s="849">
        <f t="shared" si="114"/>
        <v>0</v>
      </c>
    </row>
    <row r="1308" spans="2:19" x14ac:dyDescent="0.35">
      <c r="B1308" s="229"/>
      <c r="C1308" s="301"/>
      <c r="D1308" s="301"/>
      <c r="E1308" s="233"/>
      <c r="F1308" s="301"/>
      <c r="G1308" s="302"/>
      <c r="H1308" s="170"/>
      <c r="I1308" s="170"/>
      <c r="J1308" s="231"/>
      <c r="K1308" s="586">
        <f t="shared" si="110"/>
        <v>0</v>
      </c>
      <c r="L1308" s="587">
        <f t="shared" si="111"/>
        <v>0</v>
      </c>
      <c r="M1308" s="586">
        <f>IF(P1308="x",0,IF(I1308&lt;(INDEX(Lookup!$U$2:$U$10,MATCH($D$43,Lookup!$S$2:$S$10,0))),0,ROUND(((_xlfn.DAYS(I1308,H1308)+1)*J1308)/7,0)))</f>
        <v>0</v>
      </c>
      <c r="N1308" s="766">
        <f t="shared" si="112"/>
        <v>0</v>
      </c>
      <c r="O1308" s="652"/>
      <c r="P1308" s="767"/>
      <c r="R1308" s="833">
        <f t="shared" si="113"/>
        <v>0</v>
      </c>
      <c r="S1308" s="849">
        <f t="shared" si="114"/>
        <v>0</v>
      </c>
    </row>
    <row r="1309" spans="2:19" x14ac:dyDescent="0.35">
      <c r="B1309" s="229"/>
      <c r="C1309" s="301"/>
      <c r="D1309" s="301"/>
      <c r="E1309" s="233"/>
      <c r="F1309" s="301"/>
      <c r="G1309" s="302"/>
      <c r="H1309" s="170"/>
      <c r="I1309" s="170"/>
      <c r="J1309" s="231"/>
      <c r="K1309" s="586">
        <f t="shared" si="110"/>
        <v>0</v>
      </c>
      <c r="L1309" s="587">
        <f t="shared" si="111"/>
        <v>0</v>
      </c>
      <c r="M1309" s="586">
        <f>IF(P1309="x",0,IF(I1309&lt;(INDEX(Lookup!$U$2:$U$10,MATCH($D$43,Lookup!$S$2:$S$10,0))),0,ROUND(((_xlfn.DAYS(I1309,H1309)+1)*J1309)/7,0)))</f>
        <v>0</v>
      </c>
      <c r="N1309" s="766">
        <f t="shared" si="112"/>
        <v>0</v>
      </c>
      <c r="O1309" s="652"/>
      <c r="P1309" s="767"/>
      <c r="R1309" s="833">
        <f t="shared" si="113"/>
        <v>0</v>
      </c>
      <c r="S1309" s="849">
        <f t="shared" si="114"/>
        <v>0</v>
      </c>
    </row>
    <row r="1310" spans="2:19" x14ac:dyDescent="0.35">
      <c r="B1310" s="229"/>
      <c r="C1310" s="301"/>
      <c r="D1310" s="301"/>
      <c r="E1310" s="233"/>
      <c r="F1310" s="301"/>
      <c r="G1310" s="302"/>
      <c r="H1310" s="170"/>
      <c r="I1310" s="170"/>
      <c r="J1310" s="231"/>
      <c r="K1310" s="586">
        <f t="shared" si="110"/>
        <v>0</v>
      </c>
      <c r="L1310" s="587">
        <f t="shared" si="111"/>
        <v>0</v>
      </c>
      <c r="M1310" s="586">
        <f>IF(P1310="x",0,IF(I1310&lt;(INDEX(Lookup!$U$2:$U$10,MATCH($D$43,Lookup!$S$2:$S$10,0))),0,ROUND(((_xlfn.DAYS(I1310,H1310)+1)*J1310)/7,0)))</f>
        <v>0</v>
      </c>
      <c r="N1310" s="766">
        <f t="shared" si="112"/>
        <v>0</v>
      </c>
      <c r="O1310" s="652"/>
      <c r="P1310" s="767"/>
      <c r="R1310" s="833">
        <f t="shared" si="113"/>
        <v>0</v>
      </c>
      <c r="S1310" s="849">
        <f t="shared" si="114"/>
        <v>0</v>
      </c>
    </row>
    <row r="1311" spans="2:19" x14ac:dyDescent="0.35">
      <c r="B1311" s="229"/>
      <c r="C1311" s="301"/>
      <c r="D1311" s="301"/>
      <c r="E1311" s="233"/>
      <c r="F1311" s="301"/>
      <c r="G1311" s="302"/>
      <c r="H1311" s="170"/>
      <c r="I1311" s="170"/>
      <c r="J1311" s="231"/>
      <c r="K1311" s="586">
        <f t="shared" si="110"/>
        <v>0</v>
      </c>
      <c r="L1311" s="587">
        <f t="shared" si="111"/>
        <v>0</v>
      </c>
      <c r="M1311" s="586">
        <f>IF(P1311="x",0,IF(I1311&lt;(INDEX(Lookup!$U$2:$U$10,MATCH($D$43,Lookup!$S$2:$S$10,0))),0,ROUND(((_xlfn.DAYS(I1311,H1311)+1)*J1311)/7,0)))</f>
        <v>0</v>
      </c>
      <c r="N1311" s="766">
        <f t="shared" si="112"/>
        <v>0</v>
      </c>
      <c r="O1311" s="652"/>
      <c r="P1311" s="767"/>
      <c r="R1311" s="833">
        <f t="shared" si="113"/>
        <v>0</v>
      </c>
      <c r="S1311" s="849">
        <f t="shared" si="114"/>
        <v>0</v>
      </c>
    </row>
    <row r="1312" spans="2:19" x14ac:dyDescent="0.35">
      <c r="B1312" s="229"/>
      <c r="C1312" s="301"/>
      <c r="D1312" s="301"/>
      <c r="E1312" s="233"/>
      <c r="F1312" s="301"/>
      <c r="G1312" s="302"/>
      <c r="H1312" s="170"/>
      <c r="I1312" s="170"/>
      <c r="J1312" s="231"/>
      <c r="K1312" s="586">
        <f t="shared" si="110"/>
        <v>0</v>
      </c>
      <c r="L1312" s="587">
        <f t="shared" si="111"/>
        <v>0</v>
      </c>
      <c r="M1312" s="586">
        <f>IF(P1312="x",0,IF(I1312&lt;(INDEX(Lookup!$U$2:$U$10,MATCH($D$43,Lookup!$S$2:$S$10,0))),0,ROUND(((_xlfn.DAYS(I1312,H1312)+1)*J1312)/7,0)))</f>
        <v>0</v>
      </c>
      <c r="N1312" s="766">
        <f t="shared" si="112"/>
        <v>0</v>
      </c>
      <c r="O1312" s="652"/>
      <c r="P1312" s="767"/>
      <c r="R1312" s="833">
        <f t="shared" si="113"/>
        <v>0</v>
      </c>
      <c r="S1312" s="849">
        <f t="shared" si="114"/>
        <v>0</v>
      </c>
    </row>
    <row r="1313" spans="2:19" x14ac:dyDescent="0.35">
      <c r="B1313" s="229"/>
      <c r="C1313" s="301"/>
      <c r="D1313" s="301"/>
      <c r="E1313" s="233"/>
      <c r="F1313" s="301"/>
      <c r="G1313" s="302"/>
      <c r="H1313" s="170"/>
      <c r="I1313" s="170"/>
      <c r="J1313" s="231"/>
      <c r="K1313" s="586">
        <f t="shared" si="110"/>
        <v>0</v>
      </c>
      <c r="L1313" s="587">
        <f t="shared" si="111"/>
        <v>0</v>
      </c>
      <c r="M1313" s="586">
        <f>IF(P1313="x",0,IF(I1313&lt;(INDEX(Lookup!$U$2:$U$10,MATCH($D$43,Lookup!$S$2:$S$10,0))),0,ROUND(((_xlfn.DAYS(I1313,H1313)+1)*J1313)/7,0)))</f>
        <v>0</v>
      </c>
      <c r="N1313" s="766">
        <f t="shared" si="112"/>
        <v>0</v>
      </c>
      <c r="O1313" s="652"/>
      <c r="P1313" s="767"/>
      <c r="R1313" s="833">
        <f t="shared" si="113"/>
        <v>0</v>
      </c>
      <c r="S1313" s="849">
        <f t="shared" si="114"/>
        <v>0</v>
      </c>
    </row>
    <row r="1314" spans="2:19" x14ac:dyDescent="0.35">
      <c r="B1314" s="229"/>
      <c r="C1314" s="301"/>
      <c r="D1314" s="301"/>
      <c r="E1314" s="233"/>
      <c r="F1314" s="301"/>
      <c r="G1314" s="302"/>
      <c r="H1314" s="170"/>
      <c r="I1314" s="170"/>
      <c r="J1314" s="231"/>
      <c r="K1314" s="586">
        <f t="shared" si="110"/>
        <v>0</v>
      </c>
      <c r="L1314" s="587">
        <f t="shared" si="111"/>
        <v>0</v>
      </c>
      <c r="M1314" s="586">
        <f>IF(P1314="x",0,IF(I1314&lt;(INDEX(Lookup!$U$2:$U$10,MATCH($D$43,Lookup!$S$2:$S$10,0))),0,ROUND(((_xlfn.DAYS(I1314,H1314)+1)*J1314)/7,0)))</f>
        <v>0</v>
      </c>
      <c r="N1314" s="766">
        <f t="shared" si="112"/>
        <v>0</v>
      </c>
      <c r="O1314" s="652"/>
      <c r="P1314" s="767"/>
      <c r="R1314" s="833">
        <f t="shared" si="113"/>
        <v>0</v>
      </c>
      <c r="S1314" s="849">
        <f t="shared" si="114"/>
        <v>0</v>
      </c>
    </row>
    <row r="1315" spans="2:19" x14ac:dyDescent="0.35">
      <c r="B1315" s="229"/>
      <c r="C1315" s="301"/>
      <c r="D1315" s="301"/>
      <c r="E1315" s="233"/>
      <c r="F1315" s="301"/>
      <c r="G1315" s="302"/>
      <c r="H1315" s="170"/>
      <c r="I1315" s="170"/>
      <c r="J1315" s="231"/>
      <c r="K1315" s="586">
        <f t="shared" si="110"/>
        <v>0</v>
      </c>
      <c r="L1315" s="587">
        <f t="shared" si="111"/>
        <v>0</v>
      </c>
      <c r="M1315" s="586">
        <f>IF(P1315="x",0,IF(I1315&lt;(INDEX(Lookup!$U$2:$U$10,MATCH($D$43,Lookup!$S$2:$S$10,0))),0,ROUND(((_xlfn.DAYS(I1315,H1315)+1)*J1315)/7,0)))</f>
        <v>0</v>
      </c>
      <c r="N1315" s="766">
        <f t="shared" si="112"/>
        <v>0</v>
      </c>
      <c r="O1315" s="652"/>
      <c r="P1315" s="767"/>
      <c r="R1315" s="833">
        <f t="shared" si="113"/>
        <v>0</v>
      </c>
      <c r="S1315" s="849">
        <f t="shared" si="114"/>
        <v>0</v>
      </c>
    </row>
    <row r="1316" spans="2:19" x14ac:dyDescent="0.35">
      <c r="B1316" s="229"/>
      <c r="C1316" s="301"/>
      <c r="D1316" s="301"/>
      <c r="E1316" s="233"/>
      <c r="F1316" s="301"/>
      <c r="G1316" s="302"/>
      <c r="H1316" s="170"/>
      <c r="I1316" s="170"/>
      <c r="J1316" s="231"/>
      <c r="K1316" s="586">
        <f t="shared" si="110"/>
        <v>0</v>
      </c>
      <c r="L1316" s="587">
        <f t="shared" si="111"/>
        <v>0</v>
      </c>
      <c r="M1316" s="586">
        <f>IF(P1316="x",0,IF(I1316&lt;(INDEX(Lookup!$U$2:$U$10,MATCH($D$43,Lookup!$S$2:$S$10,0))),0,ROUND(((_xlfn.DAYS(I1316,H1316)+1)*J1316)/7,0)))</f>
        <v>0</v>
      </c>
      <c r="N1316" s="766">
        <f t="shared" si="112"/>
        <v>0</v>
      </c>
      <c r="O1316" s="652"/>
      <c r="P1316" s="767"/>
      <c r="R1316" s="833">
        <f t="shared" si="113"/>
        <v>0</v>
      </c>
      <c r="S1316" s="849">
        <f t="shared" si="114"/>
        <v>0</v>
      </c>
    </row>
    <row r="1317" spans="2:19" x14ac:dyDescent="0.35">
      <c r="B1317" s="229"/>
      <c r="C1317" s="301"/>
      <c r="D1317" s="301"/>
      <c r="E1317" s="233"/>
      <c r="F1317" s="301"/>
      <c r="G1317" s="302"/>
      <c r="H1317" s="170"/>
      <c r="I1317" s="170"/>
      <c r="J1317" s="231"/>
      <c r="K1317" s="586">
        <f t="shared" si="110"/>
        <v>0</v>
      </c>
      <c r="L1317" s="587">
        <f t="shared" si="111"/>
        <v>0</v>
      </c>
      <c r="M1317" s="586">
        <f>IF(P1317="x",0,IF(I1317&lt;(INDEX(Lookup!$U$2:$U$10,MATCH($D$43,Lookup!$S$2:$S$10,0))),0,ROUND(((_xlfn.DAYS(I1317,H1317)+1)*J1317)/7,0)))</f>
        <v>0</v>
      </c>
      <c r="N1317" s="766">
        <f t="shared" si="112"/>
        <v>0</v>
      </c>
      <c r="O1317" s="652"/>
      <c r="P1317" s="767"/>
      <c r="R1317" s="833">
        <f t="shared" si="113"/>
        <v>0</v>
      </c>
      <c r="S1317" s="849">
        <f t="shared" si="114"/>
        <v>0</v>
      </c>
    </row>
    <row r="1318" spans="2:19" x14ac:dyDescent="0.35">
      <c r="B1318" s="229"/>
      <c r="C1318" s="301"/>
      <c r="D1318" s="301"/>
      <c r="E1318" s="233"/>
      <c r="F1318" s="301"/>
      <c r="G1318" s="302"/>
      <c r="H1318" s="170"/>
      <c r="I1318" s="170"/>
      <c r="J1318" s="231"/>
      <c r="K1318" s="586">
        <f t="shared" si="110"/>
        <v>0</v>
      </c>
      <c r="L1318" s="587">
        <f t="shared" si="111"/>
        <v>0</v>
      </c>
      <c r="M1318" s="586">
        <f>IF(P1318="x",0,IF(I1318&lt;(INDEX(Lookup!$U$2:$U$10,MATCH($D$43,Lookup!$S$2:$S$10,0))),0,ROUND(((_xlfn.DAYS(I1318,H1318)+1)*J1318)/7,0)))</f>
        <v>0</v>
      </c>
      <c r="N1318" s="766">
        <f t="shared" si="112"/>
        <v>0</v>
      </c>
      <c r="O1318" s="652"/>
      <c r="P1318" s="767"/>
      <c r="R1318" s="833">
        <f t="shared" si="113"/>
        <v>0</v>
      </c>
      <c r="S1318" s="849">
        <f t="shared" si="114"/>
        <v>0</v>
      </c>
    </row>
    <row r="1319" spans="2:19" x14ac:dyDescent="0.35">
      <c r="B1319" s="229"/>
      <c r="C1319" s="301"/>
      <c r="D1319" s="301"/>
      <c r="E1319" s="233"/>
      <c r="F1319" s="301"/>
      <c r="G1319" s="302"/>
      <c r="H1319" s="170"/>
      <c r="I1319" s="170"/>
      <c r="J1319" s="231"/>
      <c r="K1319" s="586">
        <f t="shared" si="110"/>
        <v>0</v>
      </c>
      <c r="L1319" s="587">
        <f t="shared" si="111"/>
        <v>0</v>
      </c>
      <c r="M1319" s="586">
        <f>IF(P1319="x",0,IF(I1319&lt;(INDEX(Lookup!$U$2:$U$10,MATCH($D$43,Lookup!$S$2:$S$10,0))),0,ROUND(((_xlfn.DAYS(I1319,H1319)+1)*J1319)/7,0)))</f>
        <v>0</v>
      </c>
      <c r="N1319" s="766">
        <f t="shared" si="112"/>
        <v>0</v>
      </c>
      <c r="O1319" s="652"/>
      <c r="P1319" s="767"/>
      <c r="R1319" s="833">
        <f t="shared" si="113"/>
        <v>0</v>
      </c>
      <c r="S1319" s="849">
        <f t="shared" si="114"/>
        <v>0</v>
      </c>
    </row>
    <row r="1320" spans="2:19" x14ac:dyDescent="0.35">
      <c r="B1320" s="229"/>
      <c r="C1320" s="301"/>
      <c r="D1320" s="301"/>
      <c r="E1320" s="233"/>
      <c r="F1320" s="301"/>
      <c r="G1320" s="302"/>
      <c r="H1320" s="170"/>
      <c r="I1320" s="170"/>
      <c r="J1320" s="231"/>
      <c r="K1320" s="586">
        <f t="shared" si="110"/>
        <v>0</v>
      </c>
      <c r="L1320" s="587">
        <f t="shared" si="111"/>
        <v>0</v>
      </c>
      <c r="M1320" s="586">
        <f>IF(P1320="x",0,IF(I1320&lt;(INDEX(Lookup!$U$2:$U$10,MATCH($D$43,Lookup!$S$2:$S$10,0))),0,ROUND(((_xlfn.DAYS(I1320,H1320)+1)*J1320)/7,0)))</f>
        <v>0</v>
      </c>
      <c r="N1320" s="766">
        <f t="shared" si="112"/>
        <v>0</v>
      </c>
      <c r="O1320" s="652"/>
      <c r="P1320" s="767"/>
      <c r="R1320" s="833">
        <f t="shared" si="113"/>
        <v>0</v>
      </c>
      <c r="S1320" s="849">
        <f t="shared" si="114"/>
        <v>0</v>
      </c>
    </row>
    <row r="1321" spans="2:19" x14ac:dyDescent="0.35">
      <c r="B1321" s="229"/>
      <c r="C1321" s="301"/>
      <c r="D1321" s="301"/>
      <c r="E1321" s="233"/>
      <c r="F1321" s="301"/>
      <c r="G1321" s="302"/>
      <c r="H1321" s="170"/>
      <c r="I1321" s="170"/>
      <c r="J1321" s="231"/>
      <c r="K1321" s="586">
        <f t="shared" si="110"/>
        <v>0</v>
      </c>
      <c r="L1321" s="587">
        <f t="shared" si="111"/>
        <v>0</v>
      </c>
      <c r="M1321" s="586">
        <f>IF(P1321="x",0,IF(I1321&lt;(INDEX(Lookup!$U$2:$U$10,MATCH($D$43,Lookup!$S$2:$S$10,0))),0,ROUND(((_xlfn.DAYS(I1321,H1321)+1)*J1321)/7,0)))</f>
        <v>0</v>
      </c>
      <c r="N1321" s="766">
        <f t="shared" si="112"/>
        <v>0</v>
      </c>
      <c r="O1321" s="652"/>
      <c r="P1321" s="767"/>
      <c r="R1321" s="833">
        <f t="shared" si="113"/>
        <v>0</v>
      </c>
      <c r="S1321" s="849">
        <f t="shared" si="114"/>
        <v>0</v>
      </c>
    </row>
    <row r="1322" spans="2:19" x14ac:dyDescent="0.35">
      <c r="B1322" s="229"/>
      <c r="C1322" s="301"/>
      <c r="D1322" s="301"/>
      <c r="E1322" s="233"/>
      <c r="F1322" s="301"/>
      <c r="G1322" s="302"/>
      <c r="H1322" s="170"/>
      <c r="I1322" s="170"/>
      <c r="J1322" s="231"/>
      <c r="K1322" s="586">
        <f t="shared" si="110"/>
        <v>0</v>
      </c>
      <c r="L1322" s="587">
        <f t="shared" si="111"/>
        <v>0</v>
      </c>
      <c r="M1322" s="586">
        <f>IF(P1322="x",0,IF(I1322&lt;(INDEX(Lookup!$U$2:$U$10,MATCH($D$43,Lookup!$S$2:$S$10,0))),0,ROUND(((_xlfn.DAYS(I1322,H1322)+1)*J1322)/7,0)))</f>
        <v>0</v>
      </c>
      <c r="N1322" s="766">
        <f t="shared" si="112"/>
        <v>0</v>
      </c>
      <c r="O1322" s="652"/>
      <c r="P1322" s="767"/>
      <c r="R1322" s="833">
        <f t="shared" si="113"/>
        <v>0</v>
      </c>
      <c r="S1322" s="849">
        <f t="shared" si="114"/>
        <v>0</v>
      </c>
    </row>
    <row r="1323" spans="2:19" x14ac:dyDescent="0.35">
      <c r="B1323" s="229"/>
      <c r="C1323" s="301"/>
      <c r="D1323" s="301"/>
      <c r="E1323" s="233"/>
      <c r="F1323" s="301"/>
      <c r="G1323" s="302"/>
      <c r="H1323" s="170"/>
      <c r="I1323" s="170"/>
      <c r="J1323" s="231"/>
      <c r="K1323" s="586">
        <f t="shared" si="110"/>
        <v>0</v>
      </c>
      <c r="L1323" s="587">
        <f t="shared" si="111"/>
        <v>0</v>
      </c>
      <c r="M1323" s="586">
        <f>IF(P1323="x",0,IF(I1323&lt;(INDEX(Lookup!$U$2:$U$10,MATCH($D$43,Lookup!$S$2:$S$10,0))),0,ROUND(((_xlfn.DAYS(I1323,H1323)+1)*J1323)/7,0)))</f>
        <v>0</v>
      </c>
      <c r="N1323" s="766">
        <f t="shared" si="112"/>
        <v>0</v>
      </c>
      <c r="O1323" s="652"/>
      <c r="P1323" s="767"/>
      <c r="R1323" s="833">
        <f t="shared" si="113"/>
        <v>0</v>
      </c>
      <c r="S1323" s="849">
        <f t="shared" si="114"/>
        <v>0</v>
      </c>
    </row>
    <row r="1324" spans="2:19" x14ac:dyDescent="0.35">
      <c r="B1324" s="229"/>
      <c r="C1324" s="301"/>
      <c r="D1324" s="301"/>
      <c r="E1324" s="233"/>
      <c r="F1324" s="301"/>
      <c r="G1324" s="302"/>
      <c r="H1324" s="170"/>
      <c r="I1324" s="170"/>
      <c r="J1324" s="231"/>
      <c r="K1324" s="586">
        <f t="shared" si="110"/>
        <v>0</v>
      </c>
      <c r="L1324" s="587">
        <f t="shared" si="111"/>
        <v>0</v>
      </c>
      <c r="M1324" s="586">
        <f>IF(P1324="x",0,IF(I1324&lt;(INDEX(Lookup!$U$2:$U$10,MATCH($D$43,Lookup!$S$2:$S$10,0))),0,ROUND(((_xlfn.DAYS(I1324,H1324)+1)*J1324)/7,0)))</f>
        <v>0</v>
      </c>
      <c r="N1324" s="766">
        <f t="shared" si="112"/>
        <v>0</v>
      </c>
      <c r="O1324" s="652"/>
      <c r="P1324" s="767"/>
      <c r="R1324" s="833">
        <f t="shared" si="113"/>
        <v>0</v>
      </c>
      <c r="S1324" s="849">
        <f t="shared" si="114"/>
        <v>0</v>
      </c>
    </row>
    <row r="1325" spans="2:19" x14ac:dyDescent="0.35">
      <c r="B1325" s="229"/>
      <c r="C1325" s="301"/>
      <c r="D1325" s="301"/>
      <c r="E1325" s="233"/>
      <c r="F1325" s="301"/>
      <c r="G1325" s="302"/>
      <c r="H1325" s="170"/>
      <c r="I1325" s="170"/>
      <c r="J1325" s="231"/>
      <c r="K1325" s="586">
        <f t="shared" si="110"/>
        <v>0</v>
      </c>
      <c r="L1325" s="587">
        <f t="shared" si="111"/>
        <v>0</v>
      </c>
      <c r="M1325" s="586">
        <f>IF(P1325="x",0,IF(I1325&lt;(INDEX(Lookup!$U$2:$U$10,MATCH($D$43,Lookup!$S$2:$S$10,0))),0,ROUND(((_xlfn.DAYS(I1325,H1325)+1)*J1325)/7,0)))</f>
        <v>0</v>
      </c>
      <c r="N1325" s="766">
        <f t="shared" si="112"/>
        <v>0</v>
      </c>
      <c r="O1325" s="652"/>
      <c r="P1325" s="767"/>
      <c r="R1325" s="833">
        <f t="shared" si="113"/>
        <v>0</v>
      </c>
      <c r="S1325" s="849">
        <f t="shared" si="114"/>
        <v>0</v>
      </c>
    </row>
    <row r="1326" spans="2:19" x14ac:dyDescent="0.35">
      <c r="B1326" s="229"/>
      <c r="C1326" s="301"/>
      <c r="D1326" s="301"/>
      <c r="E1326" s="233"/>
      <c r="F1326" s="301"/>
      <c r="G1326" s="302"/>
      <c r="H1326" s="170"/>
      <c r="I1326" s="170"/>
      <c r="J1326" s="231"/>
      <c r="K1326" s="586">
        <f t="shared" si="110"/>
        <v>0</v>
      </c>
      <c r="L1326" s="587">
        <f t="shared" si="111"/>
        <v>0</v>
      </c>
      <c r="M1326" s="586">
        <f>IF(P1326="x",0,IF(I1326&lt;(INDEX(Lookup!$U$2:$U$10,MATCH($D$43,Lookup!$S$2:$S$10,0))),0,ROUND(((_xlfn.DAYS(I1326,H1326)+1)*J1326)/7,0)))</f>
        <v>0</v>
      </c>
      <c r="N1326" s="766">
        <f t="shared" si="112"/>
        <v>0</v>
      </c>
      <c r="O1326" s="652"/>
      <c r="P1326" s="767"/>
      <c r="R1326" s="833">
        <f t="shared" si="113"/>
        <v>0</v>
      </c>
      <c r="S1326" s="849">
        <f t="shared" si="114"/>
        <v>0</v>
      </c>
    </row>
    <row r="1327" spans="2:19" x14ac:dyDescent="0.35">
      <c r="B1327" s="229"/>
      <c r="C1327" s="301"/>
      <c r="D1327" s="301"/>
      <c r="E1327" s="233"/>
      <c r="F1327" s="301"/>
      <c r="G1327" s="302"/>
      <c r="H1327" s="170"/>
      <c r="I1327" s="170"/>
      <c r="J1327" s="231"/>
      <c r="K1327" s="586">
        <f t="shared" ref="K1327:K1390" si="115">ROUND(((_xlfn.DAYS(I1327,H1327)+1)*J1327)/7,0)</f>
        <v>0</v>
      </c>
      <c r="L1327" s="587">
        <f t="shared" ref="L1327:L1390" si="116">K1327*$K$6</f>
        <v>0</v>
      </c>
      <c r="M1327" s="586">
        <f>IF(P1327="x",0,IF(I1327&lt;(INDEX(Lookup!$U$2:$U$10,MATCH($D$43,Lookup!$S$2:$S$10,0))),0,ROUND(((_xlfn.DAYS(I1327,H1327)+1)*J1327)/7,0)))</f>
        <v>0</v>
      </c>
      <c r="N1327" s="766">
        <f t="shared" ref="N1327:N1390" si="117">M1327*$K$6</f>
        <v>0</v>
      </c>
      <c r="O1327" s="652"/>
      <c r="P1327" s="767"/>
      <c r="R1327" s="833">
        <f t="shared" ref="R1327:R1390" si="118">L1327*$I$30</f>
        <v>0</v>
      </c>
      <c r="S1327" s="849">
        <f t="shared" ref="S1327:S1390" si="119">N1327*$I$40</f>
        <v>0</v>
      </c>
    </row>
    <row r="1328" spans="2:19" x14ac:dyDescent="0.35">
      <c r="B1328" s="229"/>
      <c r="C1328" s="301"/>
      <c r="D1328" s="301"/>
      <c r="E1328" s="233"/>
      <c r="F1328" s="301"/>
      <c r="G1328" s="302"/>
      <c r="H1328" s="170"/>
      <c r="I1328" s="170"/>
      <c r="J1328" s="231"/>
      <c r="K1328" s="586">
        <f t="shared" si="115"/>
        <v>0</v>
      </c>
      <c r="L1328" s="587">
        <f t="shared" si="116"/>
        <v>0</v>
      </c>
      <c r="M1328" s="586">
        <f>IF(P1328="x",0,IF(I1328&lt;(INDEX(Lookup!$U$2:$U$10,MATCH($D$43,Lookup!$S$2:$S$10,0))),0,ROUND(((_xlfn.DAYS(I1328,H1328)+1)*J1328)/7,0)))</f>
        <v>0</v>
      </c>
      <c r="N1328" s="766">
        <f t="shared" si="117"/>
        <v>0</v>
      </c>
      <c r="O1328" s="652"/>
      <c r="P1328" s="767"/>
      <c r="R1328" s="833">
        <f t="shared" si="118"/>
        <v>0</v>
      </c>
      <c r="S1328" s="849">
        <f t="shared" si="119"/>
        <v>0</v>
      </c>
    </row>
    <row r="1329" spans="2:19" x14ac:dyDescent="0.35">
      <c r="B1329" s="229"/>
      <c r="C1329" s="301"/>
      <c r="D1329" s="301"/>
      <c r="E1329" s="233"/>
      <c r="F1329" s="301"/>
      <c r="G1329" s="302"/>
      <c r="H1329" s="170"/>
      <c r="I1329" s="170"/>
      <c r="J1329" s="231"/>
      <c r="K1329" s="586">
        <f t="shared" si="115"/>
        <v>0</v>
      </c>
      <c r="L1329" s="587">
        <f t="shared" si="116"/>
        <v>0</v>
      </c>
      <c r="M1329" s="586">
        <f>IF(P1329="x",0,IF(I1329&lt;(INDEX(Lookup!$U$2:$U$10,MATCH($D$43,Lookup!$S$2:$S$10,0))),0,ROUND(((_xlfn.DAYS(I1329,H1329)+1)*J1329)/7,0)))</f>
        <v>0</v>
      </c>
      <c r="N1329" s="766">
        <f t="shared" si="117"/>
        <v>0</v>
      </c>
      <c r="O1329" s="652"/>
      <c r="P1329" s="767"/>
      <c r="R1329" s="833">
        <f t="shared" si="118"/>
        <v>0</v>
      </c>
      <c r="S1329" s="849">
        <f t="shared" si="119"/>
        <v>0</v>
      </c>
    </row>
    <row r="1330" spans="2:19" x14ac:dyDescent="0.35">
      <c r="B1330" s="229"/>
      <c r="C1330" s="301"/>
      <c r="D1330" s="301"/>
      <c r="E1330" s="233"/>
      <c r="F1330" s="301"/>
      <c r="G1330" s="302"/>
      <c r="H1330" s="170"/>
      <c r="I1330" s="170"/>
      <c r="J1330" s="231"/>
      <c r="K1330" s="586">
        <f t="shared" si="115"/>
        <v>0</v>
      </c>
      <c r="L1330" s="587">
        <f t="shared" si="116"/>
        <v>0</v>
      </c>
      <c r="M1330" s="586">
        <f>IF(P1330="x",0,IF(I1330&lt;(INDEX(Lookup!$U$2:$U$10,MATCH($D$43,Lookup!$S$2:$S$10,0))),0,ROUND(((_xlfn.DAYS(I1330,H1330)+1)*J1330)/7,0)))</f>
        <v>0</v>
      </c>
      <c r="N1330" s="766">
        <f t="shared" si="117"/>
        <v>0</v>
      </c>
      <c r="O1330" s="652"/>
      <c r="P1330" s="767"/>
      <c r="R1330" s="833">
        <f t="shared" si="118"/>
        <v>0</v>
      </c>
      <c r="S1330" s="849">
        <f t="shared" si="119"/>
        <v>0</v>
      </c>
    </row>
    <row r="1331" spans="2:19" x14ac:dyDescent="0.35">
      <c r="B1331" s="229"/>
      <c r="C1331" s="301"/>
      <c r="D1331" s="301"/>
      <c r="E1331" s="233"/>
      <c r="F1331" s="301"/>
      <c r="G1331" s="302"/>
      <c r="H1331" s="170"/>
      <c r="I1331" s="170"/>
      <c r="J1331" s="231"/>
      <c r="K1331" s="586">
        <f t="shared" si="115"/>
        <v>0</v>
      </c>
      <c r="L1331" s="587">
        <f t="shared" si="116"/>
        <v>0</v>
      </c>
      <c r="M1331" s="586">
        <f>IF(P1331="x",0,IF(I1331&lt;(INDEX(Lookup!$U$2:$U$10,MATCH($D$43,Lookup!$S$2:$S$10,0))),0,ROUND(((_xlfn.DAYS(I1331,H1331)+1)*J1331)/7,0)))</f>
        <v>0</v>
      </c>
      <c r="N1331" s="766">
        <f t="shared" si="117"/>
        <v>0</v>
      </c>
      <c r="O1331" s="652"/>
      <c r="P1331" s="767"/>
      <c r="R1331" s="833">
        <f t="shared" si="118"/>
        <v>0</v>
      </c>
      <c r="S1331" s="849">
        <f t="shared" si="119"/>
        <v>0</v>
      </c>
    </row>
    <row r="1332" spans="2:19" x14ac:dyDescent="0.35">
      <c r="B1332" s="229"/>
      <c r="C1332" s="301"/>
      <c r="D1332" s="301"/>
      <c r="E1332" s="233"/>
      <c r="F1332" s="301"/>
      <c r="G1332" s="302"/>
      <c r="H1332" s="170"/>
      <c r="I1332" s="170"/>
      <c r="J1332" s="231"/>
      <c r="K1332" s="586">
        <f t="shared" si="115"/>
        <v>0</v>
      </c>
      <c r="L1332" s="587">
        <f t="shared" si="116"/>
        <v>0</v>
      </c>
      <c r="M1332" s="586">
        <f>IF(P1332="x",0,IF(I1332&lt;(INDEX(Lookup!$U$2:$U$10,MATCH($D$43,Lookup!$S$2:$S$10,0))),0,ROUND(((_xlfn.DAYS(I1332,H1332)+1)*J1332)/7,0)))</f>
        <v>0</v>
      </c>
      <c r="N1332" s="766">
        <f t="shared" si="117"/>
        <v>0</v>
      </c>
      <c r="O1332" s="652"/>
      <c r="P1332" s="767"/>
      <c r="R1332" s="833">
        <f t="shared" si="118"/>
        <v>0</v>
      </c>
      <c r="S1332" s="849">
        <f t="shared" si="119"/>
        <v>0</v>
      </c>
    </row>
    <row r="1333" spans="2:19" x14ac:dyDescent="0.35">
      <c r="B1333" s="229"/>
      <c r="C1333" s="301"/>
      <c r="D1333" s="301"/>
      <c r="E1333" s="233"/>
      <c r="F1333" s="301"/>
      <c r="G1333" s="302"/>
      <c r="H1333" s="170"/>
      <c r="I1333" s="170"/>
      <c r="J1333" s="231"/>
      <c r="K1333" s="586">
        <f t="shared" si="115"/>
        <v>0</v>
      </c>
      <c r="L1333" s="587">
        <f t="shared" si="116"/>
        <v>0</v>
      </c>
      <c r="M1333" s="586">
        <f>IF(P1333="x",0,IF(I1333&lt;(INDEX(Lookup!$U$2:$U$10,MATCH($D$43,Lookup!$S$2:$S$10,0))),0,ROUND(((_xlfn.DAYS(I1333,H1333)+1)*J1333)/7,0)))</f>
        <v>0</v>
      </c>
      <c r="N1333" s="766">
        <f t="shared" si="117"/>
        <v>0</v>
      </c>
      <c r="O1333" s="652"/>
      <c r="P1333" s="767"/>
      <c r="R1333" s="833">
        <f t="shared" si="118"/>
        <v>0</v>
      </c>
      <c r="S1333" s="849">
        <f t="shared" si="119"/>
        <v>0</v>
      </c>
    </row>
    <row r="1334" spans="2:19" x14ac:dyDescent="0.35">
      <c r="B1334" s="229"/>
      <c r="C1334" s="301"/>
      <c r="D1334" s="301"/>
      <c r="E1334" s="233"/>
      <c r="F1334" s="301"/>
      <c r="G1334" s="302"/>
      <c r="H1334" s="170"/>
      <c r="I1334" s="170"/>
      <c r="J1334" s="231"/>
      <c r="K1334" s="586">
        <f t="shared" si="115"/>
        <v>0</v>
      </c>
      <c r="L1334" s="587">
        <f t="shared" si="116"/>
        <v>0</v>
      </c>
      <c r="M1334" s="586">
        <f>IF(P1334="x",0,IF(I1334&lt;(INDEX(Lookup!$U$2:$U$10,MATCH($D$43,Lookup!$S$2:$S$10,0))),0,ROUND(((_xlfn.DAYS(I1334,H1334)+1)*J1334)/7,0)))</f>
        <v>0</v>
      </c>
      <c r="N1334" s="766">
        <f t="shared" si="117"/>
        <v>0</v>
      </c>
      <c r="O1334" s="652"/>
      <c r="P1334" s="767"/>
      <c r="R1334" s="833">
        <f t="shared" si="118"/>
        <v>0</v>
      </c>
      <c r="S1334" s="849">
        <f t="shared" si="119"/>
        <v>0</v>
      </c>
    </row>
    <row r="1335" spans="2:19" x14ac:dyDescent="0.35">
      <c r="B1335" s="229"/>
      <c r="C1335" s="301"/>
      <c r="D1335" s="301"/>
      <c r="E1335" s="233"/>
      <c r="F1335" s="301"/>
      <c r="G1335" s="302"/>
      <c r="H1335" s="170"/>
      <c r="I1335" s="170"/>
      <c r="J1335" s="231"/>
      <c r="K1335" s="586">
        <f t="shared" si="115"/>
        <v>0</v>
      </c>
      <c r="L1335" s="587">
        <f t="shared" si="116"/>
        <v>0</v>
      </c>
      <c r="M1335" s="586">
        <f>IF(P1335="x",0,IF(I1335&lt;(INDEX(Lookup!$U$2:$U$10,MATCH($D$43,Lookup!$S$2:$S$10,0))),0,ROUND(((_xlfn.DAYS(I1335,H1335)+1)*J1335)/7,0)))</f>
        <v>0</v>
      </c>
      <c r="N1335" s="766">
        <f t="shared" si="117"/>
        <v>0</v>
      </c>
      <c r="O1335" s="652"/>
      <c r="P1335" s="767"/>
      <c r="R1335" s="833">
        <f t="shared" si="118"/>
        <v>0</v>
      </c>
      <c r="S1335" s="849">
        <f t="shared" si="119"/>
        <v>0</v>
      </c>
    </row>
    <row r="1336" spans="2:19" x14ac:dyDescent="0.35">
      <c r="B1336" s="229"/>
      <c r="C1336" s="301"/>
      <c r="D1336" s="301"/>
      <c r="E1336" s="233"/>
      <c r="F1336" s="301"/>
      <c r="G1336" s="302"/>
      <c r="H1336" s="170"/>
      <c r="I1336" s="170"/>
      <c r="J1336" s="231"/>
      <c r="K1336" s="586">
        <f t="shared" si="115"/>
        <v>0</v>
      </c>
      <c r="L1336" s="587">
        <f t="shared" si="116"/>
        <v>0</v>
      </c>
      <c r="M1336" s="586">
        <f>IF(P1336="x",0,IF(I1336&lt;(INDEX(Lookup!$U$2:$U$10,MATCH($D$43,Lookup!$S$2:$S$10,0))),0,ROUND(((_xlfn.DAYS(I1336,H1336)+1)*J1336)/7,0)))</f>
        <v>0</v>
      </c>
      <c r="N1336" s="766">
        <f t="shared" si="117"/>
        <v>0</v>
      </c>
      <c r="O1336" s="652"/>
      <c r="P1336" s="767"/>
      <c r="R1336" s="833">
        <f t="shared" si="118"/>
        <v>0</v>
      </c>
      <c r="S1336" s="849">
        <f t="shared" si="119"/>
        <v>0</v>
      </c>
    </row>
    <row r="1337" spans="2:19" x14ac:dyDescent="0.35">
      <c r="B1337" s="229"/>
      <c r="C1337" s="301"/>
      <c r="D1337" s="301"/>
      <c r="E1337" s="233"/>
      <c r="F1337" s="301"/>
      <c r="G1337" s="302"/>
      <c r="H1337" s="170"/>
      <c r="I1337" s="170"/>
      <c r="J1337" s="231"/>
      <c r="K1337" s="586">
        <f t="shared" si="115"/>
        <v>0</v>
      </c>
      <c r="L1337" s="587">
        <f t="shared" si="116"/>
        <v>0</v>
      </c>
      <c r="M1337" s="586">
        <f>IF(P1337="x",0,IF(I1337&lt;(INDEX(Lookup!$U$2:$U$10,MATCH($D$43,Lookup!$S$2:$S$10,0))),0,ROUND(((_xlfn.DAYS(I1337,H1337)+1)*J1337)/7,0)))</f>
        <v>0</v>
      </c>
      <c r="N1337" s="766">
        <f t="shared" si="117"/>
        <v>0</v>
      </c>
      <c r="O1337" s="652"/>
      <c r="P1337" s="767"/>
      <c r="R1337" s="833">
        <f t="shared" si="118"/>
        <v>0</v>
      </c>
      <c r="S1337" s="849">
        <f t="shared" si="119"/>
        <v>0</v>
      </c>
    </row>
    <row r="1338" spans="2:19" x14ac:dyDescent="0.35">
      <c r="B1338" s="229"/>
      <c r="C1338" s="301"/>
      <c r="D1338" s="301"/>
      <c r="E1338" s="233"/>
      <c r="F1338" s="301"/>
      <c r="G1338" s="302"/>
      <c r="H1338" s="170"/>
      <c r="I1338" s="170"/>
      <c r="J1338" s="231"/>
      <c r="K1338" s="586">
        <f t="shared" si="115"/>
        <v>0</v>
      </c>
      <c r="L1338" s="587">
        <f t="shared" si="116"/>
        <v>0</v>
      </c>
      <c r="M1338" s="586">
        <f>IF(P1338="x",0,IF(I1338&lt;(INDEX(Lookup!$U$2:$U$10,MATCH($D$43,Lookup!$S$2:$S$10,0))),0,ROUND(((_xlfn.DAYS(I1338,H1338)+1)*J1338)/7,0)))</f>
        <v>0</v>
      </c>
      <c r="N1338" s="766">
        <f t="shared" si="117"/>
        <v>0</v>
      </c>
      <c r="O1338" s="652"/>
      <c r="P1338" s="767"/>
      <c r="R1338" s="833">
        <f t="shared" si="118"/>
        <v>0</v>
      </c>
      <c r="S1338" s="849">
        <f t="shared" si="119"/>
        <v>0</v>
      </c>
    </row>
    <row r="1339" spans="2:19" x14ac:dyDescent="0.35">
      <c r="B1339" s="229"/>
      <c r="C1339" s="301"/>
      <c r="D1339" s="301"/>
      <c r="E1339" s="233"/>
      <c r="F1339" s="301"/>
      <c r="G1339" s="302"/>
      <c r="H1339" s="170"/>
      <c r="I1339" s="170"/>
      <c r="J1339" s="231"/>
      <c r="K1339" s="586">
        <f t="shared" si="115"/>
        <v>0</v>
      </c>
      <c r="L1339" s="587">
        <f t="shared" si="116"/>
        <v>0</v>
      </c>
      <c r="M1339" s="586">
        <f>IF(P1339="x",0,IF(I1339&lt;(INDEX(Lookup!$U$2:$U$10,MATCH($D$43,Lookup!$S$2:$S$10,0))),0,ROUND(((_xlfn.DAYS(I1339,H1339)+1)*J1339)/7,0)))</f>
        <v>0</v>
      </c>
      <c r="N1339" s="766">
        <f t="shared" si="117"/>
        <v>0</v>
      </c>
      <c r="O1339" s="652"/>
      <c r="P1339" s="767"/>
      <c r="R1339" s="833">
        <f t="shared" si="118"/>
        <v>0</v>
      </c>
      <c r="S1339" s="849">
        <f t="shared" si="119"/>
        <v>0</v>
      </c>
    </row>
    <row r="1340" spans="2:19" x14ac:dyDescent="0.35">
      <c r="B1340" s="229"/>
      <c r="C1340" s="301"/>
      <c r="D1340" s="301"/>
      <c r="E1340" s="233"/>
      <c r="F1340" s="301"/>
      <c r="G1340" s="302"/>
      <c r="H1340" s="170"/>
      <c r="I1340" s="170"/>
      <c r="J1340" s="231"/>
      <c r="K1340" s="586">
        <f t="shared" si="115"/>
        <v>0</v>
      </c>
      <c r="L1340" s="587">
        <f t="shared" si="116"/>
        <v>0</v>
      </c>
      <c r="M1340" s="586">
        <f>IF(P1340="x",0,IF(I1340&lt;(INDEX(Lookup!$U$2:$U$10,MATCH($D$43,Lookup!$S$2:$S$10,0))),0,ROUND(((_xlfn.DAYS(I1340,H1340)+1)*J1340)/7,0)))</f>
        <v>0</v>
      </c>
      <c r="N1340" s="766">
        <f t="shared" si="117"/>
        <v>0</v>
      </c>
      <c r="O1340" s="652"/>
      <c r="P1340" s="767"/>
      <c r="R1340" s="833">
        <f t="shared" si="118"/>
        <v>0</v>
      </c>
      <c r="S1340" s="849">
        <f t="shared" si="119"/>
        <v>0</v>
      </c>
    </row>
    <row r="1341" spans="2:19" x14ac:dyDescent="0.35">
      <c r="B1341" s="229"/>
      <c r="C1341" s="301"/>
      <c r="D1341" s="301"/>
      <c r="E1341" s="233"/>
      <c r="F1341" s="301"/>
      <c r="G1341" s="302"/>
      <c r="H1341" s="170"/>
      <c r="I1341" s="170"/>
      <c r="J1341" s="231"/>
      <c r="K1341" s="586">
        <f t="shared" si="115"/>
        <v>0</v>
      </c>
      <c r="L1341" s="587">
        <f t="shared" si="116"/>
        <v>0</v>
      </c>
      <c r="M1341" s="586">
        <f>IF(P1341="x",0,IF(I1341&lt;(INDEX(Lookup!$U$2:$U$10,MATCH($D$43,Lookup!$S$2:$S$10,0))),0,ROUND(((_xlfn.DAYS(I1341,H1341)+1)*J1341)/7,0)))</f>
        <v>0</v>
      </c>
      <c r="N1341" s="766">
        <f t="shared" si="117"/>
        <v>0</v>
      </c>
      <c r="O1341" s="652"/>
      <c r="P1341" s="767"/>
      <c r="R1341" s="833">
        <f t="shared" si="118"/>
        <v>0</v>
      </c>
      <c r="S1341" s="849">
        <f t="shared" si="119"/>
        <v>0</v>
      </c>
    </row>
    <row r="1342" spans="2:19" x14ac:dyDescent="0.35">
      <c r="B1342" s="229"/>
      <c r="C1342" s="301"/>
      <c r="D1342" s="301"/>
      <c r="E1342" s="233"/>
      <c r="F1342" s="301"/>
      <c r="G1342" s="302"/>
      <c r="H1342" s="170"/>
      <c r="I1342" s="170"/>
      <c r="J1342" s="231"/>
      <c r="K1342" s="586">
        <f t="shared" si="115"/>
        <v>0</v>
      </c>
      <c r="L1342" s="587">
        <f t="shared" si="116"/>
        <v>0</v>
      </c>
      <c r="M1342" s="586">
        <f>IF(P1342="x",0,IF(I1342&lt;(INDEX(Lookup!$U$2:$U$10,MATCH($D$43,Lookup!$S$2:$S$10,0))),0,ROUND(((_xlfn.DAYS(I1342,H1342)+1)*J1342)/7,0)))</f>
        <v>0</v>
      </c>
      <c r="N1342" s="766">
        <f t="shared" si="117"/>
        <v>0</v>
      </c>
      <c r="O1342" s="652"/>
      <c r="P1342" s="767"/>
      <c r="R1342" s="833">
        <f t="shared" si="118"/>
        <v>0</v>
      </c>
      <c r="S1342" s="849">
        <f t="shared" si="119"/>
        <v>0</v>
      </c>
    </row>
    <row r="1343" spans="2:19" x14ac:dyDescent="0.35">
      <c r="B1343" s="229"/>
      <c r="C1343" s="301"/>
      <c r="D1343" s="301"/>
      <c r="E1343" s="233"/>
      <c r="F1343" s="301"/>
      <c r="G1343" s="302"/>
      <c r="H1343" s="170"/>
      <c r="I1343" s="170"/>
      <c r="J1343" s="231"/>
      <c r="K1343" s="586">
        <f t="shared" si="115"/>
        <v>0</v>
      </c>
      <c r="L1343" s="587">
        <f t="shared" si="116"/>
        <v>0</v>
      </c>
      <c r="M1343" s="586">
        <f>IF(P1343="x",0,IF(I1343&lt;(INDEX(Lookup!$U$2:$U$10,MATCH($D$43,Lookup!$S$2:$S$10,0))),0,ROUND(((_xlfn.DAYS(I1343,H1343)+1)*J1343)/7,0)))</f>
        <v>0</v>
      </c>
      <c r="N1343" s="766">
        <f t="shared" si="117"/>
        <v>0</v>
      </c>
      <c r="O1343" s="652"/>
      <c r="P1343" s="767"/>
      <c r="R1343" s="833">
        <f t="shared" si="118"/>
        <v>0</v>
      </c>
      <c r="S1343" s="849">
        <f t="shared" si="119"/>
        <v>0</v>
      </c>
    </row>
    <row r="1344" spans="2:19" x14ac:dyDescent="0.35">
      <c r="B1344" s="229"/>
      <c r="C1344" s="301"/>
      <c r="D1344" s="301"/>
      <c r="E1344" s="233"/>
      <c r="F1344" s="301"/>
      <c r="G1344" s="302"/>
      <c r="H1344" s="170"/>
      <c r="I1344" s="170"/>
      <c r="J1344" s="231"/>
      <c r="K1344" s="586">
        <f t="shared" si="115"/>
        <v>0</v>
      </c>
      <c r="L1344" s="587">
        <f t="shared" si="116"/>
        <v>0</v>
      </c>
      <c r="M1344" s="586">
        <f>IF(P1344="x",0,IF(I1344&lt;(INDEX(Lookup!$U$2:$U$10,MATCH($D$43,Lookup!$S$2:$S$10,0))),0,ROUND(((_xlfn.DAYS(I1344,H1344)+1)*J1344)/7,0)))</f>
        <v>0</v>
      </c>
      <c r="N1344" s="766">
        <f t="shared" si="117"/>
        <v>0</v>
      </c>
      <c r="O1344" s="652"/>
      <c r="P1344" s="767"/>
      <c r="R1344" s="833">
        <f t="shared" si="118"/>
        <v>0</v>
      </c>
      <c r="S1344" s="849">
        <f t="shared" si="119"/>
        <v>0</v>
      </c>
    </row>
    <row r="1345" spans="2:19" x14ac:dyDescent="0.35">
      <c r="B1345" s="229"/>
      <c r="C1345" s="301"/>
      <c r="D1345" s="301"/>
      <c r="E1345" s="233"/>
      <c r="F1345" s="301"/>
      <c r="G1345" s="302"/>
      <c r="H1345" s="170"/>
      <c r="I1345" s="170"/>
      <c r="J1345" s="231"/>
      <c r="K1345" s="586">
        <f t="shared" si="115"/>
        <v>0</v>
      </c>
      <c r="L1345" s="587">
        <f t="shared" si="116"/>
        <v>0</v>
      </c>
      <c r="M1345" s="586">
        <f>IF(P1345="x",0,IF(I1345&lt;(INDEX(Lookup!$U$2:$U$10,MATCH($D$43,Lookup!$S$2:$S$10,0))),0,ROUND(((_xlfn.DAYS(I1345,H1345)+1)*J1345)/7,0)))</f>
        <v>0</v>
      </c>
      <c r="N1345" s="766">
        <f t="shared" si="117"/>
        <v>0</v>
      </c>
      <c r="O1345" s="652"/>
      <c r="P1345" s="767"/>
      <c r="R1345" s="833">
        <f t="shared" si="118"/>
        <v>0</v>
      </c>
      <c r="S1345" s="849">
        <f t="shared" si="119"/>
        <v>0</v>
      </c>
    </row>
    <row r="1346" spans="2:19" x14ac:dyDescent="0.35">
      <c r="B1346" s="229"/>
      <c r="C1346" s="301"/>
      <c r="D1346" s="301"/>
      <c r="E1346" s="233"/>
      <c r="F1346" s="301"/>
      <c r="G1346" s="302"/>
      <c r="H1346" s="170"/>
      <c r="I1346" s="170"/>
      <c r="J1346" s="231"/>
      <c r="K1346" s="586">
        <f t="shared" si="115"/>
        <v>0</v>
      </c>
      <c r="L1346" s="587">
        <f t="shared" si="116"/>
        <v>0</v>
      </c>
      <c r="M1346" s="586">
        <f>IF(P1346="x",0,IF(I1346&lt;(INDEX(Lookup!$U$2:$U$10,MATCH($D$43,Lookup!$S$2:$S$10,0))),0,ROUND(((_xlfn.DAYS(I1346,H1346)+1)*J1346)/7,0)))</f>
        <v>0</v>
      </c>
      <c r="N1346" s="766">
        <f t="shared" si="117"/>
        <v>0</v>
      </c>
      <c r="O1346" s="652"/>
      <c r="P1346" s="767"/>
      <c r="R1346" s="833">
        <f t="shared" si="118"/>
        <v>0</v>
      </c>
      <c r="S1346" s="849">
        <f t="shared" si="119"/>
        <v>0</v>
      </c>
    </row>
    <row r="1347" spans="2:19" x14ac:dyDescent="0.35">
      <c r="B1347" s="229"/>
      <c r="C1347" s="301"/>
      <c r="D1347" s="301"/>
      <c r="E1347" s="233"/>
      <c r="F1347" s="301"/>
      <c r="G1347" s="302"/>
      <c r="H1347" s="170"/>
      <c r="I1347" s="170"/>
      <c r="J1347" s="231"/>
      <c r="K1347" s="586">
        <f t="shared" si="115"/>
        <v>0</v>
      </c>
      <c r="L1347" s="587">
        <f t="shared" si="116"/>
        <v>0</v>
      </c>
      <c r="M1347" s="586">
        <f>IF(P1347="x",0,IF(I1347&lt;(INDEX(Lookup!$U$2:$U$10,MATCH($D$43,Lookup!$S$2:$S$10,0))),0,ROUND(((_xlfn.DAYS(I1347,H1347)+1)*J1347)/7,0)))</f>
        <v>0</v>
      </c>
      <c r="N1347" s="766">
        <f t="shared" si="117"/>
        <v>0</v>
      </c>
      <c r="O1347" s="652"/>
      <c r="P1347" s="767"/>
      <c r="R1347" s="833">
        <f t="shared" si="118"/>
        <v>0</v>
      </c>
      <c r="S1347" s="849">
        <f t="shared" si="119"/>
        <v>0</v>
      </c>
    </row>
    <row r="1348" spans="2:19" x14ac:dyDescent="0.35">
      <c r="B1348" s="229"/>
      <c r="C1348" s="301"/>
      <c r="D1348" s="301"/>
      <c r="E1348" s="233"/>
      <c r="F1348" s="301"/>
      <c r="G1348" s="302"/>
      <c r="H1348" s="170"/>
      <c r="I1348" s="170"/>
      <c r="J1348" s="231"/>
      <c r="K1348" s="586">
        <f t="shared" si="115"/>
        <v>0</v>
      </c>
      <c r="L1348" s="587">
        <f t="shared" si="116"/>
        <v>0</v>
      </c>
      <c r="M1348" s="586">
        <f>IF(P1348="x",0,IF(I1348&lt;(INDEX(Lookup!$U$2:$U$10,MATCH($D$43,Lookup!$S$2:$S$10,0))),0,ROUND(((_xlfn.DAYS(I1348,H1348)+1)*J1348)/7,0)))</f>
        <v>0</v>
      </c>
      <c r="N1348" s="766">
        <f t="shared" si="117"/>
        <v>0</v>
      </c>
      <c r="O1348" s="652"/>
      <c r="P1348" s="767"/>
      <c r="R1348" s="833">
        <f t="shared" si="118"/>
        <v>0</v>
      </c>
      <c r="S1348" s="849">
        <f t="shared" si="119"/>
        <v>0</v>
      </c>
    </row>
    <row r="1349" spans="2:19" x14ac:dyDescent="0.35">
      <c r="B1349" s="229"/>
      <c r="C1349" s="301"/>
      <c r="D1349" s="301"/>
      <c r="E1349" s="233"/>
      <c r="F1349" s="301"/>
      <c r="G1349" s="302"/>
      <c r="H1349" s="170"/>
      <c r="I1349" s="170"/>
      <c r="J1349" s="231"/>
      <c r="K1349" s="586">
        <f t="shared" si="115"/>
        <v>0</v>
      </c>
      <c r="L1349" s="587">
        <f t="shared" si="116"/>
        <v>0</v>
      </c>
      <c r="M1349" s="586">
        <f>IF(P1349="x",0,IF(I1349&lt;(INDEX(Lookup!$U$2:$U$10,MATCH($D$43,Lookup!$S$2:$S$10,0))),0,ROUND(((_xlfn.DAYS(I1349,H1349)+1)*J1349)/7,0)))</f>
        <v>0</v>
      </c>
      <c r="N1349" s="766">
        <f t="shared" si="117"/>
        <v>0</v>
      </c>
      <c r="O1349" s="652"/>
      <c r="P1349" s="767"/>
      <c r="R1349" s="833">
        <f t="shared" si="118"/>
        <v>0</v>
      </c>
      <c r="S1349" s="849">
        <f t="shared" si="119"/>
        <v>0</v>
      </c>
    </row>
    <row r="1350" spans="2:19" x14ac:dyDescent="0.35">
      <c r="B1350" s="229"/>
      <c r="C1350" s="301"/>
      <c r="D1350" s="301"/>
      <c r="E1350" s="233"/>
      <c r="F1350" s="301"/>
      <c r="G1350" s="302"/>
      <c r="H1350" s="170"/>
      <c r="I1350" s="170"/>
      <c r="J1350" s="231"/>
      <c r="K1350" s="586">
        <f t="shared" si="115"/>
        <v>0</v>
      </c>
      <c r="L1350" s="587">
        <f t="shared" si="116"/>
        <v>0</v>
      </c>
      <c r="M1350" s="586">
        <f>IF(P1350="x",0,IF(I1350&lt;(INDEX(Lookup!$U$2:$U$10,MATCH($D$43,Lookup!$S$2:$S$10,0))),0,ROUND(((_xlfn.DAYS(I1350,H1350)+1)*J1350)/7,0)))</f>
        <v>0</v>
      </c>
      <c r="N1350" s="766">
        <f t="shared" si="117"/>
        <v>0</v>
      </c>
      <c r="O1350" s="652"/>
      <c r="P1350" s="767"/>
      <c r="R1350" s="833">
        <f t="shared" si="118"/>
        <v>0</v>
      </c>
      <c r="S1350" s="849">
        <f t="shared" si="119"/>
        <v>0</v>
      </c>
    </row>
    <row r="1351" spans="2:19" x14ac:dyDescent="0.35">
      <c r="B1351" s="229"/>
      <c r="C1351" s="301"/>
      <c r="D1351" s="301"/>
      <c r="E1351" s="233"/>
      <c r="F1351" s="301"/>
      <c r="G1351" s="302"/>
      <c r="H1351" s="170"/>
      <c r="I1351" s="170"/>
      <c r="J1351" s="231"/>
      <c r="K1351" s="586">
        <f t="shared" si="115"/>
        <v>0</v>
      </c>
      <c r="L1351" s="587">
        <f t="shared" si="116"/>
        <v>0</v>
      </c>
      <c r="M1351" s="586">
        <f>IF(P1351="x",0,IF(I1351&lt;(INDEX(Lookup!$U$2:$U$10,MATCH($D$43,Lookup!$S$2:$S$10,0))),0,ROUND(((_xlfn.DAYS(I1351,H1351)+1)*J1351)/7,0)))</f>
        <v>0</v>
      </c>
      <c r="N1351" s="766">
        <f t="shared" si="117"/>
        <v>0</v>
      </c>
      <c r="O1351" s="652"/>
      <c r="P1351" s="767"/>
      <c r="R1351" s="833">
        <f t="shared" si="118"/>
        <v>0</v>
      </c>
      <c r="S1351" s="849">
        <f t="shared" si="119"/>
        <v>0</v>
      </c>
    </row>
    <row r="1352" spans="2:19" x14ac:dyDescent="0.35">
      <c r="B1352" s="229"/>
      <c r="C1352" s="301"/>
      <c r="D1352" s="301"/>
      <c r="E1352" s="233"/>
      <c r="F1352" s="301"/>
      <c r="G1352" s="302"/>
      <c r="H1352" s="170"/>
      <c r="I1352" s="170"/>
      <c r="J1352" s="231"/>
      <c r="K1352" s="586">
        <f t="shared" si="115"/>
        <v>0</v>
      </c>
      <c r="L1352" s="587">
        <f t="shared" si="116"/>
        <v>0</v>
      </c>
      <c r="M1352" s="586">
        <f>IF(P1352="x",0,IF(I1352&lt;(INDEX(Lookup!$U$2:$U$10,MATCH($D$43,Lookup!$S$2:$S$10,0))),0,ROUND(((_xlfn.DAYS(I1352,H1352)+1)*J1352)/7,0)))</f>
        <v>0</v>
      </c>
      <c r="N1352" s="766">
        <f t="shared" si="117"/>
        <v>0</v>
      </c>
      <c r="O1352" s="652"/>
      <c r="P1352" s="767"/>
      <c r="R1352" s="833">
        <f t="shared" si="118"/>
        <v>0</v>
      </c>
      <c r="S1352" s="849">
        <f t="shared" si="119"/>
        <v>0</v>
      </c>
    </row>
    <row r="1353" spans="2:19" x14ac:dyDescent="0.35">
      <c r="B1353" s="229"/>
      <c r="C1353" s="301"/>
      <c r="D1353" s="301"/>
      <c r="E1353" s="233"/>
      <c r="F1353" s="301"/>
      <c r="G1353" s="302"/>
      <c r="H1353" s="170"/>
      <c r="I1353" s="170"/>
      <c r="J1353" s="231"/>
      <c r="K1353" s="586">
        <f t="shared" si="115"/>
        <v>0</v>
      </c>
      <c r="L1353" s="587">
        <f t="shared" si="116"/>
        <v>0</v>
      </c>
      <c r="M1353" s="586">
        <f>IF(P1353="x",0,IF(I1353&lt;(INDEX(Lookup!$U$2:$U$10,MATCH($D$43,Lookup!$S$2:$S$10,0))),0,ROUND(((_xlfn.DAYS(I1353,H1353)+1)*J1353)/7,0)))</f>
        <v>0</v>
      </c>
      <c r="N1353" s="766">
        <f t="shared" si="117"/>
        <v>0</v>
      </c>
      <c r="O1353" s="652"/>
      <c r="P1353" s="767"/>
      <c r="R1353" s="833">
        <f t="shared" si="118"/>
        <v>0</v>
      </c>
      <c r="S1353" s="849">
        <f t="shared" si="119"/>
        <v>0</v>
      </c>
    </row>
    <row r="1354" spans="2:19" x14ac:dyDescent="0.35">
      <c r="B1354" s="229"/>
      <c r="C1354" s="301"/>
      <c r="D1354" s="301"/>
      <c r="E1354" s="233"/>
      <c r="F1354" s="301"/>
      <c r="G1354" s="302"/>
      <c r="H1354" s="170"/>
      <c r="I1354" s="170"/>
      <c r="J1354" s="231"/>
      <c r="K1354" s="586">
        <f t="shared" si="115"/>
        <v>0</v>
      </c>
      <c r="L1354" s="587">
        <f t="shared" si="116"/>
        <v>0</v>
      </c>
      <c r="M1354" s="586">
        <f>IF(P1354="x",0,IF(I1354&lt;(INDEX(Lookup!$U$2:$U$10,MATCH($D$43,Lookup!$S$2:$S$10,0))),0,ROUND(((_xlfn.DAYS(I1354,H1354)+1)*J1354)/7,0)))</f>
        <v>0</v>
      </c>
      <c r="N1354" s="766">
        <f t="shared" si="117"/>
        <v>0</v>
      </c>
      <c r="O1354" s="652"/>
      <c r="P1354" s="767"/>
      <c r="R1354" s="833">
        <f t="shared" si="118"/>
        <v>0</v>
      </c>
      <c r="S1354" s="849">
        <f t="shared" si="119"/>
        <v>0</v>
      </c>
    </row>
    <row r="1355" spans="2:19" x14ac:dyDescent="0.35">
      <c r="B1355" s="229"/>
      <c r="C1355" s="301"/>
      <c r="D1355" s="301"/>
      <c r="E1355" s="233"/>
      <c r="F1355" s="301"/>
      <c r="G1355" s="302"/>
      <c r="H1355" s="170"/>
      <c r="I1355" s="170"/>
      <c r="J1355" s="231"/>
      <c r="K1355" s="586">
        <f t="shared" si="115"/>
        <v>0</v>
      </c>
      <c r="L1355" s="587">
        <f t="shared" si="116"/>
        <v>0</v>
      </c>
      <c r="M1355" s="586">
        <f>IF(P1355="x",0,IF(I1355&lt;(INDEX(Lookup!$U$2:$U$10,MATCH($D$43,Lookup!$S$2:$S$10,0))),0,ROUND(((_xlfn.DAYS(I1355,H1355)+1)*J1355)/7,0)))</f>
        <v>0</v>
      </c>
      <c r="N1355" s="766">
        <f t="shared" si="117"/>
        <v>0</v>
      </c>
      <c r="O1355" s="652"/>
      <c r="P1355" s="767"/>
      <c r="R1355" s="833">
        <f t="shared" si="118"/>
        <v>0</v>
      </c>
      <c r="S1355" s="849">
        <f t="shared" si="119"/>
        <v>0</v>
      </c>
    </row>
    <row r="1356" spans="2:19" x14ac:dyDescent="0.35">
      <c r="B1356" s="229"/>
      <c r="C1356" s="301"/>
      <c r="D1356" s="301"/>
      <c r="E1356" s="233"/>
      <c r="F1356" s="301"/>
      <c r="G1356" s="302"/>
      <c r="H1356" s="170"/>
      <c r="I1356" s="170"/>
      <c r="J1356" s="231"/>
      <c r="K1356" s="586">
        <f t="shared" si="115"/>
        <v>0</v>
      </c>
      <c r="L1356" s="587">
        <f t="shared" si="116"/>
        <v>0</v>
      </c>
      <c r="M1356" s="586">
        <f>IF(P1356="x",0,IF(I1356&lt;(INDEX(Lookup!$U$2:$U$10,MATCH($D$43,Lookup!$S$2:$S$10,0))),0,ROUND(((_xlfn.DAYS(I1356,H1356)+1)*J1356)/7,0)))</f>
        <v>0</v>
      </c>
      <c r="N1356" s="766">
        <f t="shared" si="117"/>
        <v>0</v>
      </c>
      <c r="O1356" s="652"/>
      <c r="P1356" s="767"/>
      <c r="R1356" s="833">
        <f t="shared" si="118"/>
        <v>0</v>
      </c>
      <c r="S1356" s="849">
        <f t="shared" si="119"/>
        <v>0</v>
      </c>
    </row>
    <row r="1357" spans="2:19" x14ac:dyDescent="0.35">
      <c r="B1357" s="229"/>
      <c r="C1357" s="301"/>
      <c r="D1357" s="301"/>
      <c r="E1357" s="233"/>
      <c r="F1357" s="301"/>
      <c r="G1357" s="302"/>
      <c r="H1357" s="170"/>
      <c r="I1357" s="170"/>
      <c r="J1357" s="231"/>
      <c r="K1357" s="586">
        <f t="shared" si="115"/>
        <v>0</v>
      </c>
      <c r="L1357" s="587">
        <f t="shared" si="116"/>
        <v>0</v>
      </c>
      <c r="M1357" s="586">
        <f>IF(P1357="x",0,IF(I1357&lt;(INDEX(Lookup!$U$2:$U$10,MATCH($D$43,Lookup!$S$2:$S$10,0))),0,ROUND(((_xlfn.DAYS(I1357,H1357)+1)*J1357)/7,0)))</f>
        <v>0</v>
      </c>
      <c r="N1357" s="766">
        <f t="shared" si="117"/>
        <v>0</v>
      </c>
      <c r="O1357" s="652"/>
      <c r="P1357" s="767"/>
      <c r="R1357" s="833">
        <f t="shared" si="118"/>
        <v>0</v>
      </c>
      <c r="S1357" s="849">
        <f t="shared" si="119"/>
        <v>0</v>
      </c>
    </row>
    <row r="1358" spans="2:19" x14ac:dyDescent="0.35">
      <c r="B1358" s="229"/>
      <c r="C1358" s="301"/>
      <c r="D1358" s="301"/>
      <c r="E1358" s="233"/>
      <c r="F1358" s="301"/>
      <c r="G1358" s="302"/>
      <c r="H1358" s="170"/>
      <c r="I1358" s="170"/>
      <c r="J1358" s="231"/>
      <c r="K1358" s="586">
        <f t="shared" si="115"/>
        <v>0</v>
      </c>
      <c r="L1358" s="587">
        <f t="shared" si="116"/>
        <v>0</v>
      </c>
      <c r="M1358" s="586">
        <f>IF(P1358="x",0,IF(I1358&lt;(INDEX(Lookup!$U$2:$U$10,MATCH($D$43,Lookup!$S$2:$S$10,0))),0,ROUND(((_xlfn.DAYS(I1358,H1358)+1)*J1358)/7,0)))</f>
        <v>0</v>
      </c>
      <c r="N1358" s="766">
        <f t="shared" si="117"/>
        <v>0</v>
      </c>
      <c r="O1358" s="652"/>
      <c r="P1358" s="767"/>
      <c r="R1358" s="833">
        <f t="shared" si="118"/>
        <v>0</v>
      </c>
      <c r="S1358" s="849">
        <f t="shared" si="119"/>
        <v>0</v>
      </c>
    </row>
    <row r="1359" spans="2:19" x14ac:dyDescent="0.35">
      <c r="B1359" s="229"/>
      <c r="C1359" s="301"/>
      <c r="D1359" s="301"/>
      <c r="E1359" s="233"/>
      <c r="F1359" s="301"/>
      <c r="G1359" s="302"/>
      <c r="H1359" s="170"/>
      <c r="I1359" s="170"/>
      <c r="J1359" s="231"/>
      <c r="K1359" s="586">
        <f t="shared" si="115"/>
        <v>0</v>
      </c>
      <c r="L1359" s="587">
        <f t="shared" si="116"/>
        <v>0</v>
      </c>
      <c r="M1359" s="586">
        <f>IF(P1359="x",0,IF(I1359&lt;(INDEX(Lookup!$U$2:$U$10,MATCH($D$43,Lookup!$S$2:$S$10,0))),0,ROUND(((_xlfn.DAYS(I1359,H1359)+1)*J1359)/7,0)))</f>
        <v>0</v>
      </c>
      <c r="N1359" s="766">
        <f t="shared" si="117"/>
        <v>0</v>
      </c>
      <c r="O1359" s="652"/>
      <c r="P1359" s="767"/>
      <c r="R1359" s="833">
        <f t="shared" si="118"/>
        <v>0</v>
      </c>
      <c r="S1359" s="849">
        <f t="shared" si="119"/>
        <v>0</v>
      </c>
    </row>
    <row r="1360" spans="2:19" x14ac:dyDescent="0.35">
      <c r="B1360" s="229"/>
      <c r="C1360" s="301"/>
      <c r="D1360" s="301"/>
      <c r="E1360" s="233"/>
      <c r="F1360" s="301"/>
      <c r="G1360" s="302"/>
      <c r="H1360" s="170"/>
      <c r="I1360" s="170"/>
      <c r="J1360" s="231"/>
      <c r="K1360" s="586">
        <f t="shared" si="115"/>
        <v>0</v>
      </c>
      <c r="L1360" s="587">
        <f t="shared" si="116"/>
        <v>0</v>
      </c>
      <c r="M1360" s="586">
        <f>IF(P1360="x",0,IF(I1360&lt;(INDEX(Lookup!$U$2:$U$10,MATCH($D$43,Lookup!$S$2:$S$10,0))),0,ROUND(((_xlfn.DAYS(I1360,H1360)+1)*J1360)/7,0)))</f>
        <v>0</v>
      </c>
      <c r="N1360" s="766">
        <f t="shared" si="117"/>
        <v>0</v>
      </c>
      <c r="O1360" s="652"/>
      <c r="P1360" s="767"/>
      <c r="R1360" s="833">
        <f t="shared" si="118"/>
        <v>0</v>
      </c>
      <c r="S1360" s="849">
        <f t="shared" si="119"/>
        <v>0</v>
      </c>
    </row>
    <row r="1361" spans="2:19" x14ac:dyDescent="0.35">
      <c r="B1361" s="229"/>
      <c r="C1361" s="301"/>
      <c r="D1361" s="301"/>
      <c r="E1361" s="233"/>
      <c r="F1361" s="301"/>
      <c r="G1361" s="302"/>
      <c r="H1361" s="170"/>
      <c r="I1361" s="170"/>
      <c r="J1361" s="231"/>
      <c r="K1361" s="586">
        <f t="shared" si="115"/>
        <v>0</v>
      </c>
      <c r="L1361" s="587">
        <f t="shared" si="116"/>
        <v>0</v>
      </c>
      <c r="M1361" s="586">
        <f>IF(P1361="x",0,IF(I1361&lt;(INDEX(Lookup!$U$2:$U$10,MATCH($D$43,Lookup!$S$2:$S$10,0))),0,ROUND(((_xlfn.DAYS(I1361,H1361)+1)*J1361)/7,0)))</f>
        <v>0</v>
      </c>
      <c r="N1361" s="766">
        <f t="shared" si="117"/>
        <v>0</v>
      </c>
      <c r="O1361" s="652"/>
      <c r="P1361" s="767"/>
      <c r="R1361" s="833">
        <f t="shared" si="118"/>
        <v>0</v>
      </c>
      <c r="S1361" s="849">
        <f t="shared" si="119"/>
        <v>0</v>
      </c>
    </row>
    <row r="1362" spans="2:19" x14ac:dyDescent="0.35">
      <c r="B1362" s="229"/>
      <c r="C1362" s="301"/>
      <c r="D1362" s="301"/>
      <c r="E1362" s="233"/>
      <c r="F1362" s="301"/>
      <c r="G1362" s="302"/>
      <c r="H1362" s="170"/>
      <c r="I1362" s="170"/>
      <c r="J1362" s="231"/>
      <c r="K1362" s="586">
        <f t="shared" si="115"/>
        <v>0</v>
      </c>
      <c r="L1362" s="587">
        <f t="shared" si="116"/>
        <v>0</v>
      </c>
      <c r="M1362" s="586">
        <f>IF(P1362="x",0,IF(I1362&lt;(INDEX(Lookup!$U$2:$U$10,MATCH($D$43,Lookup!$S$2:$S$10,0))),0,ROUND(((_xlfn.DAYS(I1362,H1362)+1)*J1362)/7,0)))</f>
        <v>0</v>
      </c>
      <c r="N1362" s="766">
        <f t="shared" si="117"/>
        <v>0</v>
      </c>
      <c r="O1362" s="652"/>
      <c r="P1362" s="767"/>
      <c r="R1362" s="833">
        <f t="shared" si="118"/>
        <v>0</v>
      </c>
      <c r="S1362" s="849">
        <f t="shared" si="119"/>
        <v>0</v>
      </c>
    </row>
    <row r="1363" spans="2:19" x14ac:dyDescent="0.35">
      <c r="B1363" s="229"/>
      <c r="C1363" s="301"/>
      <c r="D1363" s="301"/>
      <c r="E1363" s="233"/>
      <c r="F1363" s="301"/>
      <c r="G1363" s="302"/>
      <c r="H1363" s="170"/>
      <c r="I1363" s="170"/>
      <c r="J1363" s="231"/>
      <c r="K1363" s="586">
        <f t="shared" si="115"/>
        <v>0</v>
      </c>
      <c r="L1363" s="587">
        <f t="shared" si="116"/>
        <v>0</v>
      </c>
      <c r="M1363" s="586">
        <f>IF(P1363="x",0,IF(I1363&lt;(INDEX(Lookup!$U$2:$U$10,MATCH($D$43,Lookup!$S$2:$S$10,0))),0,ROUND(((_xlfn.DAYS(I1363,H1363)+1)*J1363)/7,0)))</f>
        <v>0</v>
      </c>
      <c r="N1363" s="766">
        <f t="shared" si="117"/>
        <v>0</v>
      </c>
      <c r="O1363" s="652"/>
      <c r="P1363" s="767"/>
      <c r="R1363" s="833">
        <f t="shared" si="118"/>
        <v>0</v>
      </c>
      <c r="S1363" s="849">
        <f t="shared" si="119"/>
        <v>0</v>
      </c>
    </row>
    <row r="1364" spans="2:19" x14ac:dyDescent="0.35">
      <c r="B1364" s="229"/>
      <c r="C1364" s="301"/>
      <c r="D1364" s="301"/>
      <c r="E1364" s="233"/>
      <c r="F1364" s="301"/>
      <c r="G1364" s="302"/>
      <c r="H1364" s="170"/>
      <c r="I1364" s="170"/>
      <c r="J1364" s="231"/>
      <c r="K1364" s="586">
        <f t="shared" si="115"/>
        <v>0</v>
      </c>
      <c r="L1364" s="587">
        <f t="shared" si="116"/>
        <v>0</v>
      </c>
      <c r="M1364" s="586">
        <f>IF(P1364="x",0,IF(I1364&lt;(INDEX(Lookup!$U$2:$U$10,MATCH($D$43,Lookup!$S$2:$S$10,0))),0,ROUND(((_xlfn.DAYS(I1364,H1364)+1)*J1364)/7,0)))</f>
        <v>0</v>
      </c>
      <c r="N1364" s="766">
        <f t="shared" si="117"/>
        <v>0</v>
      </c>
      <c r="O1364" s="652"/>
      <c r="P1364" s="767"/>
      <c r="R1364" s="833">
        <f t="shared" si="118"/>
        <v>0</v>
      </c>
      <c r="S1364" s="849">
        <f t="shared" si="119"/>
        <v>0</v>
      </c>
    </row>
    <row r="1365" spans="2:19" x14ac:dyDescent="0.35">
      <c r="B1365" s="229"/>
      <c r="C1365" s="301"/>
      <c r="D1365" s="301"/>
      <c r="E1365" s="233"/>
      <c r="F1365" s="301"/>
      <c r="G1365" s="302"/>
      <c r="H1365" s="170"/>
      <c r="I1365" s="170"/>
      <c r="J1365" s="231"/>
      <c r="K1365" s="586">
        <f t="shared" si="115"/>
        <v>0</v>
      </c>
      <c r="L1365" s="587">
        <f t="shared" si="116"/>
        <v>0</v>
      </c>
      <c r="M1365" s="586">
        <f>IF(P1365="x",0,IF(I1365&lt;(INDEX(Lookup!$U$2:$U$10,MATCH($D$43,Lookup!$S$2:$S$10,0))),0,ROUND(((_xlfn.DAYS(I1365,H1365)+1)*J1365)/7,0)))</f>
        <v>0</v>
      </c>
      <c r="N1365" s="766">
        <f t="shared" si="117"/>
        <v>0</v>
      </c>
      <c r="O1365" s="652"/>
      <c r="P1365" s="767"/>
      <c r="R1365" s="833">
        <f t="shared" si="118"/>
        <v>0</v>
      </c>
      <c r="S1365" s="849">
        <f t="shared" si="119"/>
        <v>0</v>
      </c>
    </row>
    <row r="1366" spans="2:19" x14ac:dyDescent="0.35">
      <c r="B1366" s="229"/>
      <c r="C1366" s="301"/>
      <c r="D1366" s="301"/>
      <c r="E1366" s="233"/>
      <c r="F1366" s="301"/>
      <c r="G1366" s="302"/>
      <c r="H1366" s="170"/>
      <c r="I1366" s="170"/>
      <c r="J1366" s="231"/>
      <c r="K1366" s="586">
        <f t="shared" si="115"/>
        <v>0</v>
      </c>
      <c r="L1366" s="587">
        <f t="shared" si="116"/>
        <v>0</v>
      </c>
      <c r="M1366" s="586">
        <f>IF(P1366="x",0,IF(I1366&lt;(INDEX(Lookup!$U$2:$U$10,MATCH($D$43,Lookup!$S$2:$S$10,0))),0,ROUND(((_xlfn.DAYS(I1366,H1366)+1)*J1366)/7,0)))</f>
        <v>0</v>
      </c>
      <c r="N1366" s="766">
        <f t="shared" si="117"/>
        <v>0</v>
      </c>
      <c r="O1366" s="652"/>
      <c r="P1366" s="767"/>
      <c r="R1366" s="833">
        <f t="shared" si="118"/>
        <v>0</v>
      </c>
      <c r="S1366" s="849">
        <f t="shared" si="119"/>
        <v>0</v>
      </c>
    </row>
    <row r="1367" spans="2:19" x14ac:dyDescent="0.35">
      <c r="B1367" s="229"/>
      <c r="C1367" s="301"/>
      <c r="D1367" s="301"/>
      <c r="E1367" s="233"/>
      <c r="F1367" s="301"/>
      <c r="G1367" s="302"/>
      <c r="H1367" s="170"/>
      <c r="I1367" s="170"/>
      <c r="J1367" s="231"/>
      <c r="K1367" s="586">
        <f t="shared" si="115"/>
        <v>0</v>
      </c>
      <c r="L1367" s="587">
        <f t="shared" si="116"/>
        <v>0</v>
      </c>
      <c r="M1367" s="586">
        <f>IF(P1367="x",0,IF(I1367&lt;(INDEX(Lookup!$U$2:$U$10,MATCH($D$43,Lookup!$S$2:$S$10,0))),0,ROUND(((_xlfn.DAYS(I1367,H1367)+1)*J1367)/7,0)))</f>
        <v>0</v>
      </c>
      <c r="N1367" s="766">
        <f t="shared" si="117"/>
        <v>0</v>
      </c>
      <c r="O1367" s="652"/>
      <c r="P1367" s="767"/>
      <c r="R1367" s="833">
        <f t="shared" si="118"/>
        <v>0</v>
      </c>
      <c r="S1367" s="849">
        <f t="shared" si="119"/>
        <v>0</v>
      </c>
    </row>
    <row r="1368" spans="2:19" x14ac:dyDescent="0.35">
      <c r="B1368" s="229"/>
      <c r="C1368" s="301"/>
      <c r="D1368" s="301"/>
      <c r="E1368" s="233"/>
      <c r="F1368" s="301"/>
      <c r="G1368" s="302"/>
      <c r="H1368" s="170"/>
      <c r="I1368" s="170"/>
      <c r="J1368" s="231"/>
      <c r="K1368" s="586">
        <f t="shared" si="115"/>
        <v>0</v>
      </c>
      <c r="L1368" s="587">
        <f t="shared" si="116"/>
        <v>0</v>
      </c>
      <c r="M1368" s="586">
        <f>IF(P1368="x",0,IF(I1368&lt;(INDEX(Lookup!$U$2:$U$10,MATCH($D$43,Lookup!$S$2:$S$10,0))),0,ROUND(((_xlfn.DAYS(I1368,H1368)+1)*J1368)/7,0)))</f>
        <v>0</v>
      </c>
      <c r="N1368" s="766">
        <f t="shared" si="117"/>
        <v>0</v>
      </c>
      <c r="O1368" s="652"/>
      <c r="P1368" s="767"/>
      <c r="R1368" s="833">
        <f t="shared" si="118"/>
        <v>0</v>
      </c>
      <c r="S1368" s="849">
        <f t="shared" si="119"/>
        <v>0</v>
      </c>
    </row>
    <row r="1369" spans="2:19" x14ac:dyDescent="0.35">
      <c r="B1369" s="229"/>
      <c r="C1369" s="301"/>
      <c r="D1369" s="301"/>
      <c r="E1369" s="233"/>
      <c r="F1369" s="301"/>
      <c r="G1369" s="302"/>
      <c r="H1369" s="170"/>
      <c r="I1369" s="170"/>
      <c r="J1369" s="231"/>
      <c r="K1369" s="586">
        <f t="shared" si="115"/>
        <v>0</v>
      </c>
      <c r="L1369" s="587">
        <f t="shared" si="116"/>
        <v>0</v>
      </c>
      <c r="M1369" s="586">
        <f>IF(P1369="x",0,IF(I1369&lt;(INDEX(Lookup!$U$2:$U$10,MATCH($D$43,Lookup!$S$2:$S$10,0))),0,ROUND(((_xlfn.DAYS(I1369,H1369)+1)*J1369)/7,0)))</f>
        <v>0</v>
      </c>
      <c r="N1369" s="766">
        <f t="shared" si="117"/>
        <v>0</v>
      </c>
      <c r="O1369" s="652"/>
      <c r="P1369" s="767"/>
      <c r="R1369" s="833">
        <f t="shared" si="118"/>
        <v>0</v>
      </c>
      <c r="S1369" s="849">
        <f t="shared" si="119"/>
        <v>0</v>
      </c>
    </row>
    <row r="1370" spans="2:19" x14ac:dyDescent="0.35">
      <c r="B1370" s="229"/>
      <c r="C1370" s="301"/>
      <c r="D1370" s="301"/>
      <c r="E1370" s="233"/>
      <c r="F1370" s="301"/>
      <c r="G1370" s="302"/>
      <c r="H1370" s="170"/>
      <c r="I1370" s="170"/>
      <c r="J1370" s="231"/>
      <c r="K1370" s="586">
        <f t="shared" si="115"/>
        <v>0</v>
      </c>
      <c r="L1370" s="587">
        <f t="shared" si="116"/>
        <v>0</v>
      </c>
      <c r="M1370" s="586">
        <f>IF(P1370="x",0,IF(I1370&lt;(INDEX(Lookup!$U$2:$U$10,MATCH($D$43,Lookup!$S$2:$S$10,0))),0,ROUND(((_xlfn.DAYS(I1370,H1370)+1)*J1370)/7,0)))</f>
        <v>0</v>
      </c>
      <c r="N1370" s="766">
        <f t="shared" si="117"/>
        <v>0</v>
      </c>
      <c r="O1370" s="652"/>
      <c r="P1370" s="767"/>
      <c r="R1370" s="833">
        <f t="shared" si="118"/>
        <v>0</v>
      </c>
      <c r="S1370" s="849">
        <f t="shared" si="119"/>
        <v>0</v>
      </c>
    </row>
    <row r="1371" spans="2:19" x14ac:dyDescent="0.35">
      <c r="B1371" s="229"/>
      <c r="C1371" s="301"/>
      <c r="D1371" s="301"/>
      <c r="E1371" s="233"/>
      <c r="F1371" s="301"/>
      <c r="G1371" s="302"/>
      <c r="H1371" s="170"/>
      <c r="I1371" s="170"/>
      <c r="J1371" s="231"/>
      <c r="K1371" s="586">
        <f t="shared" si="115"/>
        <v>0</v>
      </c>
      <c r="L1371" s="587">
        <f t="shared" si="116"/>
        <v>0</v>
      </c>
      <c r="M1371" s="586">
        <f>IF(P1371="x",0,IF(I1371&lt;(INDEX(Lookup!$U$2:$U$10,MATCH($D$43,Lookup!$S$2:$S$10,0))),0,ROUND(((_xlfn.DAYS(I1371,H1371)+1)*J1371)/7,0)))</f>
        <v>0</v>
      </c>
      <c r="N1371" s="766">
        <f t="shared" si="117"/>
        <v>0</v>
      </c>
      <c r="O1371" s="652"/>
      <c r="P1371" s="767"/>
      <c r="R1371" s="833">
        <f t="shared" si="118"/>
        <v>0</v>
      </c>
      <c r="S1371" s="849">
        <f t="shared" si="119"/>
        <v>0</v>
      </c>
    </row>
    <row r="1372" spans="2:19" x14ac:dyDescent="0.35">
      <c r="B1372" s="229"/>
      <c r="C1372" s="301"/>
      <c r="D1372" s="301"/>
      <c r="E1372" s="233"/>
      <c r="F1372" s="301"/>
      <c r="G1372" s="302"/>
      <c r="H1372" s="170"/>
      <c r="I1372" s="170"/>
      <c r="J1372" s="231"/>
      <c r="K1372" s="586">
        <f t="shared" si="115"/>
        <v>0</v>
      </c>
      <c r="L1372" s="587">
        <f t="shared" si="116"/>
        <v>0</v>
      </c>
      <c r="M1372" s="586">
        <f>IF(P1372="x",0,IF(I1372&lt;(INDEX(Lookup!$U$2:$U$10,MATCH($D$43,Lookup!$S$2:$S$10,0))),0,ROUND(((_xlfn.DAYS(I1372,H1372)+1)*J1372)/7,0)))</f>
        <v>0</v>
      </c>
      <c r="N1372" s="766">
        <f t="shared" si="117"/>
        <v>0</v>
      </c>
      <c r="O1372" s="652"/>
      <c r="P1372" s="767"/>
      <c r="R1372" s="833">
        <f t="shared" si="118"/>
        <v>0</v>
      </c>
      <c r="S1372" s="849">
        <f t="shared" si="119"/>
        <v>0</v>
      </c>
    </row>
    <row r="1373" spans="2:19" x14ac:dyDescent="0.35">
      <c r="B1373" s="229"/>
      <c r="C1373" s="301"/>
      <c r="D1373" s="301"/>
      <c r="E1373" s="233"/>
      <c r="F1373" s="301"/>
      <c r="G1373" s="302"/>
      <c r="H1373" s="170"/>
      <c r="I1373" s="170"/>
      <c r="J1373" s="231"/>
      <c r="K1373" s="586">
        <f t="shared" si="115"/>
        <v>0</v>
      </c>
      <c r="L1373" s="587">
        <f t="shared" si="116"/>
        <v>0</v>
      </c>
      <c r="M1373" s="586">
        <f>IF(P1373="x",0,IF(I1373&lt;(INDEX(Lookup!$U$2:$U$10,MATCH($D$43,Lookup!$S$2:$S$10,0))),0,ROUND(((_xlfn.DAYS(I1373,H1373)+1)*J1373)/7,0)))</f>
        <v>0</v>
      </c>
      <c r="N1373" s="766">
        <f t="shared" si="117"/>
        <v>0</v>
      </c>
      <c r="O1373" s="652"/>
      <c r="P1373" s="767"/>
      <c r="R1373" s="833">
        <f t="shared" si="118"/>
        <v>0</v>
      </c>
      <c r="S1373" s="849">
        <f t="shared" si="119"/>
        <v>0</v>
      </c>
    </row>
    <row r="1374" spans="2:19" x14ac:dyDescent="0.35">
      <c r="B1374" s="229"/>
      <c r="C1374" s="301"/>
      <c r="D1374" s="301"/>
      <c r="E1374" s="233"/>
      <c r="F1374" s="301"/>
      <c r="G1374" s="302"/>
      <c r="H1374" s="170"/>
      <c r="I1374" s="170"/>
      <c r="J1374" s="231"/>
      <c r="K1374" s="586">
        <f t="shared" si="115"/>
        <v>0</v>
      </c>
      <c r="L1374" s="587">
        <f t="shared" si="116"/>
        <v>0</v>
      </c>
      <c r="M1374" s="586">
        <f>IF(P1374="x",0,IF(I1374&lt;(INDEX(Lookup!$U$2:$U$10,MATCH($D$43,Lookup!$S$2:$S$10,0))),0,ROUND(((_xlfn.DAYS(I1374,H1374)+1)*J1374)/7,0)))</f>
        <v>0</v>
      </c>
      <c r="N1374" s="766">
        <f t="shared" si="117"/>
        <v>0</v>
      </c>
      <c r="O1374" s="652"/>
      <c r="P1374" s="767"/>
      <c r="R1374" s="833">
        <f t="shared" si="118"/>
        <v>0</v>
      </c>
      <c r="S1374" s="849">
        <f t="shared" si="119"/>
        <v>0</v>
      </c>
    </row>
    <row r="1375" spans="2:19" x14ac:dyDescent="0.35">
      <c r="B1375" s="229"/>
      <c r="C1375" s="301"/>
      <c r="D1375" s="301"/>
      <c r="E1375" s="233"/>
      <c r="F1375" s="301"/>
      <c r="G1375" s="302"/>
      <c r="H1375" s="170"/>
      <c r="I1375" s="170"/>
      <c r="J1375" s="231"/>
      <c r="K1375" s="586">
        <f t="shared" si="115"/>
        <v>0</v>
      </c>
      <c r="L1375" s="587">
        <f t="shared" si="116"/>
        <v>0</v>
      </c>
      <c r="M1375" s="586">
        <f>IF(P1375="x",0,IF(I1375&lt;(INDEX(Lookup!$U$2:$U$10,MATCH($D$43,Lookup!$S$2:$S$10,0))),0,ROUND(((_xlfn.DAYS(I1375,H1375)+1)*J1375)/7,0)))</f>
        <v>0</v>
      </c>
      <c r="N1375" s="766">
        <f t="shared" si="117"/>
        <v>0</v>
      </c>
      <c r="O1375" s="652"/>
      <c r="P1375" s="767"/>
      <c r="R1375" s="833">
        <f t="shared" si="118"/>
        <v>0</v>
      </c>
      <c r="S1375" s="849">
        <f t="shared" si="119"/>
        <v>0</v>
      </c>
    </row>
    <row r="1376" spans="2:19" x14ac:dyDescent="0.35">
      <c r="B1376" s="229"/>
      <c r="C1376" s="301"/>
      <c r="D1376" s="301"/>
      <c r="E1376" s="233"/>
      <c r="F1376" s="301"/>
      <c r="G1376" s="302"/>
      <c r="H1376" s="170"/>
      <c r="I1376" s="170"/>
      <c r="J1376" s="231"/>
      <c r="K1376" s="586">
        <f t="shared" si="115"/>
        <v>0</v>
      </c>
      <c r="L1376" s="587">
        <f t="shared" si="116"/>
        <v>0</v>
      </c>
      <c r="M1376" s="586">
        <f>IF(P1376="x",0,IF(I1376&lt;(INDEX(Lookup!$U$2:$U$10,MATCH($D$43,Lookup!$S$2:$S$10,0))),0,ROUND(((_xlfn.DAYS(I1376,H1376)+1)*J1376)/7,0)))</f>
        <v>0</v>
      </c>
      <c r="N1376" s="766">
        <f t="shared" si="117"/>
        <v>0</v>
      </c>
      <c r="O1376" s="652"/>
      <c r="P1376" s="767"/>
      <c r="R1376" s="833">
        <f t="shared" si="118"/>
        <v>0</v>
      </c>
      <c r="S1376" s="849">
        <f t="shared" si="119"/>
        <v>0</v>
      </c>
    </row>
    <row r="1377" spans="2:19" x14ac:dyDescent="0.35">
      <c r="B1377" s="229"/>
      <c r="C1377" s="301"/>
      <c r="D1377" s="301"/>
      <c r="E1377" s="233"/>
      <c r="F1377" s="301"/>
      <c r="G1377" s="302"/>
      <c r="H1377" s="170"/>
      <c r="I1377" s="170"/>
      <c r="J1377" s="231"/>
      <c r="K1377" s="586">
        <f t="shared" si="115"/>
        <v>0</v>
      </c>
      <c r="L1377" s="587">
        <f t="shared" si="116"/>
        <v>0</v>
      </c>
      <c r="M1377" s="586">
        <f>IF(P1377="x",0,IF(I1377&lt;(INDEX(Lookup!$U$2:$U$10,MATCH($D$43,Lookup!$S$2:$S$10,0))),0,ROUND(((_xlfn.DAYS(I1377,H1377)+1)*J1377)/7,0)))</f>
        <v>0</v>
      </c>
      <c r="N1377" s="766">
        <f t="shared" si="117"/>
        <v>0</v>
      </c>
      <c r="O1377" s="652"/>
      <c r="P1377" s="767"/>
      <c r="R1377" s="833">
        <f t="shared" si="118"/>
        <v>0</v>
      </c>
      <c r="S1377" s="849">
        <f t="shared" si="119"/>
        <v>0</v>
      </c>
    </row>
    <row r="1378" spans="2:19" x14ac:dyDescent="0.35">
      <c r="B1378" s="229"/>
      <c r="C1378" s="301"/>
      <c r="D1378" s="301"/>
      <c r="E1378" s="233"/>
      <c r="F1378" s="301"/>
      <c r="G1378" s="302"/>
      <c r="H1378" s="170"/>
      <c r="I1378" s="170"/>
      <c r="J1378" s="231"/>
      <c r="K1378" s="586">
        <f t="shared" si="115"/>
        <v>0</v>
      </c>
      <c r="L1378" s="587">
        <f t="shared" si="116"/>
        <v>0</v>
      </c>
      <c r="M1378" s="586">
        <f>IF(P1378="x",0,IF(I1378&lt;(INDEX(Lookup!$U$2:$U$10,MATCH($D$43,Lookup!$S$2:$S$10,0))),0,ROUND(((_xlfn.DAYS(I1378,H1378)+1)*J1378)/7,0)))</f>
        <v>0</v>
      </c>
      <c r="N1378" s="766">
        <f t="shared" si="117"/>
        <v>0</v>
      </c>
      <c r="O1378" s="652"/>
      <c r="P1378" s="767"/>
      <c r="R1378" s="833">
        <f t="shared" si="118"/>
        <v>0</v>
      </c>
      <c r="S1378" s="849">
        <f t="shared" si="119"/>
        <v>0</v>
      </c>
    </row>
    <row r="1379" spans="2:19" x14ac:dyDescent="0.35">
      <c r="B1379" s="229"/>
      <c r="C1379" s="301"/>
      <c r="D1379" s="301"/>
      <c r="E1379" s="233"/>
      <c r="F1379" s="301"/>
      <c r="G1379" s="302"/>
      <c r="H1379" s="170"/>
      <c r="I1379" s="170"/>
      <c r="J1379" s="231"/>
      <c r="K1379" s="586">
        <f t="shared" si="115"/>
        <v>0</v>
      </c>
      <c r="L1379" s="587">
        <f t="shared" si="116"/>
        <v>0</v>
      </c>
      <c r="M1379" s="586">
        <f>IF(P1379="x",0,IF(I1379&lt;(INDEX(Lookup!$U$2:$U$10,MATCH($D$43,Lookup!$S$2:$S$10,0))),0,ROUND(((_xlfn.DAYS(I1379,H1379)+1)*J1379)/7,0)))</f>
        <v>0</v>
      </c>
      <c r="N1379" s="766">
        <f t="shared" si="117"/>
        <v>0</v>
      </c>
      <c r="O1379" s="652"/>
      <c r="P1379" s="767"/>
      <c r="R1379" s="833">
        <f t="shared" si="118"/>
        <v>0</v>
      </c>
      <c r="S1379" s="849">
        <f t="shared" si="119"/>
        <v>0</v>
      </c>
    </row>
    <row r="1380" spans="2:19" x14ac:dyDescent="0.35">
      <c r="B1380" s="229"/>
      <c r="C1380" s="301"/>
      <c r="D1380" s="301"/>
      <c r="E1380" s="233"/>
      <c r="F1380" s="301"/>
      <c r="G1380" s="302"/>
      <c r="H1380" s="170"/>
      <c r="I1380" s="170"/>
      <c r="J1380" s="231"/>
      <c r="K1380" s="586">
        <f t="shared" si="115"/>
        <v>0</v>
      </c>
      <c r="L1380" s="587">
        <f t="shared" si="116"/>
        <v>0</v>
      </c>
      <c r="M1380" s="586">
        <f>IF(P1380="x",0,IF(I1380&lt;(INDEX(Lookup!$U$2:$U$10,MATCH($D$43,Lookup!$S$2:$S$10,0))),0,ROUND(((_xlfn.DAYS(I1380,H1380)+1)*J1380)/7,0)))</f>
        <v>0</v>
      </c>
      <c r="N1380" s="766">
        <f t="shared" si="117"/>
        <v>0</v>
      </c>
      <c r="O1380" s="652"/>
      <c r="P1380" s="767"/>
      <c r="R1380" s="833">
        <f t="shared" si="118"/>
        <v>0</v>
      </c>
      <c r="S1380" s="849">
        <f t="shared" si="119"/>
        <v>0</v>
      </c>
    </row>
    <row r="1381" spans="2:19" x14ac:dyDescent="0.35">
      <c r="B1381" s="229"/>
      <c r="C1381" s="301"/>
      <c r="D1381" s="301"/>
      <c r="E1381" s="233"/>
      <c r="F1381" s="301"/>
      <c r="G1381" s="302"/>
      <c r="H1381" s="170"/>
      <c r="I1381" s="170"/>
      <c r="J1381" s="231"/>
      <c r="K1381" s="586">
        <f t="shared" si="115"/>
        <v>0</v>
      </c>
      <c r="L1381" s="587">
        <f t="shared" si="116"/>
        <v>0</v>
      </c>
      <c r="M1381" s="586">
        <f>IF(P1381="x",0,IF(I1381&lt;(INDEX(Lookup!$U$2:$U$10,MATCH($D$43,Lookup!$S$2:$S$10,0))),0,ROUND(((_xlfn.DAYS(I1381,H1381)+1)*J1381)/7,0)))</f>
        <v>0</v>
      </c>
      <c r="N1381" s="766">
        <f t="shared" si="117"/>
        <v>0</v>
      </c>
      <c r="O1381" s="652"/>
      <c r="P1381" s="767"/>
      <c r="R1381" s="833">
        <f t="shared" si="118"/>
        <v>0</v>
      </c>
      <c r="S1381" s="849">
        <f t="shared" si="119"/>
        <v>0</v>
      </c>
    </row>
    <row r="1382" spans="2:19" x14ac:dyDescent="0.35">
      <c r="B1382" s="229"/>
      <c r="C1382" s="301"/>
      <c r="D1382" s="301"/>
      <c r="E1382" s="233"/>
      <c r="F1382" s="301"/>
      <c r="G1382" s="302"/>
      <c r="H1382" s="170"/>
      <c r="I1382" s="170"/>
      <c r="J1382" s="231"/>
      <c r="K1382" s="586">
        <f t="shared" si="115"/>
        <v>0</v>
      </c>
      <c r="L1382" s="587">
        <f t="shared" si="116"/>
        <v>0</v>
      </c>
      <c r="M1382" s="586">
        <f>IF(P1382="x",0,IF(I1382&lt;(INDEX(Lookup!$U$2:$U$10,MATCH($D$43,Lookup!$S$2:$S$10,0))),0,ROUND(((_xlfn.DAYS(I1382,H1382)+1)*J1382)/7,0)))</f>
        <v>0</v>
      </c>
      <c r="N1382" s="766">
        <f t="shared" si="117"/>
        <v>0</v>
      </c>
      <c r="O1382" s="652"/>
      <c r="P1382" s="767"/>
      <c r="R1382" s="833">
        <f t="shared" si="118"/>
        <v>0</v>
      </c>
      <c r="S1382" s="849">
        <f t="shared" si="119"/>
        <v>0</v>
      </c>
    </row>
    <row r="1383" spans="2:19" x14ac:dyDescent="0.35">
      <c r="B1383" s="229"/>
      <c r="C1383" s="301"/>
      <c r="D1383" s="301"/>
      <c r="E1383" s="233"/>
      <c r="F1383" s="301"/>
      <c r="G1383" s="302"/>
      <c r="H1383" s="170"/>
      <c r="I1383" s="170"/>
      <c r="J1383" s="231"/>
      <c r="K1383" s="586">
        <f t="shared" si="115"/>
        <v>0</v>
      </c>
      <c r="L1383" s="587">
        <f t="shared" si="116"/>
        <v>0</v>
      </c>
      <c r="M1383" s="586">
        <f>IF(P1383="x",0,IF(I1383&lt;(INDEX(Lookup!$U$2:$U$10,MATCH($D$43,Lookup!$S$2:$S$10,0))),0,ROUND(((_xlfn.DAYS(I1383,H1383)+1)*J1383)/7,0)))</f>
        <v>0</v>
      </c>
      <c r="N1383" s="766">
        <f t="shared" si="117"/>
        <v>0</v>
      </c>
      <c r="O1383" s="652"/>
      <c r="P1383" s="767"/>
      <c r="R1383" s="833">
        <f t="shared" si="118"/>
        <v>0</v>
      </c>
      <c r="S1383" s="849">
        <f t="shared" si="119"/>
        <v>0</v>
      </c>
    </row>
    <row r="1384" spans="2:19" x14ac:dyDescent="0.35">
      <c r="B1384" s="229"/>
      <c r="C1384" s="301"/>
      <c r="D1384" s="301"/>
      <c r="E1384" s="233"/>
      <c r="F1384" s="301"/>
      <c r="G1384" s="302"/>
      <c r="H1384" s="170"/>
      <c r="I1384" s="170"/>
      <c r="J1384" s="231"/>
      <c r="K1384" s="586">
        <f t="shared" si="115"/>
        <v>0</v>
      </c>
      <c r="L1384" s="587">
        <f t="shared" si="116"/>
        <v>0</v>
      </c>
      <c r="M1384" s="586">
        <f>IF(P1384="x",0,IF(I1384&lt;(INDEX(Lookup!$U$2:$U$10,MATCH($D$43,Lookup!$S$2:$S$10,0))),0,ROUND(((_xlfn.DAYS(I1384,H1384)+1)*J1384)/7,0)))</f>
        <v>0</v>
      </c>
      <c r="N1384" s="766">
        <f t="shared" si="117"/>
        <v>0</v>
      </c>
      <c r="O1384" s="652"/>
      <c r="P1384" s="767"/>
      <c r="R1384" s="833">
        <f t="shared" si="118"/>
        <v>0</v>
      </c>
      <c r="S1384" s="849">
        <f t="shared" si="119"/>
        <v>0</v>
      </c>
    </row>
    <row r="1385" spans="2:19" x14ac:dyDescent="0.35">
      <c r="B1385" s="229"/>
      <c r="C1385" s="301"/>
      <c r="D1385" s="301"/>
      <c r="E1385" s="233"/>
      <c r="F1385" s="301"/>
      <c r="G1385" s="302"/>
      <c r="H1385" s="170"/>
      <c r="I1385" s="170"/>
      <c r="J1385" s="231"/>
      <c r="K1385" s="586">
        <f t="shared" si="115"/>
        <v>0</v>
      </c>
      <c r="L1385" s="587">
        <f t="shared" si="116"/>
        <v>0</v>
      </c>
      <c r="M1385" s="586">
        <f>IF(P1385="x",0,IF(I1385&lt;(INDEX(Lookup!$U$2:$U$10,MATCH($D$43,Lookup!$S$2:$S$10,0))),0,ROUND(((_xlfn.DAYS(I1385,H1385)+1)*J1385)/7,0)))</f>
        <v>0</v>
      </c>
      <c r="N1385" s="766">
        <f t="shared" si="117"/>
        <v>0</v>
      </c>
      <c r="O1385" s="652"/>
      <c r="P1385" s="767"/>
      <c r="R1385" s="833">
        <f t="shared" si="118"/>
        <v>0</v>
      </c>
      <c r="S1385" s="849">
        <f t="shared" si="119"/>
        <v>0</v>
      </c>
    </row>
    <row r="1386" spans="2:19" x14ac:dyDescent="0.35">
      <c r="B1386" s="229"/>
      <c r="C1386" s="301"/>
      <c r="D1386" s="301"/>
      <c r="E1386" s="233"/>
      <c r="F1386" s="301"/>
      <c r="G1386" s="302"/>
      <c r="H1386" s="170"/>
      <c r="I1386" s="170"/>
      <c r="J1386" s="231"/>
      <c r="K1386" s="586">
        <f t="shared" si="115"/>
        <v>0</v>
      </c>
      <c r="L1386" s="587">
        <f t="shared" si="116"/>
        <v>0</v>
      </c>
      <c r="M1386" s="586">
        <f>IF(P1386="x",0,IF(I1386&lt;(INDEX(Lookup!$U$2:$U$10,MATCH($D$43,Lookup!$S$2:$S$10,0))),0,ROUND(((_xlfn.DAYS(I1386,H1386)+1)*J1386)/7,0)))</f>
        <v>0</v>
      </c>
      <c r="N1386" s="766">
        <f t="shared" si="117"/>
        <v>0</v>
      </c>
      <c r="O1386" s="652"/>
      <c r="P1386" s="767"/>
      <c r="R1386" s="833">
        <f t="shared" si="118"/>
        <v>0</v>
      </c>
      <c r="S1386" s="849">
        <f t="shared" si="119"/>
        <v>0</v>
      </c>
    </row>
    <row r="1387" spans="2:19" x14ac:dyDescent="0.35">
      <c r="B1387" s="229"/>
      <c r="C1387" s="301"/>
      <c r="D1387" s="301"/>
      <c r="E1387" s="233"/>
      <c r="F1387" s="301"/>
      <c r="G1387" s="302"/>
      <c r="H1387" s="170"/>
      <c r="I1387" s="170"/>
      <c r="J1387" s="231"/>
      <c r="K1387" s="586">
        <f t="shared" si="115"/>
        <v>0</v>
      </c>
      <c r="L1387" s="587">
        <f t="shared" si="116"/>
        <v>0</v>
      </c>
      <c r="M1387" s="586">
        <f>IF(P1387="x",0,IF(I1387&lt;(INDEX(Lookup!$U$2:$U$10,MATCH($D$43,Lookup!$S$2:$S$10,0))),0,ROUND(((_xlfn.DAYS(I1387,H1387)+1)*J1387)/7,0)))</f>
        <v>0</v>
      </c>
      <c r="N1387" s="766">
        <f t="shared" si="117"/>
        <v>0</v>
      </c>
      <c r="O1387" s="652"/>
      <c r="P1387" s="767"/>
      <c r="R1387" s="833">
        <f t="shared" si="118"/>
        <v>0</v>
      </c>
      <c r="S1387" s="849">
        <f t="shared" si="119"/>
        <v>0</v>
      </c>
    </row>
    <row r="1388" spans="2:19" x14ac:dyDescent="0.35">
      <c r="B1388" s="229"/>
      <c r="C1388" s="301"/>
      <c r="D1388" s="301"/>
      <c r="E1388" s="233"/>
      <c r="F1388" s="301"/>
      <c r="G1388" s="302"/>
      <c r="H1388" s="170"/>
      <c r="I1388" s="170"/>
      <c r="J1388" s="231"/>
      <c r="K1388" s="586">
        <f t="shared" si="115"/>
        <v>0</v>
      </c>
      <c r="L1388" s="587">
        <f t="shared" si="116"/>
        <v>0</v>
      </c>
      <c r="M1388" s="586">
        <f>IF(P1388="x",0,IF(I1388&lt;(INDEX(Lookup!$U$2:$U$10,MATCH($D$43,Lookup!$S$2:$S$10,0))),0,ROUND(((_xlfn.DAYS(I1388,H1388)+1)*J1388)/7,0)))</f>
        <v>0</v>
      </c>
      <c r="N1388" s="766">
        <f t="shared" si="117"/>
        <v>0</v>
      </c>
      <c r="O1388" s="652"/>
      <c r="P1388" s="767"/>
      <c r="R1388" s="833">
        <f t="shared" si="118"/>
        <v>0</v>
      </c>
      <c r="S1388" s="849">
        <f t="shared" si="119"/>
        <v>0</v>
      </c>
    </row>
    <row r="1389" spans="2:19" x14ac:dyDescent="0.35">
      <c r="B1389" s="229"/>
      <c r="C1389" s="301"/>
      <c r="D1389" s="301"/>
      <c r="E1389" s="233"/>
      <c r="F1389" s="301"/>
      <c r="G1389" s="302"/>
      <c r="H1389" s="170"/>
      <c r="I1389" s="170"/>
      <c r="J1389" s="231"/>
      <c r="K1389" s="586">
        <f t="shared" si="115"/>
        <v>0</v>
      </c>
      <c r="L1389" s="587">
        <f t="shared" si="116"/>
        <v>0</v>
      </c>
      <c r="M1389" s="586">
        <f>IF(P1389="x",0,IF(I1389&lt;(INDEX(Lookup!$U$2:$U$10,MATCH($D$43,Lookup!$S$2:$S$10,0))),0,ROUND(((_xlfn.DAYS(I1389,H1389)+1)*J1389)/7,0)))</f>
        <v>0</v>
      </c>
      <c r="N1389" s="766">
        <f t="shared" si="117"/>
        <v>0</v>
      </c>
      <c r="O1389" s="652"/>
      <c r="P1389" s="767"/>
      <c r="R1389" s="833">
        <f t="shared" si="118"/>
        <v>0</v>
      </c>
      <c r="S1389" s="849">
        <f t="shared" si="119"/>
        <v>0</v>
      </c>
    </row>
    <row r="1390" spans="2:19" x14ac:dyDescent="0.35">
      <c r="B1390" s="229"/>
      <c r="C1390" s="301"/>
      <c r="D1390" s="301"/>
      <c r="E1390" s="233"/>
      <c r="F1390" s="301"/>
      <c r="G1390" s="302"/>
      <c r="H1390" s="170"/>
      <c r="I1390" s="170"/>
      <c r="J1390" s="231"/>
      <c r="K1390" s="586">
        <f t="shared" si="115"/>
        <v>0</v>
      </c>
      <c r="L1390" s="587">
        <f t="shared" si="116"/>
        <v>0</v>
      </c>
      <c r="M1390" s="586">
        <f>IF(P1390="x",0,IF(I1390&lt;(INDEX(Lookup!$U$2:$U$10,MATCH($D$43,Lookup!$S$2:$S$10,0))),0,ROUND(((_xlfn.DAYS(I1390,H1390)+1)*J1390)/7,0)))</f>
        <v>0</v>
      </c>
      <c r="N1390" s="766">
        <f t="shared" si="117"/>
        <v>0</v>
      </c>
      <c r="O1390" s="652"/>
      <c r="P1390" s="767"/>
      <c r="R1390" s="833">
        <f t="shared" si="118"/>
        <v>0</v>
      </c>
      <c r="S1390" s="849">
        <f t="shared" si="119"/>
        <v>0</v>
      </c>
    </row>
    <row r="1391" spans="2:19" x14ac:dyDescent="0.35">
      <c r="B1391" s="229"/>
      <c r="C1391" s="301"/>
      <c r="D1391" s="301"/>
      <c r="E1391" s="233"/>
      <c r="F1391" s="301"/>
      <c r="G1391" s="302"/>
      <c r="H1391" s="170"/>
      <c r="I1391" s="170"/>
      <c r="J1391" s="231"/>
      <c r="K1391" s="586">
        <f t="shared" ref="K1391:K1454" si="120">ROUND(((_xlfn.DAYS(I1391,H1391)+1)*J1391)/7,0)</f>
        <v>0</v>
      </c>
      <c r="L1391" s="587">
        <f t="shared" ref="L1391:L1454" si="121">K1391*$K$6</f>
        <v>0</v>
      </c>
      <c r="M1391" s="586">
        <f>IF(P1391="x",0,IF(I1391&lt;(INDEX(Lookup!$U$2:$U$10,MATCH($D$43,Lookup!$S$2:$S$10,0))),0,ROUND(((_xlfn.DAYS(I1391,H1391)+1)*J1391)/7,0)))</f>
        <v>0</v>
      </c>
      <c r="N1391" s="766">
        <f t="shared" ref="N1391:N1454" si="122">M1391*$K$6</f>
        <v>0</v>
      </c>
      <c r="O1391" s="652"/>
      <c r="P1391" s="767"/>
      <c r="R1391" s="833">
        <f t="shared" ref="R1391:R1454" si="123">L1391*$I$30</f>
        <v>0</v>
      </c>
      <c r="S1391" s="849">
        <f t="shared" ref="S1391:S1454" si="124">N1391*$I$40</f>
        <v>0</v>
      </c>
    </row>
    <row r="1392" spans="2:19" x14ac:dyDescent="0.35">
      <c r="B1392" s="229"/>
      <c r="C1392" s="301"/>
      <c r="D1392" s="301"/>
      <c r="E1392" s="233"/>
      <c r="F1392" s="301"/>
      <c r="G1392" s="302"/>
      <c r="H1392" s="170"/>
      <c r="I1392" s="170"/>
      <c r="J1392" s="231"/>
      <c r="K1392" s="586">
        <f t="shared" si="120"/>
        <v>0</v>
      </c>
      <c r="L1392" s="587">
        <f t="shared" si="121"/>
        <v>0</v>
      </c>
      <c r="M1392" s="586">
        <f>IF(P1392="x",0,IF(I1392&lt;(INDEX(Lookup!$U$2:$U$10,MATCH($D$43,Lookup!$S$2:$S$10,0))),0,ROUND(((_xlfn.DAYS(I1392,H1392)+1)*J1392)/7,0)))</f>
        <v>0</v>
      </c>
      <c r="N1392" s="766">
        <f t="shared" si="122"/>
        <v>0</v>
      </c>
      <c r="O1392" s="652"/>
      <c r="P1392" s="767"/>
      <c r="R1392" s="833">
        <f t="shared" si="123"/>
        <v>0</v>
      </c>
      <c r="S1392" s="849">
        <f t="shared" si="124"/>
        <v>0</v>
      </c>
    </row>
    <row r="1393" spans="2:19" x14ac:dyDescent="0.35">
      <c r="B1393" s="229"/>
      <c r="C1393" s="301"/>
      <c r="D1393" s="301"/>
      <c r="E1393" s="233"/>
      <c r="F1393" s="301"/>
      <c r="G1393" s="302"/>
      <c r="H1393" s="170"/>
      <c r="I1393" s="170"/>
      <c r="J1393" s="231"/>
      <c r="K1393" s="586">
        <f t="shared" si="120"/>
        <v>0</v>
      </c>
      <c r="L1393" s="587">
        <f t="shared" si="121"/>
        <v>0</v>
      </c>
      <c r="M1393" s="586">
        <f>IF(P1393="x",0,IF(I1393&lt;(INDEX(Lookup!$U$2:$U$10,MATCH($D$43,Lookup!$S$2:$S$10,0))),0,ROUND(((_xlfn.DAYS(I1393,H1393)+1)*J1393)/7,0)))</f>
        <v>0</v>
      </c>
      <c r="N1393" s="766">
        <f t="shared" si="122"/>
        <v>0</v>
      </c>
      <c r="O1393" s="652"/>
      <c r="P1393" s="767"/>
      <c r="R1393" s="833">
        <f t="shared" si="123"/>
        <v>0</v>
      </c>
      <c r="S1393" s="849">
        <f t="shared" si="124"/>
        <v>0</v>
      </c>
    </row>
    <row r="1394" spans="2:19" x14ac:dyDescent="0.35">
      <c r="B1394" s="229"/>
      <c r="C1394" s="301"/>
      <c r="D1394" s="301"/>
      <c r="E1394" s="233"/>
      <c r="F1394" s="301"/>
      <c r="G1394" s="302"/>
      <c r="H1394" s="170"/>
      <c r="I1394" s="170"/>
      <c r="J1394" s="231"/>
      <c r="K1394" s="586">
        <f t="shared" si="120"/>
        <v>0</v>
      </c>
      <c r="L1394" s="587">
        <f t="shared" si="121"/>
        <v>0</v>
      </c>
      <c r="M1394" s="586">
        <f>IF(P1394="x",0,IF(I1394&lt;(INDEX(Lookup!$U$2:$U$10,MATCH($D$43,Lookup!$S$2:$S$10,0))),0,ROUND(((_xlfn.DAYS(I1394,H1394)+1)*J1394)/7,0)))</f>
        <v>0</v>
      </c>
      <c r="N1394" s="766">
        <f t="shared" si="122"/>
        <v>0</v>
      </c>
      <c r="O1394" s="652"/>
      <c r="P1394" s="767"/>
      <c r="R1394" s="833">
        <f t="shared" si="123"/>
        <v>0</v>
      </c>
      <c r="S1394" s="849">
        <f t="shared" si="124"/>
        <v>0</v>
      </c>
    </row>
    <row r="1395" spans="2:19" x14ac:dyDescent="0.35">
      <c r="B1395" s="229"/>
      <c r="C1395" s="301"/>
      <c r="D1395" s="301"/>
      <c r="E1395" s="233"/>
      <c r="F1395" s="301"/>
      <c r="G1395" s="302"/>
      <c r="H1395" s="170"/>
      <c r="I1395" s="170"/>
      <c r="J1395" s="231"/>
      <c r="K1395" s="586">
        <f t="shared" si="120"/>
        <v>0</v>
      </c>
      <c r="L1395" s="587">
        <f t="shared" si="121"/>
        <v>0</v>
      </c>
      <c r="M1395" s="586">
        <f>IF(P1395="x",0,IF(I1395&lt;(INDEX(Lookup!$U$2:$U$10,MATCH($D$43,Lookup!$S$2:$S$10,0))),0,ROUND(((_xlfn.DAYS(I1395,H1395)+1)*J1395)/7,0)))</f>
        <v>0</v>
      </c>
      <c r="N1395" s="766">
        <f t="shared" si="122"/>
        <v>0</v>
      </c>
      <c r="O1395" s="652"/>
      <c r="P1395" s="767"/>
      <c r="R1395" s="833">
        <f t="shared" si="123"/>
        <v>0</v>
      </c>
      <c r="S1395" s="849">
        <f t="shared" si="124"/>
        <v>0</v>
      </c>
    </row>
    <row r="1396" spans="2:19" x14ac:dyDescent="0.35">
      <c r="B1396" s="229"/>
      <c r="C1396" s="301"/>
      <c r="D1396" s="301"/>
      <c r="E1396" s="233"/>
      <c r="F1396" s="301"/>
      <c r="G1396" s="302"/>
      <c r="H1396" s="170"/>
      <c r="I1396" s="170"/>
      <c r="J1396" s="231"/>
      <c r="K1396" s="586">
        <f t="shared" si="120"/>
        <v>0</v>
      </c>
      <c r="L1396" s="587">
        <f t="shared" si="121"/>
        <v>0</v>
      </c>
      <c r="M1396" s="586">
        <f>IF(P1396="x",0,IF(I1396&lt;(INDEX(Lookup!$U$2:$U$10,MATCH($D$43,Lookup!$S$2:$S$10,0))),0,ROUND(((_xlfn.DAYS(I1396,H1396)+1)*J1396)/7,0)))</f>
        <v>0</v>
      </c>
      <c r="N1396" s="766">
        <f t="shared" si="122"/>
        <v>0</v>
      </c>
      <c r="O1396" s="652"/>
      <c r="P1396" s="767"/>
      <c r="R1396" s="833">
        <f t="shared" si="123"/>
        <v>0</v>
      </c>
      <c r="S1396" s="849">
        <f t="shared" si="124"/>
        <v>0</v>
      </c>
    </row>
    <row r="1397" spans="2:19" x14ac:dyDescent="0.35">
      <c r="B1397" s="229"/>
      <c r="C1397" s="301"/>
      <c r="D1397" s="301"/>
      <c r="E1397" s="233"/>
      <c r="F1397" s="301"/>
      <c r="G1397" s="302"/>
      <c r="H1397" s="170"/>
      <c r="I1397" s="170"/>
      <c r="J1397" s="231"/>
      <c r="K1397" s="586">
        <f t="shared" si="120"/>
        <v>0</v>
      </c>
      <c r="L1397" s="587">
        <f t="shared" si="121"/>
        <v>0</v>
      </c>
      <c r="M1397" s="586">
        <f>IF(P1397="x",0,IF(I1397&lt;(INDEX(Lookup!$U$2:$U$10,MATCH($D$43,Lookup!$S$2:$S$10,0))),0,ROUND(((_xlfn.DAYS(I1397,H1397)+1)*J1397)/7,0)))</f>
        <v>0</v>
      </c>
      <c r="N1397" s="766">
        <f t="shared" si="122"/>
        <v>0</v>
      </c>
      <c r="O1397" s="652"/>
      <c r="P1397" s="767"/>
      <c r="R1397" s="833">
        <f t="shared" si="123"/>
        <v>0</v>
      </c>
      <c r="S1397" s="849">
        <f t="shared" si="124"/>
        <v>0</v>
      </c>
    </row>
    <row r="1398" spans="2:19" x14ac:dyDescent="0.35">
      <c r="B1398" s="229"/>
      <c r="C1398" s="301"/>
      <c r="D1398" s="301"/>
      <c r="E1398" s="233"/>
      <c r="F1398" s="301"/>
      <c r="G1398" s="302"/>
      <c r="H1398" s="170"/>
      <c r="I1398" s="170"/>
      <c r="J1398" s="231"/>
      <c r="K1398" s="586">
        <f t="shared" si="120"/>
        <v>0</v>
      </c>
      <c r="L1398" s="587">
        <f t="shared" si="121"/>
        <v>0</v>
      </c>
      <c r="M1398" s="586">
        <f>IF(P1398="x",0,IF(I1398&lt;(INDEX(Lookup!$U$2:$U$10,MATCH($D$43,Lookup!$S$2:$S$10,0))),0,ROUND(((_xlfn.DAYS(I1398,H1398)+1)*J1398)/7,0)))</f>
        <v>0</v>
      </c>
      <c r="N1398" s="766">
        <f t="shared" si="122"/>
        <v>0</v>
      </c>
      <c r="O1398" s="652"/>
      <c r="P1398" s="767"/>
      <c r="R1398" s="833">
        <f t="shared" si="123"/>
        <v>0</v>
      </c>
      <c r="S1398" s="849">
        <f t="shared" si="124"/>
        <v>0</v>
      </c>
    </row>
    <row r="1399" spans="2:19" x14ac:dyDescent="0.35">
      <c r="B1399" s="229"/>
      <c r="C1399" s="301"/>
      <c r="D1399" s="301"/>
      <c r="E1399" s="233"/>
      <c r="F1399" s="301"/>
      <c r="G1399" s="302"/>
      <c r="H1399" s="170"/>
      <c r="I1399" s="170"/>
      <c r="J1399" s="231"/>
      <c r="K1399" s="586">
        <f t="shared" si="120"/>
        <v>0</v>
      </c>
      <c r="L1399" s="587">
        <f t="shared" si="121"/>
        <v>0</v>
      </c>
      <c r="M1399" s="586">
        <f>IF(P1399="x",0,IF(I1399&lt;(INDEX(Lookup!$U$2:$U$10,MATCH($D$43,Lookup!$S$2:$S$10,0))),0,ROUND(((_xlfn.DAYS(I1399,H1399)+1)*J1399)/7,0)))</f>
        <v>0</v>
      </c>
      <c r="N1399" s="766">
        <f t="shared" si="122"/>
        <v>0</v>
      </c>
      <c r="O1399" s="652"/>
      <c r="P1399" s="767"/>
      <c r="R1399" s="833">
        <f t="shared" si="123"/>
        <v>0</v>
      </c>
      <c r="S1399" s="849">
        <f t="shared" si="124"/>
        <v>0</v>
      </c>
    </row>
    <row r="1400" spans="2:19" x14ac:dyDescent="0.35">
      <c r="B1400" s="229"/>
      <c r="C1400" s="301"/>
      <c r="D1400" s="301"/>
      <c r="E1400" s="233"/>
      <c r="F1400" s="301"/>
      <c r="G1400" s="302"/>
      <c r="H1400" s="170"/>
      <c r="I1400" s="170"/>
      <c r="J1400" s="231"/>
      <c r="K1400" s="586">
        <f t="shared" si="120"/>
        <v>0</v>
      </c>
      <c r="L1400" s="587">
        <f t="shared" si="121"/>
        <v>0</v>
      </c>
      <c r="M1400" s="586">
        <f>IF(P1400="x",0,IF(I1400&lt;(INDEX(Lookup!$U$2:$U$10,MATCH($D$43,Lookup!$S$2:$S$10,0))),0,ROUND(((_xlfn.DAYS(I1400,H1400)+1)*J1400)/7,0)))</f>
        <v>0</v>
      </c>
      <c r="N1400" s="766">
        <f t="shared" si="122"/>
        <v>0</v>
      </c>
      <c r="O1400" s="652"/>
      <c r="P1400" s="767"/>
      <c r="R1400" s="833">
        <f t="shared" si="123"/>
        <v>0</v>
      </c>
      <c r="S1400" s="849">
        <f t="shared" si="124"/>
        <v>0</v>
      </c>
    </row>
    <row r="1401" spans="2:19" x14ac:dyDescent="0.35">
      <c r="B1401" s="229"/>
      <c r="C1401" s="301"/>
      <c r="D1401" s="301"/>
      <c r="E1401" s="233"/>
      <c r="F1401" s="301"/>
      <c r="G1401" s="302"/>
      <c r="H1401" s="170"/>
      <c r="I1401" s="170"/>
      <c r="J1401" s="231"/>
      <c r="K1401" s="586">
        <f t="shared" si="120"/>
        <v>0</v>
      </c>
      <c r="L1401" s="587">
        <f t="shared" si="121"/>
        <v>0</v>
      </c>
      <c r="M1401" s="586">
        <f>IF(P1401="x",0,IF(I1401&lt;(INDEX(Lookup!$U$2:$U$10,MATCH($D$43,Lookup!$S$2:$S$10,0))),0,ROUND(((_xlfn.DAYS(I1401,H1401)+1)*J1401)/7,0)))</f>
        <v>0</v>
      </c>
      <c r="N1401" s="766">
        <f t="shared" si="122"/>
        <v>0</v>
      </c>
      <c r="O1401" s="652"/>
      <c r="P1401" s="767"/>
      <c r="R1401" s="833">
        <f t="shared" si="123"/>
        <v>0</v>
      </c>
      <c r="S1401" s="849">
        <f t="shared" si="124"/>
        <v>0</v>
      </c>
    </row>
    <row r="1402" spans="2:19" x14ac:dyDescent="0.35">
      <c r="B1402" s="229"/>
      <c r="C1402" s="301"/>
      <c r="D1402" s="301"/>
      <c r="E1402" s="233"/>
      <c r="F1402" s="301"/>
      <c r="G1402" s="302"/>
      <c r="H1402" s="170"/>
      <c r="I1402" s="170"/>
      <c r="J1402" s="231"/>
      <c r="K1402" s="586">
        <f t="shared" si="120"/>
        <v>0</v>
      </c>
      <c r="L1402" s="587">
        <f t="shared" si="121"/>
        <v>0</v>
      </c>
      <c r="M1402" s="586">
        <f>IF(P1402="x",0,IF(I1402&lt;(INDEX(Lookup!$U$2:$U$10,MATCH($D$43,Lookup!$S$2:$S$10,0))),0,ROUND(((_xlfn.DAYS(I1402,H1402)+1)*J1402)/7,0)))</f>
        <v>0</v>
      </c>
      <c r="N1402" s="766">
        <f t="shared" si="122"/>
        <v>0</v>
      </c>
      <c r="O1402" s="652"/>
      <c r="P1402" s="767"/>
      <c r="R1402" s="833">
        <f t="shared" si="123"/>
        <v>0</v>
      </c>
      <c r="S1402" s="849">
        <f t="shared" si="124"/>
        <v>0</v>
      </c>
    </row>
    <row r="1403" spans="2:19" x14ac:dyDescent="0.35">
      <c r="B1403" s="229"/>
      <c r="C1403" s="301"/>
      <c r="D1403" s="301"/>
      <c r="E1403" s="233"/>
      <c r="F1403" s="301"/>
      <c r="G1403" s="302"/>
      <c r="H1403" s="170"/>
      <c r="I1403" s="170"/>
      <c r="J1403" s="231"/>
      <c r="K1403" s="586">
        <f t="shared" si="120"/>
        <v>0</v>
      </c>
      <c r="L1403" s="587">
        <f t="shared" si="121"/>
        <v>0</v>
      </c>
      <c r="M1403" s="586">
        <f>IF(P1403="x",0,IF(I1403&lt;(INDEX(Lookup!$U$2:$U$10,MATCH($D$43,Lookup!$S$2:$S$10,0))),0,ROUND(((_xlfn.DAYS(I1403,H1403)+1)*J1403)/7,0)))</f>
        <v>0</v>
      </c>
      <c r="N1403" s="766">
        <f t="shared" si="122"/>
        <v>0</v>
      </c>
      <c r="O1403" s="652"/>
      <c r="P1403" s="767"/>
      <c r="R1403" s="833">
        <f t="shared" si="123"/>
        <v>0</v>
      </c>
      <c r="S1403" s="849">
        <f t="shared" si="124"/>
        <v>0</v>
      </c>
    </row>
    <row r="1404" spans="2:19" x14ac:dyDescent="0.35">
      <c r="B1404" s="229"/>
      <c r="C1404" s="301"/>
      <c r="D1404" s="301"/>
      <c r="E1404" s="233"/>
      <c r="F1404" s="301"/>
      <c r="G1404" s="302"/>
      <c r="H1404" s="170"/>
      <c r="I1404" s="170"/>
      <c r="J1404" s="231"/>
      <c r="K1404" s="586">
        <f t="shared" si="120"/>
        <v>0</v>
      </c>
      <c r="L1404" s="587">
        <f t="shared" si="121"/>
        <v>0</v>
      </c>
      <c r="M1404" s="586">
        <f>IF(P1404="x",0,IF(I1404&lt;(INDEX(Lookup!$U$2:$U$10,MATCH($D$43,Lookup!$S$2:$S$10,0))),0,ROUND(((_xlfn.DAYS(I1404,H1404)+1)*J1404)/7,0)))</f>
        <v>0</v>
      </c>
      <c r="N1404" s="766">
        <f t="shared" si="122"/>
        <v>0</v>
      </c>
      <c r="O1404" s="652"/>
      <c r="P1404" s="767"/>
      <c r="R1404" s="833">
        <f t="shared" si="123"/>
        <v>0</v>
      </c>
      <c r="S1404" s="849">
        <f t="shared" si="124"/>
        <v>0</v>
      </c>
    </row>
    <row r="1405" spans="2:19" x14ac:dyDescent="0.35">
      <c r="B1405" s="229"/>
      <c r="C1405" s="301"/>
      <c r="D1405" s="301"/>
      <c r="E1405" s="233"/>
      <c r="F1405" s="301"/>
      <c r="G1405" s="302"/>
      <c r="H1405" s="170"/>
      <c r="I1405" s="170"/>
      <c r="J1405" s="231"/>
      <c r="K1405" s="586">
        <f t="shared" si="120"/>
        <v>0</v>
      </c>
      <c r="L1405" s="587">
        <f t="shared" si="121"/>
        <v>0</v>
      </c>
      <c r="M1405" s="586">
        <f>IF(P1405="x",0,IF(I1405&lt;(INDEX(Lookup!$U$2:$U$10,MATCH($D$43,Lookup!$S$2:$S$10,0))),0,ROUND(((_xlfn.DAYS(I1405,H1405)+1)*J1405)/7,0)))</f>
        <v>0</v>
      </c>
      <c r="N1405" s="766">
        <f t="shared" si="122"/>
        <v>0</v>
      </c>
      <c r="O1405" s="652"/>
      <c r="P1405" s="767"/>
      <c r="R1405" s="833">
        <f t="shared" si="123"/>
        <v>0</v>
      </c>
      <c r="S1405" s="849">
        <f t="shared" si="124"/>
        <v>0</v>
      </c>
    </row>
    <row r="1406" spans="2:19" x14ac:dyDescent="0.35">
      <c r="B1406" s="229"/>
      <c r="C1406" s="301"/>
      <c r="D1406" s="301"/>
      <c r="E1406" s="233"/>
      <c r="F1406" s="301"/>
      <c r="G1406" s="302"/>
      <c r="H1406" s="170"/>
      <c r="I1406" s="170"/>
      <c r="J1406" s="231"/>
      <c r="K1406" s="586">
        <f t="shared" si="120"/>
        <v>0</v>
      </c>
      <c r="L1406" s="587">
        <f t="shared" si="121"/>
        <v>0</v>
      </c>
      <c r="M1406" s="586">
        <f>IF(P1406="x",0,IF(I1406&lt;(INDEX(Lookup!$U$2:$U$10,MATCH($D$43,Lookup!$S$2:$S$10,0))),0,ROUND(((_xlfn.DAYS(I1406,H1406)+1)*J1406)/7,0)))</f>
        <v>0</v>
      </c>
      <c r="N1406" s="766">
        <f t="shared" si="122"/>
        <v>0</v>
      </c>
      <c r="O1406" s="652"/>
      <c r="P1406" s="767"/>
      <c r="R1406" s="833">
        <f t="shared" si="123"/>
        <v>0</v>
      </c>
      <c r="S1406" s="849">
        <f t="shared" si="124"/>
        <v>0</v>
      </c>
    </row>
    <row r="1407" spans="2:19" x14ac:dyDescent="0.35">
      <c r="B1407" s="229"/>
      <c r="C1407" s="301"/>
      <c r="D1407" s="301"/>
      <c r="E1407" s="233"/>
      <c r="F1407" s="301"/>
      <c r="G1407" s="302"/>
      <c r="H1407" s="170"/>
      <c r="I1407" s="170"/>
      <c r="J1407" s="231"/>
      <c r="K1407" s="586">
        <f t="shared" si="120"/>
        <v>0</v>
      </c>
      <c r="L1407" s="587">
        <f t="shared" si="121"/>
        <v>0</v>
      </c>
      <c r="M1407" s="586">
        <f>IF(P1407="x",0,IF(I1407&lt;(INDEX(Lookup!$U$2:$U$10,MATCH($D$43,Lookup!$S$2:$S$10,0))),0,ROUND(((_xlfn.DAYS(I1407,H1407)+1)*J1407)/7,0)))</f>
        <v>0</v>
      </c>
      <c r="N1407" s="766">
        <f t="shared" si="122"/>
        <v>0</v>
      </c>
      <c r="O1407" s="652"/>
      <c r="P1407" s="767"/>
      <c r="R1407" s="833">
        <f t="shared" si="123"/>
        <v>0</v>
      </c>
      <c r="S1407" s="849">
        <f t="shared" si="124"/>
        <v>0</v>
      </c>
    </row>
    <row r="1408" spans="2:19" x14ac:dyDescent="0.35">
      <c r="B1408" s="229"/>
      <c r="C1408" s="301"/>
      <c r="D1408" s="301"/>
      <c r="E1408" s="233"/>
      <c r="F1408" s="301"/>
      <c r="G1408" s="302"/>
      <c r="H1408" s="170"/>
      <c r="I1408" s="170"/>
      <c r="J1408" s="231"/>
      <c r="K1408" s="586">
        <f t="shared" si="120"/>
        <v>0</v>
      </c>
      <c r="L1408" s="587">
        <f t="shared" si="121"/>
        <v>0</v>
      </c>
      <c r="M1408" s="586">
        <f>IF(P1408="x",0,IF(I1408&lt;(INDEX(Lookup!$U$2:$U$10,MATCH($D$43,Lookup!$S$2:$S$10,0))),0,ROUND(((_xlfn.DAYS(I1408,H1408)+1)*J1408)/7,0)))</f>
        <v>0</v>
      </c>
      <c r="N1408" s="766">
        <f t="shared" si="122"/>
        <v>0</v>
      </c>
      <c r="O1408" s="652"/>
      <c r="P1408" s="767"/>
      <c r="R1408" s="833">
        <f t="shared" si="123"/>
        <v>0</v>
      </c>
      <c r="S1408" s="849">
        <f t="shared" si="124"/>
        <v>0</v>
      </c>
    </row>
    <row r="1409" spans="2:19" x14ac:dyDescent="0.35">
      <c r="B1409" s="229"/>
      <c r="C1409" s="301"/>
      <c r="D1409" s="301"/>
      <c r="E1409" s="233"/>
      <c r="F1409" s="301"/>
      <c r="G1409" s="302"/>
      <c r="H1409" s="170"/>
      <c r="I1409" s="170"/>
      <c r="J1409" s="231"/>
      <c r="K1409" s="586">
        <f t="shared" si="120"/>
        <v>0</v>
      </c>
      <c r="L1409" s="587">
        <f t="shared" si="121"/>
        <v>0</v>
      </c>
      <c r="M1409" s="586">
        <f>IF(P1409="x",0,IF(I1409&lt;(INDEX(Lookup!$U$2:$U$10,MATCH($D$43,Lookup!$S$2:$S$10,0))),0,ROUND(((_xlfn.DAYS(I1409,H1409)+1)*J1409)/7,0)))</f>
        <v>0</v>
      </c>
      <c r="N1409" s="766">
        <f t="shared" si="122"/>
        <v>0</v>
      </c>
      <c r="O1409" s="652"/>
      <c r="P1409" s="767"/>
      <c r="R1409" s="833">
        <f t="shared" si="123"/>
        <v>0</v>
      </c>
      <c r="S1409" s="849">
        <f t="shared" si="124"/>
        <v>0</v>
      </c>
    </row>
    <row r="1410" spans="2:19" x14ac:dyDescent="0.35">
      <c r="B1410" s="229"/>
      <c r="C1410" s="301"/>
      <c r="D1410" s="301"/>
      <c r="E1410" s="233"/>
      <c r="F1410" s="301"/>
      <c r="G1410" s="302"/>
      <c r="H1410" s="170"/>
      <c r="I1410" s="170"/>
      <c r="J1410" s="231"/>
      <c r="K1410" s="586">
        <f t="shared" si="120"/>
        <v>0</v>
      </c>
      <c r="L1410" s="587">
        <f t="shared" si="121"/>
        <v>0</v>
      </c>
      <c r="M1410" s="586">
        <f>IF(P1410="x",0,IF(I1410&lt;(INDEX(Lookup!$U$2:$U$10,MATCH($D$43,Lookup!$S$2:$S$10,0))),0,ROUND(((_xlfn.DAYS(I1410,H1410)+1)*J1410)/7,0)))</f>
        <v>0</v>
      </c>
      <c r="N1410" s="766">
        <f t="shared" si="122"/>
        <v>0</v>
      </c>
      <c r="O1410" s="652"/>
      <c r="P1410" s="767"/>
      <c r="R1410" s="833">
        <f t="shared" si="123"/>
        <v>0</v>
      </c>
      <c r="S1410" s="849">
        <f t="shared" si="124"/>
        <v>0</v>
      </c>
    </row>
    <row r="1411" spans="2:19" x14ac:dyDescent="0.35">
      <c r="B1411" s="229"/>
      <c r="C1411" s="301"/>
      <c r="D1411" s="301"/>
      <c r="E1411" s="233"/>
      <c r="F1411" s="301"/>
      <c r="G1411" s="302"/>
      <c r="H1411" s="170"/>
      <c r="I1411" s="170"/>
      <c r="J1411" s="231"/>
      <c r="K1411" s="586">
        <f t="shared" si="120"/>
        <v>0</v>
      </c>
      <c r="L1411" s="587">
        <f t="shared" si="121"/>
        <v>0</v>
      </c>
      <c r="M1411" s="586">
        <f>IF(P1411="x",0,IF(I1411&lt;(INDEX(Lookup!$U$2:$U$10,MATCH($D$43,Lookup!$S$2:$S$10,0))),0,ROUND(((_xlfn.DAYS(I1411,H1411)+1)*J1411)/7,0)))</f>
        <v>0</v>
      </c>
      <c r="N1411" s="766">
        <f t="shared" si="122"/>
        <v>0</v>
      </c>
      <c r="O1411" s="652"/>
      <c r="P1411" s="767"/>
      <c r="R1411" s="833">
        <f t="shared" si="123"/>
        <v>0</v>
      </c>
      <c r="S1411" s="849">
        <f t="shared" si="124"/>
        <v>0</v>
      </c>
    </row>
    <row r="1412" spans="2:19" x14ac:dyDescent="0.35">
      <c r="B1412" s="229"/>
      <c r="C1412" s="301"/>
      <c r="D1412" s="301"/>
      <c r="E1412" s="233"/>
      <c r="F1412" s="301"/>
      <c r="G1412" s="302"/>
      <c r="H1412" s="170"/>
      <c r="I1412" s="170"/>
      <c r="J1412" s="231"/>
      <c r="K1412" s="586">
        <f t="shared" si="120"/>
        <v>0</v>
      </c>
      <c r="L1412" s="587">
        <f t="shared" si="121"/>
        <v>0</v>
      </c>
      <c r="M1412" s="586">
        <f>IF(P1412="x",0,IF(I1412&lt;(INDEX(Lookup!$U$2:$U$10,MATCH($D$43,Lookup!$S$2:$S$10,0))),0,ROUND(((_xlfn.DAYS(I1412,H1412)+1)*J1412)/7,0)))</f>
        <v>0</v>
      </c>
      <c r="N1412" s="766">
        <f t="shared" si="122"/>
        <v>0</v>
      </c>
      <c r="O1412" s="652"/>
      <c r="P1412" s="767"/>
      <c r="R1412" s="833">
        <f t="shared" si="123"/>
        <v>0</v>
      </c>
      <c r="S1412" s="849">
        <f t="shared" si="124"/>
        <v>0</v>
      </c>
    </row>
    <row r="1413" spans="2:19" x14ac:dyDescent="0.35">
      <c r="B1413" s="229"/>
      <c r="C1413" s="301"/>
      <c r="D1413" s="301"/>
      <c r="E1413" s="233"/>
      <c r="F1413" s="301"/>
      <c r="G1413" s="302"/>
      <c r="H1413" s="170"/>
      <c r="I1413" s="170"/>
      <c r="J1413" s="231"/>
      <c r="K1413" s="586">
        <f t="shared" si="120"/>
        <v>0</v>
      </c>
      <c r="L1413" s="587">
        <f t="shared" si="121"/>
        <v>0</v>
      </c>
      <c r="M1413" s="586">
        <f>IF(P1413="x",0,IF(I1413&lt;(INDEX(Lookup!$U$2:$U$10,MATCH($D$43,Lookup!$S$2:$S$10,0))),0,ROUND(((_xlfn.DAYS(I1413,H1413)+1)*J1413)/7,0)))</f>
        <v>0</v>
      </c>
      <c r="N1413" s="766">
        <f t="shared" si="122"/>
        <v>0</v>
      </c>
      <c r="O1413" s="652"/>
      <c r="P1413" s="767"/>
      <c r="R1413" s="833">
        <f t="shared" si="123"/>
        <v>0</v>
      </c>
      <c r="S1413" s="849">
        <f t="shared" si="124"/>
        <v>0</v>
      </c>
    </row>
    <row r="1414" spans="2:19" x14ac:dyDescent="0.35">
      <c r="B1414" s="229"/>
      <c r="C1414" s="301"/>
      <c r="D1414" s="301"/>
      <c r="E1414" s="233"/>
      <c r="F1414" s="301"/>
      <c r="G1414" s="302"/>
      <c r="H1414" s="170"/>
      <c r="I1414" s="170"/>
      <c r="J1414" s="231"/>
      <c r="K1414" s="586">
        <f t="shared" si="120"/>
        <v>0</v>
      </c>
      <c r="L1414" s="587">
        <f t="shared" si="121"/>
        <v>0</v>
      </c>
      <c r="M1414" s="586">
        <f>IF(P1414="x",0,IF(I1414&lt;(INDEX(Lookup!$U$2:$U$10,MATCH($D$43,Lookup!$S$2:$S$10,0))),0,ROUND(((_xlfn.DAYS(I1414,H1414)+1)*J1414)/7,0)))</f>
        <v>0</v>
      </c>
      <c r="N1414" s="766">
        <f t="shared" si="122"/>
        <v>0</v>
      </c>
      <c r="O1414" s="652"/>
      <c r="P1414" s="767"/>
      <c r="R1414" s="833">
        <f t="shared" si="123"/>
        <v>0</v>
      </c>
      <c r="S1414" s="849">
        <f t="shared" si="124"/>
        <v>0</v>
      </c>
    </row>
    <row r="1415" spans="2:19" x14ac:dyDescent="0.35">
      <c r="B1415" s="229"/>
      <c r="C1415" s="301"/>
      <c r="D1415" s="301"/>
      <c r="E1415" s="233"/>
      <c r="F1415" s="301"/>
      <c r="G1415" s="302"/>
      <c r="H1415" s="170"/>
      <c r="I1415" s="170"/>
      <c r="J1415" s="231"/>
      <c r="K1415" s="586">
        <f t="shared" si="120"/>
        <v>0</v>
      </c>
      <c r="L1415" s="587">
        <f t="shared" si="121"/>
        <v>0</v>
      </c>
      <c r="M1415" s="586">
        <f>IF(P1415="x",0,IF(I1415&lt;(INDEX(Lookup!$U$2:$U$10,MATCH($D$43,Lookup!$S$2:$S$10,0))),0,ROUND(((_xlfn.DAYS(I1415,H1415)+1)*J1415)/7,0)))</f>
        <v>0</v>
      </c>
      <c r="N1415" s="766">
        <f t="shared" si="122"/>
        <v>0</v>
      </c>
      <c r="O1415" s="652"/>
      <c r="P1415" s="767"/>
      <c r="R1415" s="833">
        <f t="shared" si="123"/>
        <v>0</v>
      </c>
      <c r="S1415" s="849">
        <f t="shared" si="124"/>
        <v>0</v>
      </c>
    </row>
    <row r="1416" spans="2:19" x14ac:dyDescent="0.35">
      <c r="B1416" s="229"/>
      <c r="C1416" s="301"/>
      <c r="D1416" s="301"/>
      <c r="E1416" s="233"/>
      <c r="F1416" s="301"/>
      <c r="G1416" s="302"/>
      <c r="H1416" s="170"/>
      <c r="I1416" s="170"/>
      <c r="J1416" s="231"/>
      <c r="K1416" s="586">
        <f t="shared" si="120"/>
        <v>0</v>
      </c>
      <c r="L1416" s="587">
        <f t="shared" si="121"/>
        <v>0</v>
      </c>
      <c r="M1416" s="586">
        <f>IF(P1416="x",0,IF(I1416&lt;(INDEX(Lookup!$U$2:$U$10,MATCH($D$43,Lookup!$S$2:$S$10,0))),0,ROUND(((_xlfn.DAYS(I1416,H1416)+1)*J1416)/7,0)))</f>
        <v>0</v>
      </c>
      <c r="N1416" s="766">
        <f t="shared" si="122"/>
        <v>0</v>
      </c>
      <c r="O1416" s="652"/>
      <c r="P1416" s="767"/>
      <c r="R1416" s="833">
        <f t="shared" si="123"/>
        <v>0</v>
      </c>
      <c r="S1416" s="849">
        <f t="shared" si="124"/>
        <v>0</v>
      </c>
    </row>
    <row r="1417" spans="2:19" x14ac:dyDescent="0.35">
      <c r="B1417" s="229"/>
      <c r="C1417" s="301"/>
      <c r="D1417" s="301"/>
      <c r="E1417" s="233"/>
      <c r="F1417" s="301"/>
      <c r="G1417" s="302"/>
      <c r="H1417" s="170"/>
      <c r="I1417" s="170"/>
      <c r="J1417" s="231"/>
      <c r="K1417" s="586">
        <f t="shared" si="120"/>
        <v>0</v>
      </c>
      <c r="L1417" s="587">
        <f t="shared" si="121"/>
        <v>0</v>
      </c>
      <c r="M1417" s="586">
        <f>IF(P1417="x",0,IF(I1417&lt;(INDEX(Lookup!$U$2:$U$10,MATCH($D$43,Lookup!$S$2:$S$10,0))),0,ROUND(((_xlfn.DAYS(I1417,H1417)+1)*J1417)/7,0)))</f>
        <v>0</v>
      </c>
      <c r="N1417" s="766">
        <f t="shared" si="122"/>
        <v>0</v>
      </c>
      <c r="O1417" s="652"/>
      <c r="P1417" s="767"/>
      <c r="R1417" s="833">
        <f t="shared" si="123"/>
        <v>0</v>
      </c>
      <c r="S1417" s="849">
        <f t="shared" si="124"/>
        <v>0</v>
      </c>
    </row>
    <row r="1418" spans="2:19" x14ac:dyDescent="0.35">
      <c r="B1418" s="229"/>
      <c r="C1418" s="301"/>
      <c r="D1418" s="301"/>
      <c r="E1418" s="233"/>
      <c r="F1418" s="301"/>
      <c r="G1418" s="302"/>
      <c r="H1418" s="170"/>
      <c r="I1418" s="170"/>
      <c r="J1418" s="231"/>
      <c r="K1418" s="586">
        <f t="shared" si="120"/>
        <v>0</v>
      </c>
      <c r="L1418" s="587">
        <f t="shared" si="121"/>
        <v>0</v>
      </c>
      <c r="M1418" s="586">
        <f>IF(P1418="x",0,IF(I1418&lt;(INDEX(Lookup!$U$2:$U$10,MATCH($D$43,Lookup!$S$2:$S$10,0))),0,ROUND(((_xlfn.DAYS(I1418,H1418)+1)*J1418)/7,0)))</f>
        <v>0</v>
      </c>
      <c r="N1418" s="766">
        <f t="shared" si="122"/>
        <v>0</v>
      </c>
      <c r="O1418" s="652"/>
      <c r="P1418" s="767"/>
      <c r="R1418" s="833">
        <f t="shared" si="123"/>
        <v>0</v>
      </c>
      <c r="S1418" s="849">
        <f t="shared" si="124"/>
        <v>0</v>
      </c>
    </row>
    <row r="1419" spans="2:19" x14ac:dyDescent="0.35">
      <c r="B1419" s="229"/>
      <c r="C1419" s="301"/>
      <c r="D1419" s="301"/>
      <c r="E1419" s="233"/>
      <c r="F1419" s="301"/>
      <c r="G1419" s="302"/>
      <c r="H1419" s="170"/>
      <c r="I1419" s="170"/>
      <c r="J1419" s="231"/>
      <c r="K1419" s="586">
        <f t="shared" si="120"/>
        <v>0</v>
      </c>
      <c r="L1419" s="587">
        <f t="shared" si="121"/>
        <v>0</v>
      </c>
      <c r="M1419" s="586">
        <f>IF(P1419="x",0,IF(I1419&lt;(INDEX(Lookup!$U$2:$U$10,MATCH($D$43,Lookup!$S$2:$S$10,0))),0,ROUND(((_xlfn.DAYS(I1419,H1419)+1)*J1419)/7,0)))</f>
        <v>0</v>
      </c>
      <c r="N1419" s="766">
        <f t="shared" si="122"/>
        <v>0</v>
      </c>
      <c r="O1419" s="652"/>
      <c r="P1419" s="767"/>
      <c r="R1419" s="833">
        <f t="shared" si="123"/>
        <v>0</v>
      </c>
      <c r="S1419" s="849">
        <f t="shared" si="124"/>
        <v>0</v>
      </c>
    </row>
    <row r="1420" spans="2:19" x14ac:dyDescent="0.35">
      <c r="B1420" s="229"/>
      <c r="C1420" s="301"/>
      <c r="D1420" s="301"/>
      <c r="E1420" s="233"/>
      <c r="F1420" s="301"/>
      <c r="G1420" s="302"/>
      <c r="H1420" s="170"/>
      <c r="I1420" s="170"/>
      <c r="J1420" s="231"/>
      <c r="K1420" s="586">
        <f t="shared" si="120"/>
        <v>0</v>
      </c>
      <c r="L1420" s="587">
        <f t="shared" si="121"/>
        <v>0</v>
      </c>
      <c r="M1420" s="586">
        <f>IF(P1420="x",0,IF(I1420&lt;(INDEX(Lookup!$U$2:$U$10,MATCH($D$43,Lookup!$S$2:$S$10,0))),0,ROUND(((_xlfn.DAYS(I1420,H1420)+1)*J1420)/7,0)))</f>
        <v>0</v>
      </c>
      <c r="N1420" s="766">
        <f t="shared" si="122"/>
        <v>0</v>
      </c>
      <c r="O1420" s="652"/>
      <c r="P1420" s="767"/>
      <c r="R1420" s="833">
        <f t="shared" si="123"/>
        <v>0</v>
      </c>
      <c r="S1420" s="849">
        <f t="shared" si="124"/>
        <v>0</v>
      </c>
    </row>
    <row r="1421" spans="2:19" x14ac:dyDescent="0.35">
      <c r="B1421" s="229"/>
      <c r="C1421" s="301"/>
      <c r="D1421" s="301"/>
      <c r="E1421" s="233"/>
      <c r="F1421" s="301"/>
      <c r="G1421" s="302"/>
      <c r="H1421" s="170"/>
      <c r="I1421" s="170"/>
      <c r="J1421" s="231"/>
      <c r="K1421" s="586">
        <f t="shared" si="120"/>
        <v>0</v>
      </c>
      <c r="L1421" s="587">
        <f t="shared" si="121"/>
        <v>0</v>
      </c>
      <c r="M1421" s="586">
        <f>IF(P1421="x",0,IF(I1421&lt;(INDEX(Lookup!$U$2:$U$10,MATCH($D$43,Lookup!$S$2:$S$10,0))),0,ROUND(((_xlfn.DAYS(I1421,H1421)+1)*J1421)/7,0)))</f>
        <v>0</v>
      </c>
      <c r="N1421" s="766">
        <f t="shared" si="122"/>
        <v>0</v>
      </c>
      <c r="O1421" s="652"/>
      <c r="P1421" s="767"/>
      <c r="R1421" s="833">
        <f t="shared" si="123"/>
        <v>0</v>
      </c>
      <c r="S1421" s="849">
        <f t="shared" si="124"/>
        <v>0</v>
      </c>
    </row>
    <row r="1422" spans="2:19" x14ac:dyDescent="0.35">
      <c r="B1422" s="229"/>
      <c r="C1422" s="301"/>
      <c r="D1422" s="301"/>
      <c r="E1422" s="233"/>
      <c r="F1422" s="301"/>
      <c r="G1422" s="302"/>
      <c r="H1422" s="170"/>
      <c r="I1422" s="170"/>
      <c r="J1422" s="231"/>
      <c r="K1422" s="586">
        <f t="shared" si="120"/>
        <v>0</v>
      </c>
      <c r="L1422" s="587">
        <f t="shared" si="121"/>
        <v>0</v>
      </c>
      <c r="M1422" s="586">
        <f>IF(P1422="x",0,IF(I1422&lt;(INDEX(Lookup!$U$2:$U$10,MATCH($D$43,Lookup!$S$2:$S$10,0))),0,ROUND(((_xlfn.DAYS(I1422,H1422)+1)*J1422)/7,0)))</f>
        <v>0</v>
      </c>
      <c r="N1422" s="766">
        <f t="shared" si="122"/>
        <v>0</v>
      </c>
      <c r="O1422" s="652"/>
      <c r="P1422" s="767"/>
      <c r="R1422" s="833">
        <f t="shared" si="123"/>
        <v>0</v>
      </c>
      <c r="S1422" s="849">
        <f t="shared" si="124"/>
        <v>0</v>
      </c>
    </row>
    <row r="1423" spans="2:19" x14ac:dyDescent="0.35">
      <c r="B1423" s="229"/>
      <c r="C1423" s="301"/>
      <c r="D1423" s="301"/>
      <c r="E1423" s="233"/>
      <c r="F1423" s="301"/>
      <c r="G1423" s="302"/>
      <c r="H1423" s="170"/>
      <c r="I1423" s="170"/>
      <c r="J1423" s="231"/>
      <c r="K1423" s="586">
        <f t="shared" si="120"/>
        <v>0</v>
      </c>
      <c r="L1423" s="587">
        <f t="shared" si="121"/>
        <v>0</v>
      </c>
      <c r="M1423" s="586">
        <f>IF(P1423="x",0,IF(I1423&lt;(INDEX(Lookup!$U$2:$U$10,MATCH($D$43,Lookup!$S$2:$S$10,0))),0,ROUND(((_xlfn.DAYS(I1423,H1423)+1)*J1423)/7,0)))</f>
        <v>0</v>
      </c>
      <c r="N1423" s="766">
        <f t="shared" si="122"/>
        <v>0</v>
      </c>
      <c r="O1423" s="652"/>
      <c r="P1423" s="767"/>
      <c r="R1423" s="833">
        <f t="shared" si="123"/>
        <v>0</v>
      </c>
      <c r="S1423" s="849">
        <f t="shared" si="124"/>
        <v>0</v>
      </c>
    </row>
    <row r="1424" spans="2:19" x14ac:dyDescent="0.35">
      <c r="B1424" s="229"/>
      <c r="C1424" s="301"/>
      <c r="D1424" s="301"/>
      <c r="E1424" s="233"/>
      <c r="F1424" s="301"/>
      <c r="G1424" s="302"/>
      <c r="H1424" s="170"/>
      <c r="I1424" s="170"/>
      <c r="J1424" s="231"/>
      <c r="K1424" s="586">
        <f t="shared" si="120"/>
        <v>0</v>
      </c>
      <c r="L1424" s="587">
        <f t="shared" si="121"/>
        <v>0</v>
      </c>
      <c r="M1424" s="586">
        <f>IF(P1424="x",0,IF(I1424&lt;(INDEX(Lookup!$U$2:$U$10,MATCH($D$43,Lookup!$S$2:$S$10,0))),0,ROUND(((_xlfn.DAYS(I1424,H1424)+1)*J1424)/7,0)))</f>
        <v>0</v>
      </c>
      <c r="N1424" s="766">
        <f t="shared" si="122"/>
        <v>0</v>
      </c>
      <c r="O1424" s="652"/>
      <c r="P1424" s="767"/>
      <c r="R1424" s="833">
        <f t="shared" si="123"/>
        <v>0</v>
      </c>
      <c r="S1424" s="849">
        <f t="shared" si="124"/>
        <v>0</v>
      </c>
    </row>
    <row r="1425" spans="2:19" x14ac:dyDescent="0.35">
      <c r="B1425" s="229"/>
      <c r="C1425" s="301"/>
      <c r="D1425" s="301"/>
      <c r="E1425" s="233"/>
      <c r="F1425" s="301"/>
      <c r="G1425" s="302"/>
      <c r="H1425" s="170"/>
      <c r="I1425" s="170"/>
      <c r="J1425" s="231"/>
      <c r="K1425" s="586">
        <f t="shared" si="120"/>
        <v>0</v>
      </c>
      <c r="L1425" s="587">
        <f t="shared" si="121"/>
        <v>0</v>
      </c>
      <c r="M1425" s="586">
        <f>IF(P1425="x",0,IF(I1425&lt;(INDEX(Lookup!$U$2:$U$10,MATCH($D$43,Lookup!$S$2:$S$10,0))),0,ROUND(((_xlfn.DAYS(I1425,H1425)+1)*J1425)/7,0)))</f>
        <v>0</v>
      </c>
      <c r="N1425" s="766">
        <f t="shared" si="122"/>
        <v>0</v>
      </c>
      <c r="O1425" s="652"/>
      <c r="P1425" s="767"/>
      <c r="R1425" s="833">
        <f t="shared" si="123"/>
        <v>0</v>
      </c>
      <c r="S1425" s="849">
        <f t="shared" si="124"/>
        <v>0</v>
      </c>
    </row>
    <row r="1426" spans="2:19" x14ac:dyDescent="0.35">
      <c r="B1426" s="229"/>
      <c r="C1426" s="301"/>
      <c r="D1426" s="301"/>
      <c r="E1426" s="233"/>
      <c r="F1426" s="301"/>
      <c r="G1426" s="302"/>
      <c r="H1426" s="170"/>
      <c r="I1426" s="170"/>
      <c r="J1426" s="231"/>
      <c r="K1426" s="586">
        <f t="shared" si="120"/>
        <v>0</v>
      </c>
      <c r="L1426" s="587">
        <f t="shared" si="121"/>
        <v>0</v>
      </c>
      <c r="M1426" s="586">
        <f>IF(P1426="x",0,IF(I1426&lt;(INDEX(Lookup!$U$2:$U$10,MATCH($D$43,Lookup!$S$2:$S$10,0))),0,ROUND(((_xlfn.DAYS(I1426,H1426)+1)*J1426)/7,0)))</f>
        <v>0</v>
      </c>
      <c r="N1426" s="766">
        <f t="shared" si="122"/>
        <v>0</v>
      </c>
      <c r="O1426" s="652"/>
      <c r="P1426" s="767"/>
      <c r="R1426" s="833">
        <f t="shared" si="123"/>
        <v>0</v>
      </c>
      <c r="S1426" s="849">
        <f t="shared" si="124"/>
        <v>0</v>
      </c>
    </row>
    <row r="1427" spans="2:19" x14ac:dyDescent="0.35">
      <c r="B1427" s="229"/>
      <c r="C1427" s="301"/>
      <c r="D1427" s="301"/>
      <c r="E1427" s="233"/>
      <c r="F1427" s="301"/>
      <c r="G1427" s="302"/>
      <c r="H1427" s="170"/>
      <c r="I1427" s="170"/>
      <c r="J1427" s="231"/>
      <c r="K1427" s="586">
        <f t="shared" si="120"/>
        <v>0</v>
      </c>
      <c r="L1427" s="587">
        <f t="shared" si="121"/>
        <v>0</v>
      </c>
      <c r="M1427" s="586">
        <f>IF(P1427="x",0,IF(I1427&lt;(INDEX(Lookup!$U$2:$U$10,MATCH($D$43,Lookup!$S$2:$S$10,0))),0,ROUND(((_xlfn.DAYS(I1427,H1427)+1)*J1427)/7,0)))</f>
        <v>0</v>
      </c>
      <c r="N1427" s="766">
        <f t="shared" si="122"/>
        <v>0</v>
      </c>
      <c r="O1427" s="652"/>
      <c r="P1427" s="767"/>
      <c r="R1427" s="833">
        <f t="shared" si="123"/>
        <v>0</v>
      </c>
      <c r="S1427" s="849">
        <f t="shared" si="124"/>
        <v>0</v>
      </c>
    </row>
    <row r="1428" spans="2:19" x14ac:dyDescent="0.35">
      <c r="B1428" s="229"/>
      <c r="C1428" s="301"/>
      <c r="D1428" s="301"/>
      <c r="E1428" s="233"/>
      <c r="F1428" s="301"/>
      <c r="G1428" s="302"/>
      <c r="H1428" s="170"/>
      <c r="I1428" s="170"/>
      <c r="J1428" s="231"/>
      <c r="K1428" s="586">
        <f t="shared" si="120"/>
        <v>0</v>
      </c>
      <c r="L1428" s="587">
        <f t="shared" si="121"/>
        <v>0</v>
      </c>
      <c r="M1428" s="586">
        <f>IF(P1428="x",0,IF(I1428&lt;(INDEX(Lookup!$U$2:$U$10,MATCH($D$43,Lookup!$S$2:$S$10,0))),0,ROUND(((_xlfn.DAYS(I1428,H1428)+1)*J1428)/7,0)))</f>
        <v>0</v>
      </c>
      <c r="N1428" s="766">
        <f t="shared" si="122"/>
        <v>0</v>
      </c>
      <c r="O1428" s="652"/>
      <c r="P1428" s="767"/>
      <c r="R1428" s="833">
        <f t="shared" si="123"/>
        <v>0</v>
      </c>
      <c r="S1428" s="849">
        <f t="shared" si="124"/>
        <v>0</v>
      </c>
    </row>
    <row r="1429" spans="2:19" x14ac:dyDescent="0.35">
      <c r="B1429" s="229"/>
      <c r="C1429" s="301"/>
      <c r="D1429" s="301"/>
      <c r="E1429" s="233"/>
      <c r="F1429" s="301"/>
      <c r="G1429" s="302"/>
      <c r="H1429" s="170"/>
      <c r="I1429" s="170"/>
      <c r="J1429" s="231"/>
      <c r="K1429" s="586">
        <f t="shared" si="120"/>
        <v>0</v>
      </c>
      <c r="L1429" s="587">
        <f t="shared" si="121"/>
        <v>0</v>
      </c>
      <c r="M1429" s="586">
        <f>IF(P1429="x",0,IF(I1429&lt;(INDEX(Lookup!$U$2:$U$10,MATCH($D$43,Lookup!$S$2:$S$10,0))),0,ROUND(((_xlfn.DAYS(I1429,H1429)+1)*J1429)/7,0)))</f>
        <v>0</v>
      </c>
      <c r="N1429" s="766">
        <f t="shared" si="122"/>
        <v>0</v>
      </c>
      <c r="O1429" s="652"/>
      <c r="P1429" s="767"/>
      <c r="R1429" s="833">
        <f t="shared" si="123"/>
        <v>0</v>
      </c>
      <c r="S1429" s="849">
        <f t="shared" si="124"/>
        <v>0</v>
      </c>
    </row>
    <row r="1430" spans="2:19" x14ac:dyDescent="0.35">
      <c r="B1430" s="229"/>
      <c r="C1430" s="301"/>
      <c r="D1430" s="301"/>
      <c r="E1430" s="233"/>
      <c r="F1430" s="301"/>
      <c r="G1430" s="302"/>
      <c r="H1430" s="170"/>
      <c r="I1430" s="170"/>
      <c r="J1430" s="231"/>
      <c r="K1430" s="586">
        <f t="shared" si="120"/>
        <v>0</v>
      </c>
      <c r="L1430" s="587">
        <f t="shared" si="121"/>
        <v>0</v>
      </c>
      <c r="M1430" s="586">
        <f>IF(P1430="x",0,IF(I1430&lt;(INDEX(Lookup!$U$2:$U$10,MATCH($D$43,Lookup!$S$2:$S$10,0))),0,ROUND(((_xlfn.DAYS(I1430,H1430)+1)*J1430)/7,0)))</f>
        <v>0</v>
      </c>
      <c r="N1430" s="766">
        <f t="shared" si="122"/>
        <v>0</v>
      </c>
      <c r="O1430" s="652"/>
      <c r="P1430" s="767"/>
      <c r="R1430" s="833">
        <f t="shared" si="123"/>
        <v>0</v>
      </c>
      <c r="S1430" s="849">
        <f t="shared" si="124"/>
        <v>0</v>
      </c>
    </row>
    <row r="1431" spans="2:19" x14ac:dyDescent="0.35">
      <c r="B1431" s="229"/>
      <c r="C1431" s="301"/>
      <c r="D1431" s="301"/>
      <c r="E1431" s="233"/>
      <c r="F1431" s="301"/>
      <c r="G1431" s="302"/>
      <c r="H1431" s="170"/>
      <c r="I1431" s="170"/>
      <c r="J1431" s="231"/>
      <c r="K1431" s="586">
        <f t="shared" si="120"/>
        <v>0</v>
      </c>
      <c r="L1431" s="587">
        <f t="shared" si="121"/>
        <v>0</v>
      </c>
      <c r="M1431" s="586">
        <f>IF(P1431="x",0,IF(I1431&lt;(INDEX(Lookup!$U$2:$U$10,MATCH($D$43,Lookup!$S$2:$S$10,0))),0,ROUND(((_xlfn.DAYS(I1431,H1431)+1)*J1431)/7,0)))</f>
        <v>0</v>
      </c>
      <c r="N1431" s="766">
        <f t="shared" si="122"/>
        <v>0</v>
      </c>
      <c r="O1431" s="652"/>
      <c r="P1431" s="767"/>
      <c r="R1431" s="833">
        <f t="shared" si="123"/>
        <v>0</v>
      </c>
      <c r="S1431" s="849">
        <f t="shared" si="124"/>
        <v>0</v>
      </c>
    </row>
    <row r="1432" spans="2:19" x14ac:dyDescent="0.35">
      <c r="B1432" s="229"/>
      <c r="C1432" s="301"/>
      <c r="D1432" s="301"/>
      <c r="E1432" s="233"/>
      <c r="F1432" s="301"/>
      <c r="G1432" s="302"/>
      <c r="H1432" s="170"/>
      <c r="I1432" s="170"/>
      <c r="J1432" s="231"/>
      <c r="K1432" s="586">
        <f t="shared" si="120"/>
        <v>0</v>
      </c>
      <c r="L1432" s="587">
        <f t="shared" si="121"/>
        <v>0</v>
      </c>
      <c r="M1432" s="586">
        <f>IF(P1432="x",0,IF(I1432&lt;(INDEX(Lookup!$U$2:$U$10,MATCH($D$43,Lookup!$S$2:$S$10,0))),0,ROUND(((_xlfn.DAYS(I1432,H1432)+1)*J1432)/7,0)))</f>
        <v>0</v>
      </c>
      <c r="N1432" s="766">
        <f t="shared" si="122"/>
        <v>0</v>
      </c>
      <c r="O1432" s="652"/>
      <c r="P1432" s="767"/>
      <c r="R1432" s="833">
        <f t="shared" si="123"/>
        <v>0</v>
      </c>
      <c r="S1432" s="849">
        <f t="shared" si="124"/>
        <v>0</v>
      </c>
    </row>
    <row r="1433" spans="2:19" x14ac:dyDescent="0.35">
      <c r="B1433" s="229"/>
      <c r="C1433" s="301"/>
      <c r="D1433" s="301"/>
      <c r="E1433" s="233"/>
      <c r="F1433" s="301"/>
      <c r="G1433" s="302"/>
      <c r="H1433" s="170"/>
      <c r="I1433" s="170"/>
      <c r="J1433" s="231"/>
      <c r="K1433" s="586">
        <f t="shared" si="120"/>
        <v>0</v>
      </c>
      <c r="L1433" s="587">
        <f t="shared" si="121"/>
        <v>0</v>
      </c>
      <c r="M1433" s="586">
        <f>IF(P1433="x",0,IF(I1433&lt;(INDEX(Lookup!$U$2:$U$10,MATCH($D$43,Lookup!$S$2:$S$10,0))),0,ROUND(((_xlfn.DAYS(I1433,H1433)+1)*J1433)/7,0)))</f>
        <v>0</v>
      </c>
      <c r="N1433" s="766">
        <f t="shared" si="122"/>
        <v>0</v>
      </c>
      <c r="O1433" s="652"/>
      <c r="P1433" s="767"/>
      <c r="R1433" s="833">
        <f t="shared" si="123"/>
        <v>0</v>
      </c>
      <c r="S1433" s="849">
        <f t="shared" si="124"/>
        <v>0</v>
      </c>
    </row>
    <row r="1434" spans="2:19" x14ac:dyDescent="0.35">
      <c r="B1434" s="229"/>
      <c r="C1434" s="301"/>
      <c r="D1434" s="301"/>
      <c r="E1434" s="233"/>
      <c r="F1434" s="301"/>
      <c r="G1434" s="302"/>
      <c r="H1434" s="170"/>
      <c r="I1434" s="170"/>
      <c r="J1434" s="231"/>
      <c r="K1434" s="586">
        <f t="shared" si="120"/>
        <v>0</v>
      </c>
      <c r="L1434" s="587">
        <f t="shared" si="121"/>
        <v>0</v>
      </c>
      <c r="M1434" s="586">
        <f>IF(P1434="x",0,IF(I1434&lt;(INDEX(Lookup!$U$2:$U$10,MATCH($D$43,Lookup!$S$2:$S$10,0))),0,ROUND(((_xlfn.DAYS(I1434,H1434)+1)*J1434)/7,0)))</f>
        <v>0</v>
      </c>
      <c r="N1434" s="766">
        <f t="shared" si="122"/>
        <v>0</v>
      </c>
      <c r="O1434" s="652"/>
      <c r="P1434" s="767"/>
      <c r="R1434" s="833">
        <f t="shared" si="123"/>
        <v>0</v>
      </c>
      <c r="S1434" s="849">
        <f t="shared" si="124"/>
        <v>0</v>
      </c>
    </row>
    <row r="1435" spans="2:19" x14ac:dyDescent="0.35">
      <c r="B1435" s="229"/>
      <c r="C1435" s="301"/>
      <c r="D1435" s="301"/>
      <c r="E1435" s="233"/>
      <c r="F1435" s="301"/>
      <c r="G1435" s="302"/>
      <c r="H1435" s="170"/>
      <c r="I1435" s="170"/>
      <c r="J1435" s="231"/>
      <c r="K1435" s="586">
        <f t="shared" si="120"/>
        <v>0</v>
      </c>
      <c r="L1435" s="587">
        <f t="shared" si="121"/>
        <v>0</v>
      </c>
      <c r="M1435" s="586">
        <f>IF(P1435="x",0,IF(I1435&lt;(INDEX(Lookup!$U$2:$U$10,MATCH($D$43,Lookup!$S$2:$S$10,0))),0,ROUND(((_xlfn.DAYS(I1435,H1435)+1)*J1435)/7,0)))</f>
        <v>0</v>
      </c>
      <c r="N1435" s="766">
        <f t="shared" si="122"/>
        <v>0</v>
      </c>
      <c r="O1435" s="652"/>
      <c r="P1435" s="767"/>
      <c r="R1435" s="833">
        <f t="shared" si="123"/>
        <v>0</v>
      </c>
      <c r="S1435" s="849">
        <f t="shared" si="124"/>
        <v>0</v>
      </c>
    </row>
    <row r="1436" spans="2:19" x14ac:dyDescent="0.35">
      <c r="B1436" s="229"/>
      <c r="C1436" s="301"/>
      <c r="D1436" s="301"/>
      <c r="E1436" s="233"/>
      <c r="F1436" s="301"/>
      <c r="G1436" s="302"/>
      <c r="H1436" s="170"/>
      <c r="I1436" s="170"/>
      <c r="J1436" s="231"/>
      <c r="K1436" s="586">
        <f t="shared" si="120"/>
        <v>0</v>
      </c>
      <c r="L1436" s="587">
        <f t="shared" si="121"/>
        <v>0</v>
      </c>
      <c r="M1436" s="586">
        <f>IF(P1436="x",0,IF(I1436&lt;(INDEX(Lookup!$U$2:$U$10,MATCH($D$43,Lookup!$S$2:$S$10,0))),0,ROUND(((_xlfn.DAYS(I1436,H1436)+1)*J1436)/7,0)))</f>
        <v>0</v>
      </c>
      <c r="N1436" s="766">
        <f t="shared" si="122"/>
        <v>0</v>
      </c>
      <c r="O1436" s="652"/>
      <c r="P1436" s="767"/>
      <c r="R1436" s="833">
        <f t="shared" si="123"/>
        <v>0</v>
      </c>
      <c r="S1436" s="849">
        <f t="shared" si="124"/>
        <v>0</v>
      </c>
    </row>
    <row r="1437" spans="2:19" x14ac:dyDescent="0.35">
      <c r="B1437" s="229"/>
      <c r="C1437" s="301"/>
      <c r="D1437" s="301"/>
      <c r="E1437" s="233"/>
      <c r="F1437" s="301"/>
      <c r="G1437" s="302"/>
      <c r="H1437" s="170"/>
      <c r="I1437" s="170"/>
      <c r="J1437" s="231"/>
      <c r="K1437" s="586">
        <f t="shared" si="120"/>
        <v>0</v>
      </c>
      <c r="L1437" s="587">
        <f t="shared" si="121"/>
        <v>0</v>
      </c>
      <c r="M1437" s="586">
        <f>IF(P1437="x",0,IF(I1437&lt;(INDEX(Lookup!$U$2:$U$10,MATCH($D$43,Lookup!$S$2:$S$10,0))),0,ROUND(((_xlfn.DAYS(I1437,H1437)+1)*J1437)/7,0)))</f>
        <v>0</v>
      </c>
      <c r="N1437" s="766">
        <f t="shared" si="122"/>
        <v>0</v>
      </c>
      <c r="O1437" s="652"/>
      <c r="P1437" s="767"/>
      <c r="R1437" s="833">
        <f t="shared" si="123"/>
        <v>0</v>
      </c>
      <c r="S1437" s="849">
        <f t="shared" si="124"/>
        <v>0</v>
      </c>
    </row>
    <row r="1438" spans="2:19" x14ac:dyDescent="0.35">
      <c r="B1438" s="229"/>
      <c r="C1438" s="301"/>
      <c r="D1438" s="301"/>
      <c r="E1438" s="233"/>
      <c r="F1438" s="301"/>
      <c r="G1438" s="302"/>
      <c r="H1438" s="170"/>
      <c r="I1438" s="170"/>
      <c r="J1438" s="231"/>
      <c r="K1438" s="586">
        <f t="shared" si="120"/>
        <v>0</v>
      </c>
      <c r="L1438" s="587">
        <f t="shared" si="121"/>
        <v>0</v>
      </c>
      <c r="M1438" s="586">
        <f>IF(P1438="x",0,IF(I1438&lt;(INDEX(Lookup!$U$2:$U$10,MATCH($D$43,Lookup!$S$2:$S$10,0))),0,ROUND(((_xlfn.DAYS(I1438,H1438)+1)*J1438)/7,0)))</f>
        <v>0</v>
      </c>
      <c r="N1438" s="766">
        <f t="shared" si="122"/>
        <v>0</v>
      </c>
      <c r="O1438" s="652"/>
      <c r="P1438" s="767"/>
      <c r="R1438" s="833">
        <f t="shared" si="123"/>
        <v>0</v>
      </c>
      <c r="S1438" s="849">
        <f t="shared" si="124"/>
        <v>0</v>
      </c>
    </row>
    <row r="1439" spans="2:19" x14ac:dyDescent="0.35">
      <c r="B1439" s="229"/>
      <c r="C1439" s="301"/>
      <c r="D1439" s="301"/>
      <c r="E1439" s="233"/>
      <c r="F1439" s="301"/>
      <c r="G1439" s="302"/>
      <c r="H1439" s="170"/>
      <c r="I1439" s="170"/>
      <c r="J1439" s="231"/>
      <c r="K1439" s="586">
        <f t="shared" si="120"/>
        <v>0</v>
      </c>
      <c r="L1439" s="587">
        <f t="shared" si="121"/>
        <v>0</v>
      </c>
      <c r="M1439" s="586">
        <f>IF(P1439="x",0,IF(I1439&lt;(INDEX(Lookup!$U$2:$U$10,MATCH($D$43,Lookup!$S$2:$S$10,0))),0,ROUND(((_xlfn.DAYS(I1439,H1439)+1)*J1439)/7,0)))</f>
        <v>0</v>
      </c>
      <c r="N1439" s="766">
        <f t="shared" si="122"/>
        <v>0</v>
      </c>
      <c r="O1439" s="652"/>
      <c r="P1439" s="767"/>
      <c r="R1439" s="833">
        <f t="shared" si="123"/>
        <v>0</v>
      </c>
      <c r="S1439" s="849">
        <f t="shared" si="124"/>
        <v>0</v>
      </c>
    </row>
    <row r="1440" spans="2:19" x14ac:dyDescent="0.35">
      <c r="B1440" s="229"/>
      <c r="C1440" s="301"/>
      <c r="D1440" s="301"/>
      <c r="E1440" s="233"/>
      <c r="F1440" s="301"/>
      <c r="G1440" s="302"/>
      <c r="H1440" s="170"/>
      <c r="I1440" s="170"/>
      <c r="J1440" s="231"/>
      <c r="K1440" s="586">
        <f t="shared" si="120"/>
        <v>0</v>
      </c>
      <c r="L1440" s="587">
        <f t="shared" si="121"/>
        <v>0</v>
      </c>
      <c r="M1440" s="586">
        <f>IF(P1440="x",0,IF(I1440&lt;(INDEX(Lookup!$U$2:$U$10,MATCH($D$43,Lookup!$S$2:$S$10,0))),0,ROUND(((_xlfn.DAYS(I1440,H1440)+1)*J1440)/7,0)))</f>
        <v>0</v>
      </c>
      <c r="N1440" s="766">
        <f t="shared" si="122"/>
        <v>0</v>
      </c>
      <c r="O1440" s="652"/>
      <c r="P1440" s="767"/>
      <c r="R1440" s="833">
        <f t="shared" si="123"/>
        <v>0</v>
      </c>
      <c r="S1440" s="849">
        <f t="shared" si="124"/>
        <v>0</v>
      </c>
    </row>
    <row r="1441" spans="2:19" x14ac:dyDescent="0.35">
      <c r="B1441" s="229"/>
      <c r="C1441" s="301"/>
      <c r="D1441" s="301"/>
      <c r="E1441" s="233"/>
      <c r="F1441" s="301"/>
      <c r="G1441" s="302"/>
      <c r="H1441" s="170"/>
      <c r="I1441" s="170"/>
      <c r="J1441" s="231"/>
      <c r="K1441" s="586">
        <f t="shared" si="120"/>
        <v>0</v>
      </c>
      <c r="L1441" s="587">
        <f t="shared" si="121"/>
        <v>0</v>
      </c>
      <c r="M1441" s="586">
        <f>IF(P1441="x",0,IF(I1441&lt;(INDEX(Lookup!$U$2:$U$10,MATCH($D$43,Lookup!$S$2:$S$10,0))),0,ROUND(((_xlfn.DAYS(I1441,H1441)+1)*J1441)/7,0)))</f>
        <v>0</v>
      </c>
      <c r="N1441" s="766">
        <f t="shared" si="122"/>
        <v>0</v>
      </c>
      <c r="O1441" s="652"/>
      <c r="P1441" s="767"/>
      <c r="R1441" s="833">
        <f t="shared" si="123"/>
        <v>0</v>
      </c>
      <c r="S1441" s="849">
        <f t="shared" si="124"/>
        <v>0</v>
      </c>
    </row>
    <row r="1442" spans="2:19" x14ac:dyDescent="0.35">
      <c r="B1442" s="229"/>
      <c r="C1442" s="301"/>
      <c r="D1442" s="301"/>
      <c r="E1442" s="233"/>
      <c r="F1442" s="301"/>
      <c r="G1442" s="302"/>
      <c r="H1442" s="170"/>
      <c r="I1442" s="170"/>
      <c r="J1442" s="231"/>
      <c r="K1442" s="586">
        <f t="shared" si="120"/>
        <v>0</v>
      </c>
      <c r="L1442" s="587">
        <f t="shared" si="121"/>
        <v>0</v>
      </c>
      <c r="M1442" s="586">
        <f>IF(P1442="x",0,IF(I1442&lt;(INDEX(Lookup!$U$2:$U$10,MATCH($D$43,Lookup!$S$2:$S$10,0))),0,ROUND(((_xlfn.DAYS(I1442,H1442)+1)*J1442)/7,0)))</f>
        <v>0</v>
      </c>
      <c r="N1442" s="766">
        <f t="shared" si="122"/>
        <v>0</v>
      </c>
      <c r="O1442" s="652"/>
      <c r="P1442" s="767"/>
      <c r="R1442" s="833">
        <f t="shared" si="123"/>
        <v>0</v>
      </c>
      <c r="S1442" s="849">
        <f t="shared" si="124"/>
        <v>0</v>
      </c>
    </row>
    <row r="1443" spans="2:19" x14ac:dyDescent="0.35">
      <c r="B1443" s="229"/>
      <c r="C1443" s="301"/>
      <c r="D1443" s="301"/>
      <c r="E1443" s="233"/>
      <c r="F1443" s="301"/>
      <c r="G1443" s="302"/>
      <c r="H1443" s="170"/>
      <c r="I1443" s="170"/>
      <c r="J1443" s="231"/>
      <c r="K1443" s="586">
        <f t="shared" si="120"/>
        <v>0</v>
      </c>
      <c r="L1443" s="587">
        <f t="shared" si="121"/>
        <v>0</v>
      </c>
      <c r="M1443" s="586">
        <f>IF(P1443="x",0,IF(I1443&lt;(INDEX(Lookup!$U$2:$U$10,MATCH($D$43,Lookup!$S$2:$S$10,0))),0,ROUND(((_xlfn.DAYS(I1443,H1443)+1)*J1443)/7,0)))</f>
        <v>0</v>
      </c>
      <c r="N1443" s="766">
        <f t="shared" si="122"/>
        <v>0</v>
      </c>
      <c r="O1443" s="652"/>
      <c r="P1443" s="767"/>
      <c r="R1443" s="833">
        <f t="shared" si="123"/>
        <v>0</v>
      </c>
      <c r="S1443" s="849">
        <f t="shared" si="124"/>
        <v>0</v>
      </c>
    </row>
    <row r="1444" spans="2:19" x14ac:dyDescent="0.35">
      <c r="B1444" s="229"/>
      <c r="C1444" s="301"/>
      <c r="D1444" s="301"/>
      <c r="E1444" s="233"/>
      <c r="F1444" s="301"/>
      <c r="G1444" s="302"/>
      <c r="H1444" s="170"/>
      <c r="I1444" s="170"/>
      <c r="J1444" s="231"/>
      <c r="K1444" s="586">
        <f t="shared" si="120"/>
        <v>0</v>
      </c>
      <c r="L1444" s="587">
        <f t="shared" si="121"/>
        <v>0</v>
      </c>
      <c r="M1444" s="586">
        <f>IF(P1444="x",0,IF(I1444&lt;(INDEX(Lookup!$U$2:$U$10,MATCH($D$43,Lookup!$S$2:$S$10,0))),0,ROUND(((_xlfn.DAYS(I1444,H1444)+1)*J1444)/7,0)))</f>
        <v>0</v>
      </c>
      <c r="N1444" s="766">
        <f t="shared" si="122"/>
        <v>0</v>
      </c>
      <c r="O1444" s="652"/>
      <c r="P1444" s="767"/>
      <c r="R1444" s="833">
        <f t="shared" si="123"/>
        <v>0</v>
      </c>
      <c r="S1444" s="849">
        <f t="shared" si="124"/>
        <v>0</v>
      </c>
    </row>
    <row r="1445" spans="2:19" x14ac:dyDescent="0.35">
      <c r="B1445" s="229"/>
      <c r="C1445" s="301"/>
      <c r="D1445" s="301"/>
      <c r="E1445" s="233"/>
      <c r="F1445" s="301"/>
      <c r="G1445" s="302"/>
      <c r="H1445" s="170"/>
      <c r="I1445" s="170"/>
      <c r="J1445" s="231"/>
      <c r="K1445" s="586">
        <f t="shared" si="120"/>
        <v>0</v>
      </c>
      <c r="L1445" s="587">
        <f t="shared" si="121"/>
        <v>0</v>
      </c>
      <c r="M1445" s="586">
        <f>IF(P1445="x",0,IF(I1445&lt;(INDEX(Lookup!$U$2:$U$10,MATCH($D$43,Lookup!$S$2:$S$10,0))),0,ROUND(((_xlfn.DAYS(I1445,H1445)+1)*J1445)/7,0)))</f>
        <v>0</v>
      </c>
      <c r="N1445" s="766">
        <f t="shared" si="122"/>
        <v>0</v>
      </c>
      <c r="O1445" s="652"/>
      <c r="P1445" s="767"/>
      <c r="R1445" s="833">
        <f t="shared" si="123"/>
        <v>0</v>
      </c>
      <c r="S1445" s="849">
        <f t="shared" si="124"/>
        <v>0</v>
      </c>
    </row>
    <row r="1446" spans="2:19" x14ac:dyDescent="0.35">
      <c r="B1446" s="229"/>
      <c r="C1446" s="301"/>
      <c r="D1446" s="301"/>
      <c r="E1446" s="233"/>
      <c r="F1446" s="301"/>
      <c r="G1446" s="302"/>
      <c r="H1446" s="170"/>
      <c r="I1446" s="170"/>
      <c r="J1446" s="231"/>
      <c r="K1446" s="586">
        <f t="shared" si="120"/>
        <v>0</v>
      </c>
      <c r="L1446" s="587">
        <f t="shared" si="121"/>
        <v>0</v>
      </c>
      <c r="M1446" s="586">
        <f>IF(P1446="x",0,IF(I1446&lt;(INDEX(Lookup!$U$2:$U$10,MATCH($D$43,Lookup!$S$2:$S$10,0))),0,ROUND(((_xlfn.DAYS(I1446,H1446)+1)*J1446)/7,0)))</f>
        <v>0</v>
      </c>
      <c r="N1446" s="766">
        <f t="shared" si="122"/>
        <v>0</v>
      </c>
      <c r="O1446" s="652"/>
      <c r="P1446" s="767"/>
      <c r="R1446" s="833">
        <f t="shared" si="123"/>
        <v>0</v>
      </c>
      <c r="S1446" s="849">
        <f t="shared" si="124"/>
        <v>0</v>
      </c>
    </row>
    <row r="1447" spans="2:19" x14ac:dyDescent="0.35">
      <c r="B1447" s="229"/>
      <c r="C1447" s="301"/>
      <c r="D1447" s="301"/>
      <c r="E1447" s="233"/>
      <c r="F1447" s="301"/>
      <c r="G1447" s="302"/>
      <c r="H1447" s="170"/>
      <c r="I1447" s="170"/>
      <c r="J1447" s="231"/>
      <c r="K1447" s="586">
        <f t="shared" si="120"/>
        <v>0</v>
      </c>
      <c r="L1447" s="587">
        <f t="shared" si="121"/>
        <v>0</v>
      </c>
      <c r="M1447" s="586">
        <f>IF(P1447="x",0,IF(I1447&lt;(INDEX(Lookup!$U$2:$U$10,MATCH($D$43,Lookup!$S$2:$S$10,0))),0,ROUND(((_xlfn.DAYS(I1447,H1447)+1)*J1447)/7,0)))</f>
        <v>0</v>
      </c>
      <c r="N1447" s="766">
        <f t="shared" si="122"/>
        <v>0</v>
      </c>
      <c r="O1447" s="652"/>
      <c r="P1447" s="767"/>
      <c r="R1447" s="833">
        <f t="shared" si="123"/>
        <v>0</v>
      </c>
      <c r="S1447" s="849">
        <f t="shared" si="124"/>
        <v>0</v>
      </c>
    </row>
    <row r="1448" spans="2:19" x14ac:dyDescent="0.35">
      <c r="B1448" s="229"/>
      <c r="C1448" s="301"/>
      <c r="D1448" s="301"/>
      <c r="E1448" s="233"/>
      <c r="F1448" s="301"/>
      <c r="G1448" s="302"/>
      <c r="H1448" s="170"/>
      <c r="I1448" s="170"/>
      <c r="J1448" s="231"/>
      <c r="K1448" s="586">
        <f t="shared" si="120"/>
        <v>0</v>
      </c>
      <c r="L1448" s="587">
        <f t="shared" si="121"/>
        <v>0</v>
      </c>
      <c r="M1448" s="586">
        <f>IF(P1448="x",0,IF(I1448&lt;(INDEX(Lookup!$U$2:$U$10,MATCH($D$43,Lookup!$S$2:$S$10,0))),0,ROUND(((_xlfn.DAYS(I1448,H1448)+1)*J1448)/7,0)))</f>
        <v>0</v>
      </c>
      <c r="N1448" s="766">
        <f t="shared" si="122"/>
        <v>0</v>
      </c>
      <c r="O1448" s="652"/>
      <c r="P1448" s="767"/>
      <c r="R1448" s="833">
        <f t="shared" si="123"/>
        <v>0</v>
      </c>
      <c r="S1448" s="849">
        <f t="shared" si="124"/>
        <v>0</v>
      </c>
    </row>
    <row r="1449" spans="2:19" x14ac:dyDescent="0.35">
      <c r="B1449" s="229"/>
      <c r="C1449" s="301"/>
      <c r="D1449" s="301"/>
      <c r="E1449" s="233"/>
      <c r="F1449" s="301"/>
      <c r="G1449" s="302"/>
      <c r="H1449" s="170"/>
      <c r="I1449" s="170"/>
      <c r="J1449" s="231"/>
      <c r="K1449" s="586">
        <f t="shared" si="120"/>
        <v>0</v>
      </c>
      <c r="L1449" s="587">
        <f t="shared" si="121"/>
        <v>0</v>
      </c>
      <c r="M1449" s="586">
        <f>IF(P1449="x",0,IF(I1449&lt;(INDEX(Lookup!$U$2:$U$10,MATCH($D$43,Lookup!$S$2:$S$10,0))),0,ROUND(((_xlfn.DAYS(I1449,H1449)+1)*J1449)/7,0)))</f>
        <v>0</v>
      </c>
      <c r="N1449" s="766">
        <f t="shared" si="122"/>
        <v>0</v>
      </c>
      <c r="O1449" s="652"/>
      <c r="P1449" s="767"/>
      <c r="R1449" s="833">
        <f t="shared" si="123"/>
        <v>0</v>
      </c>
      <c r="S1449" s="849">
        <f t="shared" si="124"/>
        <v>0</v>
      </c>
    </row>
    <row r="1450" spans="2:19" x14ac:dyDescent="0.35">
      <c r="B1450" s="229"/>
      <c r="C1450" s="301"/>
      <c r="D1450" s="301"/>
      <c r="E1450" s="233"/>
      <c r="F1450" s="301"/>
      <c r="G1450" s="302"/>
      <c r="H1450" s="170"/>
      <c r="I1450" s="170"/>
      <c r="J1450" s="231"/>
      <c r="K1450" s="586">
        <f t="shared" si="120"/>
        <v>0</v>
      </c>
      <c r="L1450" s="587">
        <f t="shared" si="121"/>
        <v>0</v>
      </c>
      <c r="M1450" s="586">
        <f>IF(P1450="x",0,IF(I1450&lt;(INDEX(Lookup!$U$2:$U$10,MATCH($D$43,Lookup!$S$2:$S$10,0))),0,ROUND(((_xlfn.DAYS(I1450,H1450)+1)*J1450)/7,0)))</f>
        <v>0</v>
      </c>
      <c r="N1450" s="766">
        <f t="shared" si="122"/>
        <v>0</v>
      </c>
      <c r="O1450" s="652"/>
      <c r="P1450" s="767"/>
      <c r="R1450" s="833">
        <f t="shared" si="123"/>
        <v>0</v>
      </c>
      <c r="S1450" s="849">
        <f t="shared" si="124"/>
        <v>0</v>
      </c>
    </row>
    <row r="1451" spans="2:19" x14ac:dyDescent="0.35">
      <c r="B1451" s="229"/>
      <c r="C1451" s="301"/>
      <c r="D1451" s="301"/>
      <c r="E1451" s="233"/>
      <c r="F1451" s="301"/>
      <c r="G1451" s="302"/>
      <c r="H1451" s="170"/>
      <c r="I1451" s="170"/>
      <c r="J1451" s="231"/>
      <c r="K1451" s="586">
        <f t="shared" si="120"/>
        <v>0</v>
      </c>
      <c r="L1451" s="587">
        <f t="shared" si="121"/>
        <v>0</v>
      </c>
      <c r="M1451" s="586">
        <f>IF(P1451="x",0,IF(I1451&lt;(INDEX(Lookup!$U$2:$U$10,MATCH($D$43,Lookup!$S$2:$S$10,0))),0,ROUND(((_xlfn.DAYS(I1451,H1451)+1)*J1451)/7,0)))</f>
        <v>0</v>
      </c>
      <c r="N1451" s="766">
        <f t="shared" si="122"/>
        <v>0</v>
      </c>
      <c r="O1451" s="652"/>
      <c r="P1451" s="767"/>
      <c r="R1451" s="833">
        <f t="shared" si="123"/>
        <v>0</v>
      </c>
      <c r="S1451" s="849">
        <f t="shared" si="124"/>
        <v>0</v>
      </c>
    </row>
    <row r="1452" spans="2:19" x14ac:dyDescent="0.35">
      <c r="B1452" s="229"/>
      <c r="C1452" s="301"/>
      <c r="D1452" s="301"/>
      <c r="E1452" s="233"/>
      <c r="F1452" s="301"/>
      <c r="G1452" s="302"/>
      <c r="H1452" s="170"/>
      <c r="I1452" s="170"/>
      <c r="J1452" s="231"/>
      <c r="K1452" s="586">
        <f t="shared" si="120"/>
        <v>0</v>
      </c>
      <c r="L1452" s="587">
        <f t="shared" si="121"/>
        <v>0</v>
      </c>
      <c r="M1452" s="586">
        <f>IF(P1452="x",0,IF(I1452&lt;(INDEX(Lookup!$U$2:$U$10,MATCH($D$43,Lookup!$S$2:$S$10,0))),0,ROUND(((_xlfn.DAYS(I1452,H1452)+1)*J1452)/7,0)))</f>
        <v>0</v>
      </c>
      <c r="N1452" s="766">
        <f t="shared" si="122"/>
        <v>0</v>
      </c>
      <c r="O1452" s="652"/>
      <c r="P1452" s="767"/>
      <c r="R1452" s="833">
        <f t="shared" si="123"/>
        <v>0</v>
      </c>
      <c r="S1452" s="849">
        <f t="shared" si="124"/>
        <v>0</v>
      </c>
    </row>
    <row r="1453" spans="2:19" x14ac:dyDescent="0.35">
      <c r="B1453" s="229"/>
      <c r="C1453" s="301"/>
      <c r="D1453" s="301"/>
      <c r="E1453" s="233"/>
      <c r="F1453" s="301"/>
      <c r="G1453" s="302"/>
      <c r="H1453" s="170"/>
      <c r="I1453" s="170"/>
      <c r="J1453" s="231"/>
      <c r="K1453" s="586">
        <f t="shared" si="120"/>
        <v>0</v>
      </c>
      <c r="L1453" s="587">
        <f t="shared" si="121"/>
        <v>0</v>
      </c>
      <c r="M1453" s="586">
        <f>IF(P1453="x",0,IF(I1453&lt;(INDEX(Lookup!$U$2:$U$10,MATCH($D$43,Lookup!$S$2:$S$10,0))),0,ROUND(((_xlfn.DAYS(I1453,H1453)+1)*J1453)/7,0)))</f>
        <v>0</v>
      </c>
      <c r="N1453" s="766">
        <f t="shared" si="122"/>
        <v>0</v>
      </c>
      <c r="O1453" s="652"/>
      <c r="P1453" s="767"/>
      <c r="R1453" s="833">
        <f t="shared" si="123"/>
        <v>0</v>
      </c>
      <c r="S1453" s="849">
        <f t="shared" si="124"/>
        <v>0</v>
      </c>
    </row>
    <row r="1454" spans="2:19" x14ac:dyDescent="0.35">
      <c r="B1454" s="229"/>
      <c r="C1454" s="301"/>
      <c r="D1454" s="301"/>
      <c r="E1454" s="233"/>
      <c r="F1454" s="301"/>
      <c r="G1454" s="302"/>
      <c r="H1454" s="170"/>
      <c r="I1454" s="170"/>
      <c r="J1454" s="231"/>
      <c r="K1454" s="586">
        <f t="shared" si="120"/>
        <v>0</v>
      </c>
      <c r="L1454" s="587">
        <f t="shared" si="121"/>
        <v>0</v>
      </c>
      <c r="M1454" s="586">
        <f>IF(P1454="x",0,IF(I1454&lt;(INDEX(Lookup!$U$2:$U$10,MATCH($D$43,Lookup!$S$2:$S$10,0))),0,ROUND(((_xlfn.DAYS(I1454,H1454)+1)*J1454)/7,0)))</f>
        <v>0</v>
      </c>
      <c r="N1454" s="766">
        <f t="shared" si="122"/>
        <v>0</v>
      </c>
      <c r="O1454" s="652"/>
      <c r="P1454" s="767"/>
      <c r="R1454" s="833">
        <f t="shared" si="123"/>
        <v>0</v>
      </c>
      <c r="S1454" s="849">
        <f t="shared" si="124"/>
        <v>0</v>
      </c>
    </row>
    <row r="1455" spans="2:19" x14ac:dyDescent="0.35">
      <c r="B1455" s="229"/>
      <c r="C1455" s="301"/>
      <c r="D1455" s="301"/>
      <c r="E1455" s="233"/>
      <c r="F1455" s="301"/>
      <c r="G1455" s="302"/>
      <c r="H1455" s="170"/>
      <c r="I1455" s="170"/>
      <c r="J1455" s="231"/>
      <c r="K1455" s="586">
        <f t="shared" ref="K1455:K1518" si="125">ROUND(((_xlfn.DAYS(I1455,H1455)+1)*J1455)/7,0)</f>
        <v>0</v>
      </c>
      <c r="L1455" s="587">
        <f t="shared" ref="L1455:L1518" si="126">K1455*$K$6</f>
        <v>0</v>
      </c>
      <c r="M1455" s="586">
        <f>IF(P1455="x",0,IF(I1455&lt;(INDEX(Lookup!$U$2:$U$10,MATCH($D$43,Lookup!$S$2:$S$10,0))),0,ROUND(((_xlfn.DAYS(I1455,H1455)+1)*J1455)/7,0)))</f>
        <v>0</v>
      </c>
      <c r="N1455" s="766">
        <f t="shared" ref="N1455:N1518" si="127">M1455*$K$6</f>
        <v>0</v>
      </c>
      <c r="O1455" s="652"/>
      <c r="P1455" s="767"/>
      <c r="R1455" s="833">
        <f t="shared" ref="R1455:R1518" si="128">L1455*$I$30</f>
        <v>0</v>
      </c>
      <c r="S1455" s="849">
        <f t="shared" ref="S1455:S1518" si="129">N1455*$I$40</f>
        <v>0</v>
      </c>
    </row>
    <row r="1456" spans="2:19" x14ac:dyDescent="0.35">
      <c r="B1456" s="229"/>
      <c r="C1456" s="301"/>
      <c r="D1456" s="301"/>
      <c r="E1456" s="233"/>
      <c r="F1456" s="301"/>
      <c r="G1456" s="302"/>
      <c r="H1456" s="170"/>
      <c r="I1456" s="170"/>
      <c r="J1456" s="231"/>
      <c r="K1456" s="586">
        <f t="shared" si="125"/>
        <v>0</v>
      </c>
      <c r="L1456" s="587">
        <f t="shared" si="126"/>
        <v>0</v>
      </c>
      <c r="M1456" s="586">
        <f>IF(P1456="x",0,IF(I1456&lt;(INDEX(Lookup!$U$2:$U$10,MATCH($D$43,Lookup!$S$2:$S$10,0))),0,ROUND(((_xlfn.DAYS(I1456,H1456)+1)*J1456)/7,0)))</f>
        <v>0</v>
      </c>
      <c r="N1456" s="766">
        <f t="shared" si="127"/>
        <v>0</v>
      </c>
      <c r="O1456" s="652"/>
      <c r="P1456" s="767"/>
      <c r="R1456" s="833">
        <f t="shared" si="128"/>
        <v>0</v>
      </c>
      <c r="S1456" s="849">
        <f t="shared" si="129"/>
        <v>0</v>
      </c>
    </row>
    <row r="1457" spans="2:19" x14ac:dyDescent="0.35">
      <c r="B1457" s="229"/>
      <c r="C1457" s="301"/>
      <c r="D1457" s="301"/>
      <c r="E1457" s="233"/>
      <c r="F1457" s="301"/>
      <c r="G1457" s="302"/>
      <c r="H1457" s="170"/>
      <c r="I1457" s="170"/>
      <c r="J1457" s="231"/>
      <c r="K1457" s="586">
        <f t="shared" si="125"/>
        <v>0</v>
      </c>
      <c r="L1457" s="587">
        <f t="shared" si="126"/>
        <v>0</v>
      </c>
      <c r="M1457" s="586">
        <f>IF(P1457="x",0,IF(I1457&lt;(INDEX(Lookup!$U$2:$U$10,MATCH($D$43,Lookup!$S$2:$S$10,0))),0,ROUND(((_xlfn.DAYS(I1457,H1457)+1)*J1457)/7,0)))</f>
        <v>0</v>
      </c>
      <c r="N1457" s="766">
        <f t="shared" si="127"/>
        <v>0</v>
      </c>
      <c r="O1457" s="652"/>
      <c r="P1457" s="767"/>
      <c r="R1457" s="833">
        <f t="shared" si="128"/>
        <v>0</v>
      </c>
      <c r="S1457" s="849">
        <f t="shared" si="129"/>
        <v>0</v>
      </c>
    </row>
    <row r="1458" spans="2:19" x14ac:dyDescent="0.35">
      <c r="B1458" s="229"/>
      <c r="C1458" s="301"/>
      <c r="D1458" s="301"/>
      <c r="E1458" s="233"/>
      <c r="F1458" s="301"/>
      <c r="G1458" s="302"/>
      <c r="H1458" s="170"/>
      <c r="I1458" s="170"/>
      <c r="J1458" s="231"/>
      <c r="K1458" s="586">
        <f t="shared" si="125"/>
        <v>0</v>
      </c>
      <c r="L1458" s="587">
        <f t="shared" si="126"/>
        <v>0</v>
      </c>
      <c r="M1458" s="586">
        <f>IF(P1458="x",0,IF(I1458&lt;(INDEX(Lookup!$U$2:$U$10,MATCH($D$43,Lookup!$S$2:$S$10,0))),0,ROUND(((_xlfn.DAYS(I1458,H1458)+1)*J1458)/7,0)))</f>
        <v>0</v>
      </c>
      <c r="N1458" s="766">
        <f t="shared" si="127"/>
        <v>0</v>
      </c>
      <c r="O1458" s="652"/>
      <c r="P1458" s="767"/>
      <c r="R1458" s="833">
        <f t="shared" si="128"/>
        <v>0</v>
      </c>
      <c r="S1458" s="849">
        <f t="shared" si="129"/>
        <v>0</v>
      </c>
    </row>
    <row r="1459" spans="2:19" x14ac:dyDescent="0.35">
      <c r="B1459" s="229"/>
      <c r="C1459" s="301"/>
      <c r="D1459" s="301"/>
      <c r="E1459" s="233"/>
      <c r="F1459" s="301"/>
      <c r="G1459" s="302"/>
      <c r="H1459" s="170"/>
      <c r="I1459" s="170"/>
      <c r="J1459" s="231"/>
      <c r="K1459" s="586">
        <f t="shared" si="125"/>
        <v>0</v>
      </c>
      <c r="L1459" s="587">
        <f t="shared" si="126"/>
        <v>0</v>
      </c>
      <c r="M1459" s="586">
        <f>IF(P1459="x",0,IF(I1459&lt;(INDEX(Lookup!$U$2:$U$10,MATCH($D$43,Lookup!$S$2:$S$10,0))),0,ROUND(((_xlfn.DAYS(I1459,H1459)+1)*J1459)/7,0)))</f>
        <v>0</v>
      </c>
      <c r="N1459" s="766">
        <f t="shared" si="127"/>
        <v>0</v>
      </c>
      <c r="O1459" s="652"/>
      <c r="P1459" s="767"/>
      <c r="R1459" s="833">
        <f t="shared" si="128"/>
        <v>0</v>
      </c>
      <c r="S1459" s="849">
        <f t="shared" si="129"/>
        <v>0</v>
      </c>
    </row>
    <row r="1460" spans="2:19" x14ac:dyDescent="0.35">
      <c r="B1460" s="229"/>
      <c r="C1460" s="301"/>
      <c r="D1460" s="301"/>
      <c r="E1460" s="233"/>
      <c r="F1460" s="301"/>
      <c r="G1460" s="302"/>
      <c r="H1460" s="170"/>
      <c r="I1460" s="170"/>
      <c r="J1460" s="231"/>
      <c r="K1460" s="586">
        <f t="shared" si="125"/>
        <v>0</v>
      </c>
      <c r="L1460" s="587">
        <f t="shared" si="126"/>
        <v>0</v>
      </c>
      <c r="M1460" s="586">
        <f>IF(P1460="x",0,IF(I1460&lt;(INDEX(Lookup!$U$2:$U$10,MATCH($D$43,Lookup!$S$2:$S$10,0))),0,ROUND(((_xlfn.DAYS(I1460,H1460)+1)*J1460)/7,0)))</f>
        <v>0</v>
      </c>
      <c r="N1460" s="766">
        <f t="shared" si="127"/>
        <v>0</v>
      </c>
      <c r="O1460" s="652"/>
      <c r="P1460" s="767"/>
      <c r="R1460" s="833">
        <f t="shared" si="128"/>
        <v>0</v>
      </c>
      <c r="S1460" s="849">
        <f t="shared" si="129"/>
        <v>0</v>
      </c>
    </row>
    <row r="1461" spans="2:19" x14ac:dyDescent="0.35">
      <c r="B1461" s="229"/>
      <c r="C1461" s="301"/>
      <c r="D1461" s="301"/>
      <c r="E1461" s="233"/>
      <c r="F1461" s="301"/>
      <c r="G1461" s="302"/>
      <c r="H1461" s="170"/>
      <c r="I1461" s="170"/>
      <c r="J1461" s="231"/>
      <c r="K1461" s="586">
        <f t="shared" si="125"/>
        <v>0</v>
      </c>
      <c r="L1461" s="587">
        <f t="shared" si="126"/>
        <v>0</v>
      </c>
      <c r="M1461" s="586">
        <f>IF(P1461="x",0,IF(I1461&lt;(INDEX(Lookup!$U$2:$U$10,MATCH($D$43,Lookup!$S$2:$S$10,0))),0,ROUND(((_xlfn.DAYS(I1461,H1461)+1)*J1461)/7,0)))</f>
        <v>0</v>
      </c>
      <c r="N1461" s="766">
        <f t="shared" si="127"/>
        <v>0</v>
      </c>
      <c r="O1461" s="652"/>
      <c r="P1461" s="767"/>
      <c r="R1461" s="833">
        <f t="shared" si="128"/>
        <v>0</v>
      </c>
      <c r="S1461" s="849">
        <f t="shared" si="129"/>
        <v>0</v>
      </c>
    </row>
    <row r="1462" spans="2:19" x14ac:dyDescent="0.35">
      <c r="B1462" s="229"/>
      <c r="C1462" s="301"/>
      <c r="D1462" s="301"/>
      <c r="E1462" s="233"/>
      <c r="F1462" s="301"/>
      <c r="G1462" s="302"/>
      <c r="H1462" s="170"/>
      <c r="I1462" s="170"/>
      <c r="J1462" s="231"/>
      <c r="K1462" s="586">
        <f t="shared" si="125"/>
        <v>0</v>
      </c>
      <c r="L1462" s="587">
        <f t="shared" si="126"/>
        <v>0</v>
      </c>
      <c r="M1462" s="586">
        <f>IF(P1462="x",0,IF(I1462&lt;(INDEX(Lookup!$U$2:$U$10,MATCH($D$43,Lookup!$S$2:$S$10,0))),0,ROUND(((_xlfn.DAYS(I1462,H1462)+1)*J1462)/7,0)))</f>
        <v>0</v>
      </c>
      <c r="N1462" s="766">
        <f t="shared" si="127"/>
        <v>0</v>
      </c>
      <c r="O1462" s="652"/>
      <c r="P1462" s="767"/>
      <c r="R1462" s="833">
        <f t="shared" si="128"/>
        <v>0</v>
      </c>
      <c r="S1462" s="849">
        <f t="shared" si="129"/>
        <v>0</v>
      </c>
    </row>
    <row r="1463" spans="2:19" x14ac:dyDescent="0.35">
      <c r="B1463" s="229"/>
      <c r="C1463" s="301"/>
      <c r="D1463" s="301"/>
      <c r="E1463" s="233"/>
      <c r="F1463" s="301"/>
      <c r="G1463" s="302"/>
      <c r="H1463" s="170"/>
      <c r="I1463" s="170"/>
      <c r="J1463" s="231"/>
      <c r="K1463" s="586">
        <f t="shared" si="125"/>
        <v>0</v>
      </c>
      <c r="L1463" s="587">
        <f t="shared" si="126"/>
        <v>0</v>
      </c>
      <c r="M1463" s="586">
        <f>IF(P1463="x",0,IF(I1463&lt;(INDEX(Lookup!$U$2:$U$10,MATCH($D$43,Lookup!$S$2:$S$10,0))),0,ROUND(((_xlfn.DAYS(I1463,H1463)+1)*J1463)/7,0)))</f>
        <v>0</v>
      </c>
      <c r="N1463" s="766">
        <f t="shared" si="127"/>
        <v>0</v>
      </c>
      <c r="O1463" s="652"/>
      <c r="P1463" s="767"/>
      <c r="R1463" s="833">
        <f t="shared" si="128"/>
        <v>0</v>
      </c>
      <c r="S1463" s="849">
        <f t="shared" si="129"/>
        <v>0</v>
      </c>
    </row>
    <row r="1464" spans="2:19" x14ac:dyDescent="0.35">
      <c r="B1464" s="229"/>
      <c r="C1464" s="301"/>
      <c r="D1464" s="301"/>
      <c r="E1464" s="233"/>
      <c r="F1464" s="301"/>
      <c r="G1464" s="302"/>
      <c r="H1464" s="170"/>
      <c r="I1464" s="170"/>
      <c r="J1464" s="231"/>
      <c r="K1464" s="586">
        <f t="shared" si="125"/>
        <v>0</v>
      </c>
      <c r="L1464" s="587">
        <f t="shared" si="126"/>
        <v>0</v>
      </c>
      <c r="M1464" s="586">
        <f>IF(P1464="x",0,IF(I1464&lt;(INDEX(Lookup!$U$2:$U$10,MATCH($D$43,Lookup!$S$2:$S$10,0))),0,ROUND(((_xlfn.DAYS(I1464,H1464)+1)*J1464)/7,0)))</f>
        <v>0</v>
      </c>
      <c r="N1464" s="766">
        <f t="shared" si="127"/>
        <v>0</v>
      </c>
      <c r="O1464" s="652"/>
      <c r="P1464" s="767"/>
      <c r="R1464" s="833">
        <f t="shared" si="128"/>
        <v>0</v>
      </c>
      <c r="S1464" s="849">
        <f t="shared" si="129"/>
        <v>0</v>
      </c>
    </row>
    <row r="1465" spans="2:19" x14ac:dyDescent="0.35">
      <c r="B1465" s="229"/>
      <c r="C1465" s="301"/>
      <c r="D1465" s="301"/>
      <c r="E1465" s="233"/>
      <c r="F1465" s="301"/>
      <c r="G1465" s="302"/>
      <c r="H1465" s="170"/>
      <c r="I1465" s="170"/>
      <c r="J1465" s="231"/>
      <c r="K1465" s="586">
        <f t="shared" si="125"/>
        <v>0</v>
      </c>
      <c r="L1465" s="587">
        <f t="shared" si="126"/>
        <v>0</v>
      </c>
      <c r="M1465" s="586">
        <f>IF(P1465="x",0,IF(I1465&lt;(INDEX(Lookup!$U$2:$U$10,MATCH($D$43,Lookup!$S$2:$S$10,0))),0,ROUND(((_xlfn.DAYS(I1465,H1465)+1)*J1465)/7,0)))</f>
        <v>0</v>
      </c>
      <c r="N1465" s="766">
        <f t="shared" si="127"/>
        <v>0</v>
      </c>
      <c r="O1465" s="652"/>
      <c r="P1465" s="767"/>
      <c r="R1465" s="833">
        <f t="shared" si="128"/>
        <v>0</v>
      </c>
      <c r="S1465" s="849">
        <f t="shared" si="129"/>
        <v>0</v>
      </c>
    </row>
    <row r="1466" spans="2:19" x14ac:dyDescent="0.35">
      <c r="B1466" s="229"/>
      <c r="C1466" s="301"/>
      <c r="D1466" s="301"/>
      <c r="E1466" s="233"/>
      <c r="F1466" s="301"/>
      <c r="G1466" s="302"/>
      <c r="H1466" s="170"/>
      <c r="I1466" s="170"/>
      <c r="J1466" s="231"/>
      <c r="K1466" s="586">
        <f t="shared" si="125"/>
        <v>0</v>
      </c>
      <c r="L1466" s="587">
        <f t="shared" si="126"/>
        <v>0</v>
      </c>
      <c r="M1466" s="586">
        <f>IF(P1466="x",0,IF(I1466&lt;(INDEX(Lookup!$U$2:$U$10,MATCH($D$43,Lookup!$S$2:$S$10,0))),0,ROUND(((_xlfn.DAYS(I1466,H1466)+1)*J1466)/7,0)))</f>
        <v>0</v>
      </c>
      <c r="N1466" s="766">
        <f t="shared" si="127"/>
        <v>0</v>
      </c>
      <c r="O1466" s="652"/>
      <c r="P1466" s="767"/>
      <c r="R1466" s="833">
        <f t="shared" si="128"/>
        <v>0</v>
      </c>
      <c r="S1466" s="849">
        <f t="shared" si="129"/>
        <v>0</v>
      </c>
    </row>
    <row r="1467" spans="2:19" x14ac:dyDescent="0.35">
      <c r="B1467" s="229"/>
      <c r="C1467" s="301"/>
      <c r="D1467" s="301"/>
      <c r="E1467" s="233"/>
      <c r="F1467" s="301"/>
      <c r="G1467" s="302"/>
      <c r="H1467" s="170"/>
      <c r="I1467" s="170"/>
      <c r="J1467" s="231"/>
      <c r="K1467" s="586">
        <f t="shared" si="125"/>
        <v>0</v>
      </c>
      <c r="L1467" s="587">
        <f t="shared" si="126"/>
        <v>0</v>
      </c>
      <c r="M1467" s="586">
        <f>IF(P1467="x",0,IF(I1467&lt;(INDEX(Lookup!$U$2:$U$10,MATCH($D$43,Lookup!$S$2:$S$10,0))),0,ROUND(((_xlfn.DAYS(I1467,H1467)+1)*J1467)/7,0)))</f>
        <v>0</v>
      </c>
      <c r="N1467" s="766">
        <f t="shared" si="127"/>
        <v>0</v>
      </c>
      <c r="O1467" s="652"/>
      <c r="P1467" s="767"/>
      <c r="R1467" s="833">
        <f t="shared" si="128"/>
        <v>0</v>
      </c>
      <c r="S1467" s="849">
        <f t="shared" si="129"/>
        <v>0</v>
      </c>
    </row>
    <row r="1468" spans="2:19" x14ac:dyDescent="0.35">
      <c r="B1468" s="229"/>
      <c r="C1468" s="301"/>
      <c r="D1468" s="301"/>
      <c r="E1468" s="233"/>
      <c r="F1468" s="301"/>
      <c r="G1468" s="302"/>
      <c r="H1468" s="170"/>
      <c r="I1468" s="170"/>
      <c r="J1468" s="231"/>
      <c r="K1468" s="586">
        <f t="shared" si="125"/>
        <v>0</v>
      </c>
      <c r="L1468" s="587">
        <f t="shared" si="126"/>
        <v>0</v>
      </c>
      <c r="M1468" s="586">
        <f>IF(P1468="x",0,IF(I1468&lt;(INDEX(Lookup!$U$2:$U$10,MATCH($D$43,Lookup!$S$2:$S$10,0))),0,ROUND(((_xlfn.DAYS(I1468,H1468)+1)*J1468)/7,0)))</f>
        <v>0</v>
      </c>
      <c r="N1468" s="766">
        <f t="shared" si="127"/>
        <v>0</v>
      </c>
      <c r="O1468" s="652"/>
      <c r="P1468" s="767"/>
      <c r="R1468" s="833">
        <f t="shared" si="128"/>
        <v>0</v>
      </c>
      <c r="S1468" s="849">
        <f t="shared" si="129"/>
        <v>0</v>
      </c>
    </row>
    <row r="1469" spans="2:19" x14ac:dyDescent="0.35">
      <c r="B1469" s="229"/>
      <c r="C1469" s="301"/>
      <c r="D1469" s="301"/>
      <c r="E1469" s="233"/>
      <c r="F1469" s="301"/>
      <c r="G1469" s="302"/>
      <c r="H1469" s="170"/>
      <c r="I1469" s="170"/>
      <c r="J1469" s="231"/>
      <c r="K1469" s="586">
        <f t="shared" si="125"/>
        <v>0</v>
      </c>
      <c r="L1469" s="587">
        <f t="shared" si="126"/>
        <v>0</v>
      </c>
      <c r="M1469" s="586">
        <f>IF(P1469="x",0,IF(I1469&lt;(INDEX(Lookup!$U$2:$U$10,MATCH($D$43,Lookup!$S$2:$S$10,0))),0,ROUND(((_xlfn.DAYS(I1469,H1469)+1)*J1469)/7,0)))</f>
        <v>0</v>
      </c>
      <c r="N1469" s="766">
        <f t="shared" si="127"/>
        <v>0</v>
      </c>
      <c r="O1469" s="652"/>
      <c r="P1469" s="767"/>
      <c r="R1469" s="833">
        <f t="shared" si="128"/>
        <v>0</v>
      </c>
      <c r="S1469" s="849">
        <f t="shared" si="129"/>
        <v>0</v>
      </c>
    </row>
    <row r="1470" spans="2:19" x14ac:dyDescent="0.35">
      <c r="B1470" s="229"/>
      <c r="C1470" s="301"/>
      <c r="D1470" s="301"/>
      <c r="E1470" s="233"/>
      <c r="F1470" s="301"/>
      <c r="G1470" s="302"/>
      <c r="H1470" s="170"/>
      <c r="I1470" s="170"/>
      <c r="J1470" s="231"/>
      <c r="K1470" s="586">
        <f t="shared" si="125"/>
        <v>0</v>
      </c>
      <c r="L1470" s="587">
        <f t="shared" si="126"/>
        <v>0</v>
      </c>
      <c r="M1470" s="586">
        <f>IF(P1470="x",0,IF(I1470&lt;(INDEX(Lookup!$U$2:$U$10,MATCH($D$43,Lookup!$S$2:$S$10,0))),0,ROUND(((_xlfn.DAYS(I1470,H1470)+1)*J1470)/7,0)))</f>
        <v>0</v>
      </c>
      <c r="N1470" s="766">
        <f t="shared" si="127"/>
        <v>0</v>
      </c>
      <c r="O1470" s="652"/>
      <c r="P1470" s="767"/>
      <c r="R1470" s="833">
        <f t="shared" si="128"/>
        <v>0</v>
      </c>
      <c r="S1470" s="849">
        <f t="shared" si="129"/>
        <v>0</v>
      </c>
    </row>
    <row r="1471" spans="2:19" x14ac:dyDescent="0.35">
      <c r="B1471" s="229"/>
      <c r="C1471" s="301"/>
      <c r="D1471" s="301"/>
      <c r="E1471" s="233"/>
      <c r="F1471" s="301"/>
      <c r="G1471" s="302"/>
      <c r="H1471" s="170"/>
      <c r="I1471" s="170"/>
      <c r="J1471" s="231"/>
      <c r="K1471" s="586">
        <f t="shared" si="125"/>
        <v>0</v>
      </c>
      <c r="L1471" s="587">
        <f t="shared" si="126"/>
        <v>0</v>
      </c>
      <c r="M1471" s="586">
        <f>IF(P1471="x",0,IF(I1471&lt;(INDEX(Lookup!$U$2:$U$10,MATCH($D$43,Lookup!$S$2:$S$10,0))),0,ROUND(((_xlfn.DAYS(I1471,H1471)+1)*J1471)/7,0)))</f>
        <v>0</v>
      </c>
      <c r="N1471" s="766">
        <f t="shared" si="127"/>
        <v>0</v>
      </c>
      <c r="O1471" s="652"/>
      <c r="P1471" s="767"/>
      <c r="R1471" s="833">
        <f t="shared" si="128"/>
        <v>0</v>
      </c>
      <c r="S1471" s="849">
        <f t="shared" si="129"/>
        <v>0</v>
      </c>
    </row>
    <row r="1472" spans="2:19" x14ac:dyDescent="0.35">
      <c r="B1472" s="229"/>
      <c r="C1472" s="301"/>
      <c r="D1472" s="301"/>
      <c r="E1472" s="233"/>
      <c r="F1472" s="301"/>
      <c r="G1472" s="302"/>
      <c r="H1472" s="170"/>
      <c r="I1472" s="170"/>
      <c r="J1472" s="231"/>
      <c r="K1472" s="586">
        <f t="shared" si="125"/>
        <v>0</v>
      </c>
      <c r="L1472" s="587">
        <f t="shared" si="126"/>
        <v>0</v>
      </c>
      <c r="M1472" s="586">
        <f>IF(P1472="x",0,IF(I1472&lt;(INDEX(Lookup!$U$2:$U$10,MATCH($D$43,Lookup!$S$2:$S$10,0))),0,ROUND(((_xlfn.DAYS(I1472,H1472)+1)*J1472)/7,0)))</f>
        <v>0</v>
      </c>
      <c r="N1472" s="766">
        <f t="shared" si="127"/>
        <v>0</v>
      </c>
      <c r="O1472" s="652"/>
      <c r="P1472" s="767"/>
      <c r="R1472" s="833">
        <f t="shared" si="128"/>
        <v>0</v>
      </c>
      <c r="S1472" s="849">
        <f t="shared" si="129"/>
        <v>0</v>
      </c>
    </row>
    <row r="1473" spans="2:19" x14ac:dyDescent="0.35">
      <c r="B1473" s="229"/>
      <c r="C1473" s="301"/>
      <c r="D1473" s="301"/>
      <c r="E1473" s="233"/>
      <c r="F1473" s="301"/>
      <c r="G1473" s="302"/>
      <c r="H1473" s="170"/>
      <c r="I1473" s="170"/>
      <c r="J1473" s="231"/>
      <c r="K1473" s="586">
        <f t="shared" si="125"/>
        <v>0</v>
      </c>
      <c r="L1473" s="587">
        <f t="shared" si="126"/>
        <v>0</v>
      </c>
      <c r="M1473" s="586">
        <f>IF(P1473="x",0,IF(I1473&lt;(INDEX(Lookup!$U$2:$U$10,MATCH($D$43,Lookup!$S$2:$S$10,0))),0,ROUND(((_xlfn.DAYS(I1473,H1473)+1)*J1473)/7,0)))</f>
        <v>0</v>
      </c>
      <c r="N1473" s="766">
        <f t="shared" si="127"/>
        <v>0</v>
      </c>
      <c r="O1473" s="652"/>
      <c r="P1473" s="767"/>
      <c r="R1473" s="833">
        <f t="shared" si="128"/>
        <v>0</v>
      </c>
      <c r="S1473" s="849">
        <f t="shared" si="129"/>
        <v>0</v>
      </c>
    </row>
    <row r="1474" spans="2:19" x14ac:dyDescent="0.35">
      <c r="B1474" s="229"/>
      <c r="C1474" s="301"/>
      <c r="D1474" s="301"/>
      <c r="E1474" s="233"/>
      <c r="F1474" s="301"/>
      <c r="G1474" s="302"/>
      <c r="H1474" s="170"/>
      <c r="I1474" s="170"/>
      <c r="J1474" s="231"/>
      <c r="K1474" s="586">
        <f t="shared" si="125"/>
        <v>0</v>
      </c>
      <c r="L1474" s="587">
        <f t="shared" si="126"/>
        <v>0</v>
      </c>
      <c r="M1474" s="586">
        <f>IF(P1474="x",0,IF(I1474&lt;(INDEX(Lookup!$U$2:$U$10,MATCH($D$43,Lookup!$S$2:$S$10,0))),0,ROUND(((_xlfn.DAYS(I1474,H1474)+1)*J1474)/7,0)))</f>
        <v>0</v>
      </c>
      <c r="N1474" s="766">
        <f t="shared" si="127"/>
        <v>0</v>
      </c>
      <c r="O1474" s="652"/>
      <c r="P1474" s="767"/>
      <c r="R1474" s="833">
        <f t="shared" si="128"/>
        <v>0</v>
      </c>
      <c r="S1474" s="849">
        <f t="shared" si="129"/>
        <v>0</v>
      </c>
    </row>
    <row r="1475" spans="2:19" x14ac:dyDescent="0.35">
      <c r="B1475" s="229"/>
      <c r="C1475" s="301"/>
      <c r="D1475" s="301"/>
      <c r="E1475" s="233"/>
      <c r="F1475" s="301"/>
      <c r="G1475" s="302"/>
      <c r="H1475" s="170"/>
      <c r="I1475" s="170"/>
      <c r="J1475" s="231"/>
      <c r="K1475" s="586">
        <f t="shared" si="125"/>
        <v>0</v>
      </c>
      <c r="L1475" s="587">
        <f t="shared" si="126"/>
        <v>0</v>
      </c>
      <c r="M1475" s="586">
        <f>IF(P1475="x",0,IF(I1475&lt;(INDEX(Lookup!$U$2:$U$10,MATCH($D$43,Lookup!$S$2:$S$10,0))),0,ROUND(((_xlfn.DAYS(I1475,H1475)+1)*J1475)/7,0)))</f>
        <v>0</v>
      </c>
      <c r="N1475" s="766">
        <f t="shared" si="127"/>
        <v>0</v>
      </c>
      <c r="O1475" s="652"/>
      <c r="P1475" s="767"/>
      <c r="R1475" s="833">
        <f t="shared" si="128"/>
        <v>0</v>
      </c>
      <c r="S1475" s="849">
        <f t="shared" si="129"/>
        <v>0</v>
      </c>
    </row>
    <row r="1476" spans="2:19" x14ac:dyDescent="0.35">
      <c r="B1476" s="229"/>
      <c r="C1476" s="301"/>
      <c r="D1476" s="301"/>
      <c r="E1476" s="233"/>
      <c r="F1476" s="301"/>
      <c r="G1476" s="302"/>
      <c r="H1476" s="170"/>
      <c r="I1476" s="170"/>
      <c r="J1476" s="231"/>
      <c r="K1476" s="586">
        <f t="shared" si="125"/>
        <v>0</v>
      </c>
      <c r="L1476" s="587">
        <f t="shared" si="126"/>
        <v>0</v>
      </c>
      <c r="M1476" s="586">
        <f>IF(P1476="x",0,IF(I1476&lt;(INDEX(Lookup!$U$2:$U$10,MATCH($D$43,Lookup!$S$2:$S$10,0))),0,ROUND(((_xlfn.DAYS(I1476,H1476)+1)*J1476)/7,0)))</f>
        <v>0</v>
      </c>
      <c r="N1476" s="766">
        <f t="shared" si="127"/>
        <v>0</v>
      </c>
      <c r="O1476" s="652"/>
      <c r="P1476" s="767"/>
      <c r="R1476" s="833">
        <f t="shared" si="128"/>
        <v>0</v>
      </c>
      <c r="S1476" s="849">
        <f t="shared" si="129"/>
        <v>0</v>
      </c>
    </row>
    <row r="1477" spans="2:19" x14ac:dyDescent="0.35">
      <c r="B1477" s="229"/>
      <c r="C1477" s="301"/>
      <c r="D1477" s="301"/>
      <c r="E1477" s="233"/>
      <c r="F1477" s="301"/>
      <c r="G1477" s="302"/>
      <c r="H1477" s="170"/>
      <c r="I1477" s="170"/>
      <c r="J1477" s="231"/>
      <c r="K1477" s="586">
        <f t="shared" si="125"/>
        <v>0</v>
      </c>
      <c r="L1477" s="587">
        <f t="shared" si="126"/>
        <v>0</v>
      </c>
      <c r="M1477" s="586">
        <f>IF(P1477="x",0,IF(I1477&lt;(INDEX(Lookup!$U$2:$U$10,MATCH($D$43,Lookup!$S$2:$S$10,0))),0,ROUND(((_xlfn.DAYS(I1477,H1477)+1)*J1477)/7,0)))</f>
        <v>0</v>
      </c>
      <c r="N1477" s="766">
        <f t="shared" si="127"/>
        <v>0</v>
      </c>
      <c r="O1477" s="652"/>
      <c r="P1477" s="767"/>
      <c r="R1477" s="833">
        <f t="shared" si="128"/>
        <v>0</v>
      </c>
      <c r="S1477" s="849">
        <f t="shared" si="129"/>
        <v>0</v>
      </c>
    </row>
    <row r="1478" spans="2:19" x14ac:dyDescent="0.35">
      <c r="B1478" s="229"/>
      <c r="C1478" s="301"/>
      <c r="D1478" s="301"/>
      <c r="E1478" s="233"/>
      <c r="F1478" s="301"/>
      <c r="G1478" s="302"/>
      <c r="H1478" s="170"/>
      <c r="I1478" s="170"/>
      <c r="J1478" s="231"/>
      <c r="K1478" s="586">
        <f t="shared" si="125"/>
        <v>0</v>
      </c>
      <c r="L1478" s="587">
        <f t="shared" si="126"/>
        <v>0</v>
      </c>
      <c r="M1478" s="586">
        <f>IF(P1478="x",0,IF(I1478&lt;(INDEX(Lookup!$U$2:$U$10,MATCH($D$43,Lookup!$S$2:$S$10,0))),0,ROUND(((_xlfn.DAYS(I1478,H1478)+1)*J1478)/7,0)))</f>
        <v>0</v>
      </c>
      <c r="N1478" s="766">
        <f t="shared" si="127"/>
        <v>0</v>
      </c>
      <c r="O1478" s="652"/>
      <c r="P1478" s="767"/>
      <c r="R1478" s="833">
        <f t="shared" si="128"/>
        <v>0</v>
      </c>
      <c r="S1478" s="849">
        <f t="shared" si="129"/>
        <v>0</v>
      </c>
    </row>
    <row r="1479" spans="2:19" x14ac:dyDescent="0.35">
      <c r="B1479" s="229"/>
      <c r="C1479" s="301"/>
      <c r="D1479" s="301"/>
      <c r="E1479" s="233"/>
      <c r="F1479" s="301"/>
      <c r="G1479" s="302"/>
      <c r="H1479" s="170"/>
      <c r="I1479" s="170"/>
      <c r="J1479" s="231"/>
      <c r="K1479" s="586">
        <f t="shared" si="125"/>
        <v>0</v>
      </c>
      <c r="L1479" s="587">
        <f t="shared" si="126"/>
        <v>0</v>
      </c>
      <c r="M1479" s="586">
        <f>IF(P1479="x",0,IF(I1479&lt;(INDEX(Lookup!$U$2:$U$10,MATCH($D$43,Lookup!$S$2:$S$10,0))),0,ROUND(((_xlfn.DAYS(I1479,H1479)+1)*J1479)/7,0)))</f>
        <v>0</v>
      </c>
      <c r="N1479" s="766">
        <f t="shared" si="127"/>
        <v>0</v>
      </c>
      <c r="O1479" s="652"/>
      <c r="P1479" s="767"/>
      <c r="R1479" s="833">
        <f t="shared" si="128"/>
        <v>0</v>
      </c>
      <c r="S1479" s="849">
        <f t="shared" si="129"/>
        <v>0</v>
      </c>
    </row>
    <row r="1480" spans="2:19" x14ac:dyDescent="0.35">
      <c r="B1480" s="229"/>
      <c r="C1480" s="301"/>
      <c r="D1480" s="301"/>
      <c r="E1480" s="233"/>
      <c r="F1480" s="301"/>
      <c r="G1480" s="302"/>
      <c r="H1480" s="170"/>
      <c r="I1480" s="170"/>
      <c r="J1480" s="231"/>
      <c r="K1480" s="586">
        <f t="shared" si="125"/>
        <v>0</v>
      </c>
      <c r="L1480" s="587">
        <f t="shared" si="126"/>
        <v>0</v>
      </c>
      <c r="M1480" s="586">
        <f>IF(P1480="x",0,IF(I1480&lt;(INDEX(Lookup!$U$2:$U$10,MATCH($D$43,Lookup!$S$2:$S$10,0))),0,ROUND(((_xlfn.DAYS(I1480,H1480)+1)*J1480)/7,0)))</f>
        <v>0</v>
      </c>
      <c r="N1480" s="766">
        <f t="shared" si="127"/>
        <v>0</v>
      </c>
      <c r="O1480" s="652"/>
      <c r="P1480" s="767"/>
      <c r="R1480" s="833">
        <f t="shared" si="128"/>
        <v>0</v>
      </c>
      <c r="S1480" s="849">
        <f t="shared" si="129"/>
        <v>0</v>
      </c>
    </row>
    <row r="1481" spans="2:19" x14ac:dyDescent="0.35">
      <c r="B1481" s="229"/>
      <c r="C1481" s="301"/>
      <c r="D1481" s="301"/>
      <c r="E1481" s="233"/>
      <c r="F1481" s="301"/>
      <c r="G1481" s="302"/>
      <c r="H1481" s="170"/>
      <c r="I1481" s="170"/>
      <c r="J1481" s="231"/>
      <c r="K1481" s="586">
        <f t="shared" si="125"/>
        <v>0</v>
      </c>
      <c r="L1481" s="587">
        <f t="shared" si="126"/>
        <v>0</v>
      </c>
      <c r="M1481" s="586">
        <f>IF(P1481="x",0,IF(I1481&lt;(INDEX(Lookup!$U$2:$U$10,MATCH($D$43,Lookup!$S$2:$S$10,0))),0,ROUND(((_xlfn.DAYS(I1481,H1481)+1)*J1481)/7,0)))</f>
        <v>0</v>
      </c>
      <c r="N1481" s="766">
        <f t="shared" si="127"/>
        <v>0</v>
      </c>
      <c r="O1481" s="652"/>
      <c r="P1481" s="767"/>
      <c r="R1481" s="833">
        <f t="shared" si="128"/>
        <v>0</v>
      </c>
      <c r="S1481" s="849">
        <f t="shared" si="129"/>
        <v>0</v>
      </c>
    </row>
    <row r="1482" spans="2:19" x14ac:dyDescent="0.35">
      <c r="B1482" s="229"/>
      <c r="C1482" s="301"/>
      <c r="D1482" s="301"/>
      <c r="E1482" s="233"/>
      <c r="F1482" s="301"/>
      <c r="G1482" s="302"/>
      <c r="H1482" s="170"/>
      <c r="I1482" s="170"/>
      <c r="J1482" s="231"/>
      <c r="K1482" s="586">
        <f t="shared" si="125"/>
        <v>0</v>
      </c>
      <c r="L1482" s="587">
        <f t="shared" si="126"/>
        <v>0</v>
      </c>
      <c r="M1482" s="586">
        <f>IF(P1482="x",0,IF(I1482&lt;(INDEX(Lookup!$U$2:$U$10,MATCH($D$43,Lookup!$S$2:$S$10,0))),0,ROUND(((_xlfn.DAYS(I1482,H1482)+1)*J1482)/7,0)))</f>
        <v>0</v>
      </c>
      <c r="N1482" s="766">
        <f t="shared" si="127"/>
        <v>0</v>
      </c>
      <c r="O1482" s="652"/>
      <c r="P1482" s="767"/>
      <c r="R1482" s="833">
        <f t="shared" si="128"/>
        <v>0</v>
      </c>
      <c r="S1482" s="849">
        <f t="shared" si="129"/>
        <v>0</v>
      </c>
    </row>
    <row r="1483" spans="2:19" x14ac:dyDescent="0.35">
      <c r="B1483" s="229"/>
      <c r="C1483" s="301"/>
      <c r="D1483" s="301"/>
      <c r="E1483" s="233"/>
      <c r="F1483" s="301"/>
      <c r="G1483" s="302"/>
      <c r="H1483" s="170"/>
      <c r="I1483" s="170"/>
      <c r="J1483" s="231"/>
      <c r="K1483" s="586">
        <f t="shared" si="125"/>
        <v>0</v>
      </c>
      <c r="L1483" s="587">
        <f t="shared" si="126"/>
        <v>0</v>
      </c>
      <c r="M1483" s="586">
        <f>IF(P1483="x",0,IF(I1483&lt;(INDEX(Lookup!$U$2:$U$10,MATCH($D$43,Lookup!$S$2:$S$10,0))),0,ROUND(((_xlfn.DAYS(I1483,H1483)+1)*J1483)/7,0)))</f>
        <v>0</v>
      </c>
      <c r="N1483" s="766">
        <f t="shared" si="127"/>
        <v>0</v>
      </c>
      <c r="O1483" s="652"/>
      <c r="P1483" s="767"/>
      <c r="R1483" s="833">
        <f t="shared" si="128"/>
        <v>0</v>
      </c>
      <c r="S1483" s="849">
        <f t="shared" si="129"/>
        <v>0</v>
      </c>
    </row>
    <row r="1484" spans="2:19" x14ac:dyDescent="0.35">
      <c r="B1484" s="229"/>
      <c r="C1484" s="301"/>
      <c r="D1484" s="301"/>
      <c r="E1484" s="233"/>
      <c r="F1484" s="301"/>
      <c r="G1484" s="302"/>
      <c r="H1484" s="170"/>
      <c r="I1484" s="170"/>
      <c r="J1484" s="231"/>
      <c r="K1484" s="586">
        <f t="shared" si="125"/>
        <v>0</v>
      </c>
      <c r="L1484" s="587">
        <f t="shared" si="126"/>
        <v>0</v>
      </c>
      <c r="M1484" s="586">
        <f>IF(P1484="x",0,IF(I1484&lt;(INDEX(Lookup!$U$2:$U$10,MATCH($D$43,Lookup!$S$2:$S$10,0))),0,ROUND(((_xlfn.DAYS(I1484,H1484)+1)*J1484)/7,0)))</f>
        <v>0</v>
      </c>
      <c r="N1484" s="766">
        <f t="shared" si="127"/>
        <v>0</v>
      </c>
      <c r="O1484" s="652"/>
      <c r="P1484" s="767"/>
      <c r="R1484" s="833">
        <f t="shared" si="128"/>
        <v>0</v>
      </c>
      <c r="S1484" s="849">
        <f t="shared" si="129"/>
        <v>0</v>
      </c>
    </row>
    <row r="1485" spans="2:19" x14ac:dyDescent="0.35">
      <c r="B1485" s="229"/>
      <c r="C1485" s="301"/>
      <c r="D1485" s="301"/>
      <c r="E1485" s="233"/>
      <c r="F1485" s="301"/>
      <c r="G1485" s="302"/>
      <c r="H1485" s="170"/>
      <c r="I1485" s="170"/>
      <c r="J1485" s="231"/>
      <c r="K1485" s="586">
        <f t="shared" si="125"/>
        <v>0</v>
      </c>
      <c r="L1485" s="587">
        <f t="shared" si="126"/>
        <v>0</v>
      </c>
      <c r="M1485" s="586">
        <f>IF(P1485="x",0,IF(I1485&lt;(INDEX(Lookup!$U$2:$U$10,MATCH($D$43,Lookup!$S$2:$S$10,0))),0,ROUND(((_xlfn.DAYS(I1485,H1485)+1)*J1485)/7,0)))</f>
        <v>0</v>
      </c>
      <c r="N1485" s="766">
        <f t="shared" si="127"/>
        <v>0</v>
      </c>
      <c r="O1485" s="652"/>
      <c r="P1485" s="767"/>
      <c r="R1485" s="833">
        <f t="shared" si="128"/>
        <v>0</v>
      </c>
      <c r="S1485" s="849">
        <f t="shared" si="129"/>
        <v>0</v>
      </c>
    </row>
    <row r="1486" spans="2:19" x14ac:dyDescent="0.35">
      <c r="B1486" s="229"/>
      <c r="C1486" s="301"/>
      <c r="D1486" s="301"/>
      <c r="E1486" s="233"/>
      <c r="F1486" s="301"/>
      <c r="G1486" s="302"/>
      <c r="H1486" s="170"/>
      <c r="I1486" s="170"/>
      <c r="J1486" s="231"/>
      <c r="K1486" s="586">
        <f t="shared" si="125"/>
        <v>0</v>
      </c>
      <c r="L1486" s="587">
        <f t="shared" si="126"/>
        <v>0</v>
      </c>
      <c r="M1486" s="586">
        <f>IF(P1486="x",0,IF(I1486&lt;(INDEX(Lookup!$U$2:$U$10,MATCH($D$43,Lookup!$S$2:$S$10,0))),0,ROUND(((_xlfn.DAYS(I1486,H1486)+1)*J1486)/7,0)))</f>
        <v>0</v>
      </c>
      <c r="N1486" s="766">
        <f t="shared" si="127"/>
        <v>0</v>
      </c>
      <c r="O1486" s="652"/>
      <c r="P1486" s="767"/>
      <c r="R1486" s="833">
        <f t="shared" si="128"/>
        <v>0</v>
      </c>
      <c r="S1486" s="849">
        <f t="shared" si="129"/>
        <v>0</v>
      </c>
    </row>
    <row r="1487" spans="2:19" x14ac:dyDescent="0.35">
      <c r="B1487" s="229"/>
      <c r="C1487" s="301"/>
      <c r="D1487" s="301"/>
      <c r="E1487" s="233"/>
      <c r="F1487" s="301"/>
      <c r="G1487" s="302"/>
      <c r="H1487" s="170"/>
      <c r="I1487" s="170"/>
      <c r="J1487" s="231"/>
      <c r="K1487" s="586">
        <f t="shared" si="125"/>
        <v>0</v>
      </c>
      <c r="L1487" s="587">
        <f t="shared" si="126"/>
        <v>0</v>
      </c>
      <c r="M1487" s="586">
        <f>IF(P1487="x",0,IF(I1487&lt;(INDEX(Lookup!$U$2:$U$10,MATCH($D$43,Lookup!$S$2:$S$10,0))),0,ROUND(((_xlfn.DAYS(I1487,H1487)+1)*J1487)/7,0)))</f>
        <v>0</v>
      </c>
      <c r="N1487" s="766">
        <f t="shared" si="127"/>
        <v>0</v>
      </c>
      <c r="O1487" s="652"/>
      <c r="P1487" s="767"/>
      <c r="R1487" s="833">
        <f t="shared" si="128"/>
        <v>0</v>
      </c>
      <c r="S1487" s="849">
        <f t="shared" si="129"/>
        <v>0</v>
      </c>
    </row>
    <row r="1488" spans="2:19" x14ac:dyDescent="0.35">
      <c r="B1488" s="229"/>
      <c r="C1488" s="301"/>
      <c r="D1488" s="301"/>
      <c r="E1488" s="233"/>
      <c r="F1488" s="301"/>
      <c r="G1488" s="302"/>
      <c r="H1488" s="170"/>
      <c r="I1488" s="170"/>
      <c r="J1488" s="231"/>
      <c r="K1488" s="586">
        <f t="shared" si="125"/>
        <v>0</v>
      </c>
      <c r="L1488" s="587">
        <f t="shared" si="126"/>
        <v>0</v>
      </c>
      <c r="M1488" s="586">
        <f>IF(P1488="x",0,IF(I1488&lt;(INDEX(Lookup!$U$2:$U$10,MATCH($D$43,Lookup!$S$2:$S$10,0))),0,ROUND(((_xlfn.DAYS(I1488,H1488)+1)*J1488)/7,0)))</f>
        <v>0</v>
      </c>
      <c r="N1488" s="766">
        <f t="shared" si="127"/>
        <v>0</v>
      </c>
      <c r="O1488" s="652"/>
      <c r="P1488" s="767"/>
      <c r="R1488" s="833">
        <f t="shared" si="128"/>
        <v>0</v>
      </c>
      <c r="S1488" s="849">
        <f t="shared" si="129"/>
        <v>0</v>
      </c>
    </row>
    <row r="1489" spans="2:19" x14ac:dyDescent="0.35">
      <c r="B1489" s="229"/>
      <c r="C1489" s="301"/>
      <c r="D1489" s="301"/>
      <c r="E1489" s="233"/>
      <c r="F1489" s="301"/>
      <c r="G1489" s="302"/>
      <c r="H1489" s="170"/>
      <c r="I1489" s="170"/>
      <c r="J1489" s="231"/>
      <c r="K1489" s="586">
        <f t="shared" si="125"/>
        <v>0</v>
      </c>
      <c r="L1489" s="587">
        <f t="shared" si="126"/>
        <v>0</v>
      </c>
      <c r="M1489" s="586">
        <f>IF(P1489="x",0,IF(I1489&lt;(INDEX(Lookup!$U$2:$U$10,MATCH($D$43,Lookup!$S$2:$S$10,0))),0,ROUND(((_xlfn.DAYS(I1489,H1489)+1)*J1489)/7,0)))</f>
        <v>0</v>
      </c>
      <c r="N1489" s="766">
        <f t="shared" si="127"/>
        <v>0</v>
      </c>
      <c r="O1489" s="652"/>
      <c r="P1489" s="767"/>
      <c r="R1489" s="833">
        <f t="shared" si="128"/>
        <v>0</v>
      </c>
      <c r="S1489" s="849">
        <f t="shared" si="129"/>
        <v>0</v>
      </c>
    </row>
    <row r="1490" spans="2:19" x14ac:dyDescent="0.35">
      <c r="B1490" s="229"/>
      <c r="C1490" s="301"/>
      <c r="D1490" s="301"/>
      <c r="E1490" s="233"/>
      <c r="F1490" s="301"/>
      <c r="G1490" s="302"/>
      <c r="H1490" s="170"/>
      <c r="I1490" s="170"/>
      <c r="J1490" s="231"/>
      <c r="K1490" s="586">
        <f t="shared" si="125"/>
        <v>0</v>
      </c>
      <c r="L1490" s="587">
        <f t="shared" si="126"/>
        <v>0</v>
      </c>
      <c r="M1490" s="586">
        <f>IF(P1490="x",0,IF(I1490&lt;(INDEX(Lookup!$U$2:$U$10,MATCH($D$43,Lookup!$S$2:$S$10,0))),0,ROUND(((_xlfn.DAYS(I1490,H1490)+1)*J1490)/7,0)))</f>
        <v>0</v>
      </c>
      <c r="N1490" s="766">
        <f t="shared" si="127"/>
        <v>0</v>
      </c>
      <c r="O1490" s="652"/>
      <c r="P1490" s="767"/>
      <c r="R1490" s="833">
        <f t="shared" si="128"/>
        <v>0</v>
      </c>
      <c r="S1490" s="849">
        <f t="shared" si="129"/>
        <v>0</v>
      </c>
    </row>
    <row r="1491" spans="2:19" x14ac:dyDescent="0.35">
      <c r="B1491" s="229"/>
      <c r="C1491" s="301"/>
      <c r="D1491" s="301"/>
      <c r="E1491" s="233"/>
      <c r="F1491" s="301"/>
      <c r="G1491" s="302"/>
      <c r="H1491" s="170"/>
      <c r="I1491" s="170"/>
      <c r="J1491" s="231"/>
      <c r="K1491" s="586">
        <f t="shared" si="125"/>
        <v>0</v>
      </c>
      <c r="L1491" s="587">
        <f t="shared" si="126"/>
        <v>0</v>
      </c>
      <c r="M1491" s="586">
        <f>IF(P1491="x",0,IF(I1491&lt;(INDEX(Lookup!$U$2:$U$10,MATCH($D$43,Lookup!$S$2:$S$10,0))),0,ROUND(((_xlfn.DAYS(I1491,H1491)+1)*J1491)/7,0)))</f>
        <v>0</v>
      </c>
      <c r="N1491" s="766">
        <f t="shared" si="127"/>
        <v>0</v>
      </c>
      <c r="O1491" s="652"/>
      <c r="P1491" s="767"/>
      <c r="R1491" s="833">
        <f t="shared" si="128"/>
        <v>0</v>
      </c>
      <c r="S1491" s="849">
        <f t="shared" si="129"/>
        <v>0</v>
      </c>
    </row>
    <row r="1492" spans="2:19" x14ac:dyDescent="0.35">
      <c r="B1492" s="229"/>
      <c r="C1492" s="301"/>
      <c r="D1492" s="301"/>
      <c r="E1492" s="233"/>
      <c r="F1492" s="301"/>
      <c r="G1492" s="302"/>
      <c r="H1492" s="170"/>
      <c r="I1492" s="170"/>
      <c r="J1492" s="231"/>
      <c r="K1492" s="586">
        <f t="shared" si="125"/>
        <v>0</v>
      </c>
      <c r="L1492" s="587">
        <f t="shared" si="126"/>
        <v>0</v>
      </c>
      <c r="M1492" s="586">
        <f>IF(P1492="x",0,IF(I1492&lt;(INDEX(Lookup!$U$2:$U$10,MATCH($D$43,Lookup!$S$2:$S$10,0))),0,ROUND(((_xlfn.DAYS(I1492,H1492)+1)*J1492)/7,0)))</f>
        <v>0</v>
      </c>
      <c r="N1492" s="766">
        <f t="shared" si="127"/>
        <v>0</v>
      </c>
      <c r="O1492" s="652"/>
      <c r="P1492" s="767"/>
      <c r="R1492" s="833">
        <f t="shared" si="128"/>
        <v>0</v>
      </c>
      <c r="S1492" s="849">
        <f t="shared" si="129"/>
        <v>0</v>
      </c>
    </row>
    <row r="1493" spans="2:19" x14ac:dyDescent="0.35">
      <c r="B1493" s="229"/>
      <c r="C1493" s="301"/>
      <c r="D1493" s="301"/>
      <c r="E1493" s="233"/>
      <c r="F1493" s="301"/>
      <c r="G1493" s="302"/>
      <c r="H1493" s="170"/>
      <c r="I1493" s="170"/>
      <c r="J1493" s="231"/>
      <c r="K1493" s="586">
        <f t="shared" si="125"/>
        <v>0</v>
      </c>
      <c r="L1493" s="587">
        <f t="shared" si="126"/>
        <v>0</v>
      </c>
      <c r="M1493" s="586">
        <f>IF(P1493="x",0,IF(I1493&lt;(INDEX(Lookup!$U$2:$U$10,MATCH($D$43,Lookup!$S$2:$S$10,0))),0,ROUND(((_xlfn.DAYS(I1493,H1493)+1)*J1493)/7,0)))</f>
        <v>0</v>
      </c>
      <c r="N1493" s="766">
        <f t="shared" si="127"/>
        <v>0</v>
      </c>
      <c r="O1493" s="652"/>
      <c r="P1493" s="767"/>
      <c r="R1493" s="833">
        <f t="shared" si="128"/>
        <v>0</v>
      </c>
      <c r="S1493" s="849">
        <f t="shared" si="129"/>
        <v>0</v>
      </c>
    </row>
    <row r="1494" spans="2:19" x14ac:dyDescent="0.35">
      <c r="B1494" s="229"/>
      <c r="C1494" s="301"/>
      <c r="D1494" s="301"/>
      <c r="E1494" s="233"/>
      <c r="F1494" s="301"/>
      <c r="G1494" s="302"/>
      <c r="H1494" s="170"/>
      <c r="I1494" s="170"/>
      <c r="J1494" s="231"/>
      <c r="K1494" s="586">
        <f t="shared" si="125"/>
        <v>0</v>
      </c>
      <c r="L1494" s="587">
        <f t="shared" si="126"/>
        <v>0</v>
      </c>
      <c r="M1494" s="586">
        <f>IF(P1494="x",0,IF(I1494&lt;(INDEX(Lookup!$U$2:$U$10,MATCH($D$43,Lookup!$S$2:$S$10,0))),0,ROUND(((_xlfn.DAYS(I1494,H1494)+1)*J1494)/7,0)))</f>
        <v>0</v>
      </c>
      <c r="N1494" s="766">
        <f t="shared" si="127"/>
        <v>0</v>
      </c>
      <c r="O1494" s="652"/>
      <c r="P1494" s="767"/>
      <c r="R1494" s="833">
        <f t="shared" si="128"/>
        <v>0</v>
      </c>
      <c r="S1494" s="849">
        <f t="shared" si="129"/>
        <v>0</v>
      </c>
    </row>
    <row r="1495" spans="2:19" x14ac:dyDescent="0.35">
      <c r="B1495" s="229"/>
      <c r="C1495" s="301"/>
      <c r="D1495" s="301"/>
      <c r="E1495" s="233"/>
      <c r="F1495" s="301"/>
      <c r="G1495" s="302"/>
      <c r="H1495" s="170"/>
      <c r="I1495" s="170"/>
      <c r="J1495" s="231"/>
      <c r="K1495" s="586">
        <f t="shared" si="125"/>
        <v>0</v>
      </c>
      <c r="L1495" s="587">
        <f t="shared" si="126"/>
        <v>0</v>
      </c>
      <c r="M1495" s="586">
        <f>IF(P1495="x",0,IF(I1495&lt;(INDEX(Lookup!$U$2:$U$10,MATCH($D$43,Lookup!$S$2:$S$10,0))),0,ROUND(((_xlfn.DAYS(I1495,H1495)+1)*J1495)/7,0)))</f>
        <v>0</v>
      </c>
      <c r="N1495" s="766">
        <f t="shared" si="127"/>
        <v>0</v>
      </c>
      <c r="O1495" s="652"/>
      <c r="P1495" s="767"/>
      <c r="R1495" s="833">
        <f t="shared" si="128"/>
        <v>0</v>
      </c>
      <c r="S1495" s="849">
        <f t="shared" si="129"/>
        <v>0</v>
      </c>
    </row>
    <row r="1496" spans="2:19" x14ac:dyDescent="0.35">
      <c r="B1496" s="229"/>
      <c r="C1496" s="301"/>
      <c r="D1496" s="301"/>
      <c r="E1496" s="233"/>
      <c r="F1496" s="301"/>
      <c r="G1496" s="302"/>
      <c r="H1496" s="170"/>
      <c r="I1496" s="170"/>
      <c r="J1496" s="231"/>
      <c r="K1496" s="586">
        <f t="shared" si="125"/>
        <v>0</v>
      </c>
      <c r="L1496" s="587">
        <f t="shared" si="126"/>
        <v>0</v>
      </c>
      <c r="M1496" s="586">
        <f>IF(P1496="x",0,IF(I1496&lt;(INDEX(Lookup!$U$2:$U$10,MATCH($D$43,Lookup!$S$2:$S$10,0))),0,ROUND(((_xlfn.DAYS(I1496,H1496)+1)*J1496)/7,0)))</f>
        <v>0</v>
      </c>
      <c r="N1496" s="766">
        <f t="shared" si="127"/>
        <v>0</v>
      </c>
      <c r="O1496" s="652"/>
      <c r="P1496" s="767"/>
      <c r="R1496" s="833">
        <f t="shared" si="128"/>
        <v>0</v>
      </c>
      <c r="S1496" s="849">
        <f t="shared" si="129"/>
        <v>0</v>
      </c>
    </row>
    <row r="1497" spans="2:19" x14ac:dyDescent="0.35">
      <c r="B1497" s="229"/>
      <c r="C1497" s="301"/>
      <c r="D1497" s="301"/>
      <c r="E1497" s="233"/>
      <c r="F1497" s="301"/>
      <c r="G1497" s="302"/>
      <c r="H1497" s="170"/>
      <c r="I1497" s="170"/>
      <c r="J1497" s="231"/>
      <c r="K1497" s="586">
        <f t="shared" si="125"/>
        <v>0</v>
      </c>
      <c r="L1497" s="587">
        <f t="shared" si="126"/>
        <v>0</v>
      </c>
      <c r="M1497" s="586">
        <f>IF(P1497="x",0,IF(I1497&lt;(INDEX(Lookup!$U$2:$U$10,MATCH($D$43,Lookup!$S$2:$S$10,0))),0,ROUND(((_xlfn.DAYS(I1497,H1497)+1)*J1497)/7,0)))</f>
        <v>0</v>
      </c>
      <c r="N1497" s="766">
        <f t="shared" si="127"/>
        <v>0</v>
      </c>
      <c r="O1497" s="652"/>
      <c r="P1497" s="767"/>
      <c r="R1497" s="833">
        <f t="shared" si="128"/>
        <v>0</v>
      </c>
      <c r="S1497" s="849">
        <f t="shared" si="129"/>
        <v>0</v>
      </c>
    </row>
    <row r="1498" spans="2:19" x14ac:dyDescent="0.35">
      <c r="B1498" s="229"/>
      <c r="C1498" s="301"/>
      <c r="D1498" s="301"/>
      <c r="E1498" s="233"/>
      <c r="F1498" s="301"/>
      <c r="G1498" s="302"/>
      <c r="H1498" s="170"/>
      <c r="I1498" s="170"/>
      <c r="J1498" s="231"/>
      <c r="K1498" s="586">
        <f t="shared" si="125"/>
        <v>0</v>
      </c>
      <c r="L1498" s="587">
        <f t="shared" si="126"/>
        <v>0</v>
      </c>
      <c r="M1498" s="586">
        <f>IF(P1498="x",0,IF(I1498&lt;(INDEX(Lookup!$U$2:$U$10,MATCH($D$43,Lookup!$S$2:$S$10,0))),0,ROUND(((_xlfn.DAYS(I1498,H1498)+1)*J1498)/7,0)))</f>
        <v>0</v>
      </c>
      <c r="N1498" s="766">
        <f t="shared" si="127"/>
        <v>0</v>
      </c>
      <c r="O1498" s="652"/>
      <c r="P1498" s="767"/>
      <c r="R1498" s="833">
        <f t="shared" si="128"/>
        <v>0</v>
      </c>
      <c r="S1498" s="849">
        <f t="shared" si="129"/>
        <v>0</v>
      </c>
    </row>
    <row r="1499" spans="2:19" x14ac:dyDescent="0.35">
      <c r="B1499" s="229"/>
      <c r="C1499" s="301"/>
      <c r="D1499" s="301"/>
      <c r="E1499" s="233"/>
      <c r="F1499" s="301"/>
      <c r="G1499" s="302"/>
      <c r="H1499" s="170"/>
      <c r="I1499" s="170"/>
      <c r="J1499" s="231"/>
      <c r="K1499" s="586">
        <f t="shared" si="125"/>
        <v>0</v>
      </c>
      <c r="L1499" s="587">
        <f t="shared" si="126"/>
        <v>0</v>
      </c>
      <c r="M1499" s="586">
        <f>IF(P1499="x",0,IF(I1499&lt;(INDEX(Lookup!$U$2:$U$10,MATCH($D$43,Lookup!$S$2:$S$10,0))),0,ROUND(((_xlfn.DAYS(I1499,H1499)+1)*J1499)/7,0)))</f>
        <v>0</v>
      </c>
      <c r="N1499" s="766">
        <f t="shared" si="127"/>
        <v>0</v>
      </c>
      <c r="O1499" s="652"/>
      <c r="P1499" s="767"/>
      <c r="R1499" s="833">
        <f t="shared" si="128"/>
        <v>0</v>
      </c>
      <c r="S1499" s="849">
        <f t="shared" si="129"/>
        <v>0</v>
      </c>
    </row>
    <row r="1500" spans="2:19" x14ac:dyDescent="0.35">
      <c r="B1500" s="229"/>
      <c r="C1500" s="301"/>
      <c r="D1500" s="301"/>
      <c r="E1500" s="233"/>
      <c r="F1500" s="301"/>
      <c r="G1500" s="302"/>
      <c r="H1500" s="170"/>
      <c r="I1500" s="170"/>
      <c r="J1500" s="231"/>
      <c r="K1500" s="586">
        <f t="shared" si="125"/>
        <v>0</v>
      </c>
      <c r="L1500" s="587">
        <f t="shared" si="126"/>
        <v>0</v>
      </c>
      <c r="M1500" s="586">
        <f>IF(P1500="x",0,IF(I1500&lt;(INDEX(Lookup!$U$2:$U$10,MATCH($D$43,Lookup!$S$2:$S$10,0))),0,ROUND(((_xlfn.DAYS(I1500,H1500)+1)*J1500)/7,0)))</f>
        <v>0</v>
      </c>
      <c r="N1500" s="766">
        <f t="shared" si="127"/>
        <v>0</v>
      </c>
      <c r="O1500" s="652"/>
      <c r="P1500" s="767"/>
      <c r="R1500" s="833">
        <f t="shared" si="128"/>
        <v>0</v>
      </c>
      <c r="S1500" s="849">
        <f t="shared" si="129"/>
        <v>0</v>
      </c>
    </row>
    <row r="1501" spans="2:19" x14ac:dyDescent="0.35">
      <c r="B1501" s="229"/>
      <c r="C1501" s="301"/>
      <c r="D1501" s="301"/>
      <c r="E1501" s="233"/>
      <c r="F1501" s="301"/>
      <c r="G1501" s="302"/>
      <c r="H1501" s="170"/>
      <c r="I1501" s="170"/>
      <c r="J1501" s="231"/>
      <c r="K1501" s="586">
        <f t="shared" si="125"/>
        <v>0</v>
      </c>
      <c r="L1501" s="587">
        <f t="shared" si="126"/>
        <v>0</v>
      </c>
      <c r="M1501" s="586">
        <f>IF(P1501="x",0,IF(I1501&lt;(INDEX(Lookup!$U$2:$U$10,MATCH($D$43,Lookup!$S$2:$S$10,0))),0,ROUND(((_xlfn.DAYS(I1501,H1501)+1)*J1501)/7,0)))</f>
        <v>0</v>
      </c>
      <c r="N1501" s="766">
        <f t="shared" si="127"/>
        <v>0</v>
      </c>
      <c r="O1501" s="652"/>
      <c r="P1501" s="767"/>
      <c r="R1501" s="833">
        <f t="shared" si="128"/>
        <v>0</v>
      </c>
      <c r="S1501" s="849">
        <f t="shared" si="129"/>
        <v>0</v>
      </c>
    </row>
    <row r="1502" spans="2:19" x14ac:dyDescent="0.35">
      <c r="B1502" s="229"/>
      <c r="C1502" s="301"/>
      <c r="D1502" s="301"/>
      <c r="E1502" s="233"/>
      <c r="F1502" s="301"/>
      <c r="G1502" s="302"/>
      <c r="H1502" s="170"/>
      <c r="I1502" s="170"/>
      <c r="J1502" s="231"/>
      <c r="K1502" s="586">
        <f t="shared" si="125"/>
        <v>0</v>
      </c>
      <c r="L1502" s="587">
        <f t="shared" si="126"/>
        <v>0</v>
      </c>
      <c r="M1502" s="586">
        <f>IF(P1502="x",0,IF(I1502&lt;(INDEX(Lookup!$U$2:$U$10,MATCH($D$43,Lookup!$S$2:$S$10,0))),0,ROUND(((_xlfn.DAYS(I1502,H1502)+1)*J1502)/7,0)))</f>
        <v>0</v>
      </c>
      <c r="N1502" s="766">
        <f t="shared" si="127"/>
        <v>0</v>
      </c>
      <c r="O1502" s="652"/>
      <c r="P1502" s="767"/>
      <c r="R1502" s="833">
        <f t="shared" si="128"/>
        <v>0</v>
      </c>
      <c r="S1502" s="849">
        <f t="shared" si="129"/>
        <v>0</v>
      </c>
    </row>
    <row r="1503" spans="2:19" x14ac:dyDescent="0.35">
      <c r="B1503" s="229"/>
      <c r="C1503" s="301"/>
      <c r="D1503" s="301"/>
      <c r="E1503" s="233"/>
      <c r="F1503" s="301"/>
      <c r="G1503" s="302"/>
      <c r="H1503" s="170"/>
      <c r="I1503" s="170"/>
      <c r="J1503" s="231"/>
      <c r="K1503" s="586">
        <f t="shared" si="125"/>
        <v>0</v>
      </c>
      <c r="L1503" s="587">
        <f t="shared" si="126"/>
        <v>0</v>
      </c>
      <c r="M1503" s="586">
        <f>IF(P1503="x",0,IF(I1503&lt;(INDEX(Lookup!$U$2:$U$10,MATCH($D$43,Lookup!$S$2:$S$10,0))),0,ROUND(((_xlfn.DAYS(I1503,H1503)+1)*J1503)/7,0)))</f>
        <v>0</v>
      </c>
      <c r="N1503" s="766">
        <f t="shared" si="127"/>
        <v>0</v>
      </c>
      <c r="O1503" s="652"/>
      <c r="P1503" s="767"/>
      <c r="R1503" s="833">
        <f t="shared" si="128"/>
        <v>0</v>
      </c>
      <c r="S1503" s="849">
        <f t="shared" si="129"/>
        <v>0</v>
      </c>
    </row>
    <row r="1504" spans="2:19" x14ac:dyDescent="0.35">
      <c r="B1504" s="229"/>
      <c r="C1504" s="301"/>
      <c r="D1504" s="301"/>
      <c r="E1504" s="233"/>
      <c r="F1504" s="301"/>
      <c r="G1504" s="302"/>
      <c r="H1504" s="170"/>
      <c r="I1504" s="170"/>
      <c r="J1504" s="231"/>
      <c r="K1504" s="586">
        <f t="shared" si="125"/>
        <v>0</v>
      </c>
      <c r="L1504" s="587">
        <f t="shared" si="126"/>
        <v>0</v>
      </c>
      <c r="M1504" s="586">
        <f>IF(P1504="x",0,IF(I1504&lt;(INDEX(Lookup!$U$2:$U$10,MATCH($D$43,Lookup!$S$2:$S$10,0))),0,ROUND(((_xlfn.DAYS(I1504,H1504)+1)*J1504)/7,0)))</f>
        <v>0</v>
      </c>
      <c r="N1504" s="766">
        <f t="shared" si="127"/>
        <v>0</v>
      </c>
      <c r="O1504" s="652"/>
      <c r="P1504" s="767"/>
      <c r="R1504" s="833">
        <f t="shared" si="128"/>
        <v>0</v>
      </c>
      <c r="S1504" s="849">
        <f t="shared" si="129"/>
        <v>0</v>
      </c>
    </row>
    <row r="1505" spans="2:19" x14ac:dyDescent="0.35">
      <c r="B1505" s="229"/>
      <c r="C1505" s="301"/>
      <c r="D1505" s="301"/>
      <c r="E1505" s="233"/>
      <c r="F1505" s="301"/>
      <c r="G1505" s="302"/>
      <c r="H1505" s="170"/>
      <c r="I1505" s="170"/>
      <c r="J1505" s="231"/>
      <c r="K1505" s="586">
        <f t="shared" si="125"/>
        <v>0</v>
      </c>
      <c r="L1505" s="587">
        <f t="shared" si="126"/>
        <v>0</v>
      </c>
      <c r="M1505" s="586">
        <f>IF(P1505="x",0,IF(I1505&lt;(INDEX(Lookup!$U$2:$U$10,MATCH($D$43,Lookup!$S$2:$S$10,0))),0,ROUND(((_xlfn.DAYS(I1505,H1505)+1)*J1505)/7,0)))</f>
        <v>0</v>
      </c>
      <c r="N1505" s="766">
        <f t="shared" si="127"/>
        <v>0</v>
      </c>
      <c r="O1505" s="652"/>
      <c r="P1505" s="767"/>
      <c r="R1505" s="833">
        <f t="shared" si="128"/>
        <v>0</v>
      </c>
      <c r="S1505" s="849">
        <f t="shared" si="129"/>
        <v>0</v>
      </c>
    </row>
    <row r="1506" spans="2:19" x14ac:dyDescent="0.35">
      <c r="B1506" s="229"/>
      <c r="C1506" s="301"/>
      <c r="D1506" s="301"/>
      <c r="E1506" s="233"/>
      <c r="F1506" s="301"/>
      <c r="G1506" s="302"/>
      <c r="H1506" s="170"/>
      <c r="I1506" s="170"/>
      <c r="J1506" s="231"/>
      <c r="K1506" s="586">
        <f t="shared" si="125"/>
        <v>0</v>
      </c>
      <c r="L1506" s="587">
        <f t="shared" si="126"/>
        <v>0</v>
      </c>
      <c r="M1506" s="586">
        <f>IF(P1506="x",0,IF(I1506&lt;(INDEX(Lookup!$U$2:$U$10,MATCH($D$43,Lookup!$S$2:$S$10,0))),0,ROUND(((_xlfn.DAYS(I1506,H1506)+1)*J1506)/7,0)))</f>
        <v>0</v>
      </c>
      <c r="N1506" s="766">
        <f t="shared" si="127"/>
        <v>0</v>
      </c>
      <c r="O1506" s="652"/>
      <c r="P1506" s="767"/>
      <c r="R1506" s="833">
        <f t="shared" si="128"/>
        <v>0</v>
      </c>
      <c r="S1506" s="849">
        <f t="shared" si="129"/>
        <v>0</v>
      </c>
    </row>
    <row r="1507" spans="2:19" x14ac:dyDescent="0.35">
      <c r="B1507" s="229"/>
      <c r="C1507" s="301"/>
      <c r="D1507" s="301"/>
      <c r="E1507" s="233"/>
      <c r="F1507" s="301"/>
      <c r="G1507" s="302"/>
      <c r="H1507" s="170"/>
      <c r="I1507" s="170"/>
      <c r="J1507" s="231"/>
      <c r="K1507" s="586">
        <f t="shared" si="125"/>
        <v>0</v>
      </c>
      <c r="L1507" s="587">
        <f t="shared" si="126"/>
        <v>0</v>
      </c>
      <c r="M1507" s="586">
        <f>IF(P1507="x",0,IF(I1507&lt;(INDEX(Lookup!$U$2:$U$10,MATCH($D$43,Lookup!$S$2:$S$10,0))),0,ROUND(((_xlfn.DAYS(I1507,H1507)+1)*J1507)/7,0)))</f>
        <v>0</v>
      </c>
      <c r="N1507" s="766">
        <f t="shared" si="127"/>
        <v>0</v>
      </c>
      <c r="O1507" s="652"/>
      <c r="P1507" s="767"/>
      <c r="R1507" s="833">
        <f t="shared" si="128"/>
        <v>0</v>
      </c>
      <c r="S1507" s="849">
        <f t="shared" si="129"/>
        <v>0</v>
      </c>
    </row>
    <row r="1508" spans="2:19" x14ac:dyDescent="0.35">
      <c r="B1508" s="229"/>
      <c r="C1508" s="301"/>
      <c r="D1508" s="301"/>
      <c r="E1508" s="233"/>
      <c r="F1508" s="301"/>
      <c r="G1508" s="302"/>
      <c r="H1508" s="170"/>
      <c r="I1508" s="170"/>
      <c r="J1508" s="231"/>
      <c r="K1508" s="586">
        <f t="shared" si="125"/>
        <v>0</v>
      </c>
      <c r="L1508" s="587">
        <f t="shared" si="126"/>
        <v>0</v>
      </c>
      <c r="M1508" s="586">
        <f>IF(P1508="x",0,IF(I1508&lt;(INDEX(Lookup!$U$2:$U$10,MATCH($D$43,Lookup!$S$2:$S$10,0))),0,ROUND(((_xlfn.DAYS(I1508,H1508)+1)*J1508)/7,0)))</f>
        <v>0</v>
      </c>
      <c r="N1508" s="766">
        <f t="shared" si="127"/>
        <v>0</v>
      </c>
      <c r="O1508" s="652"/>
      <c r="P1508" s="767"/>
      <c r="R1508" s="833">
        <f t="shared" si="128"/>
        <v>0</v>
      </c>
      <c r="S1508" s="849">
        <f t="shared" si="129"/>
        <v>0</v>
      </c>
    </row>
    <row r="1509" spans="2:19" x14ac:dyDescent="0.35">
      <c r="B1509" s="229"/>
      <c r="C1509" s="301"/>
      <c r="D1509" s="301"/>
      <c r="E1509" s="233"/>
      <c r="F1509" s="301"/>
      <c r="G1509" s="302"/>
      <c r="H1509" s="170"/>
      <c r="I1509" s="170"/>
      <c r="J1509" s="231"/>
      <c r="K1509" s="586">
        <f t="shared" si="125"/>
        <v>0</v>
      </c>
      <c r="L1509" s="587">
        <f t="shared" si="126"/>
        <v>0</v>
      </c>
      <c r="M1509" s="586">
        <f>IF(P1509="x",0,IF(I1509&lt;(INDEX(Lookup!$U$2:$U$10,MATCH($D$43,Lookup!$S$2:$S$10,0))),0,ROUND(((_xlfn.DAYS(I1509,H1509)+1)*J1509)/7,0)))</f>
        <v>0</v>
      </c>
      <c r="N1509" s="766">
        <f t="shared" si="127"/>
        <v>0</v>
      </c>
      <c r="O1509" s="652"/>
      <c r="P1509" s="767"/>
      <c r="R1509" s="833">
        <f t="shared" si="128"/>
        <v>0</v>
      </c>
      <c r="S1509" s="849">
        <f t="shared" si="129"/>
        <v>0</v>
      </c>
    </row>
    <row r="1510" spans="2:19" x14ac:dyDescent="0.35">
      <c r="B1510" s="229"/>
      <c r="C1510" s="301"/>
      <c r="D1510" s="301"/>
      <c r="E1510" s="233"/>
      <c r="F1510" s="301"/>
      <c r="G1510" s="302"/>
      <c r="H1510" s="170"/>
      <c r="I1510" s="170"/>
      <c r="J1510" s="231"/>
      <c r="K1510" s="586">
        <f t="shared" si="125"/>
        <v>0</v>
      </c>
      <c r="L1510" s="587">
        <f t="shared" si="126"/>
        <v>0</v>
      </c>
      <c r="M1510" s="586">
        <f>IF(P1510="x",0,IF(I1510&lt;(INDEX(Lookup!$U$2:$U$10,MATCH($D$43,Lookup!$S$2:$S$10,0))),0,ROUND(((_xlfn.DAYS(I1510,H1510)+1)*J1510)/7,0)))</f>
        <v>0</v>
      </c>
      <c r="N1510" s="766">
        <f t="shared" si="127"/>
        <v>0</v>
      </c>
      <c r="O1510" s="652"/>
      <c r="P1510" s="767"/>
      <c r="R1510" s="833">
        <f t="shared" si="128"/>
        <v>0</v>
      </c>
      <c r="S1510" s="849">
        <f t="shared" si="129"/>
        <v>0</v>
      </c>
    </row>
    <row r="1511" spans="2:19" x14ac:dyDescent="0.35">
      <c r="B1511" s="229"/>
      <c r="C1511" s="301"/>
      <c r="D1511" s="301"/>
      <c r="E1511" s="233"/>
      <c r="F1511" s="301"/>
      <c r="G1511" s="302"/>
      <c r="H1511" s="170"/>
      <c r="I1511" s="170"/>
      <c r="J1511" s="231"/>
      <c r="K1511" s="586">
        <f t="shared" si="125"/>
        <v>0</v>
      </c>
      <c r="L1511" s="587">
        <f t="shared" si="126"/>
        <v>0</v>
      </c>
      <c r="M1511" s="586">
        <f>IF(P1511="x",0,IF(I1511&lt;(INDEX(Lookup!$U$2:$U$10,MATCH($D$43,Lookup!$S$2:$S$10,0))),0,ROUND(((_xlfn.DAYS(I1511,H1511)+1)*J1511)/7,0)))</f>
        <v>0</v>
      </c>
      <c r="N1511" s="766">
        <f t="shared" si="127"/>
        <v>0</v>
      </c>
      <c r="O1511" s="652"/>
      <c r="P1511" s="767"/>
      <c r="R1511" s="833">
        <f t="shared" si="128"/>
        <v>0</v>
      </c>
      <c r="S1511" s="849">
        <f t="shared" si="129"/>
        <v>0</v>
      </c>
    </row>
    <row r="1512" spans="2:19" x14ac:dyDescent="0.35">
      <c r="B1512" s="229"/>
      <c r="C1512" s="301"/>
      <c r="D1512" s="301"/>
      <c r="E1512" s="233"/>
      <c r="F1512" s="301"/>
      <c r="G1512" s="302"/>
      <c r="H1512" s="170"/>
      <c r="I1512" s="170"/>
      <c r="J1512" s="231"/>
      <c r="K1512" s="586">
        <f t="shared" si="125"/>
        <v>0</v>
      </c>
      <c r="L1512" s="587">
        <f t="shared" si="126"/>
        <v>0</v>
      </c>
      <c r="M1512" s="586">
        <f>IF(P1512="x",0,IF(I1512&lt;(INDEX(Lookup!$U$2:$U$10,MATCH($D$43,Lookup!$S$2:$S$10,0))),0,ROUND(((_xlfn.DAYS(I1512,H1512)+1)*J1512)/7,0)))</f>
        <v>0</v>
      </c>
      <c r="N1512" s="766">
        <f t="shared" si="127"/>
        <v>0</v>
      </c>
      <c r="O1512" s="652"/>
      <c r="P1512" s="767"/>
      <c r="R1512" s="833">
        <f t="shared" si="128"/>
        <v>0</v>
      </c>
      <c r="S1512" s="849">
        <f t="shared" si="129"/>
        <v>0</v>
      </c>
    </row>
    <row r="1513" spans="2:19" x14ac:dyDescent="0.35">
      <c r="B1513" s="229"/>
      <c r="C1513" s="301"/>
      <c r="D1513" s="301"/>
      <c r="E1513" s="233"/>
      <c r="F1513" s="301"/>
      <c r="G1513" s="302"/>
      <c r="H1513" s="170"/>
      <c r="I1513" s="170"/>
      <c r="J1513" s="231"/>
      <c r="K1513" s="586">
        <f t="shared" si="125"/>
        <v>0</v>
      </c>
      <c r="L1513" s="587">
        <f t="shared" si="126"/>
        <v>0</v>
      </c>
      <c r="M1513" s="586">
        <f>IF(P1513="x",0,IF(I1513&lt;(INDEX(Lookup!$U$2:$U$10,MATCH($D$43,Lookup!$S$2:$S$10,0))),0,ROUND(((_xlfn.DAYS(I1513,H1513)+1)*J1513)/7,0)))</f>
        <v>0</v>
      </c>
      <c r="N1513" s="766">
        <f t="shared" si="127"/>
        <v>0</v>
      </c>
      <c r="O1513" s="652"/>
      <c r="P1513" s="767"/>
      <c r="R1513" s="833">
        <f t="shared" si="128"/>
        <v>0</v>
      </c>
      <c r="S1513" s="849">
        <f t="shared" si="129"/>
        <v>0</v>
      </c>
    </row>
    <row r="1514" spans="2:19" x14ac:dyDescent="0.35">
      <c r="B1514" s="229"/>
      <c r="C1514" s="301"/>
      <c r="D1514" s="301"/>
      <c r="E1514" s="233"/>
      <c r="F1514" s="301"/>
      <c r="G1514" s="302"/>
      <c r="H1514" s="170"/>
      <c r="I1514" s="170"/>
      <c r="J1514" s="231"/>
      <c r="K1514" s="586">
        <f t="shared" si="125"/>
        <v>0</v>
      </c>
      <c r="L1514" s="587">
        <f t="shared" si="126"/>
        <v>0</v>
      </c>
      <c r="M1514" s="586">
        <f>IF(P1514="x",0,IF(I1514&lt;(INDEX(Lookup!$U$2:$U$10,MATCH($D$43,Lookup!$S$2:$S$10,0))),0,ROUND(((_xlfn.DAYS(I1514,H1514)+1)*J1514)/7,0)))</f>
        <v>0</v>
      </c>
      <c r="N1514" s="766">
        <f t="shared" si="127"/>
        <v>0</v>
      </c>
      <c r="O1514" s="652"/>
      <c r="P1514" s="767"/>
      <c r="R1514" s="833">
        <f t="shared" si="128"/>
        <v>0</v>
      </c>
      <c r="S1514" s="849">
        <f t="shared" si="129"/>
        <v>0</v>
      </c>
    </row>
    <row r="1515" spans="2:19" x14ac:dyDescent="0.35">
      <c r="B1515" s="229"/>
      <c r="C1515" s="301"/>
      <c r="D1515" s="301"/>
      <c r="E1515" s="233"/>
      <c r="F1515" s="301"/>
      <c r="G1515" s="302"/>
      <c r="H1515" s="170"/>
      <c r="I1515" s="170"/>
      <c r="J1515" s="231"/>
      <c r="K1515" s="586">
        <f t="shared" si="125"/>
        <v>0</v>
      </c>
      <c r="L1515" s="587">
        <f t="shared" si="126"/>
        <v>0</v>
      </c>
      <c r="M1515" s="586">
        <f>IF(P1515="x",0,IF(I1515&lt;(INDEX(Lookup!$U$2:$U$10,MATCH($D$43,Lookup!$S$2:$S$10,0))),0,ROUND(((_xlfn.DAYS(I1515,H1515)+1)*J1515)/7,0)))</f>
        <v>0</v>
      </c>
      <c r="N1515" s="766">
        <f t="shared" si="127"/>
        <v>0</v>
      </c>
      <c r="O1515" s="652"/>
      <c r="P1515" s="767"/>
      <c r="R1515" s="833">
        <f t="shared" si="128"/>
        <v>0</v>
      </c>
      <c r="S1515" s="849">
        <f t="shared" si="129"/>
        <v>0</v>
      </c>
    </row>
    <row r="1516" spans="2:19" x14ac:dyDescent="0.35">
      <c r="B1516" s="229"/>
      <c r="C1516" s="301"/>
      <c r="D1516" s="301"/>
      <c r="E1516" s="233"/>
      <c r="F1516" s="301"/>
      <c r="G1516" s="302"/>
      <c r="H1516" s="170"/>
      <c r="I1516" s="170"/>
      <c r="J1516" s="231"/>
      <c r="K1516" s="586">
        <f t="shared" si="125"/>
        <v>0</v>
      </c>
      <c r="L1516" s="587">
        <f t="shared" si="126"/>
        <v>0</v>
      </c>
      <c r="M1516" s="586">
        <f>IF(P1516="x",0,IF(I1516&lt;(INDEX(Lookup!$U$2:$U$10,MATCH($D$43,Lookup!$S$2:$S$10,0))),0,ROUND(((_xlfn.DAYS(I1516,H1516)+1)*J1516)/7,0)))</f>
        <v>0</v>
      </c>
      <c r="N1516" s="766">
        <f t="shared" si="127"/>
        <v>0</v>
      </c>
      <c r="O1516" s="652"/>
      <c r="P1516" s="767"/>
      <c r="R1516" s="833">
        <f t="shared" si="128"/>
        <v>0</v>
      </c>
      <c r="S1516" s="849">
        <f t="shared" si="129"/>
        <v>0</v>
      </c>
    </row>
    <row r="1517" spans="2:19" x14ac:dyDescent="0.35">
      <c r="B1517" s="229"/>
      <c r="C1517" s="301"/>
      <c r="D1517" s="301"/>
      <c r="E1517" s="233"/>
      <c r="F1517" s="301"/>
      <c r="G1517" s="302"/>
      <c r="H1517" s="170"/>
      <c r="I1517" s="170"/>
      <c r="J1517" s="231"/>
      <c r="K1517" s="586">
        <f t="shared" si="125"/>
        <v>0</v>
      </c>
      <c r="L1517" s="587">
        <f t="shared" si="126"/>
        <v>0</v>
      </c>
      <c r="M1517" s="586">
        <f>IF(P1517="x",0,IF(I1517&lt;(INDEX(Lookup!$U$2:$U$10,MATCH($D$43,Lookup!$S$2:$S$10,0))),0,ROUND(((_xlfn.DAYS(I1517,H1517)+1)*J1517)/7,0)))</f>
        <v>0</v>
      </c>
      <c r="N1517" s="766">
        <f t="shared" si="127"/>
        <v>0</v>
      </c>
      <c r="O1517" s="652"/>
      <c r="P1517" s="767"/>
      <c r="R1517" s="833">
        <f t="shared" si="128"/>
        <v>0</v>
      </c>
      <c r="S1517" s="849">
        <f t="shared" si="129"/>
        <v>0</v>
      </c>
    </row>
    <row r="1518" spans="2:19" x14ac:dyDescent="0.35">
      <c r="B1518" s="229"/>
      <c r="C1518" s="301"/>
      <c r="D1518" s="301"/>
      <c r="E1518" s="233"/>
      <c r="F1518" s="301"/>
      <c r="G1518" s="302"/>
      <c r="H1518" s="170"/>
      <c r="I1518" s="170"/>
      <c r="J1518" s="231"/>
      <c r="K1518" s="586">
        <f t="shared" si="125"/>
        <v>0</v>
      </c>
      <c r="L1518" s="587">
        <f t="shared" si="126"/>
        <v>0</v>
      </c>
      <c r="M1518" s="586">
        <f>IF(P1518="x",0,IF(I1518&lt;(INDEX(Lookup!$U$2:$U$10,MATCH($D$43,Lookup!$S$2:$S$10,0))),0,ROUND(((_xlfn.DAYS(I1518,H1518)+1)*J1518)/7,0)))</f>
        <v>0</v>
      </c>
      <c r="N1518" s="766">
        <f t="shared" si="127"/>
        <v>0</v>
      </c>
      <c r="O1518" s="652"/>
      <c r="P1518" s="767"/>
      <c r="R1518" s="833">
        <f t="shared" si="128"/>
        <v>0</v>
      </c>
      <c r="S1518" s="849">
        <f t="shared" si="129"/>
        <v>0</v>
      </c>
    </row>
    <row r="1519" spans="2:19" x14ac:dyDescent="0.35">
      <c r="B1519" s="229"/>
      <c r="C1519" s="301"/>
      <c r="D1519" s="301"/>
      <c r="E1519" s="233"/>
      <c r="F1519" s="301"/>
      <c r="G1519" s="302"/>
      <c r="H1519" s="170"/>
      <c r="I1519" s="170"/>
      <c r="J1519" s="231"/>
      <c r="K1519" s="586">
        <f t="shared" ref="K1519:K1582" si="130">ROUND(((_xlfn.DAYS(I1519,H1519)+1)*J1519)/7,0)</f>
        <v>0</v>
      </c>
      <c r="L1519" s="587">
        <f t="shared" ref="L1519:L1582" si="131">K1519*$K$6</f>
        <v>0</v>
      </c>
      <c r="M1519" s="586">
        <f>IF(P1519="x",0,IF(I1519&lt;(INDEX(Lookup!$U$2:$U$10,MATCH($D$43,Lookup!$S$2:$S$10,0))),0,ROUND(((_xlfn.DAYS(I1519,H1519)+1)*J1519)/7,0)))</f>
        <v>0</v>
      </c>
      <c r="N1519" s="766">
        <f t="shared" ref="N1519:N1582" si="132">M1519*$K$6</f>
        <v>0</v>
      </c>
      <c r="O1519" s="652"/>
      <c r="P1519" s="767"/>
      <c r="R1519" s="833">
        <f t="shared" ref="R1519:R1582" si="133">L1519*$I$30</f>
        <v>0</v>
      </c>
      <c r="S1519" s="849">
        <f t="shared" ref="S1519:S1582" si="134">N1519*$I$40</f>
        <v>0</v>
      </c>
    </row>
    <row r="1520" spans="2:19" x14ac:dyDescent="0.35">
      <c r="B1520" s="229"/>
      <c r="C1520" s="301"/>
      <c r="D1520" s="301"/>
      <c r="E1520" s="233"/>
      <c r="F1520" s="301"/>
      <c r="G1520" s="302"/>
      <c r="H1520" s="170"/>
      <c r="I1520" s="170"/>
      <c r="J1520" s="231"/>
      <c r="K1520" s="586">
        <f t="shared" si="130"/>
        <v>0</v>
      </c>
      <c r="L1520" s="587">
        <f t="shared" si="131"/>
        <v>0</v>
      </c>
      <c r="M1520" s="586">
        <f>IF(P1520="x",0,IF(I1520&lt;(INDEX(Lookup!$U$2:$U$10,MATCH($D$43,Lookup!$S$2:$S$10,0))),0,ROUND(((_xlfn.DAYS(I1520,H1520)+1)*J1520)/7,0)))</f>
        <v>0</v>
      </c>
      <c r="N1520" s="766">
        <f t="shared" si="132"/>
        <v>0</v>
      </c>
      <c r="O1520" s="652"/>
      <c r="P1520" s="767"/>
      <c r="R1520" s="833">
        <f t="shared" si="133"/>
        <v>0</v>
      </c>
      <c r="S1520" s="849">
        <f t="shared" si="134"/>
        <v>0</v>
      </c>
    </row>
    <row r="1521" spans="2:19" x14ac:dyDescent="0.35">
      <c r="B1521" s="229"/>
      <c r="C1521" s="301"/>
      <c r="D1521" s="301"/>
      <c r="E1521" s="233"/>
      <c r="F1521" s="301"/>
      <c r="G1521" s="302"/>
      <c r="H1521" s="170"/>
      <c r="I1521" s="170"/>
      <c r="J1521" s="231"/>
      <c r="K1521" s="586">
        <f t="shared" si="130"/>
        <v>0</v>
      </c>
      <c r="L1521" s="587">
        <f t="shared" si="131"/>
        <v>0</v>
      </c>
      <c r="M1521" s="586">
        <f>IF(P1521="x",0,IF(I1521&lt;(INDEX(Lookup!$U$2:$U$10,MATCH($D$43,Lookup!$S$2:$S$10,0))),0,ROUND(((_xlfn.DAYS(I1521,H1521)+1)*J1521)/7,0)))</f>
        <v>0</v>
      </c>
      <c r="N1521" s="766">
        <f t="shared" si="132"/>
        <v>0</v>
      </c>
      <c r="O1521" s="652"/>
      <c r="P1521" s="767"/>
      <c r="R1521" s="833">
        <f t="shared" si="133"/>
        <v>0</v>
      </c>
      <c r="S1521" s="849">
        <f t="shared" si="134"/>
        <v>0</v>
      </c>
    </row>
    <row r="1522" spans="2:19" x14ac:dyDescent="0.35">
      <c r="B1522" s="229"/>
      <c r="C1522" s="301"/>
      <c r="D1522" s="301"/>
      <c r="E1522" s="233"/>
      <c r="F1522" s="301"/>
      <c r="G1522" s="302"/>
      <c r="H1522" s="170"/>
      <c r="I1522" s="170"/>
      <c r="J1522" s="231"/>
      <c r="K1522" s="586">
        <f t="shared" si="130"/>
        <v>0</v>
      </c>
      <c r="L1522" s="587">
        <f t="shared" si="131"/>
        <v>0</v>
      </c>
      <c r="M1522" s="586">
        <f>IF(P1522="x",0,IF(I1522&lt;(INDEX(Lookup!$U$2:$U$10,MATCH($D$43,Lookup!$S$2:$S$10,0))),0,ROUND(((_xlfn.DAYS(I1522,H1522)+1)*J1522)/7,0)))</f>
        <v>0</v>
      </c>
      <c r="N1522" s="766">
        <f t="shared" si="132"/>
        <v>0</v>
      </c>
      <c r="O1522" s="652"/>
      <c r="P1522" s="767"/>
      <c r="R1522" s="833">
        <f t="shared" si="133"/>
        <v>0</v>
      </c>
      <c r="S1522" s="849">
        <f t="shared" si="134"/>
        <v>0</v>
      </c>
    </row>
    <row r="1523" spans="2:19" x14ac:dyDescent="0.35">
      <c r="B1523" s="229"/>
      <c r="C1523" s="301"/>
      <c r="D1523" s="301"/>
      <c r="E1523" s="233"/>
      <c r="F1523" s="301"/>
      <c r="G1523" s="302"/>
      <c r="H1523" s="170"/>
      <c r="I1523" s="170"/>
      <c r="J1523" s="231"/>
      <c r="K1523" s="586">
        <f t="shared" si="130"/>
        <v>0</v>
      </c>
      <c r="L1523" s="587">
        <f t="shared" si="131"/>
        <v>0</v>
      </c>
      <c r="M1523" s="586">
        <f>IF(P1523="x",0,IF(I1523&lt;(INDEX(Lookup!$U$2:$U$10,MATCH($D$43,Lookup!$S$2:$S$10,0))),0,ROUND(((_xlfn.DAYS(I1523,H1523)+1)*J1523)/7,0)))</f>
        <v>0</v>
      </c>
      <c r="N1523" s="766">
        <f t="shared" si="132"/>
        <v>0</v>
      </c>
      <c r="O1523" s="652"/>
      <c r="P1523" s="767"/>
      <c r="R1523" s="833">
        <f t="shared" si="133"/>
        <v>0</v>
      </c>
      <c r="S1523" s="849">
        <f t="shared" si="134"/>
        <v>0</v>
      </c>
    </row>
    <row r="1524" spans="2:19" x14ac:dyDescent="0.35">
      <c r="B1524" s="229"/>
      <c r="C1524" s="301"/>
      <c r="D1524" s="301"/>
      <c r="E1524" s="233"/>
      <c r="F1524" s="301"/>
      <c r="G1524" s="302"/>
      <c r="H1524" s="170"/>
      <c r="I1524" s="170"/>
      <c r="J1524" s="231"/>
      <c r="K1524" s="586">
        <f t="shared" si="130"/>
        <v>0</v>
      </c>
      <c r="L1524" s="587">
        <f t="shared" si="131"/>
        <v>0</v>
      </c>
      <c r="M1524" s="586">
        <f>IF(P1524="x",0,IF(I1524&lt;(INDEX(Lookup!$U$2:$U$10,MATCH($D$43,Lookup!$S$2:$S$10,0))),0,ROUND(((_xlfn.DAYS(I1524,H1524)+1)*J1524)/7,0)))</f>
        <v>0</v>
      </c>
      <c r="N1524" s="766">
        <f t="shared" si="132"/>
        <v>0</v>
      </c>
      <c r="O1524" s="652"/>
      <c r="P1524" s="767"/>
      <c r="R1524" s="833">
        <f t="shared" si="133"/>
        <v>0</v>
      </c>
      <c r="S1524" s="849">
        <f t="shared" si="134"/>
        <v>0</v>
      </c>
    </row>
    <row r="1525" spans="2:19" x14ac:dyDescent="0.35">
      <c r="B1525" s="229"/>
      <c r="C1525" s="301"/>
      <c r="D1525" s="301"/>
      <c r="E1525" s="233"/>
      <c r="F1525" s="301"/>
      <c r="G1525" s="302"/>
      <c r="H1525" s="170"/>
      <c r="I1525" s="170"/>
      <c r="J1525" s="231"/>
      <c r="K1525" s="586">
        <f t="shared" si="130"/>
        <v>0</v>
      </c>
      <c r="L1525" s="587">
        <f t="shared" si="131"/>
        <v>0</v>
      </c>
      <c r="M1525" s="586">
        <f>IF(P1525="x",0,IF(I1525&lt;(INDEX(Lookup!$U$2:$U$10,MATCH($D$43,Lookup!$S$2:$S$10,0))),0,ROUND(((_xlfn.DAYS(I1525,H1525)+1)*J1525)/7,0)))</f>
        <v>0</v>
      </c>
      <c r="N1525" s="766">
        <f t="shared" si="132"/>
        <v>0</v>
      </c>
      <c r="O1525" s="652"/>
      <c r="P1525" s="767"/>
      <c r="R1525" s="833">
        <f t="shared" si="133"/>
        <v>0</v>
      </c>
      <c r="S1525" s="849">
        <f t="shared" si="134"/>
        <v>0</v>
      </c>
    </row>
    <row r="1526" spans="2:19" x14ac:dyDescent="0.35">
      <c r="B1526" s="229"/>
      <c r="C1526" s="301"/>
      <c r="D1526" s="301"/>
      <c r="E1526" s="233"/>
      <c r="F1526" s="301"/>
      <c r="G1526" s="302"/>
      <c r="H1526" s="170"/>
      <c r="I1526" s="170"/>
      <c r="J1526" s="231"/>
      <c r="K1526" s="586">
        <f t="shared" si="130"/>
        <v>0</v>
      </c>
      <c r="L1526" s="587">
        <f t="shared" si="131"/>
        <v>0</v>
      </c>
      <c r="M1526" s="586">
        <f>IF(P1526="x",0,IF(I1526&lt;(INDEX(Lookup!$U$2:$U$10,MATCH($D$43,Lookup!$S$2:$S$10,0))),0,ROUND(((_xlfn.DAYS(I1526,H1526)+1)*J1526)/7,0)))</f>
        <v>0</v>
      </c>
      <c r="N1526" s="766">
        <f t="shared" si="132"/>
        <v>0</v>
      </c>
      <c r="O1526" s="652"/>
      <c r="P1526" s="767"/>
      <c r="R1526" s="833">
        <f t="shared" si="133"/>
        <v>0</v>
      </c>
      <c r="S1526" s="849">
        <f t="shared" si="134"/>
        <v>0</v>
      </c>
    </row>
    <row r="1527" spans="2:19" x14ac:dyDescent="0.35">
      <c r="B1527" s="229"/>
      <c r="C1527" s="301"/>
      <c r="D1527" s="301"/>
      <c r="E1527" s="233"/>
      <c r="F1527" s="301"/>
      <c r="G1527" s="302"/>
      <c r="H1527" s="170"/>
      <c r="I1527" s="170"/>
      <c r="J1527" s="231"/>
      <c r="K1527" s="586">
        <f t="shared" si="130"/>
        <v>0</v>
      </c>
      <c r="L1527" s="587">
        <f t="shared" si="131"/>
        <v>0</v>
      </c>
      <c r="M1527" s="586">
        <f>IF(P1527="x",0,IF(I1527&lt;(INDEX(Lookup!$U$2:$U$10,MATCH($D$43,Lookup!$S$2:$S$10,0))),0,ROUND(((_xlfn.DAYS(I1527,H1527)+1)*J1527)/7,0)))</f>
        <v>0</v>
      </c>
      <c r="N1527" s="766">
        <f t="shared" si="132"/>
        <v>0</v>
      </c>
      <c r="O1527" s="652"/>
      <c r="P1527" s="767"/>
      <c r="R1527" s="833">
        <f t="shared" si="133"/>
        <v>0</v>
      </c>
      <c r="S1527" s="849">
        <f t="shared" si="134"/>
        <v>0</v>
      </c>
    </row>
    <row r="1528" spans="2:19" x14ac:dyDescent="0.35">
      <c r="B1528" s="229"/>
      <c r="C1528" s="301"/>
      <c r="D1528" s="301"/>
      <c r="E1528" s="233"/>
      <c r="F1528" s="301"/>
      <c r="G1528" s="302"/>
      <c r="H1528" s="170"/>
      <c r="I1528" s="170"/>
      <c r="J1528" s="231"/>
      <c r="K1528" s="586">
        <f t="shared" si="130"/>
        <v>0</v>
      </c>
      <c r="L1528" s="587">
        <f t="shared" si="131"/>
        <v>0</v>
      </c>
      <c r="M1528" s="586">
        <f>IF(P1528="x",0,IF(I1528&lt;(INDEX(Lookup!$U$2:$U$10,MATCH($D$43,Lookup!$S$2:$S$10,0))),0,ROUND(((_xlfn.DAYS(I1528,H1528)+1)*J1528)/7,0)))</f>
        <v>0</v>
      </c>
      <c r="N1528" s="766">
        <f t="shared" si="132"/>
        <v>0</v>
      </c>
      <c r="O1528" s="652"/>
      <c r="P1528" s="767"/>
      <c r="R1528" s="833">
        <f t="shared" si="133"/>
        <v>0</v>
      </c>
      <c r="S1528" s="849">
        <f t="shared" si="134"/>
        <v>0</v>
      </c>
    </row>
    <row r="1529" spans="2:19" x14ac:dyDescent="0.35">
      <c r="B1529" s="229"/>
      <c r="C1529" s="301"/>
      <c r="D1529" s="301"/>
      <c r="E1529" s="233"/>
      <c r="F1529" s="301"/>
      <c r="G1529" s="302"/>
      <c r="H1529" s="170"/>
      <c r="I1529" s="170"/>
      <c r="J1529" s="231"/>
      <c r="K1529" s="586">
        <f t="shared" si="130"/>
        <v>0</v>
      </c>
      <c r="L1529" s="587">
        <f t="shared" si="131"/>
        <v>0</v>
      </c>
      <c r="M1529" s="586">
        <f>IF(P1529="x",0,IF(I1529&lt;(INDEX(Lookup!$U$2:$U$10,MATCH($D$43,Lookup!$S$2:$S$10,0))),0,ROUND(((_xlfn.DAYS(I1529,H1529)+1)*J1529)/7,0)))</f>
        <v>0</v>
      </c>
      <c r="N1529" s="766">
        <f t="shared" si="132"/>
        <v>0</v>
      </c>
      <c r="O1529" s="652"/>
      <c r="P1529" s="767"/>
      <c r="R1529" s="833">
        <f t="shared" si="133"/>
        <v>0</v>
      </c>
      <c r="S1529" s="849">
        <f t="shared" si="134"/>
        <v>0</v>
      </c>
    </row>
    <row r="1530" spans="2:19" x14ac:dyDescent="0.35">
      <c r="B1530" s="229"/>
      <c r="C1530" s="301"/>
      <c r="D1530" s="301"/>
      <c r="E1530" s="233"/>
      <c r="F1530" s="301"/>
      <c r="G1530" s="302"/>
      <c r="H1530" s="170"/>
      <c r="I1530" s="170"/>
      <c r="J1530" s="231"/>
      <c r="K1530" s="586">
        <f t="shared" si="130"/>
        <v>0</v>
      </c>
      <c r="L1530" s="587">
        <f t="shared" si="131"/>
        <v>0</v>
      </c>
      <c r="M1530" s="586">
        <f>IF(P1530="x",0,IF(I1530&lt;(INDEX(Lookup!$U$2:$U$10,MATCH($D$43,Lookup!$S$2:$S$10,0))),0,ROUND(((_xlfn.DAYS(I1530,H1530)+1)*J1530)/7,0)))</f>
        <v>0</v>
      </c>
      <c r="N1530" s="766">
        <f t="shared" si="132"/>
        <v>0</v>
      </c>
      <c r="O1530" s="652"/>
      <c r="P1530" s="767"/>
      <c r="R1530" s="833">
        <f t="shared" si="133"/>
        <v>0</v>
      </c>
      <c r="S1530" s="849">
        <f t="shared" si="134"/>
        <v>0</v>
      </c>
    </row>
    <row r="1531" spans="2:19" x14ac:dyDescent="0.35">
      <c r="B1531" s="229"/>
      <c r="C1531" s="301"/>
      <c r="D1531" s="301"/>
      <c r="E1531" s="233"/>
      <c r="F1531" s="301"/>
      <c r="G1531" s="302"/>
      <c r="H1531" s="170"/>
      <c r="I1531" s="170"/>
      <c r="J1531" s="231"/>
      <c r="K1531" s="586">
        <f t="shared" si="130"/>
        <v>0</v>
      </c>
      <c r="L1531" s="587">
        <f t="shared" si="131"/>
        <v>0</v>
      </c>
      <c r="M1531" s="586">
        <f>IF(P1531="x",0,IF(I1531&lt;(INDEX(Lookup!$U$2:$U$10,MATCH($D$43,Lookup!$S$2:$S$10,0))),0,ROUND(((_xlfn.DAYS(I1531,H1531)+1)*J1531)/7,0)))</f>
        <v>0</v>
      </c>
      <c r="N1531" s="766">
        <f t="shared" si="132"/>
        <v>0</v>
      </c>
      <c r="O1531" s="652"/>
      <c r="P1531" s="767"/>
      <c r="R1531" s="833">
        <f t="shared" si="133"/>
        <v>0</v>
      </c>
      <c r="S1531" s="849">
        <f t="shared" si="134"/>
        <v>0</v>
      </c>
    </row>
    <row r="1532" spans="2:19" x14ac:dyDescent="0.35">
      <c r="B1532" s="229"/>
      <c r="C1532" s="301"/>
      <c r="D1532" s="301"/>
      <c r="E1532" s="233"/>
      <c r="F1532" s="301"/>
      <c r="G1532" s="302"/>
      <c r="H1532" s="170"/>
      <c r="I1532" s="170"/>
      <c r="J1532" s="231"/>
      <c r="K1532" s="586">
        <f t="shared" si="130"/>
        <v>0</v>
      </c>
      <c r="L1532" s="587">
        <f t="shared" si="131"/>
        <v>0</v>
      </c>
      <c r="M1532" s="586">
        <f>IF(P1532="x",0,IF(I1532&lt;(INDEX(Lookup!$U$2:$U$10,MATCH($D$43,Lookup!$S$2:$S$10,0))),0,ROUND(((_xlfn.DAYS(I1532,H1532)+1)*J1532)/7,0)))</f>
        <v>0</v>
      </c>
      <c r="N1532" s="766">
        <f t="shared" si="132"/>
        <v>0</v>
      </c>
      <c r="O1532" s="652"/>
      <c r="P1532" s="767"/>
      <c r="R1532" s="833">
        <f t="shared" si="133"/>
        <v>0</v>
      </c>
      <c r="S1532" s="849">
        <f t="shared" si="134"/>
        <v>0</v>
      </c>
    </row>
    <row r="1533" spans="2:19" x14ac:dyDescent="0.35">
      <c r="B1533" s="229"/>
      <c r="C1533" s="301"/>
      <c r="D1533" s="301"/>
      <c r="E1533" s="233"/>
      <c r="F1533" s="301"/>
      <c r="G1533" s="302"/>
      <c r="H1533" s="170"/>
      <c r="I1533" s="170"/>
      <c r="J1533" s="231"/>
      <c r="K1533" s="586">
        <f t="shared" si="130"/>
        <v>0</v>
      </c>
      <c r="L1533" s="587">
        <f t="shared" si="131"/>
        <v>0</v>
      </c>
      <c r="M1533" s="586">
        <f>IF(P1533="x",0,IF(I1533&lt;(INDEX(Lookup!$U$2:$U$10,MATCH($D$43,Lookup!$S$2:$S$10,0))),0,ROUND(((_xlfn.DAYS(I1533,H1533)+1)*J1533)/7,0)))</f>
        <v>0</v>
      </c>
      <c r="N1533" s="766">
        <f t="shared" si="132"/>
        <v>0</v>
      </c>
      <c r="O1533" s="652"/>
      <c r="P1533" s="767"/>
      <c r="R1533" s="833">
        <f t="shared" si="133"/>
        <v>0</v>
      </c>
      <c r="S1533" s="849">
        <f t="shared" si="134"/>
        <v>0</v>
      </c>
    </row>
    <row r="1534" spans="2:19" x14ac:dyDescent="0.35">
      <c r="B1534" s="229"/>
      <c r="C1534" s="301"/>
      <c r="D1534" s="301"/>
      <c r="E1534" s="233"/>
      <c r="F1534" s="301"/>
      <c r="G1534" s="302"/>
      <c r="H1534" s="170"/>
      <c r="I1534" s="170"/>
      <c r="J1534" s="231"/>
      <c r="K1534" s="586">
        <f t="shared" si="130"/>
        <v>0</v>
      </c>
      <c r="L1534" s="587">
        <f t="shared" si="131"/>
        <v>0</v>
      </c>
      <c r="M1534" s="586">
        <f>IF(P1534="x",0,IF(I1534&lt;(INDEX(Lookup!$U$2:$U$10,MATCH($D$43,Lookup!$S$2:$S$10,0))),0,ROUND(((_xlfn.DAYS(I1534,H1534)+1)*J1534)/7,0)))</f>
        <v>0</v>
      </c>
      <c r="N1534" s="766">
        <f t="shared" si="132"/>
        <v>0</v>
      </c>
      <c r="O1534" s="652"/>
      <c r="P1534" s="767"/>
      <c r="R1534" s="833">
        <f t="shared" si="133"/>
        <v>0</v>
      </c>
      <c r="S1534" s="849">
        <f t="shared" si="134"/>
        <v>0</v>
      </c>
    </row>
    <row r="1535" spans="2:19" x14ac:dyDescent="0.35">
      <c r="B1535" s="229"/>
      <c r="C1535" s="301"/>
      <c r="D1535" s="301"/>
      <c r="E1535" s="233"/>
      <c r="F1535" s="301"/>
      <c r="G1535" s="302"/>
      <c r="H1535" s="170"/>
      <c r="I1535" s="170"/>
      <c r="J1535" s="231"/>
      <c r="K1535" s="586">
        <f t="shared" si="130"/>
        <v>0</v>
      </c>
      <c r="L1535" s="587">
        <f t="shared" si="131"/>
        <v>0</v>
      </c>
      <c r="M1535" s="586">
        <f>IF(P1535="x",0,IF(I1535&lt;(INDEX(Lookup!$U$2:$U$10,MATCH($D$43,Lookup!$S$2:$S$10,0))),0,ROUND(((_xlfn.DAYS(I1535,H1535)+1)*J1535)/7,0)))</f>
        <v>0</v>
      </c>
      <c r="N1535" s="766">
        <f t="shared" si="132"/>
        <v>0</v>
      </c>
      <c r="O1535" s="652"/>
      <c r="P1535" s="767"/>
      <c r="R1535" s="833">
        <f t="shared" si="133"/>
        <v>0</v>
      </c>
      <c r="S1535" s="849">
        <f t="shared" si="134"/>
        <v>0</v>
      </c>
    </row>
    <row r="1536" spans="2:19" x14ac:dyDescent="0.35">
      <c r="B1536" s="229"/>
      <c r="C1536" s="301"/>
      <c r="D1536" s="301"/>
      <c r="E1536" s="233"/>
      <c r="F1536" s="301"/>
      <c r="G1536" s="302"/>
      <c r="H1536" s="170"/>
      <c r="I1536" s="170"/>
      <c r="J1536" s="231"/>
      <c r="K1536" s="586">
        <f t="shared" si="130"/>
        <v>0</v>
      </c>
      <c r="L1536" s="587">
        <f t="shared" si="131"/>
        <v>0</v>
      </c>
      <c r="M1536" s="586">
        <f>IF(P1536="x",0,IF(I1536&lt;(INDEX(Lookup!$U$2:$U$10,MATCH($D$43,Lookup!$S$2:$S$10,0))),0,ROUND(((_xlfn.DAYS(I1536,H1536)+1)*J1536)/7,0)))</f>
        <v>0</v>
      </c>
      <c r="N1536" s="766">
        <f t="shared" si="132"/>
        <v>0</v>
      </c>
      <c r="O1536" s="652"/>
      <c r="P1536" s="767"/>
      <c r="R1536" s="833">
        <f t="shared" si="133"/>
        <v>0</v>
      </c>
      <c r="S1536" s="849">
        <f t="shared" si="134"/>
        <v>0</v>
      </c>
    </row>
    <row r="1537" spans="2:19" x14ac:dyDescent="0.35">
      <c r="B1537" s="229"/>
      <c r="C1537" s="301"/>
      <c r="D1537" s="301"/>
      <c r="E1537" s="233"/>
      <c r="F1537" s="301"/>
      <c r="G1537" s="302"/>
      <c r="H1537" s="170"/>
      <c r="I1537" s="170"/>
      <c r="J1537" s="231"/>
      <c r="K1537" s="586">
        <f t="shared" si="130"/>
        <v>0</v>
      </c>
      <c r="L1537" s="587">
        <f t="shared" si="131"/>
        <v>0</v>
      </c>
      <c r="M1537" s="586">
        <f>IF(P1537="x",0,IF(I1537&lt;(INDEX(Lookup!$U$2:$U$10,MATCH($D$43,Lookup!$S$2:$S$10,0))),0,ROUND(((_xlfn.DAYS(I1537,H1537)+1)*J1537)/7,0)))</f>
        <v>0</v>
      </c>
      <c r="N1537" s="766">
        <f t="shared" si="132"/>
        <v>0</v>
      </c>
      <c r="O1537" s="652"/>
      <c r="P1537" s="767"/>
      <c r="R1537" s="833">
        <f t="shared" si="133"/>
        <v>0</v>
      </c>
      <c r="S1537" s="849">
        <f t="shared" si="134"/>
        <v>0</v>
      </c>
    </row>
    <row r="1538" spans="2:19" x14ac:dyDescent="0.35">
      <c r="B1538" s="229"/>
      <c r="C1538" s="301"/>
      <c r="D1538" s="301"/>
      <c r="E1538" s="233"/>
      <c r="F1538" s="301"/>
      <c r="G1538" s="302"/>
      <c r="H1538" s="170"/>
      <c r="I1538" s="170"/>
      <c r="J1538" s="231"/>
      <c r="K1538" s="586">
        <f t="shared" si="130"/>
        <v>0</v>
      </c>
      <c r="L1538" s="587">
        <f t="shared" si="131"/>
        <v>0</v>
      </c>
      <c r="M1538" s="586">
        <f>IF(P1538="x",0,IF(I1538&lt;(INDEX(Lookup!$U$2:$U$10,MATCH($D$43,Lookup!$S$2:$S$10,0))),0,ROUND(((_xlfn.DAYS(I1538,H1538)+1)*J1538)/7,0)))</f>
        <v>0</v>
      </c>
      <c r="N1538" s="766">
        <f t="shared" si="132"/>
        <v>0</v>
      </c>
      <c r="O1538" s="652"/>
      <c r="P1538" s="767"/>
      <c r="R1538" s="833">
        <f t="shared" si="133"/>
        <v>0</v>
      </c>
      <c r="S1538" s="849">
        <f t="shared" si="134"/>
        <v>0</v>
      </c>
    </row>
    <row r="1539" spans="2:19" x14ac:dyDescent="0.35">
      <c r="B1539" s="229"/>
      <c r="C1539" s="301"/>
      <c r="D1539" s="301"/>
      <c r="E1539" s="233"/>
      <c r="F1539" s="301"/>
      <c r="G1539" s="302"/>
      <c r="H1539" s="170"/>
      <c r="I1539" s="170"/>
      <c r="J1539" s="231"/>
      <c r="K1539" s="586">
        <f t="shared" si="130"/>
        <v>0</v>
      </c>
      <c r="L1539" s="587">
        <f t="shared" si="131"/>
        <v>0</v>
      </c>
      <c r="M1539" s="586">
        <f>IF(P1539="x",0,IF(I1539&lt;(INDEX(Lookup!$U$2:$U$10,MATCH($D$43,Lookup!$S$2:$S$10,0))),0,ROUND(((_xlfn.DAYS(I1539,H1539)+1)*J1539)/7,0)))</f>
        <v>0</v>
      </c>
      <c r="N1539" s="766">
        <f t="shared" si="132"/>
        <v>0</v>
      </c>
      <c r="O1539" s="652"/>
      <c r="P1539" s="767"/>
      <c r="R1539" s="833">
        <f t="shared" si="133"/>
        <v>0</v>
      </c>
      <c r="S1539" s="849">
        <f t="shared" si="134"/>
        <v>0</v>
      </c>
    </row>
    <row r="1540" spans="2:19" x14ac:dyDescent="0.35">
      <c r="B1540" s="229"/>
      <c r="C1540" s="301"/>
      <c r="D1540" s="301"/>
      <c r="E1540" s="233"/>
      <c r="F1540" s="301"/>
      <c r="G1540" s="302"/>
      <c r="H1540" s="170"/>
      <c r="I1540" s="170"/>
      <c r="J1540" s="231"/>
      <c r="K1540" s="586">
        <f t="shared" si="130"/>
        <v>0</v>
      </c>
      <c r="L1540" s="587">
        <f t="shared" si="131"/>
        <v>0</v>
      </c>
      <c r="M1540" s="586">
        <f>IF(P1540="x",0,IF(I1540&lt;(INDEX(Lookup!$U$2:$U$10,MATCH($D$43,Lookup!$S$2:$S$10,0))),0,ROUND(((_xlfn.DAYS(I1540,H1540)+1)*J1540)/7,0)))</f>
        <v>0</v>
      </c>
      <c r="N1540" s="766">
        <f t="shared" si="132"/>
        <v>0</v>
      </c>
      <c r="O1540" s="652"/>
      <c r="P1540" s="767"/>
      <c r="R1540" s="833">
        <f t="shared" si="133"/>
        <v>0</v>
      </c>
      <c r="S1540" s="849">
        <f t="shared" si="134"/>
        <v>0</v>
      </c>
    </row>
    <row r="1541" spans="2:19" x14ac:dyDescent="0.35">
      <c r="B1541" s="229"/>
      <c r="C1541" s="301"/>
      <c r="D1541" s="301"/>
      <c r="E1541" s="233"/>
      <c r="F1541" s="301"/>
      <c r="G1541" s="302"/>
      <c r="H1541" s="170"/>
      <c r="I1541" s="170"/>
      <c r="J1541" s="231"/>
      <c r="K1541" s="586">
        <f t="shared" si="130"/>
        <v>0</v>
      </c>
      <c r="L1541" s="587">
        <f t="shared" si="131"/>
        <v>0</v>
      </c>
      <c r="M1541" s="586">
        <f>IF(P1541="x",0,IF(I1541&lt;(INDEX(Lookup!$U$2:$U$10,MATCH($D$43,Lookup!$S$2:$S$10,0))),0,ROUND(((_xlfn.DAYS(I1541,H1541)+1)*J1541)/7,0)))</f>
        <v>0</v>
      </c>
      <c r="N1541" s="766">
        <f t="shared" si="132"/>
        <v>0</v>
      </c>
      <c r="O1541" s="652"/>
      <c r="P1541" s="767"/>
      <c r="R1541" s="833">
        <f t="shared" si="133"/>
        <v>0</v>
      </c>
      <c r="S1541" s="849">
        <f t="shared" si="134"/>
        <v>0</v>
      </c>
    </row>
    <row r="1542" spans="2:19" x14ac:dyDescent="0.35">
      <c r="B1542" s="229"/>
      <c r="C1542" s="301"/>
      <c r="D1542" s="301"/>
      <c r="E1542" s="233"/>
      <c r="F1542" s="301"/>
      <c r="G1542" s="302"/>
      <c r="H1542" s="170"/>
      <c r="I1542" s="170"/>
      <c r="J1542" s="231"/>
      <c r="K1542" s="586">
        <f t="shared" si="130"/>
        <v>0</v>
      </c>
      <c r="L1542" s="587">
        <f t="shared" si="131"/>
        <v>0</v>
      </c>
      <c r="M1542" s="586">
        <f>IF(P1542="x",0,IF(I1542&lt;(INDEX(Lookup!$U$2:$U$10,MATCH($D$43,Lookup!$S$2:$S$10,0))),0,ROUND(((_xlfn.DAYS(I1542,H1542)+1)*J1542)/7,0)))</f>
        <v>0</v>
      </c>
      <c r="N1542" s="766">
        <f t="shared" si="132"/>
        <v>0</v>
      </c>
      <c r="O1542" s="652"/>
      <c r="P1542" s="767"/>
      <c r="R1542" s="833">
        <f t="shared" si="133"/>
        <v>0</v>
      </c>
      <c r="S1542" s="849">
        <f t="shared" si="134"/>
        <v>0</v>
      </c>
    </row>
    <row r="1543" spans="2:19" x14ac:dyDescent="0.35">
      <c r="B1543" s="229"/>
      <c r="C1543" s="301"/>
      <c r="D1543" s="301"/>
      <c r="E1543" s="233"/>
      <c r="F1543" s="301"/>
      <c r="G1543" s="302"/>
      <c r="H1543" s="170"/>
      <c r="I1543" s="170"/>
      <c r="J1543" s="231"/>
      <c r="K1543" s="586">
        <f t="shared" si="130"/>
        <v>0</v>
      </c>
      <c r="L1543" s="587">
        <f t="shared" si="131"/>
        <v>0</v>
      </c>
      <c r="M1543" s="586">
        <f>IF(P1543="x",0,IF(I1543&lt;(INDEX(Lookup!$U$2:$U$10,MATCH($D$43,Lookup!$S$2:$S$10,0))),0,ROUND(((_xlfn.DAYS(I1543,H1543)+1)*J1543)/7,0)))</f>
        <v>0</v>
      </c>
      <c r="N1543" s="766">
        <f t="shared" si="132"/>
        <v>0</v>
      </c>
      <c r="O1543" s="652"/>
      <c r="P1543" s="767"/>
      <c r="R1543" s="833">
        <f t="shared" si="133"/>
        <v>0</v>
      </c>
      <c r="S1543" s="849">
        <f t="shared" si="134"/>
        <v>0</v>
      </c>
    </row>
    <row r="1544" spans="2:19" x14ac:dyDescent="0.35">
      <c r="B1544" s="229"/>
      <c r="C1544" s="301"/>
      <c r="D1544" s="301"/>
      <c r="E1544" s="233"/>
      <c r="F1544" s="301"/>
      <c r="G1544" s="302"/>
      <c r="H1544" s="170"/>
      <c r="I1544" s="170"/>
      <c r="J1544" s="231"/>
      <c r="K1544" s="586">
        <f t="shared" si="130"/>
        <v>0</v>
      </c>
      <c r="L1544" s="587">
        <f t="shared" si="131"/>
        <v>0</v>
      </c>
      <c r="M1544" s="586">
        <f>IF(P1544="x",0,IF(I1544&lt;(INDEX(Lookup!$U$2:$U$10,MATCH($D$43,Lookup!$S$2:$S$10,0))),0,ROUND(((_xlfn.DAYS(I1544,H1544)+1)*J1544)/7,0)))</f>
        <v>0</v>
      </c>
      <c r="N1544" s="766">
        <f t="shared" si="132"/>
        <v>0</v>
      </c>
      <c r="O1544" s="652"/>
      <c r="P1544" s="767"/>
      <c r="R1544" s="833">
        <f t="shared" si="133"/>
        <v>0</v>
      </c>
      <c r="S1544" s="849">
        <f t="shared" si="134"/>
        <v>0</v>
      </c>
    </row>
    <row r="1545" spans="2:19" x14ac:dyDescent="0.35">
      <c r="B1545" s="229"/>
      <c r="C1545" s="301"/>
      <c r="D1545" s="301"/>
      <c r="E1545" s="233"/>
      <c r="F1545" s="301"/>
      <c r="G1545" s="302"/>
      <c r="H1545" s="170"/>
      <c r="I1545" s="170"/>
      <c r="J1545" s="231"/>
      <c r="K1545" s="586">
        <f t="shared" si="130"/>
        <v>0</v>
      </c>
      <c r="L1545" s="587">
        <f t="shared" si="131"/>
        <v>0</v>
      </c>
      <c r="M1545" s="586">
        <f>IF(P1545="x",0,IF(I1545&lt;(INDEX(Lookup!$U$2:$U$10,MATCH($D$43,Lookup!$S$2:$S$10,0))),0,ROUND(((_xlfn.DAYS(I1545,H1545)+1)*J1545)/7,0)))</f>
        <v>0</v>
      </c>
      <c r="N1545" s="766">
        <f t="shared" si="132"/>
        <v>0</v>
      </c>
      <c r="O1545" s="652"/>
      <c r="P1545" s="767"/>
      <c r="R1545" s="833">
        <f t="shared" si="133"/>
        <v>0</v>
      </c>
      <c r="S1545" s="849">
        <f t="shared" si="134"/>
        <v>0</v>
      </c>
    </row>
    <row r="1546" spans="2:19" x14ac:dyDescent="0.35">
      <c r="B1546" s="229"/>
      <c r="C1546" s="301"/>
      <c r="D1546" s="301"/>
      <c r="E1546" s="233"/>
      <c r="F1546" s="301"/>
      <c r="G1546" s="302"/>
      <c r="H1546" s="170"/>
      <c r="I1546" s="170"/>
      <c r="J1546" s="231"/>
      <c r="K1546" s="586">
        <f t="shared" si="130"/>
        <v>0</v>
      </c>
      <c r="L1546" s="587">
        <f t="shared" si="131"/>
        <v>0</v>
      </c>
      <c r="M1546" s="586">
        <f>IF(P1546="x",0,IF(I1546&lt;(INDEX(Lookup!$U$2:$U$10,MATCH($D$43,Lookup!$S$2:$S$10,0))),0,ROUND(((_xlfn.DAYS(I1546,H1546)+1)*J1546)/7,0)))</f>
        <v>0</v>
      </c>
      <c r="N1546" s="766">
        <f t="shared" si="132"/>
        <v>0</v>
      </c>
      <c r="O1546" s="652"/>
      <c r="P1546" s="767"/>
      <c r="R1546" s="833">
        <f t="shared" si="133"/>
        <v>0</v>
      </c>
      <c r="S1546" s="849">
        <f t="shared" si="134"/>
        <v>0</v>
      </c>
    </row>
    <row r="1547" spans="2:19" x14ac:dyDescent="0.35">
      <c r="B1547" s="229"/>
      <c r="C1547" s="301"/>
      <c r="D1547" s="301"/>
      <c r="E1547" s="233"/>
      <c r="F1547" s="301"/>
      <c r="G1547" s="302"/>
      <c r="H1547" s="170"/>
      <c r="I1547" s="170"/>
      <c r="J1547" s="231"/>
      <c r="K1547" s="586">
        <f t="shared" si="130"/>
        <v>0</v>
      </c>
      <c r="L1547" s="587">
        <f t="shared" si="131"/>
        <v>0</v>
      </c>
      <c r="M1547" s="586">
        <f>IF(P1547="x",0,IF(I1547&lt;(INDEX(Lookup!$U$2:$U$10,MATCH($D$43,Lookup!$S$2:$S$10,0))),0,ROUND(((_xlfn.DAYS(I1547,H1547)+1)*J1547)/7,0)))</f>
        <v>0</v>
      </c>
      <c r="N1547" s="766">
        <f t="shared" si="132"/>
        <v>0</v>
      </c>
      <c r="O1547" s="652"/>
      <c r="P1547" s="767"/>
      <c r="R1547" s="833">
        <f t="shared" si="133"/>
        <v>0</v>
      </c>
      <c r="S1547" s="849">
        <f t="shared" si="134"/>
        <v>0</v>
      </c>
    </row>
    <row r="1548" spans="2:19" x14ac:dyDescent="0.35">
      <c r="B1548" s="229"/>
      <c r="C1548" s="301"/>
      <c r="D1548" s="301"/>
      <c r="E1548" s="233"/>
      <c r="F1548" s="301"/>
      <c r="G1548" s="302"/>
      <c r="H1548" s="170"/>
      <c r="I1548" s="170"/>
      <c r="J1548" s="231"/>
      <c r="K1548" s="586">
        <f t="shared" si="130"/>
        <v>0</v>
      </c>
      <c r="L1548" s="587">
        <f t="shared" si="131"/>
        <v>0</v>
      </c>
      <c r="M1548" s="586">
        <f>IF(P1548="x",0,IF(I1548&lt;(INDEX(Lookup!$U$2:$U$10,MATCH($D$43,Lookup!$S$2:$S$10,0))),0,ROUND(((_xlfn.DAYS(I1548,H1548)+1)*J1548)/7,0)))</f>
        <v>0</v>
      </c>
      <c r="N1548" s="766">
        <f t="shared" si="132"/>
        <v>0</v>
      </c>
      <c r="O1548" s="652"/>
      <c r="P1548" s="767"/>
      <c r="R1548" s="833">
        <f t="shared" si="133"/>
        <v>0</v>
      </c>
      <c r="S1548" s="849">
        <f t="shared" si="134"/>
        <v>0</v>
      </c>
    </row>
    <row r="1549" spans="2:19" x14ac:dyDescent="0.35">
      <c r="B1549" s="229"/>
      <c r="C1549" s="301"/>
      <c r="D1549" s="301"/>
      <c r="E1549" s="233"/>
      <c r="F1549" s="301"/>
      <c r="G1549" s="302"/>
      <c r="H1549" s="170"/>
      <c r="I1549" s="170"/>
      <c r="J1549" s="231"/>
      <c r="K1549" s="586">
        <f t="shared" si="130"/>
        <v>0</v>
      </c>
      <c r="L1549" s="587">
        <f t="shared" si="131"/>
        <v>0</v>
      </c>
      <c r="M1549" s="586">
        <f>IF(P1549="x",0,IF(I1549&lt;(INDEX(Lookup!$U$2:$U$10,MATCH($D$43,Lookup!$S$2:$S$10,0))),0,ROUND(((_xlfn.DAYS(I1549,H1549)+1)*J1549)/7,0)))</f>
        <v>0</v>
      </c>
      <c r="N1549" s="766">
        <f t="shared" si="132"/>
        <v>0</v>
      </c>
      <c r="O1549" s="652"/>
      <c r="P1549" s="767"/>
      <c r="R1549" s="833">
        <f t="shared" si="133"/>
        <v>0</v>
      </c>
      <c r="S1549" s="849">
        <f t="shared" si="134"/>
        <v>0</v>
      </c>
    </row>
    <row r="1550" spans="2:19" x14ac:dyDescent="0.35">
      <c r="B1550" s="229"/>
      <c r="C1550" s="301"/>
      <c r="D1550" s="301"/>
      <c r="E1550" s="233"/>
      <c r="F1550" s="301"/>
      <c r="G1550" s="302"/>
      <c r="H1550" s="170"/>
      <c r="I1550" s="170"/>
      <c r="J1550" s="231"/>
      <c r="K1550" s="586">
        <f t="shared" si="130"/>
        <v>0</v>
      </c>
      <c r="L1550" s="587">
        <f t="shared" si="131"/>
        <v>0</v>
      </c>
      <c r="M1550" s="586">
        <f>IF(P1550="x",0,IF(I1550&lt;(INDEX(Lookup!$U$2:$U$10,MATCH($D$43,Lookup!$S$2:$S$10,0))),0,ROUND(((_xlfn.DAYS(I1550,H1550)+1)*J1550)/7,0)))</f>
        <v>0</v>
      </c>
      <c r="N1550" s="766">
        <f t="shared" si="132"/>
        <v>0</v>
      </c>
      <c r="O1550" s="652"/>
      <c r="P1550" s="767"/>
      <c r="R1550" s="833">
        <f t="shared" si="133"/>
        <v>0</v>
      </c>
      <c r="S1550" s="849">
        <f t="shared" si="134"/>
        <v>0</v>
      </c>
    </row>
    <row r="1551" spans="2:19" x14ac:dyDescent="0.35">
      <c r="B1551" s="229"/>
      <c r="C1551" s="301"/>
      <c r="D1551" s="301"/>
      <c r="E1551" s="233"/>
      <c r="F1551" s="301"/>
      <c r="G1551" s="302"/>
      <c r="H1551" s="170"/>
      <c r="I1551" s="170"/>
      <c r="J1551" s="231"/>
      <c r="K1551" s="586">
        <f t="shared" si="130"/>
        <v>0</v>
      </c>
      <c r="L1551" s="587">
        <f t="shared" si="131"/>
        <v>0</v>
      </c>
      <c r="M1551" s="586">
        <f>IF(P1551="x",0,IF(I1551&lt;(INDEX(Lookup!$U$2:$U$10,MATCH($D$43,Lookup!$S$2:$S$10,0))),0,ROUND(((_xlfn.DAYS(I1551,H1551)+1)*J1551)/7,0)))</f>
        <v>0</v>
      </c>
      <c r="N1551" s="766">
        <f t="shared" si="132"/>
        <v>0</v>
      </c>
      <c r="O1551" s="652"/>
      <c r="P1551" s="767"/>
      <c r="R1551" s="833">
        <f t="shared" si="133"/>
        <v>0</v>
      </c>
      <c r="S1551" s="849">
        <f t="shared" si="134"/>
        <v>0</v>
      </c>
    </row>
    <row r="1552" spans="2:19" x14ac:dyDescent="0.35">
      <c r="B1552" s="229"/>
      <c r="C1552" s="301"/>
      <c r="D1552" s="301"/>
      <c r="E1552" s="233"/>
      <c r="F1552" s="301"/>
      <c r="G1552" s="302"/>
      <c r="H1552" s="170"/>
      <c r="I1552" s="170"/>
      <c r="J1552" s="231"/>
      <c r="K1552" s="586">
        <f t="shared" si="130"/>
        <v>0</v>
      </c>
      <c r="L1552" s="587">
        <f t="shared" si="131"/>
        <v>0</v>
      </c>
      <c r="M1552" s="586">
        <f>IF(P1552="x",0,IF(I1552&lt;(INDEX(Lookup!$U$2:$U$10,MATCH($D$43,Lookup!$S$2:$S$10,0))),0,ROUND(((_xlfn.DAYS(I1552,H1552)+1)*J1552)/7,0)))</f>
        <v>0</v>
      </c>
      <c r="N1552" s="766">
        <f t="shared" si="132"/>
        <v>0</v>
      </c>
      <c r="O1552" s="652"/>
      <c r="P1552" s="767"/>
      <c r="R1552" s="833">
        <f t="shared" si="133"/>
        <v>0</v>
      </c>
      <c r="S1552" s="849">
        <f t="shared" si="134"/>
        <v>0</v>
      </c>
    </row>
    <row r="1553" spans="2:19" x14ac:dyDescent="0.35">
      <c r="B1553" s="229"/>
      <c r="C1553" s="301"/>
      <c r="D1553" s="301"/>
      <c r="E1553" s="233"/>
      <c r="F1553" s="301"/>
      <c r="G1553" s="302"/>
      <c r="H1553" s="170"/>
      <c r="I1553" s="170"/>
      <c r="J1553" s="231"/>
      <c r="K1553" s="586">
        <f t="shared" si="130"/>
        <v>0</v>
      </c>
      <c r="L1553" s="587">
        <f t="shared" si="131"/>
        <v>0</v>
      </c>
      <c r="M1553" s="586">
        <f>IF(P1553="x",0,IF(I1553&lt;(INDEX(Lookup!$U$2:$U$10,MATCH($D$43,Lookup!$S$2:$S$10,0))),0,ROUND(((_xlfn.DAYS(I1553,H1553)+1)*J1553)/7,0)))</f>
        <v>0</v>
      </c>
      <c r="N1553" s="766">
        <f t="shared" si="132"/>
        <v>0</v>
      </c>
      <c r="O1553" s="652"/>
      <c r="P1553" s="767"/>
      <c r="R1553" s="833">
        <f t="shared" si="133"/>
        <v>0</v>
      </c>
      <c r="S1553" s="849">
        <f t="shared" si="134"/>
        <v>0</v>
      </c>
    </row>
    <row r="1554" spans="2:19" x14ac:dyDescent="0.35">
      <c r="B1554" s="229"/>
      <c r="C1554" s="301"/>
      <c r="D1554" s="301"/>
      <c r="E1554" s="233"/>
      <c r="F1554" s="301"/>
      <c r="G1554" s="302"/>
      <c r="H1554" s="170"/>
      <c r="I1554" s="170"/>
      <c r="J1554" s="231"/>
      <c r="K1554" s="586">
        <f t="shared" si="130"/>
        <v>0</v>
      </c>
      <c r="L1554" s="587">
        <f t="shared" si="131"/>
        <v>0</v>
      </c>
      <c r="M1554" s="586">
        <f>IF(P1554="x",0,IF(I1554&lt;(INDEX(Lookup!$U$2:$U$10,MATCH($D$43,Lookup!$S$2:$S$10,0))),0,ROUND(((_xlfn.DAYS(I1554,H1554)+1)*J1554)/7,0)))</f>
        <v>0</v>
      </c>
      <c r="N1554" s="766">
        <f t="shared" si="132"/>
        <v>0</v>
      </c>
      <c r="O1554" s="652"/>
      <c r="P1554" s="767"/>
      <c r="R1554" s="833">
        <f t="shared" si="133"/>
        <v>0</v>
      </c>
      <c r="S1554" s="849">
        <f t="shared" si="134"/>
        <v>0</v>
      </c>
    </row>
    <row r="1555" spans="2:19" x14ac:dyDescent="0.35">
      <c r="B1555" s="229"/>
      <c r="C1555" s="301"/>
      <c r="D1555" s="301"/>
      <c r="E1555" s="233"/>
      <c r="F1555" s="301"/>
      <c r="G1555" s="302"/>
      <c r="H1555" s="170"/>
      <c r="I1555" s="170"/>
      <c r="J1555" s="231"/>
      <c r="K1555" s="586">
        <f t="shared" si="130"/>
        <v>0</v>
      </c>
      <c r="L1555" s="587">
        <f t="shared" si="131"/>
        <v>0</v>
      </c>
      <c r="M1555" s="586">
        <f>IF(P1555="x",0,IF(I1555&lt;(INDEX(Lookup!$U$2:$U$10,MATCH($D$43,Lookup!$S$2:$S$10,0))),0,ROUND(((_xlfn.DAYS(I1555,H1555)+1)*J1555)/7,0)))</f>
        <v>0</v>
      </c>
      <c r="N1555" s="766">
        <f t="shared" si="132"/>
        <v>0</v>
      </c>
      <c r="O1555" s="652"/>
      <c r="P1555" s="767"/>
      <c r="R1555" s="833">
        <f t="shared" si="133"/>
        <v>0</v>
      </c>
      <c r="S1555" s="849">
        <f t="shared" si="134"/>
        <v>0</v>
      </c>
    </row>
    <row r="1556" spans="2:19" x14ac:dyDescent="0.35">
      <c r="B1556" s="229"/>
      <c r="C1556" s="301"/>
      <c r="D1556" s="301"/>
      <c r="E1556" s="233"/>
      <c r="F1556" s="301"/>
      <c r="G1556" s="302"/>
      <c r="H1556" s="170"/>
      <c r="I1556" s="170"/>
      <c r="J1556" s="231"/>
      <c r="K1556" s="586">
        <f t="shared" si="130"/>
        <v>0</v>
      </c>
      <c r="L1556" s="587">
        <f t="shared" si="131"/>
        <v>0</v>
      </c>
      <c r="M1556" s="586">
        <f>IF(P1556="x",0,IF(I1556&lt;(INDEX(Lookup!$U$2:$U$10,MATCH($D$43,Lookup!$S$2:$S$10,0))),0,ROUND(((_xlfn.DAYS(I1556,H1556)+1)*J1556)/7,0)))</f>
        <v>0</v>
      </c>
      <c r="N1556" s="766">
        <f t="shared" si="132"/>
        <v>0</v>
      </c>
      <c r="O1556" s="652"/>
      <c r="P1556" s="767"/>
      <c r="R1556" s="833">
        <f t="shared" si="133"/>
        <v>0</v>
      </c>
      <c r="S1556" s="849">
        <f t="shared" si="134"/>
        <v>0</v>
      </c>
    </row>
    <row r="1557" spans="2:19" x14ac:dyDescent="0.35">
      <c r="B1557" s="229"/>
      <c r="C1557" s="301"/>
      <c r="D1557" s="301"/>
      <c r="E1557" s="233"/>
      <c r="F1557" s="301"/>
      <c r="G1557" s="302"/>
      <c r="H1557" s="170"/>
      <c r="I1557" s="170"/>
      <c r="J1557" s="231"/>
      <c r="K1557" s="586">
        <f t="shared" si="130"/>
        <v>0</v>
      </c>
      <c r="L1557" s="587">
        <f t="shared" si="131"/>
        <v>0</v>
      </c>
      <c r="M1557" s="586">
        <f>IF(P1557="x",0,IF(I1557&lt;(INDEX(Lookup!$U$2:$U$10,MATCH($D$43,Lookup!$S$2:$S$10,0))),0,ROUND(((_xlfn.DAYS(I1557,H1557)+1)*J1557)/7,0)))</f>
        <v>0</v>
      </c>
      <c r="N1557" s="766">
        <f t="shared" si="132"/>
        <v>0</v>
      </c>
      <c r="O1557" s="652"/>
      <c r="P1557" s="767"/>
      <c r="R1557" s="833">
        <f t="shared" si="133"/>
        <v>0</v>
      </c>
      <c r="S1557" s="849">
        <f t="shared" si="134"/>
        <v>0</v>
      </c>
    </row>
    <row r="1558" spans="2:19" x14ac:dyDescent="0.35">
      <c r="B1558" s="229"/>
      <c r="C1558" s="301"/>
      <c r="D1558" s="301"/>
      <c r="E1558" s="233"/>
      <c r="F1558" s="301"/>
      <c r="G1558" s="302"/>
      <c r="H1558" s="170"/>
      <c r="I1558" s="170"/>
      <c r="J1558" s="231"/>
      <c r="K1558" s="586">
        <f t="shared" si="130"/>
        <v>0</v>
      </c>
      <c r="L1558" s="587">
        <f t="shared" si="131"/>
        <v>0</v>
      </c>
      <c r="M1558" s="586">
        <f>IF(P1558="x",0,IF(I1558&lt;(INDEX(Lookup!$U$2:$U$10,MATCH($D$43,Lookup!$S$2:$S$10,0))),0,ROUND(((_xlfn.DAYS(I1558,H1558)+1)*J1558)/7,0)))</f>
        <v>0</v>
      </c>
      <c r="N1558" s="766">
        <f t="shared" si="132"/>
        <v>0</v>
      </c>
      <c r="O1558" s="652"/>
      <c r="P1558" s="767"/>
      <c r="R1558" s="833">
        <f t="shared" si="133"/>
        <v>0</v>
      </c>
      <c r="S1558" s="849">
        <f t="shared" si="134"/>
        <v>0</v>
      </c>
    </row>
    <row r="1559" spans="2:19" x14ac:dyDescent="0.35">
      <c r="B1559" s="229"/>
      <c r="C1559" s="301"/>
      <c r="D1559" s="301"/>
      <c r="E1559" s="233"/>
      <c r="F1559" s="301"/>
      <c r="G1559" s="302"/>
      <c r="H1559" s="170"/>
      <c r="I1559" s="170"/>
      <c r="J1559" s="231"/>
      <c r="K1559" s="586">
        <f t="shared" si="130"/>
        <v>0</v>
      </c>
      <c r="L1559" s="587">
        <f t="shared" si="131"/>
        <v>0</v>
      </c>
      <c r="M1559" s="586">
        <f>IF(P1559="x",0,IF(I1559&lt;(INDEX(Lookup!$U$2:$U$10,MATCH($D$43,Lookup!$S$2:$S$10,0))),0,ROUND(((_xlfn.DAYS(I1559,H1559)+1)*J1559)/7,0)))</f>
        <v>0</v>
      </c>
      <c r="N1559" s="766">
        <f t="shared" si="132"/>
        <v>0</v>
      </c>
      <c r="O1559" s="652"/>
      <c r="P1559" s="767"/>
      <c r="R1559" s="833">
        <f t="shared" si="133"/>
        <v>0</v>
      </c>
      <c r="S1559" s="849">
        <f t="shared" si="134"/>
        <v>0</v>
      </c>
    </row>
    <row r="1560" spans="2:19" x14ac:dyDescent="0.35">
      <c r="B1560" s="229"/>
      <c r="C1560" s="301"/>
      <c r="D1560" s="301"/>
      <c r="E1560" s="233"/>
      <c r="F1560" s="301"/>
      <c r="G1560" s="302"/>
      <c r="H1560" s="170"/>
      <c r="I1560" s="170"/>
      <c r="J1560" s="231"/>
      <c r="K1560" s="586">
        <f t="shared" si="130"/>
        <v>0</v>
      </c>
      <c r="L1560" s="587">
        <f t="shared" si="131"/>
        <v>0</v>
      </c>
      <c r="M1560" s="586">
        <f>IF(P1560="x",0,IF(I1560&lt;(INDEX(Lookup!$U$2:$U$10,MATCH($D$43,Lookup!$S$2:$S$10,0))),0,ROUND(((_xlfn.DAYS(I1560,H1560)+1)*J1560)/7,0)))</f>
        <v>0</v>
      </c>
      <c r="N1560" s="766">
        <f t="shared" si="132"/>
        <v>0</v>
      </c>
      <c r="O1560" s="652"/>
      <c r="P1560" s="767"/>
      <c r="R1560" s="833">
        <f t="shared" si="133"/>
        <v>0</v>
      </c>
      <c r="S1560" s="849">
        <f t="shared" si="134"/>
        <v>0</v>
      </c>
    </row>
    <row r="1561" spans="2:19" x14ac:dyDescent="0.35">
      <c r="B1561" s="229"/>
      <c r="C1561" s="301"/>
      <c r="D1561" s="301"/>
      <c r="E1561" s="233"/>
      <c r="F1561" s="301"/>
      <c r="G1561" s="302"/>
      <c r="H1561" s="170"/>
      <c r="I1561" s="170"/>
      <c r="J1561" s="231"/>
      <c r="K1561" s="586">
        <f t="shared" si="130"/>
        <v>0</v>
      </c>
      <c r="L1561" s="587">
        <f t="shared" si="131"/>
        <v>0</v>
      </c>
      <c r="M1561" s="586">
        <f>IF(P1561="x",0,IF(I1561&lt;(INDEX(Lookup!$U$2:$U$10,MATCH($D$43,Lookup!$S$2:$S$10,0))),0,ROUND(((_xlfn.DAYS(I1561,H1561)+1)*J1561)/7,0)))</f>
        <v>0</v>
      </c>
      <c r="N1561" s="766">
        <f t="shared" si="132"/>
        <v>0</v>
      </c>
      <c r="O1561" s="652"/>
      <c r="P1561" s="767"/>
      <c r="R1561" s="833">
        <f t="shared" si="133"/>
        <v>0</v>
      </c>
      <c r="S1561" s="849">
        <f t="shared" si="134"/>
        <v>0</v>
      </c>
    </row>
    <row r="1562" spans="2:19" x14ac:dyDescent="0.35">
      <c r="B1562" s="229"/>
      <c r="C1562" s="301"/>
      <c r="D1562" s="301"/>
      <c r="E1562" s="233"/>
      <c r="F1562" s="301"/>
      <c r="G1562" s="302"/>
      <c r="H1562" s="170"/>
      <c r="I1562" s="170"/>
      <c r="J1562" s="231"/>
      <c r="K1562" s="586">
        <f t="shared" si="130"/>
        <v>0</v>
      </c>
      <c r="L1562" s="587">
        <f t="shared" si="131"/>
        <v>0</v>
      </c>
      <c r="M1562" s="586">
        <f>IF(P1562="x",0,IF(I1562&lt;(INDEX(Lookup!$U$2:$U$10,MATCH($D$43,Lookup!$S$2:$S$10,0))),0,ROUND(((_xlfn.DAYS(I1562,H1562)+1)*J1562)/7,0)))</f>
        <v>0</v>
      </c>
      <c r="N1562" s="766">
        <f t="shared" si="132"/>
        <v>0</v>
      </c>
      <c r="O1562" s="652"/>
      <c r="P1562" s="767"/>
      <c r="R1562" s="833">
        <f t="shared" si="133"/>
        <v>0</v>
      </c>
      <c r="S1562" s="849">
        <f t="shared" si="134"/>
        <v>0</v>
      </c>
    </row>
    <row r="1563" spans="2:19" x14ac:dyDescent="0.35">
      <c r="B1563" s="229"/>
      <c r="C1563" s="301"/>
      <c r="D1563" s="301"/>
      <c r="E1563" s="233"/>
      <c r="F1563" s="301"/>
      <c r="G1563" s="302"/>
      <c r="H1563" s="170"/>
      <c r="I1563" s="170"/>
      <c r="J1563" s="231"/>
      <c r="K1563" s="586">
        <f t="shared" si="130"/>
        <v>0</v>
      </c>
      <c r="L1563" s="587">
        <f t="shared" si="131"/>
        <v>0</v>
      </c>
      <c r="M1563" s="586">
        <f>IF(P1563="x",0,IF(I1563&lt;(INDEX(Lookup!$U$2:$U$10,MATCH($D$43,Lookup!$S$2:$S$10,0))),0,ROUND(((_xlfn.DAYS(I1563,H1563)+1)*J1563)/7,0)))</f>
        <v>0</v>
      </c>
      <c r="N1563" s="766">
        <f t="shared" si="132"/>
        <v>0</v>
      </c>
      <c r="O1563" s="652"/>
      <c r="P1563" s="767"/>
      <c r="R1563" s="833">
        <f t="shared" si="133"/>
        <v>0</v>
      </c>
      <c r="S1563" s="849">
        <f t="shared" si="134"/>
        <v>0</v>
      </c>
    </row>
    <row r="1564" spans="2:19" x14ac:dyDescent="0.35">
      <c r="B1564" s="229"/>
      <c r="C1564" s="301"/>
      <c r="D1564" s="301"/>
      <c r="E1564" s="233"/>
      <c r="F1564" s="301"/>
      <c r="G1564" s="302"/>
      <c r="H1564" s="170"/>
      <c r="I1564" s="170"/>
      <c r="J1564" s="231"/>
      <c r="K1564" s="586">
        <f t="shared" si="130"/>
        <v>0</v>
      </c>
      <c r="L1564" s="587">
        <f t="shared" si="131"/>
        <v>0</v>
      </c>
      <c r="M1564" s="586">
        <f>IF(P1564="x",0,IF(I1564&lt;(INDEX(Lookup!$U$2:$U$10,MATCH($D$43,Lookup!$S$2:$S$10,0))),0,ROUND(((_xlfn.DAYS(I1564,H1564)+1)*J1564)/7,0)))</f>
        <v>0</v>
      </c>
      <c r="N1564" s="766">
        <f t="shared" si="132"/>
        <v>0</v>
      </c>
      <c r="O1564" s="652"/>
      <c r="P1564" s="767"/>
      <c r="R1564" s="833">
        <f t="shared" si="133"/>
        <v>0</v>
      </c>
      <c r="S1564" s="849">
        <f t="shared" si="134"/>
        <v>0</v>
      </c>
    </row>
    <row r="1565" spans="2:19" x14ac:dyDescent="0.35">
      <c r="B1565" s="229"/>
      <c r="C1565" s="301"/>
      <c r="D1565" s="301"/>
      <c r="E1565" s="233"/>
      <c r="F1565" s="301"/>
      <c r="G1565" s="302"/>
      <c r="H1565" s="170"/>
      <c r="I1565" s="170"/>
      <c r="J1565" s="231"/>
      <c r="K1565" s="586">
        <f t="shared" si="130"/>
        <v>0</v>
      </c>
      <c r="L1565" s="587">
        <f t="shared" si="131"/>
        <v>0</v>
      </c>
      <c r="M1565" s="586">
        <f>IF(P1565="x",0,IF(I1565&lt;(INDEX(Lookup!$U$2:$U$10,MATCH($D$43,Lookup!$S$2:$S$10,0))),0,ROUND(((_xlfn.DAYS(I1565,H1565)+1)*J1565)/7,0)))</f>
        <v>0</v>
      </c>
      <c r="N1565" s="766">
        <f t="shared" si="132"/>
        <v>0</v>
      </c>
      <c r="O1565" s="652"/>
      <c r="P1565" s="767"/>
      <c r="R1565" s="833">
        <f t="shared" si="133"/>
        <v>0</v>
      </c>
      <c r="S1565" s="849">
        <f t="shared" si="134"/>
        <v>0</v>
      </c>
    </row>
    <row r="1566" spans="2:19" x14ac:dyDescent="0.35">
      <c r="B1566" s="229"/>
      <c r="C1566" s="301"/>
      <c r="D1566" s="301"/>
      <c r="E1566" s="233"/>
      <c r="F1566" s="301"/>
      <c r="G1566" s="302"/>
      <c r="H1566" s="170"/>
      <c r="I1566" s="170"/>
      <c r="J1566" s="231"/>
      <c r="K1566" s="586">
        <f t="shared" si="130"/>
        <v>0</v>
      </c>
      <c r="L1566" s="587">
        <f t="shared" si="131"/>
        <v>0</v>
      </c>
      <c r="M1566" s="586">
        <f>IF(P1566="x",0,IF(I1566&lt;(INDEX(Lookup!$U$2:$U$10,MATCH($D$43,Lookup!$S$2:$S$10,0))),0,ROUND(((_xlfn.DAYS(I1566,H1566)+1)*J1566)/7,0)))</f>
        <v>0</v>
      </c>
      <c r="N1566" s="766">
        <f t="shared" si="132"/>
        <v>0</v>
      </c>
      <c r="O1566" s="652"/>
      <c r="P1566" s="767"/>
      <c r="R1566" s="833">
        <f t="shared" si="133"/>
        <v>0</v>
      </c>
      <c r="S1566" s="849">
        <f t="shared" si="134"/>
        <v>0</v>
      </c>
    </row>
    <row r="1567" spans="2:19" x14ac:dyDescent="0.35">
      <c r="B1567" s="229"/>
      <c r="C1567" s="301"/>
      <c r="D1567" s="301"/>
      <c r="E1567" s="233"/>
      <c r="F1567" s="301"/>
      <c r="G1567" s="302"/>
      <c r="H1567" s="170"/>
      <c r="I1567" s="170"/>
      <c r="J1567" s="231"/>
      <c r="K1567" s="586">
        <f t="shared" si="130"/>
        <v>0</v>
      </c>
      <c r="L1567" s="587">
        <f t="shared" si="131"/>
        <v>0</v>
      </c>
      <c r="M1567" s="586">
        <f>IF(P1567="x",0,IF(I1567&lt;(INDEX(Lookup!$U$2:$U$10,MATCH($D$43,Lookup!$S$2:$S$10,0))),0,ROUND(((_xlfn.DAYS(I1567,H1567)+1)*J1567)/7,0)))</f>
        <v>0</v>
      </c>
      <c r="N1567" s="766">
        <f t="shared" si="132"/>
        <v>0</v>
      </c>
      <c r="O1567" s="652"/>
      <c r="P1567" s="767"/>
      <c r="R1567" s="833">
        <f t="shared" si="133"/>
        <v>0</v>
      </c>
      <c r="S1567" s="849">
        <f t="shared" si="134"/>
        <v>0</v>
      </c>
    </row>
    <row r="1568" spans="2:19" x14ac:dyDescent="0.35">
      <c r="B1568" s="229"/>
      <c r="C1568" s="301"/>
      <c r="D1568" s="301"/>
      <c r="E1568" s="233"/>
      <c r="F1568" s="301"/>
      <c r="G1568" s="302"/>
      <c r="H1568" s="170"/>
      <c r="I1568" s="170"/>
      <c r="J1568" s="231"/>
      <c r="K1568" s="586">
        <f t="shared" si="130"/>
        <v>0</v>
      </c>
      <c r="L1568" s="587">
        <f t="shared" si="131"/>
        <v>0</v>
      </c>
      <c r="M1568" s="586">
        <f>IF(P1568="x",0,IF(I1568&lt;(INDEX(Lookup!$U$2:$U$10,MATCH($D$43,Lookup!$S$2:$S$10,0))),0,ROUND(((_xlfn.DAYS(I1568,H1568)+1)*J1568)/7,0)))</f>
        <v>0</v>
      </c>
      <c r="N1568" s="766">
        <f t="shared" si="132"/>
        <v>0</v>
      </c>
      <c r="O1568" s="652"/>
      <c r="P1568" s="767"/>
      <c r="R1568" s="833">
        <f t="shared" si="133"/>
        <v>0</v>
      </c>
      <c r="S1568" s="849">
        <f t="shared" si="134"/>
        <v>0</v>
      </c>
    </row>
    <row r="1569" spans="2:19" x14ac:dyDescent="0.35">
      <c r="B1569" s="229"/>
      <c r="C1569" s="301"/>
      <c r="D1569" s="301"/>
      <c r="E1569" s="233"/>
      <c r="F1569" s="301"/>
      <c r="G1569" s="302"/>
      <c r="H1569" s="170"/>
      <c r="I1569" s="170"/>
      <c r="J1569" s="231"/>
      <c r="K1569" s="586">
        <f t="shared" si="130"/>
        <v>0</v>
      </c>
      <c r="L1569" s="587">
        <f t="shared" si="131"/>
        <v>0</v>
      </c>
      <c r="M1569" s="586">
        <f>IF(P1569="x",0,IF(I1569&lt;(INDEX(Lookup!$U$2:$U$10,MATCH($D$43,Lookup!$S$2:$S$10,0))),0,ROUND(((_xlfn.DAYS(I1569,H1569)+1)*J1569)/7,0)))</f>
        <v>0</v>
      </c>
      <c r="N1569" s="766">
        <f t="shared" si="132"/>
        <v>0</v>
      </c>
      <c r="O1569" s="652"/>
      <c r="P1569" s="767"/>
      <c r="R1569" s="833">
        <f t="shared" si="133"/>
        <v>0</v>
      </c>
      <c r="S1569" s="849">
        <f t="shared" si="134"/>
        <v>0</v>
      </c>
    </row>
    <row r="1570" spans="2:19" x14ac:dyDescent="0.35">
      <c r="B1570" s="229"/>
      <c r="C1570" s="301"/>
      <c r="D1570" s="301"/>
      <c r="E1570" s="233"/>
      <c r="F1570" s="301"/>
      <c r="G1570" s="302"/>
      <c r="H1570" s="170"/>
      <c r="I1570" s="170"/>
      <c r="J1570" s="231"/>
      <c r="K1570" s="586">
        <f t="shared" si="130"/>
        <v>0</v>
      </c>
      <c r="L1570" s="587">
        <f t="shared" si="131"/>
        <v>0</v>
      </c>
      <c r="M1570" s="586">
        <f>IF(P1570="x",0,IF(I1570&lt;(INDEX(Lookup!$U$2:$U$10,MATCH($D$43,Lookup!$S$2:$S$10,0))),0,ROUND(((_xlfn.DAYS(I1570,H1570)+1)*J1570)/7,0)))</f>
        <v>0</v>
      </c>
      <c r="N1570" s="766">
        <f t="shared" si="132"/>
        <v>0</v>
      </c>
      <c r="O1570" s="652"/>
      <c r="P1570" s="767"/>
      <c r="R1570" s="833">
        <f t="shared" si="133"/>
        <v>0</v>
      </c>
      <c r="S1570" s="849">
        <f t="shared" si="134"/>
        <v>0</v>
      </c>
    </row>
    <row r="1571" spans="2:19" x14ac:dyDescent="0.35">
      <c r="B1571" s="229"/>
      <c r="C1571" s="301"/>
      <c r="D1571" s="301"/>
      <c r="E1571" s="233"/>
      <c r="F1571" s="301"/>
      <c r="G1571" s="302"/>
      <c r="H1571" s="170"/>
      <c r="I1571" s="170"/>
      <c r="J1571" s="231"/>
      <c r="K1571" s="586">
        <f t="shared" si="130"/>
        <v>0</v>
      </c>
      <c r="L1571" s="587">
        <f t="shared" si="131"/>
        <v>0</v>
      </c>
      <c r="M1571" s="586">
        <f>IF(P1571="x",0,IF(I1571&lt;(INDEX(Lookup!$U$2:$U$10,MATCH($D$43,Lookup!$S$2:$S$10,0))),0,ROUND(((_xlfn.DAYS(I1571,H1571)+1)*J1571)/7,0)))</f>
        <v>0</v>
      </c>
      <c r="N1571" s="766">
        <f t="shared" si="132"/>
        <v>0</v>
      </c>
      <c r="O1571" s="652"/>
      <c r="P1571" s="767"/>
      <c r="R1571" s="833">
        <f t="shared" si="133"/>
        <v>0</v>
      </c>
      <c r="S1571" s="849">
        <f t="shared" si="134"/>
        <v>0</v>
      </c>
    </row>
    <row r="1572" spans="2:19" x14ac:dyDescent="0.35">
      <c r="B1572" s="229"/>
      <c r="C1572" s="301"/>
      <c r="D1572" s="301"/>
      <c r="E1572" s="233"/>
      <c r="F1572" s="301"/>
      <c r="G1572" s="302"/>
      <c r="H1572" s="170"/>
      <c r="I1572" s="170"/>
      <c r="J1572" s="231"/>
      <c r="K1572" s="586">
        <f t="shared" si="130"/>
        <v>0</v>
      </c>
      <c r="L1572" s="587">
        <f t="shared" si="131"/>
        <v>0</v>
      </c>
      <c r="M1572" s="586">
        <f>IF(P1572="x",0,IF(I1572&lt;(INDEX(Lookup!$U$2:$U$10,MATCH($D$43,Lookup!$S$2:$S$10,0))),0,ROUND(((_xlfn.DAYS(I1572,H1572)+1)*J1572)/7,0)))</f>
        <v>0</v>
      </c>
      <c r="N1572" s="766">
        <f t="shared" si="132"/>
        <v>0</v>
      </c>
      <c r="O1572" s="652"/>
      <c r="P1572" s="767"/>
      <c r="R1572" s="833">
        <f t="shared" si="133"/>
        <v>0</v>
      </c>
      <c r="S1572" s="849">
        <f t="shared" si="134"/>
        <v>0</v>
      </c>
    </row>
    <row r="1573" spans="2:19" x14ac:dyDescent="0.35">
      <c r="B1573" s="229"/>
      <c r="C1573" s="301"/>
      <c r="D1573" s="301"/>
      <c r="E1573" s="233"/>
      <c r="F1573" s="301"/>
      <c r="G1573" s="302"/>
      <c r="H1573" s="170"/>
      <c r="I1573" s="170"/>
      <c r="J1573" s="231"/>
      <c r="K1573" s="586">
        <f t="shared" si="130"/>
        <v>0</v>
      </c>
      <c r="L1573" s="587">
        <f t="shared" si="131"/>
        <v>0</v>
      </c>
      <c r="M1573" s="586">
        <f>IF(P1573="x",0,IF(I1573&lt;(INDEX(Lookup!$U$2:$U$10,MATCH($D$43,Lookup!$S$2:$S$10,0))),0,ROUND(((_xlfn.DAYS(I1573,H1573)+1)*J1573)/7,0)))</f>
        <v>0</v>
      </c>
      <c r="N1573" s="766">
        <f t="shared" si="132"/>
        <v>0</v>
      </c>
      <c r="O1573" s="652"/>
      <c r="P1573" s="767"/>
      <c r="R1573" s="833">
        <f t="shared" si="133"/>
        <v>0</v>
      </c>
      <c r="S1573" s="849">
        <f t="shared" si="134"/>
        <v>0</v>
      </c>
    </row>
    <row r="1574" spans="2:19" x14ac:dyDescent="0.35">
      <c r="B1574" s="229"/>
      <c r="C1574" s="301"/>
      <c r="D1574" s="301"/>
      <c r="E1574" s="233"/>
      <c r="F1574" s="301"/>
      <c r="G1574" s="302"/>
      <c r="H1574" s="170"/>
      <c r="I1574" s="170"/>
      <c r="J1574" s="231"/>
      <c r="K1574" s="586">
        <f t="shared" si="130"/>
        <v>0</v>
      </c>
      <c r="L1574" s="587">
        <f t="shared" si="131"/>
        <v>0</v>
      </c>
      <c r="M1574" s="586">
        <f>IF(P1574="x",0,IF(I1574&lt;(INDEX(Lookup!$U$2:$U$10,MATCH($D$43,Lookup!$S$2:$S$10,0))),0,ROUND(((_xlfn.DAYS(I1574,H1574)+1)*J1574)/7,0)))</f>
        <v>0</v>
      </c>
      <c r="N1574" s="766">
        <f t="shared" si="132"/>
        <v>0</v>
      </c>
      <c r="O1574" s="652"/>
      <c r="P1574" s="767"/>
      <c r="R1574" s="833">
        <f t="shared" si="133"/>
        <v>0</v>
      </c>
      <c r="S1574" s="849">
        <f t="shared" si="134"/>
        <v>0</v>
      </c>
    </row>
    <row r="1575" spans="2:19" x14ac:dyDescent="0.35">
      <c r="B1575" s="229"/>
      <c r="C1575" s="301"/>
      <c r="D1575" s="301"/>
      <c r="E1575" s="233"/>
      <c r="F1575" s="301"/>
      <c r="G1575" s="302"/>
      <c r="H1575" s="170"/>
      <c r="I1575" s="170"/>
      <c r="J1575" s="231"/>
      <c r="K1575" s="586">
        <f t="shared" si="130"/>
        <v>0</v>
      </c>
      <c r="L1575" s="587">
        <f t="shared" si="131"/>
        <v>0</v>
      </c>
      <c r="M1575" s="586">
        <f>IF(P1575="x",0,IF(I1575&lt;(INDEX(Lookup!$U$2:$U$10,MATCH($D$43,Lookup!$S$2:$S$10,0))),0,ROUND(((_xlfn.DAYS(I1575,H1575)+1)*J1575)/7,0)))</f>
        <v>0</v>
      </c>
      <c r="N1575" s="766">
        <f t="shared" si="132"/>
        <v>0</v>
      </c>
      <c r="O1575" s="652"/>
      <c r="P1575" s="767"/>
      <c r="R1575" s="833">
        <f t="shared" si="133"/>
        <v>0</v>
      </c>
      <c r="S1575" s="849">
        <f t="shared" si="134"/>
        <v>0</v>
      </c>
    </row>
    <row r="1576" spans="2:19" x14ac:dyDescent="0.35">
      <c r="B1576" s="229"/>
      <c r="C1576" s="301"/>
      <c r="D1576" s="301"/>
      <c r="E1576" s="233"/>
      <c r="F1576" s="301"/>
      <c r="G1576" s="302"/>
      <c r="H1576" s="170"/>
      <c r="I1576" s="170"/>
      <c r="J1576" s="231"/>
      <c r="K1576" s="586">
        <f t="shared" si="130"/>
        <v>0</v>
      </c>
      <c r="L1576" s="587">
        <f t="shared" si="131"/>
        <v>0</v>
      </c>
      <c r="M1576" s="586">
        <f>IF(P1576="x",0,IF(I1576&lt;(INDEX(Lookup!$U$2:$U$10,MATCH($D$43,Lookup!$S$2:$S$10,0))),0,ROUND(((_xlfn.DAYS(I1576,H1576)+1)*J1576)/7,0)))</f>
        <v>0</v>
      </c>
      <c r="N1576" s="766">
        <f t="shared" si="132"/>
        <v>0</v>
      </c>
      <c r="O1576" s="652"/>
      <c r="P1576" s="767"/>
      <c r="R1576" s="833">
        <f t="shared" si="133"/>
        <v>0</v>
      </c>
      <c r="S1576" s="849">
        <f t="shared" si="134"/>
        <v>0</v>
      </c>
    </row>
    <row r="1577" spans="2:19" x14ac:dyDescent="0.35">
      <c r="B1577" s="229"/>
      <c r="C1577" s="301"/>
      <c r="D1577" s="301"/>
      <c r="E1577" s="233"/>
      <c r="F1577" s="301"/>
      <c r="G1577" s="302"/>
      <c r="H1577" s="170"/>
      <c r="I1577" s="170"/>
      <c r="J1577" s="231"/>
      <c r="K1577" s="586">
        <f t="shared" si="130"/>
        <v>0</v>
      </c>
      <c r="L1577" s="587">
        <f t="shared" si="131"/>
        <v>0</v>
      </c>
      <c r="M1577" s="586">
        <f>IF(P1577="x",0,IF(I1577&lt;(INDEX(Lookup!$U$2:$U$10,MATCH($D$43,Lookup!$S$2:$S$10,0))),0,ROUND(((_xlfn.DAYS(I1577,H1577)+1)*J1577)/7,0)))</f>
        <v>0</v>
      </c>
      <c r="N1577" s="766">
        <f t="shared" si="132"/>
        <v>0</v>
      </c>
      <c r="O1577" s="652"/>
      <c r="P1577" s="767"/>
      <c r="R1577" s="833">
        <f t="shared" si="133"/>
        <v>0</v>
      </c>
      <c r="S1577" s="849">
        <f t="shared" si="134"/>
        <v>0</v>
      </c>
    </row>
    <row r="1578" spans="2:19" x14ac:dyDescent="0.35">
      <c r="B1578" s="229"/>
      <c r="C1578" s="301"/>
      <c r="D1578" s="301"/>
      <c r="E1578" s="233"/>
      <c r="F1578" s="301"/>
      <c r="G1578" s="302"/>
      <c r="H1578" s="170"/>
      <c r="I1578" s="170"/>
      <c r="J1578" s="231"/>
      <c r="K1578" s="586">
        <f t="shared" si="130"/>
        <v>0</v>
      </c>
      <c r="L1578" s="587">
        <f t="shared" si="131"/>
        <v>0</v>
      </c>
      <c r="M1578" s="586">
        <f>IF(P1578="x",0,IF(I1578&lt;(INDEX(Lookup!$U$2:$U$10,MATCH($D$43,Lookup!$S$2:$S$10,0))),0,ROUND(((_xlfn.DAYS(I1578,H1578)+1)*J1578)/7,0)))</f>
        <v>0</v>
      </c>
      <c r="N1578" s="766">
        <f t="shared" si="132"/>
        <v>0</v>
      </c>
      <c r="O1578" s="652"/>
      <c r="P1578" s="767"/>
      <c r="R1578" s="833">
        <f t="shared" si="133"/>
        <v>0</v>
      </c>
      <c r="S1578" s="849">
        <f t="shared" si="134"/>
        <v>0</v>
      </c>
    </row>
    <row r="1579" spans="2:19" x14ac:dyDescent="0.35">
      <c r="B1579" s="229"/>
      <c r="C1579" s="301"/>
      <c r="D1579" s="301"/>
      <c r="E1579" s="233"/>
      <c r="F1579" s="301"/>
      <c r="G1579" s="302"/>
      <c r="H1579" s="170"/>
      <c r="I1579" s="170"/>
      <c r="J1579" s="231"/>
      <c r="K1579" s="586">
        <f t="shared" si="130"/>
        <v>0</v>
      </c>
      <c r="L1579" s="587">
        <f t="shared" si="131"/>
        <v>0</v>
      </c>
      <c r="M1579" s="586">
        <f>IF(P1579="x",0,IF(I1579&lt;(INDEX(Lookup!$U$2:$U$10,MATCH($D$43,Lookup!$S$2:$S$10,0))),0,ROUND(((_xlfn.DAYS(I1579,H1579)+1)*J1579)/7,0)))</f>
        <v>0</v>
      </c>
      <c r="N1579" s="766">
        <f t="shared" si="132"/>
        <v>0</v>
      </c>
      <c r="O1579" s="652"/>
      <c r="P1579" s="767"/>
      <c r="R1579" s="833">
        <f t="shared" si="133"/>
        <v>0</v>
      </c>
      <c r="S1579" s="849">
        <f t="shared" si="134"/>
        <v>0</v>
      </c>
    </row>
    <row r="1580" spans="2:19" x14ac:dyDescent="0.35">
      <c r="B1580" s="229"/>
      <c r="C1580" s="301"/>
      <c r="D1580" s="301"/>
      <c r="E1580" s="233"/>
      <c r="F1580" s="301"/>
      <c r="G1580" s="302"/>
      <c r="H1580" s="170"/>
      <c r="I1580" s="170"/>
      <c r="J1580" s="231"/>
      <c r="K1580" s="586">
        <f t="shared" si="130"/>
        <v>0</v>
      </c>
      <c r="L1580" s="587">
        <f t="shared" si="131"/>
        <v>0</v>
      </c>
      <c r="M1580" s="586">
        <f>IF(P1580="x",0,IF(I1580&lt;(INDEX(Lookup!$U$2:$U$10,MATCH($D$43,Lookup!$S$2:$S$10,0))),0,ROUND(((_xlfn.DAYS(I1580,H1580)+1)*J1580)/7,0)))</f>
        <v>0</v>
      </c>
      <c r="N1580" s="766">
        <f t="shared" si="132"/>
        <v>0</v>
      </c>
      <c r="O1580" s="652"/>
      <c r="P1580" s="767"/>
      <c r="R1580" s="833">
        <f t="shared" si="133"/>
        <v>0</v>
      </c>
      <c r="S1580" s="849">
        <f t="shared" si="134"/>
        <v>0</v>
      </c>
    </row>
    <row r="1581" spans="2:19" x14ac:dyDescent="0.35">
      <c r="B1581" s="229"/>
      <c r="C1581" s="301"/>
      <c r="D1581" s="301"/>
      <c r="E1581" s="233"/>
      <c r="F1581" s="301"/>
      <c r="G1581" s="302"/>
      <c r="H1581" s="170"/>
      <c r="I1581" s="170"/>
      <c r="J1581" s="231"/>
      <c r="K1581" s="586">
        <f t="shared" si="130"/>
        <v>0</v>
      </c>
      <c r="L1581" s="587">
        <f t="shared" si="131"/>
        <v>0</v>
      </c>
      <c r="M1581" s="586">
        <f>IF(P1581="x",0,IF(I1581&lt;(INDEX(Lookup!$U$2:$U$10,MATCH($D$43,Lookup!$S$2:$S$10,0))),0,ROUND(((_xlfn.DAYS(I1581,H1581)+1)*J1581)/7,0)))</f>
        <v>0</v>
      </c>
      <c r="N1581" s="766">
        <f t="shared" si="132"/>
        <v>0</v>
      </c>
      <c r="O1581" s="652"/>
      <c r="P1581" s="767"/>
      <c r="R1581" s="833">
        <f t="shared" si="133"/>
        <v>0</v>
      </c>
      <c r="S1581" s="849">
        <f t="shared" si="134"/>
        <v>0</v>
      </c>
    </row>
    <row r="1582" spans="2:19" x14ac:dyDescent="0.35">
      <c r="B1582" s="229"/>
      <c r="C1582" s="301"/>
      <c r="D1582" s="301"/>
      <c r="E1582" s="233"/>
      <c r="F1582" s="301"/>
      <c r="G1582" s="302"/>
      <c r="H1582" s="170"/>
      <c r="I1582" s="170"/>
      <c r="J1582" s="231"/>
      <c r="K1582" s="586">
        <f t="shared" si="130"/>
        <v>0</v>
      </c>
      <c r="L1582" s="587">
        <f t="shared" si="131"/>
        <v>0</v>
      </c>
      <c r="M1582" s="586">
        <f>IF(P1582="x",0,IF(I1582&lt;(INDEX(Lookup!$U$2:$U$10,MATCH($D$43,Lookup!$S$2:$S$10,0))),0,ROUND(((_xlfn.DAYS(I1582,H1582)+1)*J1582)/7,0)))</f>
        <v>0</v>
      </c>
      <c r="N1582" s="766">
        <f t="shared" si="132"/>
        <v>0</v>
      </c>
      <c r="O1582" s="652"/>
      <c r="P1582" s="767"/>
      <c r="R1582" s="833">
        <f t="shared" si="133"/>
        <v>0</v>
      </c>
      <c r="S1582" s="849">
        <f t="shared" si="134"/>
        <v>0</v>
      </c>
    </row>
    <row r="1583" spans="2:19" x14ac:dyDescent="0.35">
      <c r="B1583" s="229"/>
      <c r="C1583" s="301"/>
      <c r="D1583" s="301"/>
      <c r="E1583" s="233"/>
      <c r="F1583" s="301"/>
      <c r="G1583" s="302"/>
      <c r="H1583" s="170"/>
      <c r="I1583" s="170"/>
      <c r="J1583" s="231"/>
      <c r="K1583" s="586">
        <f t="shared" ref="K1583:K1646" si="135">ROUND(((_xlfn.DAYS(I1583,H1583)+1)*J1583)/7,0)</f>
        <v>0</v>
      </c>
      <c r="L1583" s="587">
        <f t="shared" ref="L1583:L1646" si="136">K1583*$K$6</f>
        <v>0</v>
      </c>
      <c r="M1583" s="586">
        <f>IF(P1583="x",0,IF(I1583&lt;(INDEX(Lookup!$U$2:$U$10,MATCH($D$43,Lookup!$S$2:$S$10,0))),0,ROUND(((_xlfn.DAYS(I1583,H1583)+1)*J1583)/7,0)))</f>
        <v>0</v>
      </c>
      <c r="N1583" s="766">
        <f t="shared" ref="N1583:N1646" si="137">M1583*$K$6</f>
        <v>0</v>
      </c>
      <c r="O1583" s="652"/>
      <c r="P1583" s="767"/>
      <c r="R1583" s="833">
        <f t="shared" ref="R1583:R1646" si="138">L1583*$I$30</f>
        <v>0</v>
      </c>
      <c r="S1583" s="849">
        <f t="shared" ref="S1583:S1646" si="139">N1583*$I$40</f>
        <v>0</v>
      </c>
    </row>
    <row r="1584" spans="2:19" x14ac:dyDescent="0.35">
      <c r="B1584" s="229"/>
      <c r="C1584" s="301"/>
      <c r="D1584" s="301"/>
      <c r="E1584" s="233"/>
      <c r="F1584" s="301"/>
      <c r="G1584" s="302"/>
      <c r="H1584" s="170"/>
      <c r="I1584" s="170"/>
      <c r="J1584" s="231"/>
      <c r="K1584" s="586">
        <f t="shared" si="135"/>
        <v>0</v>
      </c>
      <c r="L1584" s="587">
        <f t="shared" si="136"/>
        <v>0</v>
      </c>
      <c r="M1584" s="586">
        <f>IF(P1584="x",0,IF(I1584&lt;(INDEX(Lookup!$U$2:$U$10,MATCH($D$43,Lookup!$S$2:$S$10,0))),0,ROUND(((_xlfn.DAYS(I1584,H1584)+1)*J1584)/7,0)))</f>
        <v>0</v>
      </c>
      <c r="N1584" s="766">
        <f t="shared" si="137"/>
        <v>0</v>
      </c>
      <c r="O1584" s="652"/>
      <c r="P1584" s="767"/>
      <c r="R1584" s="833">
        <f t="shared" si="138"/>
        <v>0</v>
      </c>
      <c r="S1584" s="849">
        <f t="shared" si="139"/>
        <v>0</v>
      </c>
    </row>
    <row r="1585" spans="2:19" x14ac:dyDescent="0.35">
      <c r="B1585" s="229"/>
      <c r="C1585" s="301"/>
      <c r="D1585" s="301"/>
      <c r="E1585" s="233"/>
      <c r="F1585" s="301"/>
      <c r="G1585" s="302"/>
      <c r="H1585" s="170"/>
      <c r="I1585" s="170"/>
      <c r="J1585" s="231"/>
      <c r="K1585" s="586">
        <f t="shared" si="135"/>
        <v>0</v>
      </c>
      <c r="L1585" s="587">
        <f t="shared" si="136"/>
        <v>0</v>
      </c>
      <c r="M1585" s="586">
        <f>IF(P1585="x",0,IF(I1585&lt;(INDEX(Lookup!$U$2:$U$10,MATCH($D$43,Lookup!$S$2:$S$10,0))),0,ROUND(((_xlfn.DAYS(I1585,H1585)+1)*J1585)/7,0)))</f>
        <v>0</v>
      </c>
      <c r="N1585" s="766">
        <f t="shared" si="137"/>
        <v>0</v>
      </c>
      <c r="O1585" s="652"/>
      <c r="P1585" s="767"/>
      <c r="R1585" s="833">
        <f t="shared" si="138"/>
        <v>0</v>
      </c>
      <c r="S1585" s="849">
        <f t="shared" si="139"/>
        <v>0</v>
      </c>
    </row>
    <row r="1586" spans="2:19" x14ac:dyDescent="0.35">
      <c r="B1586" s="229"/>
      <c r="C1586" s="301"/>
      <c r="D1586" s="301"/>
      <c r="E1586" s="233"/>
      <c r="F1586" s="301"/>
      <c r="G1586" s="302"/>
      <c r="H1586" s="170"/>
      <c r="I1586" s="170"/>
      <c r="J1586" s="231"/>
      <c r="K1586" s="586">
        <f t="shared" si="135"/>
        <v>0</v>
      </c>
      <c r="L1586" s="587">
        <f t="shared" si="136"/>
        <v>0</v>
      </c>
      <c r="M1586" s="586">
        <f>IF(P1586="x",0,IF(I1586&lt;(INDEX(Lookup!$U$2:$U$10,MATCH($D$43,Lookup!$S$2:$S$10,0))),0,ROUND(((_xlfn.DAYS(I1586,H1586)+1)*J1586)/7,0)))</f>
        <v>0</v>
      </c>
      <c r="N1586" s="766">
        <f t="shared" si="137"/>
        <v>0</v>
      </c>
      <c r="O1586" s="652"/>
      <c r="P1586" s="767"/>
      <c r="R1586" s="833">
        <f t="shared" si="138"/>
        <v>0</v>
      </c>
      <c r="S1586" s="849">
        <f t="shared" si="139"/>
        <v>0</v>
      </c>
    </row>
    <row r="1587" spans="2:19" x14ac:dyDescent="0.35">
      <c r="B1587" s="229"/>
      <c r="C1587" s="301"/>
      <c r="D1587" s="301"/>
      <c r="E1587" s="233"/>
      <c r="F1587" s="301"/>
      <c r="G1587" s="302"/>
      <c r="H1587" s="170"/>
      <c r="I1587" s="170"/>
      <c r="J1587" s="231"/>
      <c r="K1587" s="586">
        <f t="shared" si="135"/>
        <v>0</v>
      </c>
      <c r="L1587" s="587">
        <f t="shared" si="136"/>
        <v>0</v>
      </c>
      <c r="M1587" s="586">
        <f>IF(P1587="x",0,IF(I1587&lt;(INDEX(Lookup!$U$2:$U$10,MATCH($D$43,Lookup!$S$2:$S$10,0))),0,ROUND(((_xlfn.DAYS(I1587,H1587)+1)*J1587)/7,0)))</f>
        <v>0</v>
      </c>
      <c r="N1587" s="766">
        <f t="shared" si="137"/>
        <v>0</v>
      </c>
      <c r="O1587" s="652"/>
      <c r="P1587" s="767"/>
      <c r="R1587" s="833">
        <f t="shared" si="138"/>
        <v>0</v>
      </c>
      <c r="S1587" s="849">
        <f t="shared" si="139"/>
        <v>0</v>
      </c>
    </row>
    <row r="1588" spans="2:19" x14ac:dyDescent="0.35">
      <c r="B1588" s="229"/>
      <c r="C1588" s="301"/>
      <c r="D1588" s="301"/>
      <c r="E1588" s="233"/>
      <c r="F1588" s="301"/>
      <c r="G1588" s="302"/>
      <c r="H1588" s="170"/>
      <c r="I1588" s="170"/>
      <c r="J1588" s="231"/>
      <c r="K1588" s="586">
        <f t="shared" si="135"/>
        <v>0</v>
      </c>
      <c r="L1588" s="587">
        <f t="shared" si="136"/>
        <v>0</v>
      </c>
      <c r="M1588" s="586">
        <f>IF(P1588="x",0,IF(I1588&lt;(INDEX(Lookup!$U$2:$U$10,MATCH($D$43,Lookup!$S$2:$S$10,0))),0,ROUND(((_xlfn.DAYS(I1588,H1588)+1)*J1588)/7,0)))</f>
        <v>0</v>
      </c>
      <c r="N1588" s="766">
        <f t="shared" si="137"/>
        <v>0</v>
      </c>
      <c r="O1588" s="652"/>
      <c r="P1588" s="767"/>
      <c r="R1588" s="833">
        <f t="shared" si="138"/>
        <v>0</v>
      </c>
      <c r="S1588" s="849">
        <f t="shared" si="139"/>
        <v>0</v>
      </c>
    </row>
    <row r="1589" spans="2:19" x14ac:dyDescent="0.35">
      <c r="B1589" s="229"/>
      <c r="C1589" s="301"/>
      <c r="D1589" s="301"/>
      <c r="E1589" s="233"/>
      <c r="F1589" s="301"/>
      <c r="G1589" s="302"/>
      <c r="H1589" s="170"/>
      <c r="I1589" s="170"/>
      <c r="J1589" s="231"/>
      <c r="K1589" s="586">
        <f t="shared" si="135"/>
        <v>0</v>
      </c>
      <c r="L1589" s="587">
        <f t="shared" si="136"/>
        <v>0</v>
      </c>
      <c r="M1589" s="586">
        <f>IF(P1589="x",0,IF(I1589&lt;(INDEX(Lookup!$U$2:$U$10,MATCH($D$43,Lookup!$S$2:$S$10,0))),0,ROUND(((_xlfn.DAYS(I1589,H1589)+1)*J1589)/7,0)))</f>
        <v>0</v>
      </c>
      <c r="N1589" s="766">
        <f t="shared" si="137"/>
        <v>0</v>
      </c>
      <c r="O1589" s="652"/>
      <c r="P1589" s="767"/>
      <c r="R1589" s="833">
        <f t="shared" si="138"/>
        <v>0</v>
      </c>
      <c r="S1589" s="849">
        <f t="shared" si="139"/>
        <v>0</v>
      </c>
    </row>
    <row r="1590" spans="2:19" x14ac:dyDescent="0.35">
      <c r="B1590" s="229"/>
      <c r="C1590" s="301"/>
      <c r="D1590" s="301"/>
      <c r="E1590" s="233"/>
      <c r="F1590" s="301"/>
      <c r="G1590" s="302"/>
      <c r="H1590" s="170"/>
      <c r="I1590" s="170"/>
      <c r="J1590" s="231"/>
      <c r="K1590" s="586">
        <f t="shared" si="135"/>
        <v>0</v>
      </c>
      <c r="L1590" s="587">
        <f t="shared" si="136"/>
        <v>0</v>
      </c>
      <c r="M1590" s="586">
        <f>IF(P1590="x",0,IF(I1590&lt;(INDEX(Lookup!$U$2:$U$10,MATCH($D$43,Lookup!$S$2:$S$10,0))),0,ROUND(((_xlfn.DAYS(I1590,H1590)+1)*J1590)/7,0)))</f>
        <v>0</v>
      </c>
      <c r="N1590" s="766">
        <f t="shared" si="137"/>
        <v>0</v>
      </c>
      <c r="O1590" s="652"/>
      <c r="P1590" s="767"/>
      <c r="R1590" s="833">
        <f t="shared" si="138"/>
        <v>0</v>
      </c>
      <c r="S1590" s="849">
        <f t="shared" si="139"/>
        <v>0</v>
      </c>
    </row>
    <row r="1591" spans="2:19" x14ac:dyDescent="0.35">
      <c r="B1591" s="229"/>
      <c r="C1591" s="301"/>
      <c r="D1591" s="301"/>
      <c r="E1591" s="233"/>
      <c r="F1591" s="301"/>
      <c r="G1591" s="302"/>
      <c r="H1591" s="170"/>
      <c r="I1591" s="170"/>
      <c r="J1591" s="231"/>
      <c r="K1591" s="586">
        <f t="shared" si="135"/>
        <v>0</v>
      </c>
      <c r="L1591" s="587">
        <f t="shared" si="136"/>
        <v>0</v>
      </c>
      <c r="M1591" s="586">
        <f>IF(P1591="x",0,IF(I1591&lt;(INDEX(Lookup!$U$2:$U$10,MATCH($D$43,Lookup!$S$2:$S$10,0))),0,ROUND(((_xlfn.DAYS(I1591,H1591)+1)*J1591)/7,0)))</f>
        <v>0</v>
      </c>
      <c r="N1591" s="766">
        <f t="shared" si="137"/>
        <v>0</v>
      </c>
      <c r="O1591" s="652"/>
      <c r="P1591" s="767"/>
      <c r="R1591" s="833">
        <f t="shared" si="138"/>
        <v>0</v>
      </c>
      <c r="S1591" s="849">
        <f t="shared" si="139"/>
        <v>0</v>
      </c>
    </row>
    <row r="1592" spans="2:19" x14ac:dyDescent="0.35">
      <c r="B1592" s="229"/>
      <c r="C1592" s="301"/>
      <c r="D1592" s="301"/>
      <c r="E1592" s="233"/>
      <c r="F1592" s="301"/>
      <c r="G1592" s="302"/>
      <c r="H1592" s="170"/>
      <c r="I1592" s="170"/>
      <c r="J1592" s="231"/>
      <c r="K1592" s="586">
        <f t="shared" si="135"/>
        <v>0</v>
      </c>
      <c r="L1592" s="587">
        <f t="shared" si="136"/>
        <v>0</v>
      </c>
      <c r="M1592" s="586">
        <f>IF(P1592="x",0,IF(I1592&lt;(INDEX(Lookup!$U$2:$U$10,MATCH($D$43,Lookup!$S$2:$S$10,0))),0,ROUND(((_xlfn.DAYS(I1592,H1592)+1)*J1592)/7,0)))</f>
        <v>0</v>
      </c>
      <c r="N1592" s="766">
        <f t="shared" si="137"/>
        <v>0</v>
      </c>
      <c r="O1592" s="652"/>
      <c r="P1592" s="767"/>
      <c r="R1592" s="833">
        <f t="shared" si="138"/>
        <v>0</v>
      </c>
      <c r="S1592" s="849">
        <f t="shared" si="139"/>
        <v>0</v>
      </c>
    </row>
    <row r="1593" spans="2:19" x14ac:dyDescent="0.35">
      <c r="B1593" s="229"/>
      <c r="C1593" s="301"/>
      <c r="D1593" s="301"/>
      <c r="E1593" s="233"/>
      <c r="F1593" s="301"/>
      <c r="G1593" s="302"/>
      <c r="H1593" s="170"/>
      <c r="I1593" s="170"/>
      <c r="J1593" s="231"/>
      <c r="K1593" s="586">
        <f t="shared" si="135"/>
        <v>0</v>
      </c>
      <c r="L1593" s="587">
        <f t="shared" si="136"/>
        <v>0</v>
      </c>
      <c r="M1593" s="586">
        <f>IF(P1593="x",0,IF(I1593&lt;(INDEX(Lookup!$U$2:$U$10,MATCH($D$43,Lookup!$S$2:$S$10,0))),0,ROUND(((_xlfn.DAYS(I1593,H1593)+1)*J1593)/7,0)))</f>
        <v>0</v>
      </c>
      <c r="N1593" s="766">
        <f t="shared" si="137"/>
        <v>0</v>
      </c>
      <c r="O1593" s="652"/>
      <c r="P1593" s="767"/>
      <c r="R1593" s="833">
        <f t="shared" si="138"/>
        <v>0</v>
      </c>
      <c r="S1593" s="849">
        <f t="shared" si="139"/>
        <v>0</v>
      </c>
    </row>
    <row r="1594" spans="2:19" x14ac:dyDescent="0.35">
      <c r="B1594" s="229"/>
      <c r="C1594" s="301"/>
      <c r="D1594" s="301"/>
      <c r="E1594" s="233"/>
      <c r="F1594" s="301"/>
      <c r="G1594" s="302"/>
      <c r="H1594" s="170"/>
      <c r="I1594" s="170"/>
      <c r="J1594" s="231"/>
      <c r="K1594" s="586">
        <f t="shared" si="135"/>
        <v>0</v>
      </c>
      <c r="L1594" s="587">
        <f t="shared" si="136"/>
        <v>0</v>
      </c>
      <c r="M1594" s="586">
        <f>IF(P1594="x",0,IF(I1594&lt;(INDEX(Lookup!$U$2:$U$10,MATCH($D$43,Lookup!$S$2:$S$10,0))),0,ROUND(((_xlfn.DAYS(I1594,H1594)+1)*J1594)/7,0)))</f>
        <v>0</v>
      </c>
      <c r="N1594" s="766">
        <f t="shared" si="137"/>
        <v>0</v>
      </c>
      <c r="O1594" s="652"/>
      <c r="P1594" s="767"/>
      <c r="R1594" s="833">
        <f t="shared" si="138"/>
        <v>0</v>
      </c>
      <c r="S1594" s="849">
        <f t="shared" si="139"/>
        <v>0</v>
      </c>
    </row>
    <row r="1595" spans="2:19" x14ac:dyDescent="0.35">
      <c r="B1595" s="229"/>
      <c r="C1595" s="301"/>
      <c r="D1595" s="301"/>
      <c r="E1595" s="233"/>
      <c r="F1595" s="301"/>
      <c r="G1595" s="302"/>
      <c r="H1595" s="170"/>
      <c r="I1595" s="170"/>
      <c r="J1595" s="231"/>
      <c r="K1595" s="586">
        <f t="shared" si="135"/>
        <v>0</v>
      </c>
      <c r="L1595" s="587">
        <f t="shared" si="136"/>
        <v>0</v>
      </c>
      <c r="M1595" s="586">
        <f>IF(P1595="x",0,IF(I1595&lt;(INDEX(Lookup!$U$2:$U$10,MATCH($D$43,Lookup!$S$2:$S$10,0))),0,ROUND(((_xlfn.DAYS(I1595,H1595)+1)*J1595)/7,0)))</f>
        <v>0</v>
      </c>
      <c r="N1595" s="766">
        <f t="shared" si="137"/>
        <v>0</v>
      </c>
      <c r="O1595" s="652"/>
      <c r="P1595" s="767"/>
      <c r="R1595" s="833">
        <f t="shared" si="138"/>
        <v>0</v>
      </c>
      <c r="S1595" s="849">
        <f t="shared" si="139"/>
        <v>0</v>
      </c>
    </row>
    <row r="1596" spans="2:19" x14ac:dyDescent="0.35">
      <c r="B1596" s="229"/>
      <c r="C1596" s="301"/>
      <c r="D1596" s="301"/>
      <c r="E1596" s="233"/>
      <c r="F1596" s="301"/>
      <c r="G1596" s="302"/>
      <c r="H1596" s="170"/>
      <c r="I1596" s="170"/>
      <c r="J1596" s="231"/>
      <c r="K1596" s="586">
        <f t="shared" si="135"/>
        <v>0</v>
      </c>
      <c r="L1596" s="587">
        <f t="shared" si="136"/>
        <v>0</v>
      </c>
      <c r="M1596" s="586">
        <f>IF(P1596="x",0,IF(I1596&lt;(INDEX(Lookup!$U$2:$U$10,MATCH($D$43,Lookup!$S$2:$S$10,0))),0,ROUND(((_xlfn.DAYS(I1596,H1596)+1)*J1596)/7,0)))</f>
        <v>0</v>
      </c>
      <c r="N1596" s="766">
        <f t="shared" si="137"/>
        <v>0</v>
      </c>
      <c r="O1596" s="652"/>
      <c r="P1596" s="767"/>
      <c r="R1596" s="833">
        <f t="shared" si="138"/>
        <v>0</v>
      </c>
      <c r="S1596" s="849">
        <f t="shared" si="139"/>
        <v>0</v>
      </c>
    </row>
    <row r="1597" spans="2:19" x14ac:dyDescent="0.35">
      <c r="B1597" s="229"/>
      <c r="C1597" s="301"/>
      <c r="D1597" s="301"/>
      <c r="E1597" s="233"/>
      <c r="F1597" s="301"/>
      <c r="G1597" s="302"/>
      <c r="H1597" s="170"/>
      <c r="I1597" s="170"/>
      <c r="J1597" s="231"/>
      <c r="K1597" s="586">
        <f t="shared" si="135"/>
        <v>0</v>
      </c>
      <c r="L1597" s="587">
        <f t="shared" si="136"/>
        <v>0</v>
      </c>
      <c r="M1597" s="586">
        <f>IF(P1597="x",0,IF(I1597&lt;(INDEX(Lookup!$U$2:$U$10,MATCH($D$43,Lookup!$S$2:$S$10,0))),0,ROUND(((_xlfn.DAYS(I1597,H1597)+1)*J1597)/7,0)))</f>
        <v>0</v>
      </c>
      <c r="N1597" s="766">
        <f t="shared" si="137"/>
        <v>0</v>
      </c>
      <c r="O1597" s="652"/>
      <c r="P1597" s="767"/>
      <c r="R1597" s="833">
        <f t="shared" si="138"/>
        <v>0</v>
      </c>
      <c r="S1597" s="849">
        <f t="shared" si="139"/>
        <v>0</v>
      </c>
    </row>
    <row r="1598" spans="2:19" x14ac:dyDescent="0.35">
      <c r="B1598" s="229"/>
      <c r="C1598" s="301"/>
      <c r="D1598" s="301"/>
      <c r="E1598" s="233"/>
      <c r="F1598" s="301"/>
      <c r="G1598" s="302"/>
      <c r="H1598" s="170"/>
      <c r="I1598" s="170"/>
      <c r="J1598" s="231"/>
      <c r="K1598" s="586">
        <f t="shared" si="135"/>
        <v>0</v>
      </c>
      <c r="L1598" s="587">
        <f t="shared" si="136"/>
        <v>0</v>
      </c>
      <c r="M1598" s="586">
        <f>IF(P1598="x",0,IF(I1598&lt;(INDEX(Lookup!$U$2:$U$10,MATCH($D$43,Lookup!$S$2:$S$10,0))),0,ROUND(((_xlfn.DAYS(I1598,H1598)+1)*J1598)/7,0)))</f>
        <v>0</v>
      </c>
      <c r="N1598" s="766">
        <f t="shared" si="137"/>
        <v>0</v>
      </c>
      <c r="O1598" s="652"/>
      <c r="P1598" s="767"/>
      <c r="R1598" s="833">
        <f t="shared" si="138"/>
        <v>0</v>
      </c>
      <c r="S1598" s="849">
        <f t="shared" si="139"/>
        <v>0</v>
      </c>
    </row>
    <row r="1599" spans="2:19" x14ac:dyDescent="0.35">
      <c r="B1599" s="229"/>
      <c r="C1599" s="301"/>
      <c r="D1599" s="301"/>
      <c r="E1599" s="233"/>
      <c r="F1599" s="301"/>
      <c r="G1599" s="302"/>
      <c r="H1599" s="170"/>
      <c r="I1599" s="170"/>
      <c r="J1599" s="231"/>
      <c r="K1599" s="586">
        <f t="shared" si="135"/>
        <v>0</v>
      </c>
      <c r="L1599" s="587">
        <f t="shared" si="136"/>
        <v>0</v>
      </c>
      <c r="M1599" s="586">
        <f>IF(P1599="x",0,IF(I1599&lt;(INDEX(Lookup!$U$2:$U$10,MATCH($D$43,Lookup!$S$2:$S$10,0))),0,ROUND(((_xlfn.DAYS(I1599,H1599)+1)*J1599)/7,0)))</f>
        <v>0</v>
      </c>
      <c r="N1599" s="766">
        <f t="shared" si="137"/>
        <v>0</v>
      </c>
      <c r="O1599" s="652"/>
      <c r="P1599" s="767"/>
      <c r="R1599" s="833">
        <f t="shared" si="138"/>
        <v>0</v>
      </c>
      <c r="S1599" s="849">
        <f t="shared" si="139"/>
        <v>0</v>
      </c>
    </row>
    <row r="1600" spans="2:19" x14ac:dyDescent="0.35">
      <c r="B1600" s="229"/>
      <c r="C1600" s="301"/>
      <c r="D1600" s="301"/>
      <c r="E1600" s="233"/>
      <c r="F1600" s="301"/>
      <c r="G1600" s="302"/>
      <c r="H1600" s="170"/>
      <c r="I1600" s="170"/>
      <c r="J1600" s="231"/>
      <c r="K1600" s="586">
        <f t="shared" si="135"/>
        <v>0</v>
      </c>
      <c r="L1600" s="587">
        <f t="shared" si="136"/>
        <v>0</v>
      </c>
      <c r="M1600" s="586">
        <f>IF(P1600="x",0,IF(I1600&lt;(INDEX(Lookup!$U$2:$U$10,MATCH($D$43,Lookup!$S$2:$S$10,0))),0,ROUND(((_xlfn.DAYS(I1600,H1600)+1)*J1600)/7,0)))</f>
        <v>0</v>
      </c>
      <c r="N1600" s="766">
        <f t="shared" si="137"/>
        <v>0</v>
      </c>
      <c r="O1600" s="652"/>
      <c r="P1600" s="767"/>
      <c r="R1600" s="833">
        <f t="shared" si="138"/>
        <v>0</v>
      </c>
      <c r="S1600" s="849">
        <f t="shared" si="139"/>
        <v>0</v>
      </c>
    </row>
    <row r="1601" spans="2:19" x14ac:dyDescent="0.35">
      <c r="B1601" s="229"/>
      <c r="C1601" s="301"/>
      <c r="D1601" s="301"/>
      <c r="E1601" s="233"/>
      <c r="F1601" s="301"/>
      <c r="G1601" s="302"/>
      <c r="H1601" s="170"/>
      <c r="I1601" s="170"/>
      <c r="J1601" s="231"/>
      <c r="K1601" s="586">
        <f t="shared" si="135"/>
        <v>0</v>
      </c>
      <c r="L1601" s="587">
        <f t="shared" si="136"/>
        <v>0</v>
      </c>
      <c r="M1601" s="586">
        <f>IF(P1601="x",0,IF(I1601&lt;(INDEX(Lookup!$U$2:$U$10,MATCH($D$43,Lookup!$S$2:$S$10,0))),0,ROUND(((_xlfn.DAYS(I1601,H1601)+1)*J1601)/7,0)))</f>
        <v>0</v>
      </c>
      <c r="N1601" s="766">
        <f t="shared" si="137"/>
        <v>0</v>
      </c>
      <c r="O1601" s="652"/>
      <c r="P1601" s="767"/>
      <c r="R1601" s="833">
        <f t="shared" si="138"/>
        <v>0</v>
      </c>
      <c r="S1601" s="849">
        <f t="shared" si="139"/>
        <v>0</v>
      </c>
    </row>
    <row r="1602" spans="2:19" x14ac:dyDescent="0.35">
      <c r="B1602" s="229"/>
      <c r="C1602" s="301"/>
      <c r="D1602" s="301"/>
      <c r="E1602" s="233"/>
      <c r="F1602" s="301"/>
      <c r="G1602" s="302"/>
      <c r="H1602" s="170"/>
      <c r="I1602" s="170"/>
      <c r="J1602" s="231"/>
      <c r="K1602" s="586">
        <f t="shared" si="135"/>
        <v>0</v>
      </c>
      <c r="L1602" s="587">
        <f t="shared" si="136"/>
        <v>0</v>
      </c>
      <c r="M1602" s="586">
        <f>IF(P1602="x",0,IF(I1602&lt;(INDEX(Lookup!$U$2:$U$10,MATCH($D$43,Lookup!$S$2:$S$10,0))),0,ROUND(((_xlfn.DAYS(I1602,H1602)+1)*J1602)/7,0)))</f>
        <v>0</v>
      </c>
      <c r="N1602" s="766">
        <f t="shared" si="137"/>
        <v>0</v>
      </c>
      <c r="O1602" s="652"/>
      <c r="P1602" s="767"/>
      <c r="R1602" s="833">
        <f t="shared" si="138"/>
        <v>0</v>
      </c>
      <c r="S1602" s="849">
        <f t="shared" si="139"/>
        <v>0</v>
      </c>
    </row>
    <row r="1603" spans="2:19" x14ac:dyDescent="0.35">
      <c r="B1603" s="229"/>
      <c r="C1603" s="301"/>
      <c r="D1603" s="301"/>
      <c r="E1603" s="233"/>
      <c r="F1603" s="301"/>
      <c r="G1603" s="302"/>
      <c r="H1603" s="170"/>
      <c r="I1603" s="170"/>
      <c r="J1603" s="231"/>
      <c r="K1603" s="586">
        <f t="shared" si="135"/>
        <v>0</v>
      </c>
      <c r="L1603" s="587">
        <f t="shared" si="136"/>
        <v>0</v>
      </c>
      <c r="M1603" s="586">
        <f>IF(P1603="x",0,IF(I1603&lt;(INDEX(Lookup!$U$2:$U$10,MATCH($D$43,Lookup!$S$2:$S$10,0))),0,ROUND(((_xlfn.DAYS(I1603,H1603)+1)*J1603)/7,0)))</f>
        <v>0</v>
      </c>
      <c r="N1603" s="766">
        <f t="shared" si="137"/>
        <v>0</v>
      </c>
      <c r="O1603" s="652"/>
      <c r="P1603" s="767"/>
      <c r="R1603" s="833">
        <f t="shared" si="138"/>
        <v>0</v>
      </c>
      <c r="S1603" s="849">
        <f t="shared" si="139"/>
        <v>0</v>
      </c>
    </row>
    <row r="1604" spans="2:19" x14ac:dyDescent="0.35">
      <c r="B1604" s="229"/>
      <c r="C1604" s="301"/>
      <c r="D1604" s="301"/>
      <c r="E1604" s="233"/>
      <c r="F1604" s="301"/>
      <c r="G1604" s="302"/>
      <c r="H1604" s="170"/>
      <c r="I1604" s="170"/>
      <c r="J1604" s="231"/>
      <c r="K1604" s="586">
        <f t="shared" si="135"/>
        <v>0</v>
      </c>
      <c r="L1604" s="587">
        <f t="shared" si="136"/>
        <v>0</v>
      </c>
      <c r="M1604" s="586">
        <f>IF(P1604="x",0,IF(I1604&lt;(INDEX(Lookup!$U$2:$U$10,MATCH($D$43,Lookup!$S$2:$S$10,0))),0,ROUND(((_xlfn.DAYS(I1604,H1604)+1)*J1604)/7,0)))</f>
        <v>0</v>
      </c>
      <c r="N1604" s="766">
        <f t="shared" si="137"/>
        <v>0</v>
      </c>
      <c r="O1604" s="652"/>
      <c r="P1604" s="767"/>
      <c r="R1604" s="833">
        <f t="shared" si="138"/>
        <v>0</v>
      </c>
      <c r="S1604" s="849">
        <f t="shared" si="139"/>
        <v>0</v>
      </c>
    </row>
    <row r="1605" spans="2:19" x14ac:dyDescent="0.35">
      <c r="B1605" s="229"/>
      <c r="C1605" s="301"/>
      <c r="D1605" s="301"/>
      <c r="E1605" s="233"/>
      <c r="F1605" s="301"/>
      <c r="G1605" s="302"/>
      <c r="H1605" s="170"/>
      <c r="I1605" s="170"/>
      <c r="J1605" s="231"/>
      <c r="K1605" s="586">
        <f t="shared" si="135"/>
        <v>0</v>
      </c>
      <c r="L1605" s="587">
        <f t="shared" si="136"/>
        <v>0</v>
      </c>
      <c r="M1605" s="586">
        <f>IF(P1605="x",0,IF(I1605&lt;(INDEX(Lookup!$U$2:$U$10,MATCH($D$43,Lookup!$S$2:$S$10,0))),0,ROUND(((_xlfn.DAYS(I1605,H1605)+1)*J1605)/7,0)))</f>
        <v>0</v>
      </c>
      <c r="N1605" s="766">
        <f t="shared" si="137"/>
        <v>0</v>
      </c>
      <c r="O1605" s="652"/>
      <c r="P1605" s="767"/>
      <c r="R1605" s="833">
        <f t="shared" si="138"/>
        <v>0</v>
      </c>
      <c r="S1605" s="849">
        <f t="shared" si="139"/>
        <v>0</v>
      </c>
    </row>
    <row r="1606" spans="2:19" x14ac:dyDescent="0.35">
      <c r="B1606" s="229"/>
      <c r="C1606" s="301"/>
      <c r="D1606" s="301"/>
      <c r="E1606" s="233"/>
      <c r="F1606" s="301"/>
      <c r="G1606" s="302"/>
      <c r="H1606" s="170"/>
      <c r="I1606" s="170"/>
      <c r="J1606" s="231"/>
      <c r="K1606" s="586">
        <f t="shared" si="135"/>
        <v>0</v>
      </c>
      <c r="L1606" s="587">
        <f t="shared" si="136"/>
        <v>0</v>
      </c>
      <c r="M1606" s="586">
        <f>IF(P1606="x",0,IF(I1606&lt;(INDEX(Lookup!$U$2:$U$10,MATCH($D$43,Lookup!$S$2:$S$10,0))),0,ROUND(((_xlfn.DAYS(I1606,H1606)+1)*J1606)/7,0)))</f>
        <v>0</v>
      </c>
      <c r="N1606" s="766">
        <f t="shared" si="137"/>
        <v>0</v>
      </c>
      <c r="O1606" s="652"/>
      <c r="P1606" s="767"/>
      <c r="R1606" s="833">
        <f t="shared" si="138"/>
        <v>0</v>
      </c>
      <c r="S1606" s="849">
        <f t="shared" si="139"/>
        <v>0</v>
      </c>
    </row>
    <row r="1607" spans="2:19" x14ac:dyDescent="0.35">
      <c r="B1607" s="229"/>
      <c r="C1607" s="301"/>
      <c r="D1607" s="301"/>
      <c r="E1607" s="233"/>
      <c r="F1607" s="301"/>
      <c r="G1607" s="302"/>
      <c r="H1607" s="170"/>
      <c r="I1607" s="170"/>
      <c r="J1607" s="231"/>
      <c r="K1607" s="586">
        <f t="shared" si="135"/>
        <v>0</v>
      </c>
      <c r="L1607" s="587">
        <f t="shared" si="136"/>
        <v>0</v>
      </c>
      <c r="M1607" s="586">
        <f>IF(P1607="x",0,IF(I1607&lt;(INDEX(Lookup!$U$2:$U$10,MATCH($D$43,Lookup!$S$2:$S$10,0))),0,ROUND(((_xlfn.DAYS(I1607,H1607)+1)*J1607)/7,0)))</f>
        <v>0</v>
      </c>
      <c r="N1607" s="766">
        <f t="shared" si="137"/>
        <v>0</v>
      </c>
      <c r="O1607" s="652"/>
      <c r="P1607" s="767"/>
      <c r="R1607" s="833">
        <f t="shared" si="138"/>
        <v>0</v>
      </c>
      <c r="S1607" s="849">
        <f t="shared" si="139"/>
        <v>0</v>
      </c>
    </row>
    <row r="1608" spans="2:19" x14ac:dyDescent="0.35">
      <c r="B1608" s="229"/>
      <c r="C1608" s="301"/>
      <c r="D1608" s="301"/>
      <c r="E1608" s="233"/>
      <c r="F1608" s="301"/>
      <c r="G1608" s="302"/>
      <c r="H1608" s="170"/>
      <c r="I1608" s="170"/>
      <c r="J1608" s="231"/>
      <c r="K1608" s="586">
        <f t="shared" si="135"/>
        <v>0</v>
      </c>
      <c r="L1608" s="587">
        <f t="shared" si="136"/>
        <v>0</v>
      </c>
      <c r="M1608" s="586">
        <f>IF(P1608="x",0,IF(I1608&lt;(INDEX(Lookup!$U$2:$U$10,MATCH($D$43,Lookup!$S$2:$S$10,0))),0,ROUND(((_xlfn.DAYS(I1608,H1608)+1)*J1608)/7,0)))</f>
        <v>0</v>
      </c>
      <c r="N1608" s="766">
        <f t="shared" si="137"/>
        <v>0</v>
      </c>
      <c r="O1608" s="652"/>
      <c r="P1608" s="767"/>
      <c r="R1608" s="833">
        <f t="shared" si="138"/>
        <v>0</v>
      </c>
      <c r="S1608" s="849">
        <f t="shared" si="139"/>
        <v>0</v>
      </c>
    </row>
    <row r="1609" spans="2:19" x14ac:dyDescent="0.35">
      <c r="B1609" s="229"/>
      <c r="C1609" s="301"/>
      <c r="D1609" s="301"/>
      <c r="E1609" s="233"/>
      <c r="F1609" s="301"/>
      <c r="G1609" s="302"/>
      <c r="H1609" s="170"/>
      <c r="I1609" s="170"/>
      <c r="J1609" s="231"/>
      <c r="K1609" s="586">
        <f t="shared" si="135"/>
        <v>0</v>
      </c>
      <c r="L1609" s="587">
        <f t="shared" si="136"/>
        <v>0</v>
      </c>
      <c r="M1609" s="586">
        <f>IF(P1609="x",0,IF(I1609&lt;(INDEX(Lookup!$U$2:$U$10,MATCH($D$43,Lookup!$S$2:$S$10,0))),0,ROUND(((_xlfn.DAYS(I1609,H1609)+1)*J1609)/7,0)))</f>
        <v>0</v>
      </c>
      <c r="N1609" s="766">
        <f t="shared" si="137"/>
        <v>0</v>
      </c>
      <c r="O1609" s="652"/>
      <c r="P1609" s="767"/>
      <c r="R1609" s="833">
        <f t="shared" si="138"/>
        <v>0</v>
      </c>
      <c r="S1609" s="849">
        <f t="shared" si="139"/>
        <v>0</v>
      </c>
    </row>
    <row r="1610" spans="2:19" x14ac:dyDescent="0.35">
      <c r="B1610" s="229"/>
      <c r="C1610" s="301"/>
      <c r="D1610" s="301"/>
      <c r="E1610" s="233"/>
      <c r="F1610" s="301"/>
      <c r="G1610" s="302"/>
      <c r="H1610" s="170"/>
      <c r="I1610" s="170"/>
      <c r="J1610" s="231"/>
      <c r="K1610" s="586">
        <f t="shared" si="135"/>
        <v>0</v>
      </c>
      <c r="L1610" s="587">
        <f t="shared" si="136"/>
        <v>0</v>
      </c>
      <c r="M1610" s="586">
        <f>IF(P1610="x",0,IF(I1610&lt;(INDEX(Lookup!$U$2:$U$10,MATCH($D$43,Lookup!$S$2:$S$10,0))),0,ROUND(((_xlfn.DAYS(I1610,H1610)+1)*J1610)/7,0)))</f>
        <v>0</v>
      </c>
      <c r="N1610" s="766">
        <f t="shared" si="137"/>
        <v>0</v>
      </c>
      <c r="O1610" s="652"/>
      <c r="P1610" s="767"/>
      <c r="R1610" s="833">
        <f t="shared" si="138"/>
        <v>0</v>
      </c>
      <c r="S1610" s="849">
        <f t="shared" si="139"/>
        <v>0</v>
      </c>
    </row>
    <row r="1611" spans="2:19" x14ac:dyDescent="0.35">
      <c r="B1611" s="229"/>
      <c r="C1611" s="301"/>
      <c r="D1611" s="301"/>
      <c r="E1611" s="233"/>
      <c r="F1611" s="301"/>
      <c r="G1611" s="302"/>
      <c r="H1611" s="170"/>
      <c r="I1611" s="170"/>
      <c r="J1611" s="231"/>
      <c r="K1611" s="586">
        <f t="shared" si="135"/>
        <v>0</v>
      </c>
      <c r="L1611" s="587">
        <f t="shared" si="136"/>
        <v>0</v>
      </c>
      <c r="M1611" s="586">
        <f>IF(P1611="x",0,IF(I1611&lt;(INDEX(Lookup!$U$2:$U$10,MATCH($D$43,Lookup!$S$2:$S$10,0))),0,ROUND(((_xlfn.DAYS(I1611,H1611)+1)*J1611)/7,0)))</f>
        <v>0</v>
      </c>
      <c r="N1611" s="766">
        <f t="shared" si="137"/>
        <v>0</v>
      </c>
      <c r="O1611" s="652"/>
      <c r="P1611" s="767"/>
      <c r="R1611" s="833">
        <f t="shared" si="138"/>
        <v>0</v>
      </c>
      <c r="S1611" s="849">
        <f t="shared" si="139"/>
        <v>0</v>
      </c>
    </row>
    <row r="1612" spans="2:19" x14ac:dyDescent="0.35">
      <c r="B1612" s="229"/>
      <c r="C1612" s="301"/>
      <c r="D1612" s="301"/>
      <c r="E1612" s="233"/>
      <c r="F1612" s="301"/>
      <c r="G1612" s="302"/>
      <c r="H1612" s="170"/>
      <c r="I1612" s="170"/>
      <c r="J1612" s="231"/>
      <c r="K1612" s="586">
        <f t="shared" si="135"/>
        <v>0</v>
      </c>
      <c r="L1612" s="587">
        <f t="shared" si="136"/>
        <v>0</v>
      </c>
      <c r="M1612" s="586">
        <f>IF(P1612="x",0,IF(I1612&lt;(INDEX(Lookup!$U$2:$U$10,MATCH($D$43,Lookup!$S$2:$S$10,0))),0,ROUND(((_xlfn.DAYS(I1612,H1612)+1)*J1612)/7,0)))</f>
        <v>0</v>
      </c>
      <c r="N1612" s="766">
        <f t="shared" si="137"/>
        <v>0</v>
      </c>
      <c r="O1612" s="652"/>
      <c r="P1612" s="767"/>
      <c r="R1612" s="833">
        <f t="shared" si="138"/>
        <v>0</v>
      </c>
      <c r="S1612" s="849">
        <f t="shared" si="139"/>
        <v>0</v>
      </c>
    </row>
    <row r="1613" spans="2:19" x14ac:dyDescent="0.35">
      <c r="B1613" s="229"/>
      <c r="C1613" s="301"/>
      <c r="D1613" s="301"/>
      <c r="E1613" s="233"/>
      <c r="F1613" s="301"/>
      <c r="G1613" s="302"/>
      <c r="H1613" s="170"/>
      <c r="I1613" s="170"/>
      <c r="J1613" s="231"/>
      <c r="K1613" s="586">
        <f t="shared" si="135"/>
        <v>0</v>
      </c>
      <c r="L1613" s="587">
        <f t="shared" si="136"/>
        <v>0</v>
      </c>
      <c r="M1613" s="586">
        <f>IF(P1613="x",0,IF(I1613&lt;(INDEX(Lookup!$U$2:$U$10,MATCH($D$43,Lookup!$S$2:$S$10,0))),0,ROUND(((_xlfn.DAYS(I1613,H1613)+1)*J1613)/7,0)))</f>
        <v>0</v>
      </c>
      <c r="N1613" s="766">
        <f t="shared" si="137"/>
        <v>0</v>
      </c>
      <c r="O1613" s="652"/>
      <c r="P1613" s="767"/>
      <c r="R1613" s="833">
        <f t="shared" si="138"/>
        <v>0</v>
      </c>
      <c r="S1613" s="849">
        <f t="shared" si="139"/>
        <v>0</v>
      </c>
    </row>
    <row r="1614" spans="2:19" x14ac:dyDescent="0.35">
      <c r="B1614" s="229"/>
      <c r="C1614" s="301"/>
      <c r="D1614" s="301"/>
      <c r="E1614" s="233"/>
      <c r="F1614" s="301"/>
      <c r="G1614" s="302"/>
      <c r="H1614" s="170"/>
      <c r="I1614" s="170"/>
      <c r="J1614" s="231"/>
      <c r="K1614" s="586">
        <f t="shared" si="135"/>
        <v>0</v>
      </c>
      <c r="L1614" s="587">
        <f t="shared" si="136"/>
        <v>0</v>
      </c>
      <c r="M1614" s="586">
        <f>IF(P1614="x",0,IF(I1614&lt;(INDEX(Lookup!$U$2:$U$10,MATCH($D$43,Lookup!$S$2:$S$10,0))),0,ROUND(((_xlfn.DAYS(I1614,H1614)+1)*J1614)/7,0)))</f>
        <v>0</v>
      </c>
      <c r="N1614" s="766">
        <f t="shared" si="137"/>
        <v>0</v>
      </c>
      <c r="O1614" s="652"/>
      <c r="P1614" s="767"/>
      <c r="R1614" s="833">
        <f t="shared" si="138"/>
        <v>0</v>
      </c>
      <c r="S1614" s="849">
        <f t="shared" si="139"/>
        <v>0</v>
      </c>
    </row>
    <row r="1615" spans="2:19" x14ac:dyDescent="0.35">
      <c r="B1615" s="229"/>
      <c r="C1615" s="301"/>
      <c r="D1615" s="301"/>
      <c r="E1615" s="233"/>
      <c r="F1615" s="301"/>
      <c r="G1615" s="302"/>
      <c r="H1615" s="170"/>
      <c r="I1615" s="170"/>
      <c r="J1615" s="231"/>
      <c r="K1615" s="586">
        <f t="shared" si="135"/>
        <v>0</v>
      </c>
      <c r="L1615" s="587">
        <f t="shared" si="136"/>
        <v>0</v>
      </c>
      <c r="M1615" s="586">
        <f>IF(P1615="x",0,IF(I1615&lt;(INDEX(Lookup!$U$2:$U$10,MATCH($D$43,Lookup!$S$2:$S$10,0))),0,ROUND(((_xlfn.DAYS(I1615,H1615)+1)*J1615)/7,0)))</f>
        <v>0</v>
      </c>
      <c r="N1615" s="766">
        <f t="shared" si="137"/>
        <v>0</v>
      </c>
      <c r="O1615" s="652"/>
      <c r="P1615" s="767"/>
      <c r="R1615" s="833">
        <f t="shared" si="138"/>
        <v>0</v>
      </c>
      <c r="S1615" s="849">
        <f t="shared" si="139"/>
        <v>0</v>
      </c>
    </row>
    <row r="1616" spans="2:19" x14ac:dyDescent="0.35">
      <c r="B1616" s="229"/>
      <c r="C1616" s="301"/>
      <c r="D1616" s="301"/>
      <c r="E1616" s="233"/>
      <c r="F1616" s="301"/>
      <c r="G1616" s="302"/>
      <c r="H1616" s="170"/>
      <c r="I1616" s="170"/>
      <c r="J1616" s="231"/>
      <c r="K1616" s="586">
        <f t="shared" si="135"/>
        <v>0</v>
      </c>
      <c r="L1616" s="587">
        <f t="shared" si="136"/>
        <v>0</v>
      </c>
      <c r="M1616" s="586">
        <f>IF(P1616="x",0,IF(I1616&lt;(INDEX(Lookup!$U$2:$U$10,MATCH($D$43,Lookup!$S$2:$S$10,0))),0,ROUND(((_xlfn.DAYS(I1616,H1616)+1)*J1616)/7,0)))</f>
        <v>0</v>
      </c>
      <c r="N1616" s="766">
        <f t="shared" si="137"/>
        <v>0</v>
      </c>
      <c r="O1616" s="652"/>
      <c r="P1616" s="767"/>
      <c r="R1616" s="833">
        <f t="shared" si="138"/>
        <v>0</v>
      </c>
      <c r="S1616" s="849">
        <f t="shared" si="139"/>
        <v>0</v>
      </c>
    </row>
    <row r="1617" spans="2:19" x14ac:dyDescent="0.35">
      <c r="B1617" s="229"/>
      <c r="C1617" s="301"/>
      <c r="D1617" s="301"/>
      <c r="E1617" s="233"/>
      <c r="F1617" s="301"/>
      <c r="G1617" s="302"/>
      <c r="H1617" s="170"/>
      <c r="I1617" s="170"/>
      <c r="J1617" s="231"/>
      <c r="K1617" s="586">
        <f t="shared" si="135"/>
        <v>0</v>
      </c>
      <c r="L1617" s="587">
        <f t="shared" si="136"/>
        <v>0</v>
      </c>
      <c r="M1617" s="586">
        <f>IF(P1617="x",0,IF(I1617&lt;(INDEX(Lookup!$U$2:$U$10,MATCH($D$43,Lookup!$S$2:$S$10,0))),0,ROUND(((_xlfn.DAYS(I1617,H1617)+1)*J1617)/7,0)))</f>
        <v>0</v>
      </c>
      <c r="N1617" s="766">
        <f t="shared" si="137"/>
        <v>0</v>
      </c>
      <c r="O1617" s="652"/>
      <c r="P1617" s="767"/>
      <c r="R1617" s="833">
        <f t="shared" si="138"/>
        <v>0</v>
      </c>
      <c r="S1617" s="849">
        <f t="shared" si="139"/>
        <v>0</v>
      </c>
    </row>
    <row r="1618" spans="2:19" x14ac:dyDescent="0.35">
      <c r="B1618" s="229"/>
      <c r="C1618" s="301"/>
      <c r="D1618" s="301"/>
      <c r="E1618" s="233"/>
      <c r="F1618" s="301"/>
      <c r="G1618" s="302"/>
      <c r="H1618" s="170"/>
      <c r="I1618" s="170"/>
      <c r="J1618" s="231"/>
      <c r="K1618" s="586">
        <f t="shared" si="135"/>
        <v>0</v>
      </c>
      <c r="L1618" s="587">
        <f t="shared" si="136"/>
        <v>0</v>
      </c>
      <c r="M1618" s="586">
        <f>IF(P1618="x",0,IF(I1618&lt;(INDEX(Lookup!$U$2:$U$10,MATCH($D$43,Lookup!$S$2:$S$10,0))),0,ROUND(((_xlfn.DAYS(I1618,H1618)+1)*J1618)/7,0)))</f>
        <v>0</v>
      </c>
      <c r="N1618" s="766">
        <f t="shared" si="137"/>
        <v>0</v>
      </c>
      <c r="O1618" s="652"/>
      <c r="P1618" s="767"/>
      <c r="R1618" s="833">
        <f t="shared" si="138"/>
        <v>0</v>
      </c>
      <c r="S1618" s="849">
        <f t="shared" si="139"/>
        <v>0</v>
      </c>
    </row>
    <row r="1619" spans="2:19" x14ac:dyDescent="0.35">
      <c r="B1619" s="229"/>
      <c r="C1619" s="301"/>
      <c r="D1619" s="301"/>
      <c r="E1619" s="233"/>
      <c r="F1619" s="301"/>
      <c r="G1619" s="302"/>
      <c r="H1619" s="170"/>
      <c r="I1619" s="170"/>
      <c r="J1619" s="231"/>
      <c r="K1619" s="586">
        <f t="shared" si="135"/>
        <v>0</v>
      </c>
      <c r="L1619" s="587">
        <f t="shared" si="136"/>
        <v>0</v>
      </c>
      <c r="M1619" s="586">
        <f>IF(P1619="x",0,IF(I1619&lt;(INDEX(Lookup!$U$2:$U$10,MATCH($D$43,Lookup!$S$2:$S$10,0))),0,ROUND(((_xlfn.DAYS(I1619,H1619)+1)*J1619)/7,0)))</f>
        <v>0</v>
      </c>
      <c r="N1619" s="766">
        <f t="shared" si="137"/>
        <v>0</v>
      </c>
      <c r="O1619" s="652"/>
      <c r="P1619" s="767"/>
      <c r="R1619" s="833">
        <f t="shared" si="138"/>
        <v>0</v>
      </c>
      <c r="S1619" s="849">
        <f t="shared" si="139"/>
        <v>0</v>
      </c>
    </row>
    <row r="1620" spans="2:19" x14ac:dyDescent="0.35">
      <c r="B1620" s="229"/>
      <c r="C1620" s="301"/>
      <c r="D1620" s="301"/>
      <c r="E1620" s="233"/>
      <c r="F1620" s="301"/>
      <c r="G1620" s="302"/>
      <c r="H1620" s="170"/>
      <c r="I1620" s="170"/>
      <c r="J1620" s="231"/>
      <c r="K1620" s="586">
        <f t="shared" si="135"/>
        <v>0</v>
      </c>
      <c r="L1620" s="587">
        <f t="shared" si="136"/>
        <v>0</v>
      </c>
      <c r="M1620" s="586">
        <f>IF(P1620="x",0,IF(I1620&lt;(INDEX(Lookup!$U$2:$U$10,MATCH($D$43,Lookup!$S$2:$S$10,0))),0,ROUND(((_xlfn.DAYS(I1620,H1620)+1)*J1620)/7,0)))</f>
        <v>0</v>
      </c>
      <c r="N1620" s="766">
        <f t="shared" si="137"/>
        <v>0</v>
      </c>
      <c r="O1620" s="652"/>
      <c r="P1620" s="767"/>
      <c r="R1620" s="833">
        <f t="shared" si="138"/>
        <v>0</v>
      </c>
      <c r="S1620" s="849">
        <f t="shared" si="139"/>
        <v>0</v>
      </c>
    </row>
    <row r="1621" spans="2:19" x14ac:dyDescent="0.35">
      <c r="B1621" s="229"/>
      <c r="C1621" s="301"/>
      <c r="D1621" s="301"/>
      <c r="E1621" s="233"/>
      <c r="F1621" s="301"/>
      <c r="G1621" s="302"/>
      <c r="H1621" s="170"/>
      <c r="I1621" s="170"/>
      <c r="J1621" s="231"/>
      <c r="K1621" s="586">
        <f t="shared" si="135"/>
        <v>0</v>
      </c>
      <c r="L1621" s="587">
        <f t="shared" si="136"/>
        <v>0</v>
      </c>
      <c r="M1621" s="586">
        <f>IF(P1621="x",0,IF(I1621&lt;(INDEX(Lookup!$U$2:$U$10,MATCH($D$43,Lookup!$S$2:$S$10,0))),0,ROUND(((_xlfn.DAYS(I1621,H1621)+1)*J1621)/7,0)))</f>
        <v>0</v>
      </c>
      <c r="N1621" s="766">
        <f t="shared" si="137"/>
        <v>0</v>
      </c>
      <c r="O1621" s="652"/>
      <c r="P1621" s="767"/>
      <c r="R1621" s="833">
        <f t="shared" si="138"/>
        <v>0</v>
      </c>
      <c r="S1621" s="849">
        <f t="shared" si="139"/>
        <v>0</v>
      </c>
    </row>
    <row r="1622" spans="2:19" x14ac:dyDescent="0.35">
      <c r="B1622" s="229"/>
      <c r="C1622" s="301"/>
      <c r="D1622" s="301"/>
      <c r="E1622" s="233"/>
      <c r="F1622" s="301"/>
      <c r="G1622" s="302"/>
      <c r="H1622" s="170"/>
      <c r="I1622" s="170"/>
      <c r="J1622" s="231"/>
      <c r="K1622" s="586">
        <f t="shared" si="135"/>
        <v>0</v>
      </c>
      <c r="L1622" s="587">
        <f t="shared" si="136"/>
        <v>0</v>
      </c>
      <c r="M1622" s="586">
        <f>IF(P1622="x",0,IF(I1622&lt;(INDEX(Lookup!$U$2:$U$10,MATCH($D$43,Lookup!$S$2:$S$10,0))),0,ROUND(((_xlfn.DAYS(I1622,H1622)+1)*J1622)/7,0)))</f>
        <v>0</v>
      </c>
      <c r="N1622" s="766">
        <f t="shared" si="137"/>
        <v>0</v>
      </c>
      <c r="O1622" s="652"/>
      <c r="P1622" s="767"/>
      <c r="R1622" s="833">
        <f t="shared" si="138"/>
        <v>0</v>
      </c>
      <c r="S1622" s="849">
        <f t="shared" si="139"/>
        <v>0</v>
      </c>
    </row>
    <row r="1623" spans="2:19" x14ac:dyDescent="0.35">
      <c r="B1623" s="229"/>
      <c r="C1623" s="301"/>
      <c r="D1623" s="301"/>
      <c r="E1623" s="233"/>
      <c r="F1623" s="301"/>
      <c r="G1623" s="302"/>
      <c r="H1623" s="170"/>
      <c r="I1623" s="170"/>
      <c r="J1623" s="231"/>
      <c r="K1623" s="586">
        <f t="shared" si="135"/>
        <v>0</v>
      </c>
      <c r="L1623" s="587">
        <f t="shared" si="136"/>
        <v>0</v>
      </c>
      <c r="M1623" s="586">
        <f>IF(P1623="x",0,IF(I1623&lt;(INDEX(Lookup!$U$2:$U$10,MATCH($D$43,Lookup!$S$2:$S$10,0))),0,ROUND(((_xlfn.DAYS(I1623,H1623)+1)*J1623)/7,0)))</f>
        <v>0</v>
      </c>
      <c r="N1623" s="766">
        <f t="shared" si="137"/>
        <v>0</v>
      </c>
      <c r="O1623" s="652"/>
      <c r="P1623" s="767"/>
      <c r="R1623" s="833">
        <f t="shared" si="138"/>
        <v>0</v>
      </c>
      <c r="S1623" s="849">
        <f t="shared" si="139"/>
        <v>0</v>
      </c>
    </row>
    <row r="1624" spans="2:19" x14ac:dyDescent="0.35">
      <c r="B1624" s="229"/>
      <c r="C1624" s="301"/>
      <c r="D1624" s="301"/>
      <c r="E1624" s="233"/>
      <c r="F1624" s="301"/>
      <c r="G1624" s="302"/>
      <c r="H1624" s="170"/>
      <c r="I1624" s="170"/>
      <c r="J1624" s="231"/>
      <c r="K1624" s="586">
        <f t="shared" si="135"/>
        <v>0</v>
      </c>
      <c r="L1624" s="587">
        <f t="shared" si="136"/>
        <v>0</v>
      </c>
      <c r="M1624" s="586">
        <f>IF(P1624="x",0,IF(I1624&lt;(INDEX(Lookup!$U$2:$U$10,MATCH($D$43,Lookup!$S$2:$S$10,0))),0,ROUND(((_xlfn.DAYS(I1624,H1624)+1)*J1624)/7,0)))</f>
        <v>0</v>
      </c>
      <c r="N1624" s="766">
        <f t="shared" si="137"/>
        <v>0</v>
      </c>
      <c r="O1624" s="652"/>
      <c r="P1624" s="767"/>
      <c r="R1624" s="833">
        <f t="shared" si="138"/>
        <v>0</v>
      </c>
      <c r="S1624" s="849">
        <f t="shared" si="139"/>
        <v>0</v>
      </c>
    </row>
    <row r="1625" spans="2:19" x14ac:dyDescent="0.35">
      <c r="B1625" s="229"/>
      <c r="C1625" s="301"/>
      <c r="D1625" s="301"/>
      <c r="E1625" s="233"/>
      <c r="F1625" s="301"/>
      <c r="G1625" s="302"/>
      <c r="H1625" s="170"/>
      <c r="I1625" s="170"/>
      <c r="J1625" s="231"/>
      <c r="K1625" s="586">
        <f t="shared" si="135"/>
        <v>0</v>
      </c>
      <c r="L1625" s="587">
        <f t="shared" si="136"/>
        <v>0</v>
      </c>
      <c r="M1625" s="586">
        <f>IF(P1625="x",0,IF(I1625&lt;(INDEX(Lookup!$U$2:$U$10,MATCH($D$43,Lookup!$S$2:$S$10,0))),0,ROUND(((_xlfn.DAYS(I1625,H1625)+1)*J1625)/7,0)))</f>
        <v>0</v>
      </c>
      <c r="N1625" s="766">
        <f t="shared" si="137"/>
        <v>0</v>
      </c>
      <c r="O1625" s="652"/>
      <c r="P1625" s="767"/>
      <c r="R1625" s="833">
        <f t="shared" si="138"/>
        <v>0</v>
      </c>
      <c r="S1625" s="849">
        <f t="shared" si="139"/>
        <v>0</v>
      </c>
    </row>
    <row r="1626" spans="2:19" x14ac:dyDescent="0.35">
      <c r="B1626" s="229"/>
      <c r="C1626" s="301"/>
      <c r="D1626" s="301"/>
      <c r="E1626" s="233"/>
      <c r="F1626" s="301"/>
      <c r="G1626" s="302"/>
      <c r="H1626" s="170"/>
      <c r="I1626" s="170"/>
      <c r="J1626" s="231"/>
      <c r="K1626" s="586">
        <f t="shared" si="135"/>
        <v>0</v>
      </c>
      <c r="L1626" s="587">
        <f t="shared" si="136"/>
        <v>0</v>
      </c>
      <c r="M1626" s="586">
        <f>IF(P1626="x",0,IF(I1626&lt;(INDEX(Lookup!$U$2:$U$10,MATCH($D$43,Lookup!$S$2:$S$10,0))),0,ROUND(((_xlfn.DAYS(I1626,H1626)+1)*J1626)/7,0)))</f>
        <v>0</v>
      </c>
      <c r="N1626" s="766">
        <f t="shared" si="137"/>
        <v>0</v>
      </c>
      <c r="O1626" s="652"/>
      <c r="P1626" s="767"/>
      <c r="R1626" s="833">
        <f t="shared" si="138"/>
        <v>0</v>
      </c>
      <c r="S1626" s="849">
        <f t="shared" si="139"/>
        <v>0</v>
      </c>
    </row>
    <row r="1627" spans="2:19" x14ac:dyDescent="0.35">
      <c r="B1627" s="229"/>
      <c r="C1627" s="301"/>
      <c r="D1627" s="301"/>
      <c r="E1627" s="233"/>
      <c r="F1627" s="301"/>
      <c r="G1627" s="302"/>
      <c r="H1627" s="170"/>
      <c r="I1627" s="170"/>
      <c r="J1627" s="231"/>
      <c r="K1627" s="586">
        <f t="shared" si="135"/>
        <v>0</v>
      </c>
      <c r="L1627" s="587">
        <f t="shared" si="136"/>
        <v>0</v>
      </c>
      <c r="M1627" s="586">
        <f>IF(P1627="x",0,IF(I1627&lt;(INDEX(Lookup!$U$2:$U$10,MATCH($D$43,Lookup!$S$2:$S$10,0))),0,ROUND(((_xlfn.DAYS(I1627,H1627)+1)*J1627)/7,0)))</f>
        <v>0</v>
      </c>
      <c r="N1627" s="766">
        <f t="shared" si="137"/>
        <v>0</v>
      </c>
      <c r="O1627" s="652"/>
      <c r="P1627" s="767"/>
      <c r="R1627" s="833">
        <f t="shared" si="138"/>
        <v>0</v>
      </c>
      <c r="S1627" s="849">
        <f t="shared" si="139"/>
        <v>0</v>
      </c>
    </row>
    <row r="1628" spans="2:19" x14ac:dyDescent="0.35">
      <c r="B1628" s="229"/>
      <c r="C1628" s="301"/>
      <c r="D1628" s="301"/>
      <c r="E1628" s="233"/>
      <c r="F1628" s="301"/>
      <c r="G1628" s="302"/>
      <c r="H1628" s="170"/>
      <c r="I1628" s="170"/>
      <c r="J1628" s="231"/>
      <c r="K1628" s="586">
        <f t="shared" si="135"/>
        <v>0</v>
      </c>
      <c r="L1628" s="587">
        <f t="shared" si="136"/>
        <v>0</v>
      </c>
      <c r="M1628" s="586">
        <f>IF(P1628="x",0,IF(I1628&lt;(INDEX(Lookup!$U$2:$U$10,MATCH($D$43,Lookup!$S$2:$S$10,0))),0,ROUND(((_xlfn.DAYS(I1628,H1628)+1)*J1628)/7,0)))</f>
        <v>0</v>
      </c>
      <c r="N1628" s="766">
        <f t="shared" si="137"/>
        <v>0</v>
      </c>
      <c r="O1628" s="652"/>
      <c r="P1628" s="767"/>
      <c r="R1628" s="833">
        <f t="shared" si="138"/>
        <v>0</v>
      </c>
      <c r="S1628" s="849">
        <f t="shared" si="139"/>
        <v>0</v>
      </c>
    </row>
    <row r="1629" spans="2:19" x14ac:dyDescent="0.35">
      <c r="B1629" s="229"/>
      <c r="C1629" s="301"/>
      <c r="D1629" s="301"/>
      <c r="E1629" s="233"/>
      <c r="F1629" s="301"/>
      <c r="G1629" s="302"/>
      <c r="H1629" s="170"/>
      <c r="I1629" s="170"/>
      <c r="J1629" s="231"/>
      <c r="K1629" s="586">
        <f t="shared" si="135"/>
        <v>0</v>
      </c>
      <c r="L1629" s="587">
        <f t="shared" si="136"/>
        <v>0</v>
      </c>
      <c r="M1629" s="586">
        <f>IF(P1629="x",0,IF(I1629&lt;(INDEX(Lookup!$U$2:$U$10,MATCH($D$43,Lookup!$S$2:$S$10,0))),0,ROUND(((_xlfn.DAYS(I1629,H1629)+1)*J1629)/7,0)))</f>
        <v>0</v>
      </c>
      <c r="N1629" s="766">
        <f t="shared" si="137"/>
        <v>0</v>
      </c>
      <c r="O1629" s="652"/>
      <c r="P1629" s="767"/>
      <c r="R1629" s="833">
        <f t="shared" si="138"/>
        <v>0</v>
      </c>
      <c r="S1629" s="849">
        <f t="shared" si="139"/>
        <v>0</v>
      </c>
    </row>
    <row r="1630" spans="2:19" x14ac:dyDescent="0.35">
      <c r="B1630" s="229"/>
      <c r="C1630" s="301"/>
      <c r="D1630" s="301"/>
      <c r="E1630" s="233"/>
      <c r="F1630" s="301"/>
      <c r="G1630" s="302"/>
      <c r="H1630" s="170"/>
      <c r="I1630" s="170"/>
      <c r="J1630" s="231"/>
      <c r="K1630" s="586">
        <f t="shared" si="135"/>
        <v>0</v>
      </c>
      <c r="L1630" s="587">
        <f t="shared" si="136"/>
        <v>0</v>
      </c>
      <c r="M1630" s="586">
        <f>IF(P1630="x",0,IF(I1630&lt;(INDEX(Lookup!$U$2:$U$10,MATCH($D$43,Lookup!$S$2:$S$10,0))),0,ROUND(((_xlfn.DAYS(I1630,H1630)+1)*J1630)/7,0)))</f>
        <v>0</v>
      </c>
      <c r="N1630" s="766">
        <f t="shared" si="137"/>
        <v>0</v>
      </c>
      <c r="O1630" s="652"/>
      <c r="P1630" s="767"/>
      <c r="R1630" s="833">
        <f t="shared" si="138"/>
        <v>0</v>
      </c>
      <c r="S1630" s="849">
        <f t="shared" si="139"/>
        <v>0</v>
      </c>
    </row>
    <row r="1631" spans="2:19" x14ac:dyDescent="0.35">
      <c r="B1631" s="229"/>
      <c r="C1631" s="301"/>
      <c r="D1631" s="301"/>
      <c r="E1631" s="233"/>
      <c r="F1631" s="301"/>
      <c r="G1631" s="302"/>
      <c r="H1631" s="170"/>
      <c r="I1631" s="170"/>
      <c r="J1631" s="231"/>
      <c r="K1631" s="586">
        <f t="shared" si="135"/>
        <v>0</v>
      </c>
      <c r="L1631" s="587">
        <f t="shared" si="136"/>
        <v>0</v>
      </c>
      <c r="M1631" s="586">
        <f>IF(P1631="x",0,IF(I1631&lt;(INDEX(Lookup!$U$2:$U$10,MATCH($D$43,Lookup!$S$2:$S$10,0))),0,ROUND(((_xlfn.DAYS(I1631,H1631)+1)*J1631)/7,0)))</f>
        <v>0</v>
      </c>
      <c r="N1631" s="766">
        <f t="shared" si="137"/>
        <v>0</v>
      </c>
      <c r="O1631" s="652"/>
      <c r="P1631" s="767"/>
      <c r="R1631" s="833">
        <f t="shared" si="138"/>
        <v>0</v>
      </c>
      <c r="S1631" s="849">
        <f t="shared" si="139"/>
        <v>0</v>
      </c>
    </row>
    <row r="1632" spans="2:19" x14ac:dyDescent="0.35">
      <c r="B1632" s="229"/>
      <c r="C1632" s="301"/>
      <c r="D1632" s="301"/>
      <c r="E1632" s="233"/>
      <c r="F1632" s="301"/>
      <c r="G1632" s="302"/>
      <c r="H1632" s="170"/>
      <c r="I1632" s="170"/>
      <c r="J1632" s="231"/>
      <c r="K1632" s="586">
        <f t="shared" si="135"/>
        <v>0</v>
      </c>
      <c r="L1632" s="587">
        <f t="shared" si="136"/>
        <v>0</v>
      </c>
      <c r="M1632" s="586">
        <f>IF(P1632="x",0,IF(I1632&lt;(INDEX(Lookup!$U$2:$U$10,MATCH($D$43,Lookup!$S$2:$S$10,0))),0,ROUND(((_xlfn.DAYS(I1632,H1632)+1)*J1632)/7,0)))</f>
        <v>0</v>
      </c>
      <c r="N1632" s="766">
        <f t="shared" si="137"/>
        <v>0</v>
      </c>
      <c r="O1632" s="652"/>
      <c r="P1632" s="767"/>
      <c r="R1632" s="833">
        <f t="shared" si="138"/>
        <v>0</v>
      </c>
      <c r="S1632" s="849">
        <f t="shared" si="139"/>
        <v>0</v>
      </c>
    </row>
    <row r="1633" spans="2:19" x14ac:dyDescent="0.35">
      <c r="B1633" s="229"/>
      <c r="C1633" s="301"/>
      <c r="D1633" s="301"/>
      <c r="E1633" s="233"/>
      <c r="F1633" s="301"/>
      <c r="G1633" s="302"/>
      <c r="H1633" s="170"/>
      <c r="I1633" s="170"/>
      <c r="J1633" s="231"/>
      <c r="K1633" s="586">
        <f t="shared" si="135"/>
        <v>0</v>
      </c>
      <c r="L1633" s="587">
        <f t="shared" si="136"/>
        <v>0</v>
      </c>
      <c r="M1633" s="586">
        <f>IF(P1633="x",0,IF(I1633&lt;(INDEX(Lookup!$U$2:$U$10,MATCH($D$43,Lookup!$S$2:$S$10,0))),0,ROUND(((_xlfn.DAYS(I1633,H1633)+1)*J1633)/7,0)))</f>
        <v>0</v>
      </c>
      <c r="N1633" s="766">
        <f t="shared" si="137"/>
        <v>0</v>
      </c>
      <c r="O1633" s="652"/>
      <c r="P1633" s="767"/>
      <c r="R1633" s="833">
        <f t="shared" si="138"/>
        <v>0</v>
      </c>
      <c r="S1633" s="849">
        <f t="shared" si="139"/>
        <v>0</v>
      </c>
    </row>
    <row r="1634" spans="2:19" x14ac:dyDescent="0.35">
      <c r="B1634" s="229"/>
      <c r="C1634" s="301"/>
      <c r="D1634" s="301"/>
      <c r="E1634" s="233"/>
      <c r="F1634" s="301"/>
      <c r="G1634" s="302"/>
      <c r="H1634" s="170"/>
      <c r="I1634" s="170"/>
      <c r="J1634" s="231"/>
      <c r="K1634" s="586">
        <f t="shared" si="135"/>
        <v>0</v>
      </c>
      <c r="L1634" s="587">
        <f t="shared" si="136"/>
        <v>0</v>
      </c>
      <c r="M1634" s="586">
        <f>IF(P1634="x",0,IF(I1634&lt;(INDEX(Lookup!$U$2:$U$10,MATCH($D$43,Lookup!$S$2:$S$10,0))),0,ROUND(((_xlfn.DAYS(I1634,H1634)+1)*J1634)/7,0)))</f>
        <v>0</v>
      </c>
      <c r="N1634" s="766">
        <f t="shared" si="137"/>
        <v>0</v>
      </c>
      <c r="O1634" s="652"/>
      <c r="P1634" s="767"/>
      <c r="R1634" s="833">
        <f t="shared" si="138"/>
        <v>0</v>
      </c>
      <c r="S1634" s="849">
        <f t="shared" si="139"/>
        <v>0</v>
      </c>
    </row>
    <row r="1635" spans="2:19" x14ac:dyDescent="0.35">
      <c r="B1635" s="229"/>
      <c r="C1635" s="301"/>
      <c r="D1635" s="301"/>
      <c r="E1635" s="233"/>
      <c r="F1635" s="301"/>
      <c r="G1635" s="302"/>
      <c r="H1635" s="170"/>
      <c r="I1635" s="170"/>
      <c r="J1635" s="231"/>
      <c r="K1635" s="586">
        <f t="shared" si="135"/>
        <v>0</v>
      </c>
      <c r="L1635" s="587">
        <f t="shared" si="136"/>
        <v>0</v>
      </c>
      <c r="M1635" s="586">
        <f>IF(P1635="x",0,IF(I1635&lt;(INDEX(Lookup!$U$2:$U$10,MATCH($D$43,Lookup!$S$2:$S$10,0))),0,ROUND(((_xlfn.DAYS(I1635,H1635)+1)*J1635)/7,0)))</f>
        <v>0</v>
      </c>
      <c r="N1635" s="766">
        <f t="shared" si="137"/>
        <v>0</v>
      </c>
      <c r="O1635" s="652"/>
      <c r="P1635" s="767"/>
      <c r="R1635" s="833">
        <f t="shared" si="138"/>
        <v>0</v>
      </c>
      <c r="S1635" s="849">
        <f t="shared" si="139"/>
        <v>0</v>
      </c>
    </row>
    <row r="1636" spans="2:19" x14ac:dyDescent="0.35">
      <c r="B1636" s="229"/>
      <c r="C1636" s="301"/>
      <c r="D1636" s="301"/>
      <c r="E1636" s="233"/>
      <c r="F1636" s="301"/>
      <c r="G1636" s="302"/>
      <c r="H1636" s="170"/>
      <c r="I1636" s="170"/>
      <c r="J1636" s="231"/>
      <c r="K1636" s="586">
        <f t="shared" si="135"/>
        <v>0</v>
      </c>
      <c r="L1636" s="587">
        <f t="shared" si="136"/>
        <v>0</v>
      </c>
      <c r="M1636" s="586">
        <f>IF(P1636="x",0,IF(I1636&lt;(INDEX(Lookup!$U$2:$U$10,MATCH($D$43,Lookup!$S$2:$S$10,0))),0,ROUND(((_xlfn.DAYS(I1636,H1636)+1)*J1636)/7,0)))</f>
        <v>0</v>
      </c>
      <c r="N1636" s="766">
        <f t="shared" si="137"/>
        <v>0</v>
      </c>
      <c r="O1636" s="652"/>
      <c r="P1636" s="767"/>
      <c r="R1636" s="833">
        <f t="shared" si="138"/>
        <v>0</v>
      </c>
      <c r="S1636" s="849">
        <f t="shared" si="139"/>
        <v>0</v>
      </c>
    </row>
    <row r="1637" spans="2:19" x14ac:dyDescent="0.35">
      <c r="B1637" s="229"/>
      <c r="C1637" s="301"/>
      <c r="D1637" s="301"/>
      <c r="E1637" s="233"/>
      <c r="F1637" s="301"/>
      <c r="G1637" s="302"/>
      <c r="H1637" s="170"/>
      <c r="I1637" s="170"/>
      <c r="J1637" s="231"/>
      <c r="K1637" s="586">
        <f t="shared" si="135"/>
        <v>0</v>
      </c>
      <c r="L1637" s="587">
        <f t="shared" si="136"/>
        <v>0</v>
      </c>
      <c r="M1637" s="586">
        <f>IF(P1637="x",0,IF(I1637&lt;(INDEX(Lookup!$U$2:$U$10,MATCH($D$43,Lookup!$S$2:$S$10,0))),0,ROUND(((_xlfn.DAYS(I1637,H1637)+1)*J1637)/7,0)))</f>
        <v>0</v>
      </c>
      <c r="N1637" s="766">
        <f t="shared" si="137"/>
        <v>0</v>
      </c>
      <c r="O1637" s="652"/>
      <c r="P1637" s="767"/>
      <c r="R1637" s="833">
        <f t="shared" si="138"/>
        <v>0</v>
      </c>
      <c r="S1637" s="849">
        <f t="shared" si="139"/>
        <v>0</v>
      </c>
    </row>
    <row r="1638" spans="2:19" x14ac:dyDescent="0.35">
      <c r="B1638" s="229"/>
      <c r="C1638" s="301"/>
      <c r="D1638" s="301"/>
      <c r="E1638" s="233"/>
      <c r="F1638" s="301"/>
      <c r="G1638" s="302"/>
      <c r="H1638" s="170"/>
      <c r="I1638" s="170"/>
      <c r="J1638" s="231"/>
      <c r="K1638" s="586">
        <f t="shared" si="135"/>
        <v>0</v>
      </c>
      <c r="L1638" s="587">
        <f t="shared" si="136"/>
        <v>0</v>
      </c>
      <c r="M1638" s="586">
        <f>IF(P1638="x",0,IF(I1638&lt;(INDEX(Lookup!$U$2:$U$10,MATCH($D$43,Lookup!$S$2:$S$10,0))),0,ROUND(((_xlfn.DAYS(I1638,H1638)+1)*J1638)/7,0)))</f>
        <v>0</v>
      </c>
      <c r="N1638" s="766">
        <f t="shared" si="137"/>
        <v>0</v>
      </c>
      <c r="O1638" s="652"/>
      <c r="P1638" s="767"/>
      <c r="R1638" s="833">
        <f t="shared" si="138"/>
        <v>0</v>
      </c>
      <c r="S1638" s="849">
        <f t="shared" si="139"/>
        <v>0</v>
      </c>
    </row>
    <row r="1639" spans="2:19" x14ac:dyDescent="0.35">
      <c r="B1639" s="229"/>
      <c r="C1639" s="301"/>
      <c r="D1639" s="301"/>
      <c r="E1639" s="233"/>
      <c r="F1639" s="301"/>
      <c r="G1639" s="302"/>
      <c r="H1639" s="170"/>
      <c r="I1639" s="170"/>
      <c r="J1639" s="231"/>
      <c r="K1639" s="586">
        <f t="shared" si="135"/>
        <v>0</v>
      </c>
      <c r="L1639" s="587">
        <f t="shared" si="136"/>
        <v>0</v>
      </c>
      <c r="M1639" s="586">
        <f>IF(P1639="x",0,IF(I1639&lt;(INDEX(Lookup!$U$2:$U$10,MATCH($D$43,Lookup!$S$2:$S$10,0))),0,ROUND(((_xlfn.DAYS(I1639,H1639)+1)*J1639)/7,0)))</f>
        <v>0</v>
      </c>
      <c r="N1639" s="766">
        <f t="shared" si="137"/>
        <v>0</v>
      </c>
      <c r="O1639" s="652"/>
      <c r="P1639" s="767"/>
      <c r="R1639" s="833">
        <f t="shared" si="138"/>
        <v>0</v>
      </c>
      <c r="S1639" s="849">
        <f t="shared" si="139"/>
        <v>0</v>
      </c>
    </row>
    <row r="1640" spans="2:19" x14ac:dyDescent="0.35">
      <c r="B1640" s="229"/>
      <c r="C1640" s="301"/>
      <c r="D1640" s="301"/>
      <c r="E1640" s="233"/>
      <c r="F1640" s="301"/>
      <c r="G1640" s="302"/>
      <c r="H1640" s="170"/>
      <c r="I1640" s="170"/>
      <c r="J1640" s="231"/>
      <c r="K1640" s="586">
        <f t="shared" si="135"/>
        <v>0</v>
      </c>
      <c r="L1640" s="587">
        <f t="shared" si="136"/>
        <v>0</v>
      </c>
      <c r="M1640" s="586">
        <f>IF(P1640="x",0,IF(I1640&lt;(INDEX(Lookup!$U$2:$U$10,MATCH($D$43,Lookup!$S$2:$S$10,0))),0,ROUND(((_xlfn.DAYS(I1640,H1640)+1)*J1640)/7,0)))</f>
        <v>0</v>
      </c>
      <c r="N1640" s="766">
        <f t="shared" si="137"/>
        <v>0</v>
      </c>
      <c r="O1640" s="652"/>
      <c r="P1640" s="767"/>
      <c r="R1640" s="833">
        <f t="shared" si="138"/>
        <v>0</v>
      </c>
      <c r="S1640" s="849">
        <f t="shared" si="139"/>
        <v>0</v>
      </c>
    </row>
    <row r="1641" spans="2:19" x14ac:dyDescent="0.35">
      <c r="B1641" s="229"/>
      <c r="C1641" s="301"/>
      <c r="D1641" s="301"/>
      <c r="E1641" s="233"/>
      <c r="F1641" s="301"/>
      <c r="G1641" s="302"/>
      <c r="H1641" s="170"/>
      <c r="I1641" s="170"/>
      <c r="J1641" s="231"/>
      <c r="K1641" s="586">
        <f t="shared" si="135"/>
        <v>0</v>
      </c>
      <c r="L1641" s="587">
        <f t="shared" si="136"/>
        <v>0</v>
      </c>
      <c r="M1641" s="586">
        <f>IF(P1641="x",0,IF(I1641&lt;(INDEX(Lookup!$U$2:$U$10,MATCH($D$43,Lookup!$S$2:$S$10,0))),0,ROUND(((_xlfn.DAYS(I1641,H1641)+1)*J1641)/7,0)))</f>
        <v>0</v>
      </c>
      <c r="N1641" s="766">
        <f t="shared" si="137"/>
        <v>0</v>
      </c>
      <c r="O1641" s="652"/>
      <c r="P1641" s="767"/>
      <c r="R1641" s="833">
        <f t="shared" si="138"/>
        <v>0</v>
      </c>
      <c r="S1641" s="849">
        <f t="shared" si="139"/>
        <v>0</v>
      </c>
    </row>
    <row r="1642" spans="2:19" x14ac:dyDescent="0.35">
      <c r="B1642" s="229"/>
      <c r="C1642" s="301"/>
      <c r="D1642" s="301"/>
      <c r="E1642" s="233"/>
      <c r="F1642" s="301"/>
      <c r="G1642" s="302"/>
      <c r="H1642" s="170"/>
      <c r="I1642" s="170"/>
      <c r="J1642" s="231"/>
      <c r="K1642" s="586">
        <f t="shared" si="135"/>
        <v>0</v>
      </c>
      <c r="L1642" s="587">
        <f t="shared" si="136"/>
        <v>0</v>
      </c>
      <c r="M1642" s="586">
        <f>IF(P1642="x",0,IF(I1642&lt;(INDEX(Lookup!$U$2:$U$10,MATCH($D$43,Lookup!$S$2:$S$10,0))),0,ROUND(((_xlfn.DAYS(I1642,H1642)+1)*J1642)/7,0)))</f>
        <v>0</v>
      </c>
      <c r="N1642" s="766">
        <f t="shared" si="137"/>
        <v>0</v>
      </c>
      <c r="O1642" s="652"/>
      <c r="P1642" s="767"/>
      <c r="R1642" s="833">
        <f t="shared" si="138"/>
        <v>0</v>
      </c>
      <c r="S1642" s="849">
        <f t="shared" si="139"/>
        <v>0</v>
      </c>
    </row>
    <row r="1643" spans="2:19" x14ac:dyDescent="0.35">
      <c r="B1643" s="229"/>
      <c r="C1643" s="301"/>
      <c r="D1643" s="301"/>
      <c r="E1643" s="233"/>
      <c r="F1643" s="301"/>
      <c r="G1643" s="302"/>
      <c r="H1643" s="170"/>
      <c r="I1643" s="170"/>
      <c r="J1643" s="231"/>
      <c r="K1643" s="586">
        <f t="shared" si="135"/>
        <v>0</v>
      </c>
      <c r="L1643" s="587">
        <f t="shared" si="136"/>
        <v>0</v>
      </c>
      <c r="M1643" s="586">
        <f>IF(P1643="x",0,IF(I1643&lt;(INDEX(Lookup!$U$2:$U$10,MATCH($D$43,Lookup!$S$2:$S$10,0))),0,ROUND(((_xlfn.DAYS(I1643,H1643)+1)*J1643)/7,0)))</f>
        <v>0</v>
      </c>
      <c r="N1643" s="766">
        <f t="shared" si="137"/>
        <v>0</v>
      </c>
      <c r="O1643" s="652"/>
      <c r="P1643" s="767"/>
      <c r="R1643" s="833">
        <f t="shared" si="138"/>
        <v>0</v>
      </c>
      <c r="S1643" s="849">
        <f t="shared" si="139"/>
        <v>0</v>
      </c>
    </row>
    <row r="1644" spans="2:19" x14ac:dyDescent="0.35">
      <c r="B1644" s="229"/>
      <c r="C1644" s="301"/>
      <c r="D1644" s="301"/>
      <c r="E1644" s="233"/>
      <c r="F1644" s="301"/>
      <c r="G1644" s="302"/>
      <c r="H1644" s="170"/>
      <c r="I1644" s="170"/>
      <c r="J1644" s="231"/>
      <c r="K1644" s="586">
        <f t="shared" si="135"/>
        <v>0</v>
      </c>
      <c r="L1644" s="587">
        <f t="shared" si="136"/>
        <v>0</v>
      </c>
      <c r="M1644" s="586">
        <f>IF(P1644="x",0,IF(I1644&lt;(INDEX(Lookup!$U$2:$U$10,MATCH($D$43,Lookup!$S$2:$S$10,0))),0,ROUND(((_xlfn.DAYS(I1644,H1644)+1)*J1644)/7,0)))</f>
        <v>0</v>
      </c>
      <c r="N1644" s="766">
        <f t="shared" si="137"/>
        <v>0</v>
      </c>
      <c r="O1644" s="652"/>
      <c r="P1644" s="767"/>
      <c r="R1644" s="833">
        <f t="shared" si="138"/>
        <v>0</v>
      </c>
      <c r="S1644" s="849">
        <f t="shared" si="139"/>
        <v>0</v>
      </c>
    </row>
    <row r="1645" spans="2:19" x14ac:dyDescent="0.35">
      <c r="B1645" s="229"/>
      <c r="C1645" s="301"/>
      <c r="D1645" s="301"/>
      <c r="E1645" s="233"/>
      <c r="F1645" s="301"/>
      <c r="G1645" s="302"/>
      <c r="H1645" s="170"/>
      <c r="I1645" s="170"/>
      <c r="J1645" s="231"/>
      <c r="K1645" s="586">
        <f t="shared" si="135"/>
        <v>0</v>
      </c>
      <c r="L1645" s="587">
        <f t="shared" si="136"/>
        <v>0</v>
      </c>
      <c r="M1645" s="586">
        <f>IF(P1645="x",0,IF(I1645&lt;(INDEX(Lookup!$U$2:$U$10,MATCH($D$43,Lookup!$S$2:$S$10,0))),0,ROUND(((_xlfn.DAYS(I1645,H1645)+1)*J1645)/7,0)))</f>
        <v>0</v>
      </c>
      <c r="N1645" s="766">
        <f t="shared" si="137"/>
        <v>0</v>
      </c>
      <c r="O1645" s="652"/>
      <c r="P1645" s="767"/>
      <c r="R1645" s="833">
        <f t="shared" si="138"/>
        <v>0</v>
      </c>
      <c r="S1645" s="849">
        <f t="shared" si="139"/>
        <v>0</v>
      </c>
    </row>
    <row r="1646" spans="2:19" x14ac:dyDescent="0.35">
      <c r="B1646" s="229"/>
      <c r="C1646" s="301"/>
      <c r="D1646" s="301"/>
      <c r="E1646" s="233"/>
      <c r="F1646" s="301"/>
      <c r="G1646" s="302"/>
      <c r="H1646" s="170"/>
      <c r="I1646" s="170"/>
      <c r="J1646" s="231"/>
      <c r="K1646" s="586">
        <f t="shared" si="135"/>
        <v>0</v>
      </c>
      <c r="L1646" s="587">
        <f t="shared" si="136"/>
        <v>0</v>
      </c>
      <c r="M1646" s="586">
        <f>IF(P1646="x",0,IF(I1646&lt;(INDEX(Lookup!$U$2:$U$10,MATCH($D$43,Lookup!$S$2:$S$10,0))),0,ROUND(((_xlfn.DAYS(I1646,H1646)+1)*J1646)/7,0)))</f>
        <v>0</v>
      </c>
      <c r="N1646" s="766">
        <f t="shared" si="137"/>
        <v>0</v>
      </c>
      <c r="O1646" s="652"/>
      <c r="P1646" s="767"/>
      <c r="R1646" s="833">
        <f t="shared" si="138"/>
        <v>0</v>
      </c>
      <c r="S1646" s="849">
        <f t="shared" si="139"/>
        <v>0</v>
      </c>
    </row>
    <row r="1647" spans="2:19" x14ac:dyDescent="0.35">
      <c r="B1647" s="229"/>
      <c r="C1647" s="301"/>
      <c r="D1647" s="301"/>
      <c r="E1647" s="233"/>
      <c r="F1647" s="301"/>
      <c r="G1647" s="302"/>
      <c r="H1647" s="170"/>
      <c r="I1647" s="170"/>
      <c r="J1647" s="231"/>
      <c r="K1647" s="586">
        <f t="shared" ref="K1647:K1700" si="140">ROUND(((_xlfn.DAYS(I1647,H1647)+1)*J1647)/7,0)</f>
        <v>0</v>
      </c>
      <c r="L1647" s="587">
        <f t="shared" ref="L1647:L1700" si="141">K1647*$K$6</f>
        <v>0</v>
      </c>
      <c r="M1647" s="586">
        <f>IF(P1647="x",0,IF(I1647&lt;(INDEX(Lookup!$U$2:$U$10,MATCH($D$43,Lookup!$S$2:$S$10,0))),0,ROUND(((_xlfn.DAYS(I1647,H1647)+1)*J1647)/7,0)))</f>
        <v>0</v>
      </c>
      <c r="N1647" s="766">
        <f t="shared" ref="N1647:N1700" si="142">M1647*$K$6</f>
        <v>0</v>
      </c>
      <c r="O1647" s="652"/>
      <c r="P1647" s="767"/>
      <c r="R1647" s="833">
        <f t="shared" ref="R1647:R1700" si="143">L1647*$I$30</f>
        <v>0</v>
      </c>
      <c r="S1647" s="849">
        <f t="shared" ref="S1647:S1700" si="144">N1647*$I$40</f>
        <v>0</v>
      </c>
    </row>
    <row r="1648" spans="2:19" x14ac:dyDescent="0.35">
      <c r="B1648" s="229"/>
      <c r="C1648" s="301"/>
      <c r="D1648" s="301"/>
      <c r="E1648" s="233"/>
      <c r="F1648" s="301"/>
      <c r="G1648" s="302"/>
      <c r="H1648" s="170"/>
      <c r="I1648" s="170"/>
      <c r="J1648" s="231"/>
      <c r="K1648" s="586">
        <f t="shared" si="140"/>
        <v>0</v>
      </c>
      <c r="L1648" s="587">
        <f t="shared" si="141"/>
        <v>0</v>
      </c>
      <c r="M1648" s="586">
        <f>IF(P1648="x",0,IF(I1648&lt;(INDEX(Lookup!$U$2:$U$10,MATCH($D$43,Lookup!$S$2:$S$10,0))),0,ROUND(((_xlfn.DAYS(I1648,H1648)+1)*J1648)/7,0)))</f>
        <v>0</v>
      </c>
      <c r="N1648" s="766">
        <f t="shared" si="142"/>
        <v>0</v>
      </c>
      <c r="O1648" s="652"/>
      <c r="P1648" s="767"/>
      <c r="R1648" s="833">
        <f t="shared" si="143"/>
        <v>0</v>
      </c>
      <c r="S1648" s="849">
        <f t="shared" si="144"/>
        <v>0</v>
      </c>
    </row>
    <row r="1649" spans="2:19" x14ac:dyDescent="0.35">
      <c r="B1649" s="229"/>
      <c r="C1649" s="301"/>
      <c r="D1649" s="301"/>
      <c r="E1649" s="233"/>
      <c r="F1649" s="301"/>
      <c r="G1649" s="302"/>
      <c r="H1649" s="170"/>
      <c r="I1649" s="170"/>
      <c r="J1649" s="231"/>
      <c r="K1649" s="586">
        <f t="shared" si="140"/>
        <v>0</v>
      </c>
      <c r="L1649" s="587">
        <f t="shared" si="141"/>
        <v>0</v>
      </c>
      <c r="M1649" s="586">
        <f>IF(P1649="x",0,IF(I1649&lt;(INDEX(Lookup!$U$2:$U$10,MATCH($D$43,Lookup!$S$2:$S$10,0))),0,ROUND(((_xlfn.DAYS(I1649,H1649)+1)*J1649)/7,0)))</f>
        <v>0</v>
      </c>
      <c r="N1649" s="766">
        <f t="shared" si="142"/>
        <v>0</v>
      </c>
      <c r="O1649" s="652"/>
      <c r="P1649" s="767"/>
      <c r="R1649" s="833">
        <f t="shared" si="143"/>
        <v>0</v>
      </c>
      <c r="S1649" s="849">
        <f t="shared" si="144"/>
        <v>0</v>
      </c>
    </row>
    <row r="1650" spans="2:19" x14ac:dyDescent="0.35">
      <c r="B1650" s="229"/>
      <c r="C1650" s="301"/>
      <c r="D1650" s="301"/>
      <c r="E1650" s="233"/>
      <c r="F1650" s="301"/>
      <c r="G1650" s="302"/>
      <c r="H1650" s="170"/>
      <c r="I1650" s="170"/>
      <c r="J1650" s="231"/>
      <c r="K1650" s="586">
        <f t="shared" si="140"/>
        <v>0</v>
      </c>
      <c r="L1650" s="587">
        <f t="shared" si="141"/>
        <v>0</v>
      </c>
      <c r="M1650" s="586">
        <f>IF(P1650="x",0,IF(I1650&lt;(INDEX(Lookup!$U$2:$U$10,MATCH($D$43,Lookup!$S$2:$S$10,0))),0,ROUND(((_xlfn.DAYS(I1650,H1650)+1)*J1650)/7,0)))</f>
        <v>0</v>
      </c>
      <c r="N1650" s="766">
        <f t="shared" si="142"/>
        <v>0</v>
      </c>
      <c r="O1650" s="652"/>
      <c r="P1650" s="767"/>
      <c r="R1650" s="833">
        <f t="shared" si="143"/>
        <v>0</v>
      </c>
      <c r="S1650" s="849">
        <f t="shared" si="144"/>
        <v>0</v>
      </c>
    </row>
    <row r="1651" spans="2:19" x14ac:dyDescent="0.35">
      <c r="B1651" s="229"/>
      <c r="C1651" s="301"/>
      <c r="D1651" s="301"/>
      <c r="E1651" s="233"/>
      <c r="F1651" s="301"/>
      <c r="G1651" s="302"/>
      <c r="H1651" s="170"/>
      <c r="I1651" s="170"/>
      <c r="J1651" s="231"/>
      <c r="K1651" s="586">
        <f t="shared" si="140"/>
        <v>0</v>
      </c>
      <c r="L1651" s="587">
        <f t="shared" si="141"/>
        <v>0</v>
      </c>
      <c r="M1651" s="586">
        <f>IF(P1651="x",0,IF(I1651&lt;(INDEX(Lookup!$U$2:$U$10,MATCH($D$43,Lookup!$S$2:$S$10,0))),0,ROUND(((_xlfn.DAYS(I1651,H1651)+1)*J1651)/7,0)))</f>
        <v>0</v>
      </c>
      <c r="N1651" s="766">
        <f t="shared" si="142"/>
        <v>0</v>
      </c>
      <c r="O1651" s="652"/>
      <c r="P1651" s="767"/>
      <c r="R1651" s="833">
        <f t="shared" si="143"/>
        <v>0</v>
      </c>
      <c r="S1651" s="849">
        <f t="shared" si="144"/>
        <v>0</v>
      </c>
    </row>
    <row r="1652" spans="2:19" x14ac:dyDescent="0.35">
      <c r="B1652" s="229"/>
      <c r="C1652" s="301"/>
      <c r="D1652" s="301"/>
      <c r="E1652" s="233"/>
      <c r="F1652" s="301"/>
      <c r="G1652" s="302"/>
      <c r="H1652" s="170"/>
      <c r="I1652" s="170"/>
      <c r="J1652" s="231"/>
      <c r="K1652" s="586">
        <f t="shared" si="140"/>
        <v>0</v>
      </c>
      <c r="L1652" s="587">
        <f t="shared" si="141"/>
        <v>0</v>
      </c>
      <c r="M1652" s="586">
        <f>IF(P1652="x",0,IF(I1652&lt;(INDEX(Lookup!$U$2:$U$10,MATCH($D$43,Lookup!$S$2:$S$10,0))),0,ROUND(((_xlfn.DAYS(I1652,H1652)+1)*J1652)/7,0)))</f>
        <v>0</v>
      </c>
      <c r="N1652" s="766">
        <f t="shared" si="142"/>
        <v>0</v>
      </c>
      <c r="O1652" s="652"/>
      <c r="P1652" s="767"/>
      <c r="R1652" s="833">
        <f t="shared" si="143"/>
        <v>0</v>
      </c>
      <c r="S1652" s="849">
        <f t="shared" si="144"/>
        <v>0</v>
      </c>
    </row>
    <row r="1653" spans="2:19" x14ac:dyDescent="0.35">
      <c r="B1653" s="229"/>
      <c r="C1653" s="301"/>
      <c r="D1653" s="301"/>
      <c r="E1653" s="233"/>
      <c r="F1653" s="301"/>
      <c r="G1653" s="302"/>
      <c r="H1653" s="170"/>
      <c r="I1653" s="170"/>
      <c r="J1653" s="231"/>
      <c r="K1653" s="586">
        <f t="shared" si="140"/>
        <v>0</v>
      </c>
      <c r="L1653" s="587">
        <f t="shared" si="141"/>
        <v>0</v>
      </c>
      <c r="M1653" s="586">
        <f>IF(P1653="x",0,IF(I1653&lt;(INDEX(Lookup!$U$2:$U$10,MATCH($D$43,Lookup!$S$2:$S$10,0))),0,ROUND(((_xlfn.DAYS(I1653,H1653)+1)*J1653)/7,0)))</f>
        <v>0</v>
      </c>
      <c r="N1653" s="766">
        <f t="shared" si="142"/>
        <v>0</v>
      </c>
      <c r="O1653" s="652"/>
      <c r="P1653" s="767"/>
      <c r="R1653" s="833">
        <f t="shared" si="143"/>
        <v>0</v>
      </c>
      <c r="S1653" s="849">
        <f t="shared" si="144"/>
        <v>0</v>
      </c>
    </row>
    <row r="1654" spans="2:19" x14ac:dyDescent="0.35">
      <c r="B1654" s="229"/>
      <c r="C1654" s="301"/>
      <c r="D1654" s="301"/>
      <c r="E1654" s="233"/>
      <c r="F1654" s="301"/>
      <c r="G1654" s="302"/>
      <c r="H1654" s="170"/>
      <c r="I1654" s="170"/>
      <c r="J1654" s="231"/>
      <c r="K1654" s="586">
        <f t="shared" si="140"/>
        <v>0</v>
      </c>
      <c r="L1654" s="587">
        <f t="shared" si="141"/>
        <v>0</v>
      </c>
      <c r="M1654" s="586">
        <f>IF(P1654="x",0,IF(I1654&lt;(INDEX(Lookup!$U$2:$U$10,MATCH($D$43,Lookup!$S$2:$S$10,0))),0,ROUND(((_xlfn.DAYS(I1654,H1654)+1)*J1654)/7,0)))</f>
        <v>0</v>
      </c>
      <c r="N1654" s="766">
        <f t="shared" si="142"/>
        <v>0</v>
      </c>
      <c r="O1654" s="652"/>
      <c r="P1654" s="767"/>
      <c r="R1654" s="833">
        <f t="shared" si="143"/>
        <v>0</v>
      </c>
      <c r="S1654" s="849">
        <f t="shared" si="144"/>
        <v>0</v>
      </c>
    </row>
    <row r="1655" spans="2:19" x14ac:dyDescent="0.35">
      <c r="B1655" s="229"/>
      <c r="C1655" s="301"/>
      <c r="D1655" s="301"/>
      <c r="E1655" s="233"/>
      <c r="F1655" s="301"/>
      <c r="G1655" s="302"/>
      <c r="H1655" s="170"/>
      <c r="I1655" s="170"/>
      <c r="J1655" s="231"/>
      <c r="K1655" s="586">
        <f t="shared" si="140"/>
        <v>0</v>
      </c>
      <c r="L1655" s="587">
        <f t="shared" si="141"/>
        <v>0</v>
      </c>
      <c r="M1655" s="586">
        <f>IF(P1655="x",0,IF(I1655&lt;(INDEX(Lookup!$U$2:$U$10,MATCH($D$43,Lookup!$S$2:$S$10,0))),0,ROUND(((_xlfn.DAYS(I1655,H1655)+1)*J1655)/7,0)))</f>
        <v>0</v>
      </c>
      <c r="N1655" s="766">
        <f t="shared" si="142"/>
        <v>0</v>
      </c>
      <c r="O1655" s="652"/>
      <c r="P1655" s="767"/>
      <c r="R1655" s="833">
        <f t="shared" si="143"/>
        <v>0</v>
      </c>
      <c r="S1655" s="849">
        <f t="shared" si="144"/>
        <v>0</v>
      </c>
    </row>
    <row r="1656" spans="2:19" x14ac:dyDescent="0.35">
      <c r="B1656" s="229"/>
      <c r="C1656" s="301"/>
      <c r="D1656" s="301"/>
      <c r="E1656" s="233"/>
      <c r="F1656" s="301"/>
      <c r="G1656" s="302"/>
      <c r="H1656" s="170"/>
      <c r="I1656" s="170"/>
      <c r="J1656" s="231"/>
      <c r="K1656" s="586">
        <f t="shared" si="140"/>
        <v>0</v>
      </c>
      <c r="L1656" s="587">
        <f t="shared" si="141"/>
        <v>0</v>
      </c>
      <c r="M1656" s="586">
        <f>IF(P1656="x",0,IF(I1656&lt;(INDEX(Lookup!$U$2:$U$10,MATCH($D$43,Lookup!$S$2:$S$10,0))),0,ROUND(((_xlfn.DAYS(I1656,H1656)+1)*J1656)/7,0)))</f>
        <v>0</v>
      </c>
      <c r="N1656" s="766">
        <f t="shared" si="142"/>
        <v>0</v>
      </c>
      <c r="O1656" s="652"/>
      <c r="P1656" s="767"/>
      <c r="R1656" s="833">
        <f t="shared" si="143"/>
        <v>0</v>
      </c>
      <c r="S1656" s="849">
        <f t="shared" si="144"/>
        <v>0</v>
      </c>
    </row>
    <row r="1657" spans="2:19" x14ac:dyDescent="0.35">
      <c r="B1657" s="229"/>
      <c r="C1657" s="301"/>
      <c r="D1657" s="301"/>
      <c r="E1657" s="233"/>
      <c r="F1657" s="301"/>
      <c r="G1657" s="302"/>
      <c r="H1657" s="170"/>
      <c r="I1657" s="170"/>
      <c r="J1657" s="231"/>
      <c r="K1657" s="586">
        <f t="shared" si="140"/>
        <v>0</v>
      </c>
      <c r="L1657" s="587">
        <f t="shared" si="141"/>
        <v>0</v>
      </c>
      <c r="M1657" s="586">
        <f>IF(P1657="x",0,IF(I1657&lt;(INDEX(Lookup!$U$2:$U$10,MATCH($D$43,Lookup!$S$2:$S$10,0))),0,ROUND(((_xlfn.DAYS(I1657,H1657)+1)*J1657)/7,0)))</f>
        <v>0</v>
      </c>
      <c r="N1657" s="766">
        <f t="shared" si="142"/>
        <v>0</v>
      </c>
      <c r="O1657" s="652"/>
      <c r="P1657" s="767"/>
      <c r="R1657" s="833">
        <f t="shared" si="143"/>
        <v>0</v>
      </c>
      <c r="S1657" s="849">
        <f t="shared" si="144"/>
        <v>0</v>
      </c>
    </row>
    <row r="1658" spans="2:19" x14ac:dyDescent="0.35">
      <c r="B1658" s="229"/>
      <c r="C1658" s="301"/>
      <c r="D1658" s="301"/>
      <c r="E1658" s="233"/>
      <c r="F1658" s="301"/>
      <c r="G1658" s="302"/>
      <c r="H1658" s="170"/>
      <c r="I1658" s="170"/>
      <c r="J1658" s="231"/>
      <c r="K1658" s="586">
        <f t="shared" si="140"/>
        <v>0</v>
      </c>
      <c r="L1658" s="587">
        <f t="shared" si="141"/>
        <v>0</v>
      </c>
      <c r="M1658" s="586">
        <f>IF(P1658="x",0,IF(I1658&lt;(INDEX(Lookup!$U$2:$U$10,MATCH($D$43,Lookup!$S$2:$S$10,0))),0,ROUND(((_xlfn.DAYS(I1658,H1658)+1)*J1658)/7,0)))</f>
        <v>0</v>
      </c>
      <c r="N1658" s="766">
        <f t="shared" si="142"/>
        <v>0</v>
      </c>
      <c r="O1658" s="652"/>
      <c r="P1658" s="767"/>
      <c r="R1658" s="833">
        <f t="shared" si="143"/>
        <v>0</v>
      </c>
      <c r="S1658" s="849">
        <f t="shared" si="144"/>
        <v>0</v>
      </c>
    </row>
    <row r="1659" spans="2:19" x14ac:dyDescent="0.35">
      <c r="B1659" s="229"/>
      <c r="C1659" s="301"/>
      <c r="D1659" s="301"/>
      <c r="E1659" s="233"/>
      <c r="F1659" s="301"/>
      <c r="G1659" s="302"/>
      <c r="H1659" s="170"/>
      <c r="I1659" s="170"/>
      <c r="J1659" s="231"/>
      <c r="K1659" s="586">
        <f t="shared" si="140"/>
        <v>0</v>
      </c>
      <c r="L1659" s="587">
        <f t="shared" si="141"/>
        <v>0</v>
      </c>
      <c r="M1659" s="586">
        <f>IF(P1659="x",0,IF(I1659&lt;(INDEX(Lookup!$U$2:$U$10,MATCH($D$43,Lookup!$S$2:$S$10,0))),0,ROUND(((_xlfn.DAYS(I1659,H1659)+1)*J1659)/7,0)))</f>
        <v>0</v>
      </c>
      <c r="N1659" s="766">
        <f t="shared" si="142"/>
        <v>0</v>
      </c>
      <c r="O1659" s="652"/>
      <c r="P1659" s="767"/>
      <c r="R1659" s="833">
        <f t="shared" si="143"/>
        <v>0</v>
      </c>
      <c r="S1659" s="849">
        <f t="shared" si="144"/>
        <v>0</v>
      </c>
    </row>
    <row r="1660" spans="2:19" x14ac:dyDescent="0.35">
      <c r="B1660" s="229"/>
      <c r="C1660" s="301"/>
      <c r="D1660" s="301"/>
      <c r="E1660" s="233"/>
      <c r="F1660" s="301"/>
      <c r="G1660" s="302"/>
      <c r="H1660" s="170"/>
      <c r="I1660" s="170"/>
      <c r="J1660" s="231"/>
      <c r="K1660" s="586">
        <f t="shared" si="140"/>
        <v>0</v>
      </c>
      <c r="L1660" s="587">
        <f t="shared" si="141"/>
        <v>0</v>
      </c>
      <c r="M1660" s="586">
        <f>IF(P1660="x",0,IF(I1660&lt;(INDEX(Lookup!$U$2:$U$10,MATCH($D$43,Lookup!$S$2:$S$10,0))),0,ROUND(((_xlfn.DAYS(I1660,H1660)+1)*J1660)/7,0)))</f>
        <v>0</v>
      </c>
      <c r="N1660" s="766">
        <f t="shared" si="142"/>
        <v>0</v>
      </c>
      <c r="O1660" s="652"/>
      <c r="P1660" s="767"/>
      <c r="R1660" s="833">
        <f t="shared" si="143"/>
        <v>0</v>
      </c>
      <c r="S1660" s="849">
        <f t="shared" si="144"/>
        <v>0</v>
      </c>
    </row>
    <row r="1661" spans="2:19" x14ac:dyDescent="0.35">
      <c r="B1661" s="229"/>
      <c r="C1661" s="301"/>
      <c r="D1661" s="301"/>
      <c r="E1661" s="233"/>
      <c r="F1661" s="301"/>
      <c r="G1661" s="302"/>
      <c r="H1661" s="170"/>
      <c r="I1661" s="170"/>
      <c r="J1661" s="231"/>
      <c r="K1661" s="586">
        <f t="shared" si="140"/>
        <v>0</v>
      </c>
      <c r="L1661" s="587">
        <f t="shared" si="141"/>
        <v>0</v>
      </c>
      <c r="M1661" s="586">
        <f>IF(P1661="x",0,IF(I1661&lt;(INDEX(Lookup!$U$2:$U$10,MATCH($D$43,Lookup!$S$2:$S$10,0))),0,ROUND(((_xlfn.DAYS(I1661,H1661)+1)*J1661)/7,0)))</f>
        <v>0</v>
      </c>
      <c r="N1661" s="766">
        <f t="shared" si="142"/>
        <v>0</v>
      </c>
      <c r="O1661" s="652"/>
      <c r="P1661" s="767"/>
      <c r="R1661" s="833">
        <f t="shared" si="143"/>
        <v>0</v>
      </c>
      <c r="S1661" s="849">
        <f t="shared" si="144"/>
        <v>0</v>
      </c>
    </row>
    <row r="1662" spans="2:19" x14ac:dyDescent="0.35">
      <c r="B1662" s="229"/>
      <c r="C1662" s="301"/>
      <c r="D1662" s="301"/>
      <c r="E1662" s="233"/>
      <c r="F1662" s="301"/>
      <c r="G1662" s="302"/>
      <c r="H1662" s="170"/>
      <c r="I1662" s="170"/>
      <c r="J1662" s="231"/>
      <c r="K1662" s="586">
        <f t="shared" si="140"/>
        <v>0</v>
      </c>
      <c r="L1662" s="587">
        <f t="shared" si="141"/>
        <v>0</v>
      </c>
      <c r="M1662" s="586">
        <f>IF(P1662="x",0,IF(I1662&lt;(INDEX(Lookup!$U$2:$U$10,MATCH($D$43,Lookup!$S$2:$S$10,0))),0,ROUND(((_xlfn.DAYS(I1662,H1662)+1)*J1662)/7,0)))</f>
        <v>0</v>
      </c>
      <c r="N1662" s="766">
        <f t="shared" si="142"/>
        <v>0</v>
      </c>
      <c r="O1662" s="652"/>
      <c r="P1662" s="767"/>
      <c r="R1662" s="833">
        <f t="shared" si="143"/>
        <v>0</v>
      </c>
      <c r="S1662" s="849">
        <f t="shared" si="144"/>
        <v>0</v>
      </c>
    </row>
    <row r="1663" spans="2:19" x14ac:dyDescent="0.35">
      <c r="B1663" s="229"/>
      <c r="C1663" s="301"/>
      <c r="D1663" s="301"/>
      <c r="E1663" s="233"/>
      <c r="F1663" s="301"/>
      <c r="G1663" s="302"/>
      <c r="H1663" s="170"/>
      <c r="I1663" s="170"/>
      <c r="J1663" s="231"/>
      <c r="K1663" s="586">
        <f t="shared" si="140"/>
        <v>0</v>
      </c>
      <c r="L1663" s="587">
        <f t="shared" si="141"/>
        <v>0</v>
      </c>
      <c r="M1663" s="586">
        <f>IF(P1663="x",0,IF(I1663&lt;(INDEX(Lookup!$U$2:$U$10,MATCH($D$43,Lookup!$S$2:$S$10,0))),0,ROUND(((_xlfn.DAYS(I1663,H1663)+1)*J1663)/7,0)))</f>
        <v>0</v>
      </c>
      <c r="N1663" s="766">
        <f t="shared" si="142"/>
        <v>0</v>
      </c>
      <c r="O1663" s="652"/>
      <c r="P1663" s="767"/>
      <c r="R1663" s="833">
        <f t="shared" si="143"/>
        <v>0</v>
      </c>
      <c r="S1663" s="849">
        <f t="shared" si="144"/>
        <v>0</v>
      </c>
    </row>
    <row r="1664" spans="2:19" x14ac:dyDescent="0.35">
      <c r="B1664" s="229"/>
      <c r="C1664" s="301"/>
      <c r="D1664" s="301"/>
      <c r="E1664" s="233"/>
      <c r="F1664" s="301"/>
      <c r="G1664" s="302"/>
      <c r="H1664" s="170"/>
      <c r="I1664" s="170"/>
      <c r="J1664" s="231"/>
      <c r="K1664" s="586">
        <f t="shared" si="140"/>
        <v>0</v>
      </c>
      <c r="L1664" s="587">
        <f t="shared" si="141"/>
        <v>0</v>
      </c>
      <c r="M1664" s="586">
        <f>IF(P1664="x",0,IF(I1664&lt;(INDEX(Lookup!$U$2:$U$10,MATCH($D$43,Lookup!$S$2:$S$10,0))),0,ROUND(((_xlfn.DAYS(I1664,H1664)+1)*J1664)/7,0)))</f>
        <v>0</v>
      </c>
      <c r="N1664" s="766">
        <f t="shared" si="142"/>
        <v>0</v>
      </c>
      <c r="O1664" s="652"/>
      <c r="P1664" s="767"/>
      <c r="R1664" s="833">
        <f t="shared" si="143"/>
        <v>0</v>
      </c>
      <c r="S1664" s="849">
        <f t="shared" si="144"/>
        <v>0</v>
      </c>
    </row>
    <row r="1665" spans="2:19" x14ac:dyDescent="0.35">
      <c r="B1665" s="229"/>
      <c r="C1665" s="301"/>
      <c r="D1665" s="301"/>
      <c r="E1665" s="233"/>
      <c r="F1665" s="301"/>
      <c r="G1665" s="302"/>
      <c r="H1665" s="170"/>
      <c r="I1665" s="170"/>
      <c r="J1665" s="231"/>
      <c r="K1665" s="586">
        <f t="shared" si="140"/>
        <v>0</v>
      </c>
      <c r="L1665" s="587">
        <f t="shared" si="141"/>
        <v>0</v>
      </c>
      <c r="M1665" s="586">
        <f>IF(P1665="x",0,IF(I1665&lt;(INDEX(Lookup!$U$2:$U$10,MATCH($D$43,Lookup!$S$2:$S$10,0))),0,ROUND(((_xlfn.DAYS(I1665,H1665)+1)*J1665)/7,0)))</f>
        <v>0</v>
      </c>
      <c r="N1665" s="766">
        <f t="shared" si="142"/>
        <v>0</v>
      </c>
      <c r="O1665" s="652"/>
      <c r="P1665" s="767"/>
      <c r="R1665" s="833">
        <f t="shared" si="143"/>
        <v>0</v>
      </c>
      <c r="S1665" s="849">
        <f t="shared" si="144"/>
        <v>0</v>
      </c>
    </row>
    <row r="1666" spans="2:19" x14ac:dyDescent="0.35">
      <c r="B1666" s="229"/>
      <c r="C1666" s="301"/>
      <c r="D1666" s="301"/>
      <c r="E1666" s="233"/>
      <c r="F1666" s="301"/>
      <c r="G1666" s="302"/>
      <c r="H1666" s="170"/>
      <c r="I1666" s="170"/>
      <c r="J1666" s="231"/>
      <c r="K1666" s="586">
        <f t="shared" si="140"/>
        <v>0</v>
      </c>
      <c r="L1666" s="587">
        <f t="shared" si="141"/>
        <v>0</v>
      </c>
      <c r="M1666" s="586">
        <f>IF(P1666="x",0,IF(I1666&lt;(INDEX(Lookup!$U$2:$U$10,MATCH($D$43,Lookup!$S$2:$S$10,0))),0,ROUND(((_xlfn.DAYS(I1666,H1666)+1)*J1666)/7,0)))</f>
        <v>0</v>
      </c>
      <c r="N1666" s="766">
        <f t="shared" si="142"/>
        <v>0</v>
      </c>
      <c r="O1666" s="652"/>
      <c r="P1666" s="767"/>
      <c r="R1666" s="833">
        <f t="shared" si="143"/>
        <v>0</v>
      </c>
      <c r="S1666" s="849">
        <f t="shared" si="144"/>
        <v>0</v>
      </c>
    </row>
    <row r="1667" spans="2:19" x14ac:dyDescent="0.35">
      <c r="B1667" s="229"/>
      <c r="C1667" s="301"/>
      <c r="D1667" s="301"/>
      <c r="E1667" s="233"/>
      <c r="F1667" s="301"/>
      <c r="G1667" s="302"/>
      <c r="H1667" s="170"/>
      <c r="I1667" s="170"/>
      <c r="J1667" s="231"/>
      <c r="K1667" s="586">
        <f t="shared" si="140"/>
        <v>0</v>
      </c>
      <c r="L1667" s="587">
        <f t="shared" si="141"/>
        <v>0</v>
      </c>
      <c r="M1667" s="586">
        <f>IF(P1667="x",0,IF(I1667&lt;(INDEX(Lookup!$U$2:$U$10,MATCH($D$43,Lookup!$S$2:$S$10,0))),0,ROUND(((_xlfn.DAYS(I1667,H1667)+1)*J1667)/7,0)))</f>
        <v>0</v>
      </c>
      <c r="N1667" s="766">
        <f t="shared" si="142"/>
        <v>0</v>
      </c>
      <c r="O1667" s="652"/>
      <c r="P1667" s="767"/>
      <c r="R1667" s="833">
        <f t="shared" si="143"/>
        <v>0</v>
      </c>
      <c r="S1667" s="849">
        <f t="shared" si="144"/>
        <v>0</v>
      </c>
    </row>
    <row r="1668" spans="2:19" x14ac:dyDescent="0.35">
      <c r="B1668" s="229"/>
      <c r="C1668" s="301"/>
      <c r="D1668" s="301"/>
      <c r="E1668" s="233"/>
      <c r="F1668" s="301"/>
      <c r="G1668" s="302"/>
      <c r="H1668" s="170"/>
      <c r="I1668" s="170"/>
      <c r="J1668" s="231"/>
      <c r="K1668" s="586">
        <f t="shared" si="140"/>
        <v>0</v>
      </c>
      <c r="L1668" s="587">
        <f t="shared" si="141"/>
        <v>0</v>
      </c>
      <c r="M1668" s="586">
        <f>IF(P1668="x",0,IF(I1668&lt;(INDEX(Lookup!$U$2:$U$10,MATCH($D$43,Lookup!$S$2:$S$10,0))),0,ROUND(((_xlfn.DAYS(I1668,H1668)+1)*J1668)/7,0)))</f>
        <v>0</v>
      </c>
      <c r="N1668" s="766">
        <f t="shared" si="142"/>
        <v>0</v>
      </c>
      <c r="O1668" s="652"/>
      <c r="P1668" s="767"/>
      <c r="R1668" s="833">
        <f t="shared" si="143"/>
        <v>0</v>
      </c>
      <c r="S1668" s="849">
        <f t="shared" si="144"/>
        <v>0</v>
      </c>
    </row>
    <row r="1669" spans="2:19" x14ac:dyDescent="0.35">
      <c r="B1669" s="229"/>
      <c r="C1669" s="301"/>
      <c r="D1669" s="301"/>
      <c r="E1669" s="233"/>
      <c r="F1669" s="301"/>
      <c r="G1669" s="302"/>
      <c r="H1669" s="170"/>
      <c r="I1669" s="170"/>
      <c r="J1669" s="231"/>
      <c r="K1669" s="586">
        <f t="shared" si="140"/>
        <v>0</v>
      </c>
      <c r="L1669" s="587">
        <f t="shared" si="141"/>
        <v>0</v>
      </c>
      <c r="M1669" s="586">
        <f>IF(P1669="x",0,IF(I1669&lt;(INDEX(Lookup!$U$2:$U$10,MATCH($D$43,Lookup!$S$2:$S$10,0))),0,ROUND(((_xlfn.DAYS(I1669,H1669)+1)*J1669)/7,0)))</f>
        <v>0</v>
      </c>
      <c r="N1669" s="766">
        <f t="shared" si="142"/>
        <v>0</v>
      </c>
      <c r="O1669" s="652"/>
      <c r="P1669" s="767"/>
      <c r="R1669" s="833">
        <f t="shared" si="143"/>
        <v>0</v>
      </c>
      <c r="S1669" s="849">
        <f t="shared" si="144"/>
        <v>0</v>
      </c>
    </row>
    <row r="1670" spans="2:19" x14ac:dyDescent="0.35">
      <c r="B1670" s="229"/>
      <c r="C1670" s="301"/>
      <c r="D1670" s="301"/>
      <c r="E1670" s="233"/>
      <c r="F1670" s="301"/>
      <c r="G1670" s="302"/>
      <c r="H1670" s="170"/>
      <c r="I1670" s="170"/>
      <c r="J1670" s="231"/>
      <c r="K1670" s="586">
        <f t="shared" si="140"/>
        <v>0</v>
      </c>
      <c r="L1670" s="587">
        <f t="shared" si="141"/>
        <v>0</v>
      </c>
      <c r="M1670" s="586">
        <f>IF(P1670="x",0,IF(I1670&lt;(INDEX(Lookup!$U$2:$U$10,MATCH($D$43,Lookup!$S$2:$S$10,0))),0,ROUND(((_xlfn.DAYS(I1670,H1670)+1)*J1670)/7,0)))</f>
        <v>0</v>
      </c>
      <c r="N1670" s="766">
        <f t="shared" si="142"/>
        <v>0</v>
      </c>
      <c r="O1670" s="652"/>
      <c r="P1670" s="767"/>
      <c r="R1670" s="833">
        <f t="shared" si="143"/>
        <v>0</v>
      </c>
      <c r="S1670" s="849">
        <f t="shared" si="144"/>
        <v>0</v>
      </c>
    </row>
    <row r="1671" spans="2:19" x14ac:dyDescent="0.35">
      <c r="B1671" s="229"/>
      <c r="C1671" s="301"/>
      <c r="D1671" s="301"/>
      <c r="E1671" s="233"/>
      <c r="F1671" s="301"/>
      <c r="G1671" s="302"/>
      <c r="H1671" s="170"/>
      <c r="I1671" s="170"/>
      <c r="J1671" s="231"/>
      <c r="K1671" s="586">
        <f t="shared" si="140"/>
        <v>0</v>
      </c>
      <c r="L1671" s="587">
        <f t="shared" si="141"/>
        <v>0</v>
      </c>
      <c r="M1671" s="586">
        <f>IF(P1671="x",0,IF(I1671&lt;(INDEX(Lookup!$U$2:$U$10,MATCH($D$43,Lookup!$S$2:$S$10,0))),0,ROUND(((_xlfn.DAYS(I1671,H1671)+1)*J1671)/7,0)))</f>
        <v>0</v>
      </c>
      <c r="N1671" s="766">
        <f t="shared" si="142"/>
        <v>0</v>
      </c>
      <c r="O1671" s="652"/>
      <c r="P1671" s="767"/>
      <c r="R1671" s="833">
        <f t="shared" si="143"/>
        <v>0</v>
      </c>
      <c r="S1671" s="849">
        <f t="shared" si="144"/>
        <v>0</v>
      </c>
    </row>
    <row r="1672" spans="2:19" x14ac:dyDescent="0.35">
      <c r="B1672" s="229"/>
      <c r="C1672" s="301"/>
      <c r="D1672" s="301"/>
      <c r="E1672" s="233"/>
      <c r="F1672" s="301"/>
      <c r="G1672" s="302"/>
      <c r="H1672" s="170"/>
      <c r="I1672" s="170"/>
      <c r="J1672" s="231"/>
      <c r="K1672" s="586">
        <f t="shared" si="140"/>
        <v>0</v>
      </c>
      <c r="L1672" s="587">
        <f t="shared" si="141"/>
        <v>0</v>
      </c>
      <c r="M1672" s="586">
        <f>IF(P1672="x",0,IF(I1672&lt;(INDEX(Lookup!$U$2:$U$10,MATCH($D$43,Lookup!$S$2:$S$10,0))),0,ROUND(((_xlfn.DAYS(I1672,H1672)+1)*J1672)/7,0)))</f>
        <v>0</v>
      </c>
      <c r="N1672" s="766">
        <f t="shared" si="142"/>
        <v>0</v>
      </c>
      <c r="O1672" s="652"/>
      <c r="P1672" s="767"/>
      <c r="R1672" s="833">
        <f t="shared" si="143"/>
        <v>0</v>
      </c>
      <c r="S1672" s="849">
        <f t="shared" si="144"/>
        <v>0</v>
      </c>
    </row>
    <row r="1673" spans="2:19" x14ac:dyDescent="0.35">
      <c r="B1673" s="229"/>
      <c r="C1673" s="301"/>
      <c r="D1673" s="301"/>
      <c r="E1673" s="233"/>
      <c r="F1673" s="301"/>
      <c r="G1673" s="302"/>
      <c r="H1673" s="170"/>
      <c r="I1673" s="170"/>
      <c r="J1673" s="231"/>
      <c r="K1673" s="586">
        <f t="shared" si="140"/>
        <v>0</v>
      </c>
      <c r="L1673" s="587">
        <f t="shared" si="141"/>
        <v>0</v>
      </c>
      <c r="M1673" s="586">
        <f>IF(P1673="x",0,IF(I1673&lt;(INDEX(Lookup!$U$2:$U$10,MATCH($D$43,Lookup!$S$2:$S$10,0))),0,ROUND(((_xlfn.DAYS(I1673,H1673)+1)*J1673)/7,0)))</f>
        <v>0</v>
      </c>
      <c r="N1673" s="766">
        <f t="shared" si="142"/>
        <v>0</v>
      </c>
      <c r="O1673" s="652"/>
      <c r="P1673" s="767"/>
      <c r="R1673" s="833">
        <f t="shared" si="143"/>
        <v>0</v>
      </c>
      <c r="S1673" s="849">
        <f t="shared" si="144"/>
        <v>0</v>
      </c>
    </row>
    <row r="1674" spans="2:19" x14ac:dyDescent="0.35">
      <c r="B1674" s="229"/>
      <c r="C1674" s="301"/>
      <c r="D1674" s="301"/>
      <c r="E1674" s="233"/>
      <c r="F1674" s="301"/>
      <c r="G1674" s="302"/>
      <c r="H1674" s="170"/>
      <c r="I1674" s="170"/>
      <c r="J1674" s="231"/>
      <c r="K1674" s="586">
        <f t="shared" si="140"/>
        <v>0</v>
      </c>
      <c r="L1674" s="587">
        <f t="shared" si="141"/>
        <v>0</v>
      </c>
      <c r="M1674" s="586">
        <f>IF(P1674="x",0,IF(I1674&lt;(INDEX(Lookup!$U$2:$U$10,MATCH($D$43,Lookup!$S$2:$S$10,0))),0,ROUND(((_xlfn.DAYS(I1674,H1674)+1)*J1674)/7,0)))</f>
        <v>0</v>
      </c>
      <c r="N1674" s="766">
        <f t="shared" si="142"/>
        <v>0</v>
      </c>
      <c r="O1674" s="652"/>
      <c r="P1674" s="767"/>
      <c r="R1674" s="833">
        <f t="shared" si="143"/>
        <v>0</v>
      </c>
      <c r="S1674" s="849">
        <f t="shared" si="144"/>
        <v>0</v>
      </c>
    </row>
    <row r="1675" spans="2:19" x14ac:dyDescent="0.35">
      <c r="B1675" s="229"/>
      <c r="C1675" s="301"/>
      <c r="D1675" s="301"/>
      <c r="E1675" s="233"/>
      <c r="F1675" s="301"/>
      <c r="G1675" s="302"/>
      <c r="H1675" s="170"/>
      <c r="I1675" s="170"/>
      <c r="J1675" s="231"/>
      <c r="K1675" s="586">
        <f t="shared" si="140"/>
        <v>0</v>
      </c>
      <c r="L1675" s="587">
        <f t="shared" si="141"/>
        <v>0</v>
      </c>
      <c r="M1675" s="586">
        <f>IF(P1675="x",0,IF(I1675&lt;(INDEX(Lookup!$U$2:$U$10,MATCH($D$43,Lookup!$S$2:$S$10,0))),0,ROUND(((_xlfn.DAYS(I1675,H1675)+1)*J1675)/7,0)))</f>
        <v>0</v>
      </c>
      <c r="N1675" s="766">
        <f t="shared" si="142"/>
        <v>0</v>
      </c>
      <c r="O1675" s="652"/>
      <c r="P1675" s="767"/>
      <c r="R1675" s="833">
        <f t="shared" si="143"/>
        <v>0</v>
      </c>
      <c r="S1675" s="849">
        <f t="shared" si="144"/>
        <v>0</v>
      </c>
    </row>
    <row r="1676" spans="2:19" x14ac:dyDescent="0.35">
      <c r="B1676" s="229"/>
      <c r="C1676" s="301"/>
      <c r="D1676" s="301"/>
      <c r="E1676" s="233"/>
      <c r="F1676" s="301"/>
      <c r="G1676" s="302"/>
      <c r="H1676" s="170"/>
      <c r="I1676" s="170"/>
      <c r="J1676" s="231"/>
      <c r="K1676" s="586">
        <f t="shared" si="140"/>
        <v>0</v>
      </c>
      <c r="L1676" s="587">
        <f t="shared" si="141"/>
        <v>0</v>
      </c>
      <c r="M1676" s="586">
        <f>IF(P1676="x",0,IF(I1676&lt;(INDEX(Lookup!$U$2:$U$10,MATCH($D$43,Lookup!$S$2:$S$10,0))),0,ROUND(((_xlfn.DAYS(I1676,H1676)+1)*J1676)/7,0)))</f>
        <v>0</v>
      </c>
      <c r="N1676" s="766">
        <f t="shared" si="142"/>
        <v>0</v>
      </c>
      <c r="O1676" s="652"/>
      <c r="P1676" s="767"/>
      <c r="R1676" s="833">
        <f t="shared" si="143"/>
        <v>0</v>
      </c>
      <c r="S1676" s="849">
        <f t="shared" si="144"/>
        <v>0</v>
      </c>
    </row>
    <row r="1677" spans="2:19" x14ac:dyDescent="0.35">
      <c r="B1677" s="229"/>
      <c r="C1677" s="301"/>
      <c r="D1677" s="301"/>
      <c r="E1677" s="233"/>
      <c r="F1677" s="301"/>
      <c r="G1677" s="302"/>
      <c r="H1677" s="170"/>
      <c r="I1677" s="170"/>
      <c r="J1677" s="231"/>
      <c r="K1677" s="586">
        <f t="shared" si="140"/>
        <v>0</v>
      </c>
      <c r="L1677" s="587">
        <f t="shared" si="141"/>
        <v>0</v>
      </c>
      <c r="M1677" s="586">
        <f>IF(P1677="x",0,IF(I1677&lt;(INDEX(Lookup!$U$2:$U$10,MATCH($D$43,Lookup!$S$2:$S$10,0))),0,ROUND(((_xlfn.DAYS(I1677,H1677)+1)*J1677)/7,0)))</f>
        <v>0</v>
      </c>
      <c r="N1677" s="766">
        <f t="shared" si="142"/>
        <v>0</v>
      </c>
      <c r="O1677" s="652"/>
      <c r="P1677" s="767"/>
      <c r="R1677" s="833">
        <f t="shared" si="143"/>
        <v>0</v>
      </c>
      <c r="S1677" s="849">
        <f t="shared" si="144"/>
        <v>0</v>
      </c>
    </row>
    <row r="1678" spans="2:19" x14ac:dyDescent="0.35">
      <c r="B1678" s="229"/>
      <c r="C1678" s="301"/>
      <c r="D1678" s="301"/>
      <c r="E1678" s="233"/>
      <c r="F1678" s="301"/>
      <c r="G1678" s="302"/>
      <c r="H1678" s="170"/>
      <c r="I1678" s="170"/>
      <c r="J1678" s="231"/>
      <c r="K1678" s="586">
        <f t="shared" si="140"/>
        <v>0</v>
      </c>
      <c r="L1678" s="587">
        <f t="shared" si="141"/>
        <v>0</v>
      </c>
      <c r="M1678" s="586">
        <f>IF(P1678="x",0,IF(I1678&lt;(INDEX(Lookup!$U$2:$U$10,MATCH($D$43,Lookup!$S$2:$S$10,0))),0,ROUND(((_xlfn.DAYS(I1678,H1678)+1)*J1678)/7,0)))</f>
        <v>0</v>
      </c>
      <c r="N1678" s="766">
        <f t="shared" si="142"/>
        <v>0</v>
      </c>
      <c r="O1678" s="652"/>
      <c r="P1678" s="767"/>
      <c r="R1678" s="833">
        <f t="shared" si="143"/>
        <v>0</v>
      </c>
      <c r="S1678" s="849">
        <f t="shared" si="144"/>
        <v>0</v>
      </c>
    </row>
    <row r="1679" spans="2:19" x14ac:dyDescent="0.35">
      <c r="B1679" s="229"/>
      <c r="C1679" s="301"/>
      <c r="D1679" s="301"/>
      <c r="E1679" s="233"/>
      <c r="F1679" s="301"/>
      <c r="G1679" s="302"/>
      <c r="H1679" s="170"/>
      <c r="I1679" s="170"/>
      <c r="J1679" s="231"/>
      <c r="K1679" s="586">
        <f t="shared" si="140"/>
        <v>0</v>
      </c>
      <c r="L1679" s="587">
        <f t="shared" si="141"/>
        <v>0</v>
      </c>
      <c r="M1679" s="586">
        <f>IF(P1679="x",0,IF(I1679&lt;(INDEX(Lookup!$U$2:$U$10,MATCH($D$43,Lookup!$S$2:$S$10,0))),0,ROUND(((_xlfn.DAYS(I1679,H1679)+1)*J1679)/7,0)))</f>
        <v>0</v>
      </c>
      <c r="N1679" s="766">
        <f t="shared" si="142"/>
        <v>0</v>
      </c>
      <c r="O1679" s="652"/>
      <c r="P1679" s="767"/>
      <c r="R1679" s="833">
        <f t="shared" si="143"/>
        <v>0</v>
      </c>
      <c r="S1679" s="849">
        <f t="shared" si="144"/>
        <v>0</v>
      </c>
    </row>
    <row r="1680" spans="2:19" x14ac:dyDescent="0.35">
      <c r="B1680" s="229"/>
      <c r="C1680" s="301"/>
      <c r="D1680" s="301"/>
      <c r="E1680" s="233"/>
      <c r="F1680" s="301"/>
      <c r="G1680" s="302"/>
      <c r="H1680" s="170"/>
      <c r="I1680" s="170"/>
      <c r="J1680" s="231"/>
      <c r="K1680" s="586">
        <f t="shared" si="140"/>
        <v>0</v>
      </c>
      <c r="L1680" s="587">
        <f t="shared" si="141"/>
        <v>0</v>
      </c>
      <c r="M1680" s="586">
        <f>IF(P1680="x",0,IF(I1680&lt;(INDEX(Lookup!$U$2:$U$10,MATCH($D$43,Lookup!$S$2:$S$10,0))),0,ROUND(((_xlfn.DAYS(I1680,H1680)+1)*J1680)/7,0)))</f>
        <v>0</v>
      </c>
      <c r="N1680" s="766">
        <f t="shared" si="142"/>
        <v>0</v>
      </c>
      <c r="O1680" s="652"/>
      <c r="P1680" s="767"/>
      <c r="R1680" s="833">
        <f t="shared" si="143"/>
        <v>0</v>
      </c>
      <c r="S1680" s="849">
        <f t="shared" si="144"/>
        <v>0</v>
      </c>
    </row>
    <row r="1681" spans="2:19" x14ac:dyDescent="0.35">
      <c r="B1681" s="229"/>
      <c r="C1681" s="301"/>
      <c r="D1681" s="301"/>
      <c r="E1681" s="233"/>
      <c r="F1681" s="301"/>
      <c r="G1681" s="302"/>
      <c r="H1681" s="170"/>
      <c r="I1681" s="170"/>
      <c r="J1681" s="231"/>
      <c r="K1681" s="586">
        <f t="shared" si="140"/>
        <v>0</v>
      </c>
      <c r="L1681" s="587">
        <f t="shared" si="141"/>
        <v>0</v>
      </c>
      <c r="M1681" s="586">
        <f>IF(P1681="x",0,IF(I1681&lt;(INDEX(Lookup!$U$2:$U$10,MATCH($D$43,Lookup!$S$2:$S$10,0))),0,ROUND(((_xlfn.DAYS(I1681,H1681)+1)*J1681)/7,0)))</f>
        <v>0</v>
      </c>
      <c r="N1681" s="766">
        <f t="shared" si="142"/>
        <v>0</v>
      </c>
      <c r="O1681" s="652"/>
      <c r="P1681" s="767"/>
      <c r="R1681" s="833">
        <f t="shared" si="143"/>
        <v>0</v>
      </c>
      <c r="S1681" s="849">
        <f t="shared" si="144"/>
        <v>0</v>
      </c>
    </row>
    <row r="1682" spans="2:19" x14ac:dyDescent="0.35">
      <c r="B1682" s="229"/>
      <c r="C1682" s="301"/>
      <c r="D1682" s="301"/>
      <c r="E1682" s="233"/>
      <c r="F1682" s="301"/>
      <c r="G1682" s="302"/>
      <c r="H1682" s="170"/>
      <c r="I1682" s="170"/>
      <c r="J1682" s="231"/>
      <c r="K1682" s="586">
        <f t="shared" si="140"/>
        <v>0</v>
      </c>
      <c r="L1682" s="587">
        <f t="shared" si="141"/>
        <v>0</v>
      </c>
      <c r="M1682" s="586">
        <f>IF(P1682="x",0,IF(I1682&lt;(INDEX(Lookup!$U$2:$U$10,MATCH($D$43,Lookup!$S$2:$S$10,0))),0,ROUND(((_xlfn.DAYS(I1682,H1682)+1)*J1682)/7,0)))</f>
        <v>0</v>
      </c>
      <c r="N1682" s="766">
        <f t="shared" si="142"/>
        <v>0</v>
      </c>
      <c r="O1682" s="652"/>
      <c r="P1682" s="767"/>
      <c r="R1682" s="833">
        <f t="shared" si="143"/>
        <v>0</v>
      </c>
      <c r="S1682" s="849">
        <f t="shared" si="144"/>
        <v>0</v>
      </c>
    </row>
    <row r="1683" spans="2:19" x14ac:dyDescent="0.35">
      <c r="B1683" s="229"/>
      <c r="C1683" s="301"/>
      <c r="D1683" s="301"/>
      <c r="E1683" s="233"/>
      <c r="F1683" s="301"/>
      <c r="G1683" s="302"/>
      <c r="H1683" s="170"/>
      <c r="I1683" s="170"/>
      <c r="J1683" s="231"/>
      <c r="K1683" s="586">
        <f t="shared" si="140"/>
        <v>0</v>
      </c>
      <c r="L1683" s="587">
        <f t="shared" si="141"/>
        <v>0</v>
      </c>
      <c r="M1683" s="586">
        <f>IF(P1683="x",0,IF(I1683&lt;(INDEX(Lookup!$U$2:$U$10,MATCH($D$43,Lookup!$S$2:$S$10,0))),0,ROUND(((_xlfn.DAYS(I1683,H1683)+1)*J1683)/7,0)))</f>
        <v>0</v>
      </c>
      <c r="N1683" s="766">
        <f t="shared" si="142"/>
        <v>0</v>
      </c>
      <c r="O1683" s="652"/>
      <c r="P1683" s="767"/>
      <c r="R1683" s="833">
        <f t="shared" si="143"/>
        <v>0</v>
      </c>
      <c r="S1683" s="849">
        <f t="shared" si="144"/>
        <v>0</v>
      </c>
    </row>
    <row r="1684" spans="2:19" x14ac:dyDescent="0.35">
      <c r="B1684" s="229"/>
      <c r="C1684" s="301"/>
      <c r="D1684" s="301"/>
      <c r="E1684" s="233"/>
      <c r="F1684" s="301"/>
      <c r="G1684" s="302"/>
      <c r="H1684" s="170"/>
      <c r="I1684" s="170"/>
      <c r="J1684" s="231"/>
      <c r="K1684" s="586">
        <f t="shared" si="140"/>
        <v>0</v>
      </c>
      <c r="L1684" s="587">
        <f t="shared" si="141"/>
        <v>0</v>
      </c>
      <c r="M1684" s="586">
        <f>IF(P1684="x",0,IF(I1684&lt;(INDEX(Lookup!$U$2:$U$10,MATCH($D$43,Lookup!$S$2:$S$10,0))),0,ROUND(((_xlfn.DAYS(I1684,H1684)+1)*J1684)/7,0)))</f>
        <v>0</v>
      </c>
      <c r="N1684" s="766">
        <f t="shared" si="142"/>
        <v>0</v>
      </c>
      <c r="O1684" s="652"/>
      <c r="P1684" s="767"/>
      <c r="R1684" s="833">
        <f t="shared" si="143"/>
        <v>0</v>
      </c>
      <c r="S1684" s="849">
        <f t="shared" si="144"/>
        <v>0</v>
      </c>
    </row>
    <row r="1685" spans="2:19" x14ac:dyDescent="0.35">
      <c r="B1685" s="229"/>
      <c r="C1685" s="301"/>
      <c r="D1685" s="301"/>
      <c r="E1685" s="233"/>
      <c r="F1685" s="301"/>
      <c r="G1685" s="302"/>
      <c r="H1685" s="170"/>
      <c r="I1685" s="170"/>
      <c r="J1685" s="231"/>
      <c r="K1685" s="586">
        <f t="shared" si="140"/>
        <v>0</v>
      </c>
      <c r="L1685" s="587">
        <f t="shared" si="141"/>
        <v>0</v>
      </c>
      <c r="M1685" s="586">
        <f>IF(P1685="x",0,IF(I1685&lt;(INDEX(Lookup!$U$2:$U$10,MATCH($D$43,Lookup!$S$2:$S$10,0))),0,ROUND(((_xlfn.DAYS(I1685,H1685)+1)*J1685)/7,0)))</f>
        <v>0</v>
      </c>
      <c r="N1685" s="766">
        <f t="shared" si="142"/>
        <v>0</v>
      </c>
      <c r="O1685" s="652"/>
      <c r="P1685" s="767"/>
      <c r="R1685" s="833">
        <f t="shared" si="143"/>
        <v>0</v>
      </c>
      <c r="S1685" s="849">
        <f t="shared" si="144"/>
        <v>0</v>
      </c>
    </row>
    <row r="1686" spans="2:19" x14ac:dyDescent="0.35">
      <c r="B1686" s="229"/>
      <c r="C1686" s="301"/>
      <c r="D1686" s="301"/>
      <c r="E1686" s="233"/>
      <c r="F1686" s="301"/>
      <c r="G1686" s="302"/>
      <c r="H1686" s="170"/>
      <c r="I1686" s="170"/>
      <c r="J1686" s="231"/>
      <c r="K1686" s="586">
        <f t="shared" si="140"/>
        <v>0</v>
      </c>
      <c r="L1686" s="587">
        <f t="shared" si="141"/>
        <v>0</v>
      </c>
      <c r="M1686" s="586">
        <f>IF(P1686="x",0,IF(I1686&lt;(INDEX(Lookup!$U$2:$U$10,MATCH($D$43,Lookup!$S$2:$S$10,0))),0,ROUND(((_xlfn.DAYS(I1686,H1686)+1)*J1686)/7,0)))</f>
        <v>0</v>
      </c>
      <c r="N1686" s="766">
        <f t="shared" si="142"/>
        <v>0</v>
      </c>
      <c r="O1686" s="652"/>
      <c r="P1686" s="767"/>
      <c r="R1686" s="833">
        <f t="shared" si="143"/>
        <v>0</v>
      </c>
      <c r="S1686" s="849">
        <f t="shared" si="144"/>
        <v>0</v>
      </c>
    </row>
    <row r="1687" spans="2:19" x14ac:dyDescent="0.35">
      <c r="B1687" s="229"/>
      <c r="C1687" s="301"/>
      <c r="D1687" s="301"/>
      <c r="E1687" s="233"/>
      <c r="F1687" s="301"/>
      <c r="G1687" s="302"/>
      <c r="H1687" s="170"/>
      <c r="I1687" s="170"/>
      <c r="J1687" s="231"/>
      <c r="K1687" s="586">
        <f t="shared" si="140"/>
        <v>0</v>
      </c>
      <c r="L1687" s="587">
        <f t="shared" si="141"/>
        <v>0</v>
      </c>
      <c r="M1687" s="586">
        <f>IF(P1687="x",0,IF(I1687&lt;(INDEX(Lookup!$U$2:$U$10,MATCH($D$43,Lookup!$S$2:$S$10,0))),0,ROUND(((_xlfn.DAYS(I1687,H1687)+1)*J1687)/7,0)))</f>
        <v>0</v>
      </c>
      <c r="N1687" s="766">
        <f t="shared" si="142"/>
        <v>0</v>
      </c>
      <c r="O1687" s="652"/>
      <c r="P1687" s="767"/>
      <c r="R1687" s="833">
        <f t="shared" si="143"/>
        <v>0</v>
      </c>
      <c r="S1687" s="849">
        <f t="shared" si="144"/>
        <v>0</v>
      </c>
    </row>
    <row r="1688" spans="2:19" x14ac:dyDescent="0.35">
      <c r="B1688" s="229"/>
      <c r="C1688" s="301"/>
      <c r="D1688" s="301"/>
      <c r="E1688" s="233"/>
      <c r="F1688" s="301"/>
      <c r="G1688" s="302"/>
      <c r="H1688" s="170"/>
      <c r="I1688" s="170"/>
      <c r="J1688" s="231"/>
      <c r="K1688" s="586">
        <f t="shared" si="140"/>
        <v>0</v>
      </c>
      <c r="L1688" s="587">
        <f t="shared" si="141"/>
        <v>0</v>
      </c>
      <c r="M1688" s="586">
        <f>IF(P1688="x",0,IF(I1688&lt;(INDEX(Lookup!$U$2:$U$10,MATCH($D$43,Lookup!$S$2:$S$10,0))),0,ROUND(((_xlfn.DAYS(I1688,H1688)+1)*J1688)/7,0)))</f>
        <v>0</v>
      </c>
      <c r="N1688" s="766">
        <f t="shared" si="142"/>
        <v>0</v>
      </c>
      <c r="O1688" s="652"/>
      <c r="P1688" s="767"/>
      <c r="R1688" s="833">
        <f t="shared" si="143"/>
        <v>0</v>
      </c>
      <c r="S1688" s="849">
        <f t="shared" si="144"/>
        <v>0</v>
      </c>
    </row>
    <row r="1689" spans="2:19" x14ac:dyDescent="0.35">
      <c r="B1689" s="229"/>
      <c r="C1689" s="301"/>
      <c r="D1689" s="301"/>
      <c r="E1689" s="233"/>
      <c r="F1689" s="301"/>
      <c r="G1689" s="302"/>
      <c r="H1689" s="170"/>
      <c r="I1689" s="170"/>
      <c r="J1689" s="231"/>
      <c r="K1689" s="586">
        <f t="shared" si="140"/>
        <v>0</v>
      </c>
      <c r="L1689" s="587">
        <f t="shared" si="141"/>
        <v>0</v>
      </c>
      <c r="M1689" s="586">
        <f>IF(P1689="x",0,IF(I1689&lt;(INDEX(Lookup!$U$2:$U$10,MATCH($D$43,Lookup!$S$2:$S$10,0))),0,ROUND(((_xlfn.DAYS(I1689,H1689)+1)*J1689)/7,0)))</f>
        <v>0</v>
      </c>
      <c r="N1689" s="766">
        <f t="shared" si="142"/>
        <v>0</v>
      </c>
      <c r="O1689" s="652"/>
      <c r="P1689" s="767"/>
      <c r="R1689" s="833">
        <f t="shared" si="143"/>
        <v>0</v>
      </c>
      <c r="S1689" s="849">
        <f t="shared" si="144"/>
        <v>0</v>
      </c>
    </row>
    <row r="1690" spans="2:19" x14ac:dyDescent="0.35">
      <c r="B1690" s="229"/>
      <c r="C1690" s="301"/>
      <c r="D1690" s="301"/>
      <c r="E1690" s="233"/>
      <c r="F1690" s="301"/>
      <c r="G1690" s="302"/>
      <c r="H1690" s="170"/>
      <c r="I1690" s="170"/>
      <c r="J1690" s="231"/>
      <c r="K1690" s="586">
        <f t="shared" si="140"/>
        <v>0</v>
      </c>
      <c r="L1690" s="587">
        <f t="shared" si="141"/>
        <v>0</v>
      </c>
      <c r="M1690" s="586">
        <f>IF(P1690="x",0,IF(I1690&lt;(INDEX(Lookup!$U$2:$U$10,MATCH($D$43,Lookup!$S$2:$S$10,0))),0,ROUND(((_xlfn.DAYS(I1690,H1690)+1)*J1690)/7,0)))</f>
        <v>0</v>
      </c>
      <c r="N1690" s="766">
        <f t="shared" si="142"/>
        <v>0</v>
      </c>
      <c r="O1690" s="652"/>
      <c r="P1690" s="767"/>
      <c r="R1690" s="833">
        <f t="shared" si="143"/>
        <v>0</v>
      </c>
      <c r="S1690" s="849">
        <f t="shared" si="144"/>
        <v>0</v>
      </c>
    </row>
    <row r="1691" spans="2:19" x14ac:dyDescent="0.35">
      <c r="B1691" s="229"/>
      <c r="C1691" s="301"/>
      <c r="D1691" s="301"/>
      <c r="E1691" s="233"/>
      <c r="F1691" s="301"/>
      <c r="G1691" s="302"/>
      <c r="H1691" s="170"/>
      <c r="I1691" s="170"/>
      <c r="J1691" s="231"/>
      <c r="K1691" s="586">
        <f t="shared" si="140"/>
        <v>0</v>
      </c>
      <c r="L1691" s="587">
        <f t="shared" si="141"/>
        <v>0</v>
      </c>
      <c r="M1691" s="586">
        <f>IF(P1691="x",0,IF(I1691&lt;(INDEX(Lookup!$U$2:$U$10,MATCH($D$43,Lookup!$S$2:$S$10,0))),0,ROUND(((_xlfn.DAYS(I1691,H1691)+1)*J1691)/7,0)))</f>
        <v>0</v>
      </c>
      <c r="N1691" s="766">
        <f t="shared" si="142"/>
        <v>0</v>
      </c>
      <c r="O1691" s="652"/>
      <c r="P1691" s="767"/>
      <c r="R1691" s="833">
        <f t="shared" si="143"/>
        <v>0</v>
      </c>
      <c r="S1691" s="849">
        <f t="shared" si="144"/>
        <v>0</v>
      </c>
    </row>
    <row r="1692" spans="2:19" x14ac:dyDescent="0.35">
      <c r="B1692" s="229"/>
      <c r="C1692" s="301"/>
      <c r="D1692" s="301"/>
      <c r="E1692" s="233"/>
      <c r="F1692" s="301"/>
      <c r="G1692" s="302"/>
      <c r="H1692" s="170"/>
      <c r="I1692" s="170"/>
      <c r="J1692" s="231"/>
      <c r="K1692" s="586">
        <f t="shared" si="140"/>
        <v>0</v>
      </c>
      <c r="L1692" s="587">
        <f t="shared" si="141"/>
        <v>0</v>
      </c>
      <c r="M1692" s="586">
        <f>IF(P1692="x",0,IF(I1692&lt;(INDEX(Lookup!$U$2:$U$10,MATCH($D$43,Lookup!$S$2:$S$10,0))),0,ROUND(((_xlfn.DAYS(I1692,H1692)+1)*J1692)/7,0)))</f>
        <v>0</v>
      </c>
      <c r="N1692" s="766">
        <f t="shared" si="142"/>
        <v>0</v>
      </c>
      <c r="O1692" s="652"/>
      <c r="P1692" s="767"/>
      <c r="R1692" s="833">
        <f t="shared" si="143"/>
        <v>0</v>
      </c>
      <c r="S1692" s="849">
        <f t="shared" si="144"/>
        <v>0</v>
      </c>
    </row>
    <row r="1693" spans="2:19" x14ac:dyDescent="0.35">
      <c r="B1693" s="229"/>
      <c r="C1693" s="301"/>
      <c r="D1693" s="301"/>
      <c r="E1693" s="233"/>
      <c r="F1693" s="301"/>
      <c r="G1693" s="302"/>
      <c r="H1693" s="170"/>
      <c r="I1693" s="170"/>
      <c r="J1693" s="231"/>
      <c r="K1693" s="586">
        <f t="shared" si="140"/>
        <v>0</v>
      </c>
      <c r="L1693" s="587">
        <f t="shared" si="141"/>
        <v>0</v>
      </c>
      <c r="M1693" s="586">
        <f>IF(P1693="x",0,IF(I1693&lt;(INDEX(Lookup!$U$2:$U$10,MATCH($D$43,Lookup!$S$2:$S$10,0))),0,ROUND(((_xlfn.DAYS(I1693,H1693)+1)*J1693)/7,0)))</f>
        <v>0</v>
      </c>
      <c r="N1693" s="766">
        <f t="shared" si="142"/>
        <v>0</v>
      </c>
      <c r="O1693" s="652"/>
      <c r="P1693" s="767"/>
      <c r="R1693" s="833">
        <f t="shared" si="143"/>
        <v>0</v>
      </c>
      <c r="S1693" s="849">
        <f t="shared" si="144"/>
        <v>0</v>
      </c>
    </row>
    <row r="1694" spans="2:19" x14ac:dyDescent="0.35">
      <c r="B1694" s="229"/>
      <c r="C1694" s="301"/>
      <c r="D1694" s="301"/>
      <c r="E1694" s="233"/>
      <c r="F1694" s="301"/>
      <c r="G1694" s="302"/>
      <c r="H1694" s="170"/>
      <c r="I1694" s="170"/>
      <c r="J1694" s="231"/>
      <c r="K1694" s="586">
        <f t="shared" si="140"/>
        <v>0</v>
      </c>
      <c r="L1694" s="587">
        <f t="shared" si="141"/>
        <v>0</v>
      </c>
      <c r="M1694" s="586">
        <f>IF(P1694="x",0,IF(I1694&lt;(INDEX(Lookup!$U$2:$U$10,MATCH($D$43,Lookup!$S$2:$S$10,0))),0,ROUND(((_xlfn.DAYS(I1694,H1694)+1)*J1694)/7,0)))</f>
        <v>0</v>
      </c>
      <c r="N1694" s="766">
        <f t="shared" si="142"/>
        <v>0</v>
      </c>
      <c r="O1694" s="652"/>
      <c r="P1694" s="767"/>
      <c r="R1694" s="833">
        <f t="shared" si="143"/>
        <v>0</v>
      </c>
      <c r="S1694" s="849">
        <f t="shared" si="144"/>
        <v>0</v>
      </c>
    </row>
    <row r="1695" spans="2:19" x14ac:dyDescent="0.35">
      <c r="B1695" s="229"/>
      <c r="C1695" s="301"/>
      <c r="D1695" s="301"/>
      <c r="E1695" s="233"/>
      <c r="F1695" s="301"/>
      <c r="G1695" s="302"/>
      <c r="H1695" s="170"/>
      <c r="I1695" s="170"/>
      <c r="J1695" s="231"/>
      <c r="K1695" s="586">
        <f t="shared" si="140"/>
        <v>0</v>
      </c>
      <c r="L1695" s="587">
        <f t="shared" si="141"/>
        <v>0</v>
      </c>
      <c r="M1695" s="586">
        <f>IF(P1695="x",0,IF(I1695&lt;(INDEX(Lookup!$U$2:$U$10,MATCH($D$43,Lookup!$S$2:$S$10,0))),0,ROUND(((_xlfn.DAYS(I1695,H1695)+1)*J1695)/7,0)))</f>
        <v>0</v>
      </c>
      <c r="N1695" s="766">
        <f t="shared" si="142"/>
        <v>0</v>
      </c>
      <c r="O1695" s="652"/>
      <c r="P1695" s="767"/>
      <c r="R1695" s="833">
        <f t="shared" si="143"/>
        <v>0</v>
      </c>
      <c r="S1695" s="849">
        <f t="shared" si="144"/>
        <v>0</v>
      </c>
    </row>
    <row r="1696" spans="2:19" x14ac:dyDescent="0.35">
      <c r="B1696" s="229"/>
      <c r="C1696" s="301"/>
      <c r="D1696" s="301"/>
      <c r="E1696" s="233"/>
      <c r="F1696" s="301"/>
      <c r="G1696" s="302"/>
      <c r="H1696" s="170"/>
      <c r="I1696" s="170"/>
      <c r="J1696" s="231"/>
      <c r="K1696" s="586">
        <f t="shared" si="140"/>
        <v>0</v>
      </c>
      <c r="L1696" s="587">
        <f t="shared" si="141"/>
        <v>0</v>
      </c>
      <c r="M1696" s="586">
        <f>IF(P1696="x",0,IF(I1696&lt;(INDEX(Lookup!$U$2:$U$10,MATCH($D$43,Lookup!$S$2:$S$10,0))),0,ROUND(((_xlfn.DAYS(I1696,H1696)+1)*J1696)/7,0)))</f>
        <v>0</v>
      </c>
      <c r="N1696" s="766">
        <f t="shared" si="142"/>
        <v>0</v>
      </c>
      <c r="O1696" s="652"/>
      <c r="P1696" s="767"/>
      <c r="R1696" s="833">
        <f t="shared" si="143"/>
        <v>0</v>
      </c>
      <c r="S1696" s="849">
        <f t="shared" si="144"/>
        <v>0</v>
      </c>
    </row>
    <row r="1697" spans="2:19" x14ac:dyDescent="0.35">
      <c r="B1697" s="229"/>
      <c r="C1697" s="301"/>
      <c r="D1697" s="301"/>
      <c r="E1697" s="233"/>
      <c r="F1697" s="301"/>
      <c r="G1697" s="302"/>
      <c r="H1697" s="170"/>
      <c r="I1697" s="170"/>
      <c r="J1697" s="231"/>
      <c r="K1697" s="586">
        <f t="shared" si="140"/>
        <v>0</v>
      </c>
      <c r="L1697" s="587">
        <f t="shared" si="141"/>
        <v>0</v>
      </c>
      <c r="M1697" s="586">
        <f>IF(P1697="x",0,IF(I1697&lt;(INDEX(Lookup!$U$2:$U$10,MATCH($D$43,Lookup!$S$2:$S$10,0))),0,ROUND(((_xlfn.DAYS(I1697,H1697)+1)*J1697)/7,0)))</f>
        <v>0</v>
      </c>
      <c r="N1697" s="766">
        <f t="shared" si="142"/>
        <v>0</v>
      </c>
      <c r="O1697" s="652"/>
      <c r="P1697" s="767"/>
      <c r="R1697" s="833">
        <f t="shared" si="143"/>
        <v>0</v>
      </c>
      <c r="S1697" s="849">
        <f t="shared" si="144"/>
        <v>0</v>
      </c>
    </row>
    <row r="1698" spans="2:19" x14ac:dyDescent="0.35">
      <c r="B1698" s="229"/>
      <c r="C1698" s="301"/>
      <c r="D1698" s="301"/>
      <c r="E1698" s="233"/>
      <c r="F1698" s="301"/>
      <c r="G1698" s="302"/>
      <c r="H1698" s="170"/>
      <c r="I1698" s="170"/>
      <c r="J1698" s="231"/>
      <c r="K1698" s="586">
        <f t="shared" si="140"/>
        <v>0</v>
      </c>
      <c r="L1698" s="587">
        <f t="shared" si="141"/>
        <v>0</v>
      </c>
      <c r="M1698" s="586">
        <f>IF(P1698="x",0,IF(I1698&lt;(INDEX(Lookup!$U$2:$U$10,MATCH($D$43,Lookup!$S$2:$S$10,0))),0,ROUND(((_xlfn.DAYS(I1698,H1698)+1)*J1698)/7,0)))</f>
        <v>0</v>
      </c>
      <c r="N1698" s="766">
        <f t="shared" si="142"/>
        <v>0</v>
      </c>
      <c r="O1698" s="652"/>
      <c r="P1698" s="767"/>
      <c r="R1698" s="833">
        <f t="shared" si="143"/>
        <v>0</v>
      </c>
      <c r="S1698" s="849">
        <f t="shared" si="144"/>
        <v>0</v>
      </c>
    </row>
    <row r="1699" spans="2:19" x14ac:dyDescent="0.35">
      <c r="B1699" s="229"/>
      <c r="C1699" s="301"/>
      <c r="D1699" s="301"/>
      <c r="E1699" s="233"/>
      <c r="F1699" s="301"/>
      <c r="G1699" s="302"/>
      <c r="H1699" s="170"/>
      <c r="I1699" s="170"/>
      <c r="J1699" s="231"/>
      <c r="K1699" s="586">
        <f t="shared" si="140"/>
        <v>0</v>
      </c>
      <c r="L1699" s="587">
        <f t="shared" si="141"/>
        <v>0</v>
      </c>
      <c r="M1699" s="586">
        <f>IF(P1699="x",0,IF(I1699&lt;(INDEX(Lookup!$U$2:$U$10,MATCH($D$43,Lookup!$S$2:$S$10,0))),0,ROUND(((_xlfn.DAYS(I1699,H1699)+1)*J1699)/7,0)))</f>
        <v>0</v>
      </c>
      <c r="N1699" s="766">
        <f t="shared" si="142"/>
        <v>0</v>
      </c>
      <c r="O1699" s="652"/>
      <c r="P1699" s="767"/>
      <c r="R1699" s="833">
        <f t="shared" si="143"/>
        <v>0</v>
      </c>
      <c r="S1699" s="849">
        <f t="shared" si="144"/>
        <v>0</v>
      </c>
    </row>
    <row r="1700" spans="2:19" ht="15" thickBot="1" x14ac:dyDescent="0.4">
      <c r="B1700" s="229"/>
      <c r="C1700" s="301"/>
      <c r="D1700" s="301"/>
      <c r="E1700" s="233"/>
      <c r="F1700" s="301"/>
      <c r="G1700" s="302"/>
      <c r="H1700" s="170"/>
      <c r="I1700" s="170"/>
      <c r="J1700" s="764"/>
      <c r="K1700" s="765">
        <f t="shared" si="140"/>
        <v>0</v>
      </c>
      <c r="L1700" s="766">
        <f t="shared" si="141"/>
        <v>0</v>
      </c>
      <c r="M1700" s="586">
        <f>IF(P1700="x",0,IF(I1700&lt;(INDEX(Lookup!$U$2:$U$10,MATCH($D$43,Lookup!$S$2:$S$10,0))),0,ROUND(((_xlfn.DAYS(I1700,H1700)+1)*J1700)/7,0)))</f>
        <v>0</v>
      </c>
      <c r="N1700" s="766">
        <f t="shared" si="142"/>
        <v>0</v>
      </c>
      <c r="O1700" s="652"/>
      <c r="P1700" s="767"/>
      <c r="R1700" s="833">
        <f t="shared" si="143"/>
        <v>0</v>
      </c>
      <c r="S1700" s="849">
        <f t="shared" si="144"/>
        <v>0</v>
      </c>
    </row>
    <row r="1701" spans="2:19" ht="15" hidden="1" thickBot="1" x14ac:dyDescent="0.4">
      <c r="B1701" s="542"/>
      <c r="C1701" s="572"/>
      <c r="D1701" s="572"/>
      <c r="E1701" s="573"/>
      <c r="F1701" s="572"/>
      <c r="G1701" s="566"/>
      <c r="H1701" s="567"/>
      <c r="I1701" s="567"/>
      <c r="J1701" s="568"/>
      <c r="K1701" s="762"/>
      <c r="L1701" s="763"/>
      <c r="M1701" s="762"/>
      <c r="N1701" s="763"/>
      <c r="O1701" s="654"/>
      <c r="P1701" s="571"/>
    </row>
    <row r="1702" spans="2:19" ht="35.5" thickBot="1" x14ac:dyDescent="0.4">
      <c r="B1702" s="574" t="s">
        <v>439</v>
      </c>
      <c r="C1702" s="574"/>
      <c r="D1702" s="574"/>
      <c r="E1702" s="574"/>
      <c r="F1702" s="574"/>
      <c r="G1702" s="574"/>
      <c r="H1702" s="574"/>
      <c r="I1702" s="574"/>
      <c r="J1702" s="577"/>
      <c r="K1702" s="577"/>
      <c r="L1702" s="577"/>
      <c r="M1702" s="577"/>
      <c r="N1702" s="577"/>
      <c r="O1702" s="577"/>
      <c r="P1702" s="577"/>
    </row>
    <row r="1703" spans="2:19" x14ac:dyDescent="0.35">
      <c r="B1703" s="542"/>
      <c r="C1703" s="572"/>
      <c r="D1703" s="572"/>
      <c r="E1703" s="573"/>
      <c r="F1703" s="572"/>
      <c r="G1703" s="566"/>
      <c r="H1703" s="567"/>
      <c r="I1703" s="567"/>
      <c r="J1703" s="568"/>
      <c r="K1703" s="569"/>
      <c r="L1703" s="570"/>
      <c r="M1703" s="569"/>
      <c r="N1703" s="570"/>
      <c r="O1703" s="654"/>
      <c r="P1703" s="571"/>
    </row>
  </sheetData>
  <sheetProtection sheet="1" formatColumns="0" formatRows="0" insertRows="0" sort="0" autoFilter="0" pivotTables="0"/>
  <autoFilter ref="B45:S1700" xr:uid="{00000000-0001-0000-0500-000000000000}"/>
  <dataConsolidate/>
  <mergeCells count="50">
    <mergeCell ref="M44:N44"/>
    <mergeCell ref="H43:I43"/>
    <mergeCell ref="D4:G4"/>
    <mergeCell ref="D6:G6"/>
    <mergeCell ref="B4:C4"/>
    <mergeCell ref="B6:C6"/>
    <mergeCell ref="B8:C8"/>
    <mergeCell ref="I4:J4"/>
    <mergeCell ref="I6:J6"/>
    <mergeCell ref="I8:J8"/>
    <mergeCell ref="I10:J10"/>
    <mergeCell ref="F23:G23"/>
    <mergeCell ref="D23:E23"/>
    <mergeCell ref="I23:K23"/>
    <mergeCell ref="N41:O41"/>
    <mergeCell ref="B42:P42"/>
    <mergeCell ref="I33:I34"/>
    <mergeCell ref="J33:J34"/>
    <mergeCell ref="M33:O33"/>
    <mergeCell ref="O34:O35"/>
    <mergeCell ref="N34:N35"/>
    <mergeCell ref="M34:M35"/>
    <mergeCell ref="O24:O25"/>
    <mergeCell ref="B7:C7"/>
    <mergeCell ref="D7:G7"/>
    <mergeCell ref="D10:G10"/>
    <mergeCell ref="I32:K32"/>
    <mergeCell ref="J44:L44"/>
    <mergeCell ref="B10:C10"/>
    <mergeCell ref="J12:P12"/>
    <mergeCell ref="J13:P19"/>
    <mergeCell ref="B21:P21"/>
    <mergeCell ref="B43:C43"/>
    <mergeCell ref="B13:C14"/>
    <mergeCell ref="G13:G15"/>
    <mergeCell ref="H13:H15"/>
    <mergeCell ref="B15:C15"/>
    <mergeCell ref="D13:F14"/>
    <mergeCell ref="D15:F15"/>
    <mergeCell ref="K33:K34"/>
    <mergeCell ref="M23:O23"/>
    <mergeCell ref="M24:M25"/>
    <mergeCell ref="N24:N25"/>
    <mergeCell ref="U23:Y23"/>
    <mergeCell ref="U34:Y34"/>
    <mergeCell ref="U35:U36"/>
    <mergeCell ref="V35:V36"/>
    <mergeCell ref="W35:W36"/>
    <mergeCell ref="X35:X36"/>
    <mergeCell ref="Y35:Y36"/>
  </mergeCells>
  <conditionalFormatting sqref="D7:G7">
    <cfRule type="expression" dxfId="50" priority="1">
      <formula>$D$4 = "Not On List"</formula>
    </cfRule>
  </conditionalFormatting>
  <dataValidations count="3">
    <dataValidation allowBlank="1" showInputMessage="1" showErrorMessage="1" error="Only enter the last 4 digits of SSN" sqref="F1702" xr:uid="{FB5EBDAE-9EEE-44CF-9E1A-C717ACDE798E}"/>
    <dataValidation type="textLength" allowBlank="1" showInputMessage="1" showErrorMessage="1" errorTitle="Doc ID must be 20 characters" error="Doc ID must be the full 20 character contract number. " promptTitle="Doc ID must be 20 characters" prompt="Doc ID must be the full 20 character contract number. " sqref="D6" xr:uid="{C905C954-5EF5-49F5-A3B4-CF1C53432EBC}">
      <formula1>20</formula1>
      <formula2>20</formula2>
    </dataValidation>
    <dataValidation type="textLength" allowBlank="1" showInputMessage="1" showErrorMessage="1" error="Only enter the last 4 digits of SSN" sqref="E46:E1702" xr:uid="{E496CB25-36C3-45FD-B72A-29554C177A59}">
      <formula1>1</formula1>
      <formula2>4</formula2>
    </dataValidation>
  </dataValidations>
  <printOptions horizontalCentered="1"/>
  <pageMargins left="0.25" right="0.25" top="0.75" bottom="0.75" header="0.3" footer="0.3"/>
  <pageSetup scale="58" fitToWidth="0" fitToHeight="0" orientation="landscape" r:id="rId1"/>
  <headerFooter alignWithMargins="0">
    <oddFooter>&amp;LRoster - Standard Day&amp;R&amp;D</oddFooter>
  </headerFooter>
  <rowBreaks count="1" manualBreakCount="1">
    <brk id="42" min="1" max="15" man="1"/>
  </rowBreaks>
  <extLst>
    <ext xmlns:x14="http://schemas.microsoft.com/office/spreadsheetml/2009/9/main" uri="{78C0D931-6437-407d-A8EE-F0AAD7539E65}">
      <x14:conditionalFormattings>
        <x14:conditionalFormatting xmlns:xm="http://schemas.microsoft.com/office/excel/2006/main">
          <x14:cfRule type="expression" priority="6" stopIfTrue="1" id="{5956C243-E39F-47C1-8741-EBAB3B4565F0}">
            <xm:f>IF(H46="","",H46&lt;INDEX(Lookup!$T$2:$T$10,MATCH($D$43,Lookup!$S$2:$S$10,0)))</xm:f>
            <x14:dxf>
              <fill>
                <patternFill>
                  <bgColor theme="9" tint="0.39994506668294322"/>
                </patternFill>
              </fill>
            </x14:dxf>
          </x14:cfRule>
          <xm:sqref>H46:H1701 H1703</xm:sqref>
        </x14:conditionalFormatting>
        <x14:conditionalFormatting xmlns:xm="http://schemas.microsoft.com/office/excel/2006/main">
          <x14:cfRule type="expression" priority="14" id="{29EA3859-F52C-4EE2-B2E5-FAAE3D58C641}">
            <xm:f>IF(H55="","",H55&lt;INDEX(Lookup!$T$2:$T$10,MATCH($D$43,Lookup!$S$2:$S$10,0)))</xm:f>
            <x14:dxf>
              <fill>
                <patternFill>
                  <bgColor theme="9" tint="0.59996337778862885"/>
                </patternFill>
              </fill>
            </x14:dxf>
          </x14:cfRule>
          <xm:sqref>H55:H1701 H1703</xm:sqref>
        </x14:conditionalFormatting>
        <x14:conditionalFormatting xmlns:xm="http://schemas.microsoft.com/office/excel/2006/main">
          <x14:cfRule type="expression" priority="4" id="{1AF45DFC-37F1-43DF-81A6-C3440FE90447}">
            <xm:f>I46&gt;INDEX(Lookup!$U$2:$U$10,MATCH($D$43,Lookup!$S$2:$S$10,0))</xm:f>
            <x14:dxf>
              <fill>
                <patternFill>
                  <bgColor theme="9" tint="0.39994506668294322"/>
                </patternFill>
              </fill>
            </x14:dxf>
          </x14:cfRule>
          <xm:sqref>I46:I1701 I1703</xm:sqref>
        </x14:conditionalFormatting>
        <x14:conditionalFormatting xmlns:xm="http://schemas.microsoft.com/office/excel/2006/main">
          <x14:cfRule type="expression" priority="5" id="{3F31B5A8-18BA-49AB-9FEB-E47602168161}">
            <xm:f>I47&gt;INDEX(Lookup!$U$2:$U$10,MATCH($D$42,Lookup!$S$2:$S$10,0))</xm:f>
            <x14:dxf>
              <fill>
                <patternFill>
                  <bgColor theme="9" tint="0.39994506668294322"/>
                </patternFill>
              </fill>
            </x14:dxf>
          </x14:cfRule>
          <xm:sqref>I47:I54</xm:sqref>
        </x14:conditionalFormatting>
        <x14:conditionalFormatting xmlns:xm="http://schemas.microsoft.com/office/excel/2006/main">
          <x14:cfRule type="expression" priority="15" id="{9955429A-C736-431B-ABFF-E501F42CD654}">
            <xm:f>I55&gt;INDEX(Lookup!$U$2:$U$10,MATCH($D$43,Lookup!$S$2:$S$10,0))</xm:f>
            <x14:dxf>
              <fill>
                <patternFill>
                  <bgColor theme="9" tint="0.59996337778862885"/>
                </patternFill>
              </fill>
            </x14:dxf>
          </x14:cfRule>
          <xm:sqref>I55:I1701 I1703</xm:sqref>
        </x14:conditionalFormatting>
        <x14:conditionalFormatting xmlns:xm="http://schemas.microsoft.com/office/excel/2006/main">
          <x14:cfRule type="expression" priority="3" id="{3ECA2E38-860D-4AF6-BE15-43D56C72CFCB}">
            <xm:f>IF(I1702="","",I1702&lt;INDEX(Lookup!$T$2:$T$10,MATCH($D$45,Lookup!$S$2:$S$10,0)))</xm:f>
            <x14:dxf>
              <fill>
                <patternFill>
                  <bgColor theme="9" tint="0.39994506668294322"/>
                </patternFill>
              </fill>
            </x14:dxf>
          </x14:cfRule>
          <xm:sqref>I1702</xm:sqref>
        </x14:conditionalFormatting>
        <x14:conditionalFormatting xmlns:xm="http://schemas.microsoft.com/office/excel/2006/main">
          <x14:cfRule type="expression" priority="2" id="{1146E497-1102-4216-B07C-6636E0E8244E}">
            <xm:f>J1702&gt;INDEX(Lookup!$U$2:$U$10,MATCH($D$45,Lookup!$S$2:$S$10,0))</xm:f>
            <x14:dxf>
              <fill>
                <patternFill>
                  <bgColor theme="9" tint="0.39994506668294322"/>
                </patternFill>
              </fill>
            </x14:dxf>
          </x14:cfRule>
          <xm:sqref>J1702:K1702</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DFB06D2A-3279-4B9A-86B8-F9CC7009316E}">
          <x14:formula1>
            <xm:f>Lookup!$S$2:$S$10</xm:f>
          </x14:formula1>
          <xm:sqref>D43 D46:D1701</xm:sqref>
        </x14:dataValidation>
        <x14:dataValidation type="list" allowBlank="1" showInputMessage="1" showErrorMessage="1" xr:uid="{796BB084-0E7C-4425-BC19-DD0D9FA59F0B}">
          <x14:formula1>
            <xm:f>Lookup!$J$12:$J$13</xm:f>
          </x14:formula1>
          <xm:sqref>P1703 P46:P1701</xm:sqref>
        </x14:dataValidation>
        <x14:dataValidation type="list" allowBlank="1" showInputMessage="1" showErrorMessage="1" xr:uid="{E3F1BCB2-6692-422C-A3A3-EE4AEB48C28C}">
          <x14:formula1>
            <xm:f>Lookup!$J$16:$J$30</xm:f>
          </x14:formula1>
          <xm:sqref>J1703 J46:J1701</xm:sqref>
        </x14:dataValidation>
        <x14:dataValidation type="list" allowBlank="1" showInputMessage="1" showErrorMessage="1" xr:uid="{911330ED-D615-4B03-A2A0-34BFA0CBDECA}">
          <x14:formula1>
            <xm:f>Lookup!$D$8:$D$9</xm:f>
          </x14:formula1>
          <xm:sqref>C46:C1701</xm:sqref>
        </x14:dataValidation>
        <x14:dataValidation type="list" allowBlank="1" showInputMessage="1" showErrorMessage="1" xr:uid="{E90E21EC-E5B5-4C60-B287-57F2C11D05E1}">
          <x14:formula1>
            <xm:f>Lookup!$C$2:$C$33</xm:f>
          </x14:formula1>
          <xm:sqref>B46:B1701</xm:sqref>
        </x14:dataValidation>
        <x14:dataValidation type="list" allowBlank="1" showInputMessage="1" showErrorMessage="1" xr:uid="{36DC9D9E-023F-42B6-A218-F079A8AD5C79}">
          <x14:formula1>
            <xm:f>Lookup!$Q$30:$Q$35</xm:f>
          </x14:formula1>
          <xm:sqref>K4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33A26511393454A99F6A581FE40F923" ma:contentTypeVersion="6" ma:contentTypeDescription="Create a new document." ma:contentTypeScope="" ma:versionID="04fd8462e59d8c1b92d99b76549b73b9">
  <xsd:schema xmlns:xsd="http://www.w3.org/2001/XMLSchema" xmlns:xs="http://www.w3.org/2001/XMLSchema" xmlns:p="http://schemas.microsoft.com/office/2006/metadata/properties" xmlns:ns2="1eace347-e276-4ada-acbb-c950770bfb8c" xmlns:ns3="dc3d712f-522e-4451-b07b-2dccafda1f5a" targetNamespace="http://schemas.microsoft.com/office/2006/metadata/properties" ma:root="true" ma:fieldsID="e09a9a7adeb7dd70bc0587bd50ac605a" ns2:_="" ns3:_="">
    <xsd:import namespace="1eace347-e276-4ada-acbb-c950770bfb8c"/>
    <xsd:import namespace="dc3d712f-522e-4451-b07b-2dccafda1f5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ace347-e276-4ada-acbb-c950770bfb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c3d712f-522e-4451-b07b-2dccafda1f5a"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ACCCD8-B593-4D1A-B54C-4C2EEB4A1BFF}">
  <ds:schemaRefs>
    <ds:schemaRef ds:uri="http://www.w3.org/XML/1998/namespace"/>
    <ds:schemaRef ds:uri="http://schemas.microsoft.com/office/infopath/2007/PartnerControls"/>
    <ds:schemaRef ds:uri="1eace347-e276-4ada-acbb-c950770bfb8c"/>
    <ds:schemaRef ds:uri="http://purl.org/dc/dcmitype/"/>
    <ds:schemaRef ds:uri="http://schemas.microsoft.com/office/2006/documentManagement/types"/>
    <ds:schemaRef ds:uri="http://schemas.openxmlformats.org/package/2006/metadata/core-properties"/>
    <ds:schemaRef ds:uri="dc3d712f-522e-4451-b07b-2dccafda1f5a"/>
    <ds:schemaRef ds:uri="http://schemas.microsoft.com/office/2006/metadata/properties"/>
    <ds:schemaRef ds:uri="http://purl.org/dc/terms/"/>
    <ds:schemaRef ds:uri="http://purl.org/dc/elements/1.1/"/>
  </ds:schemaRefs>
</ds:datastoreItem>
</file>

<file path=customXml/itemProps2.xml><?xml version="1.0" encoding="utf-8"?>
<ds:datastoreItem xmlns:ds="http://schemas.openxmlformats.org/officeDocument/2006/customXml" ds:itemID="{8CA0731C-EA7D-44E9-8FCA-497386D19F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ace347-e276-4ada-acbb-c950770bfb8c"/>
    <ds:schemaRef ds:uri="dc3d712f-522e-4451-b07b-2dccafda1f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A30DCF2-3381-420D-91AE-24B525AE191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95</vt:i4>
      </vt:variant>
    </vt:vector>
  </HeadingPairs>
  <TitlesOfParts>
    <vt:vector size="115" baseType="lpstr">
      <vt:lpstr>Instructions - edits</vt:lpstr>
      <vt:lpstr>Adj factor list</vt:lpstr>
      <vt:lpstr>Instructions</vt:lpstr>
      <vt:lpstr>Residential</vt:lpstr>
      <vt:lpstr>Shared Living</vt:lpstr>
      <vt:lpstr>Cost Reimbursement</vt:lpstr>
      <vt:lpstr>AWC</vt:lpstr>
      <vt:lpstr>DESE</vt:lpstr>
      <vt:lpstr>Daily</vt:lpstr>
      <vt:lpstr>Monthly</vt:lpstr>
      <vt:lpstr>Transportation</vt:lpstr>
      <vt:lpstr>AT_3289</vt:lpstr>
      <vt:lpstr>AT_3282</vt:lpstr>
      <vt:lpstr>RSM_3786</vt:lpstr>
      <vt:lpstr>RSM_3782</vt:lpstr>
      <vt:lpstr>Lookup</vt:lpstr>
      <vt:lpstr>Svc Auth</vt:lpstr>
      <vt:lpstr>Rate Reference</vt:lpstr>
      <vt:lpstr>Sheet2</vt:lpstr>
      <vt:lpstr>Sheet1</vt:lpstr>
      <vt:lpstr>AT3282ActCode</vt:lpstr>
      <vt:lpstr>AT3282AltProvider</vt:lpstr>
      <vt:lpstr>AT3282AmndNum</vt:lpstr>
      <vt:lpstr>AT3282DocID</vt:lpstr>
      <vt:lpstr>AT3282FY</vt:lpstr>
      <vt:lpstr>AT3282Provider</vt:lpstr>
      <vt:lpstr>AT3282RegOffApprvl</vt:lpstr>
      <vt:lpstr>AT3282RegOffApprvlDT</vt:lpstr>
      <vt:lpstr>AT3282SubDate</vt:lpstr>
      <vt:lpstr>AT3282UnitType</vt:lpstr>
      <vt:lpstr>AT3289ActCode</vt:lpstr>
      <vt:lpstr>AT3289AltProvider</vt:lpstr>
      <vt:lpstr>AT3289AmndNum</vt:lpstr>
      <vt:lpstr>AT3289DocID</vt:lpstr>
      <vt:lpstr>AT3289FY</vt:lpstr>
      <vt:lpstr>AT3289Provider</vt:lpstr>
      <vt:lpstr>AT3289RegOffAppprvlDT</vt:lpstr>
      <vt:lpstr>AT3289RegOffApprvl</vt:lpstr>
      <vt:lpstr>AT3289SubDate</vt:lpstr>
      <vt:lpstr>AT3289UnitRate</vt:lpstr>
      <vt:lpstr>AT3289UnitType</vt:lpstr>
      <vt:lpstr>DailyActCode</vt:lpstr>
      <vt:lpstr>DailyAddr</vt:lpstr>
      <vt:lpstr>DailyAltProvider</vt:lpstr>
      <vt:lpstr>DailyAmndNum</vt:lpstr>
      <vt:lpstr>DailyDocID</vt:lpstr>
      <vt:lpstr>DailyFY</vt:lpstr>
      <vt:lpstr>DailyProvider</vt:lpstr>
      <vt:lpstr>DailyRegOffApprvlDT</vt:lpstr>
      <vt:lpstr>DailyRegOfffApprvl</vt:lpstr>
      <vt:lpstr>DailySubDate</vt:lpstr>
      <vt:lpstr>DailyUnitRate</vt:lpstr>
      <vt:lpstr>DailyUnitType</vt:lpstr>
      <vt:lpstr>LUProvider</vt:lpstr>
      <vt:lpstr>LUProviderVC</vt:lpstr>
      <vt:lpstr>MoActCode</vt:lpstr>
      <vt:lpstr>MoAddr</vt:lpstr>
      <vt:lpstr>MoAmndNum</vt:lpstr>
      <vt:lpstr>MoDocID</vt:lpstr>
      <vt:lpstr>MoFY</vt:lpstr>
      <vt:lpstr>MonthlyAltProvider</vt:lpstr>
      <vt:lpstr>MoProvider</vt:lpstr>
      <vt:lpstr>MoRefOffApprvlDT</vt:lpstr>
      <vt:lpstr>MoRegOffApprvl</vt:lpstr>
      <vt:lpstr>MoSubDate</vt:lpstr>
      <vt:lpstr>MoUnitRate</vt:lpstr>
      <vt:lpstr>MoUnitType</vt:lpstr>
      <vt:lpstr>AT_3282!Print_Area</vt:lpstr>
      <vt:lpstr>AT_3289!Print_Area</vt:lpstr>
      <vt:lpstr>AWC!Print_Area</vt:lpstr>
      <vt:lpstr>'Cost Reimbursement'!Print_Area</vt:lpstr>
      <vt:lpstr>Daily!Print_Area</vt:lpstr>
      <vt:lpstr>DESE!Print_Area</vt:lpstr>
      <vt:lpstr>Monthly!Print_Area</vt:lpstr>
      <vt:lpstr>Residential!Print_Area</vt:lpstr>
      <vt:lpstr>RSM_3782!Print_Area</vt:lpstr>
      <vt:lpstr>RSM_3786!Print_Area</vt:lpstr>
      <vt:lpstr>Transportation!Print_Area</vt:lpstr>
      <vt:lpstr>AT_3282!Print_Titles</vt:lpstr>
      <vt:lpstr>AT_3289!Print_Titles</vt:lpstr>
      <vt:lpstr>Daily!Print_Titles</vt:lpstr>
      <vt:lpstr>Monthly!Print_Titles</vt:lpstr>
      <vt:lpstr>RSM_3782!Print_Titles</vt:lpstr>
      <vt:lpstr>RSM_3786!Print_Titles</vt:lpstr>
      <vt:lpstr>RSM3782ActCode</vt:lpstr>
      <vt:lpstr>RSM3782AltProvider</vt:lpstr>
      <vt:lpstr>RSM3782AmndNum</vt:lpstr>
      <vt:lpstr>RSM3782DocID</vt:lpstr>
      <vt:lpstr>RSM3782Provider</vt:lpstr>
      <vt:lpstr>RSM3782RegOffApprvl</vt:lpstr>
      <vt:lpstr>RSM3782RegOffApprvlDT</vt:lpstr>
      <vt:lpstr>RSM3782SubDate</vt:lpstr>
      <vt:lpstr>RSM3782UnitType</vt:lpstr>
      <vt:lpstr>RSM3786ActCode</vt:lpstr>
      <vt:lpstr>RSM3786AltProvider</vt:lpstr>
      <vt:lpstr>RSM3786AmndNum</vt:lpstr>
      <vt:lpstr>RSM3786DocID</vt:lpstr>
      <vt:lpstr>RSM3786FY</vt:lpstr>
      <vt:lpstr>RSM3786Provider</vt:lpstr>
      <vt:lpstr>RSM3786RegOffApprvl</vt:lpstr>
      <vt:lpstr>RSM3786RegOffApprvlDT</vt:lpstr>
      <vt:lpstr>RSM3786SubDate</vt:lpstr>
      <vt:lpstr>RSM3786UnitRate</vt:lpstr>
      <vt:lpstr>RSM3786UnitType</vt:lpstr>
      <vt:lpstr>TripActivity</vt:lpstr>
      <vt:lpstr>TripAltProvider</vt:lpstr>
      <vt:lpstr>TripAmndNum</vt:lpstr>
      <vt:lpstr>TripDocID</vt:lpstr>
      <vt:lpstr>TripFY</vt:lpstr>
      <vt:lpstr>TripProvider</vt:lpstr>
      <vt:lpstr>TripRegOffApprvl</vt:lpstr>
      <vt:lpstr>TripRegOffApprvlDate</vt:lpstr>
      <vt:lpstr>TripSubDate</vt:lpstr>
      <vt:lpstr>TripUnitType</vt:lpstr>
      <vt:lpstr>Version</vt:lpstr>
    </vt:vector>
  </TitlesOfParts>
  <Manager/>
  <Company>EOHHS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Gustus, Toni (DDS)</dc:creator>
  <cp:keywords/>
  <dc:description/>
  <cp:lastModifiedBy>Wall, Jess (DDS)</cp:lastModifiedBy>
  <cp:revision/>
  <cp:lastPrinted>2025-03-14T18:58:10Z</cp:lastPrinted>
  <dcterms:created xsi:type="dcterms:W3CDTF">2017-09-26T18:25:26Z</dcterms:created>
  <dcterms:modified xsi:type="dcterms:W3CDTF">2025-09-09T13:38:30Z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0x010100233A26511393454A99F6A581FE40F923</vt:lpwstr>
  </property>
</Properties>
</file>